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/>
  </bookViews>
  <sheets>
    <sheet name="Sheet1" sheetId="5" r:id="rId1"/>
    <sheet name="YC" sheetId="2" r:id="rId2"/>
    <sheet name="Gaussian" sheetId="3" r:id="rId3"/>
    <sheet name="scenarios" sheetId="4" r:id="rId4"/>
    <sheet name="Intermediates" sheetId="6" r:id="rId5"/>
    <sheet name="IR" sheetId="7" r:id="rId6"/>
    <sheet name="Beta" sheetId="9" r:id="rId7"/>
    <sheet name="Equities" sheetId="10" r:id="rId8"/>
    <sheet name="Bonds" sheetId="11" r:id="rId9"/>
  </sheets>
  <definedNames>
    <definedName name="alpha">Sheet1!$D$5</definedName>
    <definedName name="delta">Sheet1!$D$4</definedName>
    <definedName name="iteration">Sheet1!$D$9</definedName>
    <definedName name="sigma">Sheet1!$D$6</definedName>
    <definedName name="TT_Scen">Sheet1!$D$8</definedName>
    <definedName name="vol_equity">#REF!</definedName>
  </definedNames>
  <calcPr calcId="145621"/>
</workbook>
</file>

<file path=xl/calcChain.xml><?xml version="1.0" encoding="utf-8"?>
<calcChain xmlns="http://schemas.openxmlformats.org/spreadsheetml/2006/main">
  <c r="A10" i="6" l="1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9" i="6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9" i="7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9" i="11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9" i="9"/>
  <c r="K6" i="10"/>
  <c r="J6" i="10"/>
  <c r="K5" i="10"/>
  <c r="J5" i="10"/>
  <c r="K4" i="10"/>
  <c r="J4" i="10"/>
  <c r="K3" i="10"/>
  <c r="J3" i="10"/>
  <c r="K2" i="10"/>
  <c r="J2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501" i="10"/>
  <c r="A502" i="10"/>
  <c r="A503" i="10"/>
  <c r="A504" i="10"/>
  <c r="A505" i="10"/>
  <c r="A506" i="10"/>
  <c r="A507" i="10"/>
  <c r="A508" i="10"/>
  <c r="A509" i="10"/>
  <c r="A510" i="10"/>
  <c r="A511" i="10"/>
  <c r="A512" i="10"/>
  <c r="A513" i="10"/>
  <c r="A514" i="10"/>
  <c r="A515" i="10"/>
  <c r="A516" i="10"/>
  <c r="A517" i="10"/>
  <c r="A518" i="10"/>
  <c r="A519" i="10"/>
  <c r="A520" i="10"/>
  <c r="A521" i="10"/>
  <c r="A522" i="10"/>
  <c r="A523" i="10"/>
  <c r="A524" i="10"/>
  <c r="A525" i="10"/>
  <c r="A526" i="10"/>
  <c r="A527" i="10"/>
  <c r="A528" i="10"/>
  <c r="A529" i="10"/>
  <c r="A530" i="10"/>
  <c r="A531" i="10"/>
  <c r="A532" i="10"/>
  <c r="A533" i="10"/>
  <c r="A534" i="10"/>
  <c r="A535" i="10"/>
  <c r="A536" i="10"/>
  <c r="A537" i="10"/>
  <c r="A538" i="10"/>
  <c r="A539" i="10"/>
  <c r="A540" i="10"/>
  <c r="A541" i="10"/>
  <c r="A542" i="10"/>
  <c r="A543" i="10"/>
  <c r="A544" i="10"/>
  <c r="A545" i="10"/>
  <c r="A546" i="10"/>
  <c r="A547" i="10"/>
  <c r="A548" i="10"/>
  <c r="A549" i="10"/>
  <c r="A550" i="10"/>
  <c r="A551" i="10"/>
  <c r="A552" i="10"/>
  <c r="A553" i="10"/>
  <c r="A554" i="10"/>
  <c r="A555" i="10"/>
  <c r="A556" i="10"/>
  <c r="A557" i="10"/>
  <c r="A558" i="10"/>
  <c r="A559" i="10"/>
  <c r="A560" i="10"/>
  <c r="A561" i="10"/>
  <c r="A562" i="10"/>
  <c r="A563" i="10"/>
  <c r="A564" i="10"/>
  <c r="A565" i="10"/>
  <c r="A566" i="10"/>
  <c r="A567" i="10"/>
  <c r="A568" i="10"/>
  <c r="A569" i="10"/>
  <c r="A570" i="10"/>
  <c r="A571" i="10"/>
  <c r="A572" i="10"/>
  <c r="A573" i="10"/>
  <c r="A574" i="10"/>
  <c r="A575" i="10"/>
  <c r="A576" i="10"/>
  <c r="A577" i="10"/>
  <c r="A578" i="10"/>
  <c r="A579" i="10"/>
  <c r="A580" i="10"/>
  <c r="A581" i="10"/>
  <c r="A582" i="10"/>
  <c r="A583" i="10"/>
  <c r="A584" i="10"/>
  <c r="A585" i="10"/>
  <c r="A586" i="10"/>
  <c r="A587" i="10"/>
  <c r="A588" i="10"/>
  <c r="A589" i="10"/>
  <c r="A590" i="10"/>
  <c r="A591" i="10"/>
  <c r="A592" i="10"/>
  <c r="A593" i="10"/>
  <c r="A594" i="10"/>
  <c r="A595" i="10"/>
  <c r="A596" i="10"/>
  <c r="A597" i="10"/>
  <c r="A598" i="10"/>
  <c r="A599" i="10"/>
  <c r="A600" i="10"/>
  <c r="A601" i="10"/>
  <c r="A602" i="10"/>
  <c r="A603" i="10"/>
  <c r="A604" i="10"/>
  <c r="A605" i="10"/>
  <c r="A606" i="10"/>
  <c r="A607" i="10"/>
  <c r="A608" i="10"/>
  <c r="A609" i="10"/>
  <c r="A610" i="10"/>
  <c r="A611" i="10"/>
  <c r="A612" i="10"/>
  <c r="A613" i="10"/>
  <c r="A614" i="10"/>
  <c r="A615" i="10"/>
  <c r="A616" i="10"/>
  <c r="A617" i="10"/>
  <c r="A618" i="10"/>
  <c r="A619" i="10"/>
  <c r="A620" i="10"/>
  <c r="A621" i="10"/>
  <c r="A622" i="10"/>
  <c r="A623" i="10"/>
  <c r="A624" i="10"/>
  <c r="A625" i="10"/>
  <c r="A626" i="10"/>
  <c r="A627" i="10"/>
  <c r="A628" i="10"/>
  <c r="A629" i="10"/>
  <c r="A630" i="10"/>
  <c r="A631" i="10"/>
  <c r="A632" i="10"/>
  <c r="A633" i="10"/>
  <c r="A634" i="10"/>
  <c r="A635" i="10"/>
  <c r="A636" i="10"/>
  <c r="A637" i="10"/>
  <c r="A638" i="10"/>
  <c r="A639" i="10"/>
  <c r="A640" i="10"/>
  <c r="A641" i="10"/>
  <c r="A642" i="10"/>
  <c r="A643" i="10"/>
  <c r="A644" i="10"/>
  <c r="A645" i="10"/>
  <c r="A646" i="10"/>
  <c r="A647" i="10"/>
  <c r="A648" i="10"/>
  <c r="A649" i="10"/>
  <c r="A650" i="10"/>
  <c r="A651" i="10"/>
  <c r="A652" i="10"/>
  <c r="A653" i="10"/>
  <c r="A654" i="10"/>
  <c r="A655" i="10"/>
  <c r="A656" i="10"/>
  <c r="A657" i="10"/>
  <c r="A658" i="10"/>
  <c r="A659" i="10"/>
  <c r="A660" i="10"/>
  <c r="A661" i="10"/>
  <c r="A662" i="10"/>
  <c r="A663" i="10"/>
  <c r="A664" i="10"/>
  <c r="A665" i="10"/>
  <c r="A666" i="10"/>
  <c r="A667" i="10"/>
  <c r="A668" i="10"/>
  <c r="A669" i="10"/>
  <c r="A670" i="10"/>
  <c r="A671" i="10"/>
  <c r="A672" i="10"/>
  <c r="A673" i="10"/>
  <c r="A674" i="10"/>
  <c r="A675" i="10"/>
  <c r="A676" i="10"/>
  <c r="A677" i="10"/>
  <c r="A678" i="10"/>
  <c r="A679" i="10"/>
  <c r="A680" i="10"/>
  <c r="A681" i="10"/>
  <c r="A682" i="10"/>
  <c r="A683" i="10"/>
  <c r="A684" i="10"/>
  <c r="A685" i="10"/>
  <c r="A686" i="10"/>
  <c r="A687" i="10"/>
  <c r="A688" i="10"/>
  <c r="A689" i="10"/>
  <c r="A690" i="10"/>
  <c r="A691" i="10"/>
  <c r="A692" i="10"/>
  <c r="A693" i="10"/>
  <c r="A694" i="10"/>
  <c r="A695" i="10"/>
  <c r="A696" i="10"/>
  <c r="A697" i="10"/>
  <c r="A698" i="10"/>
  <c r="A699" i="10"/>
  <c r="A700" i="10"/>
  <c r="A701" i="10"/>
  <c r="A702" i="10"/>
  <c r="A703" i="10"/>
  <c r="A704" i="10"/>
  <c r="A705" i="10"/>
  <c r="A706" i="10"/>
  <c r="A707" i="10"/>
  <c r="A708" i="10"/>
  <c r="A709" i="10"/>
  <c r="A710" i="10"/>
  <c r="A711" i="10"/>
  <c r="A712" i="10"/>
  <c r="A713" i="10"/>
  <c r="A714" i="10"/>
  <c r="A715" i="10"/>
  <c r="A716" i="10"/>
  <c r="A717" i="10"/>
  <c r="A718" i="10"/>
  <c r="A719" i="10"/>
  <c r="A720" i="10"/>
  <c r="A721" i="10"/>
  <c r="A722" i="10"/>
  <c r="A723" i="10"/>
  <c r="A724" i="10"/>
  <c r="A725" i="10"/>
  <c r="A726" i="10"/>
  <c r="A727" i="10"/>
  <c r="A728" i="10"/>
  <c r="A9" i="10"/>
  <c r="D728" i="11" l="1"/>
  <c r="D727" i="11"/>
  <c r="D726" i="11"/>
  <c r="D725" i="11"/>
  <c r="D724" i="11"/>
  <c r="D723" i="11"/>
  <c r="D722" i="11"/>
  <c r="D721" i="11"/>
  <c r="D720" i="11"/>
  <c r="D719" i="11"/>
  <c r="D718" i="11"/>
  <c r="D717" i="11"/>
  <c r="D716" i="11"/>
  <c r="D715" i="11"/>
  <c r="D714" i="11"/>
  <c r="D713" i="11"/>
  <c r="D712" i="11"/>
  <c r="D711" i="11"/>
  <c r="D710" i="11"/>
  <c r="D709" i="11"/>
  <c r="D708" i="11"/>
  <c r="D707" i="11"/>
  <c r="D706" i="11"/>
  <c r="D705" i="11"/>
  <c r="D704" i="11"/>
  <c r="D703" i="11"/>
  <c r="D702" i="11"/>
  <c r="D701" i="11"/>
  <c r="D700" i="11"/>
  <c r="D699" i="11"/>
  <c r="D698" i="11"/>
  <c r="D697" i="11"/>
  <c r="D696" i="11"/>
  <c r="D695" i="11"/>
  <c r="D694" i="11"/>
  <c r="D693" i="11"/>
  <c r="D692" i="11"/>
  <c r="D691" i="11"/>
  <c r="D690" i="11"/>
  <c r="D689" i="11"/>
  <c r="D688" i="11"/>
  <c r="D687" i="11"/>
  <c r="D686" i="11"/>
  <c r="D685" i="11"/>
  <c r="D684" i="11"/>
  <c r="D683" i="11"/>
  <c r="D682" i="11"/>
  <c r="D681" i="11"/>
  <c r="D680" i="11"/>
  <c r="D679" i="11"/>
  <c r="D678" i="11"/>
  <c r="D677" i="11"/>
  <c r="D676" i="11"/>
  <c r="D675" i="11"/>
  <c r="D674" i="11"/>
  <c r="D673" i="11"/>
  <c r="D672" i="11"/>
  <c r="D671" i="11"/>
  <c r="D670" i="11"/>
  <c r="D669" i="11"/>
  <c r="D668" i="11"/>
  <c r="D667" i="11"/>
  <c r="D666" i="11"/>
  <c r="D665" i="11"/>
  <c r="D664" i="11"/>
  <c r="D663" i="11"/>
  <c r="D662" i="11"/>
  <c r="D661" i="11"/>
  <c r="D660" i="11"/>
  <c r="D659" i="11"/>
  <c r="D658" i="11"/>
  <c r="D657" i="11"/>
  <c r="D656" i="11"/>
  <c r="D655" i="11"/>
  <c r="D654" i="11"/>
  <c r="D653" i="11"/>
  <c r="D652" i="11"/>
  <c r="D651" i="11"/>
  <c r="D650" i="11"/>
  <c r="D649" i="11"/>
  <c r="D648" i="11"/>
  <c r="D647" i="11"/>
  <c r="D646" i="11"/>
  <c r="D645" i="11"/>
  <c r="D644" i="11"/>
  <c r="D643" i="11"/>
  <c r="D642" i="11"/>
  <c r="D641" i="11"/>
  <c r="D640" i="11"/>
  <c r="D639" i="11"/>
  <c r="D638" i="11"/>
  <c r="D637" i="11"/>
  <c r="D636" i="11"/>
  <c r="D635" i="11"/>
  <c r="D634" i="11"/>
  <c r="D633" i="11"/>
  <c r="D632" i="11"/>
  <c r="D631" i="11"/>
  <c r="D630" i="11"/>
  <c r="D629" i="11"/>
  <c r="D628" i="11"/>
  <c r="D627" i="11"/>
  <c r="D626" i="11"/>
  <c r="D625" i="11"/>
  <c r="D624" i="11"/>
  <c r="D623" i="11"/>
  <c r="D622" i="11"/>
  <c r="D621" i="11"/>
  <c r="D620" i="11"/>
  <c r="D619" i="11"/>
  <c r="D618" i="11"/>
  <c r="D617" i="11"/>
  <c r="D616" i="11"/>
  <c r="D615" i="11"/>
  <c r="D614" i="11"/>
  <c r="D613" i="11"/>
  <c r="D612" i="11"/>
  <c r="D611" i="11"/>
  <c r="D610" i="11"/>
  <c r="D609" i="11"/>
  <c r="D608" i="11"/>
  <c r="D607" i="11"/>
  <c r="D606" i="11"/>
  <c r="D605" i="11"/>
  <c r="D604" i="11"/>
  <c r="D603" i="11"/>
  <c r="D602" i="11"/>
  <c r="D601" i="11"/>
  <c r="D600" i="11"/>
  <c r="D599" i="11"/>
  <c r="D598" i="11"/>
  <c r="D597" i="11"/>
  <c r="D596" i="11"/>
  <c r="D595" i="11"/>
  <c r="D594" i="11"/>
  <c r="D593" i="11"/>
  <c r="D592" i="11"/>
  <c r="D591" i="11"/>
  <c r="D590" i="11"/>
  <c r="D589" i="11"/>
  <c r="D588" i="11"/>
  <c r="D587" i="11"/>
  <c r="D586" i="11"/>
  <c r="D585" i="11"/>
  <c r="D584" i="11"/>
  <c r="D583" i="11"/>
  <c r="D582" i="11"/>
  <c r="D581" i="11"/>
  <c r="D580" i="11"/>
  <c r="D579" i="11"/>
  <c r="D578" i="11"/>
  <c r="D577" i="11"/>
  <c r="D576" i="11"/>
  <c r="D575" i="11"/>
  <c r="D574" i="11"/>
  <c r="D573" i="11"/>
  <c r="D572" i="11"/>
  <c r="D571" i="11"/>
  <c r="D570" i="11"/>
  <c r="D569" i="11"/>
  <c r="D568" i="11"/>
  <c r="D567" i="11"/>
  <c r="D566" i="11"/>
  <c r="D565" i="11"/>
  <c r="D564" i="11"/>
  <c r="D563" i="11"/>
  <c r="D562" i="11"/>
  <c r="D561" i="11"/>
  <c r="D560" i="11"/>
  <c r="D559" i="11"/>
  <c r="D558" i="11"/>
  <c r="D557" i="11"/>
  <c r="D556" i="11"/>
  <c r="D555" i="11"/>
  <c r="D554" i="11"/>
  <c r="D553" i="11"/>
  <c r="D552" i="11"/>
  <c r="D551" i="11"/>
  <c r="D550" i="11"/>
  <c r="D549" i="11"/>
  <c r="D548" i="11"/>
  <c r="D547" i="11"/>
  <c r="D546" i="11"/>
  <c r="D545" i="11"/>
  <c r="D544" i="11"/>
  <c r="D543" i="11"/>
  <c r="D542" i="11"/>
  <c r="D541" i="11"/>
  <c r="D540" i="11"/>
  <c r="D539" i="11"/>
  <c r="D538" i="11"/>
  <c r="D537" i="11"/>
  <c r="D536" i="11"/>
  <c r="D535" i="11"/>
  <c r="D534" i="11"/>
  <c r="D533" i="11"/>
  <c r="D532" i="11"/>
  <c r="D531" i="11"/>
  <c r="D530" i="11"/>
  <c r="D529" i="11"/>
  <c r="D528" i="11"/>
  <c r="D527" i="11"/>
  <c r="D526" i="11"/>
  <c r="D525" i="11"/>
  <c r="D524" i="11"/>
  <c r="D523" i="11"/>
  <c r="D522" i="11"/>
  <c r="D521" i="11"/>
  <c r="D520" i="11"/>
  <c r="D519" i="11"/>
  <c r="D518" i="11"/>
  <c r="D517" i="11"/>
  <c r="D516" i="11"/>
  <c r="D515" i="11"/>
  <c r="D514" i="11"/>
  <c r="D513" i="11"/>
  <c r="D512" i="11"/>
  <c r="D511" i="11"/>
  <c r="D510" i="11"/>
  <c r="D509" i="11"/>
  <c r="D508" i="11"/>
  <c r="D507" i="11"/>
  <c r="D506" i="11"/>
  <c r="D505" i="11"/>
  <c r="D504" i="11"/>
  <c r="D503" i="11"/>
  <c r="D502" i="11"/>
  <c r="D501" i="11"/>
  <c r="D500" i="11"/>
  <c r="D499" i="11"/>
  <c r="D498" i="11"/>
  <c r="D497" i="11"/>
  <c r="D496" i="11"/>
  <c r="D495" i="11"/>
  <c r="D494" i="11"/>
  <c r="D493" i="11"/>
  <c r="D492" i="11"/>
  <c r="D491" i="11"/>
  <c r="D490" i="11"/>
  <c r="D489" i="11"/>
  <c r="D488" i="11"/>
  <c r="D487" i="11"/>
  <c r="D486" i="11"/>
  <c r="D485" i="11"/>
  <c r="D484" i="11"/>
  <c r="D483" i="11"/>
  <c r="D482" i="11"/>
  <c r="D481" i="11"/>
  <c r="D480" i="11"/>
  <c r="D479" i="11"/>
  <c r="D478" i="11"/>
  <c r="D477" i="11"/>
  <c r="D476" i="11"/>
  <c r="D475" i="11"/>
  <c r="D474" i="11"/>
  <c r="D473" i="11"/>
  <c r="D472" i="11"/>
  <c r="D471" i="11"/>
  <c r="D470" i="11"/>
  <c r="D469" i="11"/>
  <c r="D468" i="11"/>
  <c r="D467" i="11"/>
  <c r="D466" i="11"/>
  <c r="D465" i="11"/>
  <c r="D464" i="11"/>
  <c r="D463" i="11"/>
  <c r="D462" i="11"/>
  <c r="D461" i="11"/>
  <c r="D460" i="11"/>
  <c r="D459" i="11"/>
  <c r="D458" i="11"/>
  <c r="D457" i="11"/>
  <c r="D456" i="11"/>
  <c r="D455" i="11"/>
  <c r="D454" i="11"/>
  <c r="D453" i="11"/>
  <c r="D452" i="11"/>
  <c r="D451" i="11"/>
  <c r="D450" i="11"/>
  <c r="D449" i="11"/>
  <c r="D448" i="11"/>
  <c r="D447" i="11"/>
  <c r="D446" i="11"/>
  <c r="D445" i="11"/>
  <c r="D444" i="11"/>
  <c r="D443" i="11"/>
  <c r="D442" i="11"/>
  <c r="D441" i="11"/>
  <c r="D440" i="11"/>
  <c r="D439" i="11"/>
  <c r="D438" i="11"/>
  <c r="D437" i="11"/>
  <c r="D436" i="11"/>
  <c r="D435" i="11"/>
  <c r="D434" i="11"/>
  <c r="D433" i="11"/>
  <c r="D432" i="11"/>
  <c r="D431" i="11"/>
  <c r="D430" i="11"/>
  <c r="D429" i="11"/>
  <c r="D428" i="11"/>
  <c r="D427" i="11"/>
  <c r="D426" i="11"/>
  <c r="D425" i="11"/>
  <c r="D424" i="11"/>
  <c r="D423" i="11"/>
  <c r="D422" i="11"/>
  <c r="D421" i="11"/>
  <c r="D420" i="11"/>
  <c r="D419" i="11"/>
  <c r="D418" i="11"/>
  <c r="D417" i="11"/>
  <c r="D416" i="11"/>
  <c r="D415" i="11"/>
  <c r="D414" i="11"/>
  <c r="D413" i="11"/>
  <c r="D412" i="11"/>
  <c r="D411" i="11"/>
  <c r="D410" i="11"/>
  <c r="D409" i="11"/>
  <c r="D408" i="11"/>
  <c r="D407" i="11"/>
  <c r="D406" i="11"/>
  <c r="D405" i="11"/>
  <c r="D404" i="11"/>
  <c r="D403" i="11"/>
  <c r="D402" i="11"/>
  <c r="D401" i="11"/>
  <c r="D400" i="11"/>
  <c r="D399" i="11"/>
  <c r="D398" i="11"/>
  <c r="D397" i="11"/>
  <c r="D396" i="11"/>
  <c r="D395" i="11"/>
  <c r="D394" i="11"/>
  <c r="D393" i="11"/>
  <c r="D392" i="11"/>
  <c r="D391" i="11"/>
  <c r="D390" i="11"/>
  <c r="D389" i="11"/>
  <c r="D388" i="11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3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319" i="11"/>
  <c r="D318" i="11"/>
  <c r="D317" i="11"/>
  <c r="D316" i="11"/>
  <c r="D315" i="11"/>
  <c r="D314" i="11"/>
  <c r="D313" i="11"/>
  <c r="D312" i="11"/>
  <c r="D311" i="11"/>
  <c r="D310" i="11"/>
  <c r="D309" i="11"/>
  <c r="D308" i="11"/>
  <c r="D307" i="11"/>
  <c r="D306" i="11"/>
  <c r="D305" i="11"/>
  <c r="D304" i="11"/>
  <c r="D303" i="11"/>
  <c r="D302" i="11"/>
  <c r="D301" i="11"/>
  <c r="D300" i="11"/>
  <c r="D299" i="11"/>
  <c r="D298" i="11"/>
  <c r="D297" i="11"/>
  <c r="D296" i="11"/>
  <c r="D295" i="11"/>
  <c r="D294" i="11"/>
  <c r="D293" i="11"/>
  <c r="D292" i="11"/>
  <c r="D291" i="11"/>
  <c r="D290" i="11"/>
  <c r="D289" i="11"/>
  <c r="D288" i="11"/>
  <c r="D287" i="11"/>
  <c r="D286" i="11"/>
  <c r="D285" i="11"/>
  <c r="D284" i="11"/>
  <c r="D283" i="11"/>
  <c r="D282" i="11"/>
  <c r="D281" i="11"/>
  <c r="D280" i="11"/>
  <c r="D279" i="11"/>
  <c r="D278" i="11"/>
  <c r="D277" i="11"/>
  <c r="D276" i="11"/>
  <c r="D275" i="11"/>
  <c r="D274" i="11"/>
  <c r="D273" i="11"/>
  <c r="D272" i="11"/>
  <c r="D271" i="11"/>
  <c r="D270" i="11"/>
  <c r="D269" i="11"/>
  <c r="D268" i="11"/>
  <c r="D267" i="11"/>
  <c r="D266" i="11"/>
  <c r="D265" i="11"/>
  <c r="D264" i="11"/>
  <c r="D263" i="11"/>
  <c r="D262" i="11"/>
  <c r="D261" i="11"/>
  <c r="D260" i="11"/>
  <c r="D259" i="11"/>
  <c r="D258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D231" i="11"/>
  <c r="D230" i="11"/>
  <c r="D229" i="11"/>
  <c r="D228" i="11"/>
  <c r="D227" i="11"/>
  <c r="D226" i="11"/>
  <c r="D225" i="11"/>
  <c r="D224" i="11"/>
  <c r="D223" i="11"/>
  <c r="D222" i="11"/>
  <c r="D221" i="11"/>
  <c r="D220" i="11"/>
  <c r="D219" i="11"/>
  <c r="D218" i="11"/>
  <c r="D217" i="11"/>
  <c r="D216" i="11"/>
  <c r="D215" i="11"/>
  <c r="D214" i="11"/>
  <c r="D213" i="11"/>
  <c r="D212" i="11"/>
  <c r="D211" i="11"/>
  <c r="D210" i="11"/>
  <c r="D209" i="11"/>
  <c r="D208" i="11"/>
  <c r="D207" i="11"/>
  <c r="D206" i="11"/>
  <c r="D205" i="11"/>
  <c r="D204" i="11"/>
  <c r="D203" i="11"/>
  <c r="D202" i="11"/>
  <c r="D201" i="11"/>
  <c r="D200" i="11"/>
  <c r="D199" i="11"/>
  <c r="D198" i="11"/>
  <c r="D197" i="11"/>
  <c r="D196" i="11"/>
  <c r="D195" i="11"/>
  <c r="D194" i="11"/>
  <c r="D193" i="11"/>
  <c r="D192" i="11"/>
  <c r="D191" i="11"/>
  <c r="D190" i="11"/>
  <c r="D189" i="11"/>
  <c r="D188" i="11"/>
  <c r="D187" i="11"/>
  <c r="D186" i="11"/>
  <c r="D185" i="11"/>
  <c r="D184" i="11"/>
  <c r="D183" i="11"/>
  <c r="D182" i="11"/>
  <c r="D181" i="11"/>
  <c r="D180" i="11"/>
  <c r="D179" i="11"/>
  <c r="D178" i="11"/>
  <c r="D177" i="11"/>
  <c r="D176" i="11"/>
  <c r="D175" i="11"/>
  <c r="D174" i="11"/>
  <c r="D173" i="11"/>
  <c r="D172" i="11"/>
  <c r="D171" i="11"/>
  <c r="D170" i="11"/>
  <c r="D169" i="11"/>
  <c r="D168" i="11"/>
  <c r="D167" i="11"/>
  <c r="D166" i="11"/>
  <c r="D165" i="11"/>
  <c r="D164" i="11"/>
  <c r="D163" i="11"/>
  <c r="D162" i="11"/>
  <c r="D161" i="11"/>
  <c r="D160" i="11"/>
  <c r="D159" i="11"/>
  <c r="D158" i="11"/>
  <c r="D157" i="11"/>
  <c r="D156" i="11"/>
  <c r="D155" i="11"/>
  <c r="D154" i="11"/>
  <c r="D153" i="11"/>
  <c r="D152" i="11"/>
  <c r="D151" i="11"/>
  <c r="D150" i="11"/>
  <c r="D149" i="11"/>
  <c r="D148" i="11"/>
  <c r="D147" i="11"/>
  <c r="D146" i="11"/>
  <c r="D145" i="11"/>
  <c r="D144" i="11"/>
  <c r="D143" i="11"/>
  <c r="D142" i="11"/>
  <c r="D141" i="11"/>
  <c r="D140" i="11"/>
  <c r="D139" i="11"/>
  <c r="D138" i="11"/>
  <c r="D137" i="11"/>
  <c r="D136" i="11"/>
  <c r="D135" i="11"/>
  <c r="D134" i="11"/>
  <c r="D133" i="11"/>
  <c r="D132" i="11"/>
  <c r="D131" i="11"/>
  <c r="D130" i="11"/>
  <c r="D129" i="11"/>
  <c r="D128" i="11"/>
  <c r="D127" i="11"/>
  <c r="D126" i="11"/>
  <c r="D125" i="11"/>
  <c r="D124" i="11"/>
  <c r="D123" i="11"/>
  <c r="D122" i="11"/>
  <c r="D121" i="11"/>
  <c r="D120" i="11"/>
  <c r="D119" i="11"/>
  <c r="D118" i="1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G249" i="10"/>
  <c r="G255" i="10" s="1"/>
  <c r="G189" i="10"/>
  <c r="G129" i="10"/>
  <c r="G69" i="10"/>
  <c r="G10" i="10"/>
  <c r="G9" i="10" s="1"/>
  <c r="O249" i="10"/>
  <c r="O189" i="10"/>
  <c r="O129" i="10"/>
  <c r="O72" i="10" s="1"/>
  <c r="O69" i="10"/>
  <c r="O10" i="10"/>
  <c r="O205" i="10"/>
  <c r="O218" i="10"/>
  <c r="O140" i="10"/>
  <c r="O151" i="10"/>
  <c r="O160" i="10"/>
  <c r="O172" i="10"/>
  <c r="O180" i="10"/>
  <c r="O188" i="10"/>
  <c r="O76" i="10"/>
  <c r="O81" i="10"/>
  <c r="O86" i="10"/>
  <c r="O92" i="10"/>
  <c r="O97" i="10"/>
  <c r="O102" i="10"/>
  <c r="O108" i="10"/>
  <c r="O113" i="10"/>
  <c r="O118" i="10"/>
  <c r="O124" i="10"/>
  <c r="O70" i="10"/>
  <c r="O275" i="10"/>
  <c r="O286" i="10"/>
  <c r="O297" i="10"/>
  <c r="O326" i="10"/>
  <c r="O334" i="10"/>
  <c r="O347" i="10"/>
  <c r="O362" i="10"/>
  <c r="O377" i="10"/>
  <c r="O383" i="10"/>
  <c r="O405" i="10"/>
  <c r="O411" i="10"/>
  <c r="O419" i="10"/>
  <c r="O441" i="10"/>
  <c r="O447" i="10"/>
  <c r="O462" i="10"/>
  <c r="O475" i="10"/>
  <c r="O490" i="10"/>
  <c r="O497" i="10"/>
  <c r="O518" i="10"/>
  <c r="O526" i="10"/>
  <c r="O533" i="10"/>
  <c r="O554" i="10"/>
  <c r="O561" i="10"/>
  <c r="O575" i="10"/>
  <c r="O586" i="10"/>
  <c r="O597" i="10"/>
  <c r="O602" i="10"/>
  <c r="O618" i="10"/>
  <c r="O623" i="10"/>
  <c r="O629" i="10"/>
  <c r="O645" i="10"/>
  <c r="O650" i="10"/>
  <c r="O661" i="10"/>
  <c r="O671" i="10"/>
  <c r="O682" i="10"/>
  <c r="O687" i="10"/>
  <c r="O703" i="10"/>
  <c r="O709" i="10"/>
  <c r="O714" i="10"/>
  <c r="O725" i="10"/>
  <c r="O250" i="10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9" i="9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3" i="2"/>
  <c r="A2" i="2"/>
  <c r="D72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9" i="7"/>
  <c r="B1" i="6"/>
  <c r="J12" i="6"/>
  <c r="J22" i="6"/>
  <c r="J33" i="6"/>
  <c r="J44" i="6"/>
  <c r="J54" i="6"/>
  <c r="J65" i="6"/>
  <c r="J76" i="6"/>
  <c r="J86" i="6"/>
  <c r="J97" i="6"/>
  <c r="J108" i="6"/>
  <c r="J118" i="6"/>
  <c r="J129" i="6"/>
  <c r="J140" i="6"/>
  <c r="J150" i="6"/>
  <c r="J161" i="6"/>
  <c r="J172" i="6"/>
  <c r="J182" i="6"/>
  <c r="J190" i="6"/>
  <c r="J197" i="6"/>
  <c r="J204" i="6"/>
  <c r="J212" i="6"/>
  <c r="J218" i="6"/>
  <c r="J225" i="6"/>
  <c r="J233" i="6"/>
  <c r="J240" i="6"/>
  <c r="J246" i="6"/>
  <c r="J254" i="6"/>
  <c r="J261" i="6"/>
  <c r="J267" i="6"/>
  <c r="J273" i="6"/>
  <c r="J278" i="6"/>
  <c r="J283" i="6"/>
  <c r="J289" i="6"/>
  <c r="J294" i="6"/>
  <c r="J299" i="6"/>
  <c r="J305" i="6"/>
  <c r="J310" i="6"/>
  <c r="J315" i="6"/>
  <c r="J321" i="6"/>
  <c r="J326" i="6"/>
  <c r="J331" i="6"/>
  <c r="J337" i="6"/>
  <c r="J342" i="6"/>
  <c r="J347" i="6"/>
  <c r="J353" i="6"/>
  <c r="J358" i="6"/>
  <c r="J363" i="6"/>
  <c r="J369" i="6"/>
  <c r="J374" i="6"/>
  <c r="J379" i="6"/>
  <c r="J385" i="6"/>
  <c r="J390" i="6"/>
  <c r="J395" i="6"/>
  <c r="J401" i="6"/>
  <c r="J406" i="6"/>
  <c r="J411" i="6"/>
  <c r="J417" i="6"/>
  <c r="J422" i="6"/>
  <c r="J427" i="6"/>
  <c r="J433" i="6"/>
  <c r="J438" i="6"/>
  <c r="J443" i="6"/>
  <c r="J449" i="6"/>
  <c r="J454" i="6"/>
  <c r="J459" i="6"/>
  <c r="J465" i="6"/>
  <c r="J470" i="6"/>
  <c r="J475" i="6"/>
  <c r="J481" i="6"/>
  <c r="J486" i="6"/>
  <c r="J491" i="6"/>
  <c r="J497" i="6"/>
  <c r="J502" i="6"/>
  <c r="J507" i="6"/>
  <c r="J513" i="6"/>
  <c r="J518" i="6"/>
  <c r="J523" i="6"/>
  <c r="J529" i="6"/>
  <c r="J534" i="6"/>
  <c r="J539" i="6"/>
  <c r="J545" i="6"/>
  <c r="J550" i="6"/>
  <c r="J555" i="6"/>
  <c r="J561" i="6"/>
  <c r="J566" i="6"/>
  <c r="J571" i="6"/>
  <c r="J577" i="6"/>
  <c r="J582" i="6"/>
  <c r="J587" i="6"/>
  <c r="J593" i="6"/>
  <c r="J598" i="6"/>
  <c r="J603" i="6"/>
  <c r="J609" i="6"/>
  <c r="J614" i="6"/>
  <c r="J619" i="6"/>
  <c r="J625" i="6"/>
  <c r="J630" i="6"/>
  <c r="J635" i="6"/>
  <c r="J641" i="6"/>
  <c r="J646" i="6"/>
  <c r="J651" i="6"/>
  <c r="J657" i="6"/>
  <c r="J662" i="6"/>
  <c r="J667" i="6"/>
  <c r="J673" i="6"/>
  <c r="J678" i="6"/>
  <c r="J683" i="6"/>
  <c r="J689" i="6"/>
  <c r="J694" i="6"/>
  <c r="J699" i="6"/>
  <c r="J705" i="6"/>
  <c r="J710" i="6"/>
  <c r="J715" i="6"/>
  <c r="J721" i="6"/>
  <c r="J726" i="6"/>
  <c r="D4" i="5"/>
  <c r="G132" i="10" l="1"/>
  <c r="G170" i="10"/>
  <c r="G246" i="10"/>
  <c r="G203" i="10"/>
  <c r="G726" i="10"/>
  <c r="G721" i="10"/>
  <c r="H721" i="10" s="1"/>
  <c r="G716" i="10"/>
  <c r="G710" i="10"/>
  <c r="H710" i="10" s="1"/>
  <c r="G705" i="10"/>
  <c r="G700" i="10"/>
  <c r="G694" i="10"/>
  <c r="G689" i="10"/>
  <c r="G684" i="10"/>
  <c r="G678" i="10"/>
  <c r="G673" i="10"/>
  <c r="G668" i="10"/>
  <c r="G662" i="10"/>
  <c r="G657" i="10"/>
  <c r="H657" i="10" s="1"/>
  <c r="G652" i="10"/>
  <c r="G646" i="10"/>
  <c r="H646" i="10" s="1"/>
  <c r="G641" i="10"/>
  <c r="G636" i="10"/>
  <c r="G630" i="10"/>
  <c r="G625" i="10"/>
  <c r="H625" i="10" s="1"/>
  <c r="G620" i="10"/>
  <c r="G614" i="10"/>
  <c r="G609" i="10"/>
  <c r="G604" i="10"/>
  <c r="H604" i="10" s="1"/>
  <c r="G598" i="10"/>
  <c r="G593" i="10"/>
  <c r="H593" i="10" s="1"/>
  <c r="G588" i="10"/>
  <c r="G582" i="10"/>
  <c r="H582" i="10" s="1"/>
  <c r="G577" i="10"/>
  <c r="G572" i="10"/>
  <c r="G566" i="10"/>
  <c r="G561" i="10"/>
  <c r="H561" i="10" s="1"/>
  <c r="G556" i="10"/>
  <c r="G550" i="10"/>
  <c r="G544" i="10"/>
  <c r="G537" i="10"/>
  <c r="G529" i="10"/>
  <c r="G523" i="10"/>
  <c r="G516" i="10"/>
  <c r="G508" i="10"/>
  <c r="H507" i="10" s="1"/>
  <c r="G501" i="10"/>
  <c r="G495" i="10"/>
  <c r="G487" i="10"/>
  <c r="G480" i="10"/>
  <c r="H479" i="10" s="1"/>
  <c r="G473" i="10"/>
  <c r="G465" i="10"/>
  <c r="G459" i="10"/>
  <c r="G452" i="10"/>
  <c r="H452" i="10" s="1"/>
  <c r="G444" i="10"/>
  <c r="G437" i="10"/>
  <c r="G431" i="10"/>
  <c r="G423" i="10"/>
  <c r="H423" i="10" s="1"/>
  <c r="G416" i="10"/>
  <c r="G409" i="10"/>
  <c r="G401" i="10"/>
  <c r="G395" i="10"/>
  <c r="H395" i="10" s="1"/>
  <c r="G388" i="10"/>
  <c r="G380" i="10"/>
  <c r="G373" i="10"/>
  <c r="G367" i="10"/>
  <c r="H367" i="10" s="1"/>
  <c r="G359" i="10"/>
  <c r="G352" i="10"/>
  <c r="H351" i="10" s="1"/>
  <c r="G345" i="10"/>
  <c r="G337" i="10"/>
  <c r="H337" i="10" s="1"/>
  <c r="G331" i="10"/>
  <c r="G324" i="10"/>
  <c r="H324" i="10" s="1"/>
  <c r="G316" i="10"/>
  <c r="G309" i="10"/>
  <c r="H308" i="10" s="1"/>
  <c r="G303" i="10"/>
  <c r="G295" i="10"/>
  <c r="G288" i="10"/>
  <c r="G281" i="10"/>
  <c r="G273" i="10"/>
  <c r="G267" i="10"/>
  <c r="G260" i="10"/>
  <c r="G252" i="10"/>
  <c r="H252" i="10" s="1"/>
  <c r="G197" i="10"/>
  <c r="G235" i="10"/>
  <c r="G193" i="10"/>
  <c r="G725" i="10"/>
  <c r="H725" i="10" s="1"/>
  <c r="G720" i="10"/>
  <c r="G714" i="10"/>
  <c r="G709" i="10"/>
  <c r="G704" i="10"/>
  <c r="G698" i="10"/>
  <c r="G693" i="10"/>
  <c r="G688" i="10"/>
  <c r="G682" i="10"/>
  <c r="G677" i="10"/>
  <c r="G672" i="10"/>
  <c r="H672" i="10" s="1"/>
  <c r="G666" i="10"/>
  <c r="G661" i="10"/>
  <c r="H661" i="10" s="1"/>
  <c r="G656" i="10"/>
  <c r="G650" i="10"/>
  <c r="G645" i="10"/>
  <c r="G640" i="10"/>
  <c r="G634" i="10"/>
  <c r="G629" i="10"/>
  <c r="G624" i="10"/>
  <c r="G618" i="10"/>
  <c r="H617" i="10" s="1"/>
  <c r="G613" i="10"/>
  <c r="G608" i="10"/>
  <c r="H608" i="10" s="1"/>
  <c r="G602" i="10"/>
  <c r="G597" i="10"/>
  <c r="H597" i="10" s="1"/>
  <c r="G592" i="10"/>
  <c r="G586" i="10"/>
  <c r="G581" i="10"/>
  <c r="G576" i="10"/>
  <c r="G570" i="10"/>
  <c r="G565" i="10"/>
  <c r="G560" i="10"/>
  <c r="G554" i="10"/>
  <c r="G549" i="10"/>
  <c r="G543" i="10"/>
  <c r="G535" i="10"/>
  <c r="G528" i="10"/>
  <c r="G521" i="10"/>
  <c r="G513" i="10"/>
  <c r="G507" i="10"/>
  <c r="G500" i="10"/>
  <c r="H500" i="10" s="1"/>
  <c r="G492" i="10"/>
  <c r="G485" i="10"/>
  <c r="G479" i="10"/>
  <c r="G471" i="10"/>
  <c r="G464" i="10"/>
  <c r="G457" i="10"/>
  <c r="G449" i="10"/>
  <c r="G443" i="10"/>
  <c r="H443" i="10" s="1"/>
  <c r="G436" i="10"/>
  <c r="G428" i="10"/>
  <c r="G421" i="10"/>
  <c r="G415" i="10"/>
  <c r="G407" i="10"/>
  <c r="G400" i="10"/>
  <c r="H400" i="10" s="1"/>
  <c r="G393" i="10"/>
  <c r="G385" i="10"/>
  <c r="H385" i="10" s="1"/>
  <c r="G379" i="10"/>
  <c r="G372" i="10"/>
  <c r="H372" i="10" s="1"/>
  <c r="G364" i="10"/>
  <c r="G357" i="10"/>
  <c r="H356" i="10" s="1"/>
  <c r="G351" i="10"/>
  <c r="G343" i="10"/>
  <c r="G336" i="10"/>
  <c r="G329" i="10"/>
  <c r="H329" i="10" s="1"/>
  <c r="G321" i="10"/>
  <c r="G315" i="10"/>
  <c r="G308" i="10"/>
  <c r="G300" i="10"/>
  <c r="G293" i="10"/>
  <c r="G287" i="10"/>
  <c r="G279" i="10"/>
  <c r="G272" i="10"/>
  <c r="G265" i="10"/>
  <c r="G257" i="10"/>
  <c r="G251" i="10"/>
  <c r="G225" i="10"/>
  <c r="G250" i="10"/>
  <c r="G724" i="10"/>
  <c r="G718" i="10"/>
  <c r="G713" i="10"/>
  <c r="H713" i="10" s="1"/>
  <c r="G708" i="10"/>
  <c r="G702" i="10"/>
  <c r="G697" i="10"/>
  <c r="G692" i="10"/>
  <c r="H692" i="10" s="1"/>
  <c r="G686" i="10"/>
  <c r="G681" i="10"/>
  <c r="G676" i="10"/>
  <c r="G670" i="10"/>
  <c r="H669" i="10" s="1"/>
  <c r="G665" i="10"/>
  <c r="H665" i="10" s="1"/>
  <c r="G660" i="10"/>
  <c r="G654" i="10"/>
  <c r="G649" i="10"/>
  <c r="H648" i="10" s="1"/>
  <c r="G644" i="10"/>
  <c r="G638" i="10"/>
  <c r="G633" i="10"/>
  <c r="G628" i="10"/>
  <c r="H628" i="10" s="1"/>
  <c r="G622" i="10"/>
  <c r="G617" i="10"/>
  <c r="G612" i="10"/>
  <c r="G606" i="10"/>
  <c r="H605" i="10" s="1"/>
  <c r="G601" i="10"/>
  <c r="H601" i="10" s="1"/>
  <c r="G596" i="10"/>
  <c r="G590" i="10"/>
  <c r="G585" i="10"/>
  <c r="H585" i="10" s="1"/>
  <c r="G580" i="10"/>
  <c r="G574" i="10"/>
  <c r="H573" i="10" s="1"/>
  <c r="G569" i="10"/>
  <c r="G564" i="10"/>
  <c r="H564" i="10" s="1"/>
  <c r="G558" i="10"/>
  <c r="G553" i="10"/>
  <c r="G548" i="10"/>
  <c r="G540" i="10"/>
  <c r="H539" i="10" s="1"/>
  <c r="G533" i="10"/>
  <c r="G527" i="10"/>
  <c r="G519" i="10"/>
  <c r="G512" i="10"/>
  <c r="G505" i="10"/>
  <c r="G497" i="10"/>
  <c r="G491" i="10"/>
  <c r="G484" i="10"/>
  <c r="H484" i="10" s="1"/>
  <c r="G476" i="10"/>
  <c r="G469" i="10"/>
  <c r="H469" i="10" s="1"/>
  <c r="G463" i="10"/>
  <c r="G455" i="10"/>
  <c r="G448" i="10"/>
  <c r="H448" i="10" s="1"/>
  <c r="G441" i="10"/>
  <c r="G433" i="10"/>
  <c r="G427" i="10"/>
  <c r="H427" i="10" s="1"/>
  <c r="G420" i="10"/>
  <c r="G412" i="10"/>
  <c r="H411" i="10" s="1"/>
  <c r="G405" i="10"/>
  <c r="G399" i="10"/>
  <c r="H399" i="10" s="1"/>
  <c r="G391" i="10"/>
  <c r="G384" i="10"/>
  <c r="H383" i="10" s="1"/>
  <c r="G377" i="10"/>
  <c r="G369" i="10"/>
  <c r="H369" i="10" s="1"/>
  <c r="G363" i="10"/>
  <c r="G356" i="10"/>
  <c r="G348" i="10"/>
  <c r="G341" i="10"/>
  <c r="H341" i="10" s="1"/>
  <c r="G335" i="10"/>
  <c r="H335" i="10" s="1"/>
  <c r="G327" i="10"/>
  <c r="G320" i="10"/>
  <c r="G313" i="10"/>
  <c r="G305" i="10"/>
  <c r="G299" i="10"/>
  <c r="G292" i="10"/>
  <c r="G284" i="10"/>
  <c r="G277" i="10"/>
  <c r="G271" i="10"/>
  <c r="G263" i="10"/>
  <c r="G256" i="10"/>
  <c r="H255" i="10" s="1"/>
  <c r="G214" i="10"/>
  <c r="G728" i="10"/>
  <c r="H728" i="10" s="1"/>
  <c r="G722" i="10"/>
  <c r="G717" i="10"/>
  <c r="H717" i="10" s="1"/>
  <c r="G712" i="10"/>
  <c r="G706" i="10"/>
  <c r="G701" i="10"/>
  <c r="G696" i="10"/>
  <c r="H696" i="10" s="1"/>
  <c r="G690" i="10"/>
  <c r="G685" i="10"/>
  <c r="H685" i="10" s="1"/>
  <c r="G680" i="10"/>
  <c r="G674" i="10"/>
  <c r="H674" i="10" s="1"/>
  <c r="G669" i="10"/>
  <c r="G664" i="10"/>
  <c r="H664" i="10" s="1"/>
  <c r="G658" i="10"/>
  <c r="G653" i="10"/>
  <c r="H653" i="10" s="1"/>
  <c r="G648" i="10"/>
  <c r="G642" i="10"/>
  <c r="G637" i="10"/>
  <c r="G632" i="10"/>
  <c r="H632" i="10" s="1"/>
  <c r="G626" i="10"/>
  <c r="G621" i="10"/>
  <c r="H621" i="10" s="1"/>
  <c r="G616" i="10"/>
  <c r="G610" i="10"/>
  <c r="H610" i="10" s="1"/>
  <c r="G605" i="10"/>
  <c r="G600" i="10"/>
  <c r="H600" i="10" s="1"/>
  <c r="G594" i="10"/>
  <c r="G589" i="10"/>
  <c r="H589" i="10" s="1"/>
  <c r="G584" i="10"/>
  <c r="G578" i="10"/>
  <c r="G573" i="10"/>
  <c r="G568" i="10"/>
  <c r="H568" i="10" s="1"/>
  <c r="G562" i="10"/>
  <c r="G557" i="10"/>
  <c r="H557" i="10" s="1"/>
  <c r="G552" i="10"/>
  <c r="G545" i="10"/>
  <c r="H545" i="10" s="1"/>
  <c r="G539" i="10"/>
  <c r="G532" i="10"/>
  <c r="H532" i="10" s="1"/>
  <c r="G524" i="10"/>
  <c r="G517" i="10"/>
  <c r="H516" i="10" s="1"/>
  <c r="G511" i="10"/>
  <c r="G503" i="10"/>
  <c r="H503" i="10" s="1"/>
  <c r="G496" i="10"/>
  <c r="G489" i="10"/>
  <c r="G481" i="10"/>
  <c r="G475" i="10"/>
  <c r="G468" i="10"/>
  <c r="G460" i="10"/>
  <c r="H460" i="10" s="1"/>
  <c r="G453" i="10"/>
  <c r="G447" i="10"/>
  <c r="G439" i="10"/>
  <c r="G432" i="10"/>
  <c r="H431" i="10" s="1"/>
  <c r="G425" i="10"/>
  <c r="G417" i="10"/>
  <c r="G411" i="10"/>
  <c r="G404" i="10"/>
  <c r="H404" i="10" s="1"/>
  <c r="G396" i="10"/>
  <c r="G389" i="10"/>
  <c r="H388" i="10" s="1"/>
  <c r="G383" i="10"/>
  <c r="G375" i="10"/>
  <c r="H375" i="10" s="1"/>
  <c r="G368" i="10"/>
  <c r="G361" i="10"/>
  <c r="G353" i="10"/>
  <c r="G347" i="10"/>
  <c r="H347" i="10" s="1"/>
  <c r="G340" i="10"/>
  <c r="G332" i="10"/>
  <c r="G325" i="10"/>
  <c r="G319" i="10"/>
  <c r="H319" i="10" s="1"/>
  <c r="G311" i="10"/>
  <c r="G304" i="10"/>
  <c r="H303" i="10" s="1"/>
  <c r="G297" i="10"/>
  <c r="G289" i="10"/>
  <c r="H289" i="10" s="1"/>
  <c r="G283" i="10"/>
  <c r="G276" i="10"/>
  <c r="G268" i="10"/>
  <c r="G261" i="10"/>
  <c r="H260" i="10" s="1"/>
  <c r="G164" i="10"/>
  <c r="G234" i="10"/>
  <c r="H234" i="10" s="1"/>
  <c r="G213" i="10"/>
  <c r="G191" i="10"/>
  <c r="G148" i="10"/>
  <c r="G241" i="10"/>
  <c r="G230" i="10"/>
  <c r="G219" i="10"/>
  <c r="G209" i="10"/>
  <c r="G198" i="10"/>
  <c r="G245" i="10"/>
  <c r="G223" i="10"/>
  <c r="G202" i="10"/>
  <c r="G186" i="10"/>
  <c r="G143" i="10"/>
  <c r="G239" i="10"/>
  <c r="G229" i="10"/>
  <c r="G218" i="10"/>
  <c r="G207" i="10"/>
  <c r="G180" i="10"/>
  <c r="H180" i="10" s="1"/>
  <c r="G159" i="10"/>
  <c r="G138" i="10"/>
  <c r="G175" i="10"/>
  <c r="G154" i="10"/>
  <c r="E380" i="7"/>
  <c r="L721" i="7"/>
  <c r="F169" i="11"/>
  <c r="L699" i="7"/>
  <c r="L678" i="7"/>
  <c r="L657" i="7"/>
  <c r="L646" i="7"/>
  <c r="L625" i="7"/>
  <c r="L596" i="7"/>
  <c r="L588" i="7"/>
  <c r="L572" i="7"/>
  <c r="L556" i="7"/>
  <c r="L532" i="7"/>
  <c r="L516" i="7"/>
  <c r="L500" i="7"/>
  <c r="L492" i="7"/>
  <c r="L468" i="7"/>
  <c r="L460" i="7"/>
  <c r="L444" i="7"/>
  <c r="L428" i="7"/>
  <c r="L404" i="7"/>
  <c r="L396" i="7"/>
  <c r="L372" i="7"/>
  <c r="L356" i="7"/>
  <c r="L340" i="7"/>
  <c r="L324" i="7"/>
  <c r="L308" i="7"/>
  <c r="L292" i="7"/>
  <c r="L276" i="7"/>
  <c r="L260" i="7"/>
  <c r="L244" i="7"/>
  <c r="L228" i="7"/>
  <c r="L212" i="7"/>
  <c r="L204" i="7"/>
  <c r="L188" i="7"/>
  <c r="L164" i="7"/>
  <c r="L156" i="7"/>
  <c r="L140" i="7"/>
  <c r="L124" i="7"/>
  <c r="L108" i="7"/>
  <c r="L92" i="7"/>
  <c r="L76" i="7"/>
  <c r="L60" i="7"/>
  <c r="L44" i="7"/>
  <c r="L20" i="7"/>
  <c r="E725" i="11"/>
  <c r="E709" i="11"/>
  <c r="E685" i="11"/>
  <c r="E669" i="11"/>
  <c r="E661" i="11"/>
  <c r="E637" i="11"/>
  <c r="E629" i="11"/>
  <c r="E613" i="11"/>
  <c r="E597" i="11"/>
  <c r="E581" i="11"/>
  <c r="E557" i="11"/>
  <c r="E541" i="11"/>
  <c r="E525" i="11"/>
  <c r="E509" i="11"/>
  <c r="E493" i="11"/>
  <c r="E477" i="11"/>
  <c r="E461" i="11"/>
  <c r="E453" i="11"/>
  <c r="E429" i="11"/>
  <c r="E421" i="11"/>
  <c r="E303" i="11"/>
  <c r="E191" i="11"/>
  <c r="E63" i="11"/>
  <c r="F615" i="11"/>
  <c r="F282" i="11"/>
  <c r="L719" i="7"/>
  <c r="L698" i="7"/>
  <c r="L677" i="7"/>
  <c r="L655" i="7"/>
  <c r="L634" i="7"/>
  <c r="L613" i="7"/>
  <c r="L595" i="7"/>
  <c r="L579" i="7"/>
  <c r="L563" i="7"/>
  <c r="L547" i="7"/>
  <c r="L539" i="7"/>
  <c r="L515" i="7"/>
  <c r="L499" i="7"/>
  <c r="L483" i="7"/>
  <c r="L467" i="7"/>
  <c r="L451" i="7"/>
  <c r="L443" i="7"/>
  <c r="L427" i="7"/>
  <c r="L411" i="7"/>
  <c r="L395" i="7"/>
  <c r="L371" i="7"/>
  <c r="L363" i="7"/>
  <c r="L347" i="7"/>
  <c r="L331" i="7"/>
  <c r="L315" i="7"/>
  <c r="L291" i="7"/>
  <c r="L283" i="7"/>
  <c r="L267" i="7"/>
  <c r="L251" i="7"/>
  <c r="L227" i="7"/>
  <c r="L211" i="7"/>
  <c r="L195" i="7"/>
  <c r="L179" i="7"/>
  <c r="L163" i="7"/>
  <c r="L147" i="7"/>
  <c r="L131" i="7"/>
  <c r="L115" i="7"/>
  <c r="L99" i="7"/>
  <c r="L83" i="7"/>
  <c r="L67" i="7"/>
  <c r="L51" i="7"/>
  <c r="L27" i="7"/>
  <c r="L11" i="7"/>
  <c r="E716" i="11"/>
  <c r="E700" i="11"/>
  <c r="E684" i="11"/>
  <c r="E668" i="11"/>
  <c r="E652" i="11"/>
  <c r="E644" i="11"/>
  <c r="E628" i="11"/>
  <c r="E612" i="11"/>
  <c r="E596" i="11"/>
  <c r="E580" i="11"/>
  <c r="E564" i="11"/>
  <c r="E548" i="11"/>
  <c r="E532" i="11"/>
  <c r="E516" i="11"/>
  <c r="E500" i="11"/>
  <c r="E476" i="11"/>
  <c r="E460" i="11"/>
  <c r="E444" i="11"/>
  <c r="E428" i="11"/>
  <c r="E419" i="11"/>
  <c r="E349" i="11"/>
  <c r="E239" i="11"/>
  <c r="E45" i="11"/>
  <c r="F593" i="11"/>
  <c r="F226" i="11"/>
  <c r="L726" i="7"/>
  <c r="L715" i="7"/>
  <c r="L705" i="7"/>
  <c r="L694" i="7"/>
  <c r="L683" i="7"/>
  <c r="L673" i="7"/>
  <c r="L662" i="7"/>
  <c r="L651" i="7"/>
  <c r="L641" i="7"/>
  <c r="L630" i="7"/>
  <c r="L619" i="7"/>
  <c r="L609" i="7"/>
  <c r="L600" i="7"/>
  <c r="L592" i="7"/>
  <c r="L584" i="7"/>
  <c r="L576" i="7"/>
  <c r="L568" i="7"/>
  <c r="L560" i="7"/>
  <c r="L552" i="7"/>
  <c r="L544" i="7"/>
  <c r="L536" i="7"/>
  <c r="L528" i="7"/>
  <c r="L520" i="7"/>
  <c r="L512" i="7"/>
  <c r="L504" i="7"/>
  <c r="L496" i="7"/>
  <c r="L488" i="7"/>
  <c r="L480" i="7"/>
  <c r="L472" i="7"/>
  <c r="L464" i="7"/>
  <c r="L456" i="7"/>
  <c r="L448" i="7"/>
  <c r="L440" i="7"/>
  <c r="L432" i="7"/>
  <c r="L424" i="7"/>
  <c r="L416" i="7"/>
  <c r="L408" i="7"/>
  <c r="L400" i="7"/>
  <c r="L392" i="7"/>
  <c r="L384" i="7"/>
  <c r="L376" i="7"/>
  <c r="L368" i="7"/>
  <c r="L360" i="7"/>
  <c r="L352" i="7"/>
  <c r="L344" i="7"/>
  <c r="L336" i="7"/>
  <c r="L328" i="7"/>
  <c r="L320" i="7"/>
  <c r="L312" i="7"/>
  <c r="L304" i="7"/>
  <c r="L296" i="7"/>
  <c r="L288" i="7"/>
  <c r="L280" i="7"/>
  <c r="L272" i="7"/>
  <c r="L264" i="7"/>
  <c r="L256" i="7"/>
  <c r="L248" i="7"/>
  <c r="L240" i="7"/>
  <c r="L232" i="7"/>
  <c r="L224" i="7"/>
  <c r="L216" i="7"/>
  <c r="L208" i="7"/>
  <c r="L200" i="7"/>
  <c r="L192" i="7"/>
  <c r="L184" i="7"/>
  <c r="L176" i="7"/>
  <c r="L168" i="7"/>
  <c r="L160" i="7"/>
  <c r="L152" i="7"/>
  <c r="L144" i="7"/>
  <c r="L136" i="7"/>
  <c r="L128" i="7"/>
  <c r="L120" i="7"/>
  <c r="L112" i="7"/>
  <c r="L104" i="7"/>
  <c r="L96" i="7"/>
  <c r="L88" i="7"/>
  <c r="L80" i="7"/>
  <c r="L72" i="7"/>
  <c r="L64" i="7"/>
  <c r="L56" i="7"/>
  <c r="L48" i="7"/>
  <c r="L40" i="7"/>
  <c r="L32" i="7"/>
  <c r="L24" i="7"/>
  <c r="L16" i="7"/>
  <c r="E9" i="11"/>
  <c r="E721" i="11"/>
  <c r="E713" i="11"/>
  <c r="E705" i="11"/>
  <c r="E697" i="11"/>
  <c r="E689" i="11"/>
  <c r="E681" i="11"/>
  <c r="E673" i="11"/>
  <c r="E665" i="11"/>
  <c r="E657" i="11"/>
  <c r="E649" i="11"/>
  <c r="E641" i="11"/>
  <c r="E633" i="11"/>
  <c r="E625" i="11"/>
  <c r="E617" i="11"/>
  <c r="E609" i="11"/>
  <c r="E601" i="11"/>
  <c r="E593" i="11"/>
  <c r="E585" i="11"/>
  <c r="E577" i="11"/>
  <c r="E569" i="11"/>
  <c r="E561" i="11"/>
  <c r="E553" i="11"/>
  <c r="E545" i="11"/>
  <c r="E537" i="11"/>
  <c r="E529" i="11"/>
  <c r="E521" i="11"/>
  <c r="E513" i="11"/>
  <c r="E505" i="11"/>
  <c r="E497" i="11"/>
  <c r="E489" i="11"/>
  <c r="E481" i="11"/>
  <c r="E473" i="11"/>
  <c r="E465" i="11"/>
  <c r="E457" i="11"/>
  <c r="E449" i="11"/>
  <c r="E441" i="11"/>
  <c r="E433" i="11"/>
  <c r="E425" i="11"/>
  <c r="E415" i="11"/>
  <c r="E381" i="11"/>
  <c r="E335" i="11"/>
  <c r="E283" i="11"/>
  <c r="E223" i="11"/>
  <c r="E159" i="11"/>
  <c r="E95" i="11"/>
  <c r="E23" i="11"/>
  <c r="F658" i="11"/>
  <c r="F555" i="11"/>
  <c r="F385" i="11"/>
  <c r="F73" i="11"/>
  <c r="F154" i="11"/>
  <c r="F212" i="11"/>
  <c r="F269" i="11"/>
  <c r="F325" i="11"/>
  <c r="F374" i="11"/>
  <c r="F417" i="11"/>
  <c r="F459" i="11"/>
  <c r="F502" i="11"/>
  <c r="F545" i="11"/>
  <c r="F586" i="11"/>
  <c r="F610" i="11"/>
  <c r="F631" i="11"/>
  <c r="F653" i="11"/>
  <c r="F674" i="11"/>
  <c r="F695" i="11"/>
  <c r="F717" i="11"/>
  <c r="E18" i="11"/>
  <c r="E39" i="11"/>
  <c r="E59" i="11"/>
  <c r="E75" i="11"/>
  <c r="E91" i="11"/>
  <c r="E107" i="11"/>
  <c r="E123" i="11"/>
  <c r="E139" i="11"/>
  <c r="E155" i="11"/>
  <c r="E171" i="11"/>
  <c r="E187" i="11"/>
  <c r="E203" i="11"/>
  <c r="E219" i="11"/>
  <c r="E235" i="11"/>
  <c r="E251" i="11"/>
  <c r="E267" i="11"/>
  <c r="E299" i="11"/>
  <c r="E315" i="11"/>
  <c r="E331" i="11"/>
  <c r="E346" i="11"/>
  <c r="E357" i="11"/>
  <c r="E367" i="11"/>
  <c r="E378" i="11"/>
  <c r="E389" i="11"/>
  <c r="E399" i="11"/>
  <c r="E406" i="11"/>
  <c r="E413" i="11"/>
  <c r="L710" i="7"/>
  <c r="L689" i="7"/>
  <c r="L667" i="7"/>
  <c r="L635" i="7"/>
  <c r="L614" i="7"/>
  <c r="L604" i="7"/>
  <c r="L580" i="7"/>
  <c r="L564" i="7"/>
  <c r="L548" i="7"/>
  <c r="L540" i="7"/>
  <c r="L524" i="7"/>
  <c r="L508" i="7"/>
  <c r="L484" i="7"/>
  <c r="L476" i="7"/>
  <c r="L452" i="7"/>
  <c r="L436" i="7"/>
  <c r="L420" i="7"/>
  <c r="L412" i="7"/>
  <c r="L388" i="7"/>
  <c r="L380" i="7"/>
  <c r="L364" i="7"/>
  <c r="L348" i="7"/>
  <c r="L332" i="7"/>
  <c r="L316" i="7"/>
  <c r="L300" i="7"/>
  <c r="L284" i="7"/>
  <c r="L268" i="7"/>
  <c r="L252" i="7"/>
  <c r="L236" i="7"/>
  <c r="L220" i="7"/>
  <c r="L196" i="7"/>
  <c r="L180" i="7"/>
  <c r="L172" i="7"/>
  <c r="L148" i="7"/>
  <c r="L132" i="7"/>
  <c r="L116" i="7"/>
  <c r="L100" i="7"/>
  <c r="L84" i="7"/>
  <c r="L68" i="7"/>
  <c r="L52" i="7"/>
  <c r="L36" i="7"/>
  <c r="L28" i="7"/>
  <c r="L12" i="7"/>
  <c r="E717" i="11"/>
  <c r="E701" i="11"/>
  <c r="E693" i="11"/>
  <c r="E677" i="11"/>
  <c r="E653" i="11"/>
  <c r="E645" i="11"/>
  <c r="E621" i="11"/>
  <c r="E605" i="11"/>
  <c r="E589" i="11"/>
  <c r="E573" i="11"/>
  <c r="E565" i="11"/>
  <c r="E549" i="11"/>
  <c r="E533" i="11"/>
  <c r="E517" i="11"/>
  <c r="E501" i="11"/>
  <c r="E485" i="11"/>
  <c r="E469" i="11"/>
  <c r="E445" i="11"/>
  <c r="E437" i="11"/>
  <c r="E401" i="11"/>
  <c r="E359" i="11"/>
  <c r="E255" i="11"/>
  <c r="E127" i="11"/>
  <c r="F701" i="11"/>
  <c r="F470" i="11"/>
  <c r="L9" i="7"/>
  <c r="L709" i="7"/>
  <c r="L687" i="7"/>
  <c r="L666" i="7"/>
  <c r="L645" i="7"/>
  <c r="L623" i="7"/>
  <c r="L603" i="7"/>
  <c r="L587" i="7"/>
  <c r="L571" i="7"/>
  <c r="L555" i="7"/>
  <c r="L531" i="7"/>
  <c r="L523" i="7"/>
  <c r="L507" i="7"/>
  <c r="L491" i="7"/>
  <c r="L475" i="7"/>
  <c r="L459" i="7"/>
  <c r="L435" i="7"/>
  <c r="L419" i="7"/>
  <c r="L403" i="7"/>
  <c r="L387" i="7"/>
  <c r="L379" i="7"/>
  <c r="L355" i="7"/>
  <c r="L339" i="7"/>
  <c r="L323" i="7"/>
  <c r="L307" i="7"/>
  <c r="L299" i="7"/>
  <c r="L275" i="7"/>
  <c r="L259" i="7"/>
  <c r="L243" i="7"/>
  <c r="L235" i="7"/>
  <c r="L219" i="7"/>
  <c r="L203" i="7"/>
  <c r="L187" i="7"/>
  <c r="L171" i="7"/>
  <c r="L155" i="7"/>
  <c r="L139" i="7"/>
  <c r="L123" i="7"/>
  <c r="L107" i="7"/>
  <c r="L91" i="7"/>
  <c r="L75" i="7"/>
  <c r="L59" i="7"/>
  <c r="L43" i="7"/>
  <c r="L35" i="7"/>
  <c r="L19" i="7"/>
  <c r="E724" i="11"/>
  <c r="E708" i="11"/>
  <c r="E692" i="11"/>
  <c r="E676" i="11"/>
  <c r="E660" i="11"/>
  <c r="E636" i="11"/>
  <c r="E620" i="11"/>
  <c r="E604" i="11"/>
  <c r="E588" i="11"/>
  <c r="E572" i="11"/>
  <c r="E556" i="11"/>
  <c r="E540" i="11"/>
  <c r="E524" i="11"/>
  <c r="E508" i="11"/>
  <c r="E492" i="11"/>
  <c r="E484" i="11"/>
  <c r="E468" i="11"/>
  <c r="E452" i="11"/>
  <c r="E436" i="11"/>
  <c r="E391" i="11"/>
  <c r="E287" i="11"/>
  <c r="E175" i="11"/>
  <c r="E111" i="11"/>
  <c r="F679" i="11"/>
  <c r="F427" i="11"/>
  <c r="L725" i="7"/>
  <c r="L714" i="7"/>
  <c r="L703" i="7"/>
  <c r="L693" i="7"/>
  <c r="L682" i="7"/>
  <c r="L671" i="7"/>
  <c r="L661" i="7"/>
  <c r="L650" i="7"/>
  <c r="L639" i="7"/>
  <c r="L629" i="7"/>
  <c r="L618" i="7"/>
  <c r="L607" i="7"/>
  <c r="L599" i="7"/>
  <c r="L591" i="7"/>
  <c r="L583" i="7"/>
  <c r="L575" i="7"/>
  <c r="L567" i="7"/>
  <c r="L559" i="7"/>
  <c r="L551" i="7"/>
  <c r="L543" i="7"/>
  <c r="L535" i="7"/>
  <c r="L527" i="7"/>
  <c r="L519" i="7"/>
  <c r="L511" i="7"/>
  <c r="L503" i="7"/>
  <c r="L495" i="7"/>
  <c r="L487" i="7"/>
  <c r="L479" i="7"/>
  <c r="L471" i="7"/>
  <c r="L463" i="7"/>
  <c r="L455" i="7"/>
  <c r="L447" i="7"/>
  <c r="L439" i="7"/>
  <c r="L431" i="7"/>
  <c r="L423" i="7"/>
  <c r="L415" i="7"/>
  <c r="L407" i="7"/>
  <c r="L399" i="7"/>
  <c r="L391" i="7"/>
  <c r="L383" i="7"/>
  <c r="L375" i="7"/>
  <c r="L367" i="7"/>
  <c r="L359" i="7"/>
  <c r="L351" i="7"/>
  <c r="L343" i="7"/>
  <c r="L335" i="7"/>
  <c r="L327" i="7"/>
  <c r="L319" i="7"/>
  <c r="L311" i="7"/>
  <c r="L303" i="7"/>
  <c r="L295" i="7"/>
  <c r="L287" i="7"/>
  <c r="L279" i="7"/>
  <c r="L271" i="7"/>
  <c r="L263" i="7"/>
  <c r="L255" i="7"/>
  <c r="L247" i="7"/>
  <c r="L239" i="7"/>
  <c r="L231" i="7"/>
  <c r="L223" i="7"/>
  <c r="L215" i="7"/>
  <c r="L207" i="7"/>
  <c r="L199" i="7"/>
  <c r="L191" i="7"/>
  <c r="L183" i="7"/>
  <c r="L175" i="7"/>
  <c r="L167" i="7"/>
  <c r="L159" i="7"/>
  <c r="L151" i="7"/>
  <c r="L143" i="7"/>
  <c r="L135" i="7"/>
  <c r="L127" i="7"/>
  <c r="L119" i="7"/>
  <c r="L111" i="7"/>
  <c r="L103" i="7"/>
  <c r="L95" i="7"/>
  <c r="L87" i="7"/>
  <c r="L79" i="7"/>
  <c r="L71" i="7"/>
  <c r="L63" i="7"/>
  <c r="L55" i="7"/>
  <c r="L47" i="7"/>
  <c r="L39" i="7"/>
  <c r="L31" i="7"/>
  <c r="L23" i="7"/>
  <c r="L15" i="7"/>
  <c r="E728" i="11"/>
  <c r="E720" i="11"/>
  <c r="E712" i="11"/>
  <c r="E704" i="11"/>
  <c r="E696" i="11"/>
  <c r="E688" i="11"/>
  <c r="E680" i="11"/>
  <c r="E672" i="11"/>
  <c r="E664" i="11"/>
  <c r="E656" i="11"/>
  <c r="E648" i="11"/>
  <c r="E640" i="11"/>
  <c r="E632" i="11"/>
  <c r="E624" i="11"/>
  <c r="E616" i="11"/>
  <c r="E608" i="11"/>
  <c r="E600" i="11"/>
  <c r="E592" i="11"/>
  <c r="E584" i="11"/>
  <c r="E576" i="11"/>
  <c r="E568" i="11"/>
  <c r="E560" i="11"/>
  <c r="E552" i="11"/>
  <c r="E544" i="11"/>
  <c r="E536" i="11"/>
  <c r="E528" i="11"/>
  <c r="E520" i="11"/>
  <c r="E512" i="11"/>
  <c r="E504" i="11"/>
  <c r="E496" i="11"/>
  <c r="E488" i="11"/>
  <c r="E480" i="11"/>
  <c r="E472" i="11"/>
  <c r="E464" i="11"/>
  <c r="E456" i="11"/>
  <c r="E448" i="11"/>
  <c r="E440" i="11"/>
  <c r="E432" i="11"/>
  <c r="E424" i="11"/>
  <c r="E407" i="11"/>
  <c r="E370" i="11"/>
  <c r="E319" i="11"/>
  <c r="E271" i="11"/>
  <c r="E207" i="11"/>
  <c r="E143" i="11"/>
  <c r="E79" i="11"/>
  <c r="F722" i="11"/>
  <c r="F637" i="11"/>
  <c r="F513" i="11"/>
  <c r="F340" i="11"/>
  <c r="F94" i="11"/>
  <c r="F11" i="11"/>
  <c r="F15" i="11"/>
  <c r="F19" i="11"/>
  <c r="F23" i="11"/>
  <c r="F27" i="11"/>
  <c r="F31" i="11"/>
  <c r="F35" i="11"/>
  <c r="F39" i="11"/>
  <c r="F43" i="11"/>
  <c r="F47" i="11"/>
  <c r="F51" i="11"/>
  <c r="F55" i="11"/>
  <c r="F59" i="11"/>
  <c r="F63" i="11"/>
  <c r="F67" i="11"/>
  <c r="F71" i="11"/>
  <c r="F75" i="11"/>
  <c r="F79" i="11"/>
  <c r="F83" i="11"/>
  <c r="F87" i="11"/>
  <c r="F91" i="11"/>
  <c r="F95" i="11"/>
  <c r="F99" i="11"/>
  <c r="F103" i="11"/>
  <c r="F107" i="11"/>
  <c r="F111" i="11"/>
  <c r="F115" i="11"/>
  <c r="F119" i="11"/>
  <c r="F123" i="11"/>
  <c r="F127" i="11"/>
  <c r="F131" i="11"/>
  <c r="F135" i="11"/>
  <c r="F139" i="11"/>
  <c r="F143" i="11"/>
  <c r="F147" i="11"/>
  <c r="F151" i="11"/>
  <c r="F155" i="11"/>
  <c r="F159" i="11"/>
  <c r="F163" i="11"/>
  <c r="F167" i="11"/>
  <c r="F171" i="11"/>
  <c r="F175" i="11"/>
  <c r="F179" i="11"/>
  <c r="F183" i="11"/>
  <c r="F187" i="11"/>
  <c r="F191" i="11"/>
  <c r="F195" i="11"/>
  <c r="F199" i="11"/>
  <c r="F203" i="11"/>
  <c r="F207" i="11"/>
  <c r="F211" i="11"/>
  <c r="F215" i="11"/>
  <c r="F219" i="11"/>
  <c r="F223" i="11"/>
  <c r="F227" i="11"/>
  <c r="F231" i="11"/>
  <c r="F235" i="11"/>
  <c r="F239" i="11"/>
  <c r="F243" i="11"/>
  <c r="F247" i="11"/>
  <c r="F251" i="11"/>
  <c r="F255" i="11"/>
  <c r="F259" i="11"/>
  <c r="F263" i="11"/>
  <c r="F267" i="11"/>
  <c r="F271" i="11"/>
  <c r="F275" i="11"/>
  <c r="F279" i="11"/>
  <c r="F283" i="11"/>
  <c r="F287" i="11"/>
  <c r="F291" i="11"/>
  <c r="F295" i="11"/>
  <c r="F299" i="11"/>
  <c r="F303" i="11"/>
  <c r="F307" i="11"/>
  <c r="F311" i="11"/>
  <c r="F315" i="11"/>
  <c r="F319" i="11"/>
  <c r="F323" i="11"/>
  <c r="F327" i="11"/>
  <c r="F331" i="11"/>
  <c r="F335" i="11"/>
  <c r="F339" i="11"/>
  <c r="F343" i="11"/>
  <c r="F347" i="11"/>
  <c r="F10" i="11"/>
  <c r="F16" i="11"/>
  <c r="F21" i="11"/>
  <c r="F26" i="11"/>
  <c r="F32" i="11"/>
  <c r="F37" i="11"/>
  <c r="F42" i="11"/>
  <c r="F48" i="11"/>
  <c r="F53" i="11"/>
  <c r="F58" i="11"/>
  <c r="F64" i="11"/>
  <c r="F69" i="11"/>
  <c r="F74" i="11"/>
  <c r="F80" i="11"/>
  <c r="F85" i="11"/>
  <c r="F90" i="11"/>
  <c r="F96" i="11"/>
  <c r="F101" i="11"/>
  <c r="F106" i="11"/>
  <c r="F112" i="11"/>
  <c r="F117" i="11"/>
  <c r="F122" i="11"/>
  <c r="F128" i="11"/>
  <c r="F133" i="11"/>
  <c r="F138" i="11"/>
  <c r="F144" i="11"/>
  <c r="F12" i="11"/>
  <c r="F17" i="11"/>
  <c r="F22" i="11"/>
  <c r="F28" i="11"/>
  <c r="F33" i="11"/>
  <c r="F38" i="11"/>
  <c r="F44" i="11"/>
  <c r="F49" i="11"/>
  <c r="F54" i="11"/>
  <c r="F60" i="11"/>
  <c r="F65" i="11"/>
  <c r="F70" i="11"/>
  <c r="F76" i="11"/>
  <c r="F81" i="11"/>
  <c r="F86" i="11"/>
  <c r="F92" i="11"/>
  <c r="F97" i="11"/>
  <c r="F102" i="11"/>
  <c r="F108" i="11"/>
  <c r="F113" i="11"/>
  <c r="F118" i="11"/>
  <c r="F124" i="11"/>
  <c r="F129" i="11"/>
  <c r="F134" i="11"/>
  <c r="F140" i="11"/>
  <c r="F145" i="11"/>
  <c r="F150" i="11"/>
  <c r="F156" i="11"/>
  <c r="F161" i="11"/>
  <c r="F166" i="11"/>
  <c r="F172" i="11"/>
  <c r="F177" i="11"/>
  <c r="F182" i="11"/>
  <c r="F188" i="11"/>
  <c r="F193" i="11"/>
  <c r="F198" i="11"/>
  <c r="F204" i="11"/>
  <c r="F209" i="11"/>
  <c r="F214" i="11"/>
  <c r="F220" i="11"/>
  <c r="F225" i="11"/>
  <c r="F230" i="11"/>
  <c r="F236" i="11"/>
  <c r="F241" i="11"/>
  <c r="F246" i="11"/>
  <c r="F252" i="11"/>
  <c r="F257" i="11"/>
  <c r="F262" i="11"/>
  <c r="F268" i="11"/>
  <c r="F273" i="11"/>
  <c r="F278" i="11"/>
  <c r="F284" i="11"/>
  <c r="F289" i="11"/>
  <c r="F294" i="11"/>
  <c r="F300" i="11"/>
  <c r="F305" i="11"/>
  <c r="F310" i="11"/>
  <c r="F316" i="11"/>
  <c r="F321" i="11"/>
  <c r="F326" i="11"/>
  <c r="F332" i="11"/>
  <c r="F337" i="11"/>
  <c r="F342" i="11"/>
  <c r="F348" i="11"/>
  <c r="F352" i="11"/>
  <c r="F356" i="11"/>
  <c r="F360" i="11"/>
  <c r="F364" i="11"/>
  <c r="F368" i="11"/>
  <c r="F372" i="11"/>
  <c r="F376" i="11"/>
  <c r="F380" i="11"/>
  <c r="F384" i="11"/>
  <c r="F388" i="11"/>
  <c r="F392" i="11"/>
  <c r="F396" i="11"/>
  <c r="F400" i="11"/>
  <c r="F404" i="11"/>
  <c r="F408" i="11"/>
  <c r="F412" i="11"/>
  <c r="F416" i="11"/>
  <c r="F420" i="11"/>
  <c r="F424" i="11"/>
  <c r="F428" i="11"/>
  <c r="F432" i="11"/>
  <c r="F436" i="11"/>
  <c r="F440" i="11"/>
  <c r="F444" i="11"/>
  <c r="F448" i="11"/>
  <c r="F452" i="11"/>
  <c r="F456" i="11"/>
  <c r="F460" i="11"/>
  <c r="F464" i="11"/>
  <c r="F468" i="11"/>
  <c r="F472" i="11"/>
  <c r="F476" i="11"/>
  <c r="F480" i="11"/>
  <c r="F484" i="11"/>
  <c r="F488" i="11"/>
  <c r="F492" i="11"/>
  <c r="F496" i="11"/>
  <c r="F500" i="11"/>
  <c r="F504" i="11"/>
  <c r="F508" i="11"/>
  <c r="F512" i="11"/>
  <c r="F516" i="11"/>
  <c r="F520" i="11"/>
  <c r="F524" i="11"/>
  <c r="F528" i="11"/>
  <c r="F532" i="11"/>
  <c r="F536" i="11"/>
  <c r="F540" i="11"/>
  <c r="F544" i="11"/>
  <c r="F548" i="11"/>
  <c r="F552" i="11"/>
  <c r="F556" i="11"/>
  <c r="F560" i="11"/>
  <c r="F564" i="11"/>
  <c r="F568" i="11"/>
  <c r="F572" i="11"/>
  <c r="F576" i="11"/>
  <c r="F580" i="11"/>
  <c r="F584" i="11"/>
  <c r="F588" i="11"/>
  <c r="F592" i="11"/>
  <c r="F596" i="11"/>
  <c r="F600" i="11"/>
  <c r="F604" i="11"/>
  <c r="F608" i="11"/>
  <c r="F612" i="11"/>
  <c r="F616" i="11"/>
  <c r="F620" i="11"/>
  <c r="F624" i="11"/>
  <c r="F628" i="11"/>
  <c r="F632" i="11"/>
  <c r="F636" i="11"/>
  <c r="F640" i="11"/>
  <c r="F644" i="11"/>
  <c r="F648" i="11"/>
  <c r="F652" i="11"/>
  <c r="F656" i="11"/>
  <c r="F660" i="11"/>
  <c r="F664" i="11"/>
  <c r="F668" i="11"/>
  <c r="F672" i="11"/>
  <c r="F676" i="11"/>
  <c r="F680" i="11"/>
  <c r="F684" i="11"/>
  <c r="F688" i="11"/>
  <c r="F692" i="11"/>
  <c r="F696" i="11"/>
  <c r="F700" i="11"/>
  <c r="F704" i="11"/>
  <c r="F708" i="11"/>
  <c r="F712" i="11"/>
  <c r="F716" i="11"/>
  <c r="F720" i="11"/>
  <c r="F724" i="11"/>
  <c r="F728" i="11"/>
  <c r="E12" i="11"/>
  <c r="E16" i="11"/>
  <c r="E20" i="11"/>
  <c r="E24" i="11"/>
  <c r="E28" i="11"/>
  <c r="E32" i="11"/>
  <c r="E36" i="11"/>
  <c r="E40" i="11"/>
  <c r="E44" i="11"/>
  <c r="E48" i="11"/>
  <c r="E52" i="11"/>
  <c r="F13" i="11"/>
  <c r="F24" i="11"/>
  <c r="F34" i="11"/>
  <c r="F45" i="11"/>
  <c r="F56" i="11"/>
  <c r="F66" i="11"/>
  <c r="F77" i="11"/>
  <c r="F88" i="11"/>
  <c r="F98" i="11"/>
  <c r="F109" i="11"/>
  <c r="F120" i="11"/>
  <c r="F130" i="11"/>
  <c r="F141" i="11"/>
  <c r="F149" i="11"/>
  <c r="F157" i="11"/>
  <c r="F164" i="11"/>
  <c r="F170" i="11"/>
  <c r="F178" i="11"/>
  <c r="F185" i="11"/>
  <c r="F192" i="11"/>
  <c r="F200" i="11"/>
  <c r="F206" i="11"/>
  <c r="F213" i="11"/>
  <c r="F221" i="11"/>
  <c r="F228" i="11"/>
  <c r="F234" i="11"/>
  <c r="F242" i="11"/>
  <c r="F249" i="11"/>
  <c r="F256" i="11"/>
  <c r="F264" i="11"/>
  <c r="F270" i="11"/>
  <c r="F277" i="11"/>
  <c r="F285" i="11"/>
  <c r="F292" i="11"/>
  <c r="F298" i="11"/>
  <c r="F306" i="11"/>
  <c r="F313" i="11"/>
  <c r="F320" i="11"/>
  <c r="F328" i="11"/>
  <c r="F334" i="11"/>
  <c r="F341" i="11"/>
  <c r="F349" i="11"/>
  <c r="F354" i="11"/>
  <c r="F359" i="11"/>
  <c r="F365" i="11"/>
  <c r="F370" i="11"/>
  <c r="F375" i="11"/>
  <c r="F381" i="11"/>
  <c r="F386" i="11"/>
  <c r="F391" i="11"/>
  <c r="F397" i="11"/>
  <c r="F402" i="11"/>
  <c r="F407" i="11"/>
  <c r="F413" i="11"/>
  <c r="F418" i="11"/>
  <c r="F423" i="11"/>
  <c r="F429" i="11"/>
  <c r="F434" i="11"/>
  <c r="F439" i="11"/>
  <c r="F445" i="11"/>
  <c r="F450" i="11"/>
  <c r="F455" i="11"/>
  <c r="F461" i="11"/>
  <c r="F466" i="11"/>
  <c r="F471" i="11"/>
  <c r="F477" i="11"/>
  <c r="F482" i="11"/>
  <c r="F487" i="11"/>
  <c r="F493" i="11"/>
  <c r="F498" i="11"/>
  <c r="F503" i="11"/>
  <c r="F509" i="11"/>
  <c r="F514" i="11"/>
  <c r="F519" i="11"/>
  <c r="F525" i="11"/>
  <c r="F530" i="11"/>
  <c r="F535" i="11"/>
  <c r="F541" i="11"/>
  <c r="F546" i="11"/>
  <c r="F551" i="11"/>
  <c r="F557" i="11"/>
  <c r="F562" i="11"/>
  <c r="F567" i="11"/>
  <c r="F573" i="11"/>
  <c r="F578" i="11"/>
  <c r="F14" i="11"/>
  <c r="F25" i="11"/>
  <c r="F36" i="11"/>
  <c r="F46" i="11"/>
  <c r="F57" i="11"/>
  <c r="F68" i="11"/>
  <c r="F78" i="11"/>
  <c r="F89" i="11"/>
  <c r="F100" i="11"/>
  <c r="F110" i="11"/>
  <c r="F121" i="11"/>
  <c r="F132" i="11"/>
  <c r="F142" i="11"/>
  <c r="F152" i="11"/>
  <c r="F158" i="11"/>
  <c r="F165" i="11"/>
  <c r="F173" i="11"/>
  <c r="F180" i="11"/>
  <c r="F186" i="11"/>
  <c r="F194" i="11"/>
  <c r="F201" i="11"/>
  <c r="F208" i="11"/>
  <c r="F216" i="11"/>
  <c r="F222" i="11"/>
  <c r="F229" i="11"/>
  <c r="F237" i="11"/>
  <c r="F244" i="11"/>
  <c r="F250" i="11"/>
  <c r="F258" i="11"/>
  <c r="F265" i="11"/>
  <c r="F272" i="11"/>
  <c r="F280" i="11"/>
  <c r="F286" i="11"/>
  <c r="F293" i="11"/>
  <c r="F301" i="11"/>
  <c r="F308" i="11"/>
  <c r="F314" i="11"/>
  <c r="F322" i="11"/>
  <c r="F329" i="11"/>
  <c r="F336" i="11"/>
  <c r="F344" i="11"/>
  <c r="F350" i="11"/>
  <c r="F355" i="11"/>
  <c r="F361" i="11"/>
  <c r="F366" i="11"/>
  <c r="F371" i="11"/>
  <c r="F377" i="11"/>
  <c r="F382" i="11"/>
  <c r="F387" i="11"/>
  <c r="F393" i="11"/>
  <c r="F398" i="11"/>
  <c r="F403" i="11"/>
  <c r="F409" i="11"/>
  <c r="F414" i="11"/>
  <c r="F419" i="11"/>
  <c r="F425" i="11"/>
  <c r="F430" i="11"/>
  <c r="F435" i="11"/>
  <c r="F441" i="11"/>
  <c r="F446" i="11"/>
  <c r="F451" i="11"/>
  <c r="F457" i="11"/>
  <c r="F462" i="11"/>
  <c r="F467" i="11"/>
  <c r="F473" i="11"/>
  <c r="F478" i="11"/>
  <c r="F483" i="11"/>
  <c r="F489" i="11"/>
  <c r="F494" i="11"/>
  <c r="F499" i="11"/>
  <c r="F505" i="11"/>
  <c r="F510" i="11"/>
  <c r="F515" i="11"/>
  <c r="F521" i="11"/>
  <c r="F526" i="11"/>
  <c r="F531" i="11"/>
  <c r="F537" i="11"/>
  <c r="F542" i="11"/>
  <c r="F547" i="11"/>
  <c r="F553" i="11"/>
  <c r="F558" i="11"/>
  <c r="F563" i="11"/>
  <c r="F569" i="11"/>
  <c r="F574" i="11"/>
  <c r="F579" i="11"/>
  <c r="F585" i="11"/>
  <c r="F590" i="11"/>
  <c r="F595" i="11"/>
  <c r="F18" i="11"/>
  <c r="F40" i="11"/>
  <c r="F61" i="11"/>
  <c r="F82" i="11"/>
  <c r="F104" i="11"/>
  <c r="F125" i="11"/>
  <c r="F146" i="11"/>
  <c r="F160" i="11"/>
  <c r="F174" i="11"/>
  <c r="F189" i="11"/>
  <c r="F202" i="11"/>
  <c r="F217" i="11"/>
  <c r="F232" i="11"/>
  <c r="F245" i="11"/>
  <c r="F260" i="11"/>
  <c r="F274" i="11"/>
  <c r="F288" i="11"/>
  <c r="F302" i="11"/>
  <c r="F317" i="11"/>
  <c r="F330" i="11"/>
  <c r="F345" i="11"/>
  <c r="F357" i="11"/>
  <c r="F367" i="11"/>
  <c r="F378" i="11"/>
  <c r="F389" i="11"/>
  <c r="F399" i="11"/>
  <c r="F410" i="11"/>
  <c r="F421" i="11"/>
  <c r="F431" i="11"/>
  <c r="F442" i="11"/>
  <c r="F453" i="11"/>
  <c r="F463" i="11"/>
  <c r="F474" i="11"/>
  <c r="F485" i="11"/>
  <c r="F495" i="11"/>
  <c r="F506" i="11"/>
  <c r="F517" i="11"/>
  <c r="F527" i="11"/>
  <c r="F538" i="11"/>
  <c r="F549" i="11"/>
  <c r="F559" i="11"/>
  <c r="F570" i="11"/>
  <c r="F581" i="11"/>
  <c r="F587" i="11"/>
  <c r="F594" i="11"/>
  <c r="F601" i="11"/>
  <c r="F606" i="11"/>
  <c r="F611" i="11"/>
  <c r="F617" i="11"/>
  <c r="F622" i="11"/>
  <c r="F627" i="11"/>
  <c r="F633" i="11"/>
  <c r="F638" i="11"/>
  <c r="F643" i="11"/>
  <c r="F649" i="11"/>
  <c r="F654" i="11"/>
  <c r="F659" i="11"/>
  <c r="F665" i="11"/>
  <c r="F670" i="11"/>
  <c r="F675" i="11"/>
  <c r="F681" i="11"/>
  <c r="F686" i="11"/>
  <c r="F691" i="11"/>
  <c r="F697" i="11"/>
  <c r="F702" i="11"/>
  <c r="F707" i="11"/>
  <c r="F713" i="11"/>
  <c r="F718" i="11"/>
  <c r="F723" i="11"/>
  <c r="F9" i="11"/>
  <c r="H9" i="11" s="1"/>
  <c r="E14" i="11"/>
  <c r="E19" i="11"/>
  <c r="E25" i="11"/>
  <c r="E30" i="11"/>
  <c r="E35" i="11"/>
  <c r="E41" i="11"/>
  <c r="E46" i="11"/>
  <c r="E51" i="11"/>
  <c r="E56" i="11"/>
  <c r="E60" i="11"/>
  <c r="E64" i="11"/>
  <c r="E68" i="11"/>
  <c r="E72" i="11"/>
  <c r="E76" i="11"/>
  <c r="E80" i="11"/>
  <c r="E84" i="11"/>
  <c r="E88" i="11"/>
  <c r="E92" i="11"/>
  <c r="E96" i="11"/>
  <c r="E100" i="11"/>
  <c r="E104" i="11"/>
  <c r="E108" i="11"/>
  <c r="E112" i="11"/>
  <c r="E116" i="11"/>
  <c r="E120" i="11"/>
  <c r="E124" i="11"/>
  <c r="E128" i="11"/>
  <c r="E132" i="11"/>
  <c r="E136" i="11"/>
  <c r="E140" i="11"/>
  <c r="E144" i="11"/>
  <c r="E148" i="11"/>
  <c r="E152" i="11"/>
  <c r="E156" i="11"/>
  <c r="E160" i="11"/>
  <c r="E164" i="11"/>
  <c r="E168" i="11"/>
  <c r="E172" i="11"/>
  <c r="E176" i="11"/>
  <c r="E180" i="11"/>
  <c r="E184" i="11"/>
  <c r="E188" i="11"/>
  <c r="E192" i="11"/>
  <c r="E196" i="11"/>
  <c r="E200" i="11"/>
  <c r="E204" i="11"/>
  <c r="E208" i="11"/>
  <c r="E212" i="11"/>
  <c r="E216" i="11"/>
  <c r="E220" i="11"/>
  <c r="E224" i="11"/>
  <c r="E228" i="11"/>
  <c r="E232" i="11"/>
  <c r="E236" i="11"/>
  <c r="E240" i="11"/>
  <c r="E244" i="11"/>
  <c r="E248" i="11"/>
  <c r="E252" i="11"/>
  <c r="E256" i="11"/>
  <c r="E260" i="11"/>
  <c r="E264" i="11"/>
  <c r="E268" i="11"/>
  <c r="E272" i="11"/>
  <c r="E276" i="11"/>
  <c r="E280" i="11"/>
  <c r="E284" i="11"/>
  <c r="E288" i="11"/>
  <c r="E292" i="11"/>
  <c r="E296" i="11"/>
  <c r="E300" i="11"/>
  <c r="E304" i="11"/>
  <c r="E308" i="11"/>
  <c r="E312" i="11"/>
  <c r="E316" i="11"/>
  <c r="E320" i="11"/>
  <c r="E324" i="11"/>
  <c r="E328" i="11"/>
  <c r="E332" i="11"/>
  <c r="E336" i="11"/>
  <c r="E340" i="11"/>
  <c r="E344" i="11"/>
  <c r="E348" i="11"/>
  <c r="E352" i="11"/>
  <c r="E356" i="11"/>
  <c r="E360" i="11"/>
  <c r="E364" i="11"/>
  <c r="E368" i="11"/>
  <c r="E372" i="11"/>
  <c r="E376" i="11"/>
  <c r="E380" i="11"/>
  <c r="E384" i="11"/>
  <c r="E388" i="11"/>
  <c r="E392" i="11"/>
  <c r="E396" i="11"/>
  <c r="E400" i="11"/>
  <c r="E404" i="11"/>
  <c r="E408" i="11"/>
  <c r="E412" i="11"/>
  <c r="E416" i="11"/>
  <c r="E420" i="11"/>
  <c r="F20" i="11"/>
  <c r="F41" i="11"/>
  <c r="F62" i="11"/>
  <c r="F84" i="11"/>
  <c r="F105" i="11"/>
  <c r="F126" i="11"/>
  <c r="F148" i="11"/>
  <c r="F162" i="11"/>
  <c r="F176" i="11"/>
  <c r="F190" i="11"/>
  <c r="F205" i="11"/>
  <c r="F218" i="11"/>
  <c r="F233" i="11"/>
  <c r="F248" i="11"/>
  <c r="F261" i="11"/>
  <c r="F276" i="11"/>
  <c r="F290" i="11"/>
  <c r="F304" i="11"/>
  <c r="F318" i="11"/>
  <c r="F333" i="11"/>
  <c r="F346" i="11"/>
  <c r="F358" i="11"/>
  <c r="F369" i="11"/>
  <c r="F379" i="11"/>
  <c r="F390" i="11"/>
  <c r="F401" i="11"/>
  <c r="F411" i="11"/>
  <c r="F422" i="11"/>
  <c r="F433" i="11"/>
  <c r="F443" i="11"/>
  <c r="F454" i="11"/>
  <c r="F465" i="11"/>
  <c r="F475" i="11"/>
  <c r="F486" i="11"/>
  <c r="F497" i="11"/>
  <c r="F507" i="11"/>
  <c r="F518" i="11"/>
  <c r="F529" i="11"/>
  <c r="F539" i="11"/>
  <c r="F550" i="11"/>
  <c r="F561" i="11"/>
  <c r="F571" i="11"/>
  <c r="F582" i="11"/>
  <c r="F589" i="11"/>
  <c r="F597" i="11"/>
  <c r="F602" i="11"/>
  <c r="F607" i="11"/>
  <c r="F613" i="11"/>
  <c r="F618" i="11"/>
  <c r="F623" i="11"/>
  <c r="F629" i="11"/>
  <c r="F634" i="11"/>
  <c r="F639" i="11"/>
  <c r="F645" i="11"/>
  <c r="F650" i="11"/>
  <c r="F655" i="11"/>
  <c r="F661" i="11"/>
  <c r="F666" i="11"/>
  <c r="F671" i="11"/>
  <c r="F677" i="11"/>
  <c r="F682" i="11"/>
  <c r="F687" i="11"/>
  <c r="F693" i="11"/>
  <c r="F698" i="11"/>
  <c r="F703" i="11"/>
  <c r="F709" i="11"/>
  <c r="F714" i="11"/>
  <c r="F719" i="11"/>
  <c r="F725" i="11"/>
  <c r="E10" i="11"/>
  <c r="E15" i="11"/>
  <c r="E21" i="11"/>
  <c r="E26" i="11"/>
  <c r="E31" i="11"/>
  <c r="E37" i="11"/>
  <c r="E42" i="11"/>
  <c r="E47" i="11"/>
  <c r="E53" i="11"/>
  <c r="E57" i="11"/>
  <c r="E61" i="11"/>
  <c r="E65" i="11"/>
  <c r="E69" i="11"/>
  <c r="E73" i="11"/>
  <c r="E77" i="11"/>
  <c r="E81" i="11"/>
  <c r="E85" i="11"/>
  <c r="E89" i="11"/>
  <c r="E93" i="11"/>
  <c r="E97" i="11"/>
  <c r="E101" i="11"/>
  <c r="E105" i="11"/>
  <c r="E109" i="11"/>
  <c r="E113" i="11"/>
  <c r="E117" i="11"/>
  <c r="E121" i="11"/>
  <c r="E125" i="11"/>
  <c r="E129" i="11"/>
  <c r="E133" i="11"/>
  <c r="E137" i="11"/>
  <c r="E141" i="11"/>
  <c r="E145" i="11"/>
  <c r="E149" i="11"/>
  <c r="E153" i="11"/>
  <c r="E157" i="11"/>
  <c r="E161" i="11"/>
  <c r="E165" i="11"/>
  <c r="E169" i="11"/>
  <c r="E173" i="11"/>
  <c r="E177" i="11"/>
  <c r="E181" i="11"/>
  <c r="E185" i="11"/>
  <c r="E189" i="11"/>
  <c r="E193" i="11"/>
  <c r="E197" i="11"/>
  <c r="E201" i="11"/>
  <c r="E205" i="11"/>
  <c r="E209" i="11"/>
  <c r="E213" i="11"/>
  <c r="E217" i="11"/>
  <c r="E221" i="11"/>
  <c r="E225" i="11"/>
  <c r="E229" i="11"/>
  <c r="E233" i="11"/>
  <c r="E237" i="11"/>
  <c r="E241" i="11"/>
  <c r="E245" i="11"/>
  <c r="E249" i="11"/>
  <c r="E253" i="11"/>
  <c r="E257" i="11"/>
  <c r="E261" i="11"/>
  <c r="E265" i="11"/>
  <c r="E269" i="11"/>
  <c r="E273" i="11"/>
  <c r="E277" i="11"/>
  <c r="E281" i="11"/>
  <c r="E285" i="11"/>
  <c r="E289" i="11"/>
  <c r="E293" i="11"/>
  <c r="E297" i="11"/>
  <c r="E301" i="11"/>
  <c r="E305" i="11"/>
  <c r="E309" i="11"/>
  <c r="E313" i="11"/>
  <c r="E317" i="11"/>
  <c r="E321" i="11"/>
  <c r="E325" i="11"/>
  <c r="E329" i="11"/>
  <c r="E333" i="11"/>
  <c r="E337" i="11"/>
  <c r="E341" i="11"/>
  <c r="F29" i="11"/>
  <c r="F72" i="11"/>
  <c r="F114" i="11"/>
  <c r="F153" i="11"/>
  <c r="F181" i="11"/>
  <c r="F210" i="11"/>
  <c r="F238" i="11"/>
  <c r="F266" i="11"/>
  <c r="F296" i="11"/>
  <c r="F324" i="11"/>
  <c r="F351" i="11"/>
  <c r="F373" i="11"/>
  <c r="F394" i="11"/>
  <c r="F415" i="11"/>
  <c r="F437" i="11"/>
  <c r="F458" i="11"/>
  <c r="F479" i="11"/>
  <c r="F501" i="11"/>
  <c r="F522" i="11"/>
  <c r="F543" i="11"/>
  <c r="F565" i="11"/>
  <c r="F583" i="11"/>
  <c r="F598" i="11"/>
  <c r="F609" i="11"/>
  <c r="F619" i="11"/>
  <c r="F630" i="11"/>
  <c r="F641" i="11"/>
  <c r="F651" i="11"/>
  <c r="F662" i="11"/>
  <c r="F673" i="11"/>
  <c r="F683" i="11"/>
  <c r="F694" i="11"/>
  <c r="F705" i="11"/>
  <c r="F715" i="11"/>
  <c r="F726" i="11"/>
  <c r="E17" i="11"/>
  <c r="E27" i="11"/>
  <c r="E38" i="11"/>
  <c r="E49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5" i="11"/>
  <c r="E350" i="11"/>
  <c r="E355" i="11"/>
  <c r="E361" i="11"/>
  <c r="E366" i="11"/>
  <c r="E371" i="11"/>
  <c r="E377" i="11"/>
  <c r="E382" i="11"/>
  <c r="E387" i="11"/>
  <c r="E393" i="11"/>
  <c r="E398" i="11"/>
  <c r="E403" i="11"/>
  <c r="E409" i="11"/>
  <c r="E414" i="11"/>
  <c r="F50" i="11"/>
  <c r="F93" i="11"/>
  <c r="F136" i="11"/>
  <c r="F168" i="11"/>
  <c r="F196" i="11"/>
  <c r="F224" i="11"/>
  <c r="F253" i="11"/>
  <c r="F281" i="11"/>
  <c r="F309" i="11"/>
  <c r="F338" i="11"/>
  <c r="F362" i="11"/>
  <c r="F383" i="11"/>
  <c r="F405" i="11"/>
  <c r="F426" i="11"/>
  <c r="F447" i="11"/>
  <c r="F469" i="11"/>
  <c r="F490" i="11"/>
  <c r="F511" i="11"/>
  <c r="F533" i="11"/>
  <c r="F554" i="11"/>
  <c r="F575" i="11"/>
  <c r="F591" i="11"/>
  <c r="F603" i="11"/>
  <c r="F614" i="11"/>
  <c r="F625" i="11"/>
  <c r="F635" i="11"/>
  <c r="F646" i="11"/>
  <c r="F657" i="11"/>
  <c r="F667" i="11"/>
  <c r="F678" i="11"/>
  <c r="F689" i="11"/>
  <c r="F699" i="11"/>
  <c r="F710" i="11"/>
  <c r="F721" i="11"/>
  <c r="E11" i="11"/>
  <c r="E22" i="11"/>
  <c r="E33" i="11"/>
  <c r="E43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347" i="11"/>
  <c r="E353" i="11"/>
  <c r="E358" i="11"/>
  <c r="E363" i="11"/>
  <c r="E369" i="11"/>
  <c r="E374" i="11"/>
  <c r="E379" i="11"/>
  <c r="E385" i="11"/>
  <c r="E390" i="11"/>
  <c r="E395" i="11"/>
  <c r="L729" i="7"/>
  <c r="L723" i="7"/>
  <c r="L718" i="7"/>
  <c r="L713" i="7"/>
  <c r="L707" i="7"/>
  <c r="L702" i="7"/>
  <c r="L697" i="7"/>
  <c r="L691" i="7"/>
  <c r="L686" i="7"/>
  <c r="L681" i="7"/>
  <c r="L675" i="7"/>
  <c r="L670" i="7"/>
  <c r="L665" i="7"/>
  <c r="L659" i="7"/>
  <c r="L654" i="7"/>
  <c r="L649" i="7"/>
  <c r="L643" i="7"/>
  <c r="L638" i="7"/>
  <c r="L633" i="7"/>
  <c r="L627" i="7"/>
  <c r="L622" i="7"/>
  <c r="L617" i="7"/>
  <c r="L611" i="7"/>
  <c r="L606" i="7"/>
  <c r="L602" i="7"/>
  <c r="L598" i="7"/>
  <c r="L594" i="7"/>
  <c r="L590" i="7"/>
  <c r="L586" i="7"/>
  <c r="L582" i="7"/>
  <c r="L578" i="7"/>
  <c r="L574" i="7"/>
  <c r="L570" i="7"/>
  <c r="L566" i="7"/>
  <c r="L562" i="7"/>
  <c r="L558" i="7"/>
  <c r="L554" i="7"/>
  <c r="L550" i="7"/>
  <c r="L546" i="7"/>
  <c r="L542" i="7"/>
  <c r="L538" i="7"/>
  <c r="L534" i="7"/>
  <c r="L530" i="7"/>
  <c r="L526" i="7"/>
  <c r="L522" i="7"/>
  <c r="L518" i="7"/>
  <c r="L514" i="7"/>
  <c r="L510" i="7"/>
  <c r="L506" i="7"/>
  <c r="L502" i="7"/>
  <c r="L498" i="7"/>
  <c r="L494" i="7"/>
  <c r="L490" i="7"/>
  <c r="L486" i="7"/>
  <c r="L482" i="7"/>
  <c r="L478" i="7"/>
  <c r="L474" i="7"/>
  <c r="L470" i="7"/>
  <c r="L466" i="7"/>
  <c r="L462" i="7"/>
  <c r="L458" i="7"/>
  <c r="L454" i="7"/>
  <c r="L450" i="7"/>
  <c r="L446" i="7"/>
  <c r="L442" i="7"/>
  <c r="L438" i="7"/>
  <c r="L434" i="7"/>
  <c r="L430" i="7"/>
  <c r="L426" i="7"/>
  <c r="L422" i="7"/>
  <c r="L418" i="7"/>
  <c r="L414" i="7"/>
  <c r="L410" i="7"/>
  <c r="L406" i="7"/>
  <c r="L402" i="7"/>
  <c r="L398" i="7"/>
  <c r="L394" i="7"/>
  <c r="L390" i="7"/>
  <c r="L386" i="7"/>
  <c r="L382" i="7"/>
  <c r="L378" i="7"/>
  <c r="L374" i="7"/>
  <c r="L370" i="7"/>
  <c r="L366" i="7"/>
  <c r="L362" i="7"/>
  <c r="L358" i="7"/>
  <c r="L354" i="7"/>
  <c r="L350" i="7"/>
  <c r="L346" i="7"/>
  <c r="L342" i="7"/>
  <c r="L338" i="7"/>
  <c r="L334" i="7"/>
  <c r="L330" i="7"/>
  <c r="L326" i="7"/>
  <c r="L322" i="7"/>
  <c r="L318" i="7"/>
  <c r="L314" i="7"/>
  <c r="L310" i="7"/>
  <c r="L306" i="7"/>
  <c r="L302" i="7"/>
  <c r="L298" i="7"/>
  <c r="L294" i="7"/>
  <c r="L290" i="7"/>
  <c r="L286" i="7"/>
  <c r="L282" i="7"/>
  <c r="L278" i="7"/>
  <c r="L274" i="7"/>
  <c r="L270" i="7"/>
  <c r="L266" i="7"/>
  <c r="L262" i="7"/>
  <c r="L258" i="7"/>
  <c r="L254" i="7"/>
  <c r="L250" i="7"/>
  <c r="L246" i="7"/>
  <c r="L242" i="7"/>
  <c r="L238" i="7"/>
  <c r="L234" i="7"/>
  <c r="L230" i="7"/>
  <c r="L226" i="7"/>
  <c r="L222" i="7"/>
  <c r="L218" i="7"/>
  <c r="L214" i="7"/>
  <c r="L210" i="7"/>
  <c r="L206" i="7"/>
  <c r="L202" i="7"/>
  <c r="L198" i="7"/>
  <c r="L194" i="7"/>
  <c r="L190" i="7"/>
  <c r="L186" i="7"/>
  <c r="L182" i="7"/>
  <c r="L178" i="7"/>
  <c r="L174" i="7"/>
  <c r="L170" i="7"/>
  <c r="L166" i="7"/>
  <c r="L162" i="7"/>
  <c r="L158" i="7"/>
  <c r="L154" i="7"/>
  <c r="L150" i="7"/>
  <c r="L146" i="7"/>
  <c r="L142" i="7"/>
  <c r="L138" i="7"/>
  <c r="L134" i="7"/>
  <c r="L130" i="7"/>
  <c r="L126" i="7"/>
  <c r="L122" i="7"/>
  <c r="L118" i="7"/>
  <c r="L114" i="7"/>
  <c r="L110" i="7"/>
  <c r="L106" i="7"/>
  <c r="L102" i="7"/>
  <c r="L98" i="7"/>
  <c r="L94" i="7"/>
  <c r="L90" i="7"/>
  <c r="L86" i="7"/>
  <c r="L82" i="7"/>
  <c r="L78" i="7"/>
  <c r="L74" i="7"/>
  <c r="L70" i="7"/>
  <c r="L66" i="7"/>
  <c r="L62" i="7"/>
  <c r="L58" i="7"/>
  <c r="L54" i="7"/>
  <c r="L50" i="7"/>
  <c r="L46" i="7"/>
  <c r="L42" i="7"/>
  <c r="L38" i="7"/>
  <c r="L34" i="7"/>
  <c r="L30" i="7"/>
  <c r="L26" i="7"/>
  <c r="L22" i="7"/>
  <c r="L18" i="7"/>
  <c r="L14" i="7"/>
  <c r="L10" i="7"/>
  <c r="L608" i="7"/>
  <c r="E727" i="11"/>
  <c r="E723" i="11"/>
  <c r="E719" i="11"/>
  <c r="E715" i="11"/>
  <c r="E711" i="11"/>
  <c r="E707" i="11"/>
  <c r="E703" i="11"/>
  <c r="E699" i="11"/>
  <c r="E695" i="11"/>
  <c r="E691" i="11"/>
  <c r="E687" i="11"/>
  <c r="E683" i="11"/>
  <c r="E679" i="11"/>
  <c r="E675" i="11"/>
  <c r="E671" i="11"/>
  <c r="E667" i="11"/>
  <c r="E663" i="11"/>
  <c r="E659" i="11"/>
  <c r="E655" i="11"/>
  <c r="E651" i="11"/>
  <c r="E647" i="11"/>
  <c r="E643" i="11"/>
  <c r="E639" i="11"/>
  <c r="E635" i="11"/>
  <c r="E631" i="11"/>
  <c r="E627" i="11"/>
  <c r="E623" i="11"/>
  <c r="E619" i="11"/>
  <c r="E615" i="11"/>
  <c r="E611" i="11"/>
  <c r="E607" i="11"/>
  <c r="E603" i="11"/>
  <c r="E599" i="11"/>
  <c r="E595" i="11"/>
  <c r="E591" i="11"/>
  <c r="E587" i="11"/>
  <c r="E583" i="11"/>
  <c r="E579" i="11"/>
  <c r="E575" i="11"/>
  <c r="E571" i="11"/>
  <c r="E567" i="11"/>
  <c r="E563" i="11"/>
  <c r="E559" i="11"/>
  <c r="E555" i="11"/>
  <c r="E551" i="11"/>
  <c r="E547" i="11"/>
  <c r="E543" i="11"/>
  <c r="E539" i="11"/>
  <c r="E535" i="11"/>
  <c r="E531" i="11"/>
  <c r="E527" i="11"/>
  <c r="E523" i="11"/>
  <c r="E519" i="11"/>
  <c r="E515" i="11"/>
  <c r="E511" i="11"/>
  <c r="E507" i="11"/>
  <c r="E503" i="11"/>
  <c r="E499" i="11"/>
  <c r="E495" i="11"/>
  <c r="E491" i="11"/>
  <c r="E487" i="11"/>
  <c r="E483" i="11"/>
  <c r="E479" i="11"/>
  <c r="E475" i="11"/>
  <c r="E471" i="11"/>
  <c r="E467" i="11"/>
  <c r="E463" i="11"/>
  <c r="E459" i="11"/>
  <c r="E455" i="11"/>
  <c r="E451" i="11"/>
  <c r="E447" i="11"/>
  <c r="E443" i="11"/>
  <c r="E439" i="11"/>
  <c r="E435" i="11"/>
  <c r="E431" i="11"/>
  <c r="E427" i="11"/>
  <c r="E423" i="11"/>
  <c r="E418" i="11"/>
  <c r="E411" i="11"/>
  <c r="E405" i="11"/>
  <c r="E397" i="11"/>
  <c r="E386" i="11"/>
  <c r="E375" i="11"/>
  <c r="E365" i="11"/>
  <c r="E354" i="11"/>
  <c r="E343" i="11"/>
  <c r="E327" i="11"/>
  <c r="E311" i="11"/>
  <c r="E295" i="11"/>
  <c r="E279" i="11"/>
  <c r="E263" i="11"/>
  <c r="E247" i="11"/>
  <c r="E231" i="11"/>
  <c r="E215" i="11"/>
  <c r="E199" i="11"/>
  <c r="E183" i="11"/>
  <c r="E167" i="11"/>
  <c r="E151" i="11"/>
  <c r="E135" i="11"/>
  <c r="E119" i="11"/>
  <c r="E103" i="11"/>
  <c r="E87" i="11"/>
  <c r="E71" i="11"/>
  <c r="E55" i="11"/>
  <c r="E34" i="11"/>
  <c r="E13" i="11"/>
  <c r="F711" i="11"/>
  <c r="F690" i="11"/>
  <c r="F669" i="11"/>
  <c r="F647" i="11"/>
  <c r="F626" i="11"/>
  <c r="F605" i="11"/>
  <c r="F577" i="11"/>
  <c r="F534" i="11"/>
  <c r="F491" i="11"/>
  <c r="F449" i="11"/>
  <c r="F406" i="11"/>
  <c r="F363" i="11"/>
  <c r="F312" i="11"/>
  <c r="F254" i="11"/>
  <c r="F197" i="11"/>
  <c r="F137" i="11"/>
  <c r="F52" i="11"/>
  <c r="L727" i="7"/>
  <c r="L722" i="7"/>
  <c r="L717" i="7"/>
  <c r="L711" i="7"/>
  <c r="L706" i="7"/>
  <c r="L701" i="7"/>
  <c r="L695" i="7"/>
  <c r="L690" i="7"/>
  <c r="L685" i="7"/>
  <c r="L679" i="7"/>
  <c r="L674" i="7"/>
  <c r="L669" i="7"/>
  <c r="L663" i="7"/>
  <c r="L658" i="7"/>
  <c r="L653" i="7"/>
  <c r="L647" i="7"/>
  <c r="L642" i="7"/>
  <c r="L637" i="7"/>
  <c r="L631" i="7"/>
  <c r="L626" i="7"/>
  <c r="L621" i="7"/>
  <c r="L615" i="7"/>
  <c r="L610" i="7"/>
  <c r="L605" i="7"/>
  <c r="L601" i="7"/>
  <c r="L597" i="7"/>
  <c r="L593" i="7"/>
  <c r="L589" i="7"/>
  <c r="L585" i="7"/>
  <c r="L581" i="7"/>
  <c r="L577" i="7"/>
  <c r="L573" i="7"/>
  <c r="L569" i="7"/>
  <c r="L565" i="7"/>
  <c r="L561" i="7"/>
  <c r="L557" i="7"/>
  <c r="L553" i="7"/>
  <c r="L549" i="7"/>
  <c r="L545" i="7"/>
  <c r="L541" i="7"/>
  <c r="L537" i="7"/>
  <c r="L533" i="7"/>
  <c r="L529" i="7"/>
  <c r="L525" i="7"/>
  <c r="L521" i="7"/>
  <c r="L517" i="7"/>
  <c r="L513" i="7"/>
  <c r="L509" i="7"/>
  <c r="L505" i="7"/>
  <c r="L501" i="7"/>
  <c r="L497" i="7"/>
  <c r="L493" i="7"/>
  <c r="L489" i="7"/>
  <c r="L485" i="7"/>
  <c r="L481" i="7"/>
  <c r="L477" i="7"/>
  <c r="L473" i="7"/>
  <c r="L469" i="7"/>
  <c r="L465" i="7"/>
  <c r="L461" i="7"/>
  <c r="L457" i="7"/>
  <c r="L453" i="7"/>
  <c r="L449" i="7"/>
  <c r="L445" i="7"/>
  <c r="L441" i="7"/>
  <c r="L437" i="7"/>
  <c r="L433" i="7"/>
  <c r="L429" i="7"/>
  <c r="L425" i="7"/>
  <c r="L421" i="7"/>
  <c r="L417" i="7"/>
  <c r="L413" i="7"/>
  <c r="L409" i="7"/>
  <c r="L405" i="7"/>
  <c r="L401" i="7"/>
  <c r="L397" i="7"/>
  <c r="L393" i="7"/>
  <c r="L389" i="7"/>
  <c r="L385" i="7"/>
  <c r="L381" i="7"/>
  <c r="L377" i="7"/>
  <c r="L373" i="7"/>
  <c r="L369" i="7"/>
  <c r="L365" i="7"/>
  <c r="L361" i="7"/>
  <c r="L357" i="7"/>
  <c r="L353" i="7"/>
  <c r="L349" i="7"/>
  <c r="L345" i="7"/>
  <c r="L341" i="7"/>
  <c r="L337" i="7"/>
  <c r="L333" i="7"/>
  <c r="L329" i="7"/>
  <c r="L325" i="7"/>
  <c r="L321" i="7"/>
  <c r="L317" i="7"/>
  <c r="L313" i="7"/>
  <c r="L309" i="7"/>
  <c r="L305" i="7"/>
  <c r="L301" i="7"/>
  <c r="L297" i="7"/>
  <c r="L293" i="7"/>
  <c r="L289" i="7"/>
  <c r="L285" i="7"/>
  <c r="L281" i="7"/>
  <c r="L277" i="7"/>
  <c r="L273" i="7"/>
  <c r="L269" i="7"/>
  <c r="L265" i="7"/>
  <c r="L261" i="7"/>
  <c r="L257" i="7"/>
  <c r="L253" i="7"/>
  <c r="L249" i="7"/>
  <c r="L245" i="7"/>
  <c r="L241" i="7"/>
  <c r="L237" i="7"/>
  <c r="L233" i="7"/>
  <c r="L229" i="7"/>
  <c r="L225" i="7"/>
  <c r="L221" i="7"/>
  <c r="L217" i="7"/>
  <c r="L213" i="7"/>
  <c r="L209" i="7"/>
  <c r="L205" i="7"/>
  <c r="L201" i="7"/>
  <c r="L197" i="7"/>
  <c r="L193" i="7"/>
  <c r="L189" i="7"/>
  <c r="L185" i="7"/>
  <c r="L181" i="7"/>
  <c r="L177" i="7"/>
  <c r="L173" i="7"/>
  <c r="L169" i="7"/>
  <c r="L165" i="7"/>
  <c r="L161" i="7"/>
  <c r="L157" i="7"/>
  <c r="L153" i="7"/>
  <c r="L149" i="7"/>
  <c r="L145" i="7"/>
  <c r="L141" i="7"/>
  <c r="L137" i="7"/>
  <c r="L133" i="7"/>
  <c r="L129" i="7"/>
  <c r="L125" i="7"/>
  <c r="L121" i="7"/>
  <c r="L117" i="7"/>
  <c r="L113" i="7"/>
  <c r="L109" i="7"/>
  <c r="L105" i="7"/>
  <c r="L101" i="7"/>
  <c r="L97" i="7"/>
  <c r="L93" i="7"/>
  <c r="L89" i="7"/>
  <c r="L85" i="7"/>
  <c r="L81" i="7"/>
  <c r="L77" i="7"/>
  <c r="L73" i="7"/>
  <c r="L69" i="7"/>
  <c r="L65" i="7"/>
  <c r="L61" i="7"/>
  <c r="L57" i="7"/>
  <c r="L53" i="7"/>
  <c r="L49" i="7"/>
  <c r="L45" i="7"/>
  <c r="L41" i="7"/>
  <c r="L37" i="7"/>
  <c r="L33" i="7"/>
  <c r="L29" i="7"/>
  <c r="L25" i="7"/>
  <c r="L21" i="7"/>
  <c r="L17" i="7"/>
  <c r="L13" i="7"/>
  <c r="E726" i="11"/>
  <c r="E722" i="11"/>
  <c r="E718" i="11"/>
  <c r="E714" i="11"/>
  <c r="E710" i="11"/>
  <c r="E706" i="11"/>
  <c r="E702" i="11"/>
  <c r="E698" i="11"/>
  <c r="E694" i="11"/>
  <c r="E690" i="11"/>
  <c r="E686" i="11"/>
  <c r="E682" i="11"/>
  <c r="E678" i="11"/>
  <c r="E674" i="11"/>
  <c r="E670" i="11"/>
  <c r="E666" i="11"/>
  <c r="E662" i="11"/>
  <c r="E658" i="11"/>
  <c r="E654" i="11"/>
  <c r="E650" i="11"/>
  <c r="E646" i="11"/>
  <c r="E642" i="11"/>
  <c r="E638" i="11"/>
  <c r="E634" i="11"/>
  <c r="E630" i="11"/>
  <c r="E626" i="11"/>
  <c r="E622" i="11"/>
  <c r="E618" i="11"/>
  <c r="E614" i="11"/>
  <c r="E610" i="11"/>
  <c r="E606" i="11"/>
  <c r="E602" i="11"/>
  <c r="E598" i="11"/>
  <c r="E594" i="11"/>
  <c r="E590" i="11"/>
  <c r="E586" i="11"/>
  <c r="E582" i="11"/>
  <c r="E578" i="11"/>
  <c r="E574" i="11"/>
  <c r="E570" i="11"/>
  <c r="E566" i="11"/>
  <c r="E562" i="11"/>
  <c r="E558" i="11"/>
  <c r="E554" i="11"/>
  <c r="E550" i="11"/>
  <c r="E546" i="11"/>
  <c r="E542" i="11"/>
  <c r="E538" i="11"/>
  <c r="E534" i="11"/>
  <c r="E530" i="11"/>
  <c r="E526" i="11"/>
  <c r="E522" i="11"/>
  <c r="E518" i="11"/>
  <c r="E514" i="11"/>
  <c r="E510" i="11"/>
  <c r="E506" i="11"/>
  <c r="E502" i="11"/>
  <c r="E498" i="11"/>
  <c r="E494" i="11"/>
  <c r="E490" i="11"/>
  <c r="E486" i="11"/>
  <c r="E482" i="11"/>
  <c r="E478" i="11"/>
  <c r="E474" i="11"/>
  <c r="E470" i="11"/>
  <c r="E466" i="11"/>
  <c r="E462" i="11"/>
  <c r="E458" i="11"/>
  <c r="E454" i="11"/>
  <c r="E450" i="11"/>
  <c r="E446" i="11"/>
  <c r="E442" i="11"/>
  <c r="E438" i="11"/>
  <c r="E434" i="11"/>
  <c r="E430" i="11"/>
  <c r="E426" i="11"/>
  <c r="E422" i="11"/>
  <c r="E417" i="11"/>
  <c r="E410" i="11"/>
  <c r="E402" i="11"/>
  <c r="E394" i="11"/>
  <c r="E383" i="11"/>
  <c r="E373" i="11"/>
  <c r="E362" i="11"/>
  <c r="E351" i="11"/>
  <c r="E339" i="11"/>
  <c r="E323" i="11"/>
  <c r="E307" i="11"/>
  <c r="E291" i="11"/>
  <c r="E275" i="11"/>
  <c r="E259" i="11"/>
  <c r="E243" i="11"/>
  <c r="E227" i="11"/>
  <c r="E211" i="11"/>
  <c r="E195" i="11"/>
  <c r="E179" i="11"/>
  <c r="E163" i="11"/>
  <c r="E147" i="11"/>
  <c r="E131" i="11"/>
  <c r="E115" i="11"/>
  <c r="E99" i="11"/>
  <c r="E83" i="11"/>
  <c r="E67" i="11"/>
  <c r="E50" i="11"/>
  <c r="E29" i="11"/>
  <c r="F727" i="11"/>
  <c r="F706" i="11"/>
  <c r="F685" i="11"/>
  <c r="F663" i="11"/>
  <c r="F642" i="11"/>
  <c r="F621" i="11"/>
  <c r="F599" i="11"/>
  <c r="F566" i="11"/>
  <c r="F523" i="11"/>
  <c r="F481" i="11"/>
  <c r="F438" i="11"/>
  <c r="F395" i="11"/>
  <c r="F353" i="11"/>
  <c r="F297" i="11"/>
  <c r="F240" i="11"/>
  <c r="F184" i="11"/>
  <c r="F116" i="11"/>
  <c r="F30" i="11"/>
  <c r="G12" i="10"/>
  <c r="G17" i="10"/>
  <c r="G23" i="10"/>
  <c r="G28" i="10"/>
  <c r="G33" i="10"/>
  <c r="G39" i="10"/>
  <c r="G44" i="10"/>
  <c r="G49" i="10"/>
  <c r="G55" i="10"/>
  <c r="G60" i="10"/>
  <c r="G65" i="10"/>
  <c r="G11" i="10"/>
  <c r="H10" i="10" s="1"/>
  <c r="G63" i="10"/>
  <c r="H63" i="10" s="1"/>
  <c r="G56" i="10"/>
  <c r="G48" i="10"/>
  <c r="G41" i="10"/>
  <c r="G35" i="10"/>
  <c r="H34" i="10" s="1"/>
  <c r="G27" i="10"/>
  <c r="G20" i="10"/>
  <c r="G13" i="10"/>
  <c r="G125" i="10"/>
  <c r="G120" i="10"/>
  <c r="G115" i="10"/>
  <c r="G109" i="10"/>
  <c r="G104" i="10"/>
  <c r="G99" i="10"/>
  <c r="G93" i="10"/>
  <c r="G88" i="10"/>
  <c r="G83" i="10"/>
  <c r="G77" i="10"/>
  <c r="G72" i="10"/>
  <c r="O128" i="10"/>
  <c r="P128" i="10" s="1"/>
  <c r="O122" i="10"/>
  <c r="O117" i="10"/>
  <c r="O112" i="10"/>
  <c r="P112" i="10" s="1"/>
  <c r="O106" i="10"/>
  <c r="O101" i="10"/>
  <c r="O96" i="10"/>
  <c r="O90" i="10"/>
  <c r="O85" i="10"/>
  <c r="O80" i="10"/>
  <c r="P80" i="10" s="1"/>
  <c r="O74" i="10"/>
  <c r="O187" i="10"/>
  <c r="O179" i="10"/>
  <c r="P179" i="10" s="1"/>
  <c r="O168" i="10"/>
  <c r="O159" i="10"/>
  <c r="O148" i="10"/>
  <c r="O136" i="10"/>
  <c r="P136" i="10" s="1"/>
  <c r="O139" i="10"/>
  <c r="P139" i="10" s="1"/>
  <c r="O147" i="10"/>
  <c r="O155" i="10"/>
  <c r="O163" i="10"/>
  <c r="P163" i="10" s="1"/>
  <c r="O171" i="10"/>
  <c r="G74" i="10"/>
  <c r="G78" i="10"/>
  <c r="H77" i="10" s="1"/>
  <c r="G82" i="10"/>
  <c r="G86" i="10"/>
  <c r="G90" i="10"/>
  <c r="G94" i="10"/>
  <c r="G98" i="10"/>
  <c r="G102" i="10"/>
  <c r="G106" i="10"/>
  <c r="G110" i="10"/>
  <c r="G114" i="10"/>
  <c r="G118" i="10"/>
  <c r="G122" i="10"/>
  <c r="G126" i="10"/>
  <c r="G68" i="10"/>
  <c r="G61" i="10"/>
  <c r="G53" i="10"/>
  <c r="G47" i="10"/>
  <c r="H47" i="10" s="1"/>
  <c r="G40" i="10"/>
  <c r="G32" i="10"/>
  <c r="H32" i="10" s="1"/>
  <c r="G25" i="10"/>
  <c r="G19" i="10"/>
  <c r="H19" i="10" s="1"/>
  <c r="G70" i="10"/>
  <c r="G124" i="10"/>
  <c r="H124" i="10" s="1"/>
  <c r="G119" i="10"/>
  <c r="G113" i="10"/>
  <c r="G108" i="10"/>
  <c r="H108" i="10" s="1"/>
  <c r="G103" i="10"/>
  <c r="H103" i="10" s="1"/>
  <c r="G97" i="10"/>
  <c r="G92" i="10"/>
  <c r="G87" i="10"/>
  <c r="H87" i="10" s="1"/>
  <c r="G81" i="10"/>
  <c r="G76" i="10"/>
  <c r="G71" i="10"/>
  <c r="G184" i="10"/>
  <c r="G179" i="10"/>
  <c r="G174" i="10"/>
  <c r="G168" i="10"/>
  <c r="G163" i="10"/>
  <c r="H163" i="10" s="1"/>
  <c r="G158" i="10"/>
  <c r="H158" i="10" s="1"/>
  <c r="G152" i="10"/>
  <c r="G147" i="10"/>
  <c r="H147" i="10" s="1"/>
  <c r="G142" i="10"/>
  <c r="H142" i="10" s="1"/>
  <c r="G136" i="10"/>
  <c r="G131" i="10"/>
  <c r="H131" i="10" s="1"/>
  <c r="H656" i="10"/>
  <c r="H464" i="10"/>
  <c r="O126" i="10"/>
  <c r="O121" i="10"/>
  <c r="O116" i="10"/>
  <c r="O110" i="10"/>
  <c r="O105" i="10"/>
  <c r="O100" i="10"/>
  <c r="O94" i="10"/>
  <c r="O89" i="10"/>
  <c r="P88" i="10" s="1"/>
  <c r="O84" i="10"/>
  <c r="O78" i="10"/>
  <c r="O73" i="10"/>
  <c r="O184" i="10"/>
  <c r="O176" i="10"/>
  <c r="O167" i="10"/>
  <c r="O156" i="10"/>
  <c r="O144" i="10"/>
  <c r="P144" i="10" s="1"/>
  <c r="O132" i="10"/>
  <c r="O239" i="10"/>
  <c r="G133" i="10"/>
  <c r="H132" i="10" s="1"/>
  <c r="G137" i="10"/>
  <c r="H137" i="10" s="1"/>
  <c r="G141" i="10"/>
  <c r="G145" i="10"/>
  <c r="H145" i="10" s="1"/>
  <c r="G149" i="10"/>
  <c r="G153" i="10"/>
  <c r="H152" i="10" s="1"/>
  <c r="G157" i="10"/>
  <c r="G161" i="10"/>
  <c r="G165" i="10"/>
  <c r="H164" i="10" s="1"/>
  <c r="G169" i="10"/>
  <c r="H169" i="10" s="1"/>
  <c r="G173" i="10"/>
  <c r="G177" i="10"/>
  <c r="G181" i="10"/>
  <c r="G185" i="10"/>
  <c r="H185" i="10" s="1"/>
  <c r="G130" i="10"/>
  <c r="G67" i="10"/>
  <c r="G59" i="10"/>
  <c r="G52" i="10"/>
  <c r="G45" i="10"/>
  <c r="G37" i="10"/>
  <c r="G31" i="10"/>
  <c r="G24" i="10"/>
  <c r="G16" i="10"/>
  <c r="H16" i="10" s="1"/>
  <c r="G128" i="10"/>
  <c r="H128" i="10" s="1"/>
  <c r="G123" i="10"/>
  <c r="H122" i="10" s="1"/>
  <c r="G117" i="10"/>
  <c r="G112" i="10"/>
  <c r="G107" i="10"/>
  <c r="G101" i="10"/>
  <c r="G96" i="10"/>
  <c r="H96" i="10" s="1"/>
  <c r="G91" i="10"/>
  <c r="G85" i="10"/>
  <c r="G80" i="10"/>
  <c r="G75" i="10"/>
  <c r="H74" i="10" s="1"/>
  <c r="G188" i="10"/>
  <c r="G183" i="10"/>
  <c r="G178" i="10"/>
  <c r="G172" i="10"/>
  <c r="H172" i="10" s="1"/>
  <c r="G167" i="10"/>
  <c r="G162" i="10"/>
  <c r="G156" i="10"/>
  <c r="H156" i="10" s="1"/>
  <c r="G151" i="10"/>
  <c r="H151" i="10" s="1"/>
  <c r="G146" i="10"/>
  <c r="G140" i="10"/>
  <c r="G135" i="10"/>
  <c r="G190" i="10"/>
  <c r="G243" i="10"/>
  <c r="G238" i="10"/>
  <c r="H237" i="10" s="1"/>
  <c r="G233" i="10"/>
  <c r="G227" i="10"/>
  <c r="G222" i="10"/>
  <c r="G217" i="10"/>
  <c r="H217" i="10" s="1"/>
  <c r="G211" i="10"/>
  <c r="G206" i="10"/>
  <c r="H206" i="10" s="1"/>
  <c r="G201" i="10"/>
  <c r="G195" i="10"/>
  <c r="H194" i="10" s="1"/>
  <c r="H256" i="10"/>
  <c r="O723" i="10"/>
  <c r="O693" i="10"/>
  <c r="O666" i="10"/>
  <c r="O639" i="10"/>
  <c r="O607" i="10"/>
  <c r="O581" i="10"/>
  <c r="O547" i="10"/>
  <c r="O505" i="10"/>
  <c r="O469" i="10"/>
  <c r="O433" i="10"/>
  <c r="O390" i="10"/>
  <c r="O355" i="10"/>
  <c r="O318" i="10"/>
  <c r="O254" i="10"/>
  <c r="O125" i="10"/>
  <c r="P125" i="10" s="1"/>
  <c r="O120" i="10"/>
  <c r="P120" i="10" s="1"/>
  <c r="O114" i="10"/>
  <c r="P113" i="10" s="1"/>
  <c r="O109" i="10"/>
  <c r="O104" i="10"/>
  <c r="O98" i="10"/>
  <c r="O93" i="10"/>
  <c r="O88" i="10"/>
  <c r="O82" i="10"/>
  <c r="P81" i="10" s="1"/>
  <c r="O77" i="10"/>
  <c r="P77" i="10" s="1"/>
  <c r="O183" i="10"/>
  <c r="O175" i="10"/>
  <c r="O164" i="10"/>
  <c r="O152" i="10"/>
  <c r="P151" i="10" s="1"/>
  <c r="O143" i="10"/>
  <c r="O131" i="10"/>
  <c r="G64" i="10"/>
  <c r="H64" i="10" s="1"/>
  <c r="G57" i="10"/>
  <c r="G51" i="10"/>
  <c r="G43" i="10"/>
  <c r="G36" i="10"/>
  <c r="G29" i="10"/>
  <c r="G21" i="10"/>
  <c r="G15" i="10"/>
  <c r="G127" i="10"/>
  <c r="G121" i="10"/>
  <c r="H121" i="10" s="1"/>
  <c r="G116" i="10"/>
  <c r="G111" i="10"/>
  <c r="G105" i="10"/>
  <c r="H105" i="10" s="1"/>
  <c r="G100" i="10"/>
  <c r="H99" i="10" s="1"/>
  <c r="G95" i="10"/>
  <c r="G89" i="10"/>
  <c r="G84" i="10"/>
  <c r="H84" i="10" s="1"/>
  <c r="G79" i="10"/>
  <c r="G73" i="10"/>
  <c r="G187" i="10"/>
  <c r="G182" i="10"/>
  <c r="G176" i="10"/>
  <c r="H176" i="10" s="1"/>
  <c r="G171" i="10"/>
  <c r="G166" i="10"/>
  <c r="G160" i="10"/>
  <c r="G155" i="10"/>
  <c r="H154" i="10" s="1"/>
  <c r="G150" i="10"/>
  <c r="G144" i="10"/>
  <c r="H144" i="10" s="1"/>
  <c r="G139" i="10"/>
  <c r="G134" i="10"/>
  <c r="G247" i="10"/>
  <c r="G242" i="10"/>
  <c r="G237" i="10"/>
  <c r="G231" i="10"/>
  <c r="H230" i="10" s="1"/>
  <c r="G226" i="10"/>
  <c r="G221" i="10"/>
  <c r="G215" i="10"/>
  <c r="G210" i="10"/>
  <c r="H210" i="10" s="1"/>
  <c r="G205" i="10"/>
  <c r="G199" i="10"/>
  <c r="G194" i="10"/>
  <c r="H432" i="10"/>
  <c r="G254" i="10"/>
  <c r="H254" i="10" s="1"/>
  <c r="G258" i="10"/>
  <c r="G262" i="10"/>
  <c r="H262" i="10" s="1"/>
  <c r="G266" i="10"/>
  <c r="H266" i="10" s="1"/>
  <c r="G270" i="10"/>
  <c r="G274" i="10"/>
  <c r="G278" i="10"/>
  <c r="H278" i="10" s="1"/>
  <c r="G282" i="10"/>
  <c r="H281" i="10" s="1"/>
  <c r="G286" i="10"/>
  <c r="G290" i="10"/>
  <c r="G294" i="10"/>
  <c r="G298" i="10"/>
  <c r="H297" i="10" s="1"/>
  <c r="G302" i="10"/>
  <c r="H302" i="10" s="1"/>
  <c r="G306" i="10"/>
  <c r="G310" i="10"/>
  <c r="G314" i="10"/>
  <c r="H314" i="10" s="1"/>
  <c r="G318" i="10"/>
  <c r="G322" i="10"/>
  <c r="G326" i="10"/>
  <c r="G330" i="10"/>
  <c r="G334" i="10"/>
  <c r="G338" i="10"/>
  <c r="G342" i="10"/>
  <c r="G346" i="10"/>
  <c r="H345" i="10" s="1"/>
  <c r="G350" i="10"/>
  <c r="H350" i="10" s="1"/>
  <c r="G354" i="10"/>
  <c r="H354" i="10" s="1"/>
  <c r="G358" i="10"/>
  <c r="G362" i="10"/>
  <c r="H361" i="10" s="1"/>
  <c r="G366" i="10"/>
  <c r="G370" i="10"/>
  <c r="G374" i="10"/>
  <c r="G378" i="10"/>
  <c r="H377" i="10" s="1"/>
  <c r="G382" i="10"/>
  <c r="H382" i="10" s="1"/>
  <c r="G386" i="10"/>
  <c r="G390" i="10"/>
  <c r="G394" i="10"/>
  <c r="H394" i="10" s="1"/>
  <c r="G398" i="10"/>
  <c r="G402" i="10"/>
  <c r="G406" i="10"/>
  <c r="G410" i="10"/>
  <c r="H409" i="10" s="1"/>
  <c r="G414" i="10"/>
  <c r="G418" i="10"/>
  <c r="G422" i="10"/>
  <c r="G426" i="10"/>
  <c r="G430" i="10"/>
  <c r="H430" i="10" s="1"/>
  <c r="G434" i="10"/>
  <c r="G438" i="10"/>
  <c r="H438" i="10" s="1"/>
  <c r="G442" i="10"/>
  <c r="H442" i="10" s="1"/>
  <c r="G446" i="10"/>
  <c r="G450" i="10"/>
  <c r="G454" i="10"/>
  <c r="G458" i="10"/>
  <c r="H458" i="10" s="1"/>
  <c r="G462" i="10"/>
  <c r="G466" i="10"/>
  <c r="G470" i="10"/>
  <c r="G474" i="10"/>
  <c r="G478" i="10"/>
  <c r="H478" i="10" s="1"/>
  <c r="G482" i="10"/>
  <c r="H482" i="10" s="1"/>
  <c r="G486" i="10"/>
  <c r="H486" i="10" s="1"/>
  <c r="G490" i="10"/>
  <c r="H489" i="10" s="1"/>
  <c r="G494" i="10"/>
  <c r="G498" i="10"/>
  <c r="G502" i="10"/>
  <c r="G506" i="10"/>
  <c r="H506" i="10" s="1"/>
  <c r="G510" i="10"/>
  <c r="H510" i="10" s="1"/>
  <c r="G514" i="10"/>
  <c r="G518" i="10"/>
  <c r="H518" i="10" s="1"/>
  <c r="G522" i="10"/>
  <c r="H522" i="10" s="1"/>
  <c r="G526" i="10"/>
  <c r="G530" i="10"/>
  <c r="G534" i="10"/>
  <c r="H534" i="10" s="1"/>
  <c r="G538" i="10"/>
  <c r="H537" i="10" s="1"/>
  <c r="G542" i="10"/>
  <c r="G546" i="10"/>
  <c r="G248" i="10"/>
  <c r="H248" i="10" s="1"/>
  <c r="G244" i="10"/>
  <c r="H244" i="10" s="1"/>
  <c r="G240" i="10"/>
  <c r="G236" i="10"/>
  <c r="G232" i="10"/>
  <c r="H232" i="10" s="1"/>
  <c r="G228" i="10"/>
  <c r="G224" i="10"/>
  <c r="G220" i="10"/>
  <c r="G216" i="10"/>
  <c r="G212" i="10"/>
  <c r="H212" i="10" s="1"/>
  <c r="G208" i="10"/>
  <c r="H208" i="10" s="1"/>
  <c r="G204" i="10"/>
  <c r="G200" i="10"/>
  <c r="G196" i="10"/>
  <c r="H195" i="10" s="1"/>
  <c r="G192" i="10"/>
  <c r="H192" i="10" s="1"/>
  <c r="G727" i="10"/>
  <c r="H727" i="10" s="1"/>
  <c r="G723" i="10"/>
  <c r="G719" i="10"/>
  <c r="H719" i="10" s="1"/>
  <c r="G715" i="10"/>
  <c r="G711" i="10"/>
  <c r="H711" i="10" s="1"/>
  <c r="G707" i="10"/>
  <c r="G703" i="10"/>
  <c r="H703" i="10" s="1"/>
  <c r="G699" i="10"/>
  <c r="G695" i="10"/>
  <c r="G691" i="10"/>
  <c r="G687" i="10"/>
  <c r="H687" i="10" s="1"/>
  <c r="G683" i="10"/>
  <c r="G679" i="10"/>
  <c r="H679" i="10" s="1"/>
  <c r="G675" i="10"/>
  <c r="H675" i="10" s="1"/>
  <c r="G671" i="10"/>
  <c r="G667" i="10"/>
  <c r="G663" i="10"/>
  <c r="H663" i="10" s="1"/>
  <c r="G659" i="10"/>
  <c r="G655" i="10"/>
  <c r="H654" i="10" s="1"/>
  <c r="G651" i="10"/>
  <c r="G647" i="10"/>
  <c r="H647" i="10" s="1"/>
  <c r="G643" i="10"/>
  <c r="G639" i="10"/>
  <c r="H639" i="10" s="1"/>
  <c r="G635" i="10"/>
  <c r="G631" i="10"/>
  <c r="G627" i="10"/>
  <c r="G623" i="10"/>
  <c r="H623" i="10" s="1"/>
  <c r="G619" i="10"/>
  <c r="G615" i="10"/>
  <c r="H615" i="10" s="1"/>
  <c r="G611" i="10"/>
  <c r="H611" i="10" s="1"/>
  <c r="G607" i="10"/>
  <c r="G603" i="10"/>
  <c r="G599" i="10"/>
  <c r="H599" i="10" s="1"/>
  <c r="G595" i="10"/>
  <c r="G591" i="10"/>
  <c r="H590" i="10" s="1"/>
  <c r="G587" i="10"/>
  <c r="G583" i="10"/>
  <c r="H583" i="10" s="1"/>
  <c r="G579" i="10"/>
  <c r="G575" i="10"/>
  <c r="H574" i="10" s="1"/>
  <c r="G571" i="10"/>
  <c r="G567" i="10"/>
  <c r="G563" i="10"/>
  <c r="G559" i="10"/>
  <c r="H559" i="10" s="1"/>
  <c r="G555" i="10"/>
  <c r="G551" i="10"/>
  <c r="H551" i="10" s="1"/>
  <c r="G547" i="10"/>
  <c r="H547" i="10" s="1"/>
  <c r="G541" i="10"/>
  <c r="H541" i="10" s="1"/>
  <c r="G536" i="10"/>
  <c r="G531" i="10"/>
  <c r="G525" i="10"/>
  <c r="G520" i="10"/>
  <c r="H519" i="10" s="1"/>
  <c r="G515" i="10"/>
  <c r="H515" i="10" s="1"/>
  <c r="G509" i="10"/>
  <c r="G504" i="10"/>
  <c r="G499" i="10"/>
  <c r="H499" i="10" s="1"/>
  <c r="G493" i="10"/>
  <c r="G488" i="10"/>
  <c r="G483" i="10"/>
  <c r="G477" i="10"/>
  <c r="H476" i="10" s="1"/>
  <c r="G472" i="10"/>
  <c r="G467" i="10"/>
  <c r="G461" i="10"/>
  <c r="G456" i="10"/>
  <c r="H455" i="10" s="1"/>
  <c r="G451" i="10"/>
  <c r="G445" i="10"/>
  <c r="H444" i="10" s="1"/>
  <c r="G440" i="10"/>
  <c r="G435" i="10"/>
  <c r="G429" i="10"/>
  <c r="G424" i="10"/>
  <c r="G419" i="10"/>
  <c r="G413" i="10"/>
  <c r="H413" i="10" s="1"/>
  <c r="G408" i="10"/>
  <c r="G403" i="10"/>
  <c r="G397" i="10"/>
  <c r="G392" i="10"/>
  <c r="G387" i="10"/>
  <c r="H387" i="10" s="1"/>
  <c r="G381" i="10"/>
  <c r="G376" i="10"/>
  <c r="G371" i="10"/>
  <c r="H371" i="10" s="1"/>
  <c r="G365" i="10"/>
  <c r="G360" i="10"/>
  <c r="G355" i="10"/>
  <c r="G349" i="10"/>
  <c r="H348" i="10" s="1"/>
  <c r="G344" i="10"/>
  <c r="G339" i="10"/>
  <c r="H339" i="10" s="1"/>
  <c r="G333" i="10"/>
  <c r="G328" i="10"/>
  <c r="H327" i="10" s="1"/>
  <c r="G323" i="10"/>
  <c r="G317" i="10"/>
  <c r="G312" i="10"/>
  <c r="G307" i="10"/>
  <c r="H307" i="10" s="1"/>
  <c r="G301" i="10"/>
  <c r="G296" i="10"/>
  <c r="G291" i="10"/>
  <c r="H291" i="10" s="1"/>
  <c r="G285" i="10"/>
  <c r="H285" i="10" s="1"/>
  <c r="G280" i="10"/>
  <c r="G275" i="10"/>
  <c r="G269" i="10"/>
  <c r="G264" i="10"/>
  <c r="H263" i="10" s="1"/>
  <c r="G259" i="10"/>
  <c r="H259" i="10" s="1"/>
  <c r="G253" i="10"/>
  <c r="G66" i="10"/>
  <c r="G62" i="10"/>
  <c r="G58" i="10"/>
  <c r="G54" i="10"/>
  <c r="G50" i="10"/>
  <c r="G46" i="10"/>
  <c r="H46" i="10" s="1"/>
  <c r="G42" i="10"/>
  <c r="G38" i="10"/>
  <c r="H37" i="10" s="1"/>
  <c r="G34" i="10"/>
  <c r="G30" i="10"/>
  <c r="H30" i="10" s="1"/>
  <c r="G26" i="10"/>
  <c r="G22" i="10"/>
  <c r="G18" i="10"/>
  <c r="G14" i="10"/>
  <c r="J725" i="6"/>
  <c r="J719" i="6"/>
  <c r="J714" i="6"/>
  <c r="J709" i="6"/>
  <c r="J703" i="6"/>
  <c r="J698" i="6"/>
  <c r="J693" i="6"/>
  <c r="J687" i="6"/>
  <c r="J682" i="6"/>
  <c r="J677" i="6"/>
  <c r="J671" i="6"/>
  <c r="J666" i="6"/>
  <c r="J661" i="6"/>
  <c r="J655" i="6"/>
  <c r="J650" i="6"/>
  <c r="J645" i="6"/>
  <c r="J639" i="6"/>
  <c r="J634" i="6"/>
  <c r="J629" i="6"/>
  <c r="J623" i="6"/>
  <c r="J618" i="6"/>
  <c r="J613" i="6"/>
  <c r="J607" i="6"/>
  <c r="J602" i="6"/>
  <c r="J597" i="6"/>
  <c r="J591" i="6"/>
  <c r="J586" i="6"/>
  <c r="J581" i="6"/>
  <c r="J575" i="6"/>
  <c r="J570" i="6"/>
  <c r="J565" i="6"/>
  <c r="J559" i="6"/>
  <c r="J554" i="6"/>
  <c r="J549" i="6"/>
  <c r="J543" i="6"/>
  <c r="J538" i="6"/>
  <c r="J533" i="6"/>
  <c r="J527" i="6"/>
  <c r="J522" i="6"/>
  <c r="J517" i="6"/>
  <c r="J511" i="6"/>
  <c r="J506" i="6"/>
  <c r="J501" i="6"/>
  <c r="J495" i="6"/>
  <c r="J490" i="6"/>
  <c r="J485" i="6"/>
  <c r="J479" i="6"/>
  <c r="J474" i="6"/>
  <c r="J469" i="6"/>
  <c r="J463" i="6"/>
  <c r="J458" i="6"/>
  <c r="J453" i="6"/>
  <c r="J447" i="6"/>
  <c r="J442" i="6"/>
  <c r="J437" i="6"/>
  <c r="J431" i="6"/>
  <c r="J426" i="6"/>
  <c r="J421" i="6"/>
  <c r="J415" i="6"/>
  <c r="J410" i="6"/>
  <c r="J405" i="6"/>
  <c r="J399" i="6"/>
  <c r="J394" i="6"/>
  <c r="J389" i="6"/>
  <c r="J383" i="6"/>
  <c r="J378" i="6"/>
  <c r="J373" i="6"/>
  <c r="J367" i="6"/>
  <c r="J362" i="6"/>
  <c r="J357" i="6"/>
  <c r="J351" i="6"/>
  <c r="J346" i="6"/>
  <c r="J341" i="6"/>
  <c r="J335" i="6"/>
  <c r="J330" i="6"/>
  <c r="J325" i="6"/>
  <c r="J319" i="6"/>
  <c r="J314" i="6"/>
  <c r="J309" i="6"/>
  <c r="J303" i="6"/>
  <c r="J298" i="6"/>
  <c r="J293" i="6"/>
  <c r="J287" i="6"/>
  <c r="J282" i="6"/>
  <c r="J277" i="6"/>
  <c r="J271" i="6"/>
  <c r="J266" i="6"/>
  <c r="J260" i="6"/>
  <c r="J252" i="6"/>
  <c r="J245" i="6"/>
  <c r="J238" i="6"/>
  <c r="J230" i="6"/>
  <c r="J224" i="6"/>
  <c r="J217" i="6"/>
  <c r="J209" i="6"/>
  <c r="J202" i="6"/>
  <c r="J196" i="6"/>
  <c r="J188" i="6"/>
  <c r="J181" i="6"/>
  <c r="J170" i="6"/>
  <c r="J160" i="6"/>
  <c r="J149" i="6"/>
  <c r="J138" i="6"/>
  <c r="J128" i="6"/>
  <c r="J117" i="6"/>
  <c r="J106" i="6"/>
  <c r="J96" i="6"/>
  <c r="J85" i="6"/>
  <c r="J74" i="6"/>
  <c r="J64" i="6"/>
  <c r="J53" i="6"/>
  <c r="J42" i="6"/>
  <c r="J32" i="6"/>
  <c r="J21" i="6"/>
  <c r="J10" i="6"/>
  <c r="E726" i="7"/>
  <c r="E722" i="7"/>
  <c r="E718" i="7"/>
  <c r="E714" i="7"/>
  <c r="E710" i="7"/>
  <c r="E706" i="7"/>
  <c r="E702" i="7"/>
  <c r="E698" i="7"/>
  <c r="E694" i="7"/>
  <c r="E690" i="7"/>
  <c r="E686" i="7"/>
  <c r="E682" i="7"/>
  <c r="E678" i="7"/>
  <c r="E674" i="7"/>
  <c r="E670" i="7"/>
  <c r="E666" i="7"/>
  <c r="E662" i="7"/>
  <c r="E658" i="7"/>
  <c r="E654" i="7"/>
  <c r="E650" i="7"/>
  <c r="E646" i="7"/>
  <c r="E642" i="7"/>
  <c r="E638" i="7"/>
  <c r="E634" i="7"/>
  <c r="E630" i="7"/>
  <c r="E626" i="7"/>
  <c r="E622" i="7"/>
  <c r="E618" i="7"/>
  <c r="E614" i="7"/>
  <c r="E610" i="7"/>
  <c r="E606" i="7"/>
  <c r="E602" i="7"/>
  <c r="E598" i="7"/>
  <c r="E594" i="7"/>
  <c r="E590" i="7"/>
  <c r="E586" i="7"/>
  <c r="E582" i="7"/>
  <c r="E578" i="7"/>
  <c r="E574" i="7"/>
  <c r="E570" i="7"/>
  <c r="E566" i="7"/>
  <c r="E562" i="7"/>
  <c r="E558" i="7"/>
  <c r="E554" i="7"/>
  <c r="E550" i="7"/>
  <c r="E546" i="7"/>
  <c r="E542" i="7"/>
  <c r="E538" i="7"/>
  <c r="E534" i="7"/>
  <c r="E530" i="7"/>
  <c r="E526" i="7"/>
  <c r="E522" i="7"/>
  <c r="E28" i="7"/>
  <c r="P84" i="10"/>
  <c r="H9" i="10"/>
  <c r="H697" i="10"/>
  <c r="H649" i="10"/>
  <c r="H633" i="10"/>
  <c r="H569" i="10"/>
  <c r="H457" i="10"/>
  <c r="H249" i="10"/>
  <c r="H89" i="10"/>
  <c r="H18" i="10"/>
  <c r="H106" i="10"/>
  <c r="H126" i="10"/>
  <c r="H130" i="10"/>
  <c r="H146" i="10"/>
  <c r="H186" i="10"/>
  <c r="H198" i="10"/>
  <c r="H250" i="10"/>
  <c r="H290" i="10"/>
  <c r="H338" i="10"/>
  <c r="H418" i="10"/>
  <c r="H466" i="10"/>
  <c r="H546" i="10"/>
  <c r="H562" i="10"/>
  <c r="H594" i="10"/>
  <c r="H606" i="10"/>
  <c r="H614" i="10"/>
  <c r="H626" i="10"/>
  <c r="H630" i="10"/>
  <c r="H642" i="10"/>
  <c r="H658" i="10"/>
  <c r="H678" i="10"/>
  <c r="H690" i="10"/>
  <c r="H694" i="10"/>
  <c r="H706" i="10"/>
  <c r="H718" i="10"/>
  <c r="H722" i="10"/>
  <c r="H726" i="10"/>
  <c r="E60" i="7"/>
  <c r="E252" i="7"/>
  <c r="E508" i="7"/>
  <c r="H31" i="10"/>
  <c r="H59" i="10"/>
  <c r="H71" i="10"/>
  <c r="H119" i="10"/>
  <c r="H127" i="10"/>
  <c r="H215" i="10"/>
  <c r="H251" i="10"/>
  <c r="H267" i="10"/>
  <c r="H275" i="10"/>
  <c r="H287" i="10"/>
  <c r="H299" i="10"/>
  <c r="H315" i="10"/>
  <c r="H331" i="10"/>
  <c r="H363" i="10"/>
  <c r="H415" i="10"/>
  <c r="H439" i="10"/>
  <c r="H463" i="10"/>
  <c r="H467" i="10"/>
  <c r="H487" i="10"/>
  <c r="H491" i="10"/>
  <c r="H495" i="10"/>
  <c r="H523" i="10"/>
  <c r="H531" i="10"/>
  <c r="H543" i="10"/>
  <c r="H607" i="10"/>
  <c r="H671" i="10"/>
  <c r="E92" i="7"/>
  <c r="E348" i="7"/>
  <c r="E604" i="7"/>
  <c r="J11" i="6"/>
  <c r="J15" i="6"/>
  <c r="J19" i="6"/>
  <c r="J23" i="6"/>
  <c r="J27" i="6"/>
  <c r="J31" i="6"/>
  <c r="J35" i="6"/>
  <c r="J39" i="6"/>
  <c r="J43" i="6"/>
  <c r="J47" i="6"/>
  <c r="J51" i="6"/>
  <c r="J55" i="6"/>
  <c r="J59" i="6"/>
  <c r="J63" i="6"/>
  <c r="J67" i="6"/>
  <c r="J71" i="6"/>
  <c r="J75" i="6"/>
  <c r="J79" i="6"/>
  <c r="J83" i="6"/>
  <c r="J87" i="6"/>
  <c r="J91" i="6"/>
  <c r="J95" i="6"/>
  <c r="J99" i="6"/>
  <c r="J103" i="6"/>
  <c r="J107" i="6"/>
  <c r="J111" i="6"/>
  <c r="J115" i="6"/>
  <c r="J119" i="6"/>
  <c r="J123" i="6"/>
  <c r="J127" i="6"/>
  <c r="J131" i="6"/>
  <c r="J135" i="6"/>
  <c r="J139" i="6"/>
  <c r="J143" i="6"/>
  <c r="J147" i="6"/>
  <c r="J151" i="6"/>
  <c r="J155" i="6"/>
  <c r="J159" i="6"/>
  <c r="J163" i="6"/>
  <c r="J167" i="6"/>
  <c r="J171" i="6"/>
  <c r="J175" i="6"/>
  <c r="J179" i="6"/>
  <c r="J183" i="6"/>
  <c r="J187" i="6"/>
  <c r="J191" i="6"/>
  <c r="J195" i="6"/>
  <c r="J199" i="6"/>
  <c r="J203" i="6"/>
  <c r="J207" i="6"/>
  <c r="J211" i="6"/>
  <c r="J215" i="6"/>
  <c r="J219" i="6"/>
  <c r="J223" i="6"/>
  <c r="J227" i="6"/>
  <c r="J231" i="6"/>
  <c r="J235" i="6"/>
  <c r="J239" i="6"/>
  <c r="J243" i="6"/>
  <c r="J247" i="6"/>
  <c r="J251" i="6"/>
  <c r="J255" i="6"/>
  <c r="J259" i="6"/>
  <c r="J263" i="6"/>
  <c r="H76" i="10"/>
  <c r="H92" i="10"/>
  <c r="H188" i="10"/>
  <c r="H220" i="10"/>
  <c r="H268" i="10"/>
  <c r="H276" i="10"/>
  <c r="H292" i="10"/>
  <c r="H316" i="10"/>
  <c r="H332" i="10"/>
  <c r="H380" i="10"/>
  <c r="H396" i="10"/>
  <c r="H412" i="10"/>
  <c r="H420" i="10"/>
  <c r="H436" i="10"/>
  <c r="H468" i="10"/>
  <c r="H524" i="10"/>
  <c r="H540" i="10"/>
  <c r="H548" i="10"/>
  <c r="H556" i="10"/>
  <c r="H572" i="10"/>
  <c r="H580" i="10"/>
  <c r="H612" i="10"/>
  <c r="H620" i="10"/>
  <c r="H636" i="10"/>
  <c r="H644" i="10"/>
  <c r="H668" i="10"/>
  <c r="H676" i="10"/>
  <c r="H684" i="10"/>
  <c r="H700" i="10"/>
  <c r="H708" i="10"/>
  <c r="E124" i="7"/>
  <c r="E636" i="7"/>
  <c r="J13" i="6"/>
  <c r="J18" i="6"/>
  <c r="J24" i="6"/>
  <c r="J29" i="6"/>
  <c r="J34" i="6"/>
  <c r="J40" i="6"/>
  <c r="J45" i="6"/>
  <c r="J50" i="6"/>
  <c r="J56" i="6"/>
  <c r="J61" i="6"/>
  <c r="J66" i="6"/>
  <c r="J72" i="6"/>
  <c r="J77" i="6"/>
  <c r="J82" i="6"/>
  <c r="J88" i="6"/>
  <c r="J93" i="6"/>
  <c r="J98" i="6"/>
  <c r="J104" i="6"/>
  <c r="J109" i="6"/>
  <c r="J114" i="6"/>
  <c r="J120" i="6"/>
  <c r="J125" i="6"/>
  <c r="J130" i="6"/>
  <c r="J136" i="6"/>
  <c r="J141" i="6"/>
  <c r="J146" i="6"/>
  <c r="J152" i="6"/>
  <c r="J157" i="6"/>
  <c r="J162" i="6"/>
  <c r="J168" i="6"/>
  <c r="J173" i="6"/>
  <c r="J178" i="6"/>
  <c r="J184" i="6"/>
  <c r="J189" i="6"/>
  <c r="J194" i="6"/>
  <c r="J200" i="6"/>
  <c r="J205" i="6"/>
  <c r="J210" i="6"/>
  <c r="J216" i="6"/>
  <c r="J221" i="6"/>
  <c r="J226" i="6"/>
  <c r="J232" i="6"/>
  <c r="J237" i="6"/>
  <c r="J242" i="6"/>
  <c r="J248" i="6"/>
  <c r="J253" i="6"/>
  <c r="J258" i="6"/>
  <c r="J264" i="6"/>
  <c r="J268" i="6"/>
  <c r="J272" i="6"/>
  <c r="J276" i="6"/>
  <c r="J280" i="6"/>
  <c r="J284" i="6"/>
  <c r="J288" i="6"/>
  <c r="J292" i="6"/>
  <c r="J296" i="6"/>
  <c r="J300" i="6"/>
  <c r="J304" i="6"/>
  <c r="J308" i="6"/>
  <c r="J312" i="6"/>
  <c r="J316" i="6"/>
  <c r="J320" i="6"/>
  <c r="J324" i="6"/>
  <c r="J328" i="6"/>
  <c r="J332" i="6"/>
  <c r="J336" i="6"/>
  <c r="J340" i="6"/>
  <c r="J344" i="6"/>
  <c r="J348" i="6"/>
  <c r="J352" i="6"/>
  <c r="J356" i="6"/>
  <c r="J360" i="6"/>
  <c r="J364" i="6"/>
  <c r="J368" i="6"/>
  <c r="J372" i="6"/>
  <c r="J376" i="6"/>
  <c r="J380" i="6"/>
  <c r="J384" i="6"/>
  <c r="J388" i="6"/>
  <c r="J392" i="6"/>
  <c r="J396" i="6"/>
  <c r="J400" i="6"/>
  <c r="J404" i="6"/>
  <c r="J408" i="6"/>
  <c r="J412" i="6"/>
  <c r="J416" i="6"/>
  <c r="J420" i="6"/>
  <c r="J424" i="6"/>
  <c r="J428" i="6"/>
  <c r="J432" i="6"/>
  <c r="J436" i="6"/>
  <c r="J440" i="6"/>
  <c r="J444" i="6"/>
  <c r="J448" i="6"/>
  <c r="J452" i="6"/>
  <c r="J456" i="6"/>
  <c r="J460" i="6"/>
  <c r="J464" i="6"/>
  <c r="J468" i="6"/>
  <c r="J472" i="6"/>
  <c r="J476" i="6"/>
  <c r="J480" i="6"/>
  <c r="J484" i="6"/>
  <c r="J488" i="6"/>
  <c r="J492" i="6"/>
  <c r="J496" i="6"/>
  <c r="J500" i="6"/>
  <c r="J504" i="6"/>
  <c r="J508" i="6"/>
  <c r="J512" i="6"/>
  <c r="J516" i="6"/>
  <c r="J520" i="6"/>
  <c r="J524" i="6"/>
  <c r="J528" i="6"/>
  <c r="J532" i="6"/>
  <c r="J536" i="6"/>
  <c r="J540" i="6"/>
  <c r="J544" i="6"/>
  <c r="J548" i="6"/>
  <c r="J552" i="6"/>
  <c r="J556" i="6"/>
  <c r="J560" i="6"/>
  <c r="J564" i="6"/>
  <c r="J568" i="6"/>
  <c r="J572" i="6"/>
  <c r="J576" i="6"/>
  <c r="J580" i="6"/>
  <c r="J584" i="6"/>
  <c r="J588" i="6"/>
  <c r="J592" i="6"/>
  <c r="J596" i="6"/>
  <c r="J600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J676" i="6"/>
  <c r="J680" i="6"/>
  <c r="J684" i="6"/>
  <c r="J688" i="6"/>
  <c r="J692" i="6"/>
  <c r="J696" i="6"/>
  <c r="J700" i="6"/>
  <c r="J704" i="6"/>
  <c r="J708" i="6"/>
  <c r="J712" i="6"/>
  <c r="J716" i="6"/>
  <c r="J720" i="6"/>
  <c r="J724" i="6"/>
  <c r="J728" i="6"/>
  <c r="H85" i="10"/>
  <c r="H157" i="10"/>
  <c r="H197" i="10"/>
  <c r="H213" i="10"/>
  <c r="H221" i="10"/>
  <c r="H245" i="10"/>
  <c r="H277" i="10"/>
  <c r="H349" i="10"/>
  <c r="H373" i="10"/>
  <c r="H405" i="10"/>
  <c r="H437" i="10"/>
  <c r="H477" i="10"/>
  <c r="H501" i="10"/>
  <c r="H533" i="10"/>
  <c r="H549" i="10"/>
  <c r="H565" i="10"/>
  <c r="H613" i="10"/>
  <c r="H629" i="10"/>
  <c r="H677" i="10"/>
  <c r="H693" i="10"/>
  <c r="E220" i="7"/>
  <c r="J14" i="6"/>
  <c r="J20" i="6"/>
  <c r="J25" i="6"/>
  <c r="J30" i="6"/>
  <c r="J36" i="6"/>
  <c r="J41" i="6"/>
  <c r="J46" i="6"/>
  <c r="J52" i="6"/>
  <c r="J57" i="6"/>
  <c r="J62" i="6"/>
  <c r="J68" i="6"/>
  <c r="J73" i="6"/>
  <c r="J78" i="6"/>
  <c r="J84" i="6"/>
  <c r="J89" i="6"/>
  <c r="J94" i="6"/>
  <c r="J100" i="6"/>
  <c r="J105" i="6"/>
  <c r="J110" i="6"/>
  <c r="J116" i="6"/>
  <c r="J121" i="6"/>
  <c r="J126" i="6"/>
  <c r="J132" i="6"/>
  <c r="J137" i="6"/>
  <c r="J142" i="6"/>
  <c r="J148" i="6"/>
  <c r="J153" i="6"/>
  <c r="J158" i="6"/>
  <c r="J164" i="6"/>
  <c r="J169" i="6"/>
  <c r="J174" i="6"/>
  <c r="J180" i="6"/>
  <c r="J9" i="6"/>
  <c r="J723" i="6"/>
  <c r="J718" i="6"/>
  <c r="J713" i="6"/>
  <c r="J707" i="6"/>
  <c r="J702" i="6"/>
  <c r="J697" i="6"/>
  <c r="J691" i="6"/>
  <c r="J686" i="6"/>
  <c r="J681" i="6"/>
  <c r="J675" i="6"/>
  <c r="J670" i="6"/>
  <c r="J665" i="6"/>
  <c r="J659" i="6"/>
  <c r="J654" i="6"/>
  <c r="J649" i="6"/>
  <c r="J643" i="6"/>
  <c r="J638" i="6"/>
  <c r="J633" i="6"/>
  <c r="J627" i="6"/>
  <c r="J622" i="6"/>
  <c r="J617" i="6"/>
  <c r="J611" i="6"/>
  <c r="J606" i="6"/>
  <c r="J601" i="6"/>
  <c r="J595" i="6"/>
  <c r="J590" i="6"/>
  <c r="J585" i="6"/>
  <c r="J579" i="6"/>
  <c r="J574" i="6"/>
  <c r="J569" i="6"/>
  <c r="J563" i="6"/>
  <c r="J558" i="6"/>
  <c r="J553" i="6"/>
  <c r="J547" i="6"/>
  <c r="J542" i="6"/>
  <c r="J537" i="6"/>
  <c r="J531" i="6"/>
  <c r="J526" i="6"/>
  <c r="J521" i="6"/>
  <c r="J515" i="6"/>
  <c r="J510" i="6"/>
  <c r="J505" i="6"/>
  <c r="J499" i="6"/>
  <c r="J494" i="6"/>
  <c r="J489" i="6"/>
  <c r="J483" i="6"/>
  <c r="J478" i="6"/>
  <c r="J473" i="6"/>
  <c r="J467" i="6"/>
  <c r="J462" i="6"/>
  <c r="J457" i="6"/>
  <c r="J451" i="6"/>
  <c r="J446" i="6"/>
  <c r="J441" i="6"/>
  <c r="J435" i="6"/>
  <c r="J430" i="6"/>
  <c r="J425" i="6"/>
  <c r="J419" i="6"/>
  <c r="J414" i="6"/>
  <c r="J409" i="6"/>
  <c r="J403" i="6"/>
  <c r="J398" i="6"/>
  <c r="J393" i="6"/>
  <c r="J387" i="6"/>
  <c r="J382" i="6"/>
  <c r="J377" i="6"/>
  <c r="J371" i="6"/>
  <c r="J366" i="6"/>
  <c r="J361" i="6"/>
  <c r="J355" i="6"/>
  <c r="J350" i="6"/>
  <c r="J345" i="6"/>
  <c r="J339" i="6"/>
  <c r="J334" i="6"/>
  <c r="J329" i="6"/>
  <c r="J323" i="6"/>
  <c r="J318" i="6"/>
  <c r="J313" i="6"/>
  <c r="J307" i="6"/>
  <c r="J302" i="6"/>
  <c r="J297" i="6"/>
  <c r="J291" i="6"/>
  <c r="J286" i="6"/>
  <c r="J281" i="6"/>
  <c r="J275" i="6"/>
  <c r="J270" i="6"/>
  <c r="J265" i="6"/>
  <c r="J257" i="6"/>
  <c r="J250" i="6"/>
  <c r="J244" i="6"/>
  <c r="J236" i="6"/>
  <c r="J229" i="6"/>
  <c r="J222" i="6"/>
  <c r="J214" i="6"/>
  <c r="J208" i="6"/>
  <c r="J201" i="6"/>
  <c r="J193" i="6"/>
  <c r="J186" i="6"/>
  <c r="J177" i="6"/>
  <c r="J166" i="6"/>
  <c r="J156" i="6"/>
  <c r="J145" i="6"/>
  <c r="J134" i="6"/>
  <c r="J124" i="6"/>
  <c r="J113" i="6"/>
  <c r="J102" i="6"/>
  <c r="J92" i="6"/>
  <c r="J81" i="6"/>
  <c r="J70" i="6"/>
  <c r="J60" i="6"/>
  <c r="J49" i="6"/>
  <c r="J38" i="6"/>
  <c r="J28" i="6"/>
  <c r="J17" i="6"/>
  <c r="B2" i="7"/>
  <c r="P109" i="10"/>
  <c r="H680" i="10"/>
  <c r="H616" i="10"/>
  <c r="H552" i="10"/>
  <c r="H504" i="10"/>
  <c r="H488" i="10"/>
  <c r="H424" i="10"/>
  <c r="H376" i="10"/>
  <c r="H360" i="10"/>
  <c r="H296" i="10"/>
  <c r="J727" i="6"/>
  <c r="J722" i="6"/>
  <c r="J717" i="6"/>
  <c r="J711" i="6"/>
  <c r="J706" i="6"/>
  <c r="J701" i="6"/>
  <c r="J695" i="6"/>
  <c r="J690" i="6"/>
  <c r="J685" i="6"/>
  <c r="J679" i="6"/>
  <c r="J674" i="6"/>
  <c r="J669" i="6"/>
  <c r="J663" i="6"/>
  <c r="J658" i="6"/>
  <c r="J653" i="6"/>
  <c r="J647" i="6"/>
  <c r="J642" i="6"/>
  <c r="J637" i="6"/>
  <c r="J631" i="6"/>
  <c r="J626" i="6"/>
  <c r="J621" i="6"/>
  <c r="J615" i="6"/>
  <c r="J610" i="6"/>
  <c r="J605" i="6"/>
  <c r="J599" i="6"/>
  <c r="J594" i="6"/>
  <c r="J589" i="6"/>
  <c r="J583" i="6"/>
  <c r="J578" i="6"/>
  <c r="J573" i="6"/>
  <c r="J567" i="6"/>
  <c r="J562" i="6"/>
  <c r="J557" i="6"/>
  <c r="J551" i="6"/>
  <c r="J546" i="6"/>
  <c r="J541" i="6"/>
  <c r="J535" i="6"/>
  <c r="J530" i="6"/>
  <c r="J525" i="6"/>
  <c r="J519" i="6"/>
  <c r="J514" i="6"/>
  <c r="J509" i="6"/>
  <c r="J503" i="6"/>
  <c r="J498" i="6"/>
  <c r="J493" i="6"/>
  <c r="J487" i="6"/>
  <c r="J482" i="6"/>
  <c r="J477" i="6"/>
  <c r="J471" i="6"/>
  <c r="J466" i="6"/>
  <c r="J461" i="6"/>
  <c r="J455" i="6"/>
  <c r="J450" i="6"/>
  <c r="J445" i="6"/>
  <c r="J439" i="6"/>
  <c r="J434" i="6"/>
  <c r="J429" i="6"/>
  <c r="J423" i="6"/>
  <c r="J418" i="6"/>
  <c r="J413" i="6"/>
  <c r="J407" i="6"/>
  <c r="J402" i="6"/>
  <c r="J397" i="6"/>
  <c r="J391" i="6"/>
  <c r="J386" i="6"/>
  <c r="J381" i="6"/>
  <c r="J375" i="6"/>
  <c r="J370" i="6"/>
  <c r="J365" i="6"/>
  <c r="J359" i="6"/>
  <c r="J354" i="6"/>
  <c r="J349" i="6"/>
  <c r="J343" i="6"/>
  <c r="J338" i="6"/>
  <c r="J333" i="6"/>
  <c r="J327" i="6"/>
  <c r="J322" i="6"/>
  <c r="J317" i="6"/>
  <c r="J311" i="6"/>
  <c r="J306" i="6"/>
  <c r="J301" i="6"/>
  <c r="J295" i="6"/>
  <c r="J290" i="6"/>
  <c r="J285" i="6"/>
  <c r="J279" i="6"/>
  <c r="J274" i="6"/>
  <c r="J269" i="6"/>
  <c r="J262" i="6"/>
  <c r="J256" i="6"/>
  <c r="J249" i="6"/>
  <c r="J241" i="6"/>
  <c r="J234" i="6"/>
  <c r="J228" i="6"/>
  <c r="J220" i="6"/>
  <c r="J213" i="6"/>
  <c r="J206" i="6"/>
  <c r="J198" i="6"/>
  <c r="J192" i="6"/>
  <c r="J185" i="6"/>
  <c r="J176" i="6"/>
  <c r="J165" i="6"/>
  <c r="J154" i="6"/>
  <c r="J144" i="6"/>
  <c r="J133" i="6"/>
  <c r="J122" i="6"/>
  <c r="J112" i="6"/>
  <c r="J101" i="6"/>
  <c r="J90" i="6"/>
  <c r="J80" i="6"/>
  <c r="J69" i="6"/>
  <c r="J58" i="6"/>
  <c r="J48" i="6"/>
  <c r="J37" i="6"/>
  <c r="J26" i="6"/>
  <c r="J16" i="6"/>
  <c r="E476" i="7"/>
  <c r="H705" i="10"/>
  <c r="H641" i="10"/>
  <c r="H609" i="10"/>
  <c r="H577" i="10"/>
  <c r="H513" i="10"/>
  <c r="H481" i="10"/>
  <c r="H449" i="10"/>
  <c r="H417" i="10"/>
  <c r="H353" i="10"/>
  <c r="H321" i="10"/>
  <c r="H273" i="10"/>
  <c r="H257" i="10"/>
  <c r="H241" i="10"/>
  <c r="H193" i="10"/>
  <c r="H161" i="10"/>
  <c r="H129" i="10"/>
  <c r="E725" i="7"/>
  <c r="E721" i="7"/>
  <c r="E717" i="7"/>
  <c r="E713" i="7"/>
  <c r="E709" i="7"/>
  <c r="E705" i="7"/>
  <c r="E701" i="7"/>
  <c r="E697" i="7"/>
  <c r="E693" i="7"/>
  <c r="E689" i="7"/>
  <c r="E685" i="7"/>
  <c r="E681" i="7"/>
  <c r="E677" i="7"/>
  <c r="E673" i="7"/>
  <c r="E669" i="7"/>
  <c r="E665" i="7"/>
  <c r="E661" i="7"/>
  <c r="E657" i="7"/>
  <c r="E653" i="7"/>
  <c r="E649" i="7"/>
  <c r="E645" i="7"/>
  <c r="E641" i="7"/>
  <c r="E637" i="7"/>
  <c r="E633" i="7"/>
  <c r="E629" i="7"/>
  <c r="E625" i="7"/>
  <c r="E621" i="7"/>
  <c r="E617" i="7"/>
  <c r="E613" i="7"/>
  <c r="E609" i="7"/>
  <c r="E605" i="7"/>
  <c r="E601" i="7"/>
  <c r="E597" i="7"/>
  <c r="E593" i="7"/>
  <c r="E589" i="7"/>
  <c r="E585" i="7"/>
  <c r="E581" i="7"/>
  <c r="E577" i="7"/>
  <c r="E573" i="7"/>
  <c r="E569" i="7"/>
  <c r="E565" i="7"/>
  <c r="E561" i="7"/>
  <c r="E557" i="7"/>
  <c r="E553" i="7"/>
  <c r="E549" i="7"/>
  <c r="E545" i="7"/>
  <c r="E541" i="7"/>
  <c r="E537" i="7"/>
  <c r="E533" i="7"/>
  <c r="E529" i="7"/>
  <c r="E525" i="7"/>
  <c r="E521" i="7"/>
  <c r="E517" i="7"/>
  <c r="E513" i="7"/>
  <c r="E509" i="7"/>
  <c r="E505" i="7"/>
  <c r="E501" i="7"/>
  <c r="E497" i="7"/>
  <c r="E493" i="7"/>
  <c r="E489" i="7"/>
  <c r="E485" i="7"/>
  <c r="E481" i="7"/>
  <c r="E477" i="7"/>
  <c r="E473" i="7"/>
  <c r="E469" i="7"/>
  <c r="E465" i="7"/>
  <c r="E461" i="7"/>
  <c r="E453" i="7"/>
  <c r="E449" i="7"/>
  <c r="E445" i="7"/>
  <c r="E441" i="7"/>
  <c r="E437" i="7"/>
  <c r="E433" i="7"/>
  <c r="E429" i="7"/>
  <c r="E425" i="7"/>
  <c r="E421" i="7"/>
  <c r="E417" i="7"/>
  <c r="E413" i="7"/>
  <c r="E409" i="7"/>
  <c r="E405" i="7"/>
  <c r="E401" i="7"/>
  <c r="E397" i="7"/>
  <c r="E393" i="7"/>
  <c r="E389" i="7"/>
  <c r="E385" i="7"/>
  <c r="E381" i="7"/>
  <c r="E377" i="7"/>
  <c r="E373" i="7"/>
  <c r="E369" i="7"/>
  <c r="E365" i="7"/>
  <c r="E361" i="7"/>
  <c r="E357" i="7"/>
  <c r="E353" i="7"/>
  <c r="E349" i="7"/>
  <c r="E345" i="7"/>
  <c r="E341" i="7"/>
  <c r="E337" i="7"/>
  <c r="E333" i="7"/>
  <c r="E329" i="7"/>
  <c r="E325" i="7"/>
  <c r="E321" i="7"/>
  <c r="E317" i="7"/>
  <c r="E313" i="7"/>
  <c r="E309" i="7"/>
  <c r="E305" i="7"/>
  <c r="E301" i="7"/>
  <c r="E297" i="7"/>
  <c r="E293" i="7"/>
  <c r="E289" i="7"/>
  <c r="E285" i="7"/>
  <c r="E281" i="7"/>
  <c r="E277" i="7"/>
  <c r="E273" i="7"/>
  <c r="E269" i="7"/>
  <c r="E265" i="7"/>
  <c r="E261" i="7"/>
  <c r="E257" i="7"/>
  <c r="E253" i="7"/>
  <c r="E249" i="7"/>
  <c r="E245" i="7"/>
  <c r="E241" i="7"/>
  <c r="E237" i="7"/>
  <c r="E233" i="7"/>
  <c r="E229" i="7"/>
  <c r="E225" i="7"/>
  <c r="E221" i="7"/>
  <c r="E217" i="7"/>
  <c r="E213" i="7"/>
  <c r="E209" i="7"/>
  <c r="E205" i="7"/>
  <c r="E201" i="7"/>
  <c r="E197" i="7"/>
  <c r="E193" i="7"/>
  <c r="E189" i="7"/>
  <c r="E185" i="7"/>
  <c r="E181" i="7"/>
  <c r="E177" i="7"/>
  <c r="E173" i="7"/>
  <c r="E169" i="7"/>
  <c r="E165" i="7"/>
  <c r="E161" i="7"/>
  <c r="E157" i="7"/>
  <c r="E153" i="7"/>
  <c r="E149" i="7"/>
  <c r="E145" i="7"/>
  <c r="E141" i="7"/>
  <c r="E137" i="7"/>
  <c r="E133" i="7"/>
  <c r="E129" i="7"/>
  <c r="E125" i="7"/>
  <c r="E121" i="7"/>
  <c r="E117" i="7"/>
  <c r="E113" i="7"/>
  <c r="E109" i="7"/>
  <c r="E105" i="7"/>
  <c r="E101" i="7"/>
  <c r="E97" i="7"/>
  <c r="E93" i="7"/>
  <c r="E89" i="7"/>
  <c r="E85" i="7"/>
  <c r="E81" i="7"/>
  <c r="E77" i="7"/>
  <c r="E73" i="7"/>
  <c r="E69" i="7"/>
  <c r="E65" i="7"/>
  <c r="E61" i="7"/>
  <c r="E57" i="7"/>
  <c r="E53" i="7"/>
  <c r="E49" i="7"/>
  <c r="E45" i="7"/>
  <c r="E41" i="7"/>
  <c r="E37" i="7"/>
  <c r="E33" i="7"/>
  <c r="E29" i="7"/>
  <c r="E25" i="7"/>
  <c r="E21" i="7"/>
  <c r="E17" i="7"/>
  <c r="E724" i="7"/>
  <c r="E720" i="7"/>
  <c r="E716" i="7"/>
  <c r="E712" i="7"/>
  <c r="E708" i="7"/>
  <c r="E704" i="7"/>
  <c r="E700" i="7"/>
  <c r="E696" i="7"/>
  <c r="E692" i="7"/>
  <c r="E688" i="7"/>
  <c r="E684" i="7"/>
  <c r="E680" i="7"/>
  <c r="E676" i="7"/>
  <c r="E672" i="7"/>
  <c r="E668" i="7"/>
  <c r="E664" i="7"/>
  <c r="E660" i="7"/>
  <c r="E656" i="7"/>
  <c r="E652" i="7"/>
  <c r="E648" i="7"/>
  <c r="E644" i="7"/>
  <c r="E640" i="7"/>
  <c r="E632" i="7"/>
  <c r="E628" i="7"/>
  <c r="E624" i="7"/>
  <c r="E620" i="7"/>
  <c r="E616" i="7"/>
  <c r="E612" i="7"/>
  <c r="E608" i="7"/>
  <c r="E600" i="7"/>
  <c r="E596" i="7"/>
  <c r="E592" i="7"/>
  <c r="E588" i="7"/>
  <c r="E584" i="7"/>
  <c r="E580" i="7"/>
  <c r="E576" i="7"/>
  <c r="E572" i="7"/>
  <c r="E568" i="7"/>
  <c r="E564" i="7"/>
  <c r="E560" i="7"/>
  <c r="E556" i="7"/>
  <c r="E552" i="7"/>
  <c r="E548" i="7"/>
  <c r="E544" i="7"/>
  <c r="E540" i="7"/>
  <c r="E536" i="7"/>
  <c r="E532" i="7"/>
  <c r="E528" i="7"/>
  <c r="E524" i="7"/>
  <c r="E520" i="7"/>
  <c r="E516" i="7"/>
  <c r="E512" i="7"/>
  <c r="E504" i="7"/>
  <c r="E500" i="7"/>
  <c r="E496" i="7"/>
  <c r="E492" i="7"/>
  <c r="E488" i="7"/>
  <c r="E484" i="7"/>
  <c r="E480" i="7"/>
  <c r="E472" i="7"/>
  <c r="E468" i="7"/>
  <c r="E464" i="7"/>
  <c r="E460" i="7"/>
  <c r="E456" i="7"/>
  <c r="E452" i="7"/>
  <c r="E448" i="7"/>
  <c r="E444" i="7"/>
  <c r="E440" i="7"/>
  <c r="E436" i="7"/>
  <c r="E432" i="7"/>
  <c r="E428" i="7"/>
  <c r="E424" i="7"/>
  <c r="E420" i="7"/>
  <c r="E416" i="7"/>
  <c r="E412" i="7"/>
  <c r="E408" i="7"/>
  <c r="E404" i="7"/>
  <c r="E400" i="7"/>
  <c r="E396" i="7"/>
  <c r="E392" i="7"/>
  <c r="E388" i="7"/>
  <c r="E384" i="7"/>
  <c r="E376" i="7"/>
  <c r="E372" i="7"/>
  <c r="E368" i="7"/>
  <c r="E364" i="7"/>
  <c r="E360" i="7"/>
  <c r="E356" i="7"/>
  <c r="E352" i="7"/>
  <c r="E344" i="7"/>
  <c r="E340" i="7"/>
  <c r="E336" i="7"/>
  <c r="E332" i="7"/>
  <c r="E328" i="7"/>
  <c r="E324" i="7"/>
  <c r="E320" i="7"/>
  <c r="E316" i="7"/>
  <c r="E312" i="7"/>
  <c r="E308" i="7"/>
  <c r="E304" i="7"/>
  <c r="E300" i="7"/>
  <c r="E296" i="7"/>
  <c r="E292" i="7"/>
  <c r="E288" i="7"/>
  <c r="E284" i="7"/>
  <c r="E280" i="7"/>
  <c r="E276" i="7"/>
  <c r="E272" i="7"/>
  <c r="E268" i="7"/>
  <c r="E264" i="7"/>
  <c r="E260" i="7"/>
  <c r="E256" i="7"/>
  <c r="E248" i="7"/>
  <c r="E244" i="7"/>
  <c r="E240" i="7"/>
  <c r="E236" i="7"/>
  <c r="E232" i="7"/>
  <c r="E228" i="7"/>
  <c r="E224" i="7"/>
  <c r="E216" i="7"/>
  <c r="E212" i="7"/>
  <c r="E208" i="7"/>
  <c r="E204" i="7"/>
  <c r="E200" i="7"/>
  <c r="E196" i="7"/>
  <c r="E192" i="7"/>
  <c r="E188" i="7"/>
  <c r="E184" i="7"/>
  <c r="E180" i="7"/>
  <c r="E176" i="7"/>
  <c r="E172" i="7"/>
  <c r="E168" i="7"/>
  <c r="E164" i="7"/>
  <c r="E160" i="7"/>
  <c r="E156" i="7"/>
  <c r="E152" i="7"/>
  <c r="E148" i="7"/>
  <c r="E144" i="7"/>
  <c r="E140" i="7"/>
  <c r="E136" i="7"/>
  <c r="E132" i="7"/>
  <c r="E128" i="7"/>
  <c r="E120" i="7"/>
  <c r="E116" i="7"/>
  <c r="E112" i="7"/>
  <c r="E108" i="7"/>
  <c r="E104" i="7"/>
  <c r="E100" i="7"/>
  <c r="E96" i="7"/>
  <c r="E88" i="7"/>
  <c r="E84" i="7"/>
  <c r="E80" i="7"/>
  <c r="E76" i="7"/>
  <c r="E72" i="7"/>
  <c r="E68" i="7"/>
  <c r="E64" i="7"/>
  <c r="E56" i="7"/>
  <c r="E52" i="7"/>
  <c r="E48" i="7"/>
  <c r="E44" i="7"/>
  <c r="E40" i="7"/>
  <c r="E36" i="7"/>
  <c r="E32" i="7"/>
  <c r="E24" i="7"/>
  <c r="E20" i="7"/>
  <c r="E16" i="7"/>
  <c r="E518" i="7"/>
  <c r="E514" i="7"/>
  <c r="E510" i="7"/>
  <c r="E506" i="7"/>
  <c r="E502" i="7"/>
  <c r="E498" i="7"/>
  <c r="E494" i="7"/>
  <c r="E490" i="7"/>
  <c r="E486" i="7"/>
  <c r="E482" i="7"/>
  <c r="E478" i="7"/>
  <c r="E474" i="7"/>
  <c r="E470" i="7"/>
  <c r="E466" i="7"/>
  <c r="E462" i="7"/>
  <c r="E458" i="7"/>
  <c r="E454" i="7"/>
  <c r="E450" i="7"/>
  <c r="E446" i="7"/>
  <c r="E442" i="7"/>
  <c r="E438" i="7"/>
  <c r="E434" i="7"/>
  <c r="E430" i="7"/>
  <c r="E426" i="7"/>
  <c r="E422" i="7"/>
  <c r="E418" i="7"/>
  <c r="E414" i="7"/>
  <c r="E410" i="7"/>
  <c r="E406" i="7"/>
  <c r="E402" i="7"/>
  <c r="E398" i="7"/>
  <c r="E394" i="7"/>
  <c r="E390" i="7"/>
  <c r="E386" i="7"/>
  <c r="E382" i="7"/>
  <c r="E378" i="7"/>
  <c r="E374" i="7"/>
  <c r="E370" i="7"/>
  <c r="E366" i="7"/>
  <c r="E362" i="7"/>
  <c r="E358" i="7"/>
  <c r="E354" i="7"/>
  <c r="E350" i="7"/>
  <c r="E346" i="7"/>
  <c r="E342" i="7"/>
  <c r="E338" i="7"/>
  <c r="E334" i="7"/>
  <c r="E330" i="7"/>
  <c r="E326" i="7"/>
  <c r="E322" i="7"/>
  <c r="E318" i="7"/>
  <c r="E314" i="7"/>
  <c r="E310" i="7"/>
  <c r="E306" i="7"/>
  <c r="E302" i="7"/>
  <c r="E298" i="7"/>
  <c r="E294" i="7"/>
  <c r="E290" i="7"/>
  <c r="E286" i="7"/>
  <c r="E282" i="7"/>
  <c r="E278" i="7"/>
  <c r="E274" i="7"/>
  <c r="E270" i="7"/>
  <c r="E266" i="7"/>
  <c r="E262" i="7"/>
  <c r="E258" i="7"/>
  <c r="P124" i="10"/>
  <c r="P108" i="10"/>
  <c r="P97" i="10"/>
  <c r="P92" i="10"/>
  <c r="P188" i="10"/>
  <c r="P354" i="10"/>
  <c r="O17" i="10"/>
  <c r="O49" i="10"/>
  <c r="O64" i="10"/>
  <c r="P64" i="10" s="1"/>
  <c r="O194" i="10"/>
  <c r="O201" i="10"/>
  <c r="O209" i="10"/>
  <c r="O215" i="10"/>
  <c r="O220" i="10"/>
  <c r="O226" i="10"/>
  <c r="O231" i="10"/>
  <c r="O236" i="10"/>
  <c r="O242" i="10"/>
  <c r="O247" i="10"/>
  <c r="O251" i="10"/>
  <c r="P250" i="10" s="1"/>
  <c r="O257" i="10"/>
  <c r="O262" i="10"/>
  <c r="O267" i="10"/>
  <c r="O273" i="10"/>
  <c r="O278" i="10"/>
  <c r="O283" i="10"/>
  <c r="O289" i="10"/>
  <c r="O294" i="10"/>
  <c r="O299" i="10"/>
  <c r="O305" i="10"/>
  <c r="O310" i="10"/>
  <c r="O315" i="10"/>
  <c r="O321" i="10"/>
  <c r="O195" i="10"/>
  <c r="P195" i="10" s="1"/>
  <c r="O203" i="10"/>
  <c r="O210" i="10"/>
  <c r="O216" i="10"/>
  <c r="O222" i="10"/>
  <c r="O227" i="10"/>
  <c r="O232" i="10"/>
  <c r="O238" i="10"/>
  <c r="P238" i="10" s="1"/>
  <c r="O243" i="10"/>
  <c r="O248" i="10"/>
  <c r="P248" i="10" s="1"/>
  <c r="O253" i="10"/>
  <c r="P253" i="10" s="1"/>
  <c r="O258" i="10"/>
  <c r="P258" i="10" s="1"/>
  <c r="O263" i="10"/>
  <c r="P263" i="10" s="1"/>
  <c r="O269" i="10"/>
  <c r="O274" i="10"/>
  <c r="P274" i="10" s="1"/>
  <c r="O279" i="10"/>
  <c r="P279" i="10" s="1"/>
  <c r="O285" i="10"/>
  <c r="P285" i="10" s="1"/>
  <c r="O290" i="10"/>
  <c r="O295" i="10"/>
  <c r="O301" i="10"/>
  <c r="P301" i="10" s="1"/>
  <c r="O306" i="10"/>
  <c r="O311" i="10"/>
  <c r="O317" i="10"/>
  <c r="O322" i="10"/>
  <c r="O327" i="10"/>
  <c r="P326" i="10" s="1"/>
  <c r="O333" i="10"/>
  <c r="O338" i="10"/>
  <c r="O343" i="10"/>
  <c r="P343" i="10" s="1"/>
  <c r="O349" i="10"/>
  <c r="O354" i="10"/>
  <c r="O359" i="10"/>
  <c r="O365" i="10"/>
  <c r="P365" i="10" s="1"/>
  <c r="O370" i="10"/>
  <c r="O375" i="10"/>
  <c r="O381" i="10"/>
  <c r="O386" i="10"/>
  <c r="P386" i="10" s="1"/>
  <c r="O391" i="10"/>
  <c r="O397" i="10"/>
  <c r="O402" i="10"/>
  <c r="O407" i="10"/>
  <c r="P407" i="10" s="1"/>
  <c r="O413" i="10"/>
  <c r="O418" i="10"/>
  <c r="O423" i="10"/>
  <c r="O429" i="10"/>
  <c r="O434" i="10"/>
  <c r="P433" i="10" s="1"/>
  <c r="O439" i="10"/>
  <c r="O445" i="10"/>
  <c r="O450" i="10"/>
  <c r="P450" i="10" s="1"/>
  <c r="O455" i="10"/>
  <c r="P455" i="10" s="1"/>
  <c r="O461" i="10"/>
  <c r="O466" i="10"/>
  <c r="O471" i="10"/>
  <c r="P471" i="10" s="1"/>
  <c r="O477" i="10"/>
  <c r="O482" i="10"/>
  <c r="O487" i="10"/>
  <c r="O493" i="10"/>
  <c r="O498" i="10"/>
  <c r="P497" i="10" s="1"/>
  <c r="O503" i="10"/>
  <c r="O509" i="10"/>
  <c r="O514" i="10"/>
  <c r="O519" i="10"/>
  <c r="P518" i="10" s="1"/>
  <c r="O525" i="10"/>
  <c r="P525" i="10" s="1"/>
  <c r="O530" i="10"/>
  <c r="O535" i="10"/>
  <c r="P535" i="10" s="1"/>
  <c r="O541" i="10"/>
  <c r="P541" i="10" s="1"/>
  <c r="O546" i="10"/>
  <c r="O551" i="10"/>
  <c r="O557" i="10"/>
  <c r="O562" i="10"/>
  <c r="O567" i="10"/>
  <c r="O573" i="10"/>
  <c r="O193" i="10"/>
  <c r="O206" i="10"/>
  <c r="P205" i="10" s="1"/>
  <c r="O219" i="10"/>
  <c r="O230" i="10"/>
  <c r="P230" i="10" s="1"/>
  <c r="O240" i="10"/>
  <c r="P240" i="10" s="1"/>
  <c r="O255" i="10"/>
  <c r="P254" i="10" s="1"/>
  <c r="O266" i="10"/>
  <c r="O277" i="10"/>
  <c r="O287" i="10"/>
  <c r="P286" i="10" s="1"/>
  <c r="O298" i="10"/>
  <c r="P297" i="10" s="1"/>
  <c r="O309" i="10"/>
  <c r="O319" i="10"/>
  <c r="O329" i="10"/>
  <c r="O335" i="10"/>
  <c r="P334" i="10" s="1"/>
  <c r="O342" i="10"/>
  <c r="O350" i="10"/>
  <c r="O357" i="10"/>
  <c r="P357" i="10" s="1"/>
  <c r="O363" i="10"/>
  <c r="P362" i="10" s="1"/>
  <c r="O371" i="10"/>
  <c r="O378" i="10"/>
  <c r="P377" i="10" s="1"/>
  <c r="O385" i="10"/>
  <c r="P385" i="10" s="1"/>
  <c r="O393" i="10"/>
  <c r="O399" i="10"/>
  <c r="O406" i="10"/>
  <c r="O414" i="10"/>
  <c r="O421" i="10"/>
  <c r="O427" i="10"/>
  <c r="O435" i="10"/>
  <c r="O442" i="10"/>
  <c r="P441" i="10" s="1"/>
  <c r="O449" i="10"/>
  <c r="O457" i="10"/>
  <c r="O463" i="10"/>
  <c r="P462" i="10" s="1"/>
  <c r="O470" i="10"/>
  <c r="P470" i="10" s="1"/>
  <c r="O478" i="10"/>
  <c r="O485" i="10"/>
  <c r="O491" i="10"/>
  <c r="P490" i="10" s="1"/>
  <c r="O499" i="10"/>
  <c r="O506" i="10"/>
  <c r="P506" i="10" s="1"/>
  <c r="O513" i="10"/>
  <c r="O521" i="10"/>
  <c r="O527" i="10"/>
  <c r="P527" i="10" s="1"/>
  <c r="O534" i="10"/>
  <c r="P533" i="10" s="1"/>
  <c r="O542" i="10"/>
  <c r="O549" i="10"/>
  <c r="O555" i="10"/>
  <c r="P554" i="10" s="1"/>
  <c r="O563" i="10"/>
  <c r="O570" i="10"/>
  <c r="O577" i="10"/>
  <c r="O582" i="10"/>
  <c r="O587" i="10"/>
  <c r="P586" i="10" s="1"/>
  <c r="O593" i="10"/>
  <c r="O598" i="10"/>
  <c r="P597" i="10" s="1"/>
  <c r="O603" i="10"/>
  <c r="P602" i="10" s="1"/>
  <c r="O609" i="10"/>
  <c r="O614" i="10"/>
  <c r="O619" i="10"/>
  <c r="O625" i="10"/>
  <c r="O630" i="10"/>
  <c r="P629" i="10" s="1"/>
  <c r="O635" i="10"/>
  <c r="O641" i="10"/>
  <c r="O646" i="10"/>
  <c r="O651" i="10"/>
  <c r="O657" i="10"/>
  <c r="O662" i="10"/>
  <c r="O667" i="10"/>
  <c r="P666" i="10" s="1"/>
  <c r="O673" i="10"/>
  <c r="O678" i="10"/>
  <c r="O683" i="10"/>
  <c r="P682" i="10" s="1"/>
  <c r="O689" i="10"/>
  <c r="O694" i="10"/>
  <c r="P693" i="10" s="1"/>
  <c r="O699" i="10"/>
  <c r="O705" i="10"/>
  <c r="O710" i="10"/>
  <c r="O715" i="10"/>
  <c r="P714" i="10" s="1"/>
  <c r="O721" i="10"/>
  <c r="O726" i="10"/>
  <c r="P725" i="10" s="1"/>
  <c r="O214" i="10"/>
  <c r="P214" i="10" s="1"/>
  <c r="O246" i="10"/>
  <c r="P246" i="10" s="1"/>
  <c r="O261" i="10"/>
  <c r="O271" i="10"/>
  <c r="P271" i="10" s="1"/>
  <c r="O293" i="10"/>
  <c r="P293" i="10" s="1"/>
  <c r="O314" i="10"/>
  <c r="P314" i="10" s="1"/>
  <c r="O331" i="10"/>
  <c r="O346" i="10"/>
  <c r="P346" i="10" s="1"/>
  <c r="O361" i="10"/>
  <c r="P361" i="10" s="1"/>
  <c r="O367" i="10"/>
  <c r="O382" i="10"/>
  <c r="P382" i="10" s="1"/>
  <c r="O395" i="10"/>
  <c r="O410" i="10"/>
  <c r="P410" i="10" s="1"/>
  <c r="O425" i="10"/>
  <c r="O438" i="10"/>
  <c r="P438" i="10" s="1"/>
  <c r="O453" i="10"/>
  <c r="O467" i="10"/>
  <c r="P466" i="10" s="1"/>
  <c r="O481" i="10"/>
  <c r="P481" i="10" s="1"/>
  <c r="O495" i="10"/>
  <c r="O502" i="10"/>
  <c r="P502" i="10" s="1"/>
  <c r="O517" i="10"/>
  <c r="P517" i="10" s="1"/>
  <c r="O531" i="10"/>
  <c r="P530" i="10" s="1"/>
  <c r="O545" i="10"/>
  <c r="P545" i="10" s="1"/>
  <c r="O559" i="10"/>
  <c r="P559" i="10" s="1"/>
  <c r="O574" i="10"/>
  <c r="P574" i="10" s="1"/>
  <c r="O585" i="10"/>
  <c r="P585" i="10" s="1"/>
  <c r="O595" i="10"/>
  <c r="O606" i="10"/>
  <c r="O617" i="10"/>
  <c r="P617" i="10" s="1"/>
  <c r="O627" i="10"/>
  <c r="O638" i="10"/>
  <c r="O649" i="10"/>
  <c r="P649" i="10" s="1"/>
  <c r="O659" i="10"/>
  <c r="O670" i="10"/>
  <c r="P670" i="10" s="1"/>
  <c r="O681" i="10"/>
  <c r="P681" i="10" s="1"/>
  <c r="O691" i="10"/>
  <c r="O702" i="10"/>
  <c r="P702" i="10" s="1"/>
  <c r="O713" i="10"/>
  <c r="P713" i="10" s="1"/>
  <c r="O198" i="10"/>
  <c r="O211" i="10"/>
  <c r="O223" i="10"/>
  <c r="P223" i="10" s="1"/>
  <c r="O234" i="10"/>
  <c r="P234" i="10" s="1"/>
  <c r="O244" i="10"/>
  <c r="O259" i="10"/>
  <c r="O270" i="10"/>
  <c r="O281" i="10"/>
  <c r="O291" i="10"/>
  <c r="O302" i="10"/>
  <c r="O313" i="10"/>
  <c r="O323" i="10"/>
  <c r="O330" i="10"/>
  <c r="O337" i="10"/>
  <c r="P337" i="10" s="1"/>
  <c r="O345" i="10"/>
  <c r="O351" i="10"/>
  <c r="O358" i="10"/>
  <c r="O366" i="10"/>
  <c r="O373" i="10"/>
  <c r="P373" i="10" s="1"/>
  <c r="O379" i="10"/>
  <c r="O387" i="10"/>
  <c r="O394" i="10"/>
  <c r="O401" i="10"/>
  <c r="P401" i="10" s="1"/>
  <c r="O409" i="10"/>
  <c r="O415" i="10"/>
  <c r="O422" i="10"/>
  <c r="P422" i="10" s="1"/>
  <c r="O430" i="10"/>
  <c r="O437" i="10"/>
  <c r="P437" i="10" s="1"/>
  <c r="O443" i="10"/>
  <c r="O451" i="10"/>
  <c r="O458" i="10"/>
  <c r="O465" i="10"/>
  <c r="O473" i="10"/>
  <c r="O479" i="10"/>
  <c r="O486" i="10"/>
  <c r="P486" i="10" s="1"/>
  <c r="O494" i="10"/>
  <c r="P494" i="10" s="1"/>
  <c r="O501" i="10"/>
  <c r="O507" i="10"/>
  <c r="O515" i="10"/>
  <c r="O522" i="10"/>
  <c r="O529" i="10"/>
  <c r="O537" i="10"/>
  <c r="O543" i="10"/>
  <c r="O550" i="10"/>
  <c r="O558" i="10"/>
  <c r="O565" i="10"/>
  <c r="O571" i="10"/>
  <c r="P570" i="10" s="1"/>
  <c r="O578" i="10"/>
  <c r="O583" i="10"/>
  <c r="O589" i="10"/>
  <c r="O594" i="10"/>
  <c r="P594" i="10" s="1"/>
  <c r="O599" i="10"/>
  <c r="O605" i="10"/>
  <c r="O610" i="10"/>
  <c r="O615" i="10"/>
  <c r="O621" i="10"/>
  <c r="O626" i="10"/>
  <c r="O631" i="10"/>
  <c r="O637" i="10"/>
  <c r="P637" i="10" s="1"/>
  <c r="O642" i="10"/>
  <c r="P642" i="10" s="1"/>
  <c r="O647" i="10"/>
  <c r="O653" i="10"/>
  <c r="O658" i="10"/>
  <c r="P658" i="10" s="1"/>
  <c r="O663" i="10"/>
  <c r="O669" i="10"/>
  <c r="O674" i="10"/>
  <c r="O679" i="10"/>
  <c r="O685" i="10"/>
  <c r="P685" i="10" s="1"/>
  <c r="O690" i="10"/>
  <c r="O695" i="10"/>
  <c r="O701" i="10"/>
  <c r="O706" i="10"/>
  <c r="O711" i="10"/>
  <c r="O717" i="10"/>
  <c r="O722" i="10"/>
  <c r="P722" i="10" s="1"/>
  <c r="O727" i="10"/>
  <c r="O199" i="10"/>
  <c r="O224" i="10"/>
  <c r="O235" i="10"/>
  <c r="P235" i="10" s="1"/>
  <c r="O282" i="10"/>
  <c r="O303" i="10"/>
  <c r="O325" i="10"/>
  <c r="P325" i="10" s="1"/>
  <c r="O339" i="10"/>
  <c r="P338" i="10" s="1"/>
  <c r="O353" i="10"/>
  <c r="P353" i="10" s="1"/>
  <c r="O374" i="10"/>
  <c r="P374" i="10" s="1"/>
  <c r="O389" i="10"/>
  <c r="P389" i="10" s="1"/>
  <c r="O403" i="10"/>
  <c r="P402" i="10" s="1"/>
  <c r="O417" i="10"/>
  <c r="P417" i="10" s="1"/>
  <c r="O431" i="10"/>
  <c r="O446" i="10"/>
  <c r="P446" i="10" s="1"/>
  <c r="O459" i="10"/>
  <c r="O474" i="10"/>
  <c r="P474" i="10" s="1"/>
  <c r="O489" i="10"/>
  <c r="P489" i="10" s="1"/>
  <c r="O510" i="10"/>
  <c r="O523" i="10"/>
  <c r="O538" i="10"/>
  <c r="P538" i="10" s="1"/>
  <c r="O553" i="10"/>
  <c r="P553" i="10" s="1"/>
  <c r="O566" i="10"/>
  <c r="P566" i="10" s="1"/>
  <c r="O579" i="10"/>
  <c r="O590" i="10"/>
  <c r="P589" i="10" s="1"/>
  <c r="O601" i="10"/>
  <c r="P601" i="10" s="1"/>
  <c r="O611" i="10"/>
  <c r="O622" i="10"/>
  <c r="P622" i="10" s="1"/>
  <c r="O633" i="10"/>
  <c r="O643" i="10"/>
  <c r="O654" i="10"/>
  <c r="O665" i="10"/>
  <c r="P665" i="10" s="1"/>
  <c r="O675" i="10"/>
  <c r="O686" i="10"/>
  <c r="P686" i="10" s="1"/>
  <c r="O697" i="10"/>
  <c r="O707" i="10"/>
  <c r="P707" i="10" s="1"/>
  <c r="O718" i="10"/>
  <c r="O719" i="10"/>
  <c r="O698" i="10"/>
  <c r="P698" i="10" s="1"/>
  <c r="O677" i="10"/>
  <c r="P677" i="10" s="1"/>
  <c r="O655" i="10"/>
  <c r="O634" i="10"/>
  <c r="O613" i="10"/>
  <c r="P613" i="10" s="1"/>
  <c r="O591" i="10"/>
  <c r="O569" i="10"/>
  <c r="P569" i="10" s="1"/>
  <c r="O539" i="10"/>
  <c r="O511" i="10"/>
  <c r="O483" i="10"/>
  <c r="P482" i="10" s="1"/>
  <c r="O454" i="10"/>
  <c r="P454" i="10" s="1"/>
  <c r="O426" i="10"/>
  <c r="O398" i="10"/>
  <c r="P397" i="10" s="1"/>
  <c r="O369" i="10"/>
  <c r="O341" i="10"/>
  <c r="P341" i="10" s="1"/>
  <c r="O307" i="10"/>
  <c r="O265" i="10"/>
  <c r="P265" i="10" s="1"/>
  <c r="O228" i="10"/>
  <c r="P227" i="10" s="1"/>
  <c r="P561" i="10"/>
  <c r="P121" i="10"/>
  <c r="P73" i="10"/>
  <c r="O135" i="10"/>
  <c r="P135" i="10" s="1"/>
  <c r="P116" i="10"/>
  <c r="O133" i="10"/>
  <c r="O137" i="10"/>
  <c r="O141" i="10"/>
  <c r="P141" i="10" s="1"/>
  <c r="O145" i="10"/>
  <c r="O149" i="10"/>
  <c r="P148" i="10" s="1"/>
  <c r="O153" i="10"/>
  <c r="O157" i="10"/>
  <c r="P157" i="10" s="1"/>
  <c r="O161" i="10"/>
  <c r="O165" i="10"/>
  <c r="P164" i="10" s="1"/>
  <c r="O169" i="10"/>
  <c r="O173" i="10"/>
  <c r="P173" i="10" s="1"/>
  <c r="O177" i="10"/>
  <c r="O181" i="10"/>
  <c r="O185" i="10"/>
  <c r="O130" i="10"/>
  <c r="P129" i="10" s="1"/>
  <c r="O134" i="10"/>
  <c r="O138" i="10"/>
  <c r="O142" i="10"/>
  <c r="O146" i="10"/>
  <c r="P146" i="10" s="1"/>
  <c r="O150" i="10"/>
  <c r="P150" i="10" s="1"/>
  <c r="O154" i="10"/>
  <c r="P154" i="10" s="1"/>
  <c r="O158" i="10"/>
  <c r="P158" i="10" s="1"/>
  <c r="O162" i="10"/>
  <c r="O166" i="10"/>
  <c r="P166" i="10" s="1"/>
  <c r="O170" i="10"/>
  <c r="P170" i="10" s="1"/>
  <c r="O174" i="10"/>
  <c r="O178" i="10"/>
  <c r="O182" i="10"/>
  <c r="O186" i="10"/>
  <c r="P186" i="10" s="1"/>
  <c r="P93" i="10"/>
  <c r="P72" i="10"/>
  <c r="P509" i="10"/>
  <c r="P381" i="10"/>
  <c r="P546" i="10"/>
  <c r="P461" i="10"/>
  <c r="P418" i="10"/>
  <c r="P333" i="10"/>
  <c r="P661" i="10"/>
  <c r="P650" i="10"/>
  <c r="P634" i="10"/>
  <c r="P618" i="10"/>
  <c r="P565" i="10"/>
  <c r="P426" i="10"/>
  <c r="P421" i="10"/>
  <c r="P330" i="10"/>
  <c r="P309" i="10"/>
  <c r="P266" i="10"/>
  <c r="P117" i="10"/>
  <c r="P96" i="10"/>
  <c r="P85" i="10"/>
  <c r="P160" i="10"/>
  <c r="P349" i="10"/>
  <c r="P187" i="10"/>
  <c r="P183" i="10"/>
  <c r="P182" i="10"/>
  <c r="P171" i="10"/>
  <c r="P167" i="10"/>
  <c r="P159" i="10"/>
  <c r="P155" i="10"/>
  <c r="P147" i="10"/>
  <c r="P143" i="10"/>
  <c r="P131" i="10"/>
  <c r="P218" i="10"/>
  <c r="P198" i="10"/>
  <c r="O9" i="10"/>
  <c r="P9" i="10" s="1"/>
  <c r="O192" i="10"/>
  <c r="O196" i="10"/>
  <c r="O200" i="10"/>
  <c r="P200" i="10" s="1"/>
  <c r="O204" i="10"/>
  <c r="P204" i="10" s="1"/>
  <c r="O208" i="10"/>
  <c r="P208" i="10" s="1"/>
  <c r="O212" i="10"/>
  <c r="O191" i="10"/>
  <c r="O197" i="10"/>
  <c r="O202" i="10"/>
  <c r="O207" i="10"/>
  <c r="O213" i="10"/>
  <c r="O217" i="10"/>
  <c r="O221" i="10"/>
  <c r="O225" i="10"/>
  <c r="P225" i="10" s="1"/>
  <c r="O229" i="10"/>
  <c r="O233" i="10"/>
  <c r="O237" i="10"/>
  <c r="O241" i="10"/>
  <c r="O245" i="10"/>
  <c r="O190" i="10"/>
  <c r="O252" i="10"/>
  <c r="P252" i="10" s="1"/>
  <c r="O256" i="10"/>
  <c r="O260" i="10"/>
  <c r="P260" i="10" s="1"/>
  <c r="O264" i="10"/>
  <c r="O268" i="10"/>
  <c r="P268" i="10" s="1"/>
  <c r="O272" i="10"/>
  <c r="O276" i="10"/>
  <c r="O280" i="10"/>
  <c r="O284" i="10"/>
  <c r="O288" i="10"/>
  <c r="P288" i="10" s="1"/>
  <c r="O292" i="10"/>
  <c r="O296" i="10"/>
  <c r="P296" i="10" s="1"/>
  <c r="O300" i="10"/>
  <c r="O304" i="10"/>
  <c r="P303" i="10" s="1"/>
  <c r="O308" i="10"/>
  <c r="P308" i="10" s="1"/>
  <c r="O312" i="10"/>
  <c r="P311" i="10" s="1"/>
  <c r="O316" i="10"/>
  <c r="P316" i="10" s="1"/>
  <c r="O320" i="10"/>
  <c r="O324" i="10"/>
  <c r="O328" i="10"/>
  <c r="O332" i="10"/>
  <c r="P332" i="10" s="1"/>
  <c r="O336" i="10"/>
  <c r="O340" i="10"/>
  <c r="O344" i="10"/>
  <c r="O348" i="10"/>
  <c r="O352" i="10"/>
  <c r="O356" i="10"/>
  <c r="O360" i="10"/>
  <c r="O364" i="10"/>
  <c r="O368" i="10"/>
  <c r="O372" i="10"/>
  <c r="O376" i="10"/>
  <c r="P376" i="10" s="1"/>
  <c r="O380" i="10"/>
  <c r="P380" i="10" s="1"/>
  <c r="O384" i="10"/>
  <c r="O388" i="10"/>
  <c r="O392" i="10"/>
  <c r="O396" i="10"/>
  <c r="P396" i="10" s="1"/>
  <c r="O400" i="10"/>
  <c r="O404" i="10"/>
  <c r="P404" i="10" s="1"/>
  <c r="O408" i="10"/>
  <c r="O412" i="10"/>
  <c r="O416" i="10"/>
  <c r="O420" i="10"/>
  <c r="O424" i="10"/>
  <c r="O428" i="10"/>
  <c r="O432" i="10"/>
  <c r="P432" i="10" s="1"/>
  <c r="O436" i="10"/>
  <c r="O440" i="10"/>
  <c r="P440" i="10" s="1"/>
  <c r="O444" i="10"/>
  <c r="P444" i="10" s="1"/>
  <c r="O448" i="10"/>
  <c r="O452" i="10"/>
  <c r="O456" i="10"/>
  <c r="P456" i="10" s="1"/>
  <c r="O460" i="10"/>
  <c r="P460" i="10" s="1"/>
  <c r="O464" i="10"/>
  <c r="O468" i="10"/>
  <c r="O472" i="10"/>
  <c r="O476" i="10"/>
  <c r="O480" i="10"/>
  <c r="O484" i="10"/>
  <c r="P484" i="10" s="1"/>
  <c r="O488" i="10"/>
  <c r="O492" i="10"/>
  <c r="O496" i="10"/>
  <c r="P496" i="10" s="1"/>
  <c r="O500" i="10"/>
  <c r="P500" i="10" s="1"/>
  <c r="O504" i="10"/>
  <c r="P504" i="10" s="1"/>
  <c r="O508" i="10"/>
  <c r="P508" i="10" s="1"/>
  <c r="O512" i="10"/>
  <c r="P512" i="10" s="1"/>
  <c r="O516" i="10"/>
  <c r="O520" i="10"/>
  <c r="O524" i="10"/>
  <c r="P524" i="10" s="1"/>
  <c r="O528" i="10"/>
  <c r="O532" i="10"/>
  <c r="P532" i="10" s="1"/>
  <c r="O536" i="10"/>
  <c r="P536" i="10" s="1"/>
  <c r="O540" i="10"/>
  <c r="O544" i="10"/>
  <c r="P544" i="10" s="1"/>
  <c r="O548" i="10"/>
  <c r="O552" i="10"/>
  <c r="O556" i="10"/>
  <c r="O560" i="10"/>
  <c r="P560" i="10" s="1"/>
  <c r="O564" i="10"/>
  <c r="O568" i="10"/>
  <c r="O572" i="10"/>
  <c r="P572" i="10" s="1"/>
  <c r="O576" i="10"/>
  <c r="O580" i="10"/>
  <c r="P580" i="10" s="1"/>
  <c r="O584" i="10"/>
  <c r="O588" i="10"/>
  <c r="P588" i="10" s="1"/>
  <c r="O592" i="10"/>
  <c r="P592" i="10" s="1"/>
  <c r="O596" i="10"/>
  <c r="P596" i="10" s="1"/>
  <c r="O600" i="10"/>
  <c r="O604" i="10"/>
  <c r="O608" i="10"/>
  <c r="O612" i="10"/>
  <c r="O616" i="10"/>
  <c r="O620" i="10"/>
  <c r="O624" i="10"/>
  <c r="P623" i="10" s="1"/>
  <c r="O628" i="10"/>
  <c r="P628" i="10" s="1"/>
  <c r="O632" i="10"/>
  <c r="O636" i="10"/>
  <c r="P636" i="10" s="1"/>
  <c r="O640" i="10"/>
  <c r="O644" i="10"/>
  <c r="P644" i="10" s="1"/>
  <c r="O648" i="10"/>
  <c r="O652" i="10"/>
  <c r="P652" i="10" s="1"/>
  <c r="O656" i="10"/>
  <c r="P656" i="10" s="1"/>
  <c r="O660" i="10"/>
  <c r="P660" i="10" s="1"/>
  <c r="O664" i="10"/>
  <c r="O668" i="10"/>
  <c r="O672" i="10"/>
  <c r="O676" i="10"/>
  <c r="O680" i="10"/>
  <c r="O684" i="10"/>
  <c r="O688" i="10"/>
  <c r="P687" i="10" s="1"/>
  <c r="O692" i="10"/>
  <c r="P692" i="10" s="1"/>
  <c r="O696" i="10"/>
  <c r="O700" i="10"/>
  <c r="P700" i="10" s="1"/>
  <c r="O704" i="10"/>
  <c r="O708" i="10"/>
  <c r="P708" i="10" s="1"/>
  <c r="O712" i="10"/>
  <c r="O716" i="10"/>
  <c r="P716" i="10" s="1"/>
  <c r="O720" i="10"/>
  <c r="P720" i="10" s="1"/>
  <c r="O724" i="10"/>
  <c r="P724" i="10" s="1"/>
  <c r="O728" i="10"/>
  <c r="P728" i="10" s="1"/>
  <c r="P327" i="10"/>
  <c r="P138" i="10"/>
  <c r="P203" i="10"/>
  <c r="P69" i="10"/>
  <c r="O71" i="10"/>
  <c r="P71" i="10" s="1"/>
  <c r="O75" i="10"/>
  <c r="P75" i="10" s="1"/>
  <c r="O79" i="10"/>
  <c r="O83" i="10"/>
  <c r="O87" i="10"/>
  <c r="P87" i="10" s="1"/>
  <c r="O91" i="10"/>
  <c r="P91" i="10" s="1"/>
  <c r="O95" i="10"/>
  <c r="O99" i="10"/>
  <c r="O103" i="10"/>
  <c r="P103" i="10" s="1"/>
  <c r="O107" i="10"/>
  <c r="P107" i="10" s="1"/>
  <c r="O111" i="10"/>
  <c r="O115" i="10"/>
  <c r="P115" i="10" s="1"/>
  <c r="O119" i="10"/>
  <c r="P119" i="10" s="1"/>
  <c r="O123" i="10"/>
  <c r="P123" i="10" s="1"/>
  <c r="O127" i="10"/>
  <c r="O33" i="10"/>
  <c r="P249" i="10"/>
  <c r="P174" i="10"/>
  <c r="O14" i="10"/>
  <c r="O18" i="10"/>
  <c r="O22" i="10"/>
  <c r="O26" i="10"/>
  <c r="O30" i="10"/>
  <c r="O34" i="10"/>
  <c r="O38" i="10"/>
  <c r="O42" i="10"/>
  <c r="O46" i="10"/>
  <c r="O50" i="10"/>
  <c r="O54" i="10"/>
  <c r="O58" i="10"/>
  <c r="O62" i="10"/>
  <c r="O66" i="10"/>
  <c r="O15" i="10"/>
  <c r="P15" i="10" s="1"/>
  <c r="O19" i="10"/>
  <c r="O23" i="10"/>
  <c r="O27" i="10"/>
  <c r="O31" i="10"/>
  <c r="P31" i="10" s="1"/>
  <c r="O35" i="10"/>
  <c r="O39" i="10"/>
  <c r="O43" i="10"/>
  <c r="O47" i="10"/>
  <c r="P47" i="10" s="1"/>
  <c r="O51" i="10"/>
  <c r="O55" i="10"/>
  <c r="O59" i="10"/>
  <c r="O63" i="10"/>
  <c r="O67" i="10"/>
  <c r="O12" i="10"/>
  <c r="O16" i="10"/>
  <c r="O20" i="10"/>
  <c r="O24" i="10"/>
  <c r="O28" i="10"/>
  <c r="O32" i="10"/>
  <c r="O36" i="10"/>
  <c r="O40" i="10"/>
  <c r="O44" i="10"/>
  <c r="O48" i="10"/>
  <c r="O52" i="10"/>
  <c r="O56" i="10"/>
  <c r="O60" i="10"/>
  <c r="O61" i="10"/>
  <c r="O45" i="10"/>
  <c r="O29" i="10"/>
  <c r="O13" i="10"/>
  <c r="P13" i="10" s="1"/>
  <c r="O68" i="10"/>
  <c r="P68" i="10" s="1"/>
  <c r="O57" i="10"/>
  <c r="O41" i="10"/>
  <c r="P41" i="10" s="1"/>
  <c r="O25" i="10"/>
  <c r="O65" i="10"/>
  <c r="P65" i="10" s="1"/>
  <c r="O53" i="10"/>
  <c r="P53" i="10" s="1"/>
  <c r="O37" i="10"/>
  <c r="O21" i="10"/>
  <c r="L728" i="7"/>
  <c r="L724" i="7"/>
  <c r="L720" i="7"/>
  <c r="L716" i="7"/>
  <c r="L712" i="7"/>
  <c r="L708" i="7"/>
  <c r="L704" i="7"/>
  <c r="L700" i="7"/>
  <c r="L696" i="7"/>
  <c r="L692" i="7"/>
  <c r="L688" i="7"/>
  <c r="L684" i="7"/>
  <c r="L680" i="7"/>
  <c r="L676" i="7"/>
  <c r="L672" i="7"/>
  <c r="L668" i="7"/>
  <c r="L664" i="7"/>
  <c r="L660" i="7"/>
  <c r="L656" i="7"/>
  <c r="L652" i="7"/>
  <c r="L648" i="7"/>
  <c r="L644" i="7"/>
  <c r="L640" i="7"/>
  <c r="L636" i="7"/>
  <c r="L632" i="7"/>
  <c r="L628" i="7"/>
  <c r="L624" i="7"/>
  <c r="L620" i="7"/>
  <c r="L616" i="7"/>
  <c r="L612" i="7"/>
  <c r="E9" i="7"/>
  <c r="E254" i="7"/>
  <c r="E250" i="7"/>
  <c r="E246" i="7"/>
  <c r="E242" i="7"/>
  <c r="E238" i="7"/>
  <c r="E234" i="7"/>
  <c r="E230" i="7"/>
  <c r="E226" i="7"/>
  <c r="E222" i="7"/>
  <c r="E218" i="7"/>
  <c r="E214" i="7"/>
  <c r="E210" i="7"/>
  <c r="E206" i="7"/>
  <c r="E202" i="7"/>
  <c r="E198" i="7"/>
  <c r="E194" i="7"/>
  <c r="E190" i="7"/>
  <c r="E186" i="7"/>
  <c r="E182" i="7"/>
  <c r="E178" i="7"/>
  <c r="E174" i="7"/>
  <c r="E170" i="7"/>
  <c r="E166" i="7"/>
  <c r="E162" i="7"/>
  <c r="E158" i="7"/>
  <c r="E154" i="7"/>
  <c r="E150" i="7"/>
  <c r="E146" i="7"/>
  <c r="E142" i="7"/>
  <c r="E138" i="7"/>
  <c r="E134" i="7"/>
  <c r="E130" i="7"/>
  <c r="E126" i="7"/>
  <c r="E122" i="7"/>
  <c r="E118" i="7"/>
  <c r="E114" i="7"/>
  <c r="E110" i="7"/>
  <c r="E106" i="7"/>
  <c r="E102" i="7"/>
  <c r="E98" i="7"/>
  <c r="E94" i="7"/>
  <c r="E90" i="7"/>
  <c r="E86" i="7"/>
  <c r="E82" i="7"/>
  <c r="E78" i="7"/>
  <c r="E74" i="7"/>
  <c r="E70" i="7"/>
  <c r="E66" i="7"/>
  <c r="E62" i="7"/>
  <c r="E58" i="7"/>
  <c r="E54" i="7"/>
  <c r="E50" i="7"/>
  <c r="E46" i="7"/>
  <c r="E42" i="7"/>
  <c r="E38" i="7"/>
  <c r="E34" i="7"/>
  <c r="E30" i="7"/>
  <c r="E26" i="7"/>
  <c r="E22" i="7"/>
  <c r="E18" i="7"/>
  <c r="E10" i="7"/>
  <c r="E14" i="7"/>
  <c r="E15" i="7"/>
  <c r="E12" i="7"/>
  <c r="E13" i="7"/>
  <c r="E457" i="7"/>
  <c r="E727" i="7"/>
  <c r="E723" i="7"/>
  <c r="E719" i="7"/>
  <c r="E715" i="7"/>
  <c r="E711" i="7"/>
  <c r="E707" i="7"/>
  <c r="E703" i="7"/>
  <c r="E699" i="7"/>
  <c r="E695" i="7"/>
  <c r="E691" i="7"/>
  <c r="E687" i="7"/>
  <c r="E683" i="7"/>
  <c r="E679" i="7"/>
  <c r="E675" i="7"/>
  <c r="E671" i="7"/>
  <c r="E667" i="7"/>
  <c r="E663" i="7"/>
  <c r="E659" i="7"/>
  <c r="E655" i="7"/>
  <c r="E651" i="7"/>
  <c r="E647" i="7"/>
  <c r="E643" i="7"/>
  <c r="E639" i="7"/>
  <c r="E635" i="7"/>
  <c r="E631" i="7"/>
  <c r="E627" i="7"/>
  <c r="E623" i="7"/>
  <c r="E619" i="7"/>
  <c r="E615" i="7"/>
  <c r="E611" i="7"/>
  <c r="E607" i="7"/>
  <c r="E603" i="7"/>
  <c r="E599" i="7"/>
  <c r="E595" i="7"/>
  <c r="E591" i="7"/>
  <c r="E587" i="7"/>
  <c r="E583" i="7"/>
  <c r="E579" i="7"/>
  <c r="E575" i="7"/>
  <c r="E571" i="7"/>
  <c r="E567" i="7"/>
  <c r="E563" i="7"/>
  <c r="E559" i="7"/>
  <c r="E555" i="7"/>
  <c r="E551" i="7"/>
  <c r="E547" i="7"/>
  <c r="E543" i="7"/>
  <c r="E539" i="7"/>
  <c r="E535" i="7"/>
  <c r="E531" i="7"/>
  <c r="E527" i="7"/>
  <c r="E523" i="7"/>
  <c r="E519" i="7"/>
  <c r="E515" i="7"/>
  <c r="E511" i="7"/>
  <c r="E507" i="7"/>
  <c r="E503" i="7"/>
  <c r="E499" i="7"/>
  <c r="E495" i="7"/>
  <c r="E491" i="7"/>
  <c r="E487" i="7"/>
  <c r="E483" i="7"/>
  <c r="E479" i="7"/>
  <c r="E475" i="7"/>
  <c r="E471" i="7"/>
  <c r="E467" i="7"/>
  <c r="E463" i="7"/>
  <c r="E459" i="7"/>
  <c r="E455" i="7"/>
  <c r="E451" i="7"/>
  <c r="E447" i="7"/>
  <c r="E443" i="7"/>
  <c r="E439" i="7"/>
  <c r="E435" i="7"/>
  <c r="E431" i="7"/>
  <c r="E427" i="7"/>
  <c r="E423" i="7"/>
  <c r="E419" i="7"/>
  <c r="E415" i="7"/>
  <c r="E411" i="7"/>
  <c r="E407" i="7"/>
  <c r="E403" i="7"/>
  <c r="E399" i="7"/>
  <c r="E395" i="7"/>
  <c r="E391" i="7"/>
  <c r="E387" i="7"/>
  <c r="E383" i="7"/>
  <c r="E379" i="7"/>
  <c r="E375" i="7"/>
  <c r="E371" i="7"/>
  <c r="E367" i="7"/>
  <c r="E363" i="7"/>
  <c r="E359" i="7"/>
  <c r="E355" i="7"/>
  <c r="E351" i="7"/>
  <c r="E347" i="7"/>
  <c r="E343" i="7"/>
  <c r="E339" i="7"/>
  <c r="E335" i="7"/>
  <c r="E331" i="7"/>
  <c r="E327" i="7"/>
  <c r="E323" i="7"/>
  <c r="E319" i="7"/>
  <c r="E315" i="7"/>
  <c r="E311" i="7"/>
  <c r="E307" i="7"/>
  <c r="E303" i="7"/>
  <c r="E299" i="7"/>
  <c r="E295" i="7"/>
  <c r="E291" i="7"/>
  <c r="E287" i="7"/>
  <c r="E283" i="7"/>
  <c r="E279" i="7"/>
  <c r="E275" i="7"/>
  <c r="E271" i="7"/>
  <c r="E267" i="7"/>
  <c r="E263" i="7"/>
  <c r="E259" i="7"/>
  <c r="E255" i="7"/>
  <c r="E251" i="7"/>
  <c r="E247" i="7"/>
  <c r="E243" i="7"/>
  <c r="E239" i="7"/>
  <c r="E235" i="7"/>
  <c r="E231" i="7"/>
  <c r="E227" i="7"/>
  <c r="E223" i="7"/>
  <c r="E219" i="7"/>
  <c r="E215" i="7"/>
  <c r="E211" i="7"/>
  <c r="E207" i="7"/>
  <c r="E203" i="7"/>
  <c r="E199" i="7"/>
  <c r="E195" i="7"/>
  <c r="E191" i="7"/>
  <c r="E187" i="7"/>
  <c r="E183" i="7"/>
  <c r="E179" i="7"/>
  <c r="E175" i="7"/>
  <c r="E171" i="7"/>
  <c r="E167" i="7"/>
  <c r="E163" i="7"/>
  <c r="E159" i="7"/>
  <c r="E155" i="7"/>
  <c r="E151" i="7"/>
  <c r="E147" i="7"/>
  <c r="E143" i="7"/>
  <c r="E139" i="7"/>
  <c r="E135" i="7"/>
  <c r="E131" i="7"/>
  <c r="E127" i="7"/>
  <c r="E123" i="7"/>
  <c r="E119" i="7"/>
  <c r="E115" i="7"/>
  <c r="E111" i="7"/>
  <c r="E107" i="7"/>
  <c r="E103" i="7"/>
  <c r="E99" i="7"/>
  <c r="E95" i="7"/>
  <c r="E91" i="7"/>
  <c r="E87" i="7"/>
  <c r="E83" i="7"/>
  <c r="E79" i="7"/>
  <c r="E75" i="7"/>
  <c r="E71" i="7"/>
  <c r="E67" i="7"/>
  <c r="E63" i="7"/>
  <c r="E59" i="7"/>
  <c r="E55" i="7"/>
  <c r="E51" i="7"/>
  <c r="E47" i="7"/>
  <c r="E43" i="7"/>
  <c r="E39" i="7"/>
  <c r="E35" i="7"/>
  <c r="E31" i="7"/>
  <c r="E27" i="7"/>
  <c r="E23" i="7"/>
  <c r="E19" i="7"/>
  <c r="E11" i="7"/>
  <c r="E728" i="7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2" i="4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2" i="3"/>
  <c r="H313" i="10" l="1"/>
  <c r="H312" i="10"/>
  <c r="H309" i="10"/>
  <c r="H655" i="10"/>
  <c r="H591" i="10"/>
  <c r="H403" i="10"/>
  <c r="H370" i="10"/>
  <c r="H673" i="10"/>
  <c r="H508" i="10"/>
  <c r="H575" i="10"/>
  <c r="H498" i="10"/>
  <c r="H566" i="10"/>
  <c r="H567" i="10"/>
  <c r="H631" i="10"/>
  <c r="H695" i="10"/>
  <c r="H530" i="10"/>
  <c r="H529" i="10"/>
  <c r="H434" i="10"/>
  <c r="H433" i="10"/>
  <c r="H402" i="10"/>
  <c r="H401" i="10"/>
  <c r="H305" i="10"/>
  <c r="H306" i="10"/>
  <c r="H274" i="10"/>
  <c r="H218" i="10"/>
  <c r="H271" i="10"/>
  <c r="H441" i="10"/>
  <c r="H440" i="10"/>
  <c r="H497" i="10"/>
  <c r="H527" i="10"/>
  <c r="H553" i="10"/>
  <c r="H596" i="10"/>
  <c r="H637" i="10"/>
  <c r="H638" i="10"/>
  <c r="H660" i="10"/>
  <c r="H681" i="10"/>
  <c r="H702" i="10"/>
  <c r="H701" i="10"/>
  <c r="H724" i="10"/>
  <c r="H235" i="10"/>
  <c r="H295" i="10"/>
  <c r="H465" i="10"/>
  <c r="H550" i="10"/>
  <c r="H284" i="10"/>
  <c r="H283" i="10"/>
  <c r="H511" i="10"/>
  <c r="H512" i="10"/>
  <c r="H689" i="10"/>
  <c r="H688" i="10"/>
  <c r="H202" i="10"/>
  <c r="H203" i="10"/>
  <c r="H652" i="10"/>
  <c r="H459" i="10"/>
  <c r="H670" i="10"/>
  <c r="H584" i="10"/>
  <c r="H712" i="10"/>
  <c r="H709" i="10"/>
  <c r="H645" i="10"/>
  <c r="H581" i="10"/>
  <c r="H716" i="10"/>
  <c r="H588" i="10"/>
  <c r="H393" i="10"/>
  <c r="H190" i="10"/>
  <c r="H336" i="10"/>
  <c r="H355" i="10"/>
  <c r="H483" i="10"/>
  <c r="H563" i="10"/>
  <c r="H578" i="10"/>
  <c r="H595" i="10"/>
  <c r="H627" i="10"/>
  <c r="H659" i="10"/>
  <c r="H691" i="10"/>
  <c r="H723" i="10"/>
  <c r="H502" i="10"/>
  <c r="H470" i="10"/>
  <c r="H454" i="10"/>
  <c r="H422" i="10"/>
  <c r="H374" i="10"/>
  <c r="H342" i="10"/>
  <c r="H326" i="10"/>
  <c r="H294" i="10"/>
  <c r="H496" i="10"/>
  <c r="H560" i="10"/>
  <c r="H624" i="10"/>
  <c r="H323" i="10"/>
  <c r="H451" i="10"/>
  <c r="H542" i="10"/>
  <c r="H494" i="10"/>
  <c r="H446" i="10"/>
  <c r="H414" i="10"/>
  <c r="H366" i="10"/>
  <c r="H318" i="10"/>
  <c r="H286" i="10"/>
  <c r="H311" i="10"/>
  <c r="H340" i="10"/>
  <c r="H475" i="10"/>
  <c r="H505" i="10"/>
  <c r="H558" i="10"/>
  <c r="H622" i="10"/>
  <c r="H686" i="10"/>
  <c r="H265" i="10"/>
  <c r="H379" i="10"/>
  <c r="H521" i="10"/>
  <c r="H592" i="10"/>
  <c r="H720" i="10"/>
  <c r="H272" i="10"/>
  <c r="H359" i="10"/>
  <c r="H416" i="10"/>
  <c r="H528" i="10"/>
  <c r="H598" i="10"/>
  <c r="H640" i="10"/>
  <c r="H662" i="10"/>
  <c r="H199" i="10"/>
  <c r="H216" i="10"/>
  <c r="H138" i="10"/>
  <c r="H160" i="10"/>
  <c r="H182" i="10"/>
  <c r="H233" i="10"/>
  <c r="H177" i="10"/>
  <c r="H224" i="10"/>
  <c r="H240" i="10"/>
  <c r="H225" i="10"/>
  <c r="H242" i="10"/>
  <c r="H173" i="10"/>
  <c r="H111" i="10"/>
  <c r="H82" i="10"/>
  <c r="H125" i="10"/>
  <c r="H149" i="10"/>
  <c r="H174" i="10"/>
  <c r="H143" i="10"/>
  <c r="H184" i="10"/>
  <c r="H162" i="10"/>
  <c r="H53" i="10"/>
  <c r="H60" i="10"/>
  <c r="H79" i="10"/>
  <c r="H101" i="10"/>
  <c r="H110" i="10"/>
  <c r="H93" i="10"/>
  <c r="H114" i="10"/>
  <c r="H14" i="10"/>
  <c r="H57" i="10"/>
  <c r="H24" i="10"/>
  <c r="H52" i="10"/>
  <c r="H39" i="10"/>
  <c r="H67" i="10"/>
  <c r="H41" i="10"/>
  <c r="H48" i="10"/>
  <c r="H42" i="10"/>
  <c r="H17" i="10"/>
  <c r="H66" i="10"/>
  <c r="H36" i="10"/>
  <c r="K725" i="10"/>
  <c r="L725" i="10"/>
  <c r="L709" i="10"/>
  <c r="L697" i="10"/>
  <c r="L681" i="10"/>
  <c r="L669" i="10"/>
  <c r="L653" i="10"/>
  <c r="L637" i="10"/>
  <c r="L625" i="10"/>
  <c r="L609" i="10"/>
  <c r="L593" i="10"/>
  <c r="L581" i="10"/>
  <c r="L565" i="10"/>
  <c r="L553" i="10"/>
  <c r="L537" i="10"/>
  <c r="L525" i="10"/>
  <c r="L509" i="10"/>
  <c r="L493" i="10"/>
  <c r="L481" i="10"/>
  <c r="L465" i="10"/>
  <c r="L453" i="10"/>
  <c r="L437" i="10"/>
  <c r="L425" i="10"/>
  <c r="L409" i="10"/>
  <c r="L397" i="10"/>
  <c r="L381" i="10"/>
  <c r="L365" i="10"/>
  <c r="L353" i="10"/>
  <c r="L337" i="10"/>
  <c r="L317" i="10"/>
  <c r="L305" i="10"/>
  <c r="L289" i="10"/>
  <c r="K277" i="10"/>
  <c r="K261" i="10"/>
  <c r="L249" i="10"/>
  <c r="L233" i="10"/>
  <c r="K221" i="10"/>
  <c r="K205" i="10"/>
  <c r="K193" i="10"/>
  <c r="K177" i="10"/>
  <c r="K165" i="10"/>
  <c r="K149" i="10"/>
  <c r="K133" i="10"/>
  <c r="K121" i="10"/>
  <c r="K105" i="10"/>
  <c r="K89" i="10"/>
  <c r="K77" i="10"/>
  <c r="K61" i="10"/>
  <c r="K49" i="10"/>
  <c r="K37" i="10"/>
  <c r="K21" i="10"/>
  <c r="G723" i="9"/>
  <c r="H707" i="9"/>
  <c r="H695" i="9"/>
  <c r="H679" i="9"/>
  <c r="H663" i="9"/>
  <c r="H647" i="9"/>
  <c r="H631" i="9"/>
  <c r="H615" i="9"/>
  <c r="H603" i="9"/>
  <c r="H587" i="9"/>
  <c r="H571" i="9"/>
  <c r="H555" i="9"/>
  <c r="H539" i="9"/>
  <c r="H519" i="9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575" i="10"/>
  <c r="K567" i="10"/>
  <c r="L717" i="10"/>
  <c r="K697" i="10"/>
  <c r="K673" i="10"/>
  <c r="L661" i="10"/>
  <c r="K637" i="10"/>
  <c r="K617" i="10"/>
  <c r="L601" i="10"/>
  <c r="K581" i="10"/>
  <c r="K557" i="10"/>
  <c r="L545" i="10"/>
  <c r="K525" i="10"/>
  <c r="K501" i="10"/>
  <c r="L489" i="10"/>
  <c r="K465" i="10"/>
  <c r="K445" i="10"/>
  <c r="L429" i="10"/>
  <c r="K409" i="10"/>
  <c r="L389" i="10"/>
  <c r="K373" i="10"/>
  <c r="K353" i="10"/>
  <c r="L325" i="10"/>
  <c r="L309" i="10"/>
  <c r="K289" i="10"/>
  <c r="L269" i="10"/>
  <c r="K257" i="10"/>
  <c r="K233" i="10"/>
  <c r="L213" i="10"/>
  <c r="L201" i="10"/>
  <c r="L177" i="10"/>
  <c r="L157" i="10"/>
  <c r="K141" i="10"/>
  <c r="L121" i="10"/>
  <c r="L97" i="10"/>
  <c r="K85" i="10"/>
  <c r="L61" i="10"/>
  <c r="L41" i="10"/>
  <c r="K29" i="10"/>
  <c r="H723" i="9"/>
  <c r="G703" i="9"/>
  <c r="H687" i="9"/>
  <c r="G663" i="9"/>
  <c r="G639" i="9"/>
  <c r="H623" i="9"/>
  <c r="G603" i="9"/>
  <c r="G579" i="9"/>
  <c r="H563" i="9"/>
  <c r="G539" i="9"/>
  <c r="G423" i="9"/>
  <c r="K723" i="10"/>
  <c r="L711" i="10"/>
  <c r="L699" i="10"/>
  <c r="K691" i="10"/>
  <c r="L679" i="10"/>
  <c r="L667" i="10"/>
  <c r="K659" i="10"/>
  <c r="L647" i="10"/>
  <c r="L635" i="10"/>
  <c r="K627" i="10"/>
  <c r="L615" i="10"/>
  <c r="L603" i="10"/>
  <c r="K595" i="10"/>
  <c r="L583" i="10"/>
  <c r="L571" i="10"/>
  <c r="K563" i="10"/>
  <c r="K555" i="10"/>
  <c r="K547" i="10"/>
  <c r="K539" i="10"/>
  <c r="K701" i="10"/>
  <c r="L689" i="10"/>
  <c r="K669" i="10"/>
  <c r="K645" i="10"/>
  <c r="L633" i="10"/>
  <c r="K609" i="10"/>
  <c r="K589" i="10"/>
  <c r="L573" i="10"/>
  <c r="K553" i="10"/>
  <c r="K533" i="10"/>
  <c r="L517" i="10"/>
  <c r="K493" i="10"/>
  <c r="K473" i="10"/>
  <c r="L457" i="10"/>
  <c r="K437" i="10"/>
  <c r="K417" i="10"/>
  <c r="L401" i="10"/>
  <c r="K381" i="10"/>
  <c r="L357" i="10"/>
  <c r="L345" i="10"/>
  <c r="K317" i="10"/>
  <c r="K297" i="10"/>
  <c r="L281" i="10"/>
  <c r="L261" i="10"/>
  <c r="L241" i="10"/>
  <c r="K229" i="10"/>
  <c r="L205" i="10"/>
  <c r="K185" i="10"/>
  <c r="K169" i="10"/>
  <c r="L149" i="10"/>
  <c r="L129" i="10"/>
  <c r="K113" i="10"/>
  <c r="L89" i="10"/>
  <c r="L69" i="10"/>
  <c r="K57" i="10"/>
  <c r="L37" i="10"/>
  <c r="L17" i="10"/>
  <c r="G715" i="9"/>
  <c r="G695" i="9"/>
  <c r="G671" i="9"/>
  <c r="H655" i="9"/>
  <c r="G631" i="9"/>
  <c r="G607" i="9"/>
  <c r="H595" i="9"/>
  <c r="G571" i="9"/>
  <c r="G547" i="9"/>
  <c r="H531" i="9"/>
  <c r="L727" i="10"/>
  <c r="L715" i="10"/>
  <c r="K707" i="10"/>
  <c r="L695" i="10"/>
  <c r="L683" i="10"/>
  <c r="K675" i="10"/>
  <c r="L663" i="10"/>
  <c r="L651" i="10"/>
  <c r="K643" i="10"/>
  <c r="L631" i="10"/>
  <c r="L619" i="10"/>
  <c r="K611" i="10"/>
  <c r="L599" i="10"/>
  <c r="L587" i="10"/>
  <c r="K579" i="10"/>
  <c r="L567" i="10"/>
  <c r="K559" i="10"/>
  <c r="K551" i="10"/>
  <c r="K543" i="10"/>
  <c r="K535" i="10"/>
  <c r="K527" i="10"/>
  <c r="L519" i="10"/>
  <c r="L511" i="10"/>
  <c r="L503" i="10"/>
  <c r="L495" i="10"/>
  <c r="L487" i="10"/>
  <c r="L479" i="10"/>
  <c r="L471" i="10"/>
  <c r="L463" i="10"/>
  <c r="L455" i="10"/>
  <c r="L447" i="10"/>
  <c r="L439" i="10"/>
  <c r="L431" i="10"/>
  <c r="L423" i="10"/>
  <c r="L415" i="10"/>
  <c r="L407" i="10"/>
  <c r="L399" i="10"/>
  <c r="K391" i="10"/>
  <c r="K709" i="10"/>
  <c r="L673" i="10"/>
  <c r="K633" i="10"/>
  <c r="K593" i="10"/>
  <c r="L557" i="10"/>
  <c r="K517" i="10"/>
  <c r="K481" i="10"/>
  <c r="L445" i="10"/>
  <c r="K401" i="10"/>
  <c r="K365" i="10"/>
  <c r="K325" i="10"/>
  <c r="K281" i="10"/>
  <c r="K249" i="10"/>
  <c r="K213" i="10"/>
  <c r="L169" i="10"/>
  <c r="L133" i="10"/>
  <c r="K97" i="10"/>
  <c r="L57" i="10"/>
  <c r="L21" i="10"/>
  <c r="H703" i="9"/>
  <c r="G655" i="9"/>
  <c r="G615" i="9"/>
  <c r="H579" i="9"/>
  <c r="G531" i="9"/>
  <c r="L719" i="10"/>
  <c r="K699" i="10"/>
  <c r="L675" i="10"/>
  <c r="L655" i="10"/>
  <c r="K635" i="10"/>
  <c r="L611" i="10"/>
  <c r="L591" i="10"/>
  <c r="K571" i="10"/>
  <c r="L551" i="10"/>
  <c r="L535" i="10"/>
  <c r="L523" i="10"/>
  <c r="L515" i="10"/>
  <c r="K503" i="10"/>
  <c r="K491" i="10"/>
  <c r="L483" i="10"/>
  <c r="K471" i="10"/>
  <c r="K459" i="10"/>
  <c r="L451" i="10"/>
  <c r="K439" i="10"/>
  <c r="K427" i="10"/>
  <c r="L419" i="10"/>
  <c r="K407" i="10"/>
  <c r="K395" i="10"/>
  <c r="K387" i="10"/>
  <c r="K379" i="10"/>
  <c r="K371" i="10"/>
  <c r="K363" i="10"/>
  <c r="K355" i="10"/>
  <c r="K347" i="10"/>
  <c r="K339" i="10"/>
  <c r="K331" i="10"/>
  <c r="K323" i="10"/>
  <c r="K315" i="10"/>
  <c r="K307" i="10"/>
  <c r="K299" i="10"/>
  <c r="K291" i="10"/>
  <c r="K283" i="10"/>
  <c r="L275" i="10"/>
  <c r="L267" i="10"/>
  <c r="L259" i="10"/>
  <c r="L251" i="10"/>
  <c r="L243" i="10"/>
  <c r="L235" i="10"/>
  <c r="L227" i="10"/>
  <c r="L219" i="10"/>
  <c r="L211" i="10"/>
  <c r="L203" i="10"/>
  <c r="L195" i="10"/>
  <c r="L187" i="10"/>
  <c r="K179" i="10"/>
  <c r="K171" i="10"/>
  <c r="K163" i="10"/>
  <c r="K155" i="10"/>
  <c r="K147" i="10"/>
  <c r="K139" i="10"/>
  <c r="K131" i="10"/>
  <c r="K123" i="10"/>
  <c r="K115" i="10"/>
  <c r="K107" i="10"/>
  <c r="K99" i="10"/>
  <c r="K91" i="10"/>
  <c r="K83" i="10"/>
  <c r="K75" i="10"/>
  <c r="K67" i="10"/>
  <c r="K59" i="10"/>
  <c r="K51" i="10"/>
  <c r="K43" i="10"/>
  <c r="K35" i="10"/>
  <c r="K27" i="10"/>
  <c r="K19" i="10"/>
  <c r="K11" i="10"/>
  <c r="G725" i="9"/>
  <c r="H717" i="9"/>
  <c r="G709" i="9"/>
  <c r="G701" i="9"/>
  <c r="G693" i="9"/>
  <c r="G685" i="9"/>
  <c r="G677" i="9"/>
  <c r="G669" i="9"/>
  <c r="G661" i="9"/>
  <c r="G653" i="9"/>
  <c r="G645" i="9"/>
  <c r="G637" i="9"/>
  <c r="G629" i="9"/>
  <c r="G621" i="9"/>
  <c r="G613" i="9"/>
  <c r="G605" i="9"/>
  <c r="G597" i="9"/>
  <c r="G589" i="9"/>
  <c r="G581" i="9"/>
  <c r="G573" i="9"/>
  <c r="G565" i="9"/>
  <c r="G557" i="9"/>
  <c r="G549" i="9"/>
  <c r="G541" i="9"/>
  <c r="G533" i="9"/>
  <c r="G525" i="9"/>
  <c r="G517" i="9"/>
  <c r="G509" i="9"/>
  <c r="G501" i="9"/>
  <c r="G493" i="9"/>
  <c r="G485" i="9"/>
  <c r="G477" i="9"/>
  <c r="G469" i="9"/>
  <c r="G461" i="9"/>
  <c r="G453" i="9"/>
  <c r="G445" i="9"/>
  <c r="G437" i="9"/>
  <c r="G429" i="9"/>
  <c r="G421" i="9"/>
  <c r="H413" i="9"/>
  <c r="H405" i="9"/>
  <c r="H397" i="9"/>
  <c r="H389" i="9"/>
  <c r="H381" i="9"/>
  <c r="H373" i="9"/>
  <c r="H365" i="9"/>
  <c r="H357" i="9"/>
  <c r="H349" i="9"/>
  <c r="H341" i="9"/>
  <c r="H333" i="9"/>
  <c r="H325" i="9"/>
  <c r="H317" i="9"/>
  <c r="H309" i="9"/>
  <c r="H301" i="9"/>
  <c r="H293" i="9"/>
  <c r="H285" i="9"/>
  <c r="H277" i="9"/>
  <c r="H269" i="9"/>
  <c r="H261" i="9"/>
  <c r="H253" i="9"/>
  <c r="H245" i="9"/>
  <c r="H237" i="9"/>
  <c r="H229" i="9"/>
  <c r="H221" i="9"/>
  <c r="H213" i="9"/>
  <c r="H205" i="9"/>
  <c r="H197" i="9"/>
  <c r="H189" i="9"/>
  <c r="H181" i="9"/>
  <c r="H173" i="9"/>
  <c r="H165" i="9"/>
  <c r="H157" i="9"/>
  <c r="H149" i="9"/>
  <c r="H141" i="9"/>
  <c r="H133" i="9"/>
  <c r="K689" i="10"/>
  <c r="K653" i="10"/>
  <c r="L617" i="10"/>
  <c r="K573" i="10"/>
  <c r="K537" i="10"/>
  <c r="L501" i="10"/>
  <c r="K457" i="10"/>
  <c r="K425" i="10"/>
  <c r="K389" i="10"/>
  <c r="K345" i="10"/>
  <c r="K305" i="10"/>
  <c r="K269" i="10"/>
  <c r="L229" i="10"/>
  <c r="L193" i="10"/>
  <c r="K157" i="10"/>
  <c r="L113" i="10"/>
  <c r="L77" i="10"/>
  <c r="K41" i="10"/>
  <c r="H715" i="9"/>
  <c r="G679" i="9"/>
  <c r="H639" i="9"/>
  <c r="G595" i="9"/>
  <c r="G555" i="9"/>
  <c r="H423" i="9"/>
  <c r="L707" i="10"/>
  <c r="L687" i="10"/>
  <c r="K667" i="10"/>
  <c r="L643" i="10"/>
  <c r="L623" i="10"/>
  <c r="K603" i="10"/>
  <c r="L579" i="10"/>
  <c r="L559" i="10"/>
  <c r="L543" i="10"/>
  <c r="K531" i="10"/>
  <c r="K519" i="10"/>
  <c r="K507" i="10"/>
  <c r="L499" i="10"/>
  <c r="K487" i="10"/>
  <c r="K475" i="10"/>
  <c r="L467" i="10"/>
  <c r="K455" i="10"/>
  <c r="K443" i="10"/>
  <c r="L435" i="10"/>
  <c r="K423" i="10"/>
  <c r="K411" i="10"/>
  <c r="L403" i="10"/>
  <c r="L391" i="10"/>
  <c r="L383" i="10"/>
  <c r="K375" i="10"/>
  <c r="L367" i="10"/>
  <c r="K359" i="10"/>
  <c r="L351" i="10"/>
  <c r="K343" i="10"/>
  <c r="L335" i="10"/>
  <c r="K327" i="10"/>
  <c r="L319" i="10"/>
  <c r="K311" i="10"/>
  <c r="K303" i="10"/>
  <c r="K295" i="10"/>
  <c r="K287" i="10"/>
  <c r="L279" i="10"/>
  <c r="K271" i="10"/>
  <c r="L263" i="10"/>
  <c r="K255" i="10"/>
  <c r="L247" i="10"/>
  <c r="K239" i="10"/>
  <c r="L231" i="10"/>
  <c r="K223" i="10"/>
  <c r="L215" i="10"/>
  <c r="K207" i="10"/>
  <c r="L199" i="10"/>
  <c r="K191" i="10"/>
  <c r="L183" i="10"/>
  <c r="K175" i="10"/>
  <c r="K167" i="10"/>
  <c r="K159" i="10"/>
  <c r="K151" i="10"/>
  <c r="K143" i="10"/>
  <c r="K135" i="10"/>
  <c r="K127" i="10"/>
  <c r="K119" i="10"/>
  <c r="K111" i="10"/>
  <c r="K103" i="10"/>
  <c r="K95" i="10"/>
  <c r="K87" i="10"/>
  <c r="K79" i="10"/>
  <c r="K71" i="10"/>
  <c r="K63" i="10"/>
  <c r="K55" i="10"/>
  <c r="K47" i="10"/>
  <c r="K39" i="10"/>
  <c r="K31" i="10"/>
  <c r="K23" i="10"/>
  <c r="K15" i="10"/>
  <c r="H9" i="9"/>
  <c r="H721" i="9"/>
  <c r="H713" i="9"/>
  <c r="G705" i="9"/>
  <c r="H697" i="9"/>
  <c r="G689" i="9"/>
  <c r="H681" i="9"/>
  <c r="G673" i="9"/>
  <c r="G665" i="9"/>
  <c r="H657" i="9"/>
  <c r="G649" i="9"/>
  <c r="H641" i="9"/>
  <c r="G633" i="9"/>
  <c r="G625" i="9"/>
  <c r="H617" i="9"/>
  <c r="G609" i="9"/>
  <c r="H601" i="9"/>
  <c r="G593" i="9"/>
  <c r="H585" i="9"/>
  <c r="H577" i="9"/>
  <c r="G569" i="9"/>
  <c r="G561" i="9"/>
  <c r="H553" i="9"/>
  <c r="G545" i="9"/>
  <c r="H537" i="9"/>
  <c r="G529" i="9"/>
  <c r="G521" i="9"/>
  <c r="H513" i="9"/>
  <c r="G505" i="9"/>
  <c r="H497" i="9"/>
  <c r="H489" i="9"/>
  <c r="G481" i="9"/>
  <c r="H473" i="9"/>
  <c r="H465" i="9"/>
  <c r="G457" i="9"/>
  <c r="H449" i="9"/>
  <c r="G441" i="9"/>
  <c r="G433" i="9"/>
  <c r="H425" i="9"/>
  <c r="H417" i="9"/>
  <c r="H409" i="9"/>
  <c r="H401" i="9"/>
  <c r="G393" i="9"/>
  <c r="H385" i="9"/>
  <c r="H377" i="9"/>
  <c r="H369" i="9"/>
  <c r="G361" i="9"/>
  <c r="H353" i="9"/>
  <c r="G345" i="9"/>
  <c r="H337" i="9"/>
  <c r="G329" i="9"/>
  <c r="H321" i="9"/>
  <c r="G313" i="9"/>
  <c r="H305" i="9"/>
  <c r="G297" i="9"/>
  <c r="H289" i="9"/>
  <c r="H281" i="9"/>
  <c r="H273" i="9"/>
  <c r="L701" i="10"/>
  <c r="K625" i="10"/>
  <c r="K545" i="10"/>
  <c r="L473" i="10"/>
  <c r="K397" i="10"/>
  <c r="K309" i="10"/>
  <c r="K241" i="10"/>
  <c r="L165" i="10"/>
  <c r="L85" i="10"/>
  <c r="K17" i="10"/>
  <c r="G647" i="9"/>
  <c r="G563" i="9"/>
  <c r="K715" i="10"/>
  <c r="L671" i="10"/>
  <c r="L627" i="10"/>
  <c r="K587" i="10"/>
  <c r="L547" i="10"/>
  <c r="K523" i="10"/>
  <c r="K499" i="10"/>
  <c r="K479" i="10"/>
  <c r="L459" i="10"/>
  <c r="K435" i="10"/>
  <c r="K415" i="10"/>
  <c r="L395" i="10"/>
  <c r="L375" i="10"/>
  <c r="L359" i="10"/>
  <c r="L343" i="10"/>
  <c r="L327" i="10"/>
  <c r="L311" i="10"/>
  <c r="L295" i="10"/>
  <c r="K279" i="10"/>
  <c r="K263" i="10"/>
  <c r="K247" i="10"/>
  <c r="K231" i="10"/>
  <c r="K215" i="10"/>
  <c r="K199" i="10"/>
  <c r="K183" i="10"/>
  <c r="L167" i="10"/>
  <c r="L151" i="10"/>
  <c r="L135" i="10"/>
  <c r="L119" i="10"/>
  <c r="L103" i="10"/>
  <c r="L87" i="10"/>
  <c r="L71" i="10"/>
  <c r="L55" i="10"/>
  <c r="L39" i="10"/>
  <c r="L23" i="10"/>
  <c r="G9" i="9"/>
  <c r="G713" i="9"/>
  <c r="G697" i="9"/>
  <c r="G681" i="9"/>
  <c r="H665" i="9"/>
  <c r="H649" i="9"/>
  <c r="H633" i="9"/>
  <c r="G617" i="9"/>
  <c r="G601" i="9"/>
  <c r="G585" i="9"/>
  <c r="H569" i="9"/>
  <c r="G553" i="9"/>
  <c r="G537" i="9"/>
  <c r="H521" i="9"/>
  <c r="H505" i="9"/>
  <c r="G489" i="9"/>
  <c r="G473" i="9"/>
  <c r="H457" i="9"/>
  <c r="H441" i="9"/>
  <c r="G425" i="9"/>
  <c r="G409" i="9"/>
  <c r="H393" i="9"/>
  <c r="G377" i="9"/>
  <c r="H361" i="9"/>
  <c r="H345" i="9"/>
  <c r="H329" i="9"/>
  <c r="H313" i="9"/>
  <c r="H297" i="9"/>
  <c r="G281" i="9"/>
  <c r="G265" i="9"/>
  <c r="H257" i="9"/>
  <c r="G245" i="9"/>
  <c r="G233" i="9"/>
  <c r="H225" i="9"/>
  <c r="G213" i="9"/>
  <c r="G201" i="9"/>
  <c r="H193" i="9"/>
  <c r="G181" i="9"/>
  <c r="G169" i="9"/>
  <c r="H161" i="9"/>
  <c r="G149" i="9"/>
  <c r="G137" i="9"/>
  <c r="H129" i="9"/>
  <c r="H121" i="9"/>
  <c r="H113" i="9"/>
  <c r="H105" i="9"/>
  <c r="H97" i="9"/>
  <c r="H89" i="9"/>
  <c r="H81" i="9"/>
  <c r="H73" i="9"/>
  <c r="H65" i="9"/>
  <c r="H57" i="9"/>
  <c r="H49" i="9"/>
  <c r="H41" i="9"/>
  <c r="H33" i="9"/>
  <c r="H25" i="9"/>
  <c r="H17" i="9"/>
  <c r="K726" i="10"/>
  <c r="K718" i="10"/>
  <c r="K710" i="10"/>
  <c r="K702" i="10"/>
  <c r="K694" i="10"/>
  <c r="K686" i="10"/>
  <c r="K678" i="10"/>
  <c r="K670" i="10"/>
  <c r="K662" i="10"/>
  <c r="K654" i="10"/>
  <c r="K646" i="10"/>
  <c r="K638" i="10"/>
  <c r="K630" i="10"/>
  <c r="K622" i="10"/>
  <c r="K614" i="10"/>
  <c r="K606" i="10"/>
  <c r="K598" i="10"/>
  <c r="K590" i="10"/>
  <c r="K582" i="10"/>
  <c r="K574" i="10"/>
  <c r="K566" i="10"/>
  <c r="K558" i="10"/>
  <c r="K550" i="10"/>
  <c r="K542" i="10"/>
  <c r="K534" i="10"/>
  <c r="K526" i="10"/>
  <c r="K518" i="10"/>
  <c r="L510" i="10"/>
  <c r="K502" i="10"/>
  <c r="L494" i="10"/>
  <c r="K486" i="10"/>
  <c r="L478" i="10"/>
  <c r="K470" i="10"/>
  <c r="L462" i="10"/>
  <c r="K454" i="10"/>
  <c r="K446" i="10"/>
  <c r="K438" i="10"/>
  <c r="K430" i="10"/>
  <c r="K422" i="10"/>
  <c r="K414" i="10"/>
  <c r="K406" i="10"/>
  <c r="K398" i="10"/>
  <c r="L390" i="10"/>
  <c r="L382" i="10"/>
  <c r="L374" i="10"/>
  <c r="L366" i="10"/>
  <c r="L358" i="10"/>
  <c r="L350" i="10"/>
  <c r="L342" i="10"/>
  <c r="L334" i="10"/>
  <c r="L326" i="10"/>
  <c r="L318" i="10"/>
  <c r="L310" i="10"/>
  <c r="L302" i="10"/>
  <c r="L294" i="10"/>
  <c r="L286" i="10"/>
  <c r="L278" i="10"/>
  <c r="L270" i="10"/>
  <c r="L262" i="10"/>
  <c r="L254" i="10"/>
  <c r="L246" i="10"/>
  <c r="L238" i="10"/>
  <c r="L230" i="10"/>
  <c r="L222" i="10"/>
  <c r="L214" i="10"/>
  <c r="L206" i="10"/>
  <c r="L198" i="10"/>
  <c r="L190" i="10"/>
  <c r="L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L14" i="10"/>
  <c r="K661" i="10"/>
  <c r="L589" i="10"/>
  <c r="K509" i="10"/>
  <c r="K429" i="10"/>
  <c r="K357" i="10"/>
  <c r="L277" i="10"/>
  <c r="K201" i="10"/>
  <c r="K129" i="10"/>
  <c r="L49" i="10"/>
  <c r="G687" i="9"/>
  <c r="H607" i="9"/>
  <c r="G519" i="9"/>
  <c r="L691" i="10"/>
  <c r="K651" i="10"/>
  <c r="L607" i="10"/>
  <c r="L563" i="10"/>
  <c r="L531" i="10"/>
  <c r="K511" i="10"/>
  <c r="L491" i="10"/>
  <c r="K467" i="10"/>
  <c r="K447" i="10"/>
  <c r="L427" i="10"/>
  <c r="K403" i="10"/>
  <c r="K383" i="10"/>
  <c r="K367" i="10"/>
  <c r="K351" i="10"/>
  <c r="K335" i="10"/>
  <c r="K319" i="10"/>
  <c r="L303" i="10"/>
  <c r="L287" i="10"/>
  <c r="L271" i="10"/>
  <c r="L255" i="10"/>
  <c r="L239" i="10"/>
  <c r="L223" i="10"/>
  <c r="L207" i="10"/>
  <c r="L191" i="10"/>
  <c r="L175" i="10"/>
  <c r="L159" i="10"/>
  <c r="L143" i="10"/>
  <c r="L127" i="10"/>
  <c r="L111" i="10"/>
  <c r="L95" i="10"/>
  <c r="L79" i="10"/>
  <c r="L63" i="10"/>
  <c r="L47" i="10"/>
  <c r="L31" i="10"/>
  <c r="L15" i="10"/>
  <c r="G721" i="9"/>
  <c r="H705" i="9"/>
  <c r="H689" i="9"/>
  <c r="H673" i="9"/>
  <c r="G657" i="9"/>
  <c r="G641" i="9"/>
  <c r="H625" i="9"/>
  <c r="H609" i="9"/>
  <c r="H593" i="9"/>
  <c r="G577" i="9"/>
  <c r="H561" i="9"/>
  <c r="H545" i="9"/>
  <c r="H529" i="9"/>
  <c r="G513" i="9"/>
  <c r="G497" i="9"/>
  <c r="H481" i="9"/>
  <c r="G465" i="9"/>
  <c r="G449" i="9"/>
  <c r="H433" i="9"/>
  <c r="G417" i="9"/>
  <c r="G401" i="9"/>
  <c r="G385" i="9"/>
  <c r="G369" i="9"/>
  <c r="G353" i="9"/>
  <c r="G337" i="9"/>
  <c r="G321" i="9"/>
  <c r="G305" i="9"/>
  <c r="G289" i="9"/>
  <c r="G273" i="9"/>
  <c r="G261" i="9"/>
  <c r="G249" i="9"/>
  <c r="H241" i="9"/>
  <c r="G229" i="9"/>
  <c r="G217" i="9"/>
  <c r="H209" i="9"/>
  <c r="G197" i="9"/>
  <c r="G185" i="9"/>
  <c r="H177" i="9"/>
  <c r="G165" i="9"/>
  <c r="G153" i="9"/>
  <c r="H145" i="9"/>
  <c r="G133" i="9"/>
  <c r="H125" i="9"/>
  <c r="H117" i="9"/>
  <c r="H109" i="9"/>
  <c r="H101" i="9"/>
  <c r="H93" i="9"/>
  <c r="H85" i="9"/>
  <c r="H77" i="9"/>
  <c r="H69" i="9"/>
  <c r="H61" i="9"/>
  <c r="H53" i="9"/>
  <c r="H45" i="9"/>
  <c r="H37" i="9"/>
  <c r="H29" i="9"/>
  <c r="H21" i="9"/>
  <c r="H13" i="9"/>
  <c r="K722" i="10"/>
  <c r="K714" i="10"/>
  <c r="K706" i="10"/>
  <c r="K698" i="10"/>
  <c r="K690" i="10"/>
  <c r="K682" i="10"/>
  <c r="K674" i="10"/>
  <c r="K666" i="10"/>
  <c r="K658" i="10"/>
  <c r="K650" i="10"/>
  <c r="K642" i="10"/>
  <c r="K634" i="10"/>
  <c r="K626" i="10"/>
  <c r="K618" i="10"/>
  <c r="K610" i="10"/>
  <c r="K602" i="10"/>
  <c r="K594" i="10"/>
  <c r="K586" i="10"/>
  <c r="K578" i="10"/>
  <c r="K570" i="10"/>
  <c r="K562" i="10"/>
  <c r="K554" i="10"/>
  <c r="K546" i="10"/>
  <c r="K538" i="10"/>
  <c r="K530" i="10"/>
  <c r="K522" i="10"/>
  <c r="K514" i="10"/>
  <c r="K506" i="10"/>
  <c r="K498" i="10"/>
  <c r="K490" i="10"/>
  <c r="K482" i="10"/>
  <c r="K474" i="10"/>
  <c r="K466" i="10"/>
  <c r="K458" i="10"/>
  <c r="K450" i="10"/>
  <c r="K442" i="10"/>
  <c r="K434" i="10"/>
  <c r="K426" i="10"/>
  <c r="K418" i="10"/>
  <c r="K410" i="10"/>
  <c r="K402" i="10"/>
  <c r="K394" i="10"/>
  <c r="L386" i="10"/>
  <c r="L378" i="10"/>
  <c r="L370" i="10"/>
  <c r="L362" i="10"/>
  <c r="L354" i="10"/>
  <c r="L346" i="10"/>
  <c r="L338" i="10"/>
  <c r="L330" i="10"/>
  <c r="L322" i="10"/>
  <c r="L314" i="10"/>
  <c r="L306" i="10"/>
  <c r="L298" i="10"/>
  <c r="L290" i="10"/>
  <c r="L282" i="10"/>
  <c r="L274" i="10"/>
  <c r="L266" i="10"/>
  <c r="L258" i="10"/>
  <c r="L250" i="10"/>
  <c r="L242" i="10"/>
  <c r="L234" i="10"/>
  <c r="L226" i="10"/>
  <c r="L218" i="10"/>
  <c r="L210" i="10"/>
  <c r="L202" i="10"/>
  <c r="K717" i="10"/>
  <c r="K565" i="10"/>
  <c r="L417" i="10"/>
  <c r="L257" i="10"/>
  <c r="L105" i="10"/>
  <c r="H671" i="9"/>
  <c r="L723" i="10"/>
  <c r="L639" i="10"/>
  <c r="L555" i="10"/>
  <c r="L507" i="10"/>
  <c r="K463" i="10"/>
  <c r="K419" i="10"/>
  <c r="L379" i="10"/>
  <c r="L347" i="10"/>
  <c r="L315" i="10"/>
  <c r="L283" i="10"/>
  <c r="K251" i="10"/>
  <c r="K219" i="10"/>
  <c r="K187" i="10"/>
  <c r="L155" i="10"/>
  <c r="L123" i="10"/>
  <c r="L91" i="10"/>
  <c r="L59" i="10"/>
  <c r="L27" i="10"/>
  <c r="G717" i="9"/>
  <c r="H685" i="9"/>
  <c r="H653" i="9"/>
  <c r="H621" i="9"/>
  <c r="H589" i="9"/>
  <c r="H557" i="9"/>
  <c r="H525" i="9"/>
  <c r="H493" i="9"/>
  <c r="H461" i="9"/>
  <c r="H429" i="9"/>
  <c r="G397" i="9"/>
  <c r="G365" i="9"/>
  <c r="G333" i="9"/>
  <c r="G301" i="9"/>
  <c r="G269" i="9"/>
  <c r="H249" i="9"/>
  <c r="G225" i="9"/>
  <c r="G205" i="9"/>
  <c r="H185" i="9"/>
  <c r="G161" i="9"/>
  <c r="G141" i="9"/>
  <c r="G121" i="9"/>
  <c r="G105" i="9"/>
  <c r="G89" i="9"/>
  <c r="G73" i="9"/>
  <c r="G57" i="9"/>
  <c r="G41" i="9"/>
  <c r="G25" i="9"/>
  <c r="L726" i="10"/>
  <c r="L710" i="10"/>
  <c r="L694" i="10"/>
  <c r="L678" i="10"/>
  <c r="L662" i="10"/>
  <c r="L646" i="10"/>
  <c r="K681" i="10"/>
  <c r="L533" i="10"/>
  <c r="L373" i="10"/>
  <c r="L221" i="10"/>
  <c r="K69" i="10"/>
  <c r="G623" i="9"/>
  <c r="L703" i="10"/>
  <c r="K619" i="10"/>
  <c r="L539" i="10"/>
  <c r="K495" i="10"/>
  <c r="K451" i="10"/>
  <c r="L411" i="10"/>
  <c r="L371" i="10"/>
  <c r="L339" i="10"/>
  <c r="L307" i="10"/>
  <c r="K275" i="10"/>
  <c r="K243" i="10"/>
  <c r="K211" i="10"/>
  <c r="L179" i="10"/>
  <c r="L147" i="10"/>
  <c r="L115" i="10"/>
  <c r="L83" i="10"/>
  <c r="L51" i="10"/>
  <c r="L19" i="10"/>
  <c r="H709" i="9"/>
  <c r="H677" i="9"/>
  <c r="H645" i="9"/>
  <c r="H613" i="9"/>
  <c r="H581" i="9"/>
  <c r="H549" i="9"/>
  <c r="H517" i="9"/>
  <c r="H485" i="9"/>
  <c r="H453" i="9"/>
  <c r="H421" i="9"/>
  <c r="G389" i="9"/>
  <c r="G357" i="9"/>
  <c r="G325" i="9"/>
  <c r="G293" i="9"/>
  <c r="H265" i="9"/>
  <c r="G241" i="9"/>
  <c r="G221" i="9"/>
  <c r="H201" i="9"/>
  <c r="G177" i="9"/>
  <c r="G157" i="9"/>
  <c r="H137" i="9"/>
  <c r="G117" i="9"/>
  <c r="G101" i="9"/>
  <c r="G85" i="9"/>
  <c r="G69" i="9"/>
  <c r="G53" i="9"/>
  <c r="G37" i="9"/>
  <c r="G21" i="9"/>
  <c r="L722" i="10"/>
  <c r="L706" i="10"/>
  <c r="L690" i="10"/>
  <c r="L674" i="10"/>
  <c r="L658" i="10"/>
  <c r="L642" i="10"/>
  <c r="L626" i="10"/>
  <c r="L610" i="10"/>
  <c r="L594" i="10"/>
  <c r="L578" i="10"/>
  <c r="L562" i="10"/>
  <c r="L546" i="10"/>
  <c r="L530" i="10"/>
  <c r="L514" i="10"/>
  <c r="L498" i="10"/>
  <c r="L482" i="10"/>
  <c r="L466" i="10"/>
  <c r="L450" i="10"/>
  <c r="L434" i="10"/>
  <c r="L418" i="10"/>
  <c r="L402" i="10"/>
  <c r="K386" i="10"/>
  <c r="K370" i="10"/>
  <c r="K354" i="10"/>
  <c r="K338" i="10"/>
  <c r="K322" i="10"/>
  <c r="K306" i="10"/>
  <c r="K290" i="10"/>
  <c r="K274" i="10"/>
  <c r="K258" i="10"/>
  <c r="K242" i="10"/>
  <c r="K226" i="10"/>
  <c r="K210" i="10"/>
  <c r="K194" i="10"/>
  <c r="L186" i="10"/>
  <c r="L174" i="10"/>
  <c r="L162" i="10"/>
  <c r="L154" i="10"/>
  <c r="L142" i="10"/>
  <c r="K130" i="10"/>
  <c r="L122" i="10"/>
  <c r="L110" i="10"/>
  <c r="L98" i="10"/>
  <c r="L90" i="10"/>
  <c r="L78" i="10"/>
  <c r="K66" i="10"/>
  <c r="L58" i="10"/>
  <c r="L46" i="10"/>
  <c r="L34" i="10"/>
  <c r="L26" i="10"/>
  <c r="K14" i="10"/>
  <c r="G728" i="9"/>
  <c r="G720" i="9"/>
  <c r="G712" i="9"/>
  <c r="G704" i="9"/>
  <c r="G696" i="9"/>
  <c r="G688" i="9"/>
  <c r="G680" i="9"/>
  <c r="G672" i="9"/>
  <c r="G664" i="9"/>
  <c r="G656" i="9"/>
  <c r="G648" i="9"/>
  <c r="G640" i="9"/>
  <c r="G632" i="9"/>
  <c r="G624" i="9"/>
  <c r="G616" i="9"/>
  <c r="G608" i="9"/>
  <c r="G600" i="9"/>
  <c r="G592" i="9"/>
  <c r="G584" i="9"/>
  <c r="G576" i="9"/>
  <c r="G568" i="9"/>
  <c r="G560" i="9"/>
  <c r="G552" i="9"/>
  <c r="G544" i="9"/>
  <c r="G536" i="9"/>
  <c r="G528" i="9"/>
  <c r="G520" i="9"/>
  <c r="G512" i="9"/>
  <c r="G504" i="9"/>
  <c r="G496" i="9"/>
  <c r="G488" i="9"/>
  <c r="G480" i="9"/>
  <c r="G472" i="9"/>
  <c r="G464" i="9"/>
  <c r="G456" i="9"/>
  <c r="G448" i="9"/>
  <c r="G440" i="9"/>
  <c r="G432" i="9"/>
  <c r="G424" i="9"/>
  <c r="H416" i="9"/>
  <c r="H408" i="9"/>
  <c r="H400" i="9"/>
  <c r="H392" i="9"/>
  <c r="H384" i="9"/>
  <c r="H376" i="9"/>
  <c r="H368" i="9"/>
  <c r="H360" i="9"/>
  <c r="H352" i="9"/>
  <c r="H344" i="9"/>
  <c r="H336" i="9"/>
  <c r="H328" i="9"/>
  <c r="H320" i="9"/>
  <c r="H312" i="9"/>
  <c r="H304" i="9"/>
  <c r="H296" i="9"/>
  <c r="H288" i="9"/>
  <c r="H280" i="9"/>
  <c r="H272" i="9"/>
  <c r="H264" i="9"/>
  <c r="H256" i="9"/>
  <c r="H248" i="9"/>
  <c r="H240" i="9"/>
  <c r="H232" i="9"/>
  <c r="H224" i="9"/>
  <c r="H216" i="9"/>
  <c r="H208" i="9"/>
  <c r="H200" i="9"/>
  <c r="H192" i="9"/>
  <c r="H184" i="9"/>
  <c r="H176" i="9"/>
  <c r="H168" i="9"/>
  <c r="H160" i="9"/>
  <c r="H152" i="9"/>
  <c r="H144" i="9"/>
  <c r="H136" i="9"/>
  <c r="H128" i="9"/>
  <c r="H120" i="9"/>
  <c r="H112" i="9"/>
  <c r="H104" i="9"/>
  <c r="H96" i="9"/>
  <c r="H88" i="9"/>
  <c r="H80" i="9"/>
  <c r="H72" i="9"/>
  <c r="H64" i="9"/>
  <c r="H56" i="9"/>
  <c r="H48" i="9"/>
  <c r="H40" i="9"/>
  <c r="H32" i="9"/>
  <c r="H24" i="9"/>
  <c r="G16" i="9"/>
  <c r="L9" i="10"/>
  <c r="L713" i="10"/>
  <c r="L693" i="10"/>
  <c r="L677" i="10"/>
  <c r="L657" i="10"/>
  <c r="L641" i="10"/>
  <c r="L621" i="10"/>
  <c r="L605" i="10"/>
  <c r="L585" i="10"/>
  <c r="L569" i="10"/>
  <c r="L549" i="10"/>
  <c r="L529" i="10"/>
  <c r="L513" i="10"/>
  <c r="L497" i="10"/>
  <c r="L477" i="10"/>
  <c r="L461" i="10"/>
  <c r="L441" i="10"/>
  <c r="L421" i="10"/>
  <c r="L405" i="10"/>
  <c r="L385" i="10"/>
  <c r="L369" i="10"/>
  <c r="L349" i="10"/>
  <c r="L333" i="10"/>
  <c r="L321" i="10"/>
  <c r="L301" i="10"/>
  <c r="L285" i="10"/>
  <c r="L265" i="10"/>
  <c r="K245" i="10"/>
  <c r="K225" i="10"/>
  <c r="K209" i="10"/>
  <c r="K189" i="10"/>
  <c r="K173" i="10"/>
  <c r="K153" i="10"/>
  <c r="K137" i="10"/>
  <c r="K117" i="10"/>
  <c r="K101" i="10"/>
  <c r="K81" i="10"/>
  <c r="K65" i="10"/>
  <c r="K45" i="10"/>
  <c r="K25" i="10"/>
  <c r="G727" i="9"/>
  <c r="G711" i="9"/>
  <c r="H691" i="9"/>
  <c r="H675" i="9"/>
  <c r="H659" i="9"/>
  <c r="H643" i="9"/>
  <c r="H627" i="9"/>
  <c r="H611" i="9"/>
  <c r="H591" i="9"/>
  <c r="H575" i="9"/>
  <c r="H559" i="9"/>
  <c r="H543" i="9"/>
  <c r="H527" i="9"/>
  <c r="H515" i="9"/>
  <c r="H507" i="9"/>
  <c r="H499" i="9"/>
  <c r="H491" i="9"/>
  <c r="H483" i="9"/>
  <c r="H475" i="9"/>
  <c r="H467" i="9"/>
  <c r="H459" i="9"/>
  <c r="H451" i="9"/>
  <c r="H443" i="9"/>
  <c r="H435" i="9"/>
  <c r="H427" i="9"/>
  <c r="G415" i="9"/>
  <c r="G407" i="9"/>
  <c r="G399" i="9"/>
  <c r="G391" i="9"/>
  <c r="G383" i="9"/>
  <c r="G375" i="9"/>
  <c r="G367" i="9"/>
  <c r="G359" i="9"/>
  <c r="G351" i="9"/>
  <c r="G343" i="9"/>
  <c r="G335" i="9"/>
  <c r="G327" i="9"/>
  <c r="G319" i="9"/>
  <c r="G311" i="9"/>
  <c r="G303" i="9"/>
  <c r="G295" i="9"/>
  <c r="G287" i="9"/>
  <c r="G279" i="9"/>
  <c r="G271" i="9"/>
  <c r="G263" i="9"/>
  <c r="G255" i="9"/>
  <c r="G247" i="9"/>
  <c r="G239" i="9"/>
  <c r="G231" i="9"/>
  <c r="G223" i="9"/>
  <c r="G215" i="9"/>
  <c r="G207" i="9"/>
  <c r="G199" i="9"/>
  <c r="G191" i="9"/>
  <c r="G183" i="9"/>
  <c r="G175" i="9"/>
  <c r="G167" i="9"/>
  <c r="G159" i="9"/>
  <c r="G151" i="9"/>
  <c r="G143" i="9"/>
  <c r="G135" i="9"/>
  <c r="G127" i="9"/>
  <c r="G119" i="9"/>
  <c r="G111" i="9"/>
  <c r="G103" i="9"/>
  <c r="G95" i="9"/>
  <c r="G87" i="9"/>
  <c r="G79" i="9"/>
  <c r="G71" i="9"/>
  <c r="G63" i="9"/>
  <c r="G55" i="9"/>
  <c r="H47" i="9"/>
  <c r="H39" i="9"/>
  <c r="H31" i="9"/>
  <c r="H23" i="9"/>
  <c r="G15" i="9"/>
  <c r="K728" i="10"/>
  <c r="K720" i="10"/>
  <c r="K712" i="10"/>
  <c r="K704" i="10"/>
  <c r="K696" i="10"/>
  <c r="K688" i="10"/>
  <c r="K680" i="10"/>
  <c r="K672" i="10"/>
  <c r="K664" i="10"/>
  <c r="K656" i="10"/>
  <c r="K648" i="10"/>
  <c r="K640" i="10"/>
  <c r="K632" i="10"/>
  <c r="K624" i="10"/>
  <c r="K616" i="10"/>
  <c r="K608" i="10"/>
  <c r="K600" i="10"/>
  <c r="K592" i="10"/>
  <c r="K584" i="10"/>
  <c r="K576" i="10"/>
  <c r="K568" i="10"/>
  <c r="K560" i="10"/>
  <c r="K552" i="10"/>
  <c r="K544" i="10"/>
  <c r="K536" i="10"/>
  <c r="K528" i="10"/>
  <c r="L520" i="10"/>
  <c r="L512" i="10"/>
  <c r="L504" i="10"/>
  <c r="L496" i="10"/>
  <c r="L488" i="10"/>
  <c r="L480" i="10"/>
  <c r="K601" i="10"/>
  <c r="K453" i="10"/>
  <c r="L297" i="10"/>
  <c r="L141" i="10"/>
  <c r="G707" i="9"/>
  <c r="H547" i="9"/>
  <c r="L659" i="10"/>
  <c r="L575" i="10"/>
  <c r="K515" i="10"/>
  <c r="L475" i="10"/>
  <c r="K431" i="10"/>
  <c r="L387" i="10"/>
  <c r="L355" i="10"/>
  <c r="L323" i="10"/>
  <c r="L291" i="10"/>
  <c r="K259" i="10"/>
  <c r="K227" i="10"/>
  <c r="K195" i="10"/>
  <c r="L163" i="10"/>
  <c r="L131" i="10"/>
  <c r="L99" i="10"/>
  <c r="L67" i="10"/>
  <c r="L35" i="10"/>
  <c r="H725" i="9"/>
  <c r="H693" i="9"/>
  <c r="H661" i="9"/>
  <c r="H629" i="9"/>
  <c r="H597" i="9"/>
  <c r="H565" i="9"/>
  <c r="H533" i="9"/>
  <c r="H501" i="9"/>
  <c r="H469" i="9"/>
  <c r="H437" i="9"/>
  <c r="G405" i="9"/>
  <c r="G373" i="9"/>
  <c r="G341" i="9"/>
  <c r="G309" i="9"/>
  <c r="G277" i="9"/>
  <c r="G253" i="9"/>
  <c r="H233" i="9"/>
  <c r="G209" i="9"/>
  <c r="G189" i="9"/>
  <c r="H169" i="9"/>
  <c r="G145" i="9"/>
  <c r="G125" i="9"/>
  <c r="G109" i="9"/>
  <c r="G93" i="9"/>
  <c r="G77" i="9"/>
  <c r="G61" i="9"/>
  <c r="G45" i="9"/>
  <c r="G29" i="9"/>
  <c r="G13" i="9"/>
  <c r="L714" i="10"/>
  <c r="L698" i="10"/>
  <c r="L682" i="10"/>
  <c r="L666" i="10"/>
  <c r="L650" i="10"/>
  <c r="L634" i="10"/>
  <c r="L618" i="10"/>
  <c r="L602" i="10"/>
  <c r="L586" i="10"/>
  <c r="L570" i="10"/>
  <c r="L554" i="10"/>
  <c r="L538" i="10"/>
  <c r="L522" i="10"/>
  <c r="L506" i="10"/>
  <c r="L490" i="10"/>
  <c r="L474" i="10"/>
  <c r="L458" i="10"/>
  <c r="L442" i="10"/>
  <c r="L426" i="10"/>
  <c r="L410" i="10"/>
  <c r="L394" i="10"/>
  <c r="K378" i="10"/>
  <c r="K362" i="10"/>
  <c r="K346" i="10"/>
  <c r="K330" i="10"/>
  <c r="K314" i="10"/>
  <c r="K298" i="10"/>
  <c r="K282" i="10"/>
  <c r="K266" i="10"/>
  <c r="K250" i="10"/>
  <c r="K234" i="10"/>
  <c r="K218" i="10"/>
  <c r="K202" i="10"/>
  <c r="K190" i="10"/>
  <c r="L178" i="10"/>
  <c r="L170" i="10"/>
  <c r="L158" i="10"/>
  <c r="L146" i="10"/>
  <c r="K138" i="10"/>
  <c r="L126" i="10"/>
  <c r="L114" i="10"/>
  <c r="L106" i="10"/>
  <c r="L94" i="10"/>
  <c r="L82" i="10"/>
  <c r="K74" i="10"/>
  <c r="L62" i="10"/>
  <c r="L50" i="10"/>
  <c r="L42" i="10"/>
  <c r="L30" i="10"/>
  <c r="L18" i="10"/>
  <c r="L10" i="10"/>
  <c r="G724" i="9"/>
  <c r="G716" i="9"/>
  <c r="G708" i="9"/>
  <c r="G700" i="9"/>
  <c r="G692" i="9"/>
  <c r="G684" i="9"/>
  <c r="G676" i="9"/>
  <c r="G668" i="9"/>
  <c r="G660" i="9"/>
  <c r="G652" i="9"/>
  <c r="G644" i="9"/>
  <c r="G636" i="9"/>
  <c r="G628" i="9"/>
  <c r="G620" i="9"/>
  <c r="G612" i="9"/>
  <c r="G604" i="9"/>
  <c r="G596" i="9"/>
  <c r="G588" i="9"/>
  <c r="G580" i="9"/>
  <c r="G572" i="9"/>
  <c r="G564" i="9"/>
  <c r="G556" i="9"/>
  <c r="G548" i="9"/>
  <c r="G540" i="9"/>
  <c r="G532" i="9"/>
  <c r="G524" i="9"/>
  <c r="G516" i="9"/>
  <c r="G508" i="9"/>
  <c r="G500" i="9"/>
  <c r="G492" i="9"/>
  <c r="G484" i="9"/>
  <c r="G476" i="9"/>
  <c r="G468" i="9"/>
  <c r="G460" i="9"/>
  <c r="G452" i="9"/>
  <c r="G444" i="9"/>
  <c r="G436" i="9"/>
  <c r="G428" i="9"/>
  <c r="G420" i="9"/>
  <c r="H412" i="9"/>
  <c r="H404" i="9"/>
  <c r="H396" i="9"/>
  <c r="H388" i="9"/>
  <c r="H380" i="9"/>
  <c r="H372" i="9"/>
  <c r="H364" i="9"/>
  <c r="H356" i="9"/>
  <c r="H348" i="9"/>
  <c r="H340" i="9"/>
  <c r="H332" i="9"/>
  <c r="H324" i="9"/>
  <c r="H316" i="9"/>
  <c r="H308" i="9"/>
  <c r="H300" i="9"/>
  <c r="H292" i="9"/>
  <c r="H284" i="9"/>
  <c r="H276" i="9"/>
  <c r="H268" i="9"/>
  <c r="H260" i="9"/>
  <c r="H252" i="9"/>
  <c r="H244" i="9"/>
  <c r="H236" i="9"/>
  <c r="H228" i="9"/>
  <c r="H220" i="9"/>
  <c r="H212" i="9"/>
  <c r="H204" i="9"/>
  <c r="H196" i="9"/>
  <c r="H188" i="9"/>
  <c r="H180" i="9"/>
  <c r="H172" i="9"/>
  <c r="H164" i="9"/>
  <c r="H156" i="9"/>
  <c r="H148" i="9"/>
  <c r="H140" i="9"/>
  <c r="H132" i="9"/>
  <c r="H124" i="9"/>
  <c r="H116" i="9"/>
  <c r="H108" i="9"/>
  <c r="H100" i="9"/>
  <c r="H92" i="9"/>
  <c r="H84" i="9"/>
  <c r="H76" i="9"/>
  <c r="H68" i="9"/>
  <c r="H60" i="9"/>
  <c r="H52" i="9"/>
  <c r="H44" i="9"/>
  <c r="H36" i="9"/>
  <c r="H28" i="9"/>
  <c r="G20" i="9"/>
  <c r="G12" i="9"/>
  <c r="L721" i="10"/>
  <c r="L705" i="10"/>
  <c r="L685" i="10"/>
  <c r="L665" i="10"/>
  <c r="L649" i="10"/>
  <c r="L629" i="10"/>
  <c r="L613" i="10"/>
  <c r="L597" i="10"/>
  <c r="L577" i="10"/>
  <c r="L561" i="10"/>
  <c r="L541" i="10"/>
  <c r="L521" i="10"/>
  <c r="L505" i="10"/>
  <c r="L485" i="10"/>
  <c r="L469" i="10"/>
  <c r="L449" i="10"/>
  <c r="L433" i="10"/>
  <c r="L413" i="10"/>
  <c r="L393" i="10"/>
  <c r="L377" i="10"/>
  <c r="L361" i="10"/>
  <c r="K341" i="10"/>
  <c r="L329" i="10"/>
  <c r="L313" i="10"/>
  <c r="L293" i="10"/>
  <c r="K273" i="10"/>
  <c r="K253" i="10"/>
  <c r="K237" i="10"/>
  <c r="L217" i="10"/>
  <c r="K197" i="10"/>
  <c r="K181" i="10"/>
  <c r="K161" i="10"/>
  <c r="K145" i="10"/>
  <c r="K125" i="10"/>
  <c r="K109" i="10"/>
  <c r="K93" i="10"/>
  <c r="K73" i="10"/>
  <c r="K53" i="10"/>
  <c r="K33" i="10"/>
  <c r="K13" i="10"/>
  <c r="G719" i="9"/>
  <c r="H699" i="9"/>
  <c r="H683" i="9"/>
  <c r="H667" i="9"/>
  <c r="H651" i="9"/>
  <c r="H635" i="9"/>
  <c r="H619" i="9"/>
  <c r="H599" i="9"/>
  <c r="H583" i="9"/>
  <c r="H567" i="9"/>
  <c r="H551" i="9"/>
  <c r="H535" i="9"/>
  <c r="H523" i="9"/>
  <c r="H511" i="9"/>
  <c r="H503" i="9"/>
  <c r="H495" i="9"/>
  <c r="H487" i="9"/>
  <c r="H479" i="9"/>
  <c r="H471" i="9"/>
  <c r="H463" i="9"/>
  <c r="H455" i="9"/>
  <c r="H447" i="9"/>
  <c r="H439" i="9"/>
  <c r="H431" i="9"/>
  <c r="H419" i="9"/>
  <c r="G411" i="9"/>
  <c r="H403" i="9"/>
  <c r="G395" i="9"/>
  <c r="H387" i="9"/>
  <c r="G379" i="9"/>
  <c r="H371" i="9"/>
  <c r="H363" i="9"/>
  <c r="H355" i="9"/>
  <c r="G347" i="9"/>
  <c r="H339" i="9"/>
  <c r="H331" i="9"/>
  <c r="H323" i="9"/>
  <c r="G315" i="9"/>
  <c r="H307" i="9"/>
  <c r="G299" i="9"/>
  <c r="G291" i="9"/>
  <c r="G283" i="9"/>
  <c r="G275" i="9"/>
  <c r="G267" i="9"/>
  <c r="G259" i="9"/>
  <c r="G251" i="9"/>
  <c r="G243" i="9"/>
  <c r="G235" i="9"/>
  <c r="G227" i="9"/>
  <c r="G219" i="9"/>
  <c r="G211" i="9"/>
  <c r="G203" i="9"/>
  <c r="G195" i="9"/>
  <c r="G187" i="9"/>
  <c r="G179" i="9"/>
  <c r="G171" i="9"/>
  <c r="G163" i="9"/>
  <c r="G155" i="9"/>
  <c r="G147" i="9"/>
  <c r="G139" i="9"/>
  <c r="G131" i="9"/>
  <c r="L645" i="10"/>
  <c r="L29" i="10"/>
  <c r="L527" i="10"/>
  <c r="L363" i="10"/>
  <c r="K235" i="10"/>
  <c r="L107" i="10"/>
  <c r="H701" i="9"/>
  <c r="H573" i="9"/>
  <c r="H445" i="9"/>
  <c r="G317" i="9"/>
  <c r="H217" i="9"/>
  <c r="G129" i="9"/>
  <c r="G65" i="9"/>
  <c r="L718" i="10"/>
  <c r="L654" i="10"/>
  <c r="L614" i="10"/>
  <c r="L582" i="10"/>
  <c r="L550" i="10"/>
  <c r="L518" i="10"/>
  <c r="L486" i="10"/>
  <c r="L454" i="10"/>
  <c r="L422" i="10"/>
  <c r="K390" i="10"/>
  <c r="K358" i="10"/>
  <c r="K326" i="10"/>
  <c r="K294" i="10"/>
  <c r="K262" i="10"/>
  <c r="K230" i="10"/>
  <c r="K198" i="10"/>
  <c r="K178" i="10"/>
  <c r="K154" i="10"/>
  <c r="L134" i="10"/>
  <c r="K114" i="10"/>
  <c r="K90" i="10"/>
  <c r="L70" i="10"/>
  <c r="K50" i="10"/>
  <c r="K26" i="10"/>
  <c r="H728" i="9"/>
  <c r="H712" i="9"/>
  <c r="H696" i="9"/>
  <c r="H680" i="9"/>
  <c r="H664" i="9"/>
  <c r="H648" i="9"/>
  <c r="H632" i="9"/>
  <c r="H616" i="9"/>
  <c r="H600" i="9"/>
  <c r="H584" i="9"/>
  <c r="H568" i="9"/>
  <c r="H552" i="9"/>
  <c r="H536" i="9"/>
  <c r="H520" i="9"/>
  <c r="H504" i="9"/>
  <c r="H488" i="9"/>
  <c r="H472" i="9"/>
  <c r="H456" i="9"/>
  <c r="H440" i="9"/>
  <c r="H424" i="9"/>
  <c r="G408" i="9"/>
  <c r="G392" i="9"/>
  <c r="G376" i="9"/>
  <c r="G360" i="9"/>
  <c r="G344" i="9"/>
  <c r="G328" i="9"/>
  <c r="G312" i="9"/>
  <c r="G296" i="9"/>
  <c r="G280" i="9"/>
  <c r="G264" i="9"/>
  <c r="G248" i="9"/>
  <c r="G232" i="9"/>
  <c r="G216" i="9"/>
  <c r="G200" i="9"/>
  <c r="G184" i="9"/>
  <c r="G168" i="9"/>
  <c r="G152" i="9"/>
  <c r="G136" i="9"/>
  <c r="G120" i="9"/>
  <c r="G104" i="9"/>
  <c r="G88" i="9"/>
  <c r="G72" i="9"/>
  <c r="G56" i="9"/>
  <c r="G40" i="9"/>
  <c r="G24" i="9"/>
  <c r="K9" i="10"/>
  <c r="K693" i="10"/>
  <c r="K657" i="10"/>
  <c r="K489" i="10"/>
  <c r="G587" i="9"/>
  <c r="K483" i="10"/>
  <c r="L331" i="10"/>
  <c r="K203" i="10"/>
  <c r="L75" i="10"/>
  <c r="H669" i="9"/>
  <c r="H541" i="9"/>
  <c r="G413" i="9"/>
  <c r="G285" i="9"/>
  <c r="G193" i="9"/>
  <c r="G113" i="9"/>
  <c r="G49" i="9"/>
  <c r="L702" i="10"/>
  <c r="L638" i="10"/>
  <c r="L606" i="10"/>
  <c r="L574" i="10"/>
  <c r="L542" i="10"/>
  <c r="K510" i="10"/>
  <c r="K478" i="10"/>
  <c r="L446" i="10"/>
  <c r="L414" i="10"/>
  <c r="K382" i="10"/>
  <c r="K350" i="10"/>
  <c r="K318" i="10"/>
  <c r="K286" i="10"/>
  <c r="K254" i="10"/>
  <c r="K222" i="10"/>
  <c r="L194" i="10"/>
  <c r="K170" i="10"/>
  <c r="L150" i="10"/>
  <c r="L130" i="10"/>
  <c r="K106" i="10"/>
  <c r="L86" i="10"/>
  <c r="L66" i="10"/>
  <c r="K42" i="10"/>
  <c r="L22" i="10"/>
  <c r="H724" i="9"/>
  <c r="H708" i="9"/>
  <c r="H692" i="9"/>
  <c r="H676" i="9"/>
  <c r="H660" i="9"/>
  <c r="H644" i="9"/>
  <c r="H628" i="9"/>
  <c r="H612" i="9"/>
  <c r="H596" i="9"/>
  <c r="H580" i="9"/>
  <c r="H564" i="9"/>
  <c r="H548" i="9"/>
  <c r="H532" i="9"/>
  <c r="H516" i="9"/>
  <c r="H500" i="9"/>
  <c r="H484" i="9"/>
  <c r="H468" i="9"/>
  <c r="H452" i="9"/>
  <c r="H436" i="9"/>
  <c r="H420" i="9"/>
  <c r="G404" i="9"/>
  <c r="G388" i="9"/>
  <c r="G372" i="9"/>
  <c r="G356" i="9"/>
  <c r="G340" i="9"/>
  <c r="G324" i="9"/>
  <c r="G308" i="9"/>
  <c r="L185" i="10"/>
  <c r="L595" i="10"/>
  <c r="K399" i="10"/>
  <c r="K267" i="10"/>
  <c r="L139" i="10"/>
  <c r="L11" i="10"/>
  <c r="H605" i="9"/>
  <c r="H477" i="9"/>
  <c r="G349" i="9"/>
  <c r="G237" i="9"/>
  <c r="H153" i="9"/>
  <c r="G81" i="9"/>
  <c r="G17" i="9"/>
  <c r="L670" i="10"/>
  <c r="L622" i="10"/>
  <c r="L590" i="10"/>
  <c r="L558" i="10"/>
  <c r="L526" i="10"/>
  <c r="K494" i="10"/>
  <c r="K462" i="10"/>
  <c r="L430" i="10"/>
  <c r="L398" i="10"/>
  <c r="K366" i="10"/>
  <c r="K334" i="10"/>
  <c r="K302" i="10"/>
  <c r="K270" i="10"/>
  <c r="K238" i="10"/>
  <c r="K206" i="10"/>
  <c r="K182" i="10"/>
  <c r="K162" i="10"/>
  <c r="L138" i="10"/>
  <c r="L118" i="10"/>
  <c r="K98" i="10"/>
  <c r="L74" i="10"/>
  <c r="L54" i="10"/>
  <c r="K34" i="10"/>
  <c r="K10" i="10"/>
  <c r="H716" i="9"/>
  <c r="H700" i="9"/>
  <c r="H684" i="9"/>
  <c r="H668" i="9"/>
  <c r="H652" i="9"/>
  <c r="H636" i="9"/>
  <c r="H620" i="9"/>
  <c r="H604" i="9"/>
  <c r="H588" i="9"/>
  <c r="H572" i="9"/>
  <c r="H556" i="9"/>
  <c r="H540" i="9"/>
  <c r="H524" i="9"/>
  <c r="H508" i="9"/>
  <c r="H492" i="9"/>
  <c r="K337" i="10"/>
  <c r="L171" i="10"/>
  <c r="G381" i="9"/>
  <c r="G33" i="9"/>
  <c r="L566" i="10"/>
  <c r="L438" i="10"/>
  <c r="K310" i="10"/>
  <c r="K186" i="10"/>
  <c r="L102" i="10"/>
  <c r="K18" i="10"/>
  <c r="H672" i="9"/>
  <c r="H608" i="9"/>
  <c r="H544" i="9"/>
  <c r="H480" i="9"/>
  <c r="H448" i="9"/>
  <c r="G416" i="9"/>
  <c r="G384" i="9"/>
  <c r="G352" i="9"/>
  <c r="G320" i="9"/>
  <c r="G292" i="9"/>
  <c r="G272" i="9"/>
  <c r="G252" i="9"/>
  <c r="G228" i="9"/>
  <c r="G208" i="9"/>
  <c r="G188" i="9"/>
  <c r="G164" i="9"/>
  <c r="G144" i="9"/>
  <c r="G124" i="9"/>
  <c r="G100" i="9"/>
  <c r="G80" i="9"/>
  <c r="G60" i="9"/>
  <c r="G36" i="9"/>
  <c r="H16" i="9"/>
  <c r="K705" i="10"/>
  <c r="K649" i="10"/>
  <c r="K613" i="10"/>
  <c r="K577" i="10"/>
  <c r="K541" i="10"/>
  <c r="K505" i="10"/>
  <c r="K469" i="10"/>
  <c r="K433" i="10"/>
  <c r="K393" i="10"/>
  <c r="K361" i="10"/>
  <c r="K329" i="10"/>
  <c r="K293" i="10"/>
  <c r="L253" i="10"/>
  <c r="K217" i="10"/>
  <c r="L181" i="10"/>
  <c r="L145" i="10"/>
  <c r="L109" i="10"/>
  <c r="L73" i="10"/>
  <c r="L33" i="10"/>
  <c r="H719" i="9"/>
  <c r="G683" i="9"/>
  <c r="G651" i="9"/>
  <c r="G619" i="9"/>
  <c r="G583" i="9"/>
  <c r="G551" i="9"/>
  <c r="G523" i="9"/>
  <c r="G503" i="9"/>
  <c r="G487" i="9"/>
  <c r="G471" i="9"/>
  <c r="G455" i="9"/>
  <c r="G439" i="9"/>
  <c r="G419" i="9"/>
  <c r="G403" i="9"/>
  <c r="G387" i="9"/>
  <c r="G371" i="9"/>
  <c r="G355" i="9"/>
  <c r="G339" i="9"/>
  <c r="G323" i="9"/>
  <c r="G307" i="9"/>
  <c r="H291" i="9"/>
  <c r="H275" i="9"/>
  <c r="H259" i="9"/>
  <c r="H243" i="9"/>
  <c r="H227" i="9"/>
  <c r="H211" i="9"/>
  <c r="H195" i="9"/>
  <c r="H179" i="9"/>
  <c r="H163" i="9"/>
  <c r="H147" i="9"/>
  <c r="H131" i="9"/>
  <c r="H119" i="9"/>
  <c r="H107" i="9"/>
  <c r="G99" i="9"/>
  <c r="H87" i="9"/>
  <c r="H75" i="9"/>
  <c r="G67" i="9"/>
  <c r="H55" i="9"/>
  <c r="G43" i="9"/>
  <c r="H35" i="9"/>
  <c r="G23" i="9"/>
  <c r="H11" i="9"/>
  <c r="K724" i="10"/>
  <c r="L712" i="10"/>
  <c r="L700" i="10"/>
  <c r="K692" i="10"/>
  <c r="L680" i="10"/>
  <c r="L668" i="10"/>
  <c r="K660" i="10"/>
  <c r="L648" i="10"/>
  <c r="L636" i="10"/>
  <c r="K628" i="10"/>
  <c r="L616" i="10"/>
  <c r="L604" i="10"/>
  <c r="K596" i="10"/>
  <c r="L584" i="10"/>
  <c r="L572" i="10"/>
  <c r="K564" i="10"/>
  <c r="L552" i="10"/>
  <c r="L540" i="10"/>
  <c r="K532" i="10"/>
  <c r="K520" i="10"/>
  <c r="K508" i="10"/>
  <c r="K500" i="10"/>
  <c r="K488" i="10"/>
  <c r="K476" i="10"/>
  <c r="L468" i="10"/>
  <c r="K460" i="10"/>
  <c r="K452" i="10"/>
  <c r="K444" i="10"/>
  <c r="K436" i="10"/>
  <c r="K428" i="10"/>
  <c r="K420" i="10"/>
  <c r="K412" i="10"/>
  <c r="K404" i="10"/>
  <c r="K396" i="10"/>
  <c r="K388" i="10"/>
  <c r="K380" i="10"/>
  <c r="K372" i="10"/>
  <c r="K364" i="10"/>
  <c r="K356" i="10"/>
  <c r="K348" i="10"/>
  <c r="K340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683" i="10"/>
  <c r="L43" i="10"/>
  <c r="G257" i="9"/>
  <c r="L686" i="10"/>
  <c r="L534" i="10"/>
  <c r="L406" i="10"/>
  <c r="K278" i="10"/>
  <c r="L166" i="10"/>
  <c r="K82" i="10"/>
  <c r="H720" i="9"/>
  <c r="H656" i="9"/>
  <c r="H592" i="9"/>
  <c r="H528" i="9"/>
  <c r="H476" i="9"/>
  <c r="H444" i="9"/>
  <c r="G412" i="9"/>
  <c r="G380" i="9"/>
  <c r="G348" i="9"/>
  <c r="G316" i="9"/>
  <c r="L443" i="10"/>
  <c r="G173" i="9"/>
  <c r="L502" i="10"/>
  <c r="K246" i="10"/>
  <c r="K58" i="10"/>
  <c r="H640" i="9"/>
  <c r="H512" i="9"/>
  <c r="H432" i="9"/>
  <c r="G368" i="9"/>
  <c r="G304" i="9"/>
  <c r="G276" i="9"/>
  <c r="G244" i="9"/>
  <c r="G220" i="9"/>
  <c r="G192" i="9"/>
  <c r="G160" i="9"/>
  <c r="G132" i="9"/>
  <c r="G108" i="9"/>
  <c r="G76" i="9"/>
  <c r="G48" i="9"/>
  <c r="H20" i="9"/>
  <c r="K685" i="10"/>
  <c r="K629" i="10"/>
  <c r="K585" i="10"/>
  <c r="K529" i="10"/>
  <c r="K485" i="10"/>
  <c r="K441" i="10"/>
  <c r="K385" i="10"/>
  <c r="L341" i="10"/>
  <c r="K301" i="10"/>
  <c r="L245" i="10"/>
  <c r="L197" i="10"/>
  <c r="L153" i="10"/>
  <c r="L101" i="10"/>
  <c r="L53" i="10"/>
  <c r="H727" i="9"/>
  <c r="G675" i="9"/>
  <c r="G635" i="9"/>
  <c r="G591" i="9"/>
  <c r="G543" i="9"/>
  <c r="G511" i="9"/>
  <c r="G491" i="9"/>
  <c r="G467" i="9"/>
  <c r="G447" i="9"/>
  <c r="G427" i="9"/>
  <c r="H399" i="9"/>
  <c r="H379" i="9"/>
  <c r="H359" i="9"/>
  <c r="H335" i="9"/>
  <c r="H315" i="9"/>
  <c r="H295" i="9"/>
  <c r="H271" i="9"/>
  <c r="H251" i="9"/>
  <c r="H231" i="9"/>
  <c r="H207" i="9"/>
  <c r="H187" i="9"/>
  <c r="H167" i="9"/>
  <c r="H143" i="9"/>
  <c r="H123" i="9"/>
  <c r="H111" i="9"/>
  <c r="H95" i="9"/>
  <c r="G83" i="9"/>
  <c r="H67" i="9"/>
  <c r="H51" i="9"/>
  <c r="G39" i="9"/>
  <c r="H27" i="9"/>
  <c r="G11" i="9"/>
  <c r="L716" i="10"/>
  <c r="L704" i="10"/>
  <c r="L688" i="10"/>
  <c r="K676" i="10"/>
  <c r="L660" i="10"/>
  <c r="L644" i="10"/>
  <c r="L632" i="10"/>
  <c r="K620" i="10"/>
  <c r="K604" i="10"/>
  <c r="L588" i="10"/>
  <c r="L576" i="10"/>
  <c r="L560" i="10"/>
  <c r="K548" i="10"/>
  <c r="L532" i="10"/>
  <c r="L516" i="10"/>
  <c r="K504" i="10"/>
  <c r="L492" i="10"/>
  <c r="L476" i="10"/>
  <c r="K464" i="10"/>
  <c r="L299" i="10"/>
  <c r="G97" i="9"/>
  <c r="L470" i="10"/>
  <c r="K214" i="10"/>
  <c r="L38" i="10"/>
  <c r="H624" i="9"/>
  <c r="H496" i="9"/>
  <c r="H428" i="9"/>
  <c r="G364" i="9"/>
  <c r="G300" i="9"/>
  <c r="G268" i="9"/>
  <c r="G240" i="9"/>
  <c r="G212" i="9"/>
  <c r="G180" i="9"/>
  <c r="G156" i="9"/>
  <c r="G128" i="9"/>
  <c r="G96" i="9"/>
  <c r="G68" i="9"/>
  <c r="G44" i="9"/>
  <c r="H12" i="9"/>
  <c r="K677" i="10"/>
  <c r="K621" i="10"/>
  <c r="K569" i="10"/>
  <c r="K521" i="10"/>
  <c r="K477" i="10"/>
  <c r="K421" i="10"/>
  <c r="K377" i="10"/>
  <c r="K333" i="10"/>
  <c r="K285" i="10"/>
  <c r="L237" i="10"/>
  <c r="L189" i="10"/>
  <c r="L137" i="10"/>
  <c r="L93" i="10"/>
  <c r="L45" i="10"/>
  <c r="H711" i="9"/>
  <c r="G667" i="9"/>
  <c r="G627" i="9"/>
  <c r="G575" i="9"/>
  <c r="G535" i="9"/>
  <c r="G507" i="9"/>
  <c r="G483" i="9"/>
  <c r="G463" i="9"/>
  <c r="G443" i="9"/>
  <c r="H415" i="9"/>
  <c r="H395" i="9"/>
  <c r="H375" i="9"/>
  <c r="H351" i="9"/>
  <c r="G331" i="9"/>
  <c r="H311" i="9"/>
  <c r="H287" i="9"/>
  <c r="H267" i="9"/>
  <c r="H247" i="9"/>
  <c r="H223" i="9"/>
  <c r="H203" i="9"/>
  <c r="H637" i="9"/>
  <c r="L630" i="10"/>
  <c r="K374" i="10"/>
  <c r="K146" i="10"/>
  <c r="H704" i="9"/>
  <c r="H576" i="9"/>
  <c r="H464" i="9"/>
  <c r="G400" i="9"/>
  <c r="G336" i="9"/>
  <c r="G288" i="9"/>
  <c r="G260" i="9"/>
  <c r="G236" i="9"/>
  <c r="G204" i="9"/>
  <c r="G176" i="9"/>
  <c r="G148" i="9"/>
  <c r="G116" i="9"/>
  <c r="G92" i="9"/>
  <c r="G64" i="9"/>
  <c r="G32" i="9"/>
  <c r="K721" i="10"/>
  <c r="K665" i="10"/>
  <c r="K605" i="10"/>
  <c r="K561" i="10"/>
  <c r="K513" i="10"/>
  <c r="K461" i="10"/>
  <c r="K413" i="10"/>
  <c r="K369" i="10"/>
  <c r="K321" i="10"/>
  <c r="L273" i="10"/>
  <c r="L225" i="10"/>
  <c r="L173" i="10"/>
  <c r="L125" i="10"/>
  <c r="L81" i="10"/>
  <c r="L25" i="10"/>
  <c r="G699" i="9"/>
  <c r="G659" i="9"/>
  <c r="G611" i="9"/>
  <c r="G567" i="9"/>
  <c r="G527" i="9"/>
  <c r="G499" i="9"/>
  <c r="G479" i="9"/>
  <c r="G459" i="9"/>
  <c r="G435" i="9"/>
  <c r="H411" i="9"/>
  <c r="H391" i="9"/>
  <c r="H367" i="9"/>
  <c r="H347" i="9"/>
  <c r="H327" i="9"/>
  <c r="H303" i="9"/>
  <c r="H283" i="9"/>
  <c r="H263" i="9"/>
  <c r="H239" i="9"/>
  <c r="H219" i="9"/>
  <c r="H199" i="9"/>
  <c r="H175" i="9"/>
  <c r="H155" i="9"/>
  <c r="H135" i="9"/>
  <c r="H115" i="9"/>
  <c r="H103" i="9"/>
  <c r="G91" i="9"/>
  <c r="G75" i="9"/>
  <c r="H59" i="9"/>
  <c r="G47" i="9"/>
  <c r="G31" i="9"/>
  <c r="G19" i="9"/>
  <c r="L724" i="10"/>
  <c r="L708" i="10"/>
  <c r="L696" i="10"/>
  <c r="K684" i="10"/>
  <c r="K668" i="10"/>
  <c r="L652" i="10"/>
  <c r="L640" i="10"/>
  <c r="L624" i="10"/>
  <c r="K612" i="10"/>
  <c r="L596" i="10"/>
  <c r="L580" i="10"/>
  <c r="L568" i="10"/>
  <c r="K556" i="10"/>
  <c r="K540" i="10"/>
  <c r="L524" i="10"/>
  <c r="K512" i="10"/>
  <c r="K496" i="10"/>
  <c r="K484" i="10"/>
  <c r="L472" i="10"/>
  <c r="L460" i="10"/>
  <c r="H509" i="9"/>
  <c r="H688" i="9"/>
  <c r="G332" i="9"/>
  <c r="G196" i="9"/>
  <c r="G84" i="9"/>
  <c r="K641" i="10"/>
  <c r="K449" i="10"/>
  <c r="K265" i="10"/>
  <c r="L65" i="10"/>
  <c r="G599" i="9"/>
  <c r="G475" i="9"/>
  <c r="H383" i="9"/>
  <c r="H299" i="9"/>
  <c r="H215" i="9"/>
  <c r="H159" i="9"/>
  <c r="G123" i="9"/>
  <c r="H91" i="9"/>
  <c r="H63" i="9"/>
  <c r="G35" i="9"/>
  <c r="L728" i="10"/>
  <c r="K700" i="10"/>
  <c r="L672" i="10"/>
  <c r="K644" i="10"/>
  <c r="L612" i="10"/>
  <c r="K588" i="10"/>
  <c r="L556" i="10"/>
  <c r="L528" i="10"/>
  <c r="L500" i="10"/>
  <c r="K472" i="10"/>
  <c r="L456" i="10"/>
  <c r="L444" i="10"/>
  <c r="K432" i="10"/>
  <c r="L424" i="10"/>
  <c r="L412" i="10"/>
  <c r="K400" i="10"/>
  <c r="L392" i="10"/>
  <c r="L380" i="10"/>
  <c r="K368" i="10"/>
  <c r="L360" i="10"/>
  <c r="L348" i="10"/>
  <c r="K336" i="10"/>
  <c r="L328" i="10"/>
  <c r="L316" i="10"/>
  <c r="K304" i="10"/>
  <c r="L296" i="10"/>
  <c r="L284" i="10"/>
  <c r="K272" i="10"/>
  <c r="L264" i="10"/>
  <c r="L252" i="10"/>
  <c r="K240" i="10"/>
  <c r="L232" i="10"/>
  <c r="L220" i="10"/>
  <c r="K208" i="10"/>
  <c r="L200" i="10"/>
  <c r="L188" i="10"/>
  <c r="L176" i="10"/>
  <c r="L168" i="10"/>
  <c r="L156" i="10"/>
  <c r="K144" i="10"/>
  <c r="L136" i="10"/>
  <c r="L124" i="10"/>
  <c r="L112" i="10"/>
  <c r="L104" i="10"/>
  <c r="L92" i="10"/>
  <c r="K80" i="10"/>
  <c r="L72" i="10"/>
  <c r="L60" i="10"/>
  <c r="L52" i="10"/>
  <c r="L44" i="10"/>
  <c r="L36" i="10"/>
  <c r="L28" i="10"/>
  <c r="L20" i="10"/>
  <c r="L12" i="10"/>
  <c r="G722" i="9"/>
  <c r="G714" i="9"/>
  <c r="G706" i="9"/>
  <c r="G698" i="9"/>
  <c r="G690" i="9"/>
  <c r="G682" i="9"/>
  <c r="G674" i="9"/>
  <c r="G666" i="9"/>
  <c r="G658" i="9"/>
  <c r="G650" i="9"/>
  <c r="G642" i="9"/>
  <c r="G634" i="9"/>
  <c r="G626" i="9"/>
  <c r="G618" i="9"/>
  <c r="G610" i="9"/>
  <c r="G602" i="9"/>
  <c r="G594" i="9"/>
  <c r="G586" i="9"/>
  <c r="G578" i="9"/>
  <c r="G570" i="9"/>
  <c r="G562" i="9"/>
  <c r="G554" i="9"/>
  <c r="G546" i="9"/>
  <c r="G538" i="9"/>
  <c r="G530" i="9"/>
  <c r="G522" i="9"/>
  <c r="G514" i="9"/>
  <c r="G506" i="9"/>
  <c r="G498" i="9"/>
  <c r="G490" i="9"/>
  <c r="G482" i="9"/>
  <c r="G474" i="9"/>
  <c r="G466" i="9"/>
  <c r="G458" i="9"/>
  <c r="G450" i="9"/>
  <c r="G442" i="9"/>
  <c r="G434" i="9"/>
  <c r="G426" i="9"/>
  <c r="H418" i="9"/>
  <c r="H410" i="9"/>
  <c r="H402" i="9"/>
  <c r="H394" i="9"/>
  <c r="H386" i="9"/>
  <c r="H378" i="9"/>
  <c r="H370" i="9"/>
  <c r="H362" i="9"/>
  <c r="H354" i="9"/>
  <c r="H346" i="9"/>
  <c r="H338" i="9"/>
  <c r="H330" i="9"/>
  <c r="H322" i="9"/>
  <c r="H314" i="9"/>
  <c r="H306" i="9"/>
  <c r="H298" i="9"/>
  <c r="H290" i="9"/>
  <c r="H282" i="9"/>
  <c r="H274" i="9"/>
  <c r="H266" i="9"/>
  <c r="H258" i="9"/>
  <c r="H250" i="9"/>
  <c r="H242" i="9"/>
  <c r="H234" i="9"/>
  <c r="H226" i="9"/>
  <c r="H218" i="9"/>
  <c r="H210" i="9"/>
  <c r="H202" i="9"/>
  <c r="H194" i="9"/>
  <c r="H186" i="9"/>
  <c r="H178" i="9"/>
  <c r="H170" i="9"/>
  <c r="H162" i="9"/>
  <c r="H154" i="9"/>
  <c r="H146" i="9"/>
  <c r="H138" i="9"/>
  <c r="H130" i="9"/>
  <c r="H122" i="9"/>
  <c r="H114" i="9"/>
  <c r="H106" i="9"/>
  <c r="H98" i="9"/>
  <c r="H90" i="9"/>
  <c r="H82" i="9"/>
  <c r="H74" i="9"/>
  <c r="H66" i="9"/>
  <c r="H58" i="9"/>
  <c r="H50" i="9"/>
  <c r="H42" i="9"/>
  <c r="H34" i="9"/>
  <c r="H26" i="9"/>
  <c r="G18" i="9"/>
  <c r="H10" i="9"/>
  <c r="G396" i="9"/>
  <c r="K713" i="10"/>
  <c r="K313" i="10"/>
  <c r="G643" i="9"/>
  <c r="G495" i="9"/>
  <c r="H319" i="9"/>
  <c r="H99" i="9"/>
  <c r="H15" i="9"/>
  <c r="L620" i="10"/>
  <c r="L598" i="10"/>
  <c r="H560" i="9"/>
  <c r="G284" i="9"/>
  <c r="G172" i="9"/>
  <c r="G52" i="9"/>
  <c r="K597" i="10"/>
  <c r="K405" i="10"/>
  <c r="L209" i="10"/>
  <c r="L13" i="10"/>
  <c r="G559" i="9"/>
  <c r="G451" i="9"/>
  <c r="G363" i="9"/>
  <c r="H279" i="9"/>
  <c r="H191" i="9"/>
  <c r="H151" i="9"/>
  <c r="G115" i="9"/>
  <c r="H83" i="9"/>
  <c r="G59" i="9"/>
  <c r="G27" i="9"/>
  <c r="L720" i="10"/>
  <c r="L692" i="10"/>
  <c r="L664" i="10"/>
  <c r="K636" i="10"/>
  <c r="L608" i="10"/>
  <c r="K580" i="10"/>
  <c r="L548" i="10"/>
  <c r="K524" i="10"/>
  <c r="K492" i="10"/>
  <c r="K468" i="10"/>
  <c r="L452" i="10"/>
  <c r="K440" i="10"/>
  <c r="L432" i="10"/>
  <c r="L420" i="10"/>
  <c r="K408" i="10"/>
  <c r="L400" i="10"/>
  <c r="L388" i="10"/>
  <c r="K376" i="10"/>
  <c r="L368" i="10"/>
  <c r="L356" i="10"/>
  <c r="K344" i="10"/>
  <c r="L336" i="10"/>
  <c r="L324" i="10"/>
  <c r="K312" i="10"/>
  <c r="L304" i="10"/>
  <c r="L292" i="10"/>
  <c r="K280" i="10"/>
  <c r="L272" i="10"/>
  <c r="L260" i="10"/>
  <c r="K248" i="10"/>
  <c r="L240" i="10"/>
  <c r="L228" i="10"/>
  <c r="K216" i="10"/>
  <c r="L208" i="10"/>
  <c r="L196" i="10"/>
  <c r="K184" i="10"/>
  <c r="K176" i="10"/>
  <c r="L164" i="10"/>
  <c r="L152" i="10"/>
  <c r="L144" i="10"/>
  <c r="L132" i="10"/>
  <c r="K120" i="10"/>
  <c r="K112" i="10"/>
  <c r="L100" i="10"/>
  <c r="L88" i="10"/>
  <c r="L80" i="10"/>
  <c r="L68" i="10"/>
  <c r="K56" i="10"/>
  <c r="L48" i="10"/>
  <c r="K40" i="10"/>
  <c r="L32" i="10"/>
  <c r="L24" i="10"/>
  <c r="K16" i="10"/>
  <c r="H726" i="9"/>
  <c r="H718" i="9"/>
  <c r="H710" i="9"/>
  <c r="H702" i="9"/>
  <c r="H694" i="9"/>
  <c r="H686" i="9"/>
  <c r="H678" i="9"/>
  <c r="H670" i="9"/>
  <c r="H662" i="9"/>
  <c r="H654" i="9"/>
  <c r="H646" i="9"/>
  <c r="H638" i="9"/>
  <c r="H630" i="9"/>
  <c r="H622" i="9"/>
  <c r="H614" i="9"/>
  <c r="H606" i="9"/>
  <c r="H598" i="9"/>
  <c r="H590" i="9"/>
  <c r="H582" i="9"/>
  <c r="H574" i="9"/>
  <c r="H566" i="9"/>
  <c r="H558" i="9"/>
  <c r="H550" i="9"/>
  <c r="H542" i="9"/>
  <c r="H534" i="9"/>
  <c r="H526" i="9"/>
  <c r="H518" i="9"/>
  <c r="H510" i="9"/>
  <c r="H502" i="9"/>
  <c r="H494" i="9"/>
  <c r="H486" i="9"/>
  <c r="H478" i="9"/>
  <c r="H470" i="9"/>
  <c r="H462" i="9"/>
  <c r="H454" i="9"/>
  <c r="H446" i="9"/>
  <c r="H438" i="9"/>
  <c r="H430" i="9"/>
  <c r="H422" i="9"/>
  <c r="G414" i="9"/>
  <c r="G406" i="9"/>
  <c r="G398" i="9"/>
  <c r="G390" i="9"/>
  <c r="G382" i="9"/>
  <c r="G374" i="9"/>
  <c r="G366" i="9"/>
  <c r="G358" i="9"/>
  <c r="G350" i="9"/>
  <c r="G342" i="9"/>
  <c r="G334" i="9"/>
  <c r="G326" i="9"/>
  <c r="G318" i="9"/>
  <c r="G310" i="9"/>
  <c r="G302" i="9"/>
  <c r="G294" i="9"/>
  <c r="G286" i="9"/>
  <c r="G278" i="9"/>
  <c r="G270" i="9"/>
  <c r="G262" i="9"/>
  <c r="G254" i="9"/>
  <c r="G246" i="9"/>
  <c r="G238" i="9"/>
  <c r="G230" i="9"/>
  <c r="G222" i="9"/>
  <c r="G214" i="9"/>
  <c r="G206" i="9"/>
  <c r="G198" i="9"/>
  <c r="G190" i="9"/>
  <c r="G182" i="9"/>
  <c r="G174" i="9"/>
  <c r="G166" i="9"/>
  <c r="G158" i="9"/>
  <c r="G150" i="9"/>
  <c r="G142" i="9"/>
  <c r="G134" i="9"/>
  <c r="G126" i="9"/>
  <c r="G118" i="9"/>
  <c r="G110" i="9"/>
  <c r="G102" i="9"/>
  <c r="G94" i="9"/>
  <c r="G86" i="9"/>
  <c r="G78" i="9"/>
  <c r="G70" i="9"/>
  <c r="G62" i="9"/>
  <c r="G54" i="9"/>
  <c r="G46" i="9"/>
  <c r="G38" i="9"/>
  <c r="G30" i="9"/>
  <c r="G22" i="9"/>
  <c r="H14" i="9"/>
  <c r="G224" i="9"/>
  <c r="H127" i="9"/>
  <c r="H43" i="9"/>
  <c r="L676" i="10"/>
  <c r="K342" i="10"/>
  <c r="H460" i="9"/>
  <c r="G256" i="9"/>
  <c r="G140" i="9"/>
  <c r="G28" i="9"/>
  <c r="K549" i="10"/>
  <c r="K349" i="10"/>
  <c r="L161" i="10"/>
  <c r="G691" i="9"/>
  <c r="G515" i="9"/>
  <c r="G431" i="9"/>
  <c r="H343" i="9"/>
  <c r="H255" i="9"/>
  <c r="H183" i="9"/>
  <c r="H139" i="9"/>
  <c r="G107" i="9"/>
  <c r="H79" i="9"/>
  <c r="G51" i="9"/>
  <c r="H19" i="9"/>
  <c r="K716" i="10"/>
  <c r="L684" i="10"/>
  <c r="L656" i="10"/>
  <c r="L628" i="10"/>
  <c r="L600" i="10"/>
  <c r="K572" i="10"/>
  <c r="L544" i="10"/>
  <c r="K516" i="10"/>
  <c r="L484" i="10"/>
  <c r="L464" i="10"/>
  <c r="K448" i="10"/>
  <c r="L440" i="10"/>
  <c r="L428" i="10"/>
  <c r="K416" i="10"/>
  <c r="L408" i="10"/>
  <c r="L396" i="10"/>
  <c r="K384" i="10"/>
  <c r="L376" i="10"/>
  <c r="L364" i="10"/>
  <c r="K352" i="10"/>
  <c r="L344" i="10"/>
  <c r="L332" i="10"/>
  <c r="K320" i="10"/>
  <c r="L312" i="10"/>
  <c r="L300" i="10"/>
  <c r="K288" i="10"/>
  <c r="L280" i="10"/>
  <c r="L268" i="10"/>
  <c r="K256" i="10"/>
  <c r="L248" i="10"/>
  <c r="L236" i="10"/>
  <c r="K224" i="10"/>
  <c r="L216" i="10"/>
  <c r="L204" i="10"/>
  <c r="K192" i="10"/>
  <c r="L184" i="10"/>
  <c r="L172" i="10"/>
  <c r="L160" i="10"/>
  <c r="K152" i="10"/>
  <c r="L140" i="10"/>
  <c r="L128" i="10"/>
  <c r="L120" i="10"/>
  <c r="L108" i="10"/>
  <c r="L96" i="10"/>
  <c r="K88" i="10"/>
  <c r="L76" i="10"/>
  <c r="L64" i="10"/>
  <c r="L56" i="10"/>
  <c r="K48" i="10"/>
  <c r="L40" i="10"/>
  <c r="K32" i="10"/>
  <c r="K24" i="10"/>
  <c r="L16" i="10"/>
  <c r="G726" i="9"/>
  <c r="G718" i="9"/>
  <c r="G710" i="9"/>
  <c r="G702" i="9"/>
  <c r="G694" i="9"/>
  <c r="G686" i="9"/>
  <c r="G678" i="9"/>
  <c r="G670" i="9"/>
  <c r="G662" i="9"/>
  <c r="G654" i="9"/>
  <c r="G646" i="9"/>
  <c r="G638" i="9"/>
  <c r="G630" i="9"/>
  <c r="G622" i="9"/>
  <c r="G614" i="9"/>
  <c r="G606" i="9"/>
  <c r="G598" i="9"/>
  <c r="G590" i="9"/>
  <c r="G582" i="9"/>
  <c r="G574" i="9"/>
  <c r="G566" i="9"/>
  <c r="G558" i="9"/>
  <c r="G550" i="9"/>
  <c r="G542" i="9"/>
  <c r="G534" i="9"/>
  <c r="G526" i="9"/>
  <c r="G518" i="9"/>
  <c r="G510" i="9"/>
  <c r="G502" i="9"/>
  <c r="G494" i="9"/>
  <c r="G486" i="9"/>
  <c r="G478" i="9"/>
  <c r="G470" i="9"/>
  <c r="G462" i="9"/>
  <c r="G454" i="9"/>
  <c r="G446" i="9"/>
  <c r="G438" i="9"/>
  <c r="G430" i="9"/>
  <c r="G422" i="9"/>
  <c r="H414" i="9"/>
  <c r="H406" i="9"/>
  <c r="H398" i="9"/>
  <c r="H390" i="9"/>
  <c r="H382" i="9"/>
  <c r="H374" i="9"/>
  <c r="H366" i="9"/>
  <c r="H358" i="9"/>
  <c r="H350" i="9"/>
  <c r="H342" i="9"/>
  <c r="H334" i="9"/>
  <c r="H326" i="9"/>
  <c r="H318" i="9"/>
  <c r="H310" i="9"/>
  <c r="H302" i="9"/>
  <c r="H294" i="9"/>
  <c r="H286" i="9"/>
  <c r="H278" i="9"/>
  <c r="H270" i="9"/>
  <c r="H262" i="9"/>
  <c r="H254" i="9"/>
  <c r="H246" i="9"/>
  <c r="H238" i="9"/>
  <c r="H230" i="9"/>
  <c r="H222" i="9"/>
  <c r="H214" i="9"/>
  <c r="H206" i="9"/>
  <c r="H198" i="9"/>
  <c r="H190" i="9"/>
  <c r="H182" i="9"/>
  <c r="H174" i="9"/>
  <c r="H166" i="9"/>
  <c r="H158" i="9"/>
  <c r="H150" i="9"/>
  <c r="H142" i="9"/>
  <c r="H134" i="9"/>
  <c r="H126" i="9"/>
  <c r="H118" i="9"/>
  <c r="H110" i="9"/>
  <c r="H102" i="9"/>
  <c r="H94" i="9"/>
  <c r="H86" i="9"/>
  <c r="H78" i="9"/>
  <c r="H70" i="9"/>
  <c r="H62" i="9"/>
  <c r="H54" i="9"/>
  <c r="H46" i="9"/>
  <c r="H38" i="9"/>
  <c r="H30" i="9"/>
  <c r="H22" i="9"/>
  <c r="G14" i="9"/>
  <c r="K122" i="10"/>
  <c r="G112" i="9"/>
  <c r="K497" i="10"/>
  <c r="L117" i="10"/>
  <c r="H407" i="9"/>
  <c r="H171" i="9"/>
  <c r="H71" i="9"/>
  <c r="K708" i="10"/>
  <c r="H235" i="9"/>
  <c r="K652" i="10"/>
  <c r="L592" i="10"/>
  <c r="K480" i="10"/>
  <c r="K424" i="10"/>
  <c r="L384" i="10"/>
  <c r="L340" i="10"/>
  <c r="K296" i="10"/>
  <c r="L256" i="10"/>
  <c r="L212" i="10"/>
  <c r="K168" i="10"/>
  <c r="K128" i="10"/>
  <c r="L84" i="10"/>
  <c r="K44" i="10"/>
  <c r="K12" i="10"/>
  <c r="H698" i="9"/>
  <c r="H666" i="9"/>
  <c r="H634" i="9"/>
  <c r="H602" i="9"/>
  <c r="H570" i="9"/>
  <c r="H538" i="9"/>
  <c r="H506" i="9"/>
  <c r="H474" i="9"/>
  <c r="H442" i="9"/>
  <c r="G410" i="9"/>
  <c r="G378" i="9"/>
  <c r="G346" i="9"/>
  <c r="G314" i="9"/>
  <c r="G282" i="9"/>
  <c r="G250" i="9"/>
  <c r="G218" i="9"/>
  <c r="G186" i="9"/>
  <c r="G154" i="9"/>
  <c r="G122" i="9"/>
  <c r="G90" i="9"/>
  <c r="G58" i="9"/>
  <c r="G26" i="9"/>
  <c r="L564" i="10"/>
  <c r="K456" i="10"/>
  <c r="L416" i="10"/>
  <c r="L372" i="10"/>
  <c r="K328" i="10"/>
  <c r="L288" i="10"/>
  <c r="L244" i="10"/>
  <c r="K200" i="10"/>
  <c r="K160" i="10"/>
  <c r="L116" i="10"/>
  <c r="K72" i="10"/>
  <c r="K36" i="10"/>
  <c r="H722" i="9"/>
  <c r="H690" i="9"/>
  <c r="H658" i="9"/>
  <c r="H626" i="9"/>
  <c r="H594" i="9"/>
  <c r="H562" i="9"/>
  <c r="H530" i="9"/>
  <c r="H498" i="9"/>
  <c r="H466" i="9"/>
  <c r="H434" i="9"/>
  <c r="G402" i="9"/>
  <c r="G370" i="9"/>
  <c r="G338" i="9"/>
  <c r="G306" i="9"/>
  <c r="G274" i="9"/>
  <c r="G242" i="9"/>
  <c r="G210" i="9"/>
  <c r="G178" i="9"/>
  <c r="G146" i="9"/>
  <c r="G114" i="9"/>
  <c r="G82" i="9"/>
  <c r="G50" i="9"/>
  <c r="H18" i="9"/>
  <c r="L536" i="10"/>
  <c r="L448" i="10"/>
  <c r="L404" i="10"/>
  <c r="K360" i="10"/>
  <c r="L320" i="10"/>
  <c r="L276" i="10"/>
  <c r="K232" i="10"/>
  <c r="L192" i="10"/>
  <c r="L148" i="10"/>
  <c r="K104" i="10"/>
  <c r="K64" i="10"/>
  <c r="K28" i="10"/>
  <c r="H714" i="9"/>
  <c r="H682" i="9"/>
  <c r="H650" i="9"/>
  <c r="H618" i="9"/>
  <c r="H586" i="9"/>
  <c r="H554" i="9"/>
  <c r="H522" i="9"/>
  <c r="H490" i="9"/>
  <c r="H458" i="9"/>
  <c r="H426" i="9"/>
  <c r="G394" i="9"/>
  <c r="G362" i="9"/>
  <c r="G330" i="9"/>
  <c r="G298" i="9"/>
  <c r="G266" i="9"/>
  <c r="G234" i="9"/>
  <c r="G202" i="9"/>
  <c r="G170" i="9"/>
  <c r="G138" i="9"/>
  <c r="G106" i="9"/>
  <c r="G74" i="9"/>
  <c r="G42" i="9"/>
  <c r="G10" i="9"/>
  <c r="L508" i="10"/>
  <c r="L436" i="10"/>
  <c r="K392" i="10"/>
  <c r="L352" i="10"/>
  <c r="L308" i="10"/>
  <c r="K264" i="10"/>
  <c r="L224" i="10"/>
  <c r="L180" i="10"/>
  <c r="K136" i="10"/>
  <c r="K96" i="10"/>
  <c r="K52" i="10"/>
  <c r="K20" i="10"/>
  <c r="H706" i="9"/>
  <c r="H674" i="9"/>
  <c r="H642" i="9"/>
  <c r="H610" i="9"/>
  <c r="H578" i="9"/>
  <c r="H546" i="9"/>
  <c r="H514" i="9"/>
  <c r="H482" i="9"/>
  <c r="H450" i="9"/>
  <c r="G418" i="9"/>
  <c r="G386" i="9"/>
  <c r="G354" i="9"/>
  <c r="G322" i="9"/>
  <c r="G290" i="9"/>
  <c r="G258" i="9"/>
  <c r="G226" i="9"/>
  <c r="G194" i="9"/>
  <c r="G162" i="9"/>
  <c r="G130" i="9"/>
  <c r="G98" i="9"/>
  <c r="G66" i="9"/>
  <c r="G34" i="9"/>
  <c r="H447" i="10"/>
  <c r="H191" i="10"/>
  <c r="H514" i="10"/>
  <c r="H450" i="10"/>
  <c r="H386" i="10"/>
  <c r="H322" i="10"/>
  <c r="H258" i="10"/>
  <c r="H304" i="10"/>
  <c r="H352" i="10"/>
  <c r="H207" i="10"/>
  <c r="H391" i="10"/>
  <c r="H435" i="10"/>
  <c r="H228" i="10"/>
  <c r="H473" i="10"/>
  <c r="H425" i="10"/>
  <c r="H378" i="10"/>
  <c r="H330" i="10"/>
  <c r="H238" i="10"/>
  <c r="H223" i="10"/>
  <c r="H219" i="10"/>
  <c r="H368" i="10"/>
  <c r="H384" i="10"/>
  <c r="H576" i="10"/>
  <c r="H704" i="10"/>
  <c r="H480" i="10"/>
  <c r="H509" i="10"/>
  <c r="H445" i="10"/>
  <c r="H381" i="10"/>
  <c r="H317" i="10"/>
  <c r="H253" i="10"/>
  <c r="H239" i="10"/>
  <c r="H419" i="10"/>
  <c r="H579" i="10"/>
  <c r="H643" i="10"/>
  <c r="H707" i="10"/>
  <c r="H406" i="10"/>
  <c r="H390" i="10"/>
  <c r="H358" i="10"/>
  <c r="H310" i="10"/>
  <c r="H214" i="10"/>
  <c r="H236" i="10"/>
  <c r="H229" i="10"/>
  <c r="H320" i="10"/>
  <c r="H288" i="10"/>
  <c r="H544" i="10"/>
  <c r="H209" i="10"/>
  <c r="H181" i="10"/>
  <c r="H189" i="10"/>
  <c r="H227" i="10"/>
  <c r="H155" i="10"/>
  <c r="H211" i="10"/>
  <c r="H168" i="10"/>
  <c r="H226" i="10"/>
  <c r="H150" i="10"/>
  <c r="H222" i="10"/>
  <c r="H243" i="10"/>
  <c r="H179" i="10"/>
  <c r="H104" i="10"/>
  <c r="H178" i="10"/>
  <c r="H148" i="10"/>
  <c r="H175" i="10"/>
  <c r="H139" i="10"/>
  <c r="H94" i="10"/>
  <c r="H187" i="10"/>
  <c r="H112" i="10"/>
  <c r="H159" i="10"/>
  <c r="H134" i="10"/>
  <c r="H78" i="10"/>
  <c r="H116" i="10"/>
  <c r="H183" i="10"/>
  <c r="H70" i="10"/>
  <c r="H97" i="10"/>
  <c r="H81" i="10"/>
  <c r="H88" i="10"/>
  <c r="H109" i="10"/>
  <c r="H28" i="10"/>
  <c r="H120" i="10"/>
  <c r="H117" i="10"/>
  <c r="H75" i="10"/>
  <c r="H113" i="10"/>
  <c r="H115" i="10"/>
  <c r="H20" i="10"/>
  <c r="H65" i="10"/>
  <c r="H43" i="10"/>
  <c r="H45" i="10"/>
  <c r="H107" i="10"/>
  <c r="H40" i="10"/>
  <c r="H95" i="10"/>
  <c r="H98" i="10"/>
  <c r="H123" i="10"/>
  <c r="H118" i="10"/>
  <c r="H86" i="10"/>
  <c r="H83" i="10"/>
  <c r="H55" i="10"/>
  <c r="H56" i="10"/>
  <c r="H27" i="10"/>
  <c r="H13" i="10"/>
  <c r="H58" i="10"/>
  <c r="H21" i="10"/>
  <c r="H44" i="10"/>
  <c r="H35" i="10"/>
  <c r="H33" i="10"/>
  <c r="H12" i="10"/>
  <c r="E717" i="6"/>
  <c r="D708" i="6"/>
  <c r="E695" i="6"/>
  <c r="E689" i="6"/>
  <c r="D682" i="6"/>
  <c r="E673" i="6"/>
  <c r="D670" i="6"/>
  <c r="D664" i="6"/>
  <c r="D660" i="6"/>
  <c r="D652" i="6"/>
  <c r="E645" i="6"/>
  <c r="E640" i="6"/>
  <c r="D635" i="6"/>
  <c r="D630" i="6"/>
  <c r="D620" i="6"/>
  <c r="D612" i="6"/>
  <c r="D602" i="6"/>
  <c r="E597" i="6"/>
  <c r="D590" i="6"/>
  <c r="D586" i="6"/>
  <c r="D577" i="6"/>
  <c r="D568" i="6"/>
  <c r="D553" i="6"/>
  <c r="E549" i="6"/>
  <c r="E537" i="6"/>
  <c r="E530" i="6"/>
  <c r="D521" i="6"/>
  <c r="D514" i="6"/>
  <c r="D504" i="6"/>
  <c r="D494" i="6"/>
  <c r="D484" i="6"/>
  <c r="E475" i="6"/>
  <c r="D468" i="6"/>
  <c r="E462" i="6"/>
  <c r="D458" i="6"/>
  <c r="E451" i="6"/>
  <c r="D445" i="6"/>
  <c r="D441" i="6"/>
  <c r="E431" i="6"/>
  <c r="D428" i="6"/>
  <c r="E419" i="6"/>
  <c r="D407" i="6"/>
  <c r="E400" i="6"/>
  <c r="E376" i="6"/>
  <c r="E361" i="6"/>
  <c r="E353" i="6"/>
  <c r="E345" i="6"/>
  <c r="E337" i="6"/>
  <c r="D324" i="6"/>
  <c r="E313" i="6"/>
  <c r="E305" i="6"/>
  <c r="E293" i="6"/>
  <c r="E285" i="6"/>
  <c r="E273" i="6"/>
  <c r="E265" i="6"/>
  <c r="E257" i="6"/>
  <c r="E248" i="6"/>
  <c r="E236" i="6"/>
  <c r="E229" i="6"/>
  <c r="E220" i="6"/>
  <c r="D208" i="6"/>
  <c r="E204" i="6"/>
  <c r="D200" i="6"/>
  <c r="E196" i="6"/>
  <c r="D191" i="6"/>
  <c r="D186" i="6"/>
  <c r="D182" i="6"/>
  <c r="E176" i="6"/>
  <c r="D171" i="6"/>
  <c r="D167" i="6"/>
  <c r="D163" i="6"/>
  <c r="E156" i="6"/>
  <c r="E152" i="6"/>
  <c r="D148" i="6"/>
  <c r="D136" i="6"/>
  <c r="E131" i="6"/>
  <c r="D124" i="6"/>
  <c r="E112" i="6"/>
  <c r="D104" i="6"/>
  <c r="E99" i="6"/>
  <c r="E92" i="6"/>
  <c r="E77" i="6"/>
  <c r="E71" i="6"/>
  <c r="E57" i="6"/>
  <c r="E41" i="6"/>
  <c r="E726" i="6"/>
  <c r="D715" i="6"/>
  <c r="E702" i="6"/>
  <c r="E694" i="6"/>
  <c r="D688" i="6"/>
  <c r="E681" i="6"/>
  <c r="D672" i="6"/>
  <c r="E668" i="6"/>
  <c r="E664" i="6"/>
  <c r="D659" i="6"/>
  <c r="D650" i="6"/>
  <c r="E644" i="6"/>
  <c r="D638" i="6"/>
  <c r="D634" i="6"/>
  <c r="E629" i="6"/>
  <c r="E620" i="6"/>
  <c r="E608" i="6"/>
  <c r="D601" i="6"/>
  <c r="D594" i="6"/>
  <c r="E589" i="6"/>
  <c r="D584" i="6"/>
  <c r="D576" i="6"/>
  <c r="E565" i="6"/>
  <c r="D552" i="6"/>
  <c r="D546" i="6"/>
  <c r="D536" i="6"/>
  <c r="D528" i="6"/>
  <c r="D520" i="6"/>
  <c r="D510" i="6"/>
  <c r="D502" i="6"/>
  <c r="D490" i="6"/>
  <c r="E483" i="6"/>
  <c r="E474" i="6"/>
  <c r="E467" i="6"/>
  <c r="D461" i="6"/>
  <c r="D457" i="6"/>
  <c r="D450" i="6"/>
  <c r="D444" i="6"/>
  <c r="E439" i="6"/>
  <c r="D430" i="6"/>
  <c r="E427" i="6"/>
  <c r="D412" i="6"/>
  <c r="E407" i="6"/>
  <c r="D398" i="6"/>
  <c r="D376" i="6"/>
  <c r="E357" i="6"/>
  <c r="E352" i="6"/>
  <c r="E344" i="6"/>
  <c r="E333" i="6"/>
  <c r="E320" i="6"/>
  <c r="E312" i="6"/>
  <c r="E304" i="6"/>
  <c r="D292" i="6"/>
  <c r="E284" i="6"/>
  <c r="D272" i="6"/>
  <c r="D264" i="6"/>
  <c r="D256" i="6"/>
  <c r="E244" i="6"/>
  <c r="D236" i="6"/>
  <c r="D228" i="6"/>
  <c r="D216" i="6"/>
  <c r="E208" i="6"/>
  <c r="D203" i="6"/>
  <c r="D199" i="6"/>
  <c r="D195" i="6"/>
  <c r="D190" i="6"/>
  <c r="E185" i="6"/>
  <c r="E181" i="6"/>
  <c r="D175" i="6"/>
  <c r="D170" i="6"/>
  <c r="D166" i="6"/>
  <c r="D160" i="6"/>
  <c r="D155" i="6"/>
  <c r="E151" i="6"/>
  <c r="E144" i="6"/>
  <c r="E135" i="6"/>
  <c r="E129" i="6"/>
  <c r="E121" i="6"/>
  <c r="E111" i="6"/>
  <c r="E103" i="6"/>
  <c r="E97" i="6"/>
  <c r="E88" i="6"/>
  <c r="E76" i="6"/>
  <c r="E65" i="6"/>
  <c r="E56" i="6"/>
  <c r="E722" i="6"/>
  <c r="D712" i="6"/>
  <c r="E699" i="6"/>
  <c r="E691" i="6"/>
  <c r="E687" i="6"/>
  <c r="D680" i="6"/>
  <c r="E672" i="6"/>
  <c r="D666" i="6"/>
  <c r="E661" i="6"/>
  <c r="D658" i="6"/>
  <c r="D648" i="6"/>
  <c r="D643" i="6"/>
  <c r="E637" i="6"/>
  <c r="D632" i="6"/>
  <c r="E628" i="6"/>
  <c r="D616" i="6"/>
  <c r="D607" i="6"/>
  <c r="D600" i="6"/>
  <c r="D593" i="6"/>
  <c r="D588" i="6"/>
  <c r="D581" i="6"/>
  <c r="D573" i="6"/>
  <c r="D562" i="6"/>
  <c r="E550" i="6"/>
  <c r="D544" i="6"/>
  <c r="D533" i="6"/>
  <c r="E522" i="6"/>
  <c r="E518" i="6"/>
  <c r="E509" i="6"/>
  <c r="D500" i="6"/>
  <c r="D486" i="6"/>
  <c r="E478" i="6"/>
  <c r="D470" i="6"/>
  <c r="E466" i="6"/>
  <c r="D460" i="6"/>
  <c r="E454" i="6"/>
  <c r="D449" i="6"/>
  <c r="E443" i="6"/>
  <c r="D437" i="6"/>
  <c r="E430" i="6"/>
  <c r="D422" i="6"/>
  <c r="E412" i="6"/>
  <c r="D404" i="6"/>
  <c r="D384" i="6"/>
  <c r="D368" i="6"/>
  <c r="D356" i="6"/>
  <c r="E349" i="6"/>
  <c r="E341" i="6"/>
  <c r="E329" i="6"/>
  <c r="E317" i="6"/>
  <c r="E309" i="6"/>
  <c r="E301" i="6"/>
  <c r="E289" i="6"/>
  <c r="E281" i="6"/>
  <c r="E272" i="6"/>
  <c r="E261" i="6"/>
  <c r="E252" i="6"/>
  <c r="E241" i="6"/>
  <c r="D232" i="6"/>
  <c r="E225" i="6"/>
  <c r="E212" i="6"/>
  <c r="D207" i="6"/>
  <c r="D202" i="6"/>
  <c r="D198" i="6"/>
  <c r="D192" i="6"/>
  <c r="E188" i="6"/>
  <c r="D184" i="6"/>
  <c r="E180" i="6"/>
  <c r="D174" i="6"/>
  <c r="E169" i="6"/>
  <c r="E165" i="6"/>
  <c r="D159" i="6"/>
  <c r="D154" i="6"/>
  <c r="E149" i="6"/>
  <c r="E143" i="6"/>
  <c r="E133" i="6"/>
  <c r="E127" i="6"/>
  <c r="E117" i="6"/>
  <c r="E105" i="6"/>
  <c r="E101" i="6"/>
  <c r="E95" i="6"/>
  <c r="E87" i="6"/>
  <c r="D76" i="6"/>
  <c r="E64" i="6"/>
  <c r="E49" i="6"/>
  <c r="E721" i="6"/>
  <c r="E709" i="6"/>
  <c r="D697" i="6"/>
  <c r="D689" i="6"/>
  <c r="E685" i="6"/>
  <c r="E674" i="6"/>
  <c r="D671" i="6"/>
  <c r="E665" i="6"/>
  <c r="E660" i="6"/>
  <c r="D656" i="6"/>
  <c r="D646" i="6"/>
  <c r="D640" i="6"/>
  <c r="E636" i="6"/>
  <c r="E632" i="6"/>
  <c r="D627" i="6"/>
  <c r="E613" i="6"/>
  <c r="E606" i="6"/>
  <c r="E598" i="6"/>
  <c r="D592" i="6"/>
  <c r="E586" i="6"/>
  <c r="E578" i="6"/>
  <c r="E570" i="6"/>
  <c r="D560" i="6"/>
  <c r="D549" i="6"/>
  <c r="D538" i="6"/>
  <c r="D532" i="6"/>
  <c r="D522" i="6"/>
  <c r="D517" i="6"/>
  <c r="D508" i="6"/>
  <c r="D498" i="6"/>
  <c r="E486" i="6"/>
  <c r="D476" i="6"/>
  <c r="D469" i="6"/>
  <c r="D466" i="6"/>
  <c r="E459" i="6"/>
  <c r="D454" i="6"/>
  <c r="D446" i="6"/>
  <c r="D442" i="6"/>
  <c r="E434" i="6"/>
  <c r="D429" i="6"/>
  <c r="E420" i="6"/>
  <c r="D410" i="6"/>
  <c r="D402" i="6"/>
  <c r="D380" i="6"/>
  <c r="D364" i="6"/>
  <c r="E356" i="6"/>
  <c r="D348" i="6"/>
  <c r="D340" i="6"/>
  <c r="E325" i="6"/>
  <c r="E316" i="6"/>
  <c r="D308" i="6"/>
  <c r="E297" i="6"/>
  <c r="E288" i="6"/>
  <c r="E277" i="6"/>
  <c r="E269" i="6"/>
  <c r="D260" i="6"/>
  <c r="D248" i="6"/>
  <c r="D240" i="6"/>
  <c r="D231" i="6"/>
  <c r="D224" i="6"/>
  <c r="D211" i="6"/>
  <c r="D206" i="6"/>
  <c r="E201" i="6"/>
  <c r="E197" i="6"/>
  <c r="E192" i="6"/>
  <c r="D187" i="6"/>
  <c r="D183" i="6"/>
  <c r="D179" i="6"/>
  <c r="E172" i="6"/>
  <c r="D168" i="6"/>
  <c r="E164" i="6"/>
  <c r="D158" i="6"/>
  <c r="E153" i="6"/>
  <c r="E148" i="6"/>
  <c r="E137" i="6"/>
  <c r="E132" i="6"/>
  <c r="E125" i="6"/>
  <c r="E116" i="6"/>
  <c r="E104" i="6"/>
  <c r="E100" i="6"/>
  <c r="E93" i="6"/>
  <c r="E81" i="6"/>
  <c r="E72" i="6"/>
  <c r="D64" i="6"/>
  <c r="D48" i="6"/>
  <c r="D32" i="6"/>
  <c r="D16" i="6"/>
  <c r="D40" i="6"/>
  <c r="E25" i="6"/>
  <c r="E33" i="6"/>
  <c r="D24" i="6"/>
  <c r="E32" i="6"/>
  <c r="E17" i="6"/>
  <c r="E48" i="6"/>
  <c r="D537" i="6"/>
  <c r="E607" i="6"/>
  <c r="E16" i="6"/>
  <c r="D565" i="6"/>
  <c r="D709" i="6"/>
  <c r="E713" i="6"/>
  <c r="E590" i="6"/>
  <c r="E216" i="6"/>
  <c r="E652" i="6"/>
  <c r="E651" i="6"/>
  <c r="D132" i="6"/>
  <c r="E494" i="6"/>
  <c r="E602" i="6"/>
  <c r="E502" i="6"/>
  <c r="E647" i="6"/>
  <c r="E718" i="6"/>
  <c r="E29" i="6"/>
  <c r="E9" i="6"/>
  <c r="G10" i="6" s="1"/>
  <c r="I10" i="11" s="1"/>
  <c r="E80" i="6"/>
  <c r="E21" i="6"/>
  <c r="E91" i="6"/>
  <c r="E120" i="6"/>
  <c r="E392" i="6"/>
  <c r="D492" i="6"/>
  <c r="E526" i="6"/>
  <c r="D655" i="6"/>
  <c r="E360" i="6"/>
  <c r="D156" i="6"/>
  <c r="E173" i="6"/>
  <c r="D194" i="6"/>
  <c r="D215" i="6"/>
  <c r="D247" i="6"/>
  <c r="E268" i="6"/>
  <c r="E321" i="6"/>
  <c r="E388" i="6"/>
  <c r="D406" i="6"/>
  <c r="D426" i="6"/>
  <c r="E463" i="6"/>
  <c r="E139" i="6"/>
  <c r="D352" i="6"/>
  <c r="D36" i="6"/>
  <c r="E107" i="6"/>
  <c r="D328" i="6"/>
  <c r="E396" i="6"/>
  <c r="E435" i="6"/>
  <c r="D497" i="6"/>
  <c r="D554" i="6"/>
  <c r="D44" i="6"/>
  <c r="E89" i="6"/>
  <c r="D259" i="6"/>
  <c r="E20" i="6"/>
  <c r="E52" i="6"/>
  <c r="E83" i="6"/>
  <c r="E119" i="6"/>
  <c r="E141" i="6"/>
  <c r="E161" i="6"/>
  <c r="D180" i="6"/>
  <c r="E200" i="6"/>
  <c r="D220" i="6"/>
  <c r="D239" i="6"/>
  <c r="E253" i="6"/>
  <c r="D284" i="6"/>
  <c r="D316" i="6"/>
  <c r="E348" i="6"/>
  <c r="D420" i="6"/>
  <c r="E542" i="6"/>
  <c r="D344" i="6"/>
  <c r="D518" i="6"/>
  <c r="E624" i="6"/>
  <c r="E561" i="6"/>
  <c r="D566" i="6"/>
  <c r="D509" i="6"/>
  <c r="D540" i="6"/>
  <c r="D558" i="6"/>
  <c r="D597" i="6"/>
  <c r="E574" i="6"/>
  <c r="D639" i="6"/>
  <c r="E458" i="6"/>
  <c r="D572" i="6"/>
  <c r="D596" i="6"/>
  <c r="E631" i="6"/>
  <c r="D92" i="6"/>
  <c r="D570" i="6"/>
  <c r="D628" i="6"/>
  <c r="E160" i="6"/>
  <c r="D644" i="6"/>
  <c r="E380" i="6"/>
  <c r="D713" i="6"/>
  <c r="E593" i="6"/>
  <c r="E442" i="6"/>
  <c r="E725" i="6"/>
  <c r="E663" i="6"/>
  <c r="E292" i="6"/>
  <c r="E581" i="6"/>
  <c r="D176" i="6"/>
  <c r="E553" i="6"/>
  <c r="E656" i="6"/>
  <c r="D718" i="6"/>
  <c r="E61" i="6"/>
  <c r="D9" i="6"/>
  <c r="D80" i="6"/>
  <c r="E53" i="6"/>
  <c r="E108" i="6"/>
  <c r="D120" i="6"/>
  <c r="E416" i="6"/>
  <c r="E506" i="6"/>
  <c r="D534" i="6"/>
  <c r="E657" i="6"/>
  <c r="E124" i="6"/>
  <c r="E157" i="6"/>
  <c r="D178" i="6"/>
  <c r="D204" i="6"/>
  <c r="E217" i="6"/>
  <c r="E249" i="6"/>
  <c r="D276" i="6"/>
  <c r="D332" i="6"/>
  <c r="D392" i="6"/>
  <c r="E411" i="6"/>
  <c r="D436" i="6"/>
  <c r="D485" i="6"/>
  <c r="E237" i="6"/>
  <c r="E403" i="6"/>
  <c r="D60" i="6"/>
  <c r="D227" i="6"/>
  <c r="E332" i="6"/>
  <c r="D396" i="6"/>
  <c r="E482" i="6"/>
  <c r="E545" i="6"/>
  <c r="D128" i="6"/>
  <c r="D52" i="6"/>
  <c r="E140" i="6"/>
  <c r="E276" i="6"/>
  <c r="E28" i="6"/>
  <c r="E60" i="6"/>
  <c r="E84" i="6"/>
  <c r="E123" i="6"/>
  <c r="E145" i="6"/>
  <c r="D164" i="6"/>
  <c r="E184" i="6"/>
  <c r="E209" i="6"/>
  <c r="E221" i="6"/>
  <c r="D244" i="6"/>
  <c r="E260" i="6"/>
  <c r="E296" i="6"/>
  <c r="E328" i="6"/>
  <c r="D408" i="6"/>
  <c r="D478" i="6"/>
  <c r="D542" i="6"/>
  <c r="E364" i="6"/>
  <c r="D548" i="6"/>
  <c r="D624" i="6"/>
  <c r="D561" i="6"/>
  <c r="E470" i="6"/>
  <c r="D513" i="6"/>
  <c r="E541" i="6"/>
  <c r="E577" i="6"/>
  <c r="E601" i="6"/>
  <c r="E585" i="6"/>
  <c r="D434" i="6"/>
  <c r="E490" i="6"/>
  <c r="D574" i="6"/>
  <c r="D608" i="6"/>
  <c r="E641" i="6"/>
  <c r="D400" i="6"/>
  <c r="E573" i="6"/>
  <c r="D636" i="6"/>
  <c r="D288" i="6"/>
  <c r="D668" i="6"/>
  <c r="E546" i="6"/>
  <c r="D56" i="6"/>
  <c r="E24" i="6"/>
  <c r="E514" i="6"/>
  <c r="D725" i="6"/>
  <c r="D663" i="6"/>
  <c r="E324" i="6"/>
  <c r="E384" i="6"/>
  <c r="E340" i="6"/>
  <c r="E627" i="6"/>
  <c r="E706" i="6"/>
  <c r="D721" i="6"/>
  <c r="E96" i="6"/>
  <c r="E115" i="6"/>
  <c r="E13" i="6"/>
  <c r="E113" i="6"/>
  <c r="E75" i="6"/>
  <c r="D108" i="6"/>
  <c r="D223" i="6"/>
  <c r="D418" i="6"/>
  <c r="D506" i="6"/>
  <c r="E534" i="6"/>
  <c r="D255" i="6"/>
  <c r="E128" i="6"/>
  <c r="D162" i="6"/>
  <c r="D188" i="6"/>
  <c r="E205" i="6"/>
  <c r="D219" i="6"/>
  <c r="D251" i="6"/>
  <c r="D300" i="6"/>
  <c r="D360" i="6"/>
  <c r="E399" i="6"/>
  <c r="D414" i="6"/>
  <c r="E438" i="6"/>
  <c r="D505" i="6"/>
  <c r="E240" i="6"/>
  <c r="D403" i="6"/>
  <c r="D68" i="6"/>
  <c r="D296" i="6"/>
  <c r="D372" i="6"/>
  <c r="E408" i="6"/>
  <c r="D482" i="6"/>
  <c r="D545" i="6"/>
  <c r="D12" i="6"/>
  <c r="E73" i="6"/>
  <c r="E233" i="6"/>
  <c r="E280" i="6"/>
  <c r="E36" i="6"/>
  <c r="E68" i="6"/>
  <c r="D88" i="6"/>
  <c r="E136" i="6"/>
  <c r="E147" i="6"/>
  <c r="E168" i="6"/>
  <c r="E193" i="6"/>
  <c r="D212" i="6"/>
  <c r="E228" i="6"/>
  <c r="E245" i="6"/>
  <c r="E264" i="6"/>
  <c r="D304" i="6"/>
  <c r="D336" i="6"/>
  <c r="D415" i="6"/>
  <c r="D493" i="6"/>
  <c r="E569" i="6"/>
  <c r="D419" i="6"/>
  <c r="D557" i="6"/>
  <c r="D541" i="6"/>
  <c r="D564" i="6"/>
  <c r="D474" i="6"/>
  <c r="E513" i="6"/>
  <c r="D550" i="6"/>
  <c r="D580" i="6"/>
  <c r="D604" i="6"/>
  <c r="D585" i="6"/>
  <c r="E446" i="6"/>
  <c r="E498" i="6"/>
  <c r="E582" i="6"/>
  <c r="E619" i="6"/>
  <c r="E594" i="6"/>
  <c r="D530" i="6"/>
  <c r="D578" i="6"/>
  <c r="D694" i="6"/>
  <c r="D462" i="6"/>
  <c r="D685" i="6"/>
  <c r="E648" i="6"/>
  <c r="D100" i="6"/>
  <c r="E40" i="6"/>
  <c r="E643" i="6"/>
  <c r="D651" i="6"/>
  <c r="D116" i="6"/>
  <c r="E404" i="6"/>
  <c r="E562" i="6"/>
  <c r="E450" i="6"/>
  <c r="D647" i="6"/>
  <c r="D706" i="6"/>
  <c r="D96" i="6"/>
  <c r="E37" i="6"/>
  <c r="E45" i="6"/>
  <c r="E69" i="6"/>
  <c r="E85" i="6"/>
  <c r="E109" i="6"/>
  <c r="D388" i="6"/>
  <c r="E426" i="6"/>
  <c r="D526" i="6"/>
  <c r="E655" i="6"/>
  <c r="D268" i="6"/>
  <c r="D144" i="6"/>
  <c r="D172" i="6"/>
  <c r="E189" i="6"/>
  <c r="D210" i="6"/>
  <c r="E224" i="6"/>
  <c r="E256" i="6"/>
  <c r="D320" i="6"/>
  <c r="E368" i="6"/>
  <c r="D399" i="6"/>
  <c r="D416" i="6"/>
  <c r="D438" i="6"/>
  <c r="E505" i="6"/>
  <c r="D312" i="6"/>
  <c r="D28" i="6"/>
  <c r="E79" i="6"/>
  <c r="E300" i="6"/>
  <c r="E372" i="6"/>
  <c r="D411" i="6"/>
  <c r="D496" i="6"/>
  <c r="E554" i="6"/>
  <c r="D20" i="6"/>
  <c r="D84" i="6"/>
  <c r="D243" i="6"/>
  <c r="E12" i="6"/>
  <c r="E44" i="6"/>
  <c r="D72" i="6"/>
  <c r="D112" i="6"/>
  <c r="D140" i="6"/>
  <c r="D152" i="6"/>
  <c r="E177" i="6"/>
  <c r="D196" i="6"/>
  <c r="E213" i="6"/>
  <c r="E232" i="6"/>
  <c r="D252" i="6"/>
  <c r="D280" i="6"/>
  <c r="E308" i="6"/>
  <c r="E336" i="6"/>
  <c r="E415" i="6"/>
  <c r="D529" i="6"/>
  <c r="D569" i="6"/>
  <c r="D512" i="6"/>
  <c r="E557" i="6"/>
  <c r="E558" i="6"/>
  <c r="E566" i="6"/>
  <c r="D477" i="6"/>
  <c r="E538" i="6"/>
  <c r="D556" i="6"/>
  <c r="D589" i="6"/>
  <c r="E623" i="6"/>
  <c r="E639" i="6"/>
  <c r="D453" i="6"/>
  <c r="E510" i="6"/>
  <c r="D582" i="6"/>
  <c r="D631" i="6"/>
  <c r="D598" i="6"/>
  <c r="D662" i="6"/>
  <c r="E635" i="6"/>
  <c r="D678" i="6"/>
  <c r="E653" i="6"/>
  <c r="E633" i="6"/>
  <c r="E678" i="6"/>
  <c r="E612" i="6"/>
  <c r="E671" i="6"/>
  <c r="E686" i="6"/>
  <c r="E682" i="6"/>
  <c r="D698" i="6"/>
  <c r="E26" i="6"/>
  <c r="D26" i="6"/>
  <c r="D34" i="6"/>
  <c r="D42" i="6"/>
  <c r="D50" i="6"/>
  <c r="D58" i="6"/>
  <c r="D66" i="6"/>
  <c r="D74" i="6"/>
  <c r="D82" i="6"/>
  <c r="D90" i="6"/>
  <c r="D98" i="6"/>
  <c r="D106" i="6"/>
  <c r="D114" i="6"/>
  <c r="D122" i="6"/>
  <c r="D130" i="6"/>
  <c r="D138" i="6"/>
  <c r="D146" i="6"/>
  <c r="E154" i="6"/>
  <c r="E170" i="6"/>
  <c r="E186" i="6"/>
  <c r="E202" i="6"/>
  <c r="D222" i="6"/>
  <c r="E22" i="6"/>
  <c r="D23" i="6"/>
  <c r="E39" i="6"/>
  <c r="E14" i="6"/>
  <c r="D19" i="6"/>
  <c r="E35" i="6"/>
  <c r="E67" i="6"/>
  <c r="D246" i="6"/>
  <c r="D21" i="6"/>
  <c r="D37" i="6"/>
  <c r="D53" i="6"/>
  <c r="D69" i="6"/>
  <c r="D85" i="6"/>
  <c r="D101" i="6"/>
  <c r="D117" i="6"/>
  <c r="D133" i="6"/>
  <c r="D149" i="6"/>
  <c r="E167" i="6"/>
  <c r="E183" i="6"/>
  <c r="E199" i="6"/>
  <c r="E227" i="6"/>
  <c r="E259" i="6"/>
  <c r="D277" i="6"/>
  <c r="E18" i="6"/>
  <c r="E54" i="6"/>
  <c r="E70" i="6"/>
  <c r="E86" i="6"/>
  <c r="E102" i="6"/>
  <c r="E118" i="6"/>
  <c r="E134" i="6"/>
  <c r="E150" i="6"/>
  <c r="E251" i="6"/>
  <c r="D266" i="6"/>
  <c r="D274" i="6"/>
  <c r="D282" i="6"/>
  <c r="D290" i="6"/>
  <c r="E385" i="6"/>
  <c r="D157" i="6"/>
  <c r="D173" i="6"/>
  <c r="D189" i="6"/>
  <c r="D205" i="6"/>
  <c r="D218" i="6"/>
  <c r="E231" i="6"/>
  <c r="D242" i="6"/>
  <c r="E250" i="6"/>
  <c r="D263" i="6"/>
  <c r="D271" i="6"/>
  <c r="D279" i="6"/>
  <c r="D287" i="6"/>
  <c r="D295" i="6"/>
  <c r="D303" i="6"/>
  <c r="D311" i="6"/>
  <c r="E319" i="6"/>
  <c r="E327" i="6"/>
  <c r="E335" i="6"/>
  <c r="D654" i="6"/>
  <c r="D667" i="6"/>
  <c r="D686" i="6"/>
  <c r="E616" i="6"/>
  <c r="D674" i="6"/>
  <c r="E690" i="6"/>
  <c r="D693" i="6"/>
  <c r="E698" i="6"/>
  <c r="E42" i="6"/>
  <c r="D27" i="6"/>
  <c r="D35" i="6"/>
  <c r="D43" i="6"/>
  <c r="D51" i="6"/>
  <c r="D59" i="6"/>
  <c r="D67" i="6"/>
  <c r="D75" i="6"/>
  <c r="D83" i="6"/>
  <c r="D91" i="6"/>
  <c r="D99" i="6"/>
  <c r="D107" i="6"/>
  <c r="D115" i="6"/>
  <c r="D123" i="6"/>
  <c r="D131" i="6"/>
  <c r="D139" i="6"/>
  <c r="D147" i="6"/>
  <c r="E158" i="6"/>
  <c r="E174" i="6"/>
  <c r="E190" i="6"/>
  <c r="E206" i="6"/>
  <c r="E243" i="6"/>
  <c r="D10" i="6"/>
  <c r="E15" i="6"/>
  <c r="E47" i="6"/>
  <c r="E30" i="6"/>
  <c r="E11" i="6"/>
  <c r="E43" i="6"/>
  <c r="E214" i="6"/>
  <c r="E246" i="6"/>
  <c r="D25" i="6"/>
  <c r="D41" i="6"/>
  <c r="D57" i="6"/>
  <c r="D73" i="6"/>
  <c r="D89" i="6"/>
  <c r="D105" i="6"/>
  <c r="D121" i="6"/>
  <c r="D137" i="6"/>
  <c r="E155" i="6"/>
  <c r="E171" i="6"/>
  <c r="E187" i="6"/>
  <c r="E203" i="6"/>
  <c r="D235" i="6"/>
  <c r="D265" i="6"/>
  <c r="D281" i="6"/>
  <c r="E34" i="6"/>
  <c r="E58" i="6"/>
  <c r="E74" i="6"/>
  <c r="E90" i="6"/>
  <c r="E106" i="6"/>
  <c r="E122" i="6"/>
  <c r="E138" i="6"/>
  <c r="E219" i="6"/>
  <c r="E262" i="6"/>
  <c r="E270" i="6"/>
  <c r="E278" i="6"/>
  <c r="E286" i="6"/>
  <c r="D369" i="6"/>
  <c r="E425" i="6"/>
  <c r="D161" i="6"/>
  <c r="D177" i="6"/>
  <c r="D193" i="6"/>
  <c r="D209" i="6"/>
  <c r="E223" i="6"/>
  <c r="D234" i="6"/>
  <c r="E242" i="6"/>
  <c r="E255" i="6"/>
  <c r="E263" i="6"/>
  <c r="E271" i="6"/>
  <c r="E279" i="6"/>
  <c r="E287" i="6"/>
  <c r="E295" i="6"/>
  <c r="E303" i="6"/>
  <c r="E311" i="6"/>
  <c r="D319" i="6"/>
  <c r="D327" i="6"/>
  <c r="D335" i="6"/>
  <c r="E649" i="6"/>
  <c r="E667" i="6"/>
  <c r="D690" i="6"/>
  <c r="E659" i="6"/>
  <c r="D676" i="6"/>
  <c r="D692" i="6"/>
  <c r="D696" i="6"/>
  <c r="E707" i="6"/>
  <c r="D14" i="6"/>
  <c r="D30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E162" i="6"/>
  <c r="E178" i="6"/>
  <c r="E194" i="6"/>
  <c r="E210" i="6"/>
  <c r="D254" i="6"/>
  <c r="D11" i="6"/>
  <c r="E23" i="6"/>
  <c r="E55" i="6"/>
  <c r="E46" i="6"/>
  <c r="E19" i="6"/>
  <c r="E51" i="6"/>
  <c r="D214" i="6"/>
  <c r="D13" i="6"/>
  <c r="D29" i="6"/>
  <c r="D45" i="6"/>
  <c r="D61" i="6"/>
  <c r="D77" i="6"/>
  <c r="D93" i="6"/>
  <c r="D109" i="6"/>
  <c r="D125" i="6"/>
  <c r="D141" i="6"/>
  <c r="E159" i="6"/>
  <c r="E175" i="6"/>
  <c r="E191" i="6"/>
  <c r="E207" i="6"/>
  <c r="D238" i="6"/>
  <c r="D269" i="6"/>
  <c r="D285" i="6"/>
  <c r="E38" i="6"/>
  <c r="E62" i="6"/>
  <c r="E78" i="6"/>
  <c r="E94" i="6"/>
  <c r="E110" i="6"/>
  <c r="E126" i="6"/>
  <c r="E142" i="6"/>
  <c r="E230" i="6"/>
  <c r="D262" i="6"/>
  <c r="D270" i="6"/>
  <c r="D278" i="6"/>
  <c r="D286" i="6"/>
  <c r="E369" i="6"/>
  <c r="D425" i="6"/>
  <c r="D165" i="6"/>
  <c r="D181" i="6"/>
  <c r="D197" i="6"/>
  <c r="E215" i="6"/>
  <c r="E226" i="6"/>
  <c r="E234" i="6"/>
  <c r="E247" i="6"/>
  <c r="D258" i="6"/>
  <c r="E267" i="6"/>
  <c r="E275" i="6"/>
  <c r="E283" i="6"/>
  <c r="E291" i="6"/>
  <c r="E299" i="6"/>
  <c r="E307" i="6"/>
  <c r="D315" i="6"/>
  <c r="D323" i="6"/>
  <c r="D331" i="6"/>
  <c r="D642" i="6"/>
  <c r="E701" i="6"/>
  <c r="E677" i="6"/>
  <c r="E703" i="6"/>
  <c r="E669" i="6"/>
  <c r="D677" i="6"/>
  <c r="E710" i="6"/>
  <c r="D702" i="6"/>
  <c r="E10" i="6"/>
  <c r="D15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E166" i="6"/>
  <c r="E182" i="6"/>
  <c r="E198" i="6"/>
  <c r="E222" i="6"/>
  <c r="E254" i="6"/>
  <c r="D22" i="6"/>
  <c r="E31" i="6"/>
  <c r="E63" i="6"/>
  <c r="D18" i="6"/>
  <c r="E27" i="6"/>
  <c r="E59" i="6"/>
  <c r="E235" i="6"/>
  <c r="D17" i="6"/>
  <c r="D33" i="6"/>
  <c r="D49" i="6"/>
  <c r="D65" i="6"/>
  <c r="D81" i="6"/>
  <c r="D97" i="6"/>
  <c r="D113" i="6"/>
  <c r="D129" i="6"/>
  <c r="D145" i="6"/>
  <c r="E163" i="6"/>
  <c r="E179" i="6"/>
  <c r="E195" i="6"/>
  <c r="E211" i="6"/>
  <c r="E238" i="6"/>
  <c r="D273" i="6"/>
  <c r="D289" i="6"/>
  <c r="E50" i="6"/>
  <c r="E66" i="6"/>
  <c r="E82" i="6"/>
  <c r="E98" i="6"/>
  <c r="E114" i="6"/>
  <c r="E130" i="6"/>
  <c r="E146" i="6"/>
  <c r="D230" i="6"/>
  <c r="E266" i="6"/>
  <c r="E274" i="6"/>
  <c r="E282" i="6"/>
  <c r="E290" i="6"/>
  <c r="D385" i="6"/>
  <c r="D153" i="6"/>
  <c r="D169" i="6"/>
  <c r="D185" i="6"/>
  <c r="D201" i="6"/>
  <c r="E218" i="6"/>
  <c r="D226" i="6"/>
  <c r="E239" i="6"/>
  <c r="D250" i="6"/>
  <c r="E258" i="6"/>
  <c r="D267" i="6"/>
  <c r="D275" i="6"/>
  <c r="D283" i="6"/>
  <c r="D291" i="6"/>
  <c r="D299" i="6"/>
  <c r="D307" i="6"/>
  <c r="E315" i="6"/>
  <c r="E323" i="6"/>
  <c r="E331" i="6"/>
  <c r="E339" i="6"/>
  <c r="E347" i="6"/>
  <c r="E343" i="6"/>
  <c r="D351" i="6"/>
  <c r="D359" i="6"/>
  <c r="E365" i="6"/>
  <c r="E397" i="6"/>
  <c r="E377" i="6"/>
  <c r="E294" i="6"/>
  <c r="D298" i="6"/>
  <c r="D305" i="6"/>
  <c r="E310" i="6"/>
  <c r="D314" i="6"/>
  <c r="D321" i="6"/>
  <c r="E326" i="6"/>
  <c r="D330" i="6"/>
  <c r="D337" i="6"/>
  <c r="E342" i="6"/>
  <c r="D346" i="6"/>
  <c r="D353" i="6"/>
  <c r="E358" i="6"/>
  <c r="D362" i="6"/>
  <c r="E389" i="6"/>
  <c r="D375" i="6"/>
  <c r="D395" i="6"/>
  <c r="D225" i="6"/>
  <c r="D241" i="6"/>
  <c r="D257" i="6"/>
  <c r="E375" i="6"/>
  <c r="E391" i="6"/>
  <c r="D417" i="6"/>
  <c r="E436" i="6"/>
  <c r="D456" i="6"/>
  <c r="E444" i="6"/>
  <c r="D464" i="6"/>
  <c r="E487" i="6"/>
  <c r="E370" i="6"/>
  <c r="E386" i="6"/>
  <c r="E409" i="6"/>
  <c r="D440" i="6"/>
  <c r="E465" i="6"/>
  <c r="D379" i="6"/>
  <c r="D391" i="6"/>
  <c r="E421" i="6"/>
  <c r="D433" i="6"/>
  <c r="D452" i="6"/>
  <c r="D465" i="6"/>
  <c r="D473" i="6"/>
  <c r="D489" i="6"/>
  <c r="E480" i="6"/>
  <c r="E398" i="6"/>
  <c r="E414" i="6"/>
  <c r="E429" i="6"/>
  <c r="E445" i="6"/>
  <c r="E461" i="6"/>
  <c r="D475" i="6"/>
  <c r="E485" i="6"/>
  <c r="D501" i="6"/>
  <c r="E493" i="6"/>
  <c r="E524" i="6"/>
  <c r="D523" i="6"/>
  <c r="E500" i="6"/>
  <c r="D525" i="6"/>
  <c r="E520" i="6"/>
  <c r="E535" i="6"/>
  <c r="E543" i="6"/>
  <c r="E551" i="6"/>
  <c r="E559" i="6"/>
  <c r="E567" i="6"/>
  <c r="E575" i="6"/>
  <c r="E583" i="6"/>
  <c r="E591" i="6"/>
  <c r="E516" i="6"/>
  <c r="E529" i="6"/>
  <c r="D606" i="6"/>
  <c r="E611" i="6"/>
  <c r="D599" i="6"/>
  <c r="E532" i="6"/>
  <c r="E548" i="6"/>
  <c r="E564" i="6"/>
  <c r="E580" i="6"/>
  <c r="E595" i="6"/>
  <c r="E603" i="6"/>
  <c r="E626" i="6"/>
  <c r="D614" i="6"/>
  <c r="E625" i="6"/>
  <c r="E622" i="6"/>
  <c r="D623" i="6"/>
  <c r="E642" i="6"/>
  <c r="D343" i="6"/>
  <c r="D355" i="6"/>
  <c r="D363" i="6"/>
  <c r="D381" i="6"/>
  <c r="D413" i="6"/>
  <c r="D393" i="6"/>
  <c r="D294" i="6"/>
  <c r="D301" i="6"/>
  <c r="E306" i="6"/>
  <c r="D310" i="6"/>
  <c r="D317" i="6"/>
  <c r="E322" i="6"/>
  <c r="D326" i="6"/>
  <c r="D333" i="6"/>
  <c r="E338" i="6"/>
  <c r="D342" i="6"/>
  <c r="D349" i="6"/>
  <c r="E354" i="6"/>
  <c r="D358" i="6"/>
  <c r="D373" i="6"/>
  <c r="D366" i="6"/>
  <c r="D386" i="6"/>
  <c r="D213" i="6"/>
  <c r="D229" i="6"/>
  <c r="D245" i="6"/>
  <c r="D261" i="6"/>
  <c r="E379" i="6"/>
  <c r="E395" i="6"/>
  <c r="E417" i="6"/>
  <c r="D439" i="6"/>
  <c r="E468" i="6"/>
  <c r="D447" i="6"/>
  <c r="E481" i="6"/>
  <c r="D491" i="6"/>
  <c r="E374" i="6"/>
  <c r="E390" i="6"/>
  <c r="D423" i="6"/>
  <c r="E447" i="6"/>
  <c r="D370" i="6"/>
  <c r="D382" i="6"/>
  <c r="D405" i="6"/>
  <c r="E423" i="6"/>
  <c r="E441" i="6"/>
  <c r="E455" i="6"/>
  <c r="D471" i="6"/>
  <c r="D479" i="6"/>
  <c r="E476" i="6"/>
  <c r="E488" i="6"/>
  <c r="E402" i="6"/>
  <c r="E418" i="6"/>
  <c r="D435" i="6"/>
  <c r="D451" i="6"/>
  <c r="D467" i="6"/>
  <c r="E477" i="6"/>
  <c r="D488" i="6"/>
  <c r="E501" i="6"/>
  <c r="E497" i="6"/>
  <c r="D524" i="6"/>
  <c r="E525" i="6"/>
  <c r="D503" i="6"/>
  <c r="E517" i="6"/>
  <c r="E527" i="6"/>
  <c r="D539" i="6"/>
  <c r="D547" i="6"/>
  <c r="D555" i="6"/>
  <c r="D563" i="6"/>
  <c r="D571" i="6"/>
  <c r="D579" i="6"/>
  <c r="D587" i="6"/>
  <c r="E504" i="6"/>
  <c r="D519" i="6"/>
  <c r="D531" i="6"/>
  <c r="E609" i="6"/>
  <c r="D615" i="6"/>
  <c r="D603" i="6"/>
  <c r="E536" i="6"/>
  <c r="E552" i="6"/>
  <c r="E568" i="6"/>
  <c r="E584" i="6"/>
  <c r="E596" i="6"/>
  <c r="E604" i="6"/>
  <c r="D626" i="6"/>
  <c r="D617" i="6"/>
  <c r="D621" i="6"/>
  <c r="D618" i="6"/>
  <c r="D347" i="6"/>
  <c r="E355" i="6"/>
  <c r="E363" i="6"/>
  <c r="E381" i="6"/>
  <c r="E413" i="6"/>
  <c r="E393" i="6"/>
  <c r="D297" i="6"/>
  <c r="E302" i="6"/>
  <c r="D306" i="6"/>
  <c r="D313" i="6"/>
  <c r="E318" i="6"/>
  <c r="D322" i="6"/>
  <c r="D329" i="6"/>
  <c r="E334" i="6"/>
  <c r="D338" i="6"/>
  <c r="D345" i="6"/>
  <c r="E350" i="6"/>
  <c r="D354" i="6"/>
  <c r="D361" i="6"/>
  <c r="E373" i="6"/>
  <c r="D367" i="6"/>
  <c r="D387" i="6"/>
  <c r="D217" i="6"/>
  <c r="D233" i="6"/>
  <c r="D249" i="6"/>
  <c r="E367" i="6"/>
  <c r="E383" i="6"/>
  <c r="D401" i="6"/>
  <c r="E424" i="6"/>
  <c r="E449" i="6"/>
  <c r="E432" i="6"/>
  <c r="E457" i="6"/>
  <c r="D481" i="6"/>
  <c r="E491" i="6"/>
  <c r="E378" i="6"/>
  <c r="E394" i="6"/>
  <c r="E433" i="6"/>
  <c r="E452" i="6"/>
  <c r="D371" i="6"/>
  <c r="D383" i="6"/>
  <c r="E405" i="6"/>
  <c r="E428" i="6"/>
  <c r="E448" i="6"/>
  <c r="D339" i="6"/>
  <c r="E351" i="6"/>
  <c r="E359" i="6"/>
  <c r="D365" i="6"/>
  <c r="D397" i="6"/>
  <c r="D377" i="6"/>
  <c r="D293" i="6"/>
  <c r="E298" i="6"/>
  <c r="D302" i="6"/>
  <c r="D309" i="6"/>
  <c r="E314" i="6"/>
  <c r="D318" i="6"/>
  <c r="D325" i="6"/>
  <c r="E330" i="6"/>
  <c r="D334" i="6"/>
  <c r="D341" i="6"/>
  <c r="E346" i="6"/>
  <c r="D350" i="6"/>
  <c r="D357" i="6"/>
  <c r="E362" i="6"/>
  <c r="D389" i="6"/>
  <c r="D374" i="6"/>
  <c r="D394" i="6"/>
  <c r="D221" i="6"/>
  <c r="D237" i="6"/>
  <c r="D253" i="6"/>
  <c r="E371" i="6"/>
  <c r="E387" i="6"/>
  <c r="E401" i="6"/>
  <c r="D424" i="6"/>
  <c r="E456" i="6"/>
  <c r="D432" i="6"/>
  <c r="E464" i="6"/>
  <c r="D487" i="6"/>
  <c r="E366" i="6"/>
  <c r="E382" i="6"/>
  <c r="D409" i="6"/>
  <c r="E440" i="6"/>
  <c r="D455" i="6"/>
  <c r="D378" i="6"/>
  <c r="D390" i="6"/>
  <c r="D421" i="6"/>
  <c r="D431" i="6"/>
  <c r="D448" i="6"/>
  <c r="D463" i="6"/>
  <c r="E473" i="6"/>
  <c r="E489" i="6"/>
  <c r="E472" i="6"/>
  <c r="E495" i="6"/>
  <c r="E410" i="6"/>
  <c r="D427" i="6"/>
  <c r="D443" i="6"/>
  <c r="D459" i="6"/>
  <c r="E727" i="6"/>
  <c r="E723" i="6"/>
  <c r="E719" i="6"/>
  <c r="D716" i="6"/>
  <c r="D707" i="6"/>
  <c r="E714" i="6"/>
  <c r="D695" i="6"/>
  <c r="E711" i="6"/>
  <c r="E704" i="6"/>
  <c r="D700" i="6"/>
  <c r="E688" i="6"/>
  <c r="E676" i="6"/>
  <c r="E675" i="6"/>
  <c r="D665" i="6"/>
  <c r="D649" i="6"/>
  <c r="D633" i="6"/>
  <c r="E670" i="6"/>
  <c r="E654" i="6"/>
  <c r="E634" i="6"/>
  <c r="E618" i="6"/>
  <c r="E614" i="6"/>
  <c r="E600" i="6"/>
  <c r="E576" i="6"/>
  <c r="E544" i="6"/>
  <c r="D595" i="6"/>
  <c r="E533" i="6"/>
  <c r="E512" i="6"/>
  <c r="D583" i="6"/>
  <c r="D567" i="6"/>
  <c r="D551" i="6"/>
  <c r="D535" i="6"/>
  <c r="E523" i="6"/>
  <c r="E515" i="6"/>
  <c r="E507" i="6"/>
  <c r="D483" i="6"/>
  <c r="E453" i="6"/>
  <c r="D495" i="6"/>
  <c r="E460" i="6"/>
  <c r="D727" i="6"/>
  <c r="D723" i="6"/>
  <c r="D719" i="6"/>
  <c r="E716" i="6"/>
  <c r="D720" i="6"/>
  <c r="E708" i="6"/>
  <c r="D691" i="6"/>
  <c r="D701" i="6"/>
  <c r="E697" i="6"/>
  <c r="E700" i="6"/>
  <c r="E683" i="6"/>
  <c r="D684" i="6"/>
  <c r="D675" i="6"/>
  <c r="D661" i="6"/>
  <c r="D645" i="6"/>
  <c r="D629" i="6"/>
  <c r="E666" i="6"/>
  <c r="E650" i="6"/>
  <c r="E630" i="6"/>
  <c r="E621" i="6"/>
  <c r="D613" i="6"/>
  <c r="E599" i="6"/>
  <c r="E572" i="6"/>
  <c r="E540" i="6"/>
  <c r="E615" i="6"/>
  <c r="E531" i="6"/>
  <c r="E508" i="6"/>
  <c r="E579" i="6"/>
  <c r="E563" i="6"/>
  <c r="E547" i="6"/>
  <c r="E528" i="6"/>
  <c r="E503" i="6"/>
  <c r="D515" i="6"/>
  <c r="D507" i="6"/>
  <c r="D480" i="6"/>
  <c r="E437" i="6"/>
  <c r="E484" i="6"/>
  <c r="D726" i="6"/>
  <c r="D724" i="6"/>
  <c r="D728" i="6"/>
  <c r="D714" i="6"/>
  <c r="E712" i="6"/>
  <c r="E720" i="6"/>
  <c r="D703" i="6"/>
  <c r="D687" i="6"/>
  <c r="E705" i="6"/>
  <c r="E693" i="6"/>
  <c r="E696" i="6"/>
  <c r="D681" i="6"/>
  <c r="E684" i="6"/>
  <c r="D673" i="6"/>
  <c r="D657" i="6"/>
  <c r="D641" i="6"/>
  <c r="E679" i="6"/>
  <c r="E662" i="6"/>
  <c r="E646" i="6"/>
  <c r="D622" i="6"/>
  <c r="D625" i="6"/>
  <c r="D611" i="6"/>
  <c r="E592" i="6"/>
  <c r="E560" i="6"/>
  <c r="D605" i="6"/>
  <c r="D610" i="6"/>
  <c r="D527" i="6"/>
  <c r="D591" i="6"/>
  <c r="D575" i="6"/>
  <c r="D559" i="6"/>
  <c r="D543" i="6"/>
  <c r="E519" i="6"/>
  <c r="E496" i="6"/>
  <c r="E511" i="6"/>
  <c r="E499" i="6"/>
  <c r="D472" i="6"/>
  <c r="E422" i="6"/>
  <c r="E479" i="6"/>
  <c r="D722" i="6"/>
  <c r="E724" i="6"/>
  <c r="E728" i="6"/>
  <c r="D717" i="6"/>
  <c r="D710" i="6"/>
  <c r="E715" i="6"/>
  <c r="D699" i="6"/>
  <c r="D711" i="6"/>
  <c r="D704" i="6"/>
  <c r="D705" i="6"/>
  <c r="E692" i="6"/>
  <c r="E680" i="6"/>
  <c r="D683" i="6"/>
  <c r="D669" i="6"/>
  <c r="D653" i="6"/>
  <c r="D637" i="6"/>
  <c r="D679" i="6"/>
  <c r="E658" i="6"/>
  <c r="E638" i="6"/>
  <c r="D619" i="6"/>
  <c r="E617" i="6"/>
  <c r="D609" i="6"/>
  <c r="E588" i="6"/>
  <c r="E556" i="6"/>
  <c r="E605" i="6"/>
  <c r="E610" i="6"/>
  <c r="E521" i="6"/>
  <c r="E587" i="6"/>
  <c r="E571" i="6"/>
  <c r="E555" i="6"/>
  <c r="E539" i="6"/>
  <c r="D516" i="6"/>
  <c r="E492" i="6"/>
  <c r="D511" i="6"/>
  <c r="D499" i="6"/>
  <c r="E469" i="6"/>
  <c r="E406" i="6"/>
  <c r="E471" i="6"/>
  <c r="G9" i="11"/>
  <c r="F9" i="9"/>
  <c r="E9" i="10" s="1"/>
  <c r="H10" i="11"/>
  <c r="E9" i="9"/>
  <c r="D9" i="10" s="1"/>
  <c r="G9" i="7"/>
  <c r="N9" i="7"/>
  <c r="F9" i="7"/>
  <c r="J9" i="11"/>
  <c r="M9" i="7"/>
  <c r="P390" i="10"/>
  <c r="P391" i="10"/>
  <c r="P519" i="10"/>
  <c r="P193" i="10"/>
  <c r="P493" i="10"/>
  <c r="P712" i="10"/>
  <c r="P663" i="10"/>
  <c r="P632" i="10"/>
  <c r="P584" i="10"/>
  <c r="P424" i="10"/>
  <c r="P505" i="10"/>
  <c r="P458" i="10"/>
  <c r="P498" i="10"/>
  <c r="P429" i="10"/>
  <c r="P298" i="10"/>
  <c r="P392" i="10"/>
  <c r="H25" i="10"/>
  <c r="H26" i="10"/>
  <c r="H280" i="10"/>
  <c r="H279" i="10"/>
  <c r="H300" i="10"/>
  <c r="H301" i="10"/>
  <c r="H344" i="10"/>
  <c r="H343" i="10"/>
  <c r="H364" i="10"/>
  <c r="H365" i="10"/>
  <c r="H408" i="10"/>
  <c r="H407" i="10"/>
  <c r="H428" i="10"/>
  <c r="H429" i="10"/>
  <c r="H472" i="10"/>
  <c r="H471" i="10"/>
  <c r="H492" i="10"/>
  <c r="H493" i="10"/>
  <c r="H536" i="10"/>
  <c r="H535" i="10"/>
  <c r="H554" i="10"/>
  <c r="H555" i="10"/>
  <c r="H570" i="10"/>
  <c r="H571" i="10"/>
  <c r="H586" i="10"/>
  <c r="H587" i="10"/>
  <c r="H602" i="10"/>
  <c r="H603" i="10"/>
  <c r="H618" i="10"/>
  <c r="H619" i="10"/>
  <c r="H634" i="10"/>
  <c r="H635" i="10"/>
  <c r="H650" i="10"/>
  <c r="H651" i="10"/>
  <c r="H666" i="10"/>
  <c r="H667" i="10"/>
  <c r="H682" i="10"/>
  <c r="H683" i="10"/>
  <c r="H698" i="10"/>
  <c r="H699" i="10"/>
  <c r="H714" i="10"/>
  <c r="H715" i="10"/>
  <c r="H525" i="10"/>
  <c r="H526" i="10"/>
  <c r="H461" i="10"/>
  <c r="H462" i="10"/>
  <c r="H397" i="10"/>
  <c r="H398" i="10"/>
  <c r="H333" i="10"/>
  <c r="H334" i="10"/>
  <c r="H269" i="10"/>
  <c r="H270" i="10"/>
  <c r="H204" i="10"/>
  <c r="H205" i="10"/>
  <c r="H246" i="10"/>
  <c r="H247" i="10"/>
  <c r="H170" i="10"/>
  <c r="H171" i="10"/>
  <c r="H72" i="10"/>
  <c r="H73" i="10"/>
  <c r="H51" i="10"/>
  <c r="H50" i="10"/>
  <c r="H200" i="10"/>
  <c r="H201" i="10"/>
  <c r="H166" i="10"/>
  <c r="H167" i="10"/>
  <c r="H90" i="10"/>
  <c r="H91" i="10"/>
  <c r="H140" i="10"/>
  <c r="H141" i="10"/>
  <c r="P176" i="10"/>
  <c r="P175" i="10"/>
  <c r="P104" i="10"/>
  <c r="P105" i="10"/>
  <c r="H135" i="10"/>
  <c r="H136" i="10"/>
  <c r="H102" i="10"/>
  <c r="P100" i="10"/>
  <c r="P101" i="10"/>
  <c r="H62" i="10"/>
  <c r="P83" i="10"/>
  <c r="P468" i="10"/>
  <c r="P436" i="10"/>
  <c r="P420" i="10"/>
  <c r="P340" i="10"/>
  <c r="P76" i="10"/>
  <c r="P178" i="10"/>
  <c r="P162" i="10"/>
  <c r="P89" i="10"/>
  <c r="P717" i="10"/>
  <c r="P674" i="10"/>
  <c r="P366" i="10"/>
  <c r="P606" i="10"/>
  <c r="P453" i="10"/>
  <c r="P549" i="10"/>
  <c r="P318" i="10"/>
  <c r="P277" i="10"/>
  <c r="P487" i="10"/>
  <c r="P445" i="10"/>
  <c r="P423" i="10"/>
  <c r="P359" i="10"/>
  <c r="P317" i="10"/>
  <c r="P295" i="10"/>
  <c r="P232" i="10"/>
  <c r="P49" i="10"/>
  <c r="H264" i="10"/>
  <c r="H328" i="10"/>
  <c r="H392" i="10"/>
  <c r="H456" i="10"/>
  <c r="H520" i="10"/>
  <c r="H231" i="10"/>
  <c r="H23" i="10"/>
  <c r="H538" i="10"/>
  <c r="H490" i="10"/>
  <c r="H474" i="10"/>
  <c r="H426" i="10"/>
  <c r="H410" i="10"/>
  <c r="H362" i="10"/>
  <c r="H346" i="10"/>
  <c r="H298" i="10"/>
  <c r="H282" i="10"/>
  <c r="H153" i="10"/>
  <c r="H80" i="10"/>
  <c r="P111" i="10"/>
  <c r="P79" i="10"/>
  <c r="P672" i="10"/>
  <c r="P608" i="10"/>
  <c r="P480" i="10"/>
  <c r="P464" i="10"/>
  <c r="P448" i="10"/>
  <c r="P416" i="10"/>
  <c r="P352" i="10"/>
  <c r="P206" i="10"/>
  <c r="P378" i="10"/>
  <c r="P398" i="10"/>
  <c r="P142" i="10"/>
  <c r="P185" i="10"/>
  <c r="P169" i="10"/>
  <c r="P153" i="10"/>
  <c r="P137" i="10"/>
  <c r="P669" i="10"/>
  <c r="P626" i="10"/>
  <c r="P638" i="10"/>
  <c r="H49" i="10"/>
  <c r="H517" i="10"/>
  <c r="H485" i="10"/>
  <c r="H453" i="10"/>
  <c r="H421" i="10"/>
  <c r="H389" i="10"/>
  <c r="H357" i="10"/>
  <c r="H325" i="10"/>
  <c r="H293" i="10"/>
  <c r="H261" i="10"/>
  <c r="H165" i="10"/>
  <c r="H133" i="10"/>
  <c r="H69" i="10"/>
  <c r="H11" i="10"/>
  <c r="H196" i="10"/>
  <c r="H100" i="10"/>
  <c r="H68" i="10"/>
  <c r="H22" i="10"/>
  <c r="H54" i="10"/>
  <c r="H15" i="10"/>
  <c r="H38" i="10"/>
  <c r="H61" i="10"/>
  <c r="H29" i="10"/>
  <c r="N10" i="7"/>
  <c r="P711" i="10"/>
  <c r="P406" i="10"/>
  <c r="P676" i="10"/>
  <c r="P612" i="10"/>
  <c r="P564" i="10"/>
  <c r="P548" i="10"/>
  <c r="P516" i="10"/>
  <c r="P452" i="10"/>
  <c r="P388" i="10"/>
  <c r="P372" i="10"/>
  <c r="P356" i="10"/>
  <c r="P324" i="10"/>
  <c r="P292" i="10"/>
  <c r="P276" i="10"/>
  <c r="P229" i="10"/>
  <c r="P213" i="10"/>
  <c r="P431" i="10"/>
  <c r="P485" i="10"/>
  <c r="P181" i="10"/>
  <c r="P165" i="10"/>
  <c r="P149" i="10"/>
  <c r="P133" i="10"/>
  <c r="P690" i="10"/>
  <c r="P647" i="10"/>
  <c r="P605" i="10"/>
  <c r="P558" i="10"/>
  <c r="P529" i="10"/>
  <c r="P501" i="10"/>
  <c r="P473" i="10"/>
  <c r="P387" i="10"/>
  <c r="P358" i="10"/>
  <c r="P721" i="10"/>
  <c r="P514" i="10"/>
  <c r="P697" i="10"/>
  <c r="P510" i="10"/>
  <c r="P394" i="10"/>
  <c r="P375" i="10"/>
  <c r="P439" i="10"/>
  <c r="P503" i="10"/>
  <c r="P704" i="10"/>
  <c r="P640" i="10"/>
  <c r="P576" i="10"/>
  <c r="P400" i="10"/>
  <c r="P368" i="10"/>
  <c r="P336" i="10"/>
  <c r="P320" i="10"/>
  <c r="P272" i="10"/>
  <c r="P256" i="10"/>
  <c r="P211" i="10"/>
  <c r="P196" i="10"/>
  <c r="P405" i="10"/>
  <c r="P130" i="10"/>
  <c r="P583" i="10"/>
  <c r="P134" i="10"/>
  <c r="P655" i="10"/>
  <c r="P727" i="10"/>
  <c r="P706" i="10"/>
  <c r="P621" i="10"/>
  <c r="P599" i="10"/>
  <c r="P578" i="10"/>
  <c r="P550" i="10"/>
  <c r="P522" i="10"/>
  <c r="P465" i="10"/>
  <c r="P281" i="10"/>
  <c r="P562" i="10"/>
  <c r="P477" i="10"/>
  <c r="P413" i="10"/>
  <c r="P370" i="10"/>
  <c r="P306" i="10"/>
  <c r="P243" i="10"/>
  <c r="P222" i="10"/>
  <c r="P282" i="10"/>
  <c r="P219" i="10"/>
  <c r="J10" i="11"/>
  <c r="I9" i="11"/>
  <c r="G10" i="7"/>
  <c r="N11" i="11"/>
  <c r="N13" i="11"/>
  <c r="N15" i="11"/>
  <c r="N17" i="11"/>
  <c r="N19" i="11"/>
  <c r="N21" i="11"/>
  <c r="N23" i="11"/>
  <c r="N25" i="11"/>
  <c r="N27" i="11"/>
  <c r="N29" i="11"/>
  <c r="N31" i="11"/>
  <c r="N33" i="11"/>
  <c r="N35" i="11"/>
  <c r="N37" i="11"/>
  <c r="N39" i="11"/>
  <c r="N41" i="11"/>
  <c r="N43" i="11"/>
  <c r="N45" i="11"/>
  <c r="N47" i="11"/>
  <c r="N49" i="11"/>
  <c r="N51" i="11"/>
  <c r="N53" i="11"/>
  <c r="N55" i="11"/>
  <c r="N57" i="11"/>
  <c r="N59" i="11"/>
  <c r="N61" i="11"/>
  <c r="N63" i="11"/>
  <c r="N65" i="11"/>
  <c r="N67" i="11"/>
  <c r="N69" i="11"/>
  <c r="N71" i="11"/>
  <c r="N73" i="11"/>
  <c r="N75" i="11"/>
  <c r="N77" i="11"/>
  <c r="N79" i="11"/>
  <c r="N81" i="11"/>
  <c r="N83" i="11"/>
  <c r="N85" i="11"/>
  <c r="N87" i="11"/>
  <c r="N89" i="11"/>
  <c r="N91" i="11"/>
  <c r="N93" i="11"/>
  <c r="N95" i="11"/>
  <c r="N97" i="11"/>
  <c r="N99" i="11"/>
  <c r="N101" i="11"/>
  <c r="N103" i="11"/>
  <c r="N105" i="11"/>
  <c r="N107" i="11"/>
  <c r="N109" i="11"/>
  <c r="N111" i="11"/>
  <c r="N113" i="11"/>
  <c r="N115" i="11"/>
  <c r="N117" i="11"/>
  <c r="N119" i="11"/>
  <c r="N121" i="11"/>
  <c r="N123" i="11"/>
  <c r="N125" i="11"/>
  <c r="N127" i="11"/>
  <c r="N129" i="11"/>
  <c r="N131" i="11"/>
  <c r="N133" i="11"/>
  <c r="N135" i="11"/>
  <c r="N137" i="11"/>
  <c r="N139" i="11"/>
  <c r="N141" i="11"/>
  <c r="N143" i="11"/>
  <c r="N145" i="11"/>
  <c r="N147" i="11"/>
  <c r="N149" i="11"/>
  <c r="N151" i="11"/>
  <c r="N153" i="11"/>
  <c r="N155" i="11"/>
  <c r="N157" i="11"/>
  <c r="N159" i="11"/>
  <c r="N161" i="11"/>
  <c r="N163" i="11"/>
  <c r="N165" i="11"/>
  <c r="N167" i="11"/>
  <c r="N169" i="11"/>
  <c r="N171" i="11"/>
  <c r="N173" i="11"/>
  <c r="N175" i="11"/>
  <c r="N177" i="11"/>
  <c r="N179" i="11"/>
  <c r="M10" i="11"/>
  <c r="N12" i="11"/>
  <c r="M15" i="11"/>
  <c r="M18" i="11"/>
  <c r="N20" i="11"/>
  <c r="M23" i="11"/>
  <c r="M26" i="11"/>
  <c r="N28" i="11"/>
  <c r="M31" i="11"/>
  <c r="M34" i="11"/>
  <c r="N36" i="11"/>
  <c r="M39" i="11"/>
  <c r="M42" i="11"/>
  <c r="N44" i="11"/>
  <c r="M47" i="11"/>
  <c r="M50" i="11"/>
  <c r="N52" i="11"/>
  <c r="M55" i="11"/>
  <c r="M58" i="11"/>
  <c r="N60" i="11"/>
  <c r="M63" i="11"/>
  <c r="M66" i="11"/>
  <c r="N68" i="11"/>
  <c r="M71" i="11"/>
  <c r="M74" i="11"/>
  <c r="N76" i="11"/>
  <c r="M79" i="11"/>
  <c r="M82" i="11"/>
  <c r="N84" i="11"/>
  <c r="M87" i="11"/>
  <c r="M90" i="11"/>
  <c r="N92" i="11"/>
  <c r="M95" i="11"/>
  <c r="M98" i="11"/>
  <c r="N100" i="11"/>
  <c r="M103" i="11"/>
  <c r="M106" i="11"/>
  <c r="N108" i="11"/>
  <c r="M111" i="11"/>
  <c r="M114" i="11"/>
  <c r="N116" i="11"/>
  <c r="M119" i="11"/>
  <c r="M122" i="11"/>
  <c r="N124" i="11"/>
  <c r="M127" i="11"/>
  <c r="M130" i="11"/>
  <c r="N132" i="11"/>
  <c r="M135" i="11"/>
  <c r="M138" i="11"/>
  <c r="N140" i="11"/>
  <c r="M143" i="11"/>
  <c r="M146" i="11"/>
  <c r="N148" i="11"/>
  <c r="M151" i="11"/>
  <c r="M154" i="11"/>
  <c r="N156" i="11"/>
  <c r="M159" i="11"/>
  <c r="M162" i="11"/>
  <c r="N164" i="11"/>
  <c r="M167" i="11"/>
  <c r="M170" i="11"/>
  <c r="N172" i="11"/>
  <c r="M175" i="11"/>
  <c r="M178" i="11"/>
  <c r="N180" i="11"/>
  <c r="N182" i="11"/>
  <c r="N184" i="11"/>
  <c r="N186" i="11"/>
  <c r="N188" i="11"/>
  <c r="N190" i="11"/>
  <c r="N192" i="11"/>
  <c r="N194" i="11"/>
  <c r="N196" i="11"/>
  <c r="N198" i="11"/>
  <c r="N200" i="11"/>
  <c r="N202" i="11"/>
  <c r="N204" i="11"/>
  <c r="N206" i="11"/>
  <c r="N208" i="11"/>
  <c r="N210" i="11"/>
  <c r="N212" i="11"/>
  <c r="N214" i="11"/>
  <c r="N216" i="11"/>
  <c r="N218" i="11"/>
  <c r="N220" i="11"/>
  <c r="N10" i="11"/>
  <c r="M13" i="11"/>
  <c r="M16" i="11"/>
  <c r="N18" i="11"/>
  <c r="M21" i="11"/>
  <c r="M24" i="11"/>
  <c r="N26" i="11"/>
  <c r="M29" i="11"/>
  <c r="M32" i="11"/>
  <c r="N34" i="11"/>
  <c r="M37" i="11"/>
  <c r="M40" i="11"/>
  <c r="N42" i="11"/>
  <c r="M45" i="11"/>
  <c r="M48" i="11"/>
  <c r="N50" i="11"/>
  <c r="M53" i="11"/>
  <c r="M56" i="11"/>
  <c r="N58" i="11"/>
  <c r="M61" i="11"/>
  <c r="M64" i="11"/>
  <c r="N66" i="11"/>
  <c r="M69" i="11"/>
  <c r="M72" i="11"/>
  <c r="N74" i="11"/>
  <c r="M77" i="11"/>
  <c r="M80" i="11"/>
  <c r="N82" i="11"/>
  <c r="M85" i="11"/>
  <c r="M88" i="11"/>
  <c r="N90" i="11"/>
  <c r="M93" i="11"/>
  <c r="M96" i="11"/>
  <c r="N98" i="11"/>
  <c r="M101" i="11"/>
  <c r="M104" i="11"/>
  <c r="N106" i="11"/>
  <c r="M109" i="11"/>
  <c r="M112" i="11"/>
  <c r="N114" i="11"/>
  <c r="M117" i="11"/>
  <c r="M120" i="11"/>
  <c r="N122" i="11"/>
  <c r="M125" i="11"/>
  <c r="M128" i="11"/>
  <c r="N130" i="11"/>
  <c r="M133" i="11"/>
  <c r="M136" i="11"/>
  <c r="N138" i="11"/>
  <c r="M141" i="11"/>
  <c r="M144" i="11"/>
  <c r="N146" i="11"/>
  <c r="M149" i="11"/>
  <c r="M152" i="11"/>
  <c r="N154" i="11"/>
  <c r="M157" i="11"/>
  <c r="M160" i="11"/>
  <c r="N162" i="11"/>
  <c r="M165" i="11"/>
  <c r="M168" i="11"/>
  <c r="N170" i="11"/>
  <c r="M173" i="11"/>
  <c r="M176" i="11"/>
  <c r="N178" i="11"/>
  <c r="M181" i="11"/>
  <c r="M183" i="11"/>
  <c r="M185" i="11"/>
  <c r="M187" i="11"/>
  <c r="M189" i="11"/>
  <c r="M191" i="11"/>
  <c r="M193" i="11"/>
  <c r="M195" i="11"/>
  <c r="M197" i="11"/>
  <c r="M199" i="11"/>
  <c r="M201" i="11"/>
  <c r="M203" i="11"/>
  <c r="M205" i="11"/>
  <c r="M207" i="11"/>
  <c r="M209" i="11"/>
  <c r="M11" i="11"/>
  <c r="M14" i="11"/>
  <c r="N16" i="11"/>
  <c r="M19" i="11"/>
  <c r="M22" i="11"/>
  <c r="N24" i="11"/>
  <c r="M27" i="11"/>
  <c r="M30" i="11"/>
  <c r="N32" i="11"/>
  <c r="M35" i="11"/>
  <c r="M38" i="11"/>
  <c r="N40" i="11"/>
  <c r="M43" i="11"/>
  <c r="M46" i="11"/>
  <c r="N48" i="11"/>
  <c r="M51" i="11"/>
  <c r="M54" i="11"/>
  <c r="N56" i="11"/>
  <c r="M59" i="11"/>
  <c r="M62" i="11"/>
  <c r="N64" i="11"/>
  <c r="M67" i="11"/>
  <c r="M70" i="11"/>
  <c r="N72" i="11"/>
  <c r="M75" i="11"/>
  <c r="M78" i="11"/>
  <c r="N80" i="11"/>
  <c r="M83" i="11"/>
  <c r="M86" i="11"/>
  <c r="N88" i="11"/>
  <c r="M91" i="11"/>
  <c r="M94" i="11"/>
  <c r="N96" i="11"/>
  <c r="M99" i="11"/>
  <c r="M102" i="11"/>
  <c r="N104" i="11"/>
  <c r="M107" i="11"/>
  <c r="M110" i="11"/>
  <c r="N112" i="11"/>
  <c r="M115" i="11"/>
  <c r="M118" i="11"/>
  <c r="N120" i="11"/>
  <c r="M123" i="11"/>
  <c r="M126" i="11"/>
  <c r="N128" i="11"/>
  <c r="M131" i="11"/>
  <c r="M134" i="11"/>
  <c r="N136" i="11"/>
  <c r="M139" i="11"/>
  <c r="M142" i="11"/>
  <c r="N144" i="11"/>
  <c r="M147" i="11"/>
  <c r="M150" i="11"/>
  <c r="N152" i="11"/>
  <c r="M155" i="11"/>
  <c r="M158" i="11"/>
  <c r="N160" i="11"/>
  <c r="M163" i="11"/>
  <c r="M166" i="11"/>
  <c r="N168" i="11"/>
  <c r="M171" i="11"/>
  <c r="M174" i="11"/>
  <c r="N176" i="11"/>
  <c r="M179" i="11"/>
  <c r="N181" i="11"/>
  <c r="N183" i="11"/>
  <c r="N185" i="11"/>
  <c r="N187" i="11"/>
  <c r="N189" i="11"/>
  <c r="N191" i="11"/>
  <c r="N193" i="11"/>
  <c r="N195" i="11"/>
  <c r="N197" i="11"/>
  <c r="N199" i="11"/>
  <c r="N201" i="11"/>
  <c r="N203" i="11"/>
  <c r="N205" i="11"/>
  <c r="N207" i="11"/>
  <c r="N209" i="11"/>
  <c r="M12" i="11"/>
  <c r="N22" i="11"/>
  <c r="M33" i="11"/>
  <c r="M44" i="11"/>
  <c r="N54" i="11"/>
  <c r="M65" i="11"/>
  <c r="M76" i="11"/>
  <c r="N86" i="11"/>
  <c r="M97" i="11"/>
  <c r="M108" i="11"/>
  <c r="N118" i="11"/>
  <c r="M129" i="11"/>
  <c r="M140" i="11"/>
  <c r="N150" i="11"/>
  <c r="M161" i="11"/>
  <c r="M172" i="11"/>
  <c r="M182" i="11"/>
  <c r="M190" i="11"/>
  <c r="M198" i="11"/>
  <c r="M206" i="11"/>
  <c r="N211" i="11"/>
  <c r="M214" i="11"/>
  <c r="M217" i="11"/>
  <c r="N219" i="11"/>
  <c r="M222" i="11"/>
  <c r="M224" i="11"/>
  <c r="M226" i="11"/>
  <c r="M228" i="11"/>
  <c r="M230" i="11"/>
  <c r="M232" i="11"/>
  <c r="M234" i="11"/>
  <c r="M236" i="11"/>
  <c r="M238" i="11"/>
  <c r="M240" i="11"/>
  <c r="M242" i="11"/>
  <c r="M244" i="11"/>
  <c r="M246" i="11"/>
  <c r="M248" i="11"/>
  <c r="M250" i="11"/>
  <c r="M252" i="11"/>
  <c r="M254" i="11"/>
  <c r="M256" i="11"/>
  <c r="M258" i="11"/>
  <c r="M260" i="11"/>
  <c r="M262" i="11"/>
  <c r="M264" i="11"/>
  <c r="M266" i="11"/>
  <c r="M268" i="11"/>
  <c r="M270" i="11"/>
  <c r="M272" i="11"/>
  <c r="M274" i="11"/>
  <c r="M276" i="11"/>
  <c r="M278" i="11"/>
  <c r="M280" i="11"/>
  <c r="M282" i="11"/>
  <c r="M284" i="11"/>
  <c r="M286" i="11"/>
  <c r="M288" i="11"/>
  <c r="M290" i="11"/>
  <c r="M292" i="11"/>
  <c r="M294" i="11"/>
  <c r="M296" i="11"/>
  <c r="M298" i="11"/>
  <c r="M300" i="11"/>
  <c r="M302" i="11"/>
  <c r="M304" i="11"/>
  <c r="M306" i="11"/>
  <c r="M308" i="11"/>
  <c r="M310" i="11"/>
  <c r="M312" i="11"/>
  <c r="M314" i="11"/>
  <c r="M316" i="11"/>
  <c r="M318" i="11"/>
  <c r="M320" i="11"/>
  <c r="M322" i="11"/>
  <c r="M324" i="11"/>
  <c r="M326" i="11"/>
  <c r="M328" i="11"/>
  <c r="M330" i="11"/>
  <c r="M332" i="11"/>
  <c r="M334" i="11"/>
  <c r="M336" i="11"/>
  <c r="M338" i="11"/>
  <c r="M340" i="11"/>
  <c r="M342" i="11"/>
  <c r="M344" i="11"/>
  <c r="M17" i="11"/>
  <c r="M28" i="11"/>
  <c r="N38" i="11"/>
  <c r="M49" i="11"/>
  <c r="M60" i="11"/>
  <c r="N70" i="11"/>
  <c r="M81" i="11"/>
  <c r="M92" i="11"/>
  <c r="N102" i="11"/>
  <c r="M113" i="11"/>
  <c r="M124" i="11"/>
  <c r="N134" i="11"/>
  <c r="M145" i="11"/>
  <c r="M156" i="11"/>
  <c r="N166" i="11"/>
  <c r="M177" i="11"/>
  <c r="M186" i="11"/>
  <c r="M194" i="11"/>
  <c r="M202" i="11"/>
  <c r="M210" i="11"/>
  <c r="M213" i="11"/>
  <c r="N215" i="11"/>
  <c r="M218" i="11"/>
  <c r="M221" i="11"/>
  <c r="M223" i="11"/>
  <c r="M225" i="11"/>
  <c r="M227" i="11"/>
  <c r="M229" i="11"/>
  <c r="M231" i="11"/>
  <c r="M233" i="11"/>
  <c r="M235" i="11"/>
  <c r="M237" i="11"/>
  <c r="M239" i="11"/>
  <c r="M241" i="11"/>
  <c r="M243" i="11"/>
  <c r="M245" i="11"/>
  <c r="M247" i="11"/>
  <c r="M249" i="11"/>
  <c r="M251" i="11"/>
  <c r="M253" i="11"/>
  <c r="M255" i="11"/>
  <c r="M257" i="11"/>
  <c r="M259" i="11"/>
  <c r="M261" i="11"/>
  <c r="M263" i="11"/>
  <c r="M265" i="11"/>
  <c r="M267" i="11"/>
  <c r="M269" i="11"/>
  <c r="M271" i="11"/>
  <c r="M273" i="11"/>
  <c r="M275" i="11"/>
  <c r="M277" i="11"/>
  <c r="M279" i="11"/>
  <c r="M281" i="11"/>
  <c r="M283" i="11"/>
  <c r="M285" i="11"/>
  <c r="M287" i="11"/>
  <c r="M289" i="11"/>
  <c r="M291" i="11"/>
  <c r="M293" i="11"/>
  <c r="M295" i="11"/>
  <c r="M297" i="11"/>
  <c r="M299" i="11"/>
  <c r="M301" i="11"/>
  <c r="M303" i="11"/>
  <c r="M305" i="11"/>
  <c r="M307" i="11"/>
  <c r="M309" i="11"/>
  <c r="M311" i="11"/>
  <c r="M313" i="11"/>
  <c r="M315" i="11"/>
  <c r="M317" i="11"/>
  <c r="M319" i="11"/>
  <c r="M321" i="11"/>
  <c r="M323" i="11"/>
  <c r="M325" i="11"/>
  <c r="M327" i="11"/>
  <c r="M329" i="11"/>
  <c r="M331" i="11"/>
  <c r="M333" i="11"/>
  <c r="M335" i="11"/>
  <c r="M337" i="11"/>
  <c r="M339" i="11"/>
  <c r="M341" i="11"/>
  <c r="M343" i="11"/>
  <c r="N14" i="11"/>
  <c r="M36" i="11"/>
  <c r="M57" i="11"/>
  <c r="N78" i="11"/>
  <c r="M100" i="11"/>
  <c r="M121" i="11"/>
  <c r="N142" i="11"/>
  <c r="M164" i="11"/>
  <c r="M184" i="11"/>
  <c r="M200" i="11"/>
  <c r="M212" i="11"/>
  <c r="N217" i="11"/>
  <c r="N222" i="11"/>
  <c r="N226" i="11"/>
  <c r="N230" i="11"/>
  <c r="N234" i="11"/>
  <c r="N238" i="11"/>
  <c r="N242" i="11"/>
  <c r="N246" i="11"/>
  <c r="N250" i="11"/>
  <c r="N254" i="11"/>
  <c r="N258" i="11"/>
  <c r="N262" i="11"/>
  <c r="N266" i="11"/>
  <c r="N270" i="11"/>
  <c r="N274" i="11"/>
  <c r="N278" i="11"/>
  <c r="N282" i="11"/>
  <c r="N286" i="11"/>
  <c r="N290" i="11"/>
  <c r="N294" i="11"/>
  <c r="N298" i="11"/>
  <c r="N302" i="11"/>
  <c r="N306" i="11"/>
  <c r="N310" i="11"/>
  <c r="N314" i="11"/>
  <c r="N318" i="11"/>
  <c r="N322" i="11"/>
  <c r="N326" i="11"/>
  <c r="N330" i="11"/>
  <c r="N334" i="11"/>
  <c r="N338" i="11"/>
  <c r="N342" i="11"/>
  <c r="N345" i="11"/>
  <c r="N347" i="11"/>
  <c r="N349" i="11"/>
  <c r="N351" i="11"/>
  <c r="N353" i="11"/>
  <c r="N355" i="11"/>
  <c r="N357" i="11"/>
  <c r="N359" i="11"/>
  <c r="N361" i="11"/>
  <c r="N363" i="11"/>
  <c r="N365" i="11"/>
  <c r="N367" i="11"/>
  <c r="N369" i="11"/>
  <c r="N371" i="11"/>
  <c r="N373" i="11"/>
  <c r="N375" i="11"/>
  <c r="N377" i="11"/>
  <c r="N379" i="11"/>
  <c r="N381" i="11"/>
  <c r="N383" i="11"/>
  <c r="N385" i="11"/>
  <c r="N387" i="11"/>
  <c r="N389" i="11"/>
  <c r="N391" i="11"/>
  <c r="N393" i="11"/>
  <c r="N395" i="11"/>
  <c r="N397" i="11"/>
  <c r="N399" i="11"/>
  <c r="N401" i="11"/>
  <c r="N403" i="11"/>
  <c r="N405" i="11"/>
  <c r="N407" i="11"/>
  <c r="N409" i="11"/>
  <c r="N411" i="11"/>
  <c r="N413" i="11"/>
  <c r="N415" i="11"/>
  <c r="N417" i="11"/>
  <c r="N419" i="11"/>
  <c r="N421" i="11"/>
  <c r="N423" i="11"/>
  <c r="N425" i="11"/>
  <c r="N427" i="11"/>
  <c r="N429" i="11"/>
  <c r="N431" i="11"/>
  <c r="N433" i="11"/>
  <c r="N435" i="11"/>
  <c r="N437" i="11"/>
  <c r="N439" i="11"/>
  <c r="N441" i="11"/>
  <c r="N443" i="11"/>
  <c r="N445" i="11"/>
  <c r="N447" i="11"/>
  <c r="N449" i="11"/>
  <c r="N451" i="11"/>
  <c r="N453" i="11"/>
  <c r="N455" i="11"/>
  <c r="N457" i="11"/>
  <c r="N459" i="11"/>
  <c r="N461" i="11"/>
  <c r="N463" i="11"/>
  <c r="N465" i="11"/>
  <c r="N467" i="11"/>
  <c r="N469" i="11"/>
  <c r="N471" i="11"/>
  <c r="N473" i="11"/>
  <c r="N475" i="11"/>
  <c r="N477" i="11"/>
  <c r="N479" i="11"/>
  <c r="N481" i="11"/>
  <c r="N483" i="11"/>
  <c r="N485" i="11"/>
  <c r="N487" i="11"/>
  <c r="N489" i="11"/>
  <c r="N491" i="11"/>
  <c r="N493" i="11"/>
  <c r="N495" i="11"/>
  <c r="N497" i="11"/>
  <c r="N499" i="11"/>
  <c r="N501" i="11"/>
  <c r="N503" i="11"/>
  <c r="N505" i="11"/>
  <c r="N507" i="11"/>
  <c r="N509" i="11"/>
  <c r="N511" i="11"/>
  <c r="N513" i="11"/>
  <c r="N515" i="11"/>
  <c r="N517" i="11"/>
  <c r="N519" i="11"/>
  <c r="N521" i="11"/>
  <c r="N523" i="11"/>
  <c r="N525" i="11"/>
  <c r="N527" i="11"/>
  <c r="N529" i="11"/>
  <c r="N531" i="11"/>
  <c r="N533" i="11"/>
  <c r="N535" i="11"/>
  <c r="N537" i="11"/>
  <c r="N539" i="11"/>
  <c r="N541" i="11"/>
  <c r="N543" i="11"/>
  <c r="N545" i="11"/>
  <c r="N547" i="11"/>
  <c r="N549" i="11"/>
  <c r="N551" i="11"/>
  <c r="N553" i="11"/>
  <c r="N555" i="11"/>
  <c r="N557" i="11"/>
  <c r="N559" i="11"/>
  <c r="N561" i="11"/>
  <c r="N563" i="11"/>
  <c r="N565" i="11"/>
  <c r="N567" i="11"/>
  <c r="N569" i="11"/>
  <c r="N571" i="11"/>
  <c r="M25" i="11"/>
  <c r="N46" i="11"/>
  <c r="M68" i="11"/>
  <c r="M89" i="11"/>
  <c r="N110" i="11"/>
  <c r="M132" i="11"/>
  <c r="M153" i="11"/>
  <c r="N174" i="11"/>
  <c r="M192" i="11"/>
  <c r="M208" i="11"/>
  <c r="M215" i="11"/>
  <c r="M220" i="11"/>
  <c r="N224" i="11"/>
  <c r="N228" i="11"/>
  <c r="N232" i="11"/>
  <c r="N236" i="11"/>
  <c r="N240" i="11"/>
  <c r="N244" i="11"/>
  <c r="N248" i="11"/>
  <c r="N252" i="11"/>
  <c r="N256" i="11"/>
  <c r="N260" i="11"/>
  <c r="N264" i="11"/>
  <c r="N268" i="11"/>
  <c r="N272" i="11"/>
  <c r="N276" i="11"/>
  <c r="N280" i="11"/>
  <c r="N284" i="11"/>
  <c r="N288" i="11"/>
  <c r="N292" i="11"/>
  <c r="N296" i="11"/>
  <c r="N300" i="11"/>
  <c r="N304" i="11"/>
  <c r="N308" i="11"/>
  <c r="N312" i="11"/>
  <c r="N316" i="11"/>
  <c r="N320" i="11"/>
  <c r="N324" i="11"/>
  <c r="N328" i="11"/>
  <c r="N332" i="11"/>
  <c r="N336" i="11"/>
  <c r="N340" i="11"/>
  <c r="N344" i="11"/>
  <c r="N346" i="11"/>
  <c r="N348" i="11"/>
  <c r="N350" i="11"/>
  <c r="N352" i="11"/>
  <c r="N354" i="11"/>
  <c r="N356" i="11"/>
  <c r="N358" i="11"/>
  <c r="N360" i="11"/>
  <c r="N362" i="11"/>
  <c r="N364" i="11"/>
  <c r="N366" i="11"/>
  <c r="N368" i="11"/>
  <c r="N370" i="11"/>
  <c r="N372" i="11"/>
  <c r="N374" i="11"/>
  <c r="N376" i="11"/>
  <c r="N378" i="11"/>
  <c r="N380" i="11"/>
  <c r="N382" i="11"/>
  <c r="N384" i="11"/>
  <c r="N386" i="11"/>
  <c r="N388" i="11"/>
  <c r="N390" i="11"/>
  <c r="N392" i="11"/>
  <c r="N394" i="11"/>
  <c r="N396" i="11"/>
  <c r="N398" i="11"/>
  <c r="N400" i="11"/>
  <c r="N402" i="11"/>
  <c r="N404" i="11"/>
  <c r="N406" i="11"/>
  <c r="N408" i="11"/>
  <c r="N410" i="11"/>
  <c r="N412" i="11"/>
  <c r="N414" i="11"/>
  <c r="N416" i="11"/>
  <c r="N418" i="11"/>
  <c r="N420" i="11"/>
  <c r="N422" i="11"/>
  <c r="N424" i="11"/>
  <c r="N426" i="11"/>
  <c r="N428" i="11"/>
  <c r="N430" i="11"/>
  <c r="N432" i="11"/>
  <c r="N434" i="11"/>
  <c r="N436" i="11"/>
  <c r="N438" i="11"/>
  <c r="N440" i="11"/>
  <c r="N442" i="11"/>
  <c r="N444" i="11"/>
  <c r="N446" i="11"/>
  <c r="N448" i="11"/>
  <c r="N450" i="11"/>
  <c r="N452" i="11"/>
  <c r="N454" i="11"/>
  <c r="N456" i="11"/>
  <c r="N458" i="11"/>
  <c r="N460" i="11"/>
  <c r="N462" i="11"/>
  <c r="N464" i="11"/>
  <c r="N466" i="11"/>
  <c r="N468" i="11"/>
  <c r="N470" i="11"/>
  <c r="N472" i="11"/>
  <c r="N474" i="11"/>
  <c r="N476" i="11"/>
  <c r="N478" i="11"/>
  <c r="N480" i="11"/>
  <c r="N482" i="11"/>
  <c r="N484" i="11"/>
  <c r="N486" i="11"/>
  <c r="N488" i="11"/>
  <c r="N490" i="11"/>
  <c r="N492" i="11"/>
  <c r="N494" i="11"/>
  <c r="N496" i="11"/>
  <c r="N498" i="11"/>
  <c r="N500" i="11"/>
  <c r="N502" i="11"/>
  <c r="N504" i="11"/>
  <c r="N506" i="11"/>
  <c r="N508" i="11"/>
  <c r="N510" i="11"/>
  <c r="N512" i="11"/>
  <c r="N514" i="11"/>
  <c r="N516" i="11"/>
  <c r="N518" i="11"/>
  <c r="N520" i="11"/>
  <c r="N522" i="11"/>
  <c r="N524" i="11"/>
  <c r="N526" i="11"/>
  <c r="N528" i="11"/>
  <c r="N530" i="11"/>
  <c r="N532" i="11"/>
  <c r="N534" i="11"/>
  <c r="N536" i="11"/>
  <c r="N538" i="11"/>
  <c r="N540" i="11"/>
  <c r="N542" i="11"/>
  <c r="N544" i="11"/>
  <c r="N546" i="11"/>
  <c r="N548" i="11"/>
  <c r="N550" i="11"/>
  <c r="N552" i="11"/>
  <c r="N554" i="11"/>
  <c r="N556" i="11"/>
  <c r="N558" i="11"/>
  <c r="N560" i="11"/>
  <c r="N562" i="11"/>
  <c r="N564" i="11"/>
  <c r="N566" i="11"/>
  <c r="N568" i="11"/>
  <c r="N570" i="11"/>
  <c r="N572" i="11"/>
  <c r="N574" i="11"/>
  <c r="N576" i="11"/>
  <c r="N578" i="11"/>
  <c r="N580" i="11"/>
  <c r="N582" i="11"/>
  <c r="N584" i="11"/>
  <c r="N586" i="11"/>
  <c r="N588" i="11"/>
  <c r="N590" i="11"/>
  <c r="N592" i="11"/>
  <c r="N594" i="11"/>
  <c r="N596" i="11"/>
  <c r="N598" i="11"/>
  <c r="M20" i="11"/>
  <c r="N62" i="11"/>
  <c r="M105" i="11"/>
  <c r="M148" i="11"/>
  <c r="M188" i="11"/>
  <c r="N213" i="11"/>
  <c r="N223" i="11"/>
  <c r="N231" i="11"/>
  <c r="N239" i="11"/>
  <c r="N247" i="11"/>
  <c r="N255" i="11"/>
  <c r="N263" i="11"/>
  <c r="N271" i="11"/>
  <c r="N279" i="11"/>
  <c r="N287" i="11"/>
  <c r="N295" i="11"/>
  <c r="N303" i="11"/>
  <c r="N311" i="11"/>
  <c r="N319" i="11"/>
  <c r="N327" i="11"/>
  <c r="N335" i="11"/>
  <c r="N343" i="11"/>
  <c r="M348" i="11"/>
  <c r="M352" i="11"/>
  <c r="M356" i="11"/>
  <c r="M360" i="11"/>
  <c r="M364" i="11"/>
  <c r="M368" i="11"/>
  <c r="M372" i="11"/>
  <c r="M376" i="11"/>
  <c r="M380" i="11"/>
  <c r="M384" i="11"/>
  <c r="M388" i="11"/>
  <c r="M392" i="11"/>
  <c r="M396" i="11"/>
  <c r="M400" i="11"/>
  <c r="M404" i="11"/>
  <c r="M408" i="11"/>
  <c r="M412" i="11"/>
  <c r="M416" i="11"/>
  <c r="M420" i="11"/>
  <c r="M424" i="11"/>
  <c r="M428" i="11"/>
  <c r="M432" i="11"/>
  <c r="M436" i="11"/>
  <c r="M440" i="11"/>
  <c r="M444" i="11"/>
  <c r="M448" i="11"/>
  <c r="M452" i="11"/>
  <c r="M456" i="11"/>
  <c r="M460" i="11"/>
  <c r="M464" i="11"/>
  <c r="M468" i="11"/>
  <c r="M472" i="11"/>
  <c r="M476" i="11"/>
  <c r="M480" i="11"/>
  <c r="M484" i="11"/>
  <c r="M488" i="11"/>
  <c r="M492" i="11"/>
  <c r="M496" i="11"/>
  <c r="M500" i="11"/>
  <c r="M504" i="11"/>
  <c r="M508" i="11"/>
  <c r="M512" i="11"/>
  <c r="M516" i="11"/>
  <c r="M520" i="11"/>
  <c r="M524" i="11"/>
  <c r="M528" i="11"/>
  <c r="M532" i="11"/>
  <c r="M536" i="11"/>
  <c r="M540" i="11"/>
  <c r="M544" i="11"/>
  <c r="M548" i="11"/>
  <c r="M552" i="11"/>
  <c r="M556" i="11"/>
  <c r="M560" i="11"/>
  <c r="M564" i="11"/>
  <c r="M568" i="11"/>
  <c r="M572" i="11"/>
  <c r="M575" i="11"/>
  <c r="N577" i="11"/>
  <c r="M580" i="11"/>
  <c r="M583" i="11"/>
  <c r="N585" i="11"/>
  <c r="M588" i="11"/>
  <c r="M591" i="11"/>
  <c r="N593" i="11"/>
  <c r="N30" i="11"/>
  <c r="M73" i="11"/>
  <c r="M116" i="11"/>
  <c r="N158" i="11"/>
  <c r="M196" i="11"/>
  <c r="M216" i="11"/>
  <c r="N225" i="11"/>
  <c r="N233" i="11"/>
  <c r="N241" i="11"/>
  <c r="N249" i="11"/>
  <c r="N257" i="11"/>
  <c r="N265" i="11"/>
  <c r="N273" i="11"/>
  <c r="N281" i="11"/>
  <c r="N289" i="11"/>
  <c r="N297" i="11"/>
  <c r="N305" i="11"/>
  <c r="N313" i="11"/>
  <c r="N321" i="11"/>
  <c r="N329" i="11"/>
  <c r="N337" i="11"/>
  <c r="M345" i="11"/>
  <c r="M349" i="11"/>
  <c r="M353" i="11"/>
  <c r="M357" i="11"/>
  <c r="M361" i="11"/>
  <c r="M365" i="11"/>
  <c r="M369" i="11"/>
  <c r="M373" i="11"/>
  <c r="M377" i="11"/>
  <c r="M381" i="11"/>
  <c r="M385" i="11"/>
  <c r="M389" i="11"/>
  <c r="M393" i="11"/>
  <c r="M397" i="11"/>
  <c r="M401" i="11"/>
  <c r="M405" i="11"/>
  <c r="M409" i="11"/>
  <c r="M413" i="11"/>
  <c r="M417" i="11"/>
  <c r="M421" i="11"/>
  <c r="M425" i="11"/>
  <c r="M429" i="11"/>
  <c r="M433" i="11"/>
  <c r="M437" i="11"/>
  <c r="M441" i="11"/>
  <c r="M445" i="11"/>
  <c r="M449" i="11"/>
  <c r="M453" i="11"/>
  <c r="M457" i="11"/>
  <c r="M461" i="11"/>
  <c r="M465" i="11"/>
  <c r="M469" i="11"/>
  <c r="M473" i="11"/>
  <c r="M477" i="11"/>
  <c r="M481" i="11"/>
  <c r="M485" i="11"/>
  <c r="M489" i="11"/>
  <c r="M493" i="11"/>
  <c r="M497" i="11"/>
  <c r="M501" i="11"/>
  <c r="M505" i="11"/>
  <c r="M509" i="11"/>
  <c r="M513" i="11"/>
  <c r="M517" i="11"/>
  <c r="M521" i="11"/>
  <c r="M525" i="11"/>
  <c r="M529" i="11"/>
  <c r="M533" i="11"/>
  <c r="M537" i="11"/>
  <c r="M541" i="11"/>
  <c r="M545" i="11"/>
  <c r="M549" i="11"/>
  <c r="M553" i="11"/>
  <c r="M557" i="11"/>
  <c r="M561" i="11"/>
  <c r="M565" i="11"/>
  <c r="M569" i="11"/>
  <c r="M573" i="11"/>
  <c r="N575" i="11"/>
  <c r="M578" i="11"/>
  <c r="M581" i="11"/>
  <c r="N583" i="11"/>
  <c r="M586" i="11"/>
  <c r="M589" i="11"/>
  <c r="M41" i="11"/>
  <c r="N126" i="11"/>
  <c r="M204" i="11"/>
  <c r="N227" i="11"/>
  <c r="N243" i="11"/>
  <c r="N259" i="11"/>
  <c r="N275" i="11"/>
  <c r="N291" i="11"/>
  <c r="N307" i="11"/>
  <c r="N323" i="11"/>
  <c r="N339" i="11"/>
  <c r="M350" i="11"/>
  <c r="M358" i="11"/>
  <c r="M366" i="11"/>
  <c r="M374" i="11"/>
  <c r="M382" i="11"/>
  <c r="M390" i="11"/>
  <c r="M398" i="11"/>
  <c r="M406" i="11"/>
  <c r="M414" i="11"/>
  <c r="M422" i="11"/>
  <c r="M430" i="11"/>
  <c r="M438" i="11"/>
  <c r="M446" i="11"/>
  <c r="M454" i="11"/>
  <c r="M462" i="11"/>
  <c r="M470" i="11"/>
  <c r="M478" i="11"/>
  <c r="M486" i="11"/>
  <c r="M494" i="11"/>
  <c r="M502" i="11"/>
  <c r="M510" i="11"/>
  <c r="M518" i="11"/>
  <c r="M526" i="11"/>
  <c r="M534" i="11"/>
  <c r="M542" i="11"/>
  <c r="M550" i="11"/>
  <c r="M558" i="11"/>
  <c r="M566" i="11"/>
  <c r="N573" i="11"/>
  <c r="M579" i="11"/>
  <c r="M584" i="11"/>
  <c r="N589" i="11"/>
  <c r="M593" i="11"/>
  <c r="M596" i="11"/>
  <c r="M599" i="11"/>
  <c r="M601" i="11"/>
  <c r="M603" i="11"/>
  <c r="M605" i="11"/>
  <c r="M607" i="11"/>
  <c r="M609" i="11"/>
  <c r="M611" i="11"/>
  <c r="M613" i="11"/>
  <c r="M615" i="11"/>
  <c r="M617" i="11"/>
  <c r="M619" i="11"/>
  <c r="M621" i="11"/>
  <c r="M623" i="11"/>
  <c r="M625" i="11"/>
  <c r="M627" i="11"/>
  <c r="M629" i="11"/>
  <c r="M631" i="11"/>
  <c r="M633" i="11"/>
  <c r="M635" i="11"/>
  <c r="M637" i="11"/>
  <c r="M639" i="11"/>
  <c r="M641" i="11"/>
  <c r="M643" i="11"/>
  <c r="M645" i="11"/>
  <c r="M647" i="11"/>
  <c r="M649" i="11"/>
  <c r="M651" i="11"/>
  <c r="M653" i="11"/>
  <c r="M655" i="11"/>
  <c r="M657" i="11"/>
  <c r="M659" i="11"/>
  <c r="M661" i="11"/>
  <c r="M663" i="11"/>
  <c r="M665" i="11"/>
  <c r="M667" i="11"/>
  <c r="M669" i="11"/>
  <c r="M671" i="11"/>
  <c r="M673" i="11"/>
  <c r="M675" i="11"/>
  <c r="M677" i="11"/>
  <c r="M679" i="11"/>
  <c r="M681" i="11"/>
  <c r="M683" i="11"/>
  <c r="M685" i="11"/>
  <c r="M687" i="11"/>
  <c r="M689" i="11"/>
  <c r="M691" i="11"/>
  <c r="M693" i="11"/>
  <c r="M695" i="11"/>
  <c r="M697" i="11"/>
  <c r="M699" i="11"/>
  <c r="M701" i="11"/>
  <c r="M703" i="11"/>
  <c r="M705" i="11"/>
  <c r="M707" i="11"/>
  <c r="M709" i="11"/>
  <c r="M711" i="11"/>
  <c r="M713" i="11"/>
  <c r="M715" i="11"/>
  <c r="M717" i="11"/>
  <c r="M719" i="11"/>
  <c r="M721" i="11"/>
  <c r="M723" i="11"/>
  <c r="M725" i="11"/>
  <c r="M727" i="11"/>
  <c r="N9" i="11"/>
  <c r="M180" i="11"/>
  <c r="M52" i="11"/>
  <c r="M137" i="11"/>
  <c r="M211" i="11"/>
  <c r="N229" i="11"/>
  <c r="N245" i="11"/>
  <c r="N261" i="11"/>
  <c r="N277" i="11"/>
  <c r="N293" i="11"/>
  <c r="N309" i="11"/>
  <c r="N325" i="11"/>
  <c r="N341" i="11"/>
  <c r="M351" i="11"/>
  <c r="M359" i="11"/>
  <c r="M367" i="11"/>
  <c r="M375" i="11"/>
  <c r="M383" i="11"/>
  <c r="M391" i="11"/>
  <c r="M399" i="11"/>
  <c r="M407" i="11"/>
  <c r="M415" i="11"/>
  <c r="M423" i="11"/>
  <c r="M431" i="11"/>
  <c r="M439" i="11"/>
  <c r="M447" i="11"/>
  <c r="M455" i="11"/>
  <c r="M463" i="11"/>
  <c r="M471" i="11"/>
  <c r="M479" i="11"/>
  <c r="M487" i="11"/>
  <c r="M495" i="11"/>
  <c r="M503" i="11"/>
  <c r="M511" i="11"/>
  <c r="M519" i="11"/>
  <c r="M527" i="11"/>
  <c r="M535" i="11"/>
  <c r="M543" i="11"/>
  <c r="M551" i="11"/>
  <c r="M559" i="11"/>
  <c r="M567" i="11"/>
  <c r="M574" i="11"/>
  <c r="N579" i="11"/>
  <c r="M585" i="11"/>
  <c r="M590" i="11"/>
  <c r="M594" i="11"/>
  <c r="M597" i="11"/>
  <c r="N599" i="11"/>
  <c r="N601" i="11"/>
  <c r="N603" i="11"/>
  <c r="N605" i="11"/>
  <c r="N607" i="11"/>
  <c r="N609" i="11"/>
  <c r="N611" i="11"/>
  <c r="N613" i="11"/>
  <c r="N615" i="11"/>
  <c r="N617" i="11"/>
  <c r="N619" i="11"/>
  <c r="N621" i="11"/>
  <c r="N623" i="11"/>
  <c r="N625" i="11"/>
  <c r="N627" i="11"/>
  <c r="N629" i="11"/>
  <c r="N631" i="11"/>
  <c r="N633" i="11"/>
  <c r="N635" i="11"/>
  <c r="N637" i="11"/>
  <c r="N639" i="11"/>
  <c r="N641" i="11"/>
  <c r="N643" i="11"/>
  <c r="N645" i="11"/>
  <c r="N647" i="11"/>
  <c r="N649" i="11"/>
  <c r="N651" i="11"/>
  <c r="N653" i="11"/>
  <c r="N655" i="11"/>
  <c r="N657" i="11"/>
  <c r="N659" i="11"/>
  <c r="N661" i="11"/>
  <c r="N663" i="11"/>
  <c r="N665" i="11"/>
  <c r="N667" i="11"/>
  <c r="N669" i="11"/>
  <c r="N671" i="11"/>
  <c r="N673" i="11"/>
  <c r="N675" i="11"/>
  <c r="N677" i="11"/>
  <c r="N679" i="11"/>
  <c r="N681" i="11"/>
  <c r="N683" i="11"/>
  <c r="N685" i="11"/>
  <c r="N687" i="11"/>
  <c r="N689" i="11"/>
  <c r="N691" i="11"/>
  <c r="N693" i="11"/>
  <c r="N695" i="11"/>
  <c r="N697" i="11"/>
  <c r="N699" i="11"/>
  <c r="N701" i="11"/>
  <c r="N703" i="11"/>
  <c r="N705" i="11"/>
  <c r="N707" i="11"/>
  <c r="N709" i="11"/>
  <c r="N711" i="11"/>
  <c r="N713" i="11"/>
  <c r="N715" i="11"/>
  <c r="N717" i="11"/>
  <c r="N719" i="11"/>
  <c r="N721" i="11"/>
  <c r="N723" i="11"/>
  <c r="N725" i="11"/>
  <c r="N727" i="11"/>
  <c r="M9" i="11"/>
  <c r="M84" i="11"/>
  <c r="M169" i="11"/>
  <c r="M219" i="11"/>
  <c r="N235" i="11"/>
  <c r="N251" i="11"/>
  <c r="N267" i="11"/>
  <c r="N283" i="11"/>
  <c r="N299" i="11"/>
  <c r="N315" i="11"/>
  <c r="N331" i="11"/>
  <c r="M346" i="11"/>
  <c r="M354" i="11"/>
  <c r="M362" i="11"/>
  <c r="M370" i="11"/>
  <c r="M378" i="11"/>
  <c r="M386" i="11"/>
  <c r="M394" i="11"/>
  <c r="M402" i="11"/>
  <c r="M410" i="11"/>
  <c r="M418" i="11"/>
  <c r="M426" i="11"/>
  <c r="M434" i="11"/>
  <c r="M442" i="11"/>
  <c r="M450" i="11"/>
  <c r="M458" i="11"/>
  <c r="M466" i="11"/>
  <c r="M474" i="11"/>
  <c r="M482" i="11"/>
  <c r="M490" i="11"/>
  <c r="M498" i="11"/>
  <c r="M506" i="11"/>
  <c r="M514" i="11"/>
  <c r="M522" i="11"/>
  <c r="M530" i="11"/>
  <c r="M538" i="11"/>
  <c r="M546" i="11"/>
  <c r="M554" i="11"/>
  <c r="M562" i="11"/>
  <c r="M570" i="11"/>
  <c r="M576" i="11"/>
  <c r="N581" i="11"/>
  <c r="M587" i="11"/>
  <c r="N591" i="11"/>
  <c r="M595" i="11"/>
  <c r="N597" i="11"/>
  <c r="M600" i="11"/>
  <c r="M602" i="11"/>
  <c r="M604" i="11"/>
  <c r="M606" i="11"/>
  <c r="M608" i="11"/>
  <c r="M610" i="11"/>
  <c r="M612" i="11"/>
  <c r="M614" i="11"/>
  <c r="M616" i="11"/>
  <c r="M618" i="11"/>
  <c r="M620" i="11"/>
  <c r="M622" i="11"/>
  <c r="M624" i="11"/>
  <c r="M626" i="11"/>
  <c r="M628" i="11"/>
  <c r="M630" i="11"/>
  <c r="M632" i="11"/>
  <c r="M634" i="11"/>
  <c r="M636" i="11"/>
  <c r="M638" i="11"/>
  <c r="M640" i="11"/>
  <c r="M642" i="11"/>
  <c r="M644" i="11"/>
  <c r="M646" i="11"/>
  <c r="M648" i="11"/>
  <c r="M650" i="11"/>
  <c r="M652" i="11"/>
  <c r="M654" i="11"/>
  <c r="M656" i="11"/>
  <c r="M658" i="11"/>
  <c r="M660" i="11"/>
  <c r="M662" i="11"/>
  <c r="M664" i="11"/>
  <c r="M666" i="11"/>
  <c r="M668" i="11"/>
  <c r="M670" i="11"/>
  <c r="M672" i="11"/>
  <c r="M674" i="11"/>
  <c r="M676" i="11"/>
  <c r="M678" i="11"/>
  <c r="M680" i="11"/>
  <c r="M682" i="11"/>
  <c r="M684" i="11"/>
  <c r="M686" i="11"/>
  <c r="M688" i="11"/>
  <c r="M690" i="11"/>
  <c r="M692" i="11"/>
  <c r="M694" i="11"/>
  <c r="M696" i="11"/>
  <c r="M698" i="11"/>
  <c r="M700" i="11"/>
  <c r="M702" i="11"/>
  <c r="M704" i="11"/>
  <c r="M706" i="11"/>
  <c r="M708" i="11"/>
  <c r="M710" i="11"/>
  <c r="M712" i="11"/>
  <c r="M714" i="11"/>
  <c r="M716" i="11"/>
  <c r="M718" i="11"/>
  <c r="M720" i="11"/>
  <c r="M722" i="11"/>
  <c r="M724" i="11"/>
  <c r="M726" i="11"/>
  <c r="M728" i="11"/>
  <c r="N94" i="11"/>
  <c r="N221" i="11"/>
  <c r="N237" i="11"/>
  <c r="N253" i="11"/>
  <c r="N269" i="11"/>
  <c r="N285" i="11"/>
  <c r="N301" i="11"/>
  <c r="N317" i="11"/>
  <c r="N333" i="11"/>
  <c r="M347" i="11"/>
  <c r="M355" i="11"/>
  <c r="M363" i="11"/>
  <c r="M371" i="11"/>
  <c r="M379" i="11"/>
  <c r="M387" i="11"/>
  <c r="M395" i="11"/>
  <c r="M403" i="11"/>
  <c r="M411" i="11"/>
  <c r="M419" i="11"/>
  <c r="M427" i="11"/>
  <c r="M435" i="11"/>
  <c r="M443" i="11"/>
  <c r="M451" i="11"/>
  <c r="M459" i="11"/>
  <c r="M467" i="11"/>
  <c r="M475" i="11"/>
  <c r="M483" i="11"/>
  <c r="M491" i="11"/>
  <c r="M499" i="11"/>
  <c r="M507" i="11"/>
  <c r="M515" i="11"/>
  <c r="M523" i="11"/>
  <c r="M531" i="11"/>
  <c r="M539" i="11"/>
  <c r="M547" i="11"/>
  <c r="M555" i="11"/>
  <c r="M563" i="11"/>
  <c r="M571" i="11"/>
  <c r="M577" i="11"/>
  <c r="M582" i="11"/>
  <c r="N587" i="11"/>
  <c r="M592" i="11"/>
  <c r="N595" i="11"/>
  <c r="M598" i="11"/>
  <c r="N600" i="11"/>
  <c r="N602" i="11"/>
  <c r="N604" i="11"/>
  <c r="N606" i="11"/>
  <c r="N608" i="11"/>
  <c r="N610" i="11"/>
  <c r="N612" i="11"/>
  <c r="N614" i="11"/>
  <c r="N616" i="11"/>
  <c r="N618" i="11"/>
  <c r="N620" i="11"/>
  <c r="N622" i="11"/>
  <c r="N624" i="11"/>
  <c r="N626" i="11"/>
  <c r="N628" i="11"/>
  <c r="N630" i="11"/>
  <c r="N632" i="11"/>
  <c r="N634" i="11"/>
  <c r="N636" i="11"/>
  <c r="N638" i="11"/>
  <c r="N640" i="11"/>
  <c r="N642" i="11"/>
  <c r="N644" i="11"/>
  <c r="N646" i="11"/>
  <c r="N648" i="11"/>
  <c r="N650" i="11"/>
  <c r="N652" i="11"/>
  <c r="N654" i="11"/>
  <c r="N656" i="11"/>
  <c r="N658" i="11"/>
  <c r="N660" i="11"/>
  <c r="N662" i="11"/>
  <c r="N664" i="11"/>
  <c r="N666" i="11"/>
  <c r="N668" i="11"/>
  <c r="N670" i="11"/>
  <c r="N672" i="11"/>
  <c r="N674" i="11"/>
  <c r="N676" i="11"/>
  <c r="N678" i="11"/>
  <c r="N680" i="11"/>
  <c r="N682" i="11"/>
  <c r="N684" i="11"/>
  <c r="N686" i="11"/>
  <c r="N688" i="11"/>
  <c r="N690" i="11"/>
  <c r="N692" i="11"/>
  <c r="N694" i="11"/>
  <c r="N696" i="11"/>
  <c r="N698" i="11"/>
  <c r="N700" i="11"/>
  <c r="N702" i="11"/>
  <c r="N704" i="11"/>
  <c r="N706" i="11"/>
  <c r="N708" i="11"/>
  <c r="N710" i="11"/>
  <c r="N712" i="11"/>
  <c r="N714" i="11"/>
  <c r="N716" i="11"/>
  <c r="N718" i="11"/>
  <c r="N720" i="11"/>
  <c r="N722" i="11"/>
  <c r="N724" i="11"/>
  <c r="N726" i="11"/>
  <c r="N728" i="11"/>
  <c r="S11" i="10"/>
  <c r="T390" i="10"/>
  <c r="S77" i="10"/>
  <c r="P339" i="10"/>
  <c r="P710" i="10"/>
  <c r="P582" i="10"/>
  <c r="P414" i="10"/>
  <c r="P329" i="10"/>
  <c r="P305" i="10"/>
  <c r="P262" i="10"/>
  <c r="P57" i="10"/>
  <c r="P36" i="10"/>
  <c r="P528" i="10"/>
  <c r="P241" i="10"/>
  <c r="P239" i="10"/>
  <c r="P140" i="10"/>
  <c r="P106" i="10"/>
  <c r="P463" i="10"/>
  <c r="P719" i="10"/>
  <c r="P228" i="10"/>
  <c r="P369" i="10"/>
  <c r="P48" i="10"/>
  <c r="P50" i="10"/>
  <c r="P18" i="10"/>
  <c r="P668" i="10"/>
  <c r="P604" i="10"/>
  <c r="P556" i="10"/>
  <c r="P540" i="10"/>
  <c r="P492" i="10"/>
  <c r="P476" i="10"/>
  <c r="P428" i="10"/>
  <c r="P412" i="10"/>
  <c r="P364" i="10"/>
  <c r="P300" i="10"/>
  <c r="P284" i="10"/>
  <c r="P237" i="10"/>
  <c r="P221" i="10"/>
  <c r="P192" i="10"/>
  <c r="P307" i="10"/>
  <c r="P168" i="10"/>
  <c r="P367" i="10"/>
  <c r="P442" i="10"/>
  <c r="P469" i="10"/>
  <c r="P495" i="10"/>
  <c r="P110" i="10"/>
  <c r="P86" i="10"/>
  <c r="P573" i="10"/>
  <c r="P701" i="10"/>
  <c r="P563" i="10"/>
  <c r="P180" i="10"/>
  <c r="P152" i="10"/>
  <c r="P430" i="10"/>
  <c r="P345" i="10"/>
  <c r="P270" i="10"/>
  <c r="P678" i="10"/>
  <c r="P657" i="10"/>
  <c r="P614" i="10"/>
  <c r="P593" i="10"/>
  <c r="P542" i="10"/>
  <c r="P513" i="10"/>
  <c r="P457" i="10"/>
  <c r="P342" i="10"/>
  <c r="P210" i="10"/>
  <c r="P294" i="10"/>
  <c r="P273" i="10"/>
  <c r="P231" i="10"/>
  <c r="P209" i="10"/>
  <c r="P547" i="10"/>
  <c r="P689" i="10"/>
  <c r="P646" i="10"/>
  <c r="P625" i="10"/>
  <c r="P242" i="10"/>
  <c r="P194" i="10"/>
  <c r="P63" i="10"/>
  <c r="P688" i="10"/>
  <c r="P624" i="10"/>
  <c r="P384" i="10"/>
  <c r="P304" i="10"/>
  <c r="P434" i="10"/>
  <c r="P261" i="10"/>
  <c r="P335" i="10"/>
  <c r="P591" i="10"/>
  <c r="P645" i="10"/>
  <c r="P526" i="10"/>
  <c r="P557" i="10"/>
  <c r="P451" i="10"/>
  <c r="P654" i="10"/>
  <c r="P409" i="10"/>
  <c r="P726" i="10"/>
  <c r="P705" i="10"/>
  <c r="P662" i="10"/>
  <c r="P641" i="10"/>
  <c r="P598" i="10"/>
  <c r="P577" i="10"/>
  <c r="P521" i="10"/>
  <c r="P350" i="10"/>
  <c r="P322" i="10"/>
  <c r="P321" i="10"/>
  <c r="P278" i="10"/>
  <c r="P257" i="10"/>
  <c r="P215" i="10"/>
  <c r="P16" i="10"/>
  <c r="P66" i="10"/>
  <c r="P34" i="10"/>
  <c r="P684" i="10"/>
  <c r="P620" i="10"/>
  <c r="P348" i="10"/>
  <c r="P21" i="10"/>
  <c r="P25" i="10"/>
  <c r="P60" i="10"/>
  <c r="P44" i="10"/>
  <c r="P28" i="10"/>
  <c r="P55" i="10"/>
  <c r="P39" i="10"/>
  <c r="P23" i="10"/>
  <c r="P62" i="10"/>
  <c r="P46" i="10"/>
  <c r="P30" i="10"/>
  <c r="P14" i="10"/>
  <c r="P33" i="10"/>
  <c r="P696" i="10"/>
  <c r="P680" i="10"/>
  <c r="P664" i="10"/>
  <c r="P648" i="10"/>
  <c r="P616" i="10"/>
  <c r="P600" i="10"/>
  <c r="P568" i="10"/>
  <c r="P552" i="10"/>
  <c r="P520" i="10"/>
  <c r="P488" i="10"/>
  <c r="P472" i="10"/>
  <c r="P408" i="10"/>
  <c r="P360" i="10"/>
  <c r="P344" i="10"/>
  <c r="P328" i="10"/>
  <c r="P312" i="10"/>
  <c r="P280" i="10"/>
  <c r="P264" i="10"/>
  <c r="P233" i="10"/>
  <c r="P197" i="10"/>
  <c r="P132" i="10"/>
  <c r="P156" i="10"/>
  <c r="P172" i="10"/>
  <c r="P399" i="10"/>
  <c r="P581" i="10"/>
  <c r="P709" i="10"/>
  <c r="P118" i="10"/>
  <c r="P177" i="10"/>
  <c r="P161" i="10"/>
  <c r="P145" i="10"/>
  <c r="P184" i="10"/>
  <c r="P718" i="10"/>
  <c r="P633" i="10"/>
  <c r="P590" i="10"/>
  <c r="P653" i="10"/>
  <c r="P610" i="10"/>
  <c r="P537" i="10"/>
  <c r="P302" i="10"/>
  <c r="P425" i="10"/>
  <c r="P313" i="10"/>
  <c r="P694" i="10"/>
  <c r="P673" i="10"/>
  <c r="P630" i="10"/>
  <c r="P609" i="10"/>
  <c r="P534" i="10"/>
  <c r="P478" i="10"/>
  <c r="P449" i="10"/>
  <c r="P393" i="10"/>
  <c r="P290" i="10"/>
  <c r="P269" i="10"/>
  <c r="P310" i="10"/>
  <c r="P289" i="10"/>
  <c r="P247" i="10"/>
  <c r="P226" i="10"/>
  <c r="P37" i="10"/>
  <c r="P29" i="10"/>
  <c r="P56" i="10"/>
  <c r="P40" i="10"/>
  <c r="P24" i="10"/>
  <c r="P67" i="10"/>
  <c r="P51" i="10"/>
  <c r="P35" i="10"/>
  <c r="P19" i="10"/>
  <c r="P58" i="10"/>
  <c r="P42" i="10"/>
  <c r="P26" i="10"/>
  <c r="P127" i="10"/>
  <c r="P126" i="10"/>
  <c r="P95" i="10"/>
  <c r="P94" i="10"/>
  <c r="P17" i="10"/>
  <c r="P189" i="10"/>
  <c r="P190" i="10"/>
  <c r="P217" i="10"/>
  <c r="P216" i="10"/>
  <c r="P259" i="10"/>
  <c r="P323" i="10"/>
  <c r="P90" i="10"/>
  <c r="P255" i="10"/>
  <c r="P319" i="10"/>
  <c r="P383" i="10"/>
  <c r="P447" i="10"/>
  <c r="P511" i="10"/>
  <c r="P575" i="10"/>
  <c r="P639" i="10"/>
  <c r="P703" i="10"/>
  <c r="P78" i="10"/>
  <c r="P403" i="10"/>
  <c r="P579" i="10"/>
  <c r="P723" i="10"/>
  <c r="P102" i="10"/>
  <c r="P267" i="10"/>
  <c r="P331" i="10"/>
  <c r="P395" i="10"/>
  <c r="P459" i="10"/>
  <c r="P523" i="10"/>
  <c r="P587" i="10"/>
  <c r="P651" i="10"/>
  <c r="P715" i="10"/>
  <c r="P567" i="10"/>
  <c r="P631" i="10"/>
  <c r="P695" i="10"/>
  <c r="P371" i="10"/>
  <c r="P499" i="10"/>
  <c r="P627" i="10"/>
  <c r="P99" i="10"/>
  <c r="P98" i="10"/>
  <c r="P45" i="10"/>
  <c r="P52" i="10"/>
  <c r="P20" i="10"/>
  <c r="P54" i="10"/>
  <c r="P38" i="10"/>
  <c r="P22" i="10"/>
  <c r="P245" i="10"/>
  <c r="P244" i="10"/>
  <c r="P191" i="10"/>
  <c r="P275" i="10"/>
  <c r="P74" i="10"/>
  <c r="P467" i="10"/>
  <c r="P611" i="10"/>
  <c r="P220" i="10"/>
  <c r="P283" i="10"/>
  <c r="P347" i="10"/>
  <c r="P411" i="10"/>
  <c r="P475" i="10"/>
  <c r="P539" i="10"/>
  <c r="P603" i="10"/>
  <c r="P667" i="10"/>
  <c r="P595" i="10"/>
  <c r="P419" i="10"/>
  <c r="P515" i="10"/>
  <c r="P675" i="10"/>
  <c r="P12" i="10"/>
  <c r="P202" i="10"/>
  <c r="P201" i="10"/>
  <c r="P251" i="10"/>
  <c r="P315" i="10"/>
  <c r="P379" i="10"/>
  <c r="P443" i="10"/>
  <c r="P507" i="10"/>
  <c r="P571" i="10"/>
  <c r="P635" i="10"/>
  <c r="P699" i="10"/>
  <c r="P114" i="10"/>
  <c r="P61" i="10"/>
  <c r="P32" i="10"/>
  <c r="P59" i="10"/>
  <c r="P43" i="10"/>
  <c r="P27" i="10"/>
  <c r="P207" i="10"/>
  <c r="P212" i="10"/>
  <c r="P291" i="10"/>
  <c r="P199" i="10"/>
  <c r="P224" i="10"/>
  <c r="P122" i="10"/>
  <c r="P287" i="10"/>
  <c r="P351" i="10"/>
  <c r="P415" i="10"/>
  <c r="P479" i="10"/>
  <c r="P543" i="10"/>
  <c r="P607" i="10"/>
  <c r="P671" i="10"/>
  <c r="P355" i="10"/>
  <c r="P483" i="10"/>
  <c r="P659" i="10"/>
  <c r="P236" i="10"/>
  <c r="P70" i="10"/>
  <c r="P299" i="10"/>
  <c r="P363" i="10"/>
  <c r="P427" i="10"/>
  <c r="P491" i="10"/>
  <c r="P555" i="10"/>
  <c r="P619" i="10"/>
  <c r="P683" i="10"/>
  <c r="P643" i="10"/>
  <c r="P82" i="10"/>
  <c r="P551" i="10"/>
  <c r="P615" i="10"/>
  <c r="P679" i="10"/>
  <c r="P435" i="10"/>
  <c r="P531" i="10"/>
  <c r="P691" i="10"/>
  <c r="S198" i="10"/>
  <c r="S502" i="10"/>
  <c r="S614" i="10"/>
  <c r="S474" i="10"/>
  <c r="S575" i="10"/>
  <c r="T705" i="10"/>
  <c r="T657" i="10"/>
  <c r="T593" i="10"/>
  <c r="T561" i="10"/>
  <c r="T497" i="10"/>
  <c r="T433" i="10"/>
  <c r="T385" i="10"/>
  <c r="T337" i="10"/>
  <c r="T257" i="10"/>
  <c r="S173" i="10"/>
  <c r="S141" i="10"/>
  <c r="S109" i="10"/>
  <c r="S45" i="10"/>
  <c r="T676" i="10"/>
  <c r="T532" i="10"/>
  <c r="T332" i="10"/>
  <c r="T276" i="10"/>
  <c r="T108" i="10"/>
  <c r="T36" i="10"/>
  <c r="T447" i="10"/>
  <c r="T307" i="10"/>
  <c r="T183" i="10"/>
  <c r="T111" i="10"/>
  <c r="T442" i="10"/>
  <c r="T286" i="10"/>
  <c r="T98" i="10"/>
  <c r="S123" i="10"/>
  <c r="S464" i="10"/>
  <c r="S618" i="10"/>
  <c r="S712" i="10"/>
  <c r="T632" i="10"/>
  <c r="S520" i="10"/>
  <c r="S396" i="10"/>
  <c r="T264" i="10"/>
  <c r="T92" i="10"/>
  <c r="T419" i="10"/>
  <c r="T63" i="10"/>
  <c r="T270" i="10"/>
  <c r="S171" i="10"/>
  <c r="S635" i="10"/>
  <c r="T319" i="10"/>
  <c r="S542" i="10"/>
  <c r="S62" i="10"/>
  <c r="T43" i="10"/>
  <c r="S48" i="10"/>
  <c r="S134" i="10"/>
  <c r="S219" i="10"/>
  <c r="S304" i="10"/>
  <c r="S390" i="10"/>
  <c r="S470" i="10"/>
  <c r="S512" i="10"/>
  <c r="S555" i="10"/>
  <c r="S590" i="10"/>
  <c r="S622" i="10"/>
  <c r="S654" i="10"/>
  <c r="S686" i="10"/>
  <c r="S718" i="10"/>
  <c r="T474" i="10"/>
  <c r="T426" i="10"/>
  <c r="S362" i="10"/>
  <c r="T302" i="10"/>
  <c r="T238" i="10"/>
  <c r="S174" i="10"/>
  <c r="T114" i="10"/>
  <c r="T50" i="10"/>
  <c r="S32" i="10"/>
  <c r="S203" i="10"/>
  <c r="S374" i="10"/>
  <c r="S503" i="10"/>
  <c r="S583" i="10"/>
  <c r="S647" i="10"/>
  <c r="S711" i="10"/>
  <c r="S717" i="10"/>
  <c r="S701" i="10"/>
  <c r="S685" i="10"/>
  <c r="S669" i="10"/>
  <c r="S653" i="10"/>
  <c r="S637" i="10"/>
  <c r="S621" i="10"/>
  <c r="S605" i="10"/>
  <c r="S589" i="10"/>
  <c r="S573" i="10"/>
  <c r="T557" i="10"/>
  <c r="S541" i="10"/>
  <c r="S525" i="10"/>
  <c r="S509" i="10"/>
  <c r="T493" i="10"/>
  <c r="S477" i="10"/>
  <c r="S461" i="10"/>
  <c r="S445" i="10"/>
  <c r="S429" i="10"/>
  <c r="S413" i="10"/>
  <c r="S397" i="10"/>
  <c r="S381" i="10"/>
  <c r="S365" i="10"/>
  <c r="S349" i="10"/>
  <c r="S333" i="10"/>
  <c r="S317" i="10"/>
  <c r="S301" i="10"/>
  <c r="S285" i="10"/>
  <c r="S269" i="10"/>
  <c r="S253" i="10"/>
  <c r="T233" i="10"/>
  <c r="T201" i="10"/>
  <c r="T169" i="10"/>
  <c r="T137" i="10"/>
  <c r="T105" i="10"/>
  <c r="T73" i="10"/>
  <c r="T41" i="10"/>
  <c r="S724" i="10"/>
  <c r="S660" i="10"/>
  <c r="S596" i="10"/>
  <c r="S456" i="10"/>
  <c r="S380" i="10"/>
  <c r="S324" i="10"/>
  <c r="S248" i="10"/>
  <c r="S172" i="10"/>
  <c r="S100" i="10"/>
  <c r="S531" i="10"/>
  <c r="S403" i="10"/>
  <c r="S263" i="10"/>
  <c r="S175" i="10"/>
  <c r="S51" i="10"/>
  <c r="S382" i="10"/>
  <c r="S226" i="10"/>
  <c r="S90" i="10"/>
  <c r="S187" i="10"/>
  <c r="S496" i="10"/>
  <c r="S642" i="10"/>
  <c r="S696" i="10"/>
  <c r="T616" i="10"/>
  <c r="S504" i="10"/>
  <c r="S388" i="10"/>
  <c r="T220" i="10"/>
  <c r="S56" i="10"/>
  <c r="S367" i="10"/>
  <c r="S558" i="10"/>
  <c r="S202" i="10"/>
  <c r="S320" i="10"/>
  <c r="S715" i="10"/>
  <c r="S243" i="10"/>
  <c r="T410" i="10"/>
  <c r="T540" i="10"/>
  <c r="S27" i="10"/>
  <c r="S368" i="10"/>
  <c r="S544" i="10"/>
  <c r="S678" i="10"/>
  <c r="T366" i="10"/>
  <c r="T242" i="10"/>
  <c r="T106" i="10"/>
  <c r="S492" i="10"/>
  <c r="T721" i="10"/>
  <c r="T673" i="10"/>
  <c r="T609" i="10"/>
  <c r="T545" i="10"/>
  <c r="T513" i="10"/>
  <c r="T449" i="10"/>
  <c r="T369" i="10"/>
  <c r="T321" i="10"/>
  <c r="T273" i="10"/>
  <c r="S13" i="10"/>
  <c r="T612" i="10"/>
  <c r="T408" i="10"/>
  <c r="T200" i="10"/>
  <c r="S70" i="10"/>
  <c r="S155" i="10"/>
  <c r="S240" i="10"/>
  <c r="S326" i="10"/>
  <c r="S411" i="10"/>
  <c r="S480" i="10"/>
  <c r="S523" i="10"/>
  <c r="S566" i="10"/>
  <c r="S598" i="10"/>
  <c r="S630" i="10"/>
  <c r="S662" i="10"/>
  <c r="S694" i="10"/>
  <c r="S726" i="10"/>
  <c r="T434" i="10"/>
  <c r="S370" i="10"/>
  <c r="T362" i="10"/>
  <c r="T298" i="10"/>
  <c r="S234" i="10"/>
  <c r="T174" i="10"/>
  <c r="T110" i="10"/>
  <c r="S46" i="10"/>
  <c r="S96" i="10"/>
  <c r="S267" i="10"/>
  <c r="S438" i="10"/>
  <c r="S535" i="10"/>
  <c r="S607" i="10"/>
  <c r="S671" i="10"/>
  <c r="S10" i="10"/>
  <c r="T713" i="10"/>
  <c r="T697" i="10"/>
  <c r="T681" i="10"/>
  <c r="T665" i="10"/>
  <c r="T649" i="10"/>
  <c r="T633" i="10"/>
  <c r="T617" i="10"/>
  <c r="T601" i="10"/>
  <c r="T585" i="10"/>
  <c r="T569" i="10"/>
  <c r="T553" i="10"/>
  <c r="T537" i="10"/>
  <c r="T521" i="10"/>
  <c r="T505" i="10"/>
  <c r="T489" i="10"/>
  <c r="T473" i="10"/>
  <c r="T457" i="10"/>
  <c r="T441" i="10"/>
  <c r="T425" i="10"/>
  <c r="T409" i="10"/>
  <c r="T393" i="10"/>
  <c r="T377" i="10"/>
  <c r="T361" i="10"/>
  <c r="T345" i="10"/>
  <c r="T329" i="10"/>
  <c r="T313" i="10"/>
  <c r="T297" i="10"/>
  <c r="T281" i="10"/>
  <c r="T265" i="10"/>
  <c r="S245" i="10"/>
  <c r="S221" i="10"/>
  <c r="S189" i="10"/>
  <c r="S157" i="10"/>
  <c r="S125" i="10"/>
  <c r="S93" i="10"/>
  <c r="S61" i="10"/>
  <c r="S29" i="10"/>
  <c r="T708" i="10"/>
  <c r="T644" i="10"/>
  <c r="T580" i="10"/>
  <c r="T428" i="10"/>
  <c r="T372" i="10"/>
  <c r="T296" i="10"/>
  <c r="T236" i="10"/>
  <c r="T164" i="10"/>
  <c r="T72" i="10"/>
  <c r="T483" i="10"/>
  <c r="T359" i="10"/>
  <c r="T255" i="10"/>
  <c r="T147" i="10"/>
  <c r="T510" i="10"/>
  <c r="T338" i="10"/>
  <c r="T218" i="10"/>
  <c r="T30" i="10"/>
  <c r="S294" i="10"/>
  <c r="S550" i="10"/>
  <c r="S682" i="10"/>
  <c r="S672" i="10"/>
  <c r="S584" i="10"/>
  <c r="T484" i="10"/>
  <c r="S340" i="10"/>
  <c r="T184" i="10"/>
  <c r="T20" i="10"/>
  <c r="T231" i="10"/>
  <c r="T494" i="10"/>
  <c r="T82" i="10"/>
  <c r="S487" i="10"/>
  <c r="S435" i="10"/>
  <c r="S163" i="10"/>
  <c r="T314" i="10"/>
  <c r="T659" i="10"/>
  <c r="S112" i="10"/>
  <c r="S283" i="10"/>
  <c r="S454" i="10"/>
  <c r="S582" i="10"/>
  <c r="S646" i="10"/>
  <c r="S710" i="10"/>
  <c r="T430" i="10"/>
  <c r="S302" i="10"/>
  <c r="T178" i="10"/>
  <c r="S114" i="10"/>
  <c r="S182" i="10"/>
  <c r="S352" i="10"/>
  <c r="S639" i="10"/>
  <c r="S703" i="10"/>
  <c r="T689" i="10"/>
  <c r="T641" i="10"/>
  <c r="T625" i="10"/>
  <c r="T577" i="10"/>
  <c r="T529" i="10"/>
  <c r="T481" i="10"/>
  <c r="T465" i="10"/>
  <c r="T417" i="10"/>
  <c r="T401" i="10"/>
  <c r="T353" i="10"/>
  <c r="T305" i="10"/>
  <c r="T289" i="10"/>
  <c r="T237" i="10"/>
  <c r="S205" i="10"/>
  <c r="S9" i="10"/>
  <c r="T16" i="10"/>
  <c r="T80" i="10"/>
  <c r="T144" i="10"/>
  <c r="T208" i="10"/>
  <c r="T272" i="10"/>
  <c r="T336" i="10"/>
  <c r="T400" i="10"/>
  <c r="T464" i="10"/>
  <c r="T496" i="10"/>
  <c r="T544" i="10"/>
  <c r="T22" i="10"/>
  <c r="T86" i="10"/>
  <c r="T150" i="10"/>
  <c r="T214" i="10"/>
  <c r="T278" i="10"/>
  <c r="T342" i="10"/>
  <c r="T406" i="10"/>
  <c r="T466" i="10"/>
  <c r="T498" i="10"/>
  <c r="T530" i="10"/>
  <c r="T562" i="10"/>
  <c r="T578" i="10"/>
  <c r="T594" i="10"/>
  <c r="T610" i="10"/>
  <c r="T626" i="10"/>
  <c r="T642" i="10"/>
  <c r="T658" i="10"/>
  <c r="T674" i="10"/>
  <c r="T690" i="10"/>
  <c r="T706" i="10"/>
  <c r="T722" i="10"/>
  <c r="T556" i="10"/>
  <c r="T59" i="10"/>
  <c r="T123" i="10"/>
  <c r="T187" i="10"/>
  <c r="T251" i="10"/>
  <c r="T315" i="10"/>
  <c r="T379" i="10"/>
  <c r="T443" i="10"/>
  <c r="T487" i="10"/>
  <c r="T519" i="10"/>
  <c r="T551" i="10"/>
  <c r="T575" i="10"/>
  <c r="T591" i="10"/>
  <c r="T607" i="10"/>
  <c r="T623" i="10"/>
  <c r="T639" i="10"/>
  <c r="T655" i="10"/>
  <c r="T671" i="10"/>
  <c r="T32" i="10"/>
  <c r="T96" i="10"/>
  <c r="T160" i="10"/>
  <c r="T224" i="10"/>
  <c r="T288" i="10"/>
  <c r="T352" i="10"/>
  <c r="T416" i="10"/>
  <c r="T476" i="10"/>
  <c r="T508" i="10"/>
  <c r="T560" i="10"/>
  <c r="T38" i="10"/>
  <c r="T102" i="10"/>
  <c r="T166" i="10"/>
  <c r="T230" i="10"/>
  <c r="T294" i="10"/>
  <c r="T358" i="10"/>
  <c r="T422" i="10"/>
  <c r="T470" i="10"/>
  <c r="T502" i="10"/>
  <c r="T534" i="10"/>
  <c r="T566" i="10"/>
  <c r="T582" i="10"/>
  <c r="T598" i="10"/>
  <c r="T614" i="10"/>
  <c r="T630" i="10"/>
  <c r="T646" i="10"/>
  <c r="T662" i="10"/>
  <c r="T678" i="10"/>
  <c r="T694" i="10"/>
  <c r="T710" i="10"/>
  <c r="T726" i="10"/>
  <c r="T11" i="10"/>
  <c r="T75" i="10"/>
  <c r="T139" i="10"/>
  <c r="T203" i="10"/>
  <c r="T267" i="10"/>
  <c r="T331" i="10"/>
  <c r="T395" i="10"/>
  <c r="T459" i="10"/>
  <c r="T491" i="10"/>
  <c r="T523" i="10"/>
  <c r="T555" i="10"/>
  <c r="T579" i="10"/>
  <c r="T595" i="10"/>
  <c r="T611" i="10"/>
  <c r="T627" i="10"/>
  <c r="T643" i="10"/>
  <c r="T48" i="10"/>
  <c r="T112" i="10"/>
  <c r="T176" i="10"/>
  <c r="T240" i="10"/>
  <c r="T304" i="10"/>
  <c r="T368" i="10"/>
  <c r="T432" i="10"/>
  <c r="T480" i="10"/>
  <c r="T512" i="10"/>
  <c r="T9" i="10"/>
  <c r="T54" i="10"/>
  <c r="T118" i="10"/>
  <c r="T182" i="10"/>
  <c r="T246" i="10"/>
  <c r="T310" i="10"/>
  <c r="T374" i="10"/>
  <c r="T438" i="10"/>
  <c r="T482" i="10"/>
  <c r="T514" i="10"/>
  <c r="T546" i="10"/>
  <c r="T570" i="10"/>
  <c r="T586" i="10"/>
  <c r="T602" i="10"/>
  <c r="T618" i="10"/>
  <c r="T634" i="10"/>
  <c r="T650" i="10"/>
  <c r="T666" i="10"/>
  <c r="T682" i="10"/>
  <c r="T698" i="10"/>
  <c r="T714" i="10"/>
  <c r="T524" i="10"/>
  <c r="T27" i="10"/>
  <c r="T91" i="10"/>
  <c r="T155" i="10"/>
  <c r="T219" i="10"/>
  <c r="T283" i="10"/>
  <c r="T347" i="10"/>
  <c r="T411" i="10"/>
  <c r="T471" i="10"/>
  <c r="T503" i="10"/>
  <c r="T535" i="10"/>
  <c r="T567" i="10"/>
  <c r="T583" i="10"/>
  <c r="T599" i="10"/>
  <c r="T615" i="10"/>
  <c r="T631" i="10"/>
  <c r="T647" i="10"/>
  <c r="T663" i="10"/>
  <c r="T679" i="10"/>
  <c r="T695" i="10"/>
  <c r="T711" i="10"/>
  <c r="T727" i="10"/>
  <c r="T62" i="10"/>
  <c r="T122" i="10"/>
  <c r="T130" i="10"/>
  <c r="T190" i="10"/>
  <c r="T250" i="10"/>
  <c r="T258" i="10"/>
  <c r="T318" i="10"/>
  <c r="T346" i="10"/>
  <c r="T354" i="10"/>
  <c r="T414" i="10"/>
  <c r="T538" i="10"/>
  <c r="T31" i="10"/>
  <c r="T39" i="10"/>
  <c r="T83" i="10"/>
  <c r="T127" i="10"/>
  <c r="T135" i="10"/>
  <c r="T163" i="10"/>
  <c r="T191" i="10"/>
  <c r="T199" i="10"/>
  <c r="T243" i="10"/>
  <c r="T271" i="10"/>
  <c r="T279" i="10"/>
  <c r="T323" i="10"/>
  <c r="T335" i="10"/>
  <c r="T343" i="10"/>
  <c r="T387" i="10"/>
  <c r="T431" i="10"/>
  <c r="T439" i="10"/>
  <c r="T515" i="10"/>
  <c r="T563" i="10"/>
  <c r="S707" i="10"/>
  <c r="S675" i="10"/>
  <c r="S643" i="10"/>
  <c r="T64" i="10"/>
  <c r="T320" i="10"/>
  <c r="T528" i="10"/>
  <c r="T198" i="10"/>
  <c r="T454" i="10"/>
  <c r="T574" i="10"/>
  <c r="T638" i="10"/>
  <c r="T702" i="10"/>
  <c r="T107" i="10"/>
  <c r="T363" i="10"/>
  <c r="T539" i="10"/>
  <c r="T619" i="10"/>
  <c r="T667" i="10"/>
  <c r="T691" i="10"/>
  <c r="T715" i="10"/>
  <c r="T58" i="10"/>
  <c r="S66" i="10"/>
  <c r="S130" i="10"/>
  <c r="T194" i="10"/>
  <c r="S254" i="10"/>
  <c r="S318" i="10"/>
  <c r="T350" i="10"/>
  <c r="S410" i="10"/>
  <c r="S538" i="10"/>
  <c r="T35" i="10"/>
  <c r="S79" i="10"/>
  <c r="S127" i="10"/>
  <c r="T159" i="10"/>
  <c r="S167" i="10"/>
  <c r="S199" i="10"/>
  <c r="T247" i="10"/>
  <c r="S275" i="10"/>
  <c r="S323" i="10"/>
  <c r="T339" i="10"/>
  <c r="S383" i="10"/>
  <c r="S431" i="10"/>
  <c r="T511" i="10"/>
  <c r="S559" i="10"/>
  <c r="S699" i="10"/>
  <c r="S659" i="10"/>
  <c r="S619" i="10"/>
  <c r="S587" i="10"/>
  <c r="S551" i="10"/>
  <c r="S508" i="10"/>
  <c r="S466" i="10"/>
  <c r="S384" i="10"/>
  <c r="S299" i="10"/>
  <c r="S214" i="10"/>
  <c r="S128" i="10"/>
  <c r="S43" i="10"/>
  <c r="T18" i="10"/>
  <c r="T78" i="10"/>
  <c r="T138" i="10"/>
  <c r="T146" i="10"/>
  <c r="T206" i="10"/>
  <c r="T266" i="10"/>
  <c r="T274" i="10"/>
  <c r="T398" i="10"/>
  <c r="T458" i="10"/>
  <c r="T490" i="10"/>
  <c r="T522" i="10"/>
  <c r="T554" i="10"/>
  <c r="T15" i="10"/>
  <c r="T23" i="10"/>
  <c r="T67" i="10"/>
  <c r="T95" i="10"/>
  <c r="T103" i="10"/>
  <c r="T227" i="10"/>
  <c r="T287" i="10"/>
  <c r="T295" i="10"/>
  <c r="T371" i="10"/>
  <c r="T415" i="10"/>
  <c r="T423" i="10"/>
  <c r="T467" i="10"/>
  <c r="T499" i="10"/>
  <c r="T547" i="10"/>
  <c r="T24" i="10"/>
  <c r="T52" i="10"/>
  <c r="T60" i="10"/>
  <c r="T88" i="10"/>
  <c r="T116" i="10"/>
  <c r="T124" i="10"/>
  <c r="T152" i="10"/>
  <c r="T180" i="10"/>
  <c r="T188" i="10"/>
  <c r="T216" i="10"/>
  <c r="T260" i="10"/>
  <c r="T268" i="10"/>
  <c r="T312" i="10"/>
  <c r="T340" i="10"/>
  <c r="T348" i="10"/>
  <c r="T392" i="10"/>
  <c r="T436" i="10"/>
  <c r="T444" i="10"/>
  <c r="T472" i="10"/>
  <c r="T488" i="10"/>
  <c r="T504" i="10"/>
  <c r="T520" i="10"/>
  <c r="T552" i="10"/>
  <c r="T576" i="10"/>
  <c r="T592" i="10"/>
  <c r="T608" i="10"/>
  <c r="T624" i="10"/>
  <c r="T640" i="10"/>
  <c r="T656" i="10"/>
  <c r="T672" i="10"/>
  <c r="T688" i="10"/>
  <c r="T704" i="10"/>
  <c r="T720" i="10"/>
  <c r="S722" i="10"/>
  <c r="T128" i="10"/>
  <c r="T384" i="10"/>
  <c r="T10" i="10"/>
  <c r="T262" i="10"/>
  <c r="T486" i="10"/>
  <c r="T590" i="10"/>
  <c r="T654" i="10"/>
  <c r="T718" i="10"/>
  <c r="T171" i="10"/>
  <c r="T427" i="10"/>
  <c r="T571" i="10"/>
  <c r="T635" i="10"/>
  <c r="T675" i="10"/>
  <c r="T699" i="10"/>
  <c r="T719" i="10"/>
  <c r="S58" i="10"/>
  <c r="S122" i="10"/>
  <c r="T186" i="10"/>
  <c r="S194" i="10"/>
  <c r="S258" i="10"/>
  <c r="T322" i="10"/>
  <c r="S350" i="10"/>
  <c r="S414" i="10"/>
  <c r="T542" i="10"/>
  <c r="S35" i="10"/>
  <c r="S83" i="10"/>
  <c r="T131" i="10"/>
  <c r="S159" i="10"/>
  <c r="S191" i="10"/>
  <c r="T239" i="10"/>
  <c r="S247" i="10"/>
  <c r="S279" i="10"/>
  <c r="T327" i="10"/>
  <c r="S339" i="10"/>
  <c r="S387" i="10"/>
  <c r="T435" i="10"/>
  <c r="S511" i="10"/>
  <c r="S563" i="10"/>
  <c r="S691" i="10"/>
  <c r="S651" i="10"/>
  <c r="S611" i="10"/>
  <c r="S579" i="10"/>
  <c r="S540" i="10"/>
  <c r="S498" i="10"/>
  <c r="S448" i="10"/>
  <c r="S363" i="10"/>
  <c r="S278" i="10"/>
  <c r="S192" i="10"/>
  <c r="S107" i="10"/>
  <c r="S22" i="10"/>
  <c r="S18" i="10"/>
  <c r="S78" i="10"/>
  <c r="S138" i="10"/>
  <c r="S146" i="10"/>
  <c r="S206" i="10"/>
  <c r="S266" i="10"/>
  <c r="S274" i="10"/>
  <c r="S398" i="10"/>
  <c r="S458" i="10"/>
  <c r="S490" i="10"/>
  <c r="S522" i="10"/>
  <c r="S554" i="10"/>
  <c r="S15" i="10"/>
  <c r="S23" i="10"/>
  <c r="S67" i="10"/>
  <c r="S95" i="10"/>
  <c r="S103" i="10"/>
  <c r="S227" i="10"/>
  <c r="S287" i="10"/>
  <c r="S295" i="10"/>
  <c r="S371" i="10"/>
  <c r="S415" i="10"/>
  <c r="S423" i="10"/>
  <c r="S467" i="10"/>
  <c r="S499" i="10"/>
  <c r="S547" i="10"/>
  <c r="S24" i="10"/>
  <c r="S52" i="10"/>
  <c r="S60" i="10"/>
  <c r="S88" i="10"/>
  <c r="S116" i="10"/>
  <c r="S124" i="10"/>
  <c r="S152" i="10"/>
  <c r="S180" i="10"/>
  <c r="S188" i="10"/>
  <c r="T192" i="10"/>
  <c r="T70" i="10"/>
  <c r="T518" i="10"/>
  <c r="T670" i="10"/>
  <c r="T235" i="10"/>
  <c r="T587" i="10"/>
  <c r="T683" i="10"/>
  <c r="T723" i="10"/>
  <c r="T126" i="10"/>
  <c r="S250" i="10"/>
  <c r="S322" i="10"/>
  <c r="T418" i="10"/>
  <c r="S39" i="10"/>
  <c r="S131" i="10"/>
  <c r="T195" i="10"/>
  <c r="S271" i="10"/>
  <c r="S327" i="10"/>
  <c r="T391" i="10"/>
  <c r="S515" i="10"/>
  <c r="S683" i="10"/>
  <c r="S603" i="10"/>
  <c r="S530" i="10"/>
  <c r="S427" i="10"/>
  <c r="S256" i="10"/>
  <c r="S86" i="10"/>
  <c r="T74" i="10"/>
  <c r="T142" i="10"/>
  <c r="T210" i="10"/>
  <c r="T394" i="10"/>
  <c r="T462" i="10"/>
  <c r="T526" i="10"/>
  <c r="T19" i="10"/>
  <c r="T71" i="10"/>
  <c r="T223" i="10"/>
  <c r="T291" i="10"/>
  <c r="T375" i="10"/>
  <c r="T463" i="10"/>
  <c r="T543" i="10"/>
  <c r="T28" i="10"/>
  <c r="T84" i="10"/>
  <c r="T120" i="10"/>
  <c r="T156" i="10"/>
  <c r="T212" i="10"/>
  <c r="S220" i="10"/>
  <c r="S268" i="10"/>
  <c r="T316" i="10"/>
  <c r="S344" i="10"/>
  <c r="S392" i="10"/>
  <c r="T440" i="10"/>
  <c r="S468" i="10"/>
  <c r="S488" i="10"/>
  <c r="T516" i="10"/>
  <c r="S548" i="10"/>
  <c r="S576" i="10"/>
  <c r="T600" i="10"/>
  <c r="S616" i="10"/>
  <c r="S640" i="10"/>
  <c r="T664" i="10"/>
  <c r="S680" i="10"/>
  <c r="S704" i="10"/>
  <c r="T728" i="10"/>
  <c r="S698" i="10"/>
  <c r="S666" i="10"/>
  <c r="S634" i="10"/>
  <c r="S602" i="10"/>
  <c r="S570" i="10"/>
  <c r="S528" i="10"/>
  <c r="S486" i="10"/>
  <c r="S422" i="10"/>
  <c r="S336" i="10"/>
  <c r="S251" i="10"/>
  <c r="S166" i="10"/>
  <c r="S80" i="10"/>
  <c r="T26" i="10"/>
  <c r="T34" i="10"/>
  <c r="T94" i="10"/>
  <c r="T154" i="10"/>
  <c r="T162" i="10"/>
  <c r="T222" i="10"/>
  <c r="T282" i="10"/>
  <c r="T290" i="10"/>
  <c r="T334" i="10"/>
  <c r="T378" i="10"/>
  <c r="T386" i="10"/>
  <c r="T446" i="10"/>
  <c r="T506" i="10"/>
  <c r="T47" i="10"/>
  <c r="T55" i="10"/>
  <c r="T115" i="10"/>
  <c r="T143" i="10"/>
  <c r="T151" i="10"/>
  <c r="T179" i="10"/>
  <c r="T207" i="10"/>
  <c r="T215" i="10"/>
  <c r="T259" i="10"/>
  <c r="T303" i="10"/>
  <c r="T311" i="10"/>
  <c r="T355" i="10"/>
  <c r="T399" i="10"/>
  <c r="T407" i="10"/>
  <c r="T451" i="10"/>
  <c r="T479" i="10"/>
  <c r="T527" i="10"/>
  <c r="T12" i="10"/>
  <c r="T40" i="10"/>
  <c r="T68" i="10"/>
  <c r="T76" i="10"/>
  <c r="T104" i="10"/>
  <c r="T132" i="10"/>
  <c r="T140" i="10"/>
  <c r="T168" i="10"/>
  <c r="T196" i="10"/>
  <c r="T204" i="10"/>
  <c r="T232" i="10"/>
  <c r="T244" i="10"/>
  <c r="T252" i="10"/>
  <c r="T280" i="10"/>
  <c r="T292" i="10"/>
  <c r="T300" i="10"/>
  <c r="T328" i="10"/>
  <c r="T356" i="10"/>
  <c r="T364" i="10"/>
  <c r="T376" i="10"/>
  <c r="T404" i="10"/>
  <c r="T412" i="10"/>
  <c r="T424" i="10"/>
  <c r="T452" i="10"/>
  <c r="T460" i="10"/>
  <c r="T536" i="10"/>
  <c r="T572" i="10"/>
  <c r="T588" i="10"/>
  <c r="T604" i="10"/>
  <c r="T620" i="10"/>
  <c r="T636" i="10"/>
  <c r="T652" i="10"/>
  <c r="T668" i="10"/>
  <c r="T684" i="10"/>
  <c r="T700" i="10"/>
  <c r="T716" i="10"/>
  <c r="S17" i="10"/>
  <c r="S25" i="10"/>
  <c r="S33" i="10"/>
  <c r="S41" i="10"/>
  <c r="S49" i="10"/>
  <c r="S57" i="10"/>
  <c r="S65" i="10"/>
  <c r="S73" i="10"/>
  <c r="S81" i="10"/>
  <c r="S89" i="10"/>
  <c r="S97" i="10"/>
  <c r="S105" i="10"/>
  <c r="S113" i="10"/>
  <c r="S121" i="10"/>
  <c r="S129" i="10"/>
  <c r="S137" i="10"/>
  <c r="S145" i="10"/>
  <c r="S153" i="10"/>
  <c r="S161" i="10"/>
  <c r="S169" i="10"/>
  <c r="S177" i="10"/>
  <c r="S185" i="10"/>
  <c r="S193" i="10"/>
  <c r="S201" i="10"/>
  <c r="S209" i="10"/>
  <c r="S217" i="10"/>
  <c r="S225" i="10"/>
  <c r="S233" i="10"/>
  <c r="S241" i="10"/>
  <c r="S249" i="10"/>
  <c r="T256" i="10"/>
  <c r="T134" i="10"/>
  <c r="T550" i="10"/>
  <c r="T686" i="10"/>
  <c r="T299" i="10"/>
  <c r="T603" i="10"/>
  <c r="T687" i="10"/>
  <c r="S126" i="10"/>
  <c r="T254" i="10"/>
  <c r="S346" i="10"/>
  <c r="S418" i="10"/>
  <c r="T79" i="10"/>
  <c r="S135" i="10"/>
  <c r="S195" i="10"/>
  <c r="T275" i="10"/>
  <c r="S335" i="10"/>
  <c r="S391" i="10"/>
  <c r="T559" i="10"/>
  <c r="S667" i="10"/>
  <c r="S595" i="10"/>
  <c r="S519" i="10"/>
  <c r="S406" i="10"/>
  <c r="S235" i="10"/>
  <c r="S64" i="10"/>
  <c r="S74" i="10"/>
  <c r="S142" i="10"/>
  <c r="S210" i="10"/>
  <c r="S394" i="10"/>
  <c r="S462" i="10"/>
  <c r="S526" i="10"/>
  <c r="S19" i="10"/>
  <c r="S71" i="10"/>
  <c r="S223" i="10"/>
  <c r="S291" i="10"/>
  <c r="S375" i="10"/>
  <c r="S463" i="10"/>
  <c r="S543" i="10"/>
  <c r="S28" i="10"/>
  <c r="S84" i="10"/>
  <c r="S120" i="10"/>
  <c r="S156" i="10"/>
  <c r="S212" i="10"/>
  <c r="S260" i="10"/>
  <c r="T308" i="10"/>
  <c r="S316" i="10"/>
  <c r="S348" i="10"/>
  <c r="T396" i="10"/>
  <c r="S440" i="10"/>
  <c r="S472" i="10"/>
  <c r="T500" i="10"/>
  <c r="S516" i="10"/>
  <c r="S552" i="10"/>
  <c r="T584" i="10"/>
  <c r="S600" i="10"/>
  <c r="S624" i="10"/>
  <c r="T648" i="10"/>
  <c r="S664" i="10"/>
  <c r="S688" i="10"/>
  <c r="T712" i="10"/>
  <c r="S728" i="10"/>
  <c r="S690" i="10"/>
  <c r="S658" i="10"/>
  <c r="S626" i="10"/>
  <c r="S594" i="10"/>
  <c r="S560" i="10"/>
  <c r="S518" i="10"/>
  <c r="S475" i="10"/>
  <c r="S400" i="10"/>
  <c r="S315" i="10"/>
  <c r="S230" i="10"/>
  <c r="S144" i="10"/>
  <c r="S59" i="10"/>
  <c r="S26" i="10"/>
  <c r="S34" i="10"/>
  <c r="S94" i="10"/>
  <c r="S154" i="10"/>
  <c r="S162" i="10"/>
  <c r="S222" i="10"/>
  <c r="S282" i="10"/>
  <c r="S290" i="10"/>
  <c r="S334" i="10"/>
  <c r="S378" i="10"/>
  <c r="S386" i="10"/>
  <c r="S446" i="10"/>
  <c r="S506" i="10"/>
  <c r="S47" i="10"/>
  <c r="S55" i="10"/>
  <c r="S115" i="10"/>
  <c r="S143" i="10"/>
  <c r="S151" i="10"/>
  <c r="S179" i="10"/>
  <c r="S207" i="10"/>
  <c r="S215" i="10"/>
  <c r="S259" i="10"/>
  <c r="S303" i="10"/>
  <c r="S311" i="10"/>
  <c r="S355" i="10"/>
  <c r="S399" i="10"/>
  <c r="S407" i="10"/>
  <c r="S451" i="10"/>
  <c r="S479" i="10"/>
  <c r="S527" i="10"/>
  <c r="S12" i="10"/>
  <c r="S40" i="10"/>
  <c r="S68" i="10"/>
  <c r="S76" i="10"/>
  <c r="S104" i="10"/>
  <c r="S132" i="10"/>
  <c r="S140" i="10"/>
  <c r="S168" i="10"/>
  <c r="S196" i="10"/>
  <c r="S204" i="10"/>
  <c r="S232" i="10"/>
  <c r="S244" i="10"/>
  <c r="S252" i="10"/>
  <c r="S280" i="10"/>
  <c r="S292" i="10"/>
  <c r="S300" i="10"/>
  <c r="S328" i="10"/>
  <c r="S356" i="10"/>
  <c r="S364" i="10"/>
  <c r="S376" i="10"/>
  <c r="S404" i="10"/>
  <c r="S412" i="10"/>
  <c r="S424" i="10"/>
  <c r="S452" i="10"/>
  <c r="S460" i="10"/>
  <c r="S536" i="10"/>
  <c r="S572" i="10"/>
  <c r="S588" i="10"/>
  <c r="S604" i="10"/>
  <c r="S620" i="10"/>
  <c r="S636" i="10"/>
  <c r="S652" i="10"/>
  <c r="S668" i="10"/>
  <c r="S684" i="10"/>
  <c r="S700" i="10"/>
  <c r="S716" i="10"/>
  <c r="T13" i="10"/>
  <c r="T21" i="10"/>
  <c r="T29" i="10"/>
  <c r="T37" i="10"/>
  <c r="T45" i="10"/>
  <c r="T53" i="10"/>
  <c r="T61" i="10"/>
  <c r="T69" i="10"/>
  <c r="T77" i="10"/>
  <c r="T85" i="10"/>
  <c r="T93" i="10"/>
  <c r="T101" i="10"/>
  <c r="T109" i="10"/>
  <c r="T117" i="10"/>
  <c r="T125" i="10"/>
  <c r="T133" i="10"/>
  <c r="T141" i="10"/>
  <c r="T149" i="10"/>
  <c r="T157" i="10"/>
  <c r="T165" i="10"/>
  <c r="T173" i="10"/>
  <c r="T181" i="10"/>
  <c r="T189" i="10"/>
  <c r="T197" i="10"/>
  <c r="T205" i="10"/>
  <c r="T213" i="10"/>
  <c r="T221" i="10"/>
  <c r="T229" i="10"/>
  <c r="T448" i="10"/>
  <c r="T606" i="10"/>
  <c r="T475" i="10"/>
  <c r="T703" i="10"/>
  <c r="T66" i="10"/>
  <c r="S314" i="10"/>
  <c r="S31" i="10"/>
  <c r="T167" i="10"/>
  <c r="S319" i="10"/>
  <c r="S439" i="10"/>
  <c r="S627" i="10"/>
  <c r="S476" i="10"/>
  <c r="S150" i="10"/>
  <c r="S82" i="10"/>
  <c r="S270" i="10"/>
  <c r="S494" i="10"/>
  <c r="S63" i="10"/>
  <c r="S231" i="10"/>
  <c r="S419" i="10"/>
  <c r="S20" i="10"/>
  <c r="S92" i="10"/>
  <c r="S184" i="10"/>
  <c r="S264" i="10"/>
  <c r="T344" i="10"/>
  <c r="S436" i="10"/>
  <c r="S484" i="10"/>
  <c r="T548" i="10"/>
  <c r="S592" i="10"/>
  <c r="S632" i="10"/>
  <c r="T680" i="10"/>
  <c r="S720" i="10"/>
  <c r="S674" i="10"/>
  <c r="S610" i="10"/>
  <c r="S539" i="10"/>
  <c r="S443" i="10"/>
  <c r="S272" i="10"/>
  <c r="S102" i="10"/>
  <c r="S30" i="10"/>
  <c r="S98" i="10"/>
  <c r="S218" i="10"/>
  <c r="S286" i="10"/>
  <c r="S338" i="10"/>
  <c r="S442" i="10"/>
  <c r="S510" i="10"/>
  <c r="S111" i="10"/>
  <c r="S147" i="10"/>
  <c r="S183" i="10"/>
  <c r="S255" i="10"/>
  <c r="S307" i="10"/>
  <c r="S359" i="10"/>
  <c r="S447" i="10"/>
  <c r="S483" i="10"/>
  <c r="S36" i="10"/>
  <c r="S72" i="10"/>
  <c r="S108" i="10"/>
  <c r="S164" i="10"/>
  <c r="S200" i="10"/>
  <c r="S236" i="10"/>
  <c r="S276" i="10"/>
  <c r="S296" i="10"/>
  <c r="S332" i="10"/>
  <c r="S372" i="10"/>
  <c r="S408" i="10"/>
  <c r="S428" i="10"/>
  <c r="S532" i="10"/>
  <c r="S580" i="10"/>
  <c r="S612" i="10"/>
  <c r="S644" i="10"/>
  <c r="S676" i="10"/>
  <c r="S708" i="10"/>
  <c r="T17" i="10"/>
  <c r="T33" i="10"/>
  <c r="T49" i="10"/>
  <c r="T65" i="10"/>
  <c r="T81" i="10"/>
  <c r="T97" i="10"/>
  <c r="T113" i="10"/>
  <c r="T129" i="10"/>
  <c r="T145" i="10"/>
  <c r="T161" i="10"/>
  <c r="T177" i="10"/>
  <c r="T193" i="10"/>
  <c r="T209" i="10"/>
  <c r="T225" i="10"/>
  <c r="S237" i="10"/>
  <c r="T249" i="10"/>
  <c r="S257" i="10"/>
  <c r="S265" i="10"/>
  <c r="S273" i="10"/>
  <c r="S281" i="10"/>
  <c r="S289" i="10"/>
  <c r="S297" i="10"/>
  <c r="S305" i="10"/>
  <c r="S313" i="10"/>
  <c r="S321" i="10"/>
  <c r="S329" i="10"/>
  <c r="S337" i="10"/>
  <c r="S345" i="10"/>
  <c r="S353" i="10"/>
  <c r="S361" i="10"/>
  <c r="S369" i="10"/>
  <c r="S377" i="10"/>
  <c r="S385" i="10"/>
  <c r="S393" i="10"/>
  <c r="S401" i="10"/>
  <c r="S409" i="10"/>
  <c r="S417" i="10"/>
  <c r="S425" i="10"/>
  <c r="S433" i="10"/>
  <c r="S441" i="10"/>
  <c r="S449" i="10"/>
  <c r="S457" i="10"/>
  <c r="S465" i="10"/>
  <c r="S473" i="10"/>
  <c r="S481" i="10"/>
  <c r="S489" i="10"/>
  <c r="S497" i="10"/>
  <c r="S505" i="10"/>
  <c r="S513" i="10"/>
  <c r="S521" i="10"/>
  <c r="S529" i="10"/>
  <c r="S537" i="10"/>
  <c r="S545" i="10"/>
  <c r="S553" i="10"/>
  <c r="S561" i="10"/>
  <c r="S569" i="10"/>
  <c r="S577" i="10"/>
  <c r="S585" i="10"/>
  <c r="S593" i="10"/>
  <c r="S601" i="10"/>
  <c r="S609" i="10"/>
  <c r="S617" i="10"/>
  <c r="S625" i="10"/>
  <c r="S633" i="10"/>
  <c r="S641" i="10"/>
  <c r="S649" i="10"/>
  <c r="S657" i="10"/>
  <c r="S665" i="10"/>
  <c r="S673" i="10"/>
  <c r="S681" i="10"/>
  <c r="S689" i="10"/>
  <c r="S697" i="10"/>
  <c r="S705" i="10"/>
  <c r="S713" i="10"/>
  <c r="S721" i="10"/>
  <c r="S727" i="10"/>
  <c r="S695" i="10"/>
  <c r="S663" i="10"/>
  <c r="S631" i="10"/>
  <c r="S599" i="10"/>
  <c r="S567" i="10"/>
  <c r="S524" i="10"/>
  <c r="S482" i="10"/>
  <c r="S416" i="10"/>
  <c r="S331" i="10"/>
  <c r="S246" i="10"/>
  <c r="S160" i="10"/>
  <c r="S75" i="10"/>
  <c r="T42" i="10"/>
  <c r="T492" i="10"/>
  <c r="T622" i="10"/>
  <c r="T507" i="10"/>
  <c r="T707" i="10"/>
  <c r="S186" i="10"/>
  <c r="S354" i="10"/>
  <c r="T87" i="10"/>
  <c r="S239" i="10"/>
  <c r="S343" i="10"/>
  <c r="S723" i="10"/>
  <c r="S571" i="10"/>
  <c r="S342" i="10"/>
  <c r="T14" i="10"/>
  <c r="T202" i="10"/>
  <c r="T402" i="10"/>
  <c r="T558" i="10"/>
  <c r="T99" i="10"/>
  <c r="T367" i="10"/>
  <c r="T495" i="10"/>
  <c r="T56" i="10"/>
  <c r="T148" i="10"/>
  <c r="S216" i="10"/>
  <c r="S308" i="10"/>
  <c r="T388" i="10"/>
  <c r="S444" i="10"/>
  <c r="S500" i="10"/>
  <c r="T568" i="10"/>
  <c r="S608" i="10"/>
  <c r="S648" i="10"/>
  <c r="T696" i="10"/>
  <c r="S714" i="10"/>
  <c r="S650" i="10"/>
  <c r="S586" i="10"/>
  <c r="S507" i="10"/>
  <c r="S379" i="10"/>
  <c r="S208" i="10"/>
  <c r="S38" i="10"/>
  <c r="T90" i="10"/>
  <c r="T158" i="10"/>
  <c r="T226" i="10"/>
  <c r="T330" i="10"/>
  <c r="T382" i="10"/>
  <c r="T450" i="10"/>
  <c r="T51" i="10"/>
  <c r="T119" i="10"/>
  <c r="T175" i="10"/>
  <c r="T211" i="10"/>
  <c r="T263" i="10"/>
  <c r="T351" i="10"/>
  <c r="T403" i="10"/>
  <c r="T455" i="10"/>
  <c r="T531" i="10"/>
  <c r="T44" i="10"/>
  <c r="T100" i="10"/>
  <c r="T136" i="10"/>
  <c r="T172" i="10"/>
  <c r="T228" i="10"/>
  <c r="T248" i="10"/>
  <c r="T284" i="10"/>
  <c r="T324" i="10"/>
  <c r="T360" i="10"/>
  <c r="T380" i="10"/>
  <c r="T420" i="10"/>
  <c r="T456" i="10"/>
  <c r="T564" i="10"/>
  <c r="T596" i="10"/>
  <c r="T628" i="10"/>
  <c r="T660" i="10"/>
  <c r="T692" i="10"/>
  <c r="T724" i="10"/>
  <c r="S21" i="10"/>
  <c r="S37" i="10"/>
  <c r="S53" i="10"/>
  <c r="S69" i="10"/>
  <c r="S85" i="10"/>
  <c r="S101" i="10"/>
  <c r="S117" i="10"/>
  <c r="S133" i="10"/>
  <c r="S149" i="10"/>
  <c r="S165" i="10"/>
  <c r="S181" i="10"/>
  <c r="S197" i="10"/>
  <c r="S213" i="10"/>
  <c r="S229" i="10"/>
  <c r="T241" i="10"/>
  <c r="T253" i="10"/>
  <c r="T261" i="10"/>
  <c r="T269" i="10"/>
  <c r="T277" i="10"/>
  <c r="T285" i="10"/>
  <c r="T293" i="10"/>
  <c r="T301" i="10"/>
  <c r="T309" i="10"/>
  <c r="T317" i="10"/>
  <c r="T325" i="10"/>
  <c r="T333" i="10"/>
  <c r="T341" i="10"/>
  <c r="T349" i="10"/>
  <c r="T357" i="10"/>
  <c r="T365" i="10"/>
  <c r="T373" i="10"/>
  <c r="T381" i="10"/>
  <c r="T389" i="10"/>
  <c r="T397" i="10"/>
  <c r="T405" i="10"/>
  <c r="T413" i="10"/>
  <c r="T421" i="10"/>
  <c r="T429" i="10"/>
  <c r="T437" i="10"/>
  <c r="T445" i="10"/>
  <c r="T453" i="10"/>
  <c r="T461" i="10"/>
  <c r="T469" i="10"/>
  <c r="T477" i="10"/>
  <c r="T485" i="10"/>
  <c r="S493" i="10"/>
  <c r="T501" i="10"/>
  <c r="T509" i="10"/>
  <c r="T517" i="10"/>
  <c r="T525" i="10"/>
  <c r="T533" i="10"/>
  <c r="T541" i="10"/>
  <c r="T549" i="10"/>
  <c r="S557" i="10"/>
  <c r="T565" i="10"/>
  <c r="T573" i="10"/>
  <c r="T581" i="10"/>
  <c r="T589" i="10"/>
  <c r="T597" i="10"/>
  <c r="T605" i="10"/>
  <c r="T613" i="10"/>
  <c r="T621" i="10"/>
  <c r="T629" i="10"/>
  <c r="T637" i="10"/>
  <c r="T645" i="10"/>
  <c r="T653" i="10"/>
  <c r="T661" i="10"/>
  <c r="T669" i="10"/>
  <c r="T677" i="10"/>
  <c r="T685" i="10"/>
  <c r="T693" i="10"/>
  <c r="T701" i="10"/>
  <c r="T709" i="10"/>
  <c r="T717" i="10"/>
  <c r="T725" i="10"/>
  <c r="S719" i="10"/>
  <c r="S687" i="10"/>
  <c r="S655" i="10"/>
  <c r="S623" i="10"/>
  <c r="S591" i="10"/>
  <c r="S556" i="10"/>
  <c r="S514" i="10"/>
  <c r="S471" i="10"/>
  <c r="S395" i="10"/>
  <c r="S310" i="10"/>
  <c r="S224" i="10"/>
  <c r="S139" i="10"/>
  <c r="S54" i="10"/>
  <c r="S42" i="10"/>
  <c r="S50" i="10"/>
  <c r="S110" i="10"/>
  <c r="S170" i="10"/>
  <c r="S178" i="10"/>
  <c r="S238" i="10"/>
  <c r="S298" i="10"/>
  <c r="S306" i="10"/>
  <c r="S366" i="10"/>
  <c r="S426" i="10"/>
  <c r="S434" i="10"/>
  <c r="S478" i="10"/>
  <c r="S91" i="10"/>
  <c r="S176" i="10"/>
  <c r="S262" i="10"/>
  <c r="S347" i="10"/>
  <c r="S432" i="10"/>
  <c r="S491" i="10"/>
  <c r="S534" i="10"/>
  <c r="S574" i="10"/>
  <c r="S606" i="10"/>
  <c r="S638" i="10"/>
  <c r="S670" i="10"/>
  <c r="S702" i="10"/>
  <c r="T478" i="10"/>
  <c r="S430" i="10"/>
  <c r="T370" i="10"/>
  <c r="T306" i="10"/>
  <c r="S242" i="10"/>
  <c r="T234" i="10"/>
  <c r="T170" i="10"/>
  <c r="S106" i="10"/>
  <c r="T46" i="10"/>
  <c r="S118" i="10"/>
  <c r="S288" i="10"/>
  <c r="S459" i="10"/>
  <c r="S546" i="10"/>
  <c r="S615" i="10"/>
  <c r="S679" i="10"/>
  <c r="S725" i="10"/>
  <c r="S709" i="10"/>
  <c r="S693" i="10"/>
  <c r="S677" i="10"/>
  <c r="S661" i="10"/>
  <c r="S645" i="10"/>
  <c r="S629" i="10"/>
  <c r="S613" i="10"/>
  <c r="S597" i="10"/>
  <c r="S581" i="10"/>
  <c r="S565" i="10"/>
  <c r="S549" i="10"/>
  <c r="S533" i="10"/>
  <c r="S517" i="10"/>
  <c r="S501" i="10"/>
  <c r="S485" i="10"/>
  <c r="S469" i="10"/>
  <c r="S453" i="10"/>
  <c r="S437" i="10"/>
  <c r="S421" i="10"/>
  <c r="S405" i="10"/>
  <c r="S389" i="10"/>
  <c r="S373" i="10"/>
  <c r="S357" i="10"/>
  <c r="S341" i="10"/>
  <c r="S325" i="10"/>
  <c r="S309" i="10"/>
  <c r="S293" i="10"/>
  <c r="S277" i="10"/>
  <c r="S261" i="10"/>
  <c r="T245" i="10"/>
  <c r="T217" i="10"/>
  <c r="T185" i="10"/>
  <c r="T153" i="10"/>
  <c r="T121" i="10"/>
  <c r="T89" i="10"/>
  <c r="T57" i="10"/>
  <c r="T25" i="10"/>
  <c r="S692" i="10"/>
  <c r="S628" i="10"/>
  <c r="S564" i="10"/>
  <c r="S420" i="10"/>
  <c r="S360" i="10"/>
  <c r="S284" i="10"/>
  <c r="S228" i="10"/>
  <c r="S136" i="10"/>
  <c r="S44" i="10"/>
  <c r="S455" i="10"/>
  <c r="S351" i="10"/>
  <c r="S211" i="10"/>
  <c r="S119" i="10"/>
  <c r="S450" i="10"/>
  <c r="S330" i="10"/>
  <c r="S158" i="10"/>
  <c r="S16" i="10"/>
  <c r="S358" i="10"/>
  <c r="S578" i="10"/>
  <c r="S706" i="10"/>
  <c r="S656" i="10"/>
  <c r="S568" i="10"/>
  <c r="T468" i="10"/>
  <c r="S312" i="10"/>
  <c r="S148" i="10"/>
  <c r="S495" i="10"/>
  <c r="S99" i="10"/>
  <c r="S402" i="10"/>
  <c r="S14" i="10"/>
  <c r="S562" i="10"/>
  <c r="T383" i="10"/>
  <c r="S87" i="10"/>
  <c r="S190" i="10"/>
  <c r="T651" i="10"/>
  <c r="T326" i="10"/>
  <c r="P10" i="7"/>
  <c r="P12" i="7"/>
  <c r="P14" i="7"/>
  <c r="P16" i="7"/>
  <c r="P18" i="7"/>
  <c r="P20" i="7"/>
  <c r="P22" i="7"/>
  <c r="P24" i="7"/>
  <c r="P26" i="7"/>
  <c r="P28" i="7"/>
  <c r="P30" i="7"/>
  <c r="P32" i="7"/>
  <c r="P34" i="7"/>
  <c r="P36" i="7"/>
  <c r="P38" i="7"/>
  <c r="P40" i="7"/>
  <c r="P42" i="7"/>
  <c r="P44" i="7"/>
  <c r="P46" i="7"/>
  <c r="P48" i="7"/>
  <c r="P50" i="7"/>
  <c r="P52" i="7"/>
  <c r="P54" i="7"/>
  <c r="P56" i="7"/>
  <c r="P58" i="7"/>
  <c r="P60" i="7"/>
  <c r="P62" i="7"/>
  <c r="P64" i="7"/>
  <c r="P66" i="7"/>
  <c r="P68" i="7"/>
  <c r="P70" i="7"/>
  <c r="P72" i="7"/>
  <c r="P74" i="7"/>
  <c r="P76" i="7"/>
  <c r="P78" i="7"/>
  <c r="P80" i="7"/>
  <c r="P82" i="7"/>
  <c r="P84" i="7"/>
  <c r="P86" i="7"/>
  <c r="P88" i="7"/>
  <c r="P90" i="7"/>
  <c r="P92" i="7"/>
  <c r="P94" i="7"/>
  <c r="P96" i="7"/>
  <c r="P98" i="7"/>
  <c r="P100" i="7"/>
  <c r="P102" i="7"/>
  <c r="P104" i="7"/>
  <c r="P106" i="7"/>
  <c r="P108" i="7"/>
  <c r="P110" i="7"/>
  <c r="P112" i="7"/>
  <c r="P114" i="7"/>
  <c r="P116" i="7"/>
  <c r="P118" i="7"/>
  <c r="P120" i="7"/>
  <c r="P122" i="7"/>
  <c r="P124" i="7"/>
  <c r="P126" i="7"/>
  <c r="P128" i="7"/>
  <c r="P130" i="7"/>
  <c r="P132" i="7"/>
  <c r="P134" i="7"/>
  <c r="P136" i="7"/>
  <c r="P138" i="7"/>
  <c r="P140" i="7"/>
  <c r="P142" i="7"/>
  <c r="P144" i="7"/>
  <c r="P146" i="7"/>
  <c r="P148" i="7"/>
  <c r="P150" i="7"/>
  <c r="P152" i="7"/>
  <c r="P154" i="7"/>
  <c r="P156" i="7"/>
  <c r="P158" i="7"/>
  <c r="P160" i="7"/>
  <c r="P162" i="7"/>
  <c r="P164" i="7"/>
  <c r="P166" i="7"/>
  <c r="P168" i="7"/>
  <c r="P170" i="7"/>
  <c r="P172" i="7"/>
  <c r="P174" i="7"/>
  <c r="P176" i="7"/>
  <c r="P178" i="7"/>
  <c r="O11" i="7"/>
  <c r="O13" i="7"/>
  <c r="O15" i="7"/>
  <c r="O17" i="7"/>
  <c r="O19" i="7"/>
  <c r="O21" i="7"/>
  <c r="O23" i="7"/>
  <c r="O25" i="7"/>
  <c r="O27" i="7"/>
  <c r="O29" i="7"/>
  <c r="O31" i="7"/>
  <c r="O33" i="7"/>
  <c r="O35" i="7"/>
  <c r="O37" i="7"/>
  <c r="O39" i="7"/>
  <c r="O41" i="7"/>
  <c r="O43" i="7"/>
  <c r="O45" i="7"/>
  <c r="O47" i="7"/>
  <c r="O49" i="7"/>
  <c r="O51" i="7"/>
  <c r="O53" i="7"/>
  <c r="O55" i="7"/>
  <c r="O57" i="7"/>
  <c r="O59" i="7"/>
  <c r="O61" i="7"/>
  <c r="O63" i="7"/>
  <c r="O65" i="7"/>
  <c r="O67" i="7"/>
  <c r="O69" i="7"/>
  <c r="O71" i="7"/>
  <c r="O73" i="7"/>
  <c r="O75" i="7"/>
  <c r="O77" i="7"/>
  <c r="O79" i="7"/>
  <c r="O81" i="7"/>
  <c r="O83" i="7"/>
  <c r="O85" i="7"/>
  <c r="O87" i="7"/>
  <c r="O89" i="7"/>
  <c r="O91" i="7"/>
  <c r="O93" i="7"/>
  <c r="O95" i="7"/>
  <c r="O97" i="7"/>
  <c r="O99" i="7"/>
  <c r="O101" i="7"/>
  <c r="O103" i="7"/>
  <c r="O105" i="7"/>
  <c r="O107" i="7"/>
  <c r="O109" i="7"/>
  <c r="O111" i="7"/>
  <c r="O113" i="7"/>
  <c r="O115" i="7"/>
  <c r="O117" i="7"/>
  <c r="O119" i="7"/>
  <c r="O121" i="7"/>
  <c r="O123" i="7"/>
  <c r="O125" i="7"/>
  <c r="O127" i="7"/>
  <c r="O129" i="7"/>
  <c r="O131" i="7"/>
  <c r="O133" i="7"/>
  <c r="O135" i="7"/>
  <c r="O10" i="7"/>
  <c r="O14" i="7"/>
  <c r="O18" i="7"/>
  <c r="O22" i="7"/>
  <c r="O26" i="7"/>
  <c r="O30" i="7"/>
  <c r="O34" i="7"/>
  <c r="O38" i="7"/>
  <c r="O42" i="7"/>
  <c r="O46" i="7"/>
  <c r="O50" i="7"/>
  <c r="O54" i="7"/>
  <c r="O58" i="7"/>
  <c r="O62" i="7"/>
  <c r="O66" i="7"/>
  <c r="O70" i="7"/>
  <c r="O74" i="7"/>
  <c r="O78" i="7"/>
  <c r="O82" i="7"/>
  <c r="O86" i="7"/>
  <c r="O90" i="7"/>
  <c r="O94" i="7"/>
  <c r="O98" i="7"/>
  <c r="O102" i="7"/>
  <c r="O106" i="7"/>
  <c r="O110" i="7"/>
  <c r="O114" i="7"/>
  <c r="O118" i="7"/>
  <c r="O122" i="7"/>
  <c r="O126" i="7"/>
  <c r="O130" i="7"/>
  <c r="O134" i="7"/>
  <c r="P137" i="7"/>
  <c r="O140" i="7"/>
  <c r="O143" i="7"/>
  <c r="P145" i="7"/>
  <c r="O148" i="7"/>
  <c r="O151" i="7"/>
  <c r="P153" i="7"/>
  <c r="O156" i="7"/>
  <c r="O159" i="7"/>
  <c r="P161" i="7"/>
  <c r="O164" i="7"/>
  <c r="O167" i="7"/>
  <c r="P169" i="7"/>
  <c r="O172" i="7"/>
  <c r="O175" i="7"/>
  <c r="P177" i="7"/>
  <c r="O180" i="7"/>
  <c r="O182" i="7"/>
  <c r="O184" i="7"/>
  <c r="O186" i="7"/>
  <c r="O188" i="7"/>
  <c r="O190" i="7"/>
  <c r="O192" i="7"/>
  <c r="O194" i="7"/>
  <c r="O196" i="7"/>
  <c r="O198" i="7"/>
  <c r="O200" i="7"/>
  <c r="O202" i="7"/>
  <c r="O204" i="7"/>
  <c r="O206" i="7"/>
  <c r="O208" i="7"/>
  <c r="O210" i="7"/>
  <c r="O212" i="7"/>
  <c r="O214" i="7"/>
  <c r="O216" i="7"/>
  <c r="O218" i="7"/>
  <c r="O220" i="7"/>
  <c r="O222" i="7"/>
  <c r="O224" i="7"/>
  <c r="O226" i="7"/>
  <c r="O228" i="7"/>
  <c r="O230" i="7"/>
  <c r="O232" i="7"/>
  <c r="O234" i="7"/>
  <c r="O236" i="7"/>
  <c r="O238" i="7"/>
  <c r="O240" i="7"/>
  <c r="O242" i="7"/>
  <c r="O244" i="7"/>
  <c r="O246" i="7"/>
  <c r="O248" i="7"/>
  <c r="O250" i="7"/>
  <c r="O252" i="7"/>
  <c r="P11" i="7"/>
  <c r="P15" i="7"/>
  <c r="P19" i="7"/>
  <c r="P23" i="7"/>
  <c r="P27" i="7"/>
  <c r="P31" i="7"/>
  <c r="P35" i="7"/>
  <c r="P39" i="7"/>
  <c r="P43" i="7"/>
  <c r="P47" i="7"/>
  <c r="P51" i="7"/>
  <c r="P55" i="7"/>
  <c r="P59" i="7"/>
  <c r="P63" i="7"/>
  <c r="P67" i="7"/>
  <c r="P71" i="7"/>
  <c r="P75" i="7"/>
  <c r="P79" i="7"/>
  <c r="P83" i="7"/>
  <c r="P87" i="7"/>
  <c r="P91" i="7"/>
  <c r="P95" i="7"/>
  <c r="P99" i="7"/>
  <c r="P103" i="7"/>
  <c r="P107" i="7"/>
  <c r="P111" i="7"/>
  <c r="P115" i="7"/>
  <c r="P119" i="7"/>
  <c r="P123" i="7"/>
  <c r="P127" i="7"/>
  <c r="P131" i="7"/>
  <c r="P135" i="7"/>
  <c r="O138" i="7"/>
  <c r="O141" i="7"/>
  <c r="P143" i="7"/>
  <c r="O146" i="7"/>
  <c r="O149" i="7"/>
  <c r="P151" i="7"/>
  <c r="O154" i="7"/>
  <c r="O157" i="7"/>
  <c r="P159" i="7"/>
  <c r="O162" i="7"/>
  <c r="O165" i="7"/>
  <c r="P167" i="7"/>
  <c r="O170" i="7"/>
  <c r="O173" i="7"/>
  <c r="P175" i="7"/>
  <c r="O178" i="7"/>
  <c r="P180" i="7"/>
  <c r="P182" i="7"/>
  <c r="P184" i="7"/>
  <c r="P186" i="7"/>
  <c r="P188" i="7"/>
  <c r="P190" i="7"/>
  <c r="P192" i="7"/>
  <c r="P194" i="7"/>
  <c r="P196" i="7"/>
  <c r="P198" i="7"/>
  <c r="P200" i="7"/>
  <c r="P202" i="7"/>
  <c r="P204" i="7"/>
  <c r="P206" i="7"/>
  <c r="P208" i="7"/>
  <c r="P210" i="7"/>
  <c r="P212" i="7"/>
  <c r="P214" i="7"/>
  <c r="P216" i="7"/>
  <c r="O12" i="7"/>
  <c r="O16" i="7"/>
  <c r="O20" i="7"/>
  <c r="O24" i="7"/>
  <c r="O28" i="7"/>
  <c r="O32" i="7"/>
  <c r="O36" i="7"/>
  <c r="O40" i="7"/>
  <c r="O44" i="7"/>
  <c r="O48" i="7"/>
  <c r="O52" i="7"/>
  <c r="O56" i="7"/>
  <c r="O60" i="7"/>
  <c r="O64" i="7"/>
  <c r="O68" i="7"/>
  <c r="O72" i="7"/>
  <c r="O76" i="7"/>
  <c r="O80" i="7"/>
  <c r="O84" i="7"/>
  <c r="O88" i="7"/>
  <c r="O92" i="7"/>
  <c r="O96" i="7"/>
  <c r="O100" i="7"/>
  <c r="O104" i="7"/>
  <c r="O108" i="7"/>
  <c r="O112" i="7"/>
  <c r="O116" i="7"/>
  <c r="O120" i="7"/>
  <c r="O124" i="7"/>
  <c r="O128" i="7"/>
  <c r="O132" i="7"/>
  <c r="O136" i="7"/>
  <c r="O139" i="7"/>
  <c r="P141" i="7"/>
  <c r="O144" i="7"/>
  <c r="O147" i="7"/>
  <c r="P149" i="7"/>
  <c r="O152" i="7"/>
  <c r="O155" i="7"/>
  <c r="P157" i="7"/>
  <c r="O160" i="7"/>
  <c r="O163" i="7"/>
  <c r="P165" i="7"/>
  <c r="O168" i="7"/>
  <c r="O171" i="7"/>
  <c r="P173" i="7"/>
  <c r="P13" i="7"/>
  <c r="P29" i="7"/>
  <c r="P45" i="7"/>
  <c r="P61" i="7"/>
  <c r="P77" i="7"/>
  <c r="P93" i="7"/>
  <c r="P109" i="7"/>
  <c r="P125" i="7"/>
  <c r="P139" i="7"/>
  <c r="O150" i="7"/>
  <c r="O161" i="7"/>
  <c r="P171" i="7"/>
  <c r="O179" i="7"/>
  <c r="O183" i="7"/>
  <c r="O187" i="7"/>
  <c r="O191" i="7"/>
  <c r="O195" i="7"/>
  <c r="O199" i="7"/>
  <c r="O203" i="7"/>
  <c r="O207" i="7"/>
  <c r="O211" i="7"/>
  <c r="O215" i="7"/>
  <c r="P218" i="7"/>
  <c r="O221" i="7"/>
  <c r="P223" i="7"/>
  <c r="P226" i="7"/>
  <c r="O229" i="7"/>
  <c r="P231" i="7"/>
  <c r="P234" i="7"/>
  <c r="O237" i="7"/>
  <c r="P239" i="7"/>
  <c r="P242" i="7"/>
  <c r="O245" i="7"/>
  <c r="P247" i="7"/>
  <c r="P250" i="7"/>
  <c r="O253" i="7"/>
  <c r="O255" i="7"/>
  <c r="O257" i="7"/>
  <c r="O259" i="7"/>
  <c r="O261" i="7"/>
  <c r="O263" i="7"/>
  <c r="O265" i="7"/>
  <c r="O267" i="7"/>
  <c r="O269" i="7"/>
  <c r="O271" i="7"/>
  <c r="O273" i="7"/>
  <c r="O275" i="7"/>
  <c r="P17" i="7"/>
  <c r="P33" i="7"/>
  <c r="P49" i="7"/>
  <c r="P65" i="7"/>
  <c r="P81" i="7"/>
  <c r="P97" i="7"/>
  <c r="P113" i="7"/>
  <c r="P129" i="7"/>
  <c r="O142" i="7"/>
  <c r="O153" i="7"/>
  <c r="P163" i="7"/>
  <c r="O174" i="7"/>
  <c r="P179" i="7"/>
  <c r="P183" i="7"/>
  <c r="P187" i="7"/>
  <c r="P191" i="7"/>
  <c r="P195" i="7"/>
  <c r="P199" i="7"/>
  <c r="P203" i="7"/>
  <c r="P207" i="7"/>
  <c r="P211" i="7"/>
  <c r="P215" i="7"/>
  <c r="O219" i="7"/>
  <c r="P221" i="7"/>
  <c r="P224" i="7"/>
  <c r="O227" i="7"/>
  <c r="P229" i="7"/>
  <c r="P232" i="7"/>
  <c r="O235" i="7"/>
  <c r="P237" i="7"/>
  <c r="P240" i="7"/>
  <c r="O243" i="7"/>
  <c r="P245" i="7"/>
  <c r="P248" i="7"/>
  <c r="O251" i="7"/>
  <c r="P253" i="7"/>
  <c r="P255" i="7"/>
  <c r="P257" i="7"/>
  <c r="P259" i="7"/>
  <c r="P261" i="7"/>
  <c r="P263" i="7"/>
  <c r="P265" i="7"/>
  <c r="P267" i="7"/>
  <c r="P269" i="7"/>
  <c r="P271" i="7"/>
  <c r="P273" i="7"/>
  <c r="P275" i="7"/>
  <c r="P277" i="7"/>
  <c r="P279" i="7"/>
  <c r="P281" i="7"/>
  <c r="P283" i="7"/>
  <c r="P285" i="7"/>
  <c r="P287" i="7"/>
  <c r="P21" i="7"/>
  <c r="P37" i="7"/>
  <c r="P53" i="7"/>
  <c r="P69" i="7"/>
  <c r="P85" i="7"/>
  <c r="P101" i="7"/>
  <c r="P117" i="7"/>
  <c r="P133" i="7"/>
  <c r="O145" i="7"/>
  <c r="P155" i="7"/>
  <c r="O166" i="7"/>
  <c r="O176" i="7"/>
  <c r="O181" i="7"/>
  <c r="O185" i="7"/>
  <c r="O189" i="7"/>
  <c r="O193" i="7"/>
  <c r="O197" i="7"/>
  <c r="O201" i="7"/>
  <c r="O205" i="7"/>
  <c r="O209" i="7"/>
  <c r="O213" i="7"/>
  <c r="O217" i="7"/>
  <c r="P219" i="7"/>
  <c r="P222" i="7"/>
  <c r="O225" i="7"/>
  <c r="P227" i="7"/>
  <c r="P230" i="7"/>
  <c r="O233" i="7"/>
  <c r="P235" i="7"/>
  <c r="P238" i="7"/>
  <c r="O241" i="7"/>
  <c r="P243" i="7"/>
  <c r="P246" i="7"/>
  <c r="O249" i="7"/>
  <c r="P251" i="7"/>
  <c r="O254" i="7"/>
  <c r="O256" i="7"/>
  <c r="O258" i="7"/>
  <c r="O260" i="7"/>
  <c r="O262" i="7"/>
  <c r="O264" i="7"/>
  <c r="O266" i="7"/>
  <c r="O268" i="7"/>
  <c r="O270" i="7"/>
  <c r="O272" i="7"/>
  <c r="O274" i="7"/>
  <c r="O276" i="7"/>
  <c r="O278" i="7"/>
  <c r="O280" i="7"/>
  <c r="O282" i="7"/>
  <c r="O284" i="7"/>
  <c r="O286" i="7"/>
  <c r="O288" i="7"/>
  <c r="O290" i="7"/>
  <c r="O292" i="7"/>
  <c r="O294" i="7"/>
  <c r="O296" i="7"/>
  <c r="O298" i="7"/>
  <c r="O300" i="7"/>
  <c r="O302" i="7"/>
  <c r="O304" i="7"/>
  <c r="O306" i="7"/>
  <c r="O308" i="7"/>
  <c r="O310" i="7"/>
  <c r="O312" i="7"/>
  <c r="O314" i="7"/>
  <c r="O316" i="7"/>
  <c r="O318" i="7"/>
  <c r="O320" i="7"/>
  <c r="O322" i="7"/>
  <c r="O324" i="7"/>
  <c r="O326" i="7"/>
  <c r="O328" i="7"/>
  <c r="O330" i="7"/>
  <c r="O332" i="7"/>
  <c r="O334" i="7"/>
  <c r="O336" i="7"/>
  <c r="O338" i="7"/>
  <c r="O340" i="7"/>
  <c r="O342" i="7"/>
  <c r="O344" i="7"/>
  <c r="O346" i="7"/>
  <c r="O348" i="7"/>
  <c r="O350" i="7"/>
  <c r="O352" i="7"/>
  <c r="P25" i="7"/>
  <c r="P89" i="7"/>
  <c r="P147" i="7"/>
  <c r="P181" i="7"/>
  <c r="P197" i="7"/>
  <c r="P213" i="7"/>
  <c r="P225" i="7"/>
  <c r="P236" i="7"/>
  <c r="O247" i="7"/>
  <c r="P256" i="7"/>
  <c r="P264" i="7"/>
  <c r="P272" i="7"/>
  <c r="P278" i="7"/>
  <c r="P282" i="7"/>
  <c r="P286" i="7"/>
  <c r="P289" i="7"/>
  <c r="P292" i="7"/>
  <c r="O295" i="7"/>
  <c r="P297" i="7"/>
  <c r="P300" i="7"/>
  <c r="O303" i="7"/>
  <c r="P305" i="7"/>
  <c r="P308" i="7"/>
  <c r="O311" i="7"/>
  <c r="P313" i="7"/>
  <c r="P316" i="7"/>
  <c r="O319" i="7"/>
  <c r="P321" i="7"/>
  <c r="P324" i="7"/>
  <c r="O327" i="7"/>
  <c r="P329" i="7"/>
  <c r="P332" i="7"/>
  <c r="O335" i="7"/>
  <c r="P337" i="7"/>
  <c r="P340" i="7"/>
  <c r="O343" i="7"/>
  <c r="P345" i="7"/>
  <c r="P348" i="7"/>
  <c r="O351" i="7"/>
  <c r="P353" i="7"/>
  <c r="P355" i="7"/>
  <c r="P357" i="7"/>
  <c r="P359" i="7"/>
  <c r="P361" i="7"/>
  <c r="P363" i="7"/>
  <c r="P365" i="7"/>
  <c r="P367" i="7"/>
  <c r="P369" i="7"/>
  <c r="P371" i="7"/>
  <c r="P373" i="7"/>
  <c r="P375" i="7"/>
  <c r="P377" i="7"/>
  <c r="P379" i="7"/>
  <c r="P381" i="7"/>
  <c r="P383" i="7"/>
  <c r="P385" i="7"/>
  <c r="P387" i="7"/>
  <c r="P389" i="7"/>
  <c r="P391" i="7"/>
  <c r="P393" i="7"/>
  <c r="P395" i="7"/>
  <c r="P397" i="7"/>
  <c r="P399" i="7"/>
  <c r="P401" i="7"/>
  <c r="P403" i="7"/>
  <c r="P405" i="7"/>
  <c r="P407" i="7"/>
  <c r="P409" i="7"/>
  <c r="P411" i="7"/>
  <c r="P413" i="7"/>
  <c r="P415" i="7"/>
  <c r="P417" i="7"/>
  <c r="P419" i="7"/>
  <c r="P421" i="7"/>
  <c r="P423" i="7"/>
  <c r="P425" i="7"/>
  <c r="P427" i="7"/>
  <c r="P429" i="7"/>
  <c r="P431" i="7"/>
  <c r="P433" i="7"/>
  <c r="P435" i="7"/>
  <c r="P437" i="7"/>
  <c r="P439" i="7"/>
  <c r="P441" i="7"/>
  <c r="P443" i="7"/>
  <c r="P445" i="7"/>
  <c r="P447" i="7"/>
  <c r="P449" i="7"/>
  <c r="P451" i="7"/>
  <c r="P453" i="7"/>
  <c r="P455" i="7"/>
  <c r="P457" i="7"/>
  <c r="P459" i="7"/>
  <c r="P461" i="7"/>
  <c r="P463" i="7"/>
  <c r="P465" i="7"/>
  <c r="P467" i="7"/>
  <c r="P469" i="7"/>
  <c r="P471" i="7"/>
  <c r="P473" i="7"/>
  <c r="P475" i="7"/>
  <c r="P477" i="7"/>
  <c r="P479" i="7"/>
  <c r="P481" i="7"/>
  <c r="P483" i="7"/>
  <c r="P485" i="7"/>
  <c r="P487" i="7"/>
  <c r="P489" i="7"/>
  <c r="P491" i="7"/>
  <c r="P493" i="7"/>
  <c r="P495" i="7"/>
  <c r="P497" i="7"/>
  <c r="P499" i="7"/>
  <c r="P501" i="7"/>
  <c r="P503" i="7"/>
  <c r="P505" i="7"/>
  <c r="P507" i="7"/>
  <c r="P509" i="7"/>
  <c r="P511" i="7"/>
  <c r="P513" i="7"/>
  <c r="P515" i="7"/>
  <c r="P517" i="7"/>
  <c r="P519" i="7"/>
  <c r="P521" i="7"/>
  <c r="P523" i="7"/>
  <c r="P41" i="7"/>
  <c r="P105" i="7"/>
  <c r="O158" i="7"/>
  <c r="P185" i="7"/>
  <c r="P201" i="7"/>
  <c r="P217" i="7"/>
  <c r="P228" i="7"/>
  <c r="O239" i="7"/>
  <c r="P249" i="7"/>
  <c r="P258" i="7"/>
  <c r="P266" i="7"/>
  <c r="P274" i="7"/>
  <c r="O279" i="7"/>
  <c r="O283" i="7"/>
  <c r="O287" i="7"/>
  <c r="P290" i="7"/>
  <c r="O293" i="7"/>
  <c r="P295" i="7"/>
  <c r="P298" i="7"/>
  <c r="O301" i="7"/>
  <c r="P303" i="7"/>
  <c r="P306" i="7"/>
  <c r="O309" i="7"/>
  <c r="P311" i="7"/>
  <c r="P314" i="7"/>
  <c r="O317" i="7"/>
  <c r="P319" i="7"/>
  <c r="P322" i="7"/>
  <c r="O325" i="7"/>
  <c r="P327" i="7"/>
  <c r="P330" i="7"/>
  <c r="O333" i="7"/>
  <c r="P335" i="7"/>
  <c r="P338" i="7"/>
  <c r="O341" i="7"/>
  <c r="P343" i="7"/>
  <c r="P346" i="7"/>
  <c r="O349" i="7"/>
  <c r="P351" i="7"/>
  <c r="O354" i="7"/>
  <c r="O356" i="7"/>
  <c r="O358" i="7"/>
  <c r="O360" i="7"/>
  <c r="O362" i="7"/>
  <c r="O364" i="7"/>
  <c r="O366" i="7"/>
  <c r="O368" i="7"/>
  <c r="O370" i="7"/>
  <c r="O372" i="7"/>
  <c r="O374" i="7"/>
  <c r="O376" i="7"/>
  <c r="O378" i="7"/>
  <c r="O380" i="7"/>
  <c r="O382" i="7"/>
  <c r="O384" i="7"/>
  <c r="O386" i="7"/>
  <c r="O388" i="7"/>
  <c r="O390" i="7"/>
  <c r="O392" i="7"/>
  <c r="O394" i="7"/>
  <c r="O396" i="7"/>
  <c r="O398" i="7"/>
  <c r="O400" i="7"/>
  <c r="O402" i="7"/>
  <c r="O404" i="7"/>
  <c r="O406" i="7"/>
  <c r="O408" i="7"/>
  <c r="O410" i="7"/>
  <c r="O412" i="7"/>
  <c r="O414" i="7"/>
  <c r="O416" i="7"/>
  <c r="O418" i="7"/>
  <c r="O420" i="7"/>
  <c r="O422" i="7"/>
  <c r="O424" i="7"/>
  <c r="O426" i="7"/>
  <c r="O428" i="7"/>
  <c r="O430" i="7"/>
  <c r="O432" i="7"/>
  <c r="O434" i="7"/>
  <c r="O436" i="7"/>
  <c r="O438" i="7"/>
  <c r="O440" i="7"/>
  <c r="O442" i="7"/>
  <c r="O444" i="7"/>
  <c r="O446" i="7"/>
  <c r="O448" i="7"/>
  <c r="O450" i="7"/>
  <c r="O452" i="7"/>
  <c r="O454" i="7"/>
  <c r="O456" i="7"/>
  <c r="O458" i="7"/>
  <c r="O460" i="7"/>
  <c r="O462" i="7"/>
  <c r="O464" i="7"/>
  <c r="O466" i="7"/>
  <c r="O468" i="7"/>
  <c r="O470" i="7"/>
  <c r="O472" i="7"/>
  <c r="O474" i="7"/>
  <c r="O476" i="7"/>
  <c r="O478" i="7"/>
  <c r="O480" i="7"/>
  <c r="O482" i="7"/>
  <c r="O484" i="7"/>
  <c r="O486" i="7"/>
  <c r="O488" i="7"/>
  <c r="O490" i="7"/>
  <c r="O492" i="7"/>
  <c r="O494" i="7"/>
  <c r="O496" i="7"/>
  <c r="O498" i="7"/>
  <c r="O500" i="7"/>
  <c r="O502" i="7"/>
  <c r="O504" i="7"/>
  <c r="O506" i="7"/>
  <c r="O508" i="7"/>
  <c r="O510" i="7"/>
  <c r="O512" i="7"/>
  <c r="O514" i="7"/>
  <c r="O516" i="7"/>
  <c r="O518" i="7"/>
  <c r="O520" i="7"/>
  <c r="O522" i="7"/>
  <c r="O524" i="7"/>
  <c r="O526" i="7"/>
  <c r="O528" i="7"/>
  <c r="O530" i="7"/>
  <c r="O532" i="7"/>
  <c r="O534" i="7"/>
  <c r="O536" i="7"/>
  <c r="O538" i="7"/>
  <c r="O540" i="7"/>
  <c r="O542" i="7"/>
  <c r="O544" i="7"/>
  <c r="O546" i="7"/>
  <c r="O548" i="7"/>
  <c r="O550" i="7"/>
  <c r="O552" i="7"/>
  <c r="O554" i="7"/>
  <c r="O556" i="7"/>
  <c r="O558" i="7"/>
  <c r="O560" i="7"/>
  <c r="O562" i="7"/>
  <c r="O564" i="7"/>
  <c r="O566" i="7"/>
  <c r="O568" i="7"/>
  <c r="O570" i="7"/>
  <c r="O572" i="7"/>
  <c r="O574" i="7"/>
  <c r="O576" i="7"/>
  <c r="O578" i="7"/>
  <c r="P57" i="7"/>
  <c r="P121" i="7"/>
  <c r="O169" i="7"/>
  <c r="P189" i="7"/>
  <c r="P205" i="7"/>
  <c r="P220" i="7"/>
  <c r="O231" i="7"/>
  <c r="P241" i="7"/>
  <c r="P252" i="7"/>
  <c r="P260" i="7"/>
  <c r="P268" i="7"/>
  <c r="P276" i="7"/>
  <c r="P280" i="7"/>
  <c r="P284" i="7"/>
  <c r="P288" i="7"/>
  <c r="O291" i="7"/>
  <c r="P293" i="7"/>
  <c r="P296" i="7"/>
  <c r="O299" i="7"/>
  <c r="P301" i="7"/>
  <c r="P304" i="7"/>
  <c r="O307" i="7"/>
  <c r="P309" i="7"/>
  <c r="P312" i="7"/>
  <c r="O315" i="7"/>
  <c r="P317" i="7"/>
  <c r="P320" i="7"/>
  <c r="O323" i="7"/>
  <c r="P325" i="7"/>
  <c r="P328" i="7"/>
  <c r="O331" i="7"/>
  <c r="P333" i="7"/>
  <c r="P336" i="7"/>
  <c r="O339" i="7"/>
  <c r="P341" i="7"/>
  <c r="P344" i="7"/>
  <c r="O347" i="7"/>
  <c r="P349" i="7"/>
  <c r="P352" i="7"/>
  <c r="P354" i="7"/>
  <c r="P356" i="7"/>
  <c r="P358" i="7"/>
  <c r="P360" i="7"/>
  <c r="P362" i="7"/>
  <c r="P364" i="7"/>
  <c r="P366" i="7"/>
  <c r="P368" i="7"/>
  <c r="P370" i="7"/>
  <c r="P372" i="7"/>
  <c r="P374" i="7"/>
  <c r="P376" i="7"/>
  <c r="P378" i="7"/>
  <c r="P380" i="7"/>
  <c r="P382" i="7"/>
  <c r="P384" i="7"/>
  <c r="P386" i="7"/>
  <c r="P388" i="7"/>
  <c r="P390" i="7"/>
  <c r="P392" i="7"/>
  <c r="P394" i="7"/>
  <c r="P396" i="7"/>
  <c r="P398" i="7"/>
  <c r="P400" i="7"/>
  <c r="P402" i="7"/>
  <c r="P404" i="7"/>
  <c r="P406" i="7"/>
  <c r="P408" i="7"/>
  <c r="P410" i="7"/>
  <c r="P412" i="7"/>
  <c r="P414" i="7"/>
  <c r="P416" i="7"/>
  <c r="P418" i="7"/>
  <c r="P420" i="7"/>
  <c r="P422" i="7"/>
  <c r="P424" i="7"/>
  <c r="P426" i="7"/>
  <c r="P428" i="7"/>
  <c r="P430" i="7"/>
  <c r="P432" i="7"/>
  <c r="P434" i="7"/>
  <c r="P436" i="7"/>
  <c r="P438" i="7"/>
  <c r="P440" i="7"/>
  <c r="P442" i="7"/>
  <c r="P444" i="7"/>
  <c r="P446" i="7"/>
  <c r="P448" i="7"/>
  <c r="P450" i="7"/>
  <c r="P452" i="7"/>
  <c r="P454" i="7"/>
  <c r="P456" i="7"/>
  <c r="P458" i="7"/>
  <c r="P460" i="7"/>
  <c r="P462" i="7"/>
  <c r="P464" i="7"/>
  <c r="P466" i="7"/>
  <c r="P468" i="7"/>
  <c r="P470" i="7"/>
  <c r="P472" i="7"/>
  <c r="P474" i="7"/>
  <c r="P476" i="7"/>
  <c r="P478" i="7"/>
  <c r="P480" i="7"/>
  <c r="P482" i="7"/>
  <c r="P484" i="7"/>
  <c r="P486" i="7"/>
  <c r="P488" i="7"/>
  <c r="P490" i="7"/>
  <c r="P492" i="7"/>
  <c r="P494" i="7"/>
  <c r="P496" i="7"/>
  <c r="P498" i="7"/>
  <c r="P500" i="7"/>
  <c r="P502" i="7"/>
  <c r="P504" i="7"/>
  <c r="P506" i="7"/>
  <c r="P508" i="7"/>
  <c r="P510" i="7"/>
  <c r="P512" i="7"/>
  <c r="P514" i="7"/>
  <c r="P516" i="7"/>
  <c r="P518" i="7"/>
  <c r="P520" i="7"/>
  <c r="P522" i="7"/>
  <c r="P524" i="7"/>
  <c r="P526" i="7"/>
  <c r="P528" i="7"/>
  <c r="P530" i="7"/>
  <c r="P532" i="7"/>
  <c r="P534" i="7"/>
  <c r="P536" i="7"/>
  <c r="P538" i="7"/>
  <c r="P540" i="7"/>
  <c r="P542" i="7"/>
  <c r="P544" i="7"/>
  <c r="P546" i="7"/>
  <c r="P548" i="7"/>
  <c r="P550" i="7"/>
  <c r="P552" i="7"/>
  <c r="P554" i="7"/>
  <c r="P556" i="7"/>
  <c r="P558" i="7"/>
  <c r="P560" i="7"/>
  <c r="P562" i="7"/>
  <c r="P564" i="7"/>
  <c r="P566" i="7"/>
  <c r="P568" i="7"/>
  <c r="P570" i="7"/>
  <c r="P572" i="7"/>
  <c r="P574" i="7"/>
  <c r="P576" i="7"/>
  <c r="P578" i="7"/>
  <c r="P580" i="7"/>
  <c r="P582" i="7"/>
  <c r="P584" i="7"/>
  <c r="P586" i="7"/>
  <c r="P588" i="7"/>
  <c r="P590" i="7"/>
  <c r="P592" i="7"/>
  <c r="P594" i="7"/>
  <c r="P596" i="7"/>
  <c r="P598" i="7"/>
  <c r="P600" i="7"/>
  <c r="P602" i="7"/>
  <c r="P604" i="7"/>
  <c r="P606" i="7"/>
  <c r="P608" i="7"/>
  <c r="P610" i="7"/>
  <c r="P612" i="7"/>
  <c r="P614" i="7"/>
  <c r="P73" i="7"/>
  <c r="P209" i="7"/>
  <c r="P254" i="7"/>
  <c r="O281" i="7"/>
  <c r="P294" i="7"/>
  <c r="O305" i="7"/>
  <c r="P315" i="7"/>
  <c r="P326" i="7"/>
  <c r="O337" i="7"/>
  <c r="P347" i="7"/>
  <c r="O357" i="7"/>
  <c r="O365" i="7"/>
  <c r="O373" i="7"/>
  <c r="O381" i="7"/>
  <c r="O389" i="7"/>
  <c r="O397" i="7"/>
  <c r="O405" i="7"/>
  <c r="O413" i="7"/>
  <c r="O421" i="7"/>
  <c r="O429" i="7"/>
  <c r="O437" i="7"/>
  <c r="O445" i="7"/>
  <c r="O453" i="7"/>
  <c r="O461" i="7"/>
  <c r="O469" i="7"/>
  <c r="O477" i="7"/>
  <c r="O485" i="7"/>
  <c r="O493" i="7"/>
  <c r="O501" i="7"/>
  <c r="O509" i="7"/>
  <c r="O517" i="7"/>
  <c r="O525" i="7"/>
  <c r="O529" i="7"/>
  <c r="O533" i="7"/>
  <c r="O537" i="7"/>
  <c r="O541" i="7"/>
  <c r="O545" i="7"/>
  <c r="O549" i="7"/>
  <c r="O553" i="7"/>
  <c r="O557" i="7"/>
  <c r="O561" i="7"/>
  <c r="O565" i="7"/>
  <c r="O569" i="7"/>
  <c r="O573" i="7"/>
  <c r="O577" i="7"/>
  <c r="O580" i="7"/>
  <c r="O583" i="7"/>
  <c r="P585" i="7"/>
  <c r="O588" i="7"/>
  <c r="O591" i="7"/>
  <c r="P593" i="7"/>
  <c r="O596" i="7"/>
  <c r="O599" i="7"/>
  <c r="P601" i="7"/>
  <c r="O604" i="7"/>
  <c r="O607" i="7"/>
  <c r="P609" i="7"/>
  <c r="O612" i="7"/>
  <c r="O615" i="7"/>
  <c r="O617" i="7"/>
  <c r="O619" i="7"/>
  <c r="O621" i="7"/>
  <c r="O623" i="7"/>
  <c r="O625" i="7"/>
  <c r="O627" i="7"/>
  <c r="O629" i="7"/>
  <c r="O631" i="7"/>
  <c r="O633" i="7"/>
  <c r="O635" i="7"/>
  <c r="O637" i="7"/>
  <c r="O639" i="7"/>
  <c r="O641" i="7"/>
  <c r="O643" i="7"/>
  <c r="O645" i="7"/>
  <c r="O647" i="7"/>
  <c r="O649" i="7"/>
  <c r="O651" i="7"/>
  <c r="O653" i="7"/>
  <c r="O655" i="7"/>
  <c r="O657" i="7"/>
  <c r="O659" i="7"/>
  <c r="O661" i="7"/>
  <c r="O663" i="7"/>
  <c r="O665" i="7"/>
  <c r="O667" i="7"/>
  <c r="O669" i="7"/>
  <c r="O671" i="7"/>
  <c r="O673" i="7"/>
  <c r="O675" i="7"/>
  <c r="O677" i="7"/>
  <c r="O679" i="7"/>
  <c r="O681" i="7"/>
  <c r="O683" i="7"/>
  <c r="O685" i="7"/>
  <c r="O687" i="7"/>
  <c r="O689" i="7"/>
  <c r="O691" i="7"/>
  <c r="O693" i="7"/>
  <c r="O695" i="7"/>
  <c r="O697" i="7"/>
  <c r="O699" i="7"/>
  <c r="O701" i="7"/>
  <c r="O703" i="7"/>
  <c r="O705" i="7"/>
  <c r="O707" i="7"/>
  <c r="O709" i="7"/>
  <c r="O711" i="7"/>
  <c r="O713" i="7"/>
  <c r="O715" i="7"/>
  <c r="O717" i="7"/>
  <c r="O719" i="7"/>
  <c r="O721" i="7"/>
  <c r="O723" i="7"/>
  <c r="O725" i="7"/>
  <c r="O727" i="7"/>
  <c r="P9" i="7"/>
  <c r="O277" i="7"/>
  <c r="P302" i="7"/>
  <c r="P334" i="7"/>
  <c r="O355" i="7"/>
  <c r="O379" i="7"/>
  <c r="O403" i="7"/>
  <c r="O427" i="7"/>
  <c r="O451" i="7"/>
  <c r="O475" i="7"/>
  <c r="O499" i="7"/>
  <c r="O523" i="7"/>
  <c r="P531" i="7"/>
  <c r="P543" i="7"/>
  <c r="P559" i="7"/>
  <c r="P575" i="7"/>
  <c r="O585" i="7"/>
  <c r="P595" i="7"/>
  <c r="O606" i="7"/>
  <c r="O614" i="7"/>
  <c r="P620" i="7"/>
  <c r="P628" i="7"/>
  <c r="P636" i="7"/>
  <c r="P644" i="7"/>
  <c r="P652" i="7"/>
  <c r="P660" i="7"/>
  <c r="P668" i="7"/>
  <c r="P674" i="7"/>
  <c r="P682" i="7"/>
  <c r="P690" i="7"/>
  <c r="P696" i="7"/>
  <c r="P704" i="7"/>
  <c r="P710" i="7"/>
  <c r="P716" i="7"/>
  <c r="P724" i="7"/>
  <c r="O137" i="7"/>
  <c r="O223" i="7"/>
  <c r="P262" i="7"/>
  <c r="O285" i="7"/>
  <c r="O297" i="7"/>
  <c r="P307" i="7"/>
  <c r="P318" i="7"/>
  <c r="O329" i="7"/>
  <c r="P339" i="7"/>
  <c r="P350" i="7"/>
  <c r="O359" i="7"/>
  <c r="O367" i="7"/>
  <c r="O375" i="7"/>
  <c r="O383" i="7"/>
  <c r="O391" i="7"/>
  <c r="O399" i="7"/>
  <c r="O407" i="7"/>
  <c r="O415" i="7"/>
  <c r="O423" i="7"/>
  <c r="O431" i="7"/>
  <c r="O439" i="7"/>
  <c r="O447" i="7"/>
  <c r="O455" i="7"/>
  <c r="O463" i="7"/>
  <c r="O471" i="7"/>
  <c r="O479" i="7"/>
  <c r="O487" i="7"/>
  <c r="O495" i="7"/>
  <c r="O503" i="7"/>
  <c r="O511" i="7"/>
  <c r="O519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O581" i="7"/>
  <c r="P583" i="7"/>
  <c r="O586" i="7"/>
  <c r="O589" i="7"/>
  <c r="P591" i="7"/>
  <c r="O594" i="7"/>
  <c r="O597" i="7"/>
  <c r="P599" i="7"/>
  <c r="O602" i="7"/>
  <c r="O605" i="7"/>
  <c r="P607" i="7"/>
  <c r="O610" i="7"/>
  <c r="O613" i="7"/>
  <c r="P615" i="7"/>
  <c r="P617" i="7"/>
  <c r="P619" i="7"/>
  <c r="P621" i="7"/>
  <c r="P623" i="7"/>
  <c r="P625" i="7"/>
  <c r="P627" i="7"/>
  <c r="P629" i="7"/>
  <c r="P631" i="7"/>
  <c r="P633" i="7"/>
  <c r="P635" i="7"/>
  <c r="P637" i="7"/>
  <c r="P639" i="7"/>
  <c r="P641" i="7"/>
  <c r="P643" i="7"/>
  <c r="P645" i="7"/>
  <c r="P647" i="7"/>
  <c r="P649" i="7"/>
  <c r="P651" i="7"/>
  <c r="P653" i="7"/>
  <c r="P655" i="7"/>
  <c r="P657" i="7"/>
  <c r="P659" i="7"/>
  <c r="P661" i="7"/>
  <c r="P663" i="7"/>
  <c r="P665" i="7"/>
  <c r="P667" i="7"/>
  <c r="P669" i="7"/>
  <c r="P671" i="7"/>
  <c r="P673" i="7"/>
  <c r="P675" i="7"/>
  <c r="P677" i="7"/>
  <c r="P679" i="7"/>
  <c r="P681" i="7"/>
  <c r="P683" i="7"/>
  <c r="P685" i="7"/>
  <c r="P687" i="7"/>
  <c r="P689" i="7"/>
  <c r="P691" i="7"/>
  <c r="P693" i="7"/>
  <c r="P695" i="7"/>
  <c r="P697" i="7"/>
  <c r="P699" i="7"/>
  <c r="P701" i="7"/>
  <c r="P703" i="7"/>
  <c r="P705" i="7"/>
  <c r="P707" i="7"/>
  <c r="P709" i="7"/>
  <c r="P711" i="7"/>
  <c r="P713" i="7"/>
  <c r="P715" i="7"/>
  <c r="P717" i="7"/>
  <c r="P719" i="7"/>
  <c r="P721" i="7"/>
  <c r="P723" i="7"/>
  <c r="P725" i="7"/>
  <c r="P727" i="7"/>
  <c r="O9" i="7"/>
  <c r="P244" i="7"/>
  <c r="P539" i="7"/>
  <c r="P551" i="7"/>
  <c r="P567" i="7"/>
  <c r="P579" i="7"/>
  <c r="O590" i="7"/>
  <c r="O601" i="7"/>
  <c r="O609" i="7"/>
  <c r="P618" i="7"/>
  <c r="P624" i="7"/>
  <c r="P632" i="7"/>
  <c r="P640" i="7"/>
  <c r="P648" i="7"/>
  <c r="P654" i="7"/>
  <c r="P662" i="7"/>
  <c r="P670" i="7"/>
  <c r="P676" i="7"/>
  <c r="P684" i="7"/>
  <c r="P692" i="7"/>
  <c r="P700" i="7"/>
  <c r="P708" i="7"/>
  <c r="P720" i="7"/>
  <c r="P726" i="7"/>
  <c r="O177" i="7"/>
  <c r="P233" i="7"/>
  <c r="P270" i="7"/>
  <c r="O289" i="7"/>
  <c r="P299" i="7"/>
  <c r="P310" i="7"/>
  <c r="O321" i="7"/>
  <c r="P331" i="7"/>
  <c r="P342" i="7"/>
  <c r="O353" i="7"/>
  <c r="O361" i="7"/>
  <c r="O369" i="7"/>
  <c r="O377" i="7"/>
  <c r="O385" i="7"/>
  <c r="O393" i="7"/>
  <c r="O401" i="7"/>
  <c r="O409" i="7"/>
  <c r="O417" i="7"/>
  <c r="O425" i="7"/>
  <c r="O433" i="7"/>
  <c r="O441" i="7"/>
  <c r="O449" i="7"/>
  <c r="O457" i="7"/>
  <c r="O465" i="7"/>
  <c r="O473" i="7"/>
  <c r="O481" i="7"/>
  <c r="O489" i="7"/>
  <c r="O497" i="7"/>
  <c r="O505" i="7"/>
  <c r="O513" i="7"/>
  <c r="O521" i="7"/>
  <c r="O527" i="7"/>
  <c r="O531" i="7"/>
  <c r="O535" i="7"/>
  <c r="O539" i="7"/>
  <c r="O543" i="7"/>
  <c r="O547" i="7"/>
  <c r="O551" i="7"/>
  <c r="O555" i="7"/>
  <c r="O559" i="7"/>
  <c r="O563" i="7"/>
  <c r="O567" i="7"/>
  <c r="O571" i="7"/>
  <c r="O575" i="7"/>
  <c r="O579" i="7"/>
  <c r="P581" i="7"/>
  <c r="O584" i="7"/>
  <c r="O587" i="7"/>
  <c r="P589" i="7"/>
  <c r="O592" i="7"/>
  <c r="O595" i="7"/>
  <c r="P597" i="7"/>
  <c r="O600" i="7"/>
  <c r="O603" i="7"/>
  <c r="P605" i="7"/>
  <c r="O608" i="7"/>
  <c r="O611" i="7"/>
  <c r="P613" i="7"/>
  <c r="O616" i="7"/>
  <c r="O618" i="7"/>
  <c r="O620" i="7"/>
  <c r="O622" i="7"/>
  <c r="O624" i="7"/>
  <c r="O626" i="7"/>
  <c r="O628" i="7"/>
  <c r="O630" i="7"/>
  <c r="O632" i="7"/>
  <c r="O634" i="7"/>
  <c r="O636" i="7"/>
  <c r="O638" i="7"/>
  <c r="O640" i="7"/>
  <c r="O642" i="7"/>
  <c r="O644" i="7"/>
  <c r="O646" i="7"/>
  <c r="O648" i="7"/>
  <c r="O650" i="7"/>
  <c r="O652" i="7"/>
  <c r="O654" i="7"/>
  <c r="O656" i="7"/>
  <c r="O658" i="7"/>
  <c r="O660" i="7"/>
  <c r="O662" i="7"/>
  <c r="O664" i="7"/>
  <c r="O666" i="7"/>
  <c r="O668" i="7"/>
  <c r="O670" i="7"/>
  <c r="O672" i="7"/>
  <c r="O674" i="7"/>
  <c r="O676" i="7"/>
  <c r="O678" i="7"/>
  <c r="O680" i="7"/>
  <c r="O682" i="7"/>
  <c r="O684" i="7"/>
  <c r="O686" i="7"/>
  <c r="O688" i="7"/>
  <c r="O690" i="7"/>
  <c r="O692" i="7"/>
  <c r="O694" i="7"/>
  <c r="O696" i="7"/>
  <c r="O698" i="7"/>
  <c r="O700" i="7"/>
  <c r="O702" i="7"/>
  <c r="O704" i="7"/>
  <c r="O706" i="7"/>
  <c r="O708" i="7"/>
  <c r="O710" i="7"/>
  <c r="O712" i="7"/>
  <c r="O714" i="7"/>
  <c r="O716" i="7"/>
  <c r="O718" i="7"/>
  <c r="O720" i="7"/>
  <c r="O722" i="7"/>
  <c r="O724" i="7"/>
  <c r="O726" i="7"/>
  <c r="O728" i="7"/>
  <c r="P193" i="7"/>
  <c r="P291" i="7"/>
  <c r="O313" i="7"/>
  <c r="P323" i="7"/>
  <c r="O345" i="7"/>
  <c r="O363" i="7"/>
  <c r="O371" i="7"/>
  <c r="O387" i="7"/>
  <c r="O395" i="7"/>
  <c r="O411" i="7"/>
  <c r="O419" i="7"/>
  <c r="O435" i="7"/>
  <c r="O443" i="7"/>
  <c r="O459" i="7"/>
  <c r="O467" i="7"/>
  <c r="O483" i="7"/>
  <c r="O491" i="7"/>
  <c r="O507" i="7"/>
  <c r="O515" i="7"/>
  <c r="P527" i="7"/>
  <c r="P535" i="7"/>
  <c r="P547" i="7"/>
  <c r="P555" i="7"/>
  <c r="P563" i="7"/>
  <c r="P571" i="7"/>
  <c r="O582" i="7"/>
  <c r="P587" i="7"/>
  <c r="O593" i="7"/>
  <c r="O598" i="7"/>
  <c r="P603" i="7"/>
  <c r="P611" i="7"/>
  <c r="P616" i="7"/>
  <c r="P622" i="7"/>
  <c r="P626" i="7"/>
  <c r="P630" i="7"/>
  <c r="P634" i="7"/>
  <c r="P638" i="7"/>
  <c r="P642" i="7"/>
  <c r="P646" i="7"/>
  <c r="P650" i="7"/>
  <c r="P656" i="7"/>
  <c r="P658" i="7"/>
  <c r="P664" i="7"/>
  <c r="P666" i="7"/>
  <c r="P672" i="7"/>
  <c r="P678" i="7"/>
  <c r="P680" i="7"/>
  <c r="P686" i="7"/>
  <c r="P688" i="7"/>
  <c r="P694" i="7"/>
  <c r="P698" i="7"/>
  <c r="P702" i="7"/>
  <c r="P706" i="7"/>
  <c r="P712" i="7"/>
  <c r="P714" i="7"/>
  <c r="P718" i="7"/>
  <c r="P722" i="7"/>
  <c r="P728" i="7"/>
  <c r="I10" i="7"/>
  <c r="I14" i="7"/>
  <c r="I18" i="7"/>
  <c r="I22" i="7"/>
  <c r="I26" i="7"/>
  <c r="I30" i="7"/>
  <c r="I34" i="7"/>
  <c r="I38" i="7"/>
  <c r="I42" i="7"/>
  <c r="I46" i="7"/>
  <c r="I50" i="7"/>
  <c r="I54" i="7"/>
  <c r="I58" i="7"/>
  <c r="I62" i="7"/>
  <c r="I66" i="7"/>
  <c r="I70" i="7"/>
  <c r="I74" i="7"/>
  <c r="I78" i="7"/>
  <c r="I82" i="7"/>
  <c r="I86" i="7"/>
  <c r="I90" i="7"/>
  <c r="I94" i="7"/>
  <c r="I98" i="7"/>
  <c r="I102" i="7"/>
  <c r="I106" i="7"/>
  <c r="I110" i="7"/>
  <c r="I114" i="7"/>
  <c r="I118" i="7"/>
  <c r="I122" i="7"/>
  <c r="I126" i="7"/>
  <c r="I130" i="7"/>
  <c r="I134" i="7"/>
  <c r="I138" i="7"/>
  <c r="I142" i="7"/>
  <c r="I146" i="7"/>
  <c r="I150" i="7"/>
  <c r="I154" i="7"/>
  <c r="I158" i="7"/>
  <c r="I162" i="7"/>
  <c r="I166" i="7"/>
  <c r="I170" i="7"/>
  <c r="I174" i="7"/>
  <c r="I178" i="7"/>
  <c r="I182" i="7"/>
  <c r="I186" i="7"/>
  <c r="I190" i="7"/>
  <c r="I194" i="7"/>
  <c r="I198" i="7"/>
  <c r="I202" i="7"/>
  <c r="I206" i="7"/>
  <c r="I210" i="7"/>
  <c r="I214" i="7"/>
  <c r="I218" i="7"/>
  <c r="I222" i="7"/>
  <c r="I226" i="7"/>
  <c r="I230" i="7"/>
  <c r="I234" i="7"/>
  <c r="I238" i="7"/>
  <c r="I242" i="7"/>
  <c r="I246" i="7"/>
  <c r="I250" i="7"/>
  <c r="I254" i="7"/>
  <c r="I258" i="7"/>
  <c r="I262" i="7"/>
  <c r="I266" i="7"/>
  <c r="I270" i="7"/>
  <c r="I274" i="7"/>
  <c r="I278" i="7"/>
  <c r="I282" i="7"/>
  <c r="I286" i="7"/>
  <c r="I290" i="7"/>
  <c r="I294" i="7"/>
  <c r="I298" i="7"/>
  <c r="I302" i="7"/>
  <c r="I306" i="7"/>
  <c r="I310" i="7"/>
  <c r="I314" i="7"/>
  <c r="I318" i="7"/>
  <c r="I322" i="7"/>
  <c r="I326" i="7"/>
  <c r="I330" i="7"/>
  <c r="I334" i="7"/>
  <c r="I338" i="7"/>
  <c r="I342" i="7"/>
  <c r="I346" i="7"/>
  <c r="I11" i="7"/>
  <c r="I15" i="7"/>
  <c r="I19" i="7"/>
  <c r="I23" i="7"/>
  <c r="I27" i="7"/>
  <c r="I31" i="7"/>
  <c r="I35" i="7"/>
  <c r="I39" i="7"/>
  <c r="I43" i="7"/>
  <c r="I47" i="7"/>
  <c r="I51" i="7"/>
  <c r="I55" i="7"/>
  <c r="I59" i="7"/>
  <c r="I63" i="7"/>
  <c r="I67" i="7"/>
  <c r="I71" i="7"/>
  <c r="I75" i="7"/>
  <c r="I79" i="7"/>
  <c r="I83" i="7"/>
  <c r="I87" i="7"/>
  <c r="I91" i="7"/>
  <c r="I95" i="7"/>
  <c r="I99" i="7"/>
  <c r="I103" i="7"/>
  <c r="I107" i="7"/>
  <c r="I111" i="7"/>
  <c r="I115" i="7"/>
  <c r="I119" i="7"/>
  <c r="I123" i="7"/>
  <c r="I127" i="7"/>
  <c r="I131" i="7"/>
  <c r="I135" i="7"/>
  <c r="I139" i="7"/>
  <c r="I143" i="7"/>
  <c r="I147" i="7"/>
  <c r="I151" i="7"/>
  <c r="I155" i="7"/>
  <c r="I159" i="7"/>
  <c r="I163" i="7"/>
  <c r="I167" i="7"/>
  <c r="I171" i="7"/>
  <c r="I175" i="7"/>
  <c r="I179" i="7"/>
  <c r="I183" i="7"/>
  <c r="I187" i="7"/>
  <c r="I191" i="7"/>
  <c r="I195" i="7"/>
  <c r="I199" i="7"/>
  <c r="I203" i="7"/>
  <c r="I207" i="7"/>
  <c r="I211" i="7"/>
  <c r="I215" i="7"/>
  <c r="I219" i="7"/>
  <c r="I223" i="7"/>
  <c r="I227" i="7"/>
  <c r="I231" i="7"/>
  <c r="I235" i="7"/>
  <c r="I239" i="7"/>
  <c r="I243" i="7"/>
  <c r="I247" i="7"/>
  <c r="I251" i="7"/>
  <c r="I255" i="7"/>
  <c r="I259" i="7"/>
  <c r="I263" i="7"/>
  <c r="I267" i="7"/>
  <c r="I271" i="7"/>
  <c r="I275" i="7"/>
  <c r="I279" i="7"/>
  <c r="I283" i="7"/>
  <c r="I287" i="7"/>
  <c r="I291" i="7"/>
  <c r="I295" i="7"/>
  <c r="I299" i="7"/>
  <c r="I303" i="7"/>
  <c r="I307" i="7"/>
  <c r="I311" i="7"/>
  <c r="I315" i="7"/>
  <c r="I319" i="7"/>
  <c r="I323" i="7"/>
  <c r="I327" i="7"/>
  <c r="I331" i="7"/>
  <c r="I335" i="7"/>
  <c r="I339" i="7"/>
  <c r="I343" i="7"/>
  <c r="I347" i="7"/>
  <c r="I17" i="7"/>
  <c r="I25" i="7"/>
  <c r="I33" i="7"/>
  <c r="I41" i="7"/>
  <c r="I49" i="7"/>
  <c r="I57" i="7"/>
  <c r="I65" i="7"/>
  <c r="I73" i="7"/>
  <c r="I81" i="7"/>
  <c r="I89" i="7"/>
  <c r="I97" i="7"/>
  <c r="I105" i="7"/>
  <c r="I113" i="7"/>
  <c r="I121" i="7"/>
  <c r="I129" i="7"/>
  <c r="I137" i="7"/>
  <c r="I145" i="7"/>
  <c r="I153" i="7"/>
  <c r="I161" i="7"/>
  <c r="I169" i="7"/>
  <c r="I177" i="7"/>
  <c r="I185" i="7"/>
  <c r="I193" i="7"/>
  <c r="I201" i="7"/>
  <c r="I209" i="7"/>
  <c r="I217" i="7"/>
  <c r="I225" i="7"/>
  <c r="I233" i="7"/>
  <c r="I241" i="7"/>
  <c r="I249" i="7"/>
  <c r="I257" i="7"/>
  <c r="I265" i="7"/>
  <c r="I273" i="7"/>
  <c r="I281" i="7"/>
  <c r="I289" i="7"/>
  <c r="I297" i="7"/>
  <c r="I305" i="7"/>
  <c r="I313" i="7"/>
  <c r="I321" i="7"/>
  <c r="I329" i="7"/>
  <c r="I337" i="7"/>
  <c r="I345" i="7"/>
  <c r="I351" i="7"/>
  <c r="I355" i="7"/>
  <c r="I359" i="7"/>
  <c r="I363" i="7"/>
  <c r="I367" i="7"/>
  <c r="I371" i="7"/>
  <c r="I375" i="7"/>
  <c r="I379" i="7"/>
  <c r="I383" i="7"/>
  <c r="I387" i="7"/>
  <c r="I391" i="7"/>
  <c r="I395" i="7"/>
  <c r="I399" i="7"/>
  <c r="I403" i="7"/>
  <c r="I407" i="7"/>
  <c r="I411" i="7"/>
  <c r="I415" i="7"/>
  <c r="I419" i="7"/>
  <c r="I423" i="7"/>
  <c r="I427" i="7"/>
  <c r="I431" i="7"/>
  <c r="I435" i="7"/>
  <c r="I439" i="7"/>
  <c r="I443" i="7"/>
  <c r="I447" i="7"/>
  <c r="I451" i="7"/>
  <c r="I455" i="7"/>
  <c r="I459" i="7"/>
  <c r="I463" i="7"/>
  <c r="I467" i="7"/>
  <c r="I471" i="7"/>
  <c r="I475" i="7"/>
  <c r="I479" i="7"/>
  <c r="I483" i="7"/>
  <c r="I487" i="7"/>
  <c r="I491" i="7"/>
  <c r="I495" i="7"/>
  <c r="I499" i="7"/>
  <c r="I503" i="7"/>
  <c r="I507" i="7"/>
  <c r="I511" i="7"/>
  <c r="I515" i="7"/>
  <c r="I519" i="7"/>
  <c r="I12" i="7"/>
  <c r="I21" i="7"/>
  <c r="I32" i="7"/>
  <c r="I44" i="7"/>
  <c r="I53" i="7"/>
  <c r="I64" i="7"/>
  <c r="I76" i="7"/>
  <c r="I85" i="7"/>
  <c r="I96" i="7"/>
  <c r="I108" i="7"/>
  <c r="I117" i="7"/>
  <c r="I128" i="7"/>
  <c r="I140" i="7"/>
  <c r="I149" i="7"/>
  <c r="I160" i="7"/>
  <c r="I172" i="7"/>
  <c r="I181" i="7"/>
  <c r="I192" i="7"/>
  <c r="I204" i="7"/>
  <c r="I213" i="7"/>
  <c r="I224" i="7"/>
  <c r="I236" i="7"/>
  <c r="I245" i="7"/>
  <c r="I256" i="7"/>
  <c r="I268" i="7"/>
  <c r="I277" i="7"/>
  <c r="I288" i="7"/>
  <c r="I300" i="7"/>
  <c r="I309" i="7"/>
  <c r="I320" i="7"/>
  <c r="I332" i="7"/>
  <c r="I341" i="7"/>
  <c r="I350" i="7"/>
  <c r="I356" i="7"/>
  <c r="I361" i="7"/>
  <c r="I366" i="7"/>
  <c r="I372" i="7"/>
  <c r="I377" i="7"/>
  <c r="I382" i="7"/>
  <c r="I388" i="7"/>
  <c r="I393" i="7"/>
  <c r="I398" i="7"/>
  <c r="I404" i="7"/>
  <c r="I409" i="7"/>
  <c r="I414" i="7"/>
  <c r="I420" i="7"/>
  <c r="I425" i="7"/>
  <c r="I430" i="7"/>
  <c r="I436" i="7"/>
  <c r="I441" i="7"/>
  <c r="I446" i="7"/>
  <c r="I452" i="7"/>
  <c r="I457" i="7"/>
  <c r="I462" i="7"/>
  <c r="I468" i="7"/>
  <c r="I473" i="7"/>
  <c r="I478" i="7"/>
  <c r="I484" i="7"/>
  <c r="I489" i="7"/>
  <c r="I494" i="7"/>
  <c r="I500" i="7"/>
  <c r="I505" i="7"/>
  <c r="I510" i="7"/>
  <c r="I516" i="7"/>
  <c r="I521" i="7"/>
  <c r="I525" i="7"/>
  <c r="I529" i="7"/>
  <c r="I533" i="7"/>
  <c r="I537" i="7"/>
  <c r="I541" i="7"/>
  <c r="I545" i="7"/>
  <c r="I549" i="7"/>
  <c r="I553" i="7"/>
  <c r="I557" i="7"/>
  <c r="I561" i="7"/>
  <c r="I565" i="7"/>
  <c r="I569" i="7"/>
  <c r="I573" i="7"/>
  <c r="I577" i="7"/>
  <c r="I581" i="7"/>
  <c r="I585" i="7"/>
  <c r="I589" i="7"/>
  <c r="I593" i="7"/>
  <c r="I597" i="7"/>
  <c r="I601" i="7"/>
  <c r="I605" i="7"/>
  <c r="I609" i="7"/>
  <c r="I613" i="7"/>
  <c r="I617" i="7"/>
  <c r="I621" i="7"/>
  <c r="I625" i="7"/>
  <c r="I629" i="7"/>
  <c r="I633" i="7"/>
  <c r="I637" i="7"/>
  <c r="I641" i="7"/>
  <c r="I645" i="7"/>
  <c r="I649" i="7"/>
  <c r="I653" i="7"/>
  <c r="I657" i="7"/>
  <c r="I661" i="7"/>
  <c r="I665" i="7"/>
  <c r="I669" i="7"/>
  <c r="I673" i="7"/>
  <c r="I677" i="7"/>
  <c r="I681" i="7"/>
  <c r="I685" i="7"/>
  <c r="I689" i="7"/>
  <c r="I693" i="7"/>
  <c r="I697" i="7"/>
  <c r="I701" i="7"/>
  <c r="I705" i="7"/>
  <c r="I709" i="7"/>
  <c r="I713" i="7"/>
  <c r="I717" i="7"/>
  <c r="I721" i="7"/>
  <c r="I725" i="7"/>
  <c r="I9" i="7"/>
  <c r="I13" i="7"/>
  <c r="I24" i="7"/>
  <c r="I36" i="7"/>
  <c r="I45" i="7"/>
  <c r="I56" i="7"/>
  <c r="I68" i="7"/>
  <c r="I77" i="7"/>
  <c r="I88" i="7"/>
  <c r="I100" i="7"/>
  <c r="I109" i="7"/>
  <c r="I120" i="7"/>
  <c r="I132" i="7"/>
  <c r="I141" i="7"/>
  <c r="I152" i="7"/>
  <c r="I164" i="7"/>
  <c r="I173" i="7"/>
  <c r="I184" i="7"/>
  <c r="I196" i="7"/>
  <c r="I205" i="7"/>
  <c r="I216" i="7"/>
  <c r="I228" i="7"/>
  <c r="I237" i="7"/>
  <c r="I248" i="7"/>
  <c r="I260" i="7"/>
  <c r="I269" i="7"/>
  <c r="I280" i="7"/>
  <c r="I292" i="7"/>
  <c r="I301" i="7"/>
  <c r="I312" i="7"/>
  <c r="I324" i="7"/>
  <c r="I333" i="7"/>
  <c r="I344" i="7"/>
  <c r="I352" i="7"/>
  <c r="I357" i="7"/>
  <c r="I362" i="7"/>
  <c r="I368" i="7"/>
  <c r="I373" i="7"/>
  <c r="I378" i="7"/>
  <c r="I384" i="7"/>
  <c r="I389" i="7"/>
  <c r="I394" i="7"/>
  <c r="I400" i="7"/>
  <c r="I405" i="7"/>
  <c r="I410" i="7"/>
  <c r="I416" i="7"/>
  <c r="I421" i="7"/>
  <c r="I426" i="7"/>
  <c r="I432" i="7"/>
  <c r="I437" i="7"/>
  <c r="I442" i="7"/>
  <c r="I448" i="7"/>
  <c r="I453" i="7"/>
  <c r="I458" i="7"/>
  <c r="I464" i="7"/>
  <c r="I469" i="7"/>
  <c r="I474" i="7"/>
  <c r="I480" i="7"/>
  <c r="I485" i="7"/>
  <c r="I490" i="7"/>
  <c r="I496" i="7"/>
  <c r="I501" i="7"/>
  <c r="I506" i="7"/>
  <c r="I512" i="7"/>
  <c r="I517" i="7"/>
  <c r="I522" i="7"/>
  <c r="I526" i="7"/>
  <c r="I530" i="7"/>
  <c r="I534" i="7"/>
  <c r="I538" i="7"/>
  <c r="I542" i="7"/>
  <c r="I546" i="7"/>
  <c r="I550" i="7"/>
  <c r="I554" i="7"/>
  <c r="I558" i="7"/>
  <c r="I562" i="7"/>
  <c r="I566" i="7"/>
  <c r="I570" i="7"/>
  <c r="I574" i="7"/>
  <c r="I578" i="7"/>
  <c r="I582" i="7"/>
  <c r="I586" i="7"/>
  <c r="I590" i="7"/>
  <c r="I594" i="7"/>
  <c r="I598" i="7"/>
  <c r="I602" i="7"/>
  <c r="I20" i="7"/>
  <c r="I29" i="7"/>
  <c r="I40" i="7"/>
  <c r="I52" i="7"/>
  <c r="I61" i="7"/>
  <c r="I72" i="7"/>
  <c r="I84" i="7"/>
  <c r="I93" i="7"/>
  <c r="I104" i="7"/>
  <c r="I116" i="7"/>
  <c r="I125" i="7"/>
  <c r="I136" i="7"/>
  <c r="I148" i="7"/>
  <c r="I157" i="7"/>
  <c r="I168" i="7"/>
  <c r="I180" i="7"/>
  <c r="I189" i="7"/>
  <c r="I200" i="7"/>
  <c r="I212" i="7"/>
  <c r="I221" i="7"/>
  <c r="I232" i="7"/>
  <c r="I244" i="7"/>
  <c r="I253" i="7"/>
  <c r="I264" i="7"/>
  <c r="I276" i="7"/>
  <c r="I285" i="7"/>
  <c r="I296" i="7"/>
  <c r="I308" i="7"/>
  <c r="I317" i="7"/>
  <c r="I328" i="7"/>
  <c r="I340" i="7"/>
  <c r="I349" i="7"/>
  <c r="I354" i="7"/>
  <c r="I360" i="7"/>
  <c r="I365" i="7"/>
  <c r="I370" i="7"/>
  <c r="I376" i="7"/>
  <c r="I381" i="7"/>
  <c r="I386" i="7"/>
  <c r="I392" i="7"/>
  <c r="I397" i="7"/>
  <c r="I402" i="7"/>
  <c r="I408" i="7"/>
  <c r="I413" i="7"/>
  <c r="I418" i="7"/>
  <c r="I424" i="7"/>
  <c r="I429" i="7"/>
  <c r="I434" i="7"/>
  <c r="I440" i="7"/>
  <c r="I445" i="7"/>
  <c r="I450" i="7"/>
  <c r="I456" i="7"/>
  <c r="I461" i="7"/>
  <c r="I466" i="7"/>
  <c r="I472" i="7"/>
  <c r="I477" i="7"/>
  <c r="I482" i="7"/>
  <c r="I488" i="7"/>
  <c r="I493" i="7"/>
  <c r="I498" i="7"/>
  <c r="I504" i="7"/>
  <c r="I509" i="7"/>
  <c r="I514" i="7"/>
  <c r="I520" i="7"/>
  <c r="I524" i="7"/>
  <c r="I528" i="7"/>
  <c r="I532" i="7"/>
  <c r="I536" i="7"/>
  <c r="I540" i="7"/>
  <c r="I544" i="7"/>
  <c r="I548" i="7"/>
  <c r="I552" i="7"/>
  <c r="I556" i="7"/>
  <c r="I560" i="7"/>
  <c r="I564" i="7"/>
  <c r="I568" i="7"/>
  <c r="I572" i="7"/>
  <c r="I576" i="7"/>
  <c r="I580" i="7"/>
  <c r="I584" i="7"/>
  <c r="I588" i="7"/>
  <c r="I592" i="7"/>
  <c r="I596" i="7"/>
  <c r="I600" i="7"/>
  <c r="I48" i="7"/>
  <c r="I92" i="7"/>
  <c r="I133" i="7"/>
  <c r="I176" i="7"/>
  <c r="I220" i="7"/>
  <c r="I261" i="7"/>
  <c r="I304" i="7"/>
  <c r="I348" i="7"/>
  <c r="I369" i="7"/>
  <c r="I390" i="7"/>
  <c r="I412" i="7"/>
  <c r="I433" i="7"/>
  <c r="I454" i="7"/>
  <c r="I476" i="7"/>
  <c r="I497" i="7"/>
  <c r="I518" i="7"/>
  <c r="I535" i="7"/>
  <c r="I551" i="7"/>
  <c r="I567" i="7"/>
  <c r="I583" i="7"/>
  <c r="I599" i="7"/>
  <c r="I607" i="7"/>
  <c r="I612" i="7"/>
  <c r="I618" i="7"/>
  <c r="I623" i="7"/>
  <c r="I628" i="7"/>
  <c r="I634" i="7"/>
  <c r="I639" i="7"/>
  <c r="I644" i="7"/>
  <c r="I650" i="7"/>
  <c r="I655" i="7"/>
  <c r="I660" i="7"/>
  <c r="I666" i="7"/>
  <c r="I671" i="7"/>
  <c r="I676" i="7"/>
  <c r="I682" i="7"/>
  <c r="I687" i="7"/>
  <c r="I692" i="7"/>
  <c r="I698" i="7"/>
  <c r="I703" i="7"/>
  <c r="I708" i="7"/>
  <c r="I714" i="7"/>
  <c r="I719" i="7"/>
  <c r="I724" i="7"/>
  <c r="I69" i="7"/>
  <c r="I684" i="7"/>
  <c r="I706" i="7"/>
  <c r="I716" i="7"/>
  <c r="I16" i="7"/>
  <c r="I60" i="7"/>
  <c r="I101" i="7"/>
  <c r="I144" i="7"/>
  <c r="I188" i="7"/>
  <c r="I229" i="7"/>
  <c r="I272" i="7"/>
  <c r="I316" i="7"/>
  <c r="I353" i="7"/>
  <c r="I374" i="7"/>
  <c r="I396" i="7"/>
  <c r="I417" i="7"/>
  <c r="I438" i="7"/>
  <c r="I460" i="7"/>
  <c r="I481" i="7"/>
  <c r="I502" i="7"/>
  <c r="I523" i="7"/>
  <c r="I539" i="7"/>
  <c r="I555" i="7"/>
  <c r="I571" i="7"/>
  <c r="I587" i="7"/>
  <c r="I603" i="7"/>
  <c r="I608" i="7"/>
  <c r="I614" i="7"/>
  <c r="I619" i="7"/>
  <c r="I624" i="7"/>
  <c r="I630" i="7"/>
  <c r="I635" i="7"/>
  <c r="I640" i="7"/>
  <c r="I646" i="7"/>
  <c r="I651" i="7"/>
  <c r="I656" i="7"/>
  <c r="I662" i="7"/>
  <c r="I667" i="7"/>
  <c r="I672" i="7"/>
  <c r="I678" i="7"/>
  <c r="I683" i="7"/>
  <c r="I688" i="7"/>
  <c r="I694" i="7"/>
  <c r="I699" i="7"/>
  <c r="I704" i="7"/>
  <c r="I710" i="7"/>
  <c r="I715" i="7"/>
  <c r="I720" i="7"/>
  <c r="I726" i="7"/>
  <c r="I28" i="7"/>
  <c r="I156" i="7"/>
  <c r="I284" i="7"/>
  <c r="I358" i="7"/>
  <c r="I401" i="7"/>
  <c r="I444" i="7"/>
  <c r="I508" i="7"/>
  <c r="I543" i="7"/>
  <c r="I559" i="7"/>
  <c r="I591" i="7"/>
  <c r="I610" i="7"/>
  <c r="I626" i="7"/>
  <c r="I636" i="7"/>
  <c r="I647" i="7"/>
  <c r="I658" i="7"/>
  <c r="I663" i="7"/>
  <c r="I674" i="7"/>
  <c r="I690" i="7"/>
  <c r="I700" i="7"/>
  <c r="I722" i="7"/>
  <c r="I37" i="7"/>
  <c r="I80" i="7"/>
  <c r="I124" i="7"/>
  <c r="I165" i="7"/>
  <c r="I208" i="7"/>
  <c r="I252" i="7"/>
  <c r="I293" i="7"/>
  <c r="I336" i="7"/>
  <c r="I364" i="7"/>
  <c r="I385" i="7"/>
  <c r="I406" i="7"/>
  <c r="I428" i="7"/>
  <c r="I449" i="7"/>
  <c r="I470" i="7"/>
  <c r="I492" i="7"/>
  <c r="I513" i="7"/>
  <c r="I531" i="7"/>
  <c r="I547" i="7"/>
  <c r="I563" i="7"/>
  <c r="I579" i="7"/>
  <c r="I595" i="7"/>
  <c r="I606" i="7"/>
  <c r="I611" i="7"/>
  <c r="I616" i="7"/>
  <c r="I622" i="7"/>
  <c r="I627" i="7"/>
  <c r="I632" i="7"/>
  <c r="I638" i="7"/>
  <c r="I643" i="7"/>
  <c r="I648" i="7"/>
  <c r="I654" i="7"/>
  <c r="I659" i="7"/>
  <c r="I664" i="7"/>
  <c r="I670" i="7"/>
  <c r="I675" i="7"/>
  <c r="I680" i="7"/>
  <c r="I686" i="7"/>
  <c r="I691" i="7"/>
  <c r="I696" i="7"/>
  <c r="I702" i="7"/>
  <c r="I707" i="7"/>
  <c r="I712" i="7"/>
  <c r="I718" i="7"/>
  <c r="I723" i="7"/>
  <c r="I728" i="7"/>
  <c r="I112" i="7"/>
  <c r="I197" i="7"/>
  <c r="I240" i="7"/>
  <c r="I325" i="7"/>
  <c r="I380" i="7"/>
  <c r="I422" i="7"/>
  <c r="I465" i="7"/>
  <c r="I486" i="7"/>
  <c r="I527" i="7"/>
  <c r="I575" i="7"/>
  <c r="I604" i="7"/>
  <c r="I615" i="7"/>
  <c r="I620" i="7"/>
  <c r="I631" i="7"/>
  <c r="I642" i="7"/>
  <c r="I652" i="7"/>
  <c r="I668" i="7"/>
  <c r="I679" i="7"/>
  <c r="I695" i="7"/>
  <c r="I711" i="7"/>
  <c r="I727" i="7"/>
  <c r="H10" i="7"/>
  <c r="H13" i="7"/>
  <c r="H18" i="7"/>
  <c r="H21" i="7"/>
  <c r="H26" i="7"/>
  <c r="H29" i="7"/>
  <c r="H34" i="7"/>
  <c r="H37" i="7"/>
  <c r="H42" i="7"/>
  <c r="H45" i="7"/>
  <c r="H50" i="7"/>
  <c r="H53" i="7"/>
  <c r="H58" i="7"/>
  <c r="H61" i="7"/>
  <c r="H66" i="7"/>
  <c r="H69" i="7"/>
  <c r="H74" i="7"/>
  <c r="H77" i="7"/>
  <c r="H82" i="7"/>
  <c r="H85" i="7"/>
  <c r="H90" i="7"/>
  <c r="H93" i="7"/>
  <c r="H98" i="7"/>
  <c r="H101" i="7"/>
  <c r="H106" i="7"/>
  <c r="H109" i="7"/>
  <c r="H114" i="7"/>
  <c r="H117" i="7"/>
  <c r="H122" i="7"/>
  <c r="H125" i="7"/>
  <c r="H130" i="7"/>
  <c r="H133" i="7"/>
  <c r="H138" i="7"/>
  <c r="H141" i="7"/>
  <c r="H146" i="7"/>
  <c r="H149" i="7"/>
  <c r="H154" i="7"/>
  <c r="H157" i="7"/>
  <c r="H162" i="7"/>
  <c r="H165" i="7"/>
  <c r="H170" i="7"/>
  <c r="H173" i="7"/>
  <c r="H178" i="7"/>
  <c r="H11" i="7"/>
  <c r="H16" i="7"/>
  <c r="H19" i="7"/>
  <c r="H24" i="7"/>
  <c r="H27" i="7"/>
  <c r="H32" i="7"/>
  <c r="H35" i="7"/>
  <c r="H40" i="7"/>
  <c r="H43" i="7"/>
  <c r="H48" i="7"/>
  <c r="H51" i="7"/>
  <c r="H56" i="7"/>
  <c r="H59" i="7"/>
  <c r="H64" i="7"/>
  <c r="H67" i="7"/>
  <c r="H72" i="7"/>
  <c r="H75" i="7"/>
  <c r="H80" i="7"/>
  <c r="H83" i="7"/>
  <c r="H88" i="7"/>
  <c r="H91" i="7"/>
  <c r="H96" i="7"/>
  <c r="H99" i="7"/>
  <c r="H104" i="7"/>
  <c r="H107" i="7"/>
  <c r="H112" i="7"/>
  <c r="H115" i="7"/>
  <c r="H120" i="7"/>
  <c r="H123" i="7"/>
  <c r="H128" i="7"/>
  <c r="H131" i="7"/>
  <c r="H136" i="7"/>
  <c r="H139" i="7"/>
  <c r="H144" i="7"/>
  <c r="H147" i="7"/>
  <c r="H152" i="7"/>
  <c r="H155" i="7"/>
  <c r="H160" i="7"/>
  <c r="H163" i="7"/>
  <c r="H168" i="7"/>
  <c r="H171" i="7"/>
  <c r="H176" i="7"/>
  <c r="H179" i="7"/>
  <c r="H181" i="7"/>
  <c r="H183" i="7"/>
  <c r="H185" i="7"/>
  <c r="H187" i="7"/>
  <c r="H189" i="7"/>
  <c r="H191" i="7"/>
  <c r="H193" i="7"/>
  <c r="H195" i="7"/>
  <c r="H197" i="7"/>
  <c r="H199" i="7"/>
  <c r="H201" i="7"/>
  <c r="H203" i="7"/>
  <c r="H205" i="7"/>
  <c r="H207" i="7"/>
  <c r="H209" i="7"/>
  <c r="H211" i="7"/>
  <c r="H213" i="7"/>
  <c r="H215" i="7"/>
  <c r="H217" i="7"/>
  <c r="H219" i="7"/>
  <c r="H221" i="7"/>
  <c r="H14" i="7"/>
  <c r="H17" i="7"/>
  <c r="H22" i="7"/>
  <c r="H25" i="7"/>
  <c r="H30" i="7"/>
  <c r="H33" i="7"/>
  <c r="H38" i="7"/>
  <c r="H41" i="7"/>
  <c r="H46" i="7"/>
  <c r="H49" i="7"/>
  <c r="H54" i="7"/>
  <c r="H57" i="7"/>
  <c r="H62" i="7"/>
  <c r="H65" i="7"/>
  <c r="H70" i="7"/>
  <c r="H73" i="7"/>
  <c r="H78" i="7"/>
  <c r="H81" i="7"/>
  <c r="H86" i="7"/>
  <c r="H89" i="7"/>
  <c r="H94" i="7"/>
  <c r="H97" i="7"/>
  <c r="H102" i="7"/>
  <c r="H105" i="7"/>
  <c r="H110" i="7"/>
  <c r="H113" i="7"/>
  <c r="H118" i="7"/>
  <c r="H121" i="7"/>
  <c r="H126" i="7"/>
  <c r="H129" i="7"/>
  <c r="H134" i="7"/>
  <c r="H137" i="7"/>
  <c r="H142" i="7"/>
  <c r="H145" i="7"/>
  <c r="H150" i="7"/>
  <c r="H153" i="7"/>
  <c r="H158" i="7"/>
  <c r="H161" i="7"/>
  <c r="H166" i="7"/>
  <c r="H169" i="7"/>
  <c r="H174" i="7"/>
  <c r="H177" i="7"/>
  <c r="H12" i="7"/>
  <c r="H23" i="7"/>
  <c r="H44" i="7"/>
  <c r="H55" i="7"/>
  <c r="H76" i="7"/>
  <c r="H87" i="7"/>
  <c r="H108" i="7"/>
  <c r="H119" i="7"/>
  <c r="H140" i="7"/>
  <c r="H151" i="7"/>
  <c r="H172" i="7"/>
  <c r="H182" i="7"/>
  <c r="H190" i="7"/>
  <c r="H198" i="7"/>
  <c r="H206" i="7"/>
  <c r="H15" i="7"/>
  <c r="H36" i="7"/>
  <c r="H47" i="7"/>
  <c r="H68" i="7"/>
  <c r="H79" i="7"/>
  <c r="H100" i="7"/>
  <c r="H111" i="7"/>
  <c r="H132" i="7"/>
  <c r="H143" i="7"/>
  <c r="H164" i="7"/>
  <c r="H175" i="7"/>
  <c r="H184" i="7"/>
  <c r="H192" i="7"/>
  <c r="H200" i="7"/>
  <c r="H208" i="7"/>
  <c r="H214" i="7"/>
  <c r="H218" i="7"/>
  <c r="H222" i="7"/>
  <c r="H224" i="7"/>
  <c r="H226" i="7"/>
  <c r="H228" i="7"/>
  <c r="H230" i="7"/>
  <c r="H232" i="7"/>
  <c r="H234" i="7"/>
  <c r="H236" i="7"/>
  <c r="H238" i="7"/>
  <c r="H240" i="7"/>
  <c r="H242" i="7"/>
  <c r="H244" i="7"/>
  <c r="H246" i="7"/>
  <c r="H248" i="7"/>
  <c r="H250" i="7"/>
  <c r="H252" i="7"/>
  <c r="H254" i="7"/>
  <c r="H256" i="7"/>
  <c r="H258" i="7"/>
  <c r="H260" i="7"/>
  <c r="H262" i="7"/>
  <c r="H264" i="7"/>
  <c r="H266" i="7"/>
  <c r="H268" i="7"/>
  <c r="H270" i="7"/>
  <c r="H272" i="7"/>
  <c r="H274" i="7"/>
  <c r="H276" i="7"/>
  <c r="H278" i="7"/>
  <c r="H280" i="7"/>
  <c r="H282" i="7"/>
  <c r="H284" i="7"/>
  <c r="H286" i="7"/>
  <c r="H288" i="7"/>
  <c r="H290" i="7"/>
  <c r="H292" i="7"/>
  <c r="H294" i="7"/>
  <c r="H296" i="7"/>
  <c r="H298" i="7"/>
  <c r="H300" i="7"/>
  <c r="H302" i="7"/>
  <c r="H304" i="7"/>
  <c r="H306" i="7"/>
  <c r="H308" i="7"/>
  <c r="H310" i="7"/>
  <c r="H312" i="7"/>
  <c r="H314" i="7"/>
  <c r="H316" i="7"/>
  <c r="H318" i="7"/>
  <c r="H320" i="7"/>
  <c r="H322" i="7"/>
  <c r="H324" i="7"/>
  <c r="H326" i="7"/>
  <c r="H328" i="7"/>
  <c r="H330" i="7"/>
  <c r="H332" i="7"/>
  <c r="H334" i="7"/>
  <c r="H336" i="7"/>
  <c r="H338" i="7"/>
  <c r="H340" i="7"/>
  <c r="H342" i="7"/>
  <c r="H344" i="7"/>
  <c r="H346" i="7"/>
  <c r="H348" i="7"/>
  <c r="H350" i="7"/>
  <c r="H28" i="7"/>
  <c r="H39" i="7"/>
  <c r="H60" i="7"/>
  <c r="H71" i="7"/>
  <c r="H92" i="7"/>
  <c r="H103" i="7"/>
  <c r="H124" i="7"/>
  <c r="H135" i="7"/>
  <c r="H156" i="7"/>
  <c r="H167" i="7"/>
  <c r="H186" i="7"/>
  <c r="H194" i="7"/>
  <c r="H202" i="7"/>
  <c r="H210" i="7"/>
  <c r="H20" i="7"/>
  <c r="H63" i="7"/>
  <c r="H148" i="7"/>
  <c r="H188" i="7"/>
  <c r="H216" i="7"/>
  <c r="H227" i="7"/>
  <c r="H235" i="7"/>
  <c r="H243" i="7"/>
  <c r="H251" i="7"/>
  <c r="H259" i="7"/>
  <c r="H267" i="7"/>
  <c r="H275" i="7"/>
  <c r="H283" i="7"/>
  <c r="H291" i="7"/>
  <c r="H299" i="7"/>
  <c r="H307" i="7"/>
  <c r="H315" i="7"/>
  <c r="H323" i="7"/>
  <c r="H331" i="7"/>
  <c r="H339" i="7"/>
  <c r="H347" i="7"/>
  <c r="H351" i="7"/>
  <c r="H353" i="7"/>
  <c r="H355" i="7"/>
  <c r="H357" i="7"/>
  <c r="H359" i="7"/>
  <c r="H361" i="7"/>
  <c r="H363" i="7"/>
  <c r="H365" i="7"/>
  <c r="H367" i="7"/>
  <c r="H369" i="7"/>
  <c r="H371" i="7"/>
  <c r="H373" i="7"/>
  <c r="H375" i="7"/>
  <c r="H377" i="7"/>
  <c r="H379" i="7"/>
  <c r="H381" i="7"/>
  <c r="H383" i="7"/>
  <c r="H385" i="7"/>
  <c r="H387" i="7"/>
  <c r="H389" i="7"/>
  <c r="H391" i="7"/>
  <c r="H393" i="7"/>
  <c r="H395" i="7"/>
  <c r="H397" i="7"/>
  <c r="H399" i="7"/>
  <c r="H401" i="7"/>
  <c r="H403" i="7"/>
  <c r="H405" i="7"/>
  <c r="H407" i="7"/>
  <c r="H409" i="7"/>
  <c r="H411" i="7"/>
  <c r="H413" i="7"/>
  <c r="H415" i="7"/>
  <c r="H417" i="7"/>
  <c r="H419" i="7"/>
  <c r="H421" i="7"/>
  <c r="H423" i="7"/>
  <c r="H425" i="7"/>
  <c r="H427" i="7"/>
  <c r="H429" i="7"/>
  <c r="H431" i="7"/>
  <c r="H433" i="7"/>
  <c r="H435" i="7"/>
  <c r="H437" i="7"/>
  <c r="H439" i="7"/>
  <c r="H441" i="7"/>
  <c r="H443" i="7"/>
  <c r="H445" i="7"/>
  <c r="H447" i="7"/>
  <c r="H449" i="7"/>
  <c r="H451" i="7"/>
  <c r="H453" i="7"/>
  <c r="H455" i="7"/>
  <c r="H457" i="7"/>
  <c r="H459" i="7"/>
  <c r="H461" i="7"/>
  <c r="H463" i="7"/>
  <c r="H465" i="7"/>
  <c r="H467" i="7"/>
  <c r="H469" i="7"/>
  <c r="H471" i="7"/>
  <c r="H31" i="7"/>
  <c r="H116" i="7"/>
  <c r="H159" i="7"/>
  <c r="H196" i="7"/>
  <c r="H220" i="7"/>
  <c r="H229" i="7"/>
  <c r="H237" i="7"/>
  <c r="H245" i="7"/>
  <c r="H253" i="7"/>
  <c r="H261" i="7"/>
  <c r="H269" i="7"/>
  <c r="H277" i="7"/>
  <c r="H285" i="7"/>
  <c r="H293" i="7"/>
  <c r="H301" i="7"/>
  <c r="H309" i="7"/>
  <c r="H317" i="7"/>
  <c r="H325" i="7"/>
  <c r="H333" i="7"/>
  <c r="H341" i="7"/>
  <c r="H52" i="7"/>
  <c r="H95" i="7"/>
  <c r="H180" i="7"/>
  <c r="H212" i="7"/>
  <c r="H225" i="7"/>
  <c r="H233" i="7"/>
  <c r="H241" i="7"/>
  <c r="H249" i="7"/>
  <c r="H257" i="7"/>
  <c r="H265" i="7"/>
  <c r="H273" i="7"/>
  <c r="H281" i="7"/>
  <c r="H289" i="7"/>
  <c r="H297" i="7"/>
  <c r="H305" i="7"/>
  <c r="H313" i="7"/>
  <c r="H321" i="7"/>
  <c r="H329" i="7"/>
  <c r="H337" i="7"/>
  <c r="H345" i="7"/>
  <c r="H204" i="7"/>
  <c r="H247" i="7"/>
  <c r="H279" i="7"/>
  <c r="H311" i="7"/>
  <c r="H343" i="7"/>
  <c r="H356" i="7"/>
  <c r="H364" i="7"/>
  <c r="H372" i="7"/>
  <c r="H380" i="7"/>
  <c r="H388" i="7"/>
  <c r="H396" i="7"/>
  <c r="H404" i="7"/>
  <c r="H412" i="7"/>
  <c r="H420" i="7"/>
  <c r="H428" i="7"/>
  <c r="H436" i="7"/>
  <c r="H444" i="7"/>
  <c r="H452" i="7"/>
  <c r="H460" i="7"/>
  <c r="H468" i="7"/>
  <c r="H476" i="7"/>
  <c r="H84" i="7"/>
  <c r="H223" i="7"/>
  <c r="H255" i="7"/>
  <c r="H287" i="7"/>
  <c r="H319" i="7"/>
  <c r="H349" i="7"/>
  <c r="H358" i="7"/>
  <c r="H366" i="7"/>
  <c r="H374" i="7"/>
  <c r="H382" i="7"/>
  <c r="H390" i="7"/>
  <c r="H398" i="7"/>
  <c r="H406" i="7"/>
  <c r="H414" i="7"/>
  <c r="H422" i="7"/>
  <c r="H430" i="7"/>
  <c r="H438" i="7"/>
  <c r="H446" i="7"/>
  <c r="H454" i="7"/>
  <c r="H462" i="7"/>
  <c r="H470" i="7"/>
  <c r="H474" i="7"/>
  <c r="H477" i="7"/>
  <c r="H479" i="7"/>
  <c r="H481" i="7"/>
  <c r="H483" i="7"/>
  <c r="H485" i="7"/>
  <c r="H487" i="7"/>
  <c r="H489" i="7"/>
  <c r="H491" i="7"/>
  <c r="H493" i="7"/>
  <c r="H495" i="7"/>
  <c r="H497" i="7"/>
  <c r="H499" i="7"/>
  <c r="H501" i="7"/>
  <c r="H503" i="7"/>
  <c r="H505" i="7"/>
  <c r="H507" i="7"/>
  <c r="H509" i="7"/>
  <c r="H511" i="7"/>
  <c r="H513" i="7"/>
  <c r="H515" i="7"/>
  <c r="H517" i="7"/>
  <c r="H519" i="7"/>
  <c r="H521" i="7"/>
  <c r="H523" i="7"/>
  <c r="H525" i="7"/>
  <c r="H527" i="7"/>
  <c r="H529" i="7"/>
  <c r="H531" i="7"/>
  <c r="H533" i="7"/>
  <c r="H535" i="7"/>
  <c r="H537" i="7"/>
  <c r="H539" i="7"/>
  <c r="H541" i="7"/>
  <c r="H543" i="7"/>
  <c r="H545" i="7"/>
  <c r="H547" i="7"/>
  <c r="H549" i="7"/>
  <c r="H551" i="7"/>
  <c r="H553" i="7"/>
  <c r="H555" i="7"/>
  <c r="H557" i="7"/>
  <c r="H559" i="7"/>
  <c r="H561" i="7"/>
  <c r="H563" i="7"/>
  <c r="H565" i="7"/>
  <c r="H567" i="7"/>
  <c r="H569" i="7"/>
  <c r="H571" i="7"/>
  <c r="H573" i="7"/>
  <c r="H575" i="7"/>
  <c r="H577" i="7"/>
  <c r="H579" i="7"/>
  <c r="H581" i="7"/>
  <c r="H583" i="7"/>
  <c r="H585" i="7"/>
  <c r="H587" i="7"/>
  <c r="H589" i="7"/>
  <c r="H591" i="7"/>
  <c r="H593" i="7"/>
  <c r="H595" i="7"/>
  <c r="H597" i="7"/>
  <c r="H599" i="7"/>
  <c r="H601" i="7"/>
  <c r="H603" i="7"/>
  <c r="H605" i="7"/>
  <c r="H607" i="7"/>
  <c r="H609" i="7"/>
  <c r="H611" i="7"/>
  <c r="H613" i="7"/>
  <c r="H615" i="7"/>
  <c r="H617" i="7"/>
  <c r="H619" i="7"/>
  <c r="H621" i="7"/>
  <c r="H623" i="7"/>
  <c r="H625" i="7"/>
  <c r="H627" i="7"/>
  <c r="H629" i="7"/>
  <c r="H631" i="7"/>
  <c r="H633" i="7"/>
  <c r="H635" i="7"/>
  <c r="H637" i="7"/>
  <c r="H639" i="7"/>
  <c r="H641" i="7"/>
  <c r="H643" i="7"/>
  <c r="H645" i="7"/>
  <c r="H647" i="7"/>
  <c r="H649" i="7"/>
  <c r="H651" i="7"/>
  <c r="H653" i="7"/>
  <c r="H655" i="7"/>
  <c r="H657" i="7"/>
  <c r="H659" i="7"/>
  <c r="H661" i="7"/>
  <c r="H663" i="7"/>
  <c r="H665" i="7"/>
  <c r="H667" i="7"/>
  <c r="H669" i="7"/>
  <c r="H671" i="7"/>
  <c r="H673" i="7"/>
  <c r="H675" i="7"/>
  <c r="H677" i="7"/>
  <c r="H679" i="7"/>
  <c r="H681" i="7"/>
  <c r="H683" i="7"/>
  <c r="H685" i="7"/>
  <c r="H687" i="7"/>
  <c r="H689" i="7"/>
  <c r="H691" i="7"/>
  <c r="H693" i="7"/>
  <c r="H695" i="7"/>
  <c r="H697" i="7"/>
  <c r="H699" i="7"/>
  <c r="H701" i="7"/>
  <c r="H703" i="7"/>
  <c r="H705" i="7"/>
  <c r="H707" i="7"/>
  <c r="H709" i="7"/>
  <c r="H711" i="7"/>
  <c r="H713" i="7"/>
  <c r="H715" i="7"/>
  <c r="H717" i="7"/>
  <c r="H719" i="7"/>
  <c r="H721" i="7"/>
  <c r="H723" i="7"/>
  <c r="H725" i="7"/>
  <c r="H727" i="7"/>
  <c r="H127" i="7"/>
  <c r="H231" i="7"/>
  <c r="H263" i="7"/>
  <c r="H295" i="7"/>
  <c r="H327" i="7"/>
  <c r="H352" i="7"/>
  <c r="H360" i="7"/>
  <c r="H368" i="7"/>
  <c r="H376" i="7"/>
  <c r="H384" i="7"/>
  <c r="H392" i="7"/>
  <c r="H400" i="7"/>
  <c r="H408" i="7"/>
  <c r="H416" i="7"/>
  <c r="H424" i="7"/>
  <c r="H432" i="7"/>
  <c r="H440" i="7"/>
  <c r="H448" i="7"/>
  <c r="H456" i="7"/>
  <c r="H464" i="7"/>
  <c r="H472" i="7"/>
  <c r="H475" i="7"/>
  <c r="H9" i="7"/>
  <c r="H335" i="7"/>
  <c r="H378" i="7"/>
  <c r="H410" i="7"/>
  <c r="H442" i="7"/>
  <c r="H473" i="7"/>
  <c r="H482" i="7"/>
  <c r="H490" i="7"/>
  <c r="H498" i="7"/>
  <c r="H506" i="7"/>
  <c r="H514" i="7"/>
  <c r="H522" i="7"/>
  <c r="H530" i="7"/>
  <c r="H538" i="7"/>
  <c r="H546" i="7"/>
  <c r="H554" i="7"/>
  <c r="H562" i="7"/>
  <c r="H570" i="7"/>
  <c r="H578" i="7"/>
  <c r="H586" i="7"/>
  <c r="H594" i="7"/>
  <c r="H602" i="7"/>
  <c r="H610" i="7"/>
  <c r="H618" i="7"/>
  <c r="H626" i="7"/>
  <c r="H634" i="7"/>
  <c r="H642" i="7"/>
  <c r="H650" i="7"/>
  <c r="H658" i="7"/>
  <c r="H666" i="7"/>
  <c r="H674" i="7"/>
  <c r="H682" i="7"/>
  <c r="H690" i="7"/>
  <c r="H698" i="7"/>
  <c r="H706" i="7"/>
  <c r="H714" i="7"/>
  <c r="H722" i="7"/>
  <c r="H239" i="7"/>
  <c r="H354" i="7"/>
  <c r="H386" i="7"/>
  <c r="H418" i="7"/>
  <c r="H450" i="7"/>
  <c r="H484" i="7"/>
  <c r="H492" i="7"/>
  <c r="H500" i="7"/>
  <c r="H508" i="7"/>
  <c r="H516" i="7"/>
  <c r="H524" i="7"/>
  <c r="H532" i="7"/>
  <c r="H540" i="7"/>
  <c r="H548" i="7"/>
  <c r="H556" i="7"/>
  <c r="H564" i="7"/>
  <c r="H572" i="7"/>
  <c r="H580" i="7"/>
  <c r="H588" i="7"/>
  <c r="H596" i="7"/>
  <c r="H604" i="7"/>
  <c r="H612" i="7"/>
  <c r="H620" i="7"/>
  <c r="H628" i="7"/>
  <c r="H636" i="7"/>
  <c r="H644" i="7"/>
  <c r="H652" i="7"/>
  <c r="H660" i="7"/>
  <c r="H668" i="7"/>
  <c r="H676" i="7"/>
  <c r="H684" i="7"/>
  <c r="H692" i="7"/>
  <c r="H700" i="7"/>
  <c r="H708" i="7"/>
  <c r="H716" i="7"/>
  <c r="H724" i="7"/>
  <c r="H271" i="7"/>
  <c r="H362" i="7"/>
  <c r="H394" i="7"/>
  <c r="H426" i="7"/>
  <c r="H458" i="7"/>
  <c r="H478" i="7"/>
  <c r="H486" i="7"/>
  <c r="H494" i="7"/>
  <c r="H502" i="7"/>
  <c r="H510" i="7"/>
  <c r="H518" i="7"/>
  <c r="H526" i="7"/>
  <c r="H534" i="7"/>
  <c r="H542" i="7"/>
  <c r="H550" i="7"/>
  <c r="H558" i="7"/>
  <c r="H566" i="7"/>
  <c r="H574" i="7"/>
  <c r="H582" i="7"/>
  <c r="H590" i="7"/>
  <c r="H598" i="7"/>
  <c r="H606" i="7"/>
  <c r="H614" i="7"/>
  <c r="H622" i="7"/>
  <c r="H630" i="7"/>
  <c r="H638" i="7"/>
  <c r="H646" i="7"/>
  <c r="H654" i="7"/>
  <c r="H662" i="7"/>
  <c r="H670" i="7"/>
  <c r="H678" i="7"/>
  <c r="H686" i="7"/>
  <c r="H694" i="7"/>
  <c r="H702" i="7"/>
  <c r="H710" i="7"/>
  <c r="H718" i="7"/>
  <c r="H726" i="7"/>
  <c r="H303" i="7"/>
  <c r="H370" i="7"/>
  <c r="H402" i="7"/>
  <c r="H434" i="7"/>
  <c r="H466" i="7"/>
  <c r="H480" i="7"/>
  <c r="H488" i="7"/>
  <c r="H496" i="7"/>
  <c r="H504" i="7"/>
  <c r="H512" i="7"/>
  <c r="H520" i="7"/>
  <c r="H528" i="7"/>
  <c r="H536" i="7"/>
  <c r="H544" i="7"/>
  <c r="H552" i="7"/>
  <c r="H560" i="7"/>
  <c r="H568" i="7"/>
  <c r="H576" i="7"/>
  <c r="H584" i="7"/>
  <c r="H592" i="7"/>
  <c r="H600" i="7"/>
  <c r="H608" i="7"/>
  <c r="H616" i="7"/>
  <c r="H624" i="7"/>
  <c r="H632" i="7"/>
  <c r="H640" i="7"/>
  <c r="H648" i="7"/>
  <c r="H656" i="7"/>
  <c r="H664" i="7"/>
  <c r="H672" i="7"/>
  <c r="H680" i="7"/>
  <c r="H688" i="7"/>
  <c r="H696" i="7"/>
  <c r="H704" i="7"/>
  <c r="H712" i="7"/>
  <c r="H720" i="7"/>
  <c r="H728" i="7"/>
  <c r="I10" i="6"/>
  <c r="H10" i="6"/>
  <c r="J11" i="11" l="1"/>
  <c r="F10" i="6"/>
  <c r="H11" i="11" s="1"/>
  <c r="G11" i="6"/>
  <c r="I11" i="11" s="1"/>
  <c r="L11" i="11" s="1"/>
  <c r="F11" i="6"/>
  <c r="H12" i="11" s="1"/>
  <c r="G10" i="11"/>
  <c r="K10" i="11" s="1"/>
  <c r="M10" i="7"/>
  <c r="Q10" i="7" s="1"/>
  <c r="L10" i="11"/>
  <c r="O9" i="11"/>
  <c r="I9" i="9"/>
  <c r="U9" i="10"/>
  <c r="M9" i="10"/>
  <c r="H11" i="6"/>
  <c r="E10" i="9"/>
  <c r="D10" i="10" s="1"/>
  <c r="I10" i="10" s="1"/>
  <c r="I11" i="6"/>
  <c r="F10" i="9"/>
  <c r="E10" i="10" s="1"/>
  <c r="J10" i="10" s="1"/>
  <c r="J9" i="7"/>
  <c r="Q9" i="7"/>
  <c r="F10" i="7" l="1"/>
  <c r="J10" i="7" s="1"/>
  <c r="G11" i="7"/>
  <c r="G12" i="6"/>
  <c r="G12" i="7" s="1"/>
  <c r="N11" i="7"/>
  <c r="J12" i="11"/>
  <c r="G11" i="11"/>
  <c r="K11" i="11" s="1"/>
  <c r="O11" i="11" s="1"/>
  <c r="F11" i="7"/>
  <c r="M11" i="7"/>
  <c r="Q11" i="7" s="1"/>
  <c r="F12" i="6"/>
  <c r="M12" i="7" s="1"/>
  <c r="O10" i="11"/>
  <c r="J13" i="11"/>
  <c r="R10" i="10"/>
  <c r="Q10" i="10"/>
  <c r="I10" i="9"/>
  <c r="H12" i="6"/>
  <c r="E11" i="9"/>
  <c r="D11" i="10" s="1"/>
  <c r="I11" i="10" s="1"/>
  <c r="I12" i="6"/>
  <c r="F11" i="9"/>
  <c r="E11" i="10" s="1"/>
  <c r="J11" i="10" s="1"/>
  <c r="N12" i="7" l="1"/>
  <c r="G13" i="6"/>
  <c r="N13" i="7" s="1"/>
  <c r="I12" i="11"/>
  <c r="L12" i="11" s="1"/>
  <c r="O12" i="11" s="1"/>
  <c r="F13" i="6"/>
  <c r="F13" i="7" s="1"/>
  <c r="G12" i="11"/>
  <c r="K12" i="11" s="1"/>
  <c r="F12" i="7"/>
  <c r="H13" i="11"/>
  <c r="G13" i="7"/>
  <c r="Q12" i="7"/>
  <c r="J14" i="11"/>
  <c r="I13" i="11"/>
  <c r="L13" i="11" s="1"/>
  <c r="G14" i="6"/>
  <c r="I14" i="11" s="1"/>
  <c r="M10" i="10"/>
  <c r="U10" i="10"/>
  <c r="H13" i="6"/>
  <c r="E12" i="9"/>
  <c r="D12" i="10" s="1"/>
  <c r="I12" i="10" s="1"/>
  <c r="I13" i="6"/>
  <c r="F12" i="9"/>
  <c r="E12" i="10" s="1"/>
  <c r="J12" i="10" s="1"/>
  <c r="I11" i="9"/>
  <c r="J11" i="7"/>
  <c r="H14" i="11" l="1"/>
  <c r="G13" i="11"/>
  <c r="K13" i="11" s="1"/>
  <c r="O13" i="11" s="1"/>
  <c r="M13" i="7"/>
  <c r="Q13" i="7" s="1"/>
  <c r="F14" i="6"/>
  <c r="H15" i="11" s="1"/>
  <c r="N14" i="7"/>
  <c r="L14" i="11"/>
  <c r="G14" i="7"/>
  <c r="J15" i="11"/>
  <c r="G15" i="6"/>
  <c r="J16" i="11" s="1"/>
  <c r="M11" i="10"/>
  <c r="I12" i="9"/>
  <c r="H14" i="6"/>
  <c r="E13" i="9"/>
  <c r="D13" i="10" s="1"/>
  <c r="I13" i="10" s="1"/>
  <c r="I14" i="6"/>
  <c r="F13" i="9"/>
  <c r="E13" i="10" s="1"/>
  <c r="J13" i="10" s="1"/>
  <c r="J12" i="7"/>
  <c r="F14" i="7" l="1"/>
  <c r="M14" i="7"/>
  <c r="Q14" i="7" s="1"/>
  <c r="G14" i="11"/>
  <c r="K14" i="11" s="1"/>
  <c r="O14" i="11" s="1"/>
  <c r="F15" i="6"/>
  <c r="F16" i="6" s="1"/>
  <c r="I15" i="11"/>
  <c r="L15" i="11" s="1"/>
  <c r="G16" i="6"/>
  <c r="N16" i="7" s="1"/>
  <c r="N15" i="7"/>
  <c r="G15" i="7"/>
  <c r="R13" i="10"/>
  <c r="Q13" i="10"/>
  <c r="M12" i="10"/>
  <c r="H15" i="6"/>
  <c r="E14" i="9"/>
  <c r="D14" i="10" s="1"/>
  <c r="I14" i="10" s="1"/>
  <c r="I15" i="6"/>
  <c r="F14" i="9"/>
  <c r="E14" i="10" s="1"/>
  <c r="J14" i="10" s="1"/>
  <c r="I13" i="9"/>
  <c r="J13" i="7"/>
  <c r="J14" i="7"/>
  <c r="H16" i="11" l="1"/>
  <c r="G17" i="6"/>
  <c r="N17" i="7" s="1"/>
  <c r="G15" i="11"/>
  <c r="K15" i="11" s="1"/>
  <c r="O15" i="11" s="1"/>
  <c r="F15" i="7"/>
  <c r="M15" i="7"/>
  <c r="Q15" i="7"/>
  <c r="G16" i="7"/>
  <c r="J17" i="11"/>
  <c r="I16" i="11"/>
  <c r="L16" i="11" s="1"/>
  <c r="H17" i="11"/>
  <c r="F16" i="7"/>
  <c r="G16" i="11"/>
  <c r="K16" i="11" s="1"/>
  <c r="O16" i="11" s="1"/>
  <c r="F17" i="6"/>
  <c r="M16" i="7"/>
  <c r="Q16" i="7" s="1"/>
  <c r="J18" i="11"/>
  <c r="G18" i="6"/>
  <c r="R14" i="10"/>
  <c r="Q14" i="10"/>
  <c r="M13" i="10"/>
  <c r="U13" i="10"/>
  <c r="I14" i="9"/>
  <c r="H16" i="6"/>
  <c r="E15" i="9"/>
  <c r="D15" i="10" s="1"/>
  <c r="I15" i="10" s="1"/>
  <c r="I16" i="6"/>
  <c r="F15" i="9"/>
  <c r="E15" i="10" s="1"/>
  <c r="J15" i="10" s="1"/>
  <c r="I17" i="11" l="1"/>
  <c r="G17" i="7"/>
  <c r="L17" i="11"/>
  <c r="G17" i="11"/>
  <c r="K17" i="11" s="1"/>
  <c r="M17" i="7"/>
  <c r="Q17" i="7" s="1"/>
  <c r="H18" i="11"/>
  <c r="F17" i="7"/>
  <c r="F18" i="6"/>
  <c r="J19" i="11"/>
  <c r="G18" i="7"/>
  <c r="G19" i="6"/>
  <c r="I18" i="11"/>
  <c r="L18" i="11" s="1"/>
  <c r="N18" i="7"/>
  <c r="R15" i="10"/>
  <c r="Q15" i="10"/>
  <c r="M14" i="10"/>
  <c r="U14" i="10"/>
  <c r="I15" i="9"/>
  <c r="I17" i="6"/>
  <c r="F16" i="9"/>
  <c r="E16" i="10" s="1"/>
  <c r="J16" i="10" s="1"/>
  <c r="H17" i="6"/>
  <c r="E16" i="9"/>
  <c r="J15" i="7"/>
  <c r="J16" i="7"/>
  <c r="O17" i="11" l="1"/>
  <c r="H19" i="11"/>
  <c r="M18" i="7"/>
  <c r="Q18" i="7" s="1"/>
  <c r="F18" i="7"/>
  <c r="G18" i="11"/>
  <c r="K18" i="11" s="1"/>
  <c r="O18" i="11" s="1"/>
  <c r="F19" i="6"/>
  <c r="G19" i="7"/>
  <c r="G20" i="6"/>
  <c r="J20" i="11"/>
  <c r="I19" i="11"/>
  <c r="L19" i="11" s="1"/>
  <c r="N19" i="7"/>
  <c r="R16" i="10"/>
  <c r="M15" i="10"/>
  <c r="U15" i="10"/>
  <c r="I16" i="9"/>
  <c r="D16" i="10"/>
  <c r="I16" i="10" s="1"/>
  <c r="H18" i="6"/>
  <c r="E17" i="9"/>
  <c r="D17" i="10" s="1"/>
  <c r="I18" i="6"/>
  <c r="F17" i="9"/>
  <c r="E17" i="10" s="1"/>
  <c r="J17" i="10" s="1"/>
  <c r="I17" i="10" l="1"/>
  <c r="M19" i="7"/>
  <c r="Q19" i="7" s="1"/>
  <c r="F19" i="7"/>
  <c r="G19" i="11"/>
  <c r="K19" i="11" s="1"/>
  <c r="O19" i="11" s="1"/>
  <c r="H20" i="11"/>
  <c r="F20" i="6"/>
  <c r="N20" i="7"/>
  <c r="I20" i="11"/>
  <c r="L20" i="11" s="1"/>
  <c r="G20" i="7"/>
  <c r="J21" i="11"/>
  <c r="G21" i="6"/>
  <c r="Q17" i="10"/>
  <c r="R17" i="10"/>
  <c r="Q16" i="10"/>
  <c r="U16" i="10" s="1"/>
  <c r="M16" i="10"/>
  <c r="I19" i="6"/>
  <c r="F18" i="9"/>
  <c r="E18" i="10" s="1"/>
  <c r="J18" i="10" s="1"/>
  <c r="I17" i="9"/>
  <c r="H19" i="6"/>
  <c r="E18" i="9"/>
  <c r="J17" i="7"/>
  <c r="J18" i="7"/>
  <c r="M17" i="10" l="1"/>
  <c r="F20" i="7"/>
  <c r="H21" i="11"/>
  <c r="G20" i="11"/>
  <c r="K20" i="11" s="1"/>
  <c r="O20" i="11" s="1"/>
  <c r="F21" i="6"/>
  <c r="M20" i="7"/>
  <c r="Q20" i="7" s="1"/>
  <c r="U17" i="10"/>
  <c r="I21" i="11"/>
  <c r="L21" i="11" s="1"/>
  <c r="G22" i="6"/>
  <c r="J22" i="11"/>
  <c r="N21" i="7"/>
  <c r="G21" i="7"/>
  <c r="R18" i="10"/>
  <c r="I18" i="9"/>
  <c r="D18" i="10"/>
  <c r="I18" i="10" s="1"/>
  <c r="H20" i="6"/>
  <c r="E19" i="9"/>
  <c r="D19" i="10" s="1"/>
  <c r="I20" i="6"/>
  <c r="F19" i="9"/>
  <c r="E19" i="10" s="1"/>
  <c r="J19" i="10" s="1"/>
  <c r="I19" i="10" l="1"/>
  <c r="M21" i="7"/>
  <c r="Q21" i="7" s="1"/>
  <c r="G21" i="11"/>
  <c r="K21" i="11" s="1"/>
  <c r="O21" i="11" s="1"/>
  <c r="F22" i="6"/>
  <c r="H22" i="11"/>
  <c r="F21" i="7"/>
  <c r="G23" i="6"/>
  <c r="J23" i="11"/>
  <c r="I22" i="11"/>
  <c r="L22" i="11" s="1"/>
  <c r="N22" i="7"/>
  <c r="G22" i="7"/>
  <c r="R19" i="10"/>
  <c r="Q18" i="10"/>
  <c r="U18" i="10" s="1"/>
  <c r="M18" i="10"/>
  <c r="Q19" i="10"/>
  <c r="I21" i="6"/>
  <c r="F20" i="9"/>
  <c r="E20" i="10" s="1"/>
  <c r="J20" i="10" s="1"/>
  <c r="I19" i="9"/>
  <c r="H21" i="6"/>
  <c r="E20" i="9"/>
  <c r="J19" i="7"/>
  <c r="J20" i="7"/>
  <c r="U19" i="10" l="1"/>
  <c r="M22" i="7"/>
  <c r="Q22" i="7" s="1"/>
  <c r="G22" i="11"/>
  <c r="K22" i="11" s="1"/>
  <c r="O22" i="11" s="1"/>
  <c r="F22" i="7"/>
  <c r="F23" i="6"/>
  <c r="H23" i="11"/>
  <c r="G23" i="7"/>
  <c r="J24" i="11"/>
  <c r="I23" i="11"/>
  <c r="L23" i="11" s="1"/>
  <c r="G24" i="6"/>
  <c r="N23" i="7"/>
  <c r="R20" i="10"/>
  <c r="M19" i="10"/>
  <c r="I20" i="9"/>
  <c r="D20" i="10"/>
  <c r="I20" i="10" s="1"/>
  <c r="H22" i="6"/>
  <c r="E21" i="9"/>
  <c r="I22" i="6"/>
  <c r="F21" i="9"/>
  <c r="E21" i="10" s="1"/>
  <c r="J21" i="10" s="1"/>
  <c r="F23" i="7" l="1"/>
  <c r="H24" i="11"/>
  <c r="G23" i="11"/>
  <c r="K23" i="11" s="1"/>
  <c r="O23" i="11" s="1"/>
  <c r="F24" i="6"/>
  <c r="M23" i="7"/>
  <c r="Q23" i="7" s="1"/>
  <c r="I24" i="11"/>
  <c r="L24" i="11" s="1"/>
  <c r="N24" i="7"/>
  <c r="J25" i="11"/>
  <c r="G24" i="7"/>
  <c r="G25" i="6"/>
  <c r="R21" i="10"/>
  <c r="Q20" i="10"/>
  <c r="U20" i="10" s="1"/>
  <c r="M20" i="10"/>
  <c r="I21" i="9"/>
  <c r="D21" i="10"/>
  <c r="I21" i="10" s="1"/>
  <c r="I23" i="6"/>
  <c r="F22" i="9"/>
  <c r="E22" i="10" s="1"/>
  <c r="J22" i="10" s="1"/>
  <c r="H23" i="6"/>
  <c r="E22" i="9"/>
  <c r="D22" i="10" s="1"/>
  <c r="I22" i="10" s="1"/>
  <c r="J21" i="7"/>
  <c r="J22" i="7"/>
  <c r="H25" i="11" l="1"/>
  <c r="F24" i="7"/>
  <c r="G24" i="11"/>
  <c r="K24" i="11" s="1"/>
  <c r="O24" i="11" s="1"/>
  <c r="M24" i="7"/>
  <c r="Q24" i="7" s="1"/>
  <c r="F25" i="6"/>
  <c r="N25" i="7"/>
  <c r="G25" i="7"/>
  <c r="J26" i="11"/>
  <c r="I25" i="11"/>
  <c r="L25" i="11" s="1"/>
  <c r="G26" i="6"/>
  <c r="R22" i="10"/>
  <c r="Q22" i="10"/>
  <c r="Q21" i="10"/>
  <c r="U21" i="10" s="1"/>
  <c r="M21" i="10"/>
  <c r="H24" i="6"/>
  <c r="E23" i="9"/>
  <c r="D23" i="10" s="1"/>
  <c r="I23" i="10" s="1"/>
  <c r="I22" i="9"/>
  <c r="I24" i="6"/>
  <c r="F23" i="9"/>
  <c r="E23" i="10" s="1"/>
  <c r="J23" i="10" s="1"/>
  <c r="U22" i="10" l="1"/>
  <c r="H26" i="11"/>
  <c r="F26" i="6"/>
  <c r="G25" i="11"/>
  <c r="K25" i="11" s="1"/>
  <c r="O25" i="11" s="1"/>
  <c r="M25" i="7"/>
  <c r="Q25" i="7" s="1"/>
  <c r="F25" i="7"/>
  <c r="M22" i="10"/>
  <c r="I26" i="11"/>
  <c r="L26" i="11" s="1"/>
  <c r="G26" i="7"/>
  <c r="J27" i="11"/>
  <c r="N26" i="7"/>
  <c r="G27" i="6"/>
  <c r="Q23" i="10"/>
  <c r="R23" i="10"/>
  <c r="I23" i="9"/>
  <c r="I25" i="6"/>
  <c r="F24" i="9"/>
  <c r="E24" i="10" s="1"/>
  <c r="J24" i="10" s="1"/>
  <c r="H25" i="6"/>
  <c r="E24" i="9"/>
  <c r="J23" i="7"/>
  <c r="H27" i="11" l="1"/>
  <c r="F27" i="6"/>
  <c r="F26" i="7"/>
  <c r="G26" i="11"/>
  <c r="K26" i="11" s="1"/>
  <c r="O26" i="11" s="1"/>
  <c r="M26" i="7"/>
  <c r="Q26" i="7" s="1"/>
  <c r="U23" i="10"/>
  <c r="I27" i="11"/>
  <c r="L27" i="11" s="1"/>
  <c r="N27" i="7"/>
  <c r="G27" i="7"/>
  <c r="J28" i="11"/>
  <c r="G28" i="6"/>
  <c r="R24" i="10"/>
  <c r="M23" i="10"/>
  <c r="I24" i="9"/>
  <c r="D24" i="10"/>
  <c r="I24" i="10" s="1"/>
  <c r="I26" i="6"/>
  <c r="F25" i="9"/>
  <c r="E25" i="10" s="1"/>
  <c r="J25" i="10" s="1"/>
  <c r="H26" i="6"/>
  <c r="E25" i="9"/>
  <c r="D25" i="10" s="1"/>
  <c r="I25" i="10" s="1"/>
  <c r="J24" i="7"/>
  <c r="H28" i="11" l="1"/>
  <c r="F27" i="7"/>
  <c r="F28" i="6"/>
  <c r="G27" i="11"/>
  <c r="K27" i="11" s="1"/>
  <c r="O27" i="11" s="1"/>
  <c r="M27" i="7"/>
  <c r="Q27" i="7" s="1"/>
  <c r="G29" i="6"/>
  <c r="N28" i="7"/>
  <c r="I28" i="11"/>
  <c r="L28" i="11" s="1"/>
  <c r="G28" i="7"/>
  <c r="J29" i="11"/>
  <c r="R25" i="10"/>
  <c r="Q25" i="10"/>
  <c r="Q24" i="10"/>
  <c r="U24" i="10" s="1"/>
  <c r="M24" i="10"/>
  <c r="H27" i="6"/>
  <c r="E26" i="9"/>
  <c r="I25" i="9"/>
  <c r="I27" i="6"/>
  <c r="F26" i="9"/>
  <c r="E26" i="10" s="1"/>
  <c r="J26" i="10" s="1"/>
  <c r="J25" i="7"/>
  <c r="F29" i="6" l="1"/>
  <c r="G28" i="11"/>
  <c r="K28" i="11" s="1"/>
  <c r="O28" i="11" s="1"/>
  <c r="F28" i="7"/>
  <c r="H29" i="11"/>
  <c r="M28" i="7"/>
  <c r="Q28" i="7" s="1"/>
  <c r="M25" i="10"/>
  <c r="I29" i="11"/>
  <c r="L29" i="11" s="1"/>
  <c r="G30" i="6"/>
  <c r="G29" i="7"/>
  <c r="N29" i="7"/>
  <c r="J30" i="11"/>
  <c r="R26" i="10"/>
  <c r="U25" i="10"/>
  <c r="I26" i="9"/>
  <c r="D26" i="10"/>
  <c r="I26" i="10" s="1"/>
  <c r="I28" i="6"/>
  <c r="F27" i="9"/>
  <c r="E27" i="10" s="1"/>
  <c r="J27" i="10" s="1"/>
  <c r="H28" i="6"/>
  <c r="E27" i="9"/>
  <c r="J26" i="7"/>
  <c r="H30" i="11" l="1"/>
  <c r="G29" i="11"/>
  <c r="K29" i="11" s="1"/>
  <c r="O29" i="11" s="1"/>
  <c r="F30" i="6"/>
  <c r="M29" i="7"/>
  <c r="Q29" i="7" s="1"/>
  <c r="F29" i="7"/>
  <c r="I30" i="11"/>
  <c r="L30" i="11" s="1"/>
  <c r="G30" i="7"/>
  <c r="J31" i="11"/>
  <c r="G31" i="6"/>
  <c r="N30" i="7"/>
  <c r="R27" i="10"/>
  <c r="Q26" i="10"/>
  <c r="U26" i="10" s="1"/>
  <c r="M26" i="10"/>
  <c r="I27" i="9"/>
  <c r="D27" i="10"/>
  <c r="I27" i="10" s="1"/>
  <c r="I29" i="6"/>
  <c r="F28" i="9"/>
  <c r="E28" i="10" s="1"/>
  <c r="J28" i="10" s="1"/>
  <c r="H29" i="6"/>
  <c r="E28" i="9"/>
  <c r="J27" i="7"/>
  <c r="F30" i="7" l="1"/>
  <c r="H31" i="11"/>
  <c r="M30" i="7"/>
  <c r="Q30" i="7" s="1"/>
  <c r="G30" i="11"/>
  <c r="K30" i="11" s="1"/>
  <c r="O30" i="11" s="1"/>
  <c r="F31" i="6"/>
  <c r="N31" i="7"/>
  <c r="G31" i="7"/>
  <c r="I31" i="11"/>
  <c r="L31" i="11" s="1"/>
  <c r="J32" i="11"/>
  <c r="G32" i="6"/>
  <c r="Q27" i="10"/>
  <c r="U27" i="10" s="1"/>
  <c r="M27" i="10"/>
  <c r="R28" i="10"/>
  <c r="I28" i="9"/>
  <c r="D28" i="10"/>
  <c r="I28" i="10" s="1"/>
  <c r="H30" i="6"/>
  <c r="E29" i="9"/>
  <c r="D29" i="10" s="1"/>
  <c r="I30" i="6"/>
  <c r="F29" i="9"/>
  <c r="E29" i="10" s="1"/>
  <c r="J29" i="10" s="1"/>
  <c r="J28" i="7"/>
  <c r="I29" i="10" l="1"/>
  <c r="F31" i="7"/>
  <c r="H32" i="11"/>
  <c r="F32" i="6"/>
  <c r="G31" i="11"/>
  <c r="K31" i="11" s="1"/>
  <c r="O31" i="11" s="1"/>
  <c r="M31" i="7"/>
  <c r="Q31" i="7" s="1"/>
  <c r="J33" i="11"/>
  <c r="N32" i="7"/>
  <c r="G33" i="6"/>
  <c r="I32" i="11"/>
  <c r="L32" i="11" s="1"/>
  <c r="G32" i="7"/>
  <c r="R29" i="10"/>
  <c r="Q28" i="10"/>
  <c r="U28" i="10" s="1"/>
  <c r="M28" i="10"/>
  <c r="Q29" i="10"/>
  <c r="I31" i="6"/>
  <c r="F30" i="9"/>
  <c r="E30" i="10" s="1"/>
  <c r="J30" i="10" s="1"/>
  <c r="I29" i="9"/>
  <c r="H31" i="6"/>
  <c r="E30" i="9"/>
  <c r="J29" i="7"/>
  <c r="M32" i="7" l="1"/>
  <c r="Q32" i="7" s="1"/>
  <c r="G32" i="11"/>
  <c r="K32" i="11" s="1"/>
  <c r="O32" i="11" s="1"/>
  <c r="F33" i="6"/>
  <c r="F32" i="7"/>
  <c r="H33" i="11"/>
  <c r="G34" i="6"/>
  <c r="J34" i="11"/>
  <c r="N33" i="7"/>
  <c r="I33" i="11"/>
  <c r="L33" i="11" s="1"/>
  <c r="G33" i="7"/>
  <c r="R30" i="10"/>
  <c r="U29" i="10"/>
  <c r="M29" i="10"/>
  <c r="I30" i="9"/>
  <c r="D30" i="10"/>
  <c r="I30" i="10" s="1"/>
  <c r="H32" i="6"/>
  <c r="E31" i="9"/>
  <c r="D31" i="10" s="1"/>
  <c r="I32" i="6"/>
  <c r="F31" i="9"/>
  <c r="E31" i="10" s="1"/>
  <c r="J31" i="10" s="1"/>
  <c r="J30" i="7"/>
  <c r="I31" i="10" l="1"/>
  <c r="H34" i="11"/>
  <c r="G33" i="11"/>
  <c r="K33" i="11" s="1"/>
  <c r="O33" i="11" s="1"/>
  <c r="F34" i="6"/>
  <c r="F33" i="7"/>
  <c r="M33" i="7"/>
  <c r="Q33" i="7" s="1"/>
  <c r="I34" i="11"/>
  <c r="L34" i="11" s="1"/>
  <c r="G34" i="7"/>
  <c r="J35" i="11"/>
  <c r="G35" i="6"/>
  <c r="N34" i="7"/>
  <c r="R31" i="10"/>
  <c r="Q30" i="10"/>
  <c r="U30" i="10" s="1"/>
  <c r="M30" i="10"/>
  <c r="Q31" i="10"/>
  <c r="I33" i="6"/>
  <c r="F32" i="9"/>
  <c r="E32" i="10" s="1"/>
  <c r="J32" i="10" s="1"/>
  <c r="I31" i="9"/>
  <c r="H33" i="6"/>
  <c r="E32" i="9"/>
  <c r="J31" i="7"/>
  <c r="H35" i="11" l="1"/>
  <c r="M34" i="7"/>
  <c r="Q34" i="7" s="1"/>
  <c r="F35" i="6"/>
  <c r="F34" i="7"/>
  <c r="G34" i="11"/>
  <c r="K34" i="11" s="1"/>
  <c r="O34" i="11" s="1"/>
  <c r="G36" i="6"/>
  <c r="N35" i="7"/>
  <c r="J36" i="11"/>
  <c r="G35" i="7"/>
  <c r="I35" i="11"/>
  <c r="L35" i="11" s="1"/>
  <c r="R32" i="10"/>
  <c r="U31" i="10"/>
  <c r="M31" i="10"/>
  <c r="I32" i="9"/>
  <c r="D32" i="10"/>
  <c r="I32" i="10" s="1"/>
  <c r="H34" i="6"/>
  <c r="E33" i="9"/>
  <c r="D33" i="10" s="1"/>
  <c r="I34" i="6"/>
  <c r="F33" i="9"/>
  <c r="E33" i="10" s="1"/>
  <c r="J33" i="10" s="1"/>
  <c r="J32" i="7"/>
  <c r="I33" i="10" l="1"/>
  <c r="G35" i="11"/>
  <c r="K35" i="11" s="1"/>
  <c r="O35" i="11" s="1"/>
  <c r="M35" i="7"/>
  <c r="Q35" i="7" s="1"/>
  <c r="F35" i="7"/>
  <c r="H36" i="11"/>
  <c r="F36" i="6"/>
  <c r="G36" i="7"/>
  <c r="J37" i="11"/>
  <c r="I36" i="11"/>
  <c r="L36" i="11" s="1"/>
  <c r="G37" i="6"/>
  <c r="N36" i="7"/>
  <c r="R33" i="10"/>
  <c r="Q32" i="10"/>
  <c r="U32" i="10" s="1"/>
  <c r="M32" i="10"/>
  <c r="Q33" i="10"/>
  <c r="I35" i="6"/>
  <c r="F34" i="9"/>
  <c r="E34" i="10" s="1"/>
  <c r="J34" i="10" s="1"/>
  <c r="I33" i="9"/>
  <c r="H35" i="6"/>
  <c r="E34" i="9"/>
  <c r="J33" i="7"/>
  <c r="F36" i="7" l="1"/>
  <c r="G36" i="11"/>
  <c r="K36" i="11" s="1"/>
  <c r="O36" i="11" s="1"/>
  <c r="F37" i="6"/>
  <c r="H37" i="11"/>
  <c r="M36" i="7"/>
  <c r="Q36" i="7" s="1"/>
  <c r="J38" i="11"/>
  <c r="N37" i="7"/>
  <c r="G37" i="7"/>
  <c r="I37" i="11"/>
  <c r="L37" i="11" s="1"/>
  <c r="G38" i="6"/>
  <c r="R34" i="10"/>
  <c r="U33" i="10"/>
  <c r="M33" i="10"/>
  <c r="I34" i="9"/>
  <c r="D34" i="10"/>
  <c r="I34" i="10" s="1"/>
  <c r="H36" i="6"/>
  <c r="E35" i="9"/>
  <c r="D35" i="10" s="1"/>
  <c r="I36" i="6"/>
  <c r="F35" i="9"/>
  <c r="E35" i="10" s="1"/>
  <c r="J35" i="10" s="1"/>
  <c r="J34" i="7"/>
  <c r="I35" i="10" l="1"/>
  <c r="H38" i="11"/>
  <c r="F38" i="6"/>
  <c r="G37" i="11"/>
  <c r="K37" i="11" s="1"/>
  <c r="O37" i="11" s="1"/>
  <c r="M37" i="7"/>
  <c r="Q37" i="7" s="1"/>
  <c r="F37" i="7"/>
  <c r="I38" i="11"/>
  <c r="L38" i="11" s="1"/>
  <c r="G39" i="6"/>
  <c r="J39" i="11"/>
  <c r="N38" i="7"/>
  <c r="G38" i="7"/>
  <c r="R35" i="10"/>
  <c r="Q34" i="10"/>
  <c r="U34" i="10" s="1"/>
  <c r="M34" i="10"/>
  <c r="Q35" i="10"/>
  <c r="I37" i="6"/>
  <c r="F36" i="9"/>
  <c r="E36" i="10" s="1"/>
  <c r="J36" i="10" s="1"/>
  <c r="I35" i="9"/>
  <c r="H37" i="6"/>
  <c r="E36" i="9"/>
  <c r="J35" i="7"/>
  <c r="G38" i="11" l="1"/>
  <c r="K38" i="11" s="1"/>
  <c r="O38" i="11" s="1"/>
  <c r="F39" i="6"/>
  <c r="H39" i="11"/>
  <c r="M38" i="7"/>
  <c r="Q38" i="7" s="1"/>
  <c r="F38" i="7"/>
  <c r="N39" i="7"/>
  <c r="I39" i="11"/>
  <c r="L39" i="11" s="1"/>
  <c r="G40" i="6"/>
  <c r="G39" i="7"/>
  <c r="J40" i="11"/>
  <c r="R36" i="10"/>
  <c r="U35" i="10"/>
  <c r="M35" i="10"/>
  <c r="I36" i="9"/>
  <c r="D36" i="10"/>
  <c r="I36" i="10" s="1"/>
  <c r="H38" i="6"/>
  <c r="E37" i="9"/>
  <c r="D37" i="10" s="1"/>
  <c r="I38" i="6"/>
  <c r="F37" i="9"/>
  <c r="E37" i="10" s="1"/>
  <c r="J37" i="10" s="1"/>
  <c r="J36" i="7"/>
  <c r="I37" i="10" l="1"/>
  <c r="G39" i="11"/>
  <c r="K39" i="11" s="1"/>
  <c r="O39" i="11" s="1"/>
  <c r="F40" i="6"/>
  <c r="F39" i="7"/>
  <c r="H40" i="11"/>
  <c r="M39" i="7"/>
  <c r="Q39" i="7" s="1"/>
  <c r="G40" i="7"/>
  <c r="J41" i="11"/>
  <c r="G41" i="6"/>
  <c r="I40" i="11"/>
  <c r="L40" i="11" s="1"/>
  <c r="N40" i="7"/>
  <c r="Q37" i="10"/>
  <c r="R37" i="10"/>
  <c r="Q36" i="10"/>
  <c r="U36" i="10" s="1"/>
  <c r="M36" i="10"/>
  <c r="I39" i="6"/>
  <c r="F38" i="9"/>
  <c r="E38" i="10" s="1"/>
  <c r="J38" i="10" s="1"/>
  <c r="I37" i="9"/>
  <c r="H39" i="6"/>
  <c r="E38" i="9"/>
  <c r="J37" i="7"/>
  <c r="H41" i="11" l="1"/>
  <c r="M40" i="7"/>
  <c r="Q40" i="7" s="1"/>
  <c r="F41" i="6"/>
  <c r="F40" i="7"/>
  <c r="G40" i="11"/>
  <c r="K40" i="11" s="1"/>
  <c r="O40" i="11" s="1"/>
  <c r="J42" i="11"/>
  <c r="G42" i="6"/>
  <c r="I41" i="11"/>
  <c r="L41" i="11" s="1"/>
  <c r="N41" i="7"/>
  <c r="G41" i="7"/>
  <c r="R38" i="10"/>
  <c r="U37" i="10"/>
  <c r="M37" i="10"/>
  <c r="I38" i="9"/>
  <c r="D38" i="10"/>
  <c r="I38" i="10" s="1"/>
  <c r="H40" i="6"/>
  <c r="E39" i="9"/>
  <c r="I40" i="6"/>
  <c r="F39" i="9"/>
  <c r="E39" i="10" s="1"/>
  <c r="J39" i="10" s="1"/>
  <c r="J38" i="7"/>
  <c r="F41" i="7" l="1"/>
  <c r="G41" i="11"/>
  <c r="K41" i="11" s="1"/>
  <c r="O41" i="11" s="1"/>
  <c r="H42" i="11"/>
  <c r="F42" i="6"/>
  <c r="M41" i="7"/>
  <c r="Q41" i="7" s="1"/>
  <c r="N42" i="7"/>
  <c r="J43" i="11"/>
  <c r="G43" i="6"/>
  <c r="I42" i="11"/>
  <c r="L42" i="11" s="1"/>
  <c r="G42" i="7"/>
  <c r="R39" i="10"/>
  <c r="Q38" i="10"/>
  <c r="U38" i="10" s="1"/>
  <c r="M38" i="10"/>
  <c r="I39" i="9"/>
  <c r="D39" i="10"/>
  <c r="I39" i="10" s="1"/>
  <c r="H41" i="6"/>
  <c r="E40" i="9"/>
  <c r="I41" i="6"/>
  <c r="F40" i="9"/>
  <c r="E40" i="10" s="1"/>
  <c r="J40" i="10" s="1"/>
  <c r="J39" i="7"/>
  <c r="J40" i="7"/>
  <c r="G42" i="11" l="1"/>
  <c r="K42" i="11" s="1"/>
  <c r="O42" i="11" s="1"/>
  <c r="M42" i="7"/>
  <c r="Q42" i="7" s="1"/>
  <c r="F42" i="7"/>
  <c r="H43" i="11"/>
  <c r="F43" i="6"/>
  <c r="N43" i="7"/>
  <c r="J44" i="11"/>
  <c r="G44" i="6"/>
  <c r="I43" i="11"/>
  <c r="L43" i="11" s="1"/>
  <c r="G43" i="7"/>
  <c r="R40" i="10"/>
  <c r="Q39" i="10"/>
  <c r="U39" i="10" s="1"/>
  <c r="M39" i="10"/>
  <c r="I40" i="9"/>
  <c r="D40" i="10"/>
  <c r="I40" i="10" s="1"/>
  <c r="H42" i="6"/>
  <c r="E41" i="9"/>
  <c r="I42" i="6"/>
  <c r="F41" i="9"/>
  <c r="E41" i="10" s="1"/>
  <c r="J41" i="10" s="1"/>
  <c r="F43" i="7" l="1"/>
  <c r="H44" i="11"/>
  <c r="G43" i="11"/>
  <c r="K43" i="11" s="1"/>
  <c r="O43" i="11" s="1"/>
  <c r="F44" i="6"/>
  <c r="M43" i="7"/>
  <c r="Q43" i="7" s="1"/>
  <c r="G44" i="7"/>
  <c r="I44" i="11"/>
  <c r="L44" i="11" s="1"/>
  <c r="J45" i="11"/>
  <c r="G45" i="6"/>
  <c r="N44" i="7"/>
  <c r="R41" i="10"/>
  <c r="Q40" i="10"/>
  <c r="U40" i="10" s="1"/>
  <c r="M40" i="10"/>
  <c r="I41" i="9"/>
  <c r="D41" i="10"/>
  <c r="I41" i="10" s="1"/>
  <c r="I43" i="6"/>
  <c r="F42" i="9"/>
  <c r="E42" i="10" s="1"/>
  <c r="J42" i="10" s="1"/>
  <c r="H43" i="6"/>
  <c r="E42" i="9"/>
  <c r="J41" i="7"/>
  <c r="H45" i="11" l="1"/>
  <c r="F45" i="6"/>
  <c r="M44" i="7"/>
  <c r="Q44" i="7" s="1"/>
  <c r="G44" i="11"/>
  <c r="K44" i="11" s="1"/>
  <c r="O44" i="11" s="1"/>
  <c r="F44" i="7"/>
  <c r="J46" i="11"/>
  <c r="G46" i="6"/>
  <c r="G45" i="7"/>
  <c r="I45" i="11"/>
  <c r="L45" i="11" s="1"/>
  <c r="N45" i="7"/>
  <c r="Q41" i="10"/>
  <c r="U41" i="10" s="1"/>
  <c r="M41" i="10"/>
  <c r="R42" i="10"/>
  <c r="I42" i="9"/>
  <c r="D42" i="10"/>
  <c r="I42" i="10" s="1"/>
  <c r="H44" i="6"/>
  <c r="E43" i="9"/>
  <c r="D43" i="10" s="1"/>
  <c r="I44" i="6"/>
  <c r="F43" i="9"/>
  <c r="E43" i="10" s="1"/>
  <c r="J43" i="10" s="1"/>
  <c r="J42" i="7"/>
  <c r="I43" i="10" l="1"/>
  <c r="H46" i="11"/>
  <c r="F46" i="6"/>
  <c r="G45" i="11"/>
  <c r="K45" i="11" s="1"/>
  <c r="O45" i="11" s="1"/>
  <c r="M45" i="7"/>
  <c r="Q45" i="7" s="1"/>
  <c r="F45" i="7"/>
  <c r="I46" i="11"/>
  <c r="L46" i="11" s="1"/>
  <c r="G47" i="6"/>
  <c r="G46" i="7"/>
  <c r="J47" i="11"/>
  <c r="N46" i="7"/>
  <c r="R43" i="10"/>
  <c r="Q42" i="10"/>
  <c r="U42" i="10" s="1"/>
  <c r="M42" i="10"/>
  <c r="Q43" i="10"/>
  <c r="I45" i="6"/>
  <c r="F44" i="9"/>
  <c r="E44" i="10" s="1"/>
  <c r="J44" i="10" s="1"/>
  <c r="I43" i="9"/>
  <c r="H45" i="6"/>
  <c r="E44" i="9"/>
  <c r="J43" i="7"/>
  <c r="H47" i="11" l="1"/>
  <c r="F47" i="6"/>
  <c r="M46" i="7"/>
  <c r="Q46" i="7" s="1"/>
  <c r="F46" i="7"/>
  <c r="G46" i="11"/>
  <c r="K46" i="11" s="1"/>
  <c r="O46" i="11" s="1"/>
  <c r="G47" i="7"/>
  <c r="N47" i="7"/>
  <c r="I47" i="11"/>
  <c r="L47" i="11" s="1"/>
  <c r="J48" i="11"/>
  <c r="G48" i="6"/>
  <c r="R44" i="10"/>
  <c r="M43" i="10"/>
  <c r="U43" i="10"/>
  <c r="I44" i="9"/>
  <c r="D44" i="10"/>
  <c r="I44" i="10" s="1"/>
  <c r="H46" i="6"/>
  <c r="E45" i="9"/>
  <c r="I46" i="6"/>
  <c r="F45" i="9"/>
  <c r="E45" i="10" s="1"/>
  <c r="J45" i="10" s="1"/>
  <c r="J44" i="7"/>
  <c r="M47" i="7" l="1"/>
  <c r="Q47" i="7" s="1"/>
  <c r="G47" i="11"/>
  <c r="K47" i="11" s="1"/>
  <c r="O47" i="11" s="1"/>
  <c r="F47" i="7"/>
  <c r="H48" i="11"/>
  <c r="F48" i="6"/>
  <c r="G49" i="6"/>
  <c r="G48" i="7"/>
  <c r="N48" i="7"/>
  <c r="J49" i="11"/>
  <c r="I48" i="11"/>
  <c r="L48" i="11" s="1"/>
  <c r="R45" i="10"/>
  <c r="Q44" i="10"/>
  <c r="U44" i="10" s="1"/>
  <c r="M44" i="10"/>
  <c r="I45" i="9"/>
  <c r="D45" i="10"/>
  <c r="I45" i="10" s="1"/>
  <c r="I47" i="6"/>
  <c r="F46" i="9"/>
  <c r="E46" i="10" s="1"/>
  <c r="J46" i="10" s="1"/>
  <c r="H47" i="6"/>
  <c r="E46" i="9"/>
  <c r="J45" i="7"/>
  <c r="J46" i="7"/>
  <c r="G48" i="11" l="1"/>
  <c r="K48" i="11" s="1"/>
  <c r="O48" i="11" s="1"/>
  <c r="F49" i="6"/>
  <c r="H49" i="11"/>
  <c r="M48" i="7"/>
  <c r="Q48" i="7" s="1"/>
  <c r="F48" i="7"/>
  <c r="J50" i="11"/>
  <c r="G50" i="6"/>
  <c r="I49" i="11"/>
  <c r="L49" i="11" s="1"/>
  <c r="G49" i="7"/>
  <c r="N49" i="7"/>
  <c r="Q45" i="10"/>
  <c r="U45" i="10" s="1"/>
  <c r="M45" i="10"/>
  <c r="R46" i="10"/>
  <c r="I46" i="9"/>
  <c r="D46" i="10"/>
  <c r="I46" i="10" s="1"/>
  <c r="H48" i="6"/>
  <c r="E47" i="9"/>
  <c r="I48" i="6"/>
  <c r="F47" i="9"/>
  <c r="E47" i="10" s="1"/>
  <c r="J47" i="10" s="1"/>
  <c r="H50" i="11" l="1"/>
  <c r="F50" i="6"/>
  <c r="G49" i="11"/>
  <c r="K49" i="11" s="1"/>
  <c r="O49" i="11" s="1"/>
  <c r="M49" i="7"/>
  <c r="Q49" i="7" s="1"/>
  <c r="F49" i="7"/>
  <c r="I50" i="11"/>
  <c r="L50" i="11" s="1"/>
  <c r="G51" i="6"/>
  <c r="J51" i="11"/>
  <c r="N50" i="7"/>
  <c r="G50" i="7"/>
  <c r="R47" i="10"/>
  <c r="Q46" i="10"/>
  <c r="U46" i="10" s="1"/>
  <c r="M46" i="10"/>
  <c r="I47" i="9"/>
  <c r="D47" i="10"/>
  <c r="I47" i="10" s="1"/>
  <c r="I49" i="6"/>
  <c r="F48" i="9"/>
  <c r="E48" i="10" s="1"/>
  <c r="J48" i="10" s="1"/>
  <c r="H49" i="6"/>
  <c r="E48" i="9"/>
  <c r="J47" i="7"/>
  <c r="H51" i="11" l="1"/>
  <c r="G50" i="11"/>
  <c r="K50" i="11" s="1"/>
  <c r="O50" i="11" s="1"/>
  <c r="F51" i="6"/>
  <c r="M50" i="7"/>
  <c r="Q50" i="7" s="1"/>
  <c r="F50" i="7"/>
  <c r="I51" i="11"/>
  <c r="L51" i="11" s="1"/>
  <c r="N51" i="7"/>
  <c r="J52" i="11"/>
  <c r="G52" i="6"/>
  <c r="G51" i="7"/>
  <c r="R48" i="10"/>
  <c r="Q47" i="10"/>
  <c r="U47" i="10" s="1"/>
  <c r="M47" i="10"/>
  <c r="I48" i="9"/>
  <c r="D48" i="10"/>
  <c r="I48" i="10" s="1"/>
  <c r="H50" i="6"/>
  <c r="E49" i="9"/>
  <c r="D49" i="10" s="1"/>
  <c r="I50" i="6"/>
  <c r="F49" i="9"/>
  <c r="E49" i="10" s="1"/>
  <c r="J49" i="10" s="1"/>
  <c r="J48" i="7"/>
  <c r="I49" i="10" l="1"/>
  <c r="G51" i="11"/>
  <c r="K51" i="11" s="1"/>
  <c r="O51" i="11" s="1"/>
  <c r="F52" i="6"/>
  <c r="H52" i="11"/>
  <c r="M51" i="7"/>
  <c r="Q51" i="7" s="1"/>
  <c r="F51" i="7"/>
  <c r="I52" i="11"/>
  <c r="L52" i="11" s="1"/>
  <c r="G52" i="7"/>
  <c r="N52" i="7"/>
  <c r="J53" i="11"/>
  <c r="G53" i="6"/>
  <c r="R49" i="10"/>
  <c r="Q48" i="10"/>
  <c r="U48" i="10" s="1"/>
  <c r="M48" i="10"/>
  <c r="Q49" i="10"/>
  <c r="I51" i="6"/>
  <c r="F50" i="9"/>
  <c r="E50" i="10" s="1"/>
  <c r="J50" i="10" s="1"/>
  <c r="I49" i="9"/>
  <c r="H51" i="6"/>
  <c r="E50" i="9"/>
  <c r="J49" i="7"/>
  <c r="H53" i="11" l="1"/>
  <c r="F53" i="6"/>
  <c r="G52" i="11"/>
  <c r="K52" i="11" s="1"/>
  <c r="O52" i="11" s="1"/>
  <c r="F52" i="7"/>
  <c r="M52" i="7"/>
  <c r="Q52" i="7" s="1"/>
  <c r="I53" i="11"/>
  <c r="L53" i="11" s="1"/>
  <c r="N53" i="7"/>
  <c r="J54" i="11"/>
  <c r="G53" i="7"/>
  <c r="G54" i="6"/>
  <c r="R50" i="10"/>
  <c r="U49" i="10"/>
  <c r="M49" i="10"/>
  <c r="I50" i="9"/>
  <c r="D50" i="10"/>
  <c r="I50" i="10" s="1"/>
  <c r="H52" i="6"/>
  <c r="E51" i="9"/>
  <c r="D51" i="10" s="1"/>
  <c r="I52" i="6"/>
  <c r="F51" i="9"/>
  <c r="E51" i="10" s="1"/>
  <c r="J51" i="10" s="1"/>
  <c r="J50" i="7"/>
  <c r="I51" i="10" l="1"/>
  <c r="G53" i="11"/>
  <c r="K53" i="11" s="1"/>
  <c r="O53" i="11" s="1"/>
  <c r="F54" i="6"/>
  <c r="M53" i="7"/>
  <c r="Q53" i="7" s="1"/>
  <c r="H54" i="11"/>
  <c r="F53" i="7"/>
  <c r="J55" i="11"/>
  <c r="N54" i="7"/>
  <c r="G55" i="6"/>
  <c r="G54" i="7"/>
  <c r="I54" i="11"/>
  <c r="L54" i="11" s="1"/>
  <c r="R51" i="10"/>
  <c r="Q50" i="10"/>
  <c r="U50" i="10" s="1"/>
  <c r="M50" i="10"/>
  <c r="Q51" i="10"/>
  <c r="I53" i="6"/>
  <c r="F52" i="9"/>
  <c r="E52" i="10" s="1"/>
  <c r="J52" i="10" s="1"/>
  <c r="I51" i="9"/>
  <c r="H53" i="6"/>
  <c r="E52" i="9"/>
  <c r="J51" i="7"/>
  <c r="F54" i="7" l="1"/>
  <c r="G54" i="11"/>
  <c r="K54" i="11" s="1"/>
  <c r="O54" i="11" s="1"/>
  <c r="F55" i="6"/>
  <c r="H55" i="11"/>
  <c r="M54" i="7"/>
  <c r="Q54" i="7" s="1"/>
  <c r="G56" i="6"/>
  <c r="I55" i="11"/>
  <c r="L55" i="11" s="1"/>
  <c r="N55" i="7"/>
  <c r="J56" i="11"/>
  <c r="G55" i="7"/>
  <c r="R52" i="10"/>
  <c r="M51" i="10"/>
  <c r="U51" i="10"/>
  <c r="I52" i="9"/>
  <c r="D52" i="10"/>
  <c r="I52" i="10" s="1"/>
  <c r="H54" i="6"/>
  <c r="E53" i="9"/>
  <c r="D53" i="10" s="1"/>
  <c r="I54" i="6"/>
  <c r="F53" i="9"/>
  <c r="E53" i="10" s="1"/>
  <c r="J53" i="10" s="1"/>
  <c r="J52" i="7"/>
  <c r="I53" i="10" l="1"/>
  <c r="F55" i="7"/>
  <c r="G55" i="11"/>
  <c r="K55" i="11" s="1"/>
  <c r="O55" i="11" s="1"/>
  <c r="F56" i="6"/>
  <c r="H56" i="11"/>
  <c r="M55" i="7"/>
  <c r="Q55" i="7" s="1"/>
  <c r="J57" i="11"/>
  <c r="G56" i="7"/>
  <c r="G57" i="6"/>
  <c r="I56" i="11"/>
  <c r="L56" i="11" s="1"/>
  <c r="N56" i="7"/>
  <c r="Q53" i="10"/>
  <c r="R53" i="10"/>
  <c r="Q52" i="10"/>
  <c r="U52" i="10" s="1"/>
  <c r="M52" i="10"/>
  <c r="I55" i="6"/>
  <c r="F54" i="9"/>
  <c r="E54" i="10" s="1"/>
  <c r="J54" i="10" s="1"/>
  <c r="I53" i="9"/>
  <c r="H55" i="6"/>
  <c r="E54" i="9"/>
  <c r="J53" i="7"/>
  <c r="J54" i="7"/>
  <c r="M53" i="10" l="1"/>
  <c r="H57" i="11"/>
  <c r="F57" i="6"/>
  <c r="G56" i="11"/>
  <c r="K56" i="11" s="1"/>
  <c r="O56" i="11" s="1"/>
  <c r="M56" i="7"/>
  <c r="Q56" i="7" s="1"/>
  <c r="F56" i="7"/>
  <c r="U53" i="10"/>
  <c r="J58" i="11"/>
  <c r="N57" i="7"/>
  <c r="I57" i="11"/>
  <c r="L57" i="11" s="1"/>
  <c r="G57" i="7"/>
  <c r="G58" i="6"/>
  <c r="R54" i="10"/>
  <c r="I54" i="9"/>
  <c r="D54" i="10"/>
  <c r="I54" i="10" s="1"/>
  <c r="H56" i="6"/>
  <c r="E55" i="9"/>
  <c r="D55" i="10" s="1"/>
  <c r="I56" i="6"/>
  <c r="F55" i="9"/>
  <c r="E55" i="10" s="1"/>
  <c r="J55" i="10" s="1"/>
  <c r="I55" i="10" l="1"/>
  <c r="G57" i="11"/>
  <c r="K57" i="11" s="1"/>
  <c r="O57" i="11" s="1"/>
  <c r="M57" i="7"/>
  <c r="Q57" i="7" s="1"/>
  <c r="H58" i="11"/>
  <c r="F58" i="6"/>
  <c r="F57" i="7"/>
  <c r="J59" i="11"/>
  <c r="G59" i="6"/>
  <c r="N58" i="7"/>
  <c r="G58" i="7"/>
  <c r="I58" i="11"/>
  <c r="L58" i="11" s="1"/>
  <c r="R55" i="10"/>
  <c r="Q54" i="10"/>
  <c r="U54" i="10" s="1"/>
  <c r="M54" i="10"/>
  <c r="Q55" i="10"/>
  <c r="I57" i="6"/>
  <c r="F56" i="9"/>
  <c r="E56" i="10" s="1"/>
  <c r="J56" i="10" s="1"/>
  <c r="I55" i="9"/>
  <c r="H57" i="6"/>
  <c r="E56" i="9"/>
  <c r="J55" i="7"/>
  <c r="U55" i="10" l="1"/>
  <c r="H59" i="11"/>
  <c r="F59" i="6"/>
  <c r="G58" i="11"/>
  <c r="K58" i="11" s="1"/>
  <c r="O58" i="11" s="1"/>
  <c r="F58" i="7"/>
  <c r="M58" i="7"/>
  <c r="Q58" i="7" s="1"/>
  <c r="N59" i="7"/>
  <c r="G59" i="7"/>
  <c r="J60" i="11"/>
  <c r="I59" i="11"/>
  <c r="L59" i="11" s="1"/>
  <c r="G60" i="6"/>
  <c r="R56" i="10"/>
  <c r="M55" i="10"/>
  <c r="I56" i="9"/>
  <c r="D56" i="10"/>
  <c r="I56" i="10" s="1"/>
  <c r="H58" i="6"/>
  <c r="E57" i="9"/>
  <c r="D57" i="10" s="1"/>
  <c r="I58" i="6"/>
  <c r="F57" i="9"/>
  <c r="E57" i="10" s="1"/>
  <c r="J57" i="10" s="1"/>
  <c r="J56" i="7"/>
  <c r="I57" i="10" l="1"/>
  <c r="G59" i="11"/>
  <c r="K59" i="11" s="1"/>
  <c r="O59" i="11" s="1"/>
  <c r="M59" i="7"/>
  <c r="Q59" i="7" s="1"/>
  <c r="H60" i="11"/>
  <c r="F60" i="6"/>
  <c r="F59" i="7"/>
  <c r="I60" i="11"/>
  <c r="L60" i="11" s="1"/>
  <c r="N60" i="7"/>
  <c r="J61" i="11"/>
  <c r="G61" i="6"/>
  <c r="G60" i="7"/>
  <c r="Q57" i="10"/>
  <c r="R57" i="10"/>
  <c r="Q56" i="10"/>
  <c r="U56" i="10" s="1"/>
  <c r="M56" i="10"/>
  <c r="I59" i="6"/>
  <c r="F58" i="9"/>
  <c r="E58" i="10" s="1"/>
  <c r="J58" i="10" s="1"/>
  <c r="I57" i="9"/>
  <c r="H59" i="6"/>
  <c r="E58" i="9"/>
  <c r="J57" i="7"/>
  <c r="J58" i="7"/>
  <c r="H61" i="11" l="1"/>
  <c r="F60" i="7"/>
  <c r="F61" i="6"/>
  <c r="G60" i="11"/>
  <c r="K60" i="11" s="1"/>
  <c r="O60" i="11" s="1"/>
  <c r="M60" i="7"/>
  <c r="Q60" i="7" s="1"/>
  <c r="M57" i="10"/>
  <c r="I61" i="11"/>
  <c r="L61" i="11" s="1"/>
  <c r="G61" i="7"/>
  <c r="G62" i="6"/>
  <c r="J62" i="11"/>
  <c r="N61" i="7"/>
  <c r="U57" i="10"/>
  <c r="R58" i="10"/>
  <c r="I58" i="9"/>
  <c r="D58" i="10"/>
  <c r="I58" i="10" s="1"/>
  <c r="H60" i="6"/>
  <c r="E59" i="9"/>
  <c r="D59" i="10" s="1"/>
  <c r="I60" i="6"/>
  <c r="F59" i="9"/>
  <c r="E59" i="10" s="1"/>
  <c r="J59" i="10" s="1"/>
  <c r="I59" i="10" l="1"/>
  <c r="M59" i="10" s="1"/>
  <c r="F61" i="7"/>
  <c r="M61" i="7"/>
  <c r="Q61" i="7" s="1"/>
  <c r="H62" i="11"/>
  <c r="G61" i="11"/>
  <c r="K61" i="11" s="1"/>
  <c r="O61" i="11" s="1"/>
  <c r="F62" i="6"/>
  <c r="N62" i="7"/>
  <c r="G62" i="7"/>
  <c r="I62" i="11"/>
  <c r="L62" i="11" s="1"/>
  <c r="J63" i="11"/>
  <c r="G63" i="6"/>
  <c r="R59" i="10"/>
  <c r="Q58" i="10"/>
  <c r="U58" i="10" s="1"/>
  <c r="M58" i="10"/>
  <c r="Q59" i="10"/>
  <c r="I61" i="6"/>
  <c r="F60" i="9"/>
  <c r="E60" i="10" s="1"/>
  <c r="J60" i="10" s="1"/>
  <c r="I59" i="9"/>
  <c r="H61" i="6"/>
  <c r="E60" i="9"/>
  <c r="J59" i="7"/>
  <c r="U59" i="10" l="1"/>
  <c r="F63" i="6"/>
  <c r="G62" i="11"/>
  <c r="K62" i="11" s="1"/>
  <c r="O62" i="11" s="1"/>
  <c r="M62" i="7"/>
  <c r="Q62" i="7" s="1"/>
  <c r="H63" i="11"/>
  <c r="F62" i="7"/>
  <c r="N63" i="7"/>
  <c r="G64" i="6"/>
  <c r="G63" i="7"/>
  <c r="I63" i="11"/>
  <c r="L63" i="11" s="1"/>
  <c r="J64" i="11"/>
  <c r="R60" i="10"/>
  <c r="I60" i="9"/>
  <c r="D60" i="10"/>
  <c r="I60" i="10" s="1"/>
  <c r="H62" i="6"/>
  <c r="E61" i="9"/>
  <c r="D61" i="10" s="1"/>
  <c r="I61" i="10" s="1"/>
  <c r="I62" i="6"/>
  <c r="F61" i="9"/>
  <c r="E61" i="10" s="1"/>
  <c r="J61" i="10" s="1"/>
  <c r="J60" i="7"/>
  <c r="H64" i="11" l="1"/>
  <c r="F63" i="7"/>
  <c r="M63" i="7"/>
  <c r="Q63" i="7" s="1"/>
  <c r="G63" i="11"/>
  <c r="K63" i="11" s="1"/>
  <c r="O63" i="11" s="1"/>
  <c r="F64" i="6"/>
  <c r="G65" i="6"/>
  <c r="J65" i="11"/>
  <c r="N64" i="7"/>
  <c r="G64" i="7"/>
  <c r="I64" i="11"/>
  <c r="L64" i="11" s="1"/>
  <c r="R61" i="10"/>
  <c r="Q60" i="10"/>
  <c r="U60" i="10" s="1"/>
  <c r="M60" i="10"/>
  <c r="Q61" i="10"/>
  <c r="I63" i="6"/>
  <c r="F62" i="9"/>
  <c r="E62" i="10" s="1"/>
  <c r="J62" i="10" s="1"/>
  <c r="I61" i="9"/>
  <c r="H63" i="6"/>
  <c r="E62" i="9"/>
  <c r="J61" i="7"/>
  <c r="G64" i="11" l="1"/>
  <c r="K64" i="11" s="1"/>
  <c r="O64" i="11" s="1"/>
  <c r="F65" i="6"/>
  <c r="H65" i="11"/>
  <c r="F64" i="7"/>
  <c r="M64" i="7"/>
  <c r="Q64" i="7" s="1"/>
  <c r="U61" i="10"/>
  <c r="J66" i="11"/>
  <c r="I65" i="11"/>
  <c r="L65" i="11" s="1"/>
  <c r="G66" i="6"/>
  <c r="N65" i="7"/>
  <c r="G65" i="7"/>
  <c r="R62" i="10"/>
  <c r="M61" i="10"/>
  <c r="I62" i="9"/>
  <c r="D62" i="10"/>
  <c r="I62" i="10" s="1"/>
  <c r="H64" i="6"/>
  <c r="E63" i="9"/>
  <c r="D63" i="10" s="1"/>
  <c r="I64" i="6"/>
  <c r="F63" i="9"/>
  <c r="E63" i="10" s="1"/>
  <c r="J63" i="10" s="1"/>
  <c r="J62" i="7"/>
  <c r="J63" i="7"/>
  <c r="I63" i="10" l="1"/>
  <c r="H66" i="11"/>
  <c r="G65" i="11"/>
  <c r="K65" i="11" s="1"/>
  <c r="O65" i="11" s="1"/>
  <c r="F66" i="6"/>
  <c r="M65" i="7"/>
  <c r="Q65" i="7" s="1"/>
  <c r="F65" i="7"/>
  <c r="J67" i="11"/>
  <c r="N66" i="7"/>
  <c r="G67" i="6"/>
  <c r="G66" i="7"/>
  <c r="I66" i="11"/>
  <c r="L66" i="11" s="1"/>
  <c r="R63" i="10"/>
  <c r="Q62" i="10"/>
  <c r="U62" i="10" s="1"/>
  <c r="M62" i="10"/>
  <c r="Q63" i="10"/>
  <c r="I65" i="6"/>
  <c r="F64" i="9"/>
  <c r="E64" i="10" s="1"/>
  <c r="J64" i="10" s="1"/>
  <c r="I63" i="9"/>
  <c r="H65" i="6"/>
  <c r="E64" i="9"/>
  <c r="J64" i="7"/>
  <c r="U63" i="10" l="1"/>
  <c r="F67" i="6"/>
  <c r="G66" i="11"/>
  <c r="K66" i="11" s="1"/>
  <c r="O66" i="11" s="1"/>
  <c r="M66" i="7"/>
  <c r="Q66" i="7" s="1"/>
  <c r="H67" i="11"/>
  <c r="F66" i="7"/>
  <c r="N67" i="7"/>
  <c r="J68" i="11"/>
  <c r="G67" i="7"/>
  <c r="G68" i="6"/>
  <c r="I67" i="11"/>
  <c r="L67" i="11" s="1"/>
  <c r="R64" i="10"/>
  <c r="M63" i="10"/>
  <c r="I64" i="9"/>
  <c r="D64" i="10"/>
  <c r="I64" i="10" s="1"/>
  <c r="H66" i="6"/>
  <c r="E65" i="9"/>
  <c r="I66" i="6"/>
  <c r="F65" i="9"/>
  <c r="E65" i="10" s="1"/>
  <c r="J65" i="10" s="1"/>
  <c r="G67" i="11" l="1"/>
  <c r="K67" i="11" s="1"/>
  <c r="O67" i="11" s="1"/>
  <c r="F68" i="6"/>
  <c r="H68" i="11"/>
  <c r="M67" i="7"/>
  <c r="Q67" i="7" s="1"/>
  <c r="F67" i="7"/>
  <c r="G69" i="6"/>
  <c r="G68" i="7"/>
  <c r="J69" i="11"/>
  <c r="N68" i="7"/>
  <c r="I68" i="11"/>
  <c r="L68" i="11" s="1"/>
  <c r="R65" i="10"/>
  <c r="Q64" i="10"/>
  <c r="U64" i="10" s="1"/>
  <c r="M64" i="10"/>
  <c r="I65" i="9"/>
  <c r="D65" i="10"/>
  <c r="I65" i="10" s="1"/>
  <c r="I67" i="6"/>
  <c r="F66" i="9"/>
  <c r="E66" i="10" s="1"/>
  <c r="J66" i="10" s="1"/>
  <c r="H67" i="6"/>
  <c r="E66" i="9"/>
  <c r="J65" i="7"/>
  <c r="F69" i="6" l="1"/>
  <c r="G68" i="11"/>
  <c r="K68" i="11" s="1"/>
  <c r="O68" i="11" s="1"/>
  <c r="F68" i="7"/>
  <c r="H69" i="11"/>
  <c r="M68" i="7"/>
  <c r="Q68" i="7" s="1"/>
  <c r="N69" i="7"/>
  <c r="J70" i="11"/>
  <c r="I69" i="11"/>
  <c r="L69" i="11" s="1"/>
  <c r="G69" i="7"/>
  <c r="G70" i="6"/>
  <c r="Q65" i="10"/>
  <c r="U65" i="10" s="1"/>
  <c r="M65" i="10"/>
  <c r="R66" i="10"/>
  <c r="I66" i="9"/>
  <c r="D66" i="10"/>
  <c r="I66" i="10" s="1"/>
  <c r="H68" i="6"/>
  <c r="E67" i="9"/>
  <c r="D67" i="10" s="1"/>
  <c r="I68" i="6"/>
  <c r="F67" i="9"/>
  <c r="E67" i="10" s="1"/>
  <c r="J67" i="10" s="1"/>
  <c r="J66" i="7"/>
  <c r="I67" i="10" l="1"/>
  <c r="H70" i="11"/>
  <c r="F70" i="6"/>
  <c r="G69" i="11"/>
  <c r="K69" i="11" s="1"/>
  <c r="O69" i="11" s="1"/>
  <c r="M69" i="7"/>
  <c r="Q69" i="7" s="1"/>
  <c r="F69" i="7"/>
  <c r="G71" i="6"/>
  <c r="I70" i="11"/>
  <c r="L70" i="11" s="1"/>
  <c r="G70" i="7"/>
  <c r="J71" i="11"/>
  <c r="N70" i="7"/>
  <c r="R67" i="10"/>
  <c r="Q66" i="10"/>
  <c r="U66" i="10" s="1"/>
  <c r="M66" i="10"/>
  <c r="Q67" i="10"/>
  <c r="I69" i="6"/>
  <c r="F68" i="9"/>
  <c r="E68" i="10" s="1"/>
  <c r="J68" i="10" s="1"/>
  <c r="I67" i="9"/>
  <c r="H69" i="6"/>
  <c r="E68" i="9"/>
  <c r="J67" i="7"/>
  <c r="J68" i="7"/>
  <c r="F70" i="7" l="1"/>
  <c r="G70" i="11"/>
  <c r="K70" i="11" s="1"/>
  <c r="O70" i="11" s="1"/>
  <c r="H71" i="11"/>
  <c r="F71" i="6"/>
  <c r="M70" i="7"/>
  <c r="Q70" i="7" s="1"/>
  <c r="I71" i="11"/>
  <c r="L71" i="11" s="1"/>
  <c r="G72" i="6"/>
  <c r="J72" i="11"/>
  <c r="N71" i="7"/>
  <c r="G71" i="7"/>
  <c r="R68" i="10"/>
  <c r="U67" i="10"/>
  <c r="M67" i="10"/>
  <c r="I68" i="9"/>
  <c r="D68" i="10"/>
  <c r="I68" i="10" s="1"/>
  <c r="H70" i="6"/>
  <c r="E69" i="9"/>
  <c r="D69" i="10" s="1"/>
  <c r="I70" i="6"/>
  <c r="F69" i="9"/>
  <c r="E69" i="10" s="1"/>
  <c r="J69" i="10" s="1"/>
  <c r="I69" i="10" l="1"/>
  <c r="H72" i="11"/>
  <c r="F72" i="6"/>
  <c r="F71" i="7"/>
  <c r="M71" i="7"/>
  <c r="Q71" i="7" s="1"/>
  <c r="G71" i="11"/>
  <c r="K71" i="11" s="1"/>
  <c r="O71" i="11" s="1"/>
  <c r="J73" i="11"/>
  <c r="I72" i="11"/>
  <c r="L72" i="11" s="1"/>
  <c r="G73" i="6"/>
  <c r="N72" i="7"/>
  <c r="G72" i="7"/>
  <c r="Q69" i="10"/>
  <c r="R69" i="10"/>
  <c r="Q68" i="10"/>
  <c r="U68" i="10" s="1"/>
  <c r="M68" i="10"/>
  <c r="I71" i="6"/>
  <c r="F70" i="9"/>
  <c r="E70" i="10" s="1"/>
  <c r="J70" i="10" s="1"/>
  <c r="I69" i="9"/>
  <c r="H71" i="6"/>
  <c r="E70" i="9"/>
  <c r="J69" i="7"/>
  <c r="H73" i="11" l="1"/>
  <c r="M72" i="7"/>
  <c r="Q72" i="7" s="1"/>
  <c r="G72" i="11"/>
  <c r="K72" i="11" s="1"/>
  <c r="O72" i="11" s="1"/>
  <c r="F73" i="6"/>
  <c r="F72" i="7"/>
  <c r="G74" i="6"/>
  <c r="J74" i="11"/>
  <c r="N73" i="7"/>
  <c r="I73" i="11"/>
  <c r="L73" i="11" s="1"/>
  <c r="G73" i="7"/>
  <c r="R70" i="10"/>
  <c r="U69" i="10"/>
  <c r="M69" i="10"/>
  <c r="I70" i="9"/>
  <c r="D70" i="10"/>
  <c r="I70" i="10" s="1"/>
  <c r="H72" i="6"/>
  <c r="E71" i="9"/>
  <c r="D71" i="10" s="1"/>
  <c r="I72" i="6"/>
  <c r="F71" i="9"/>
  <c r="E71" i="10" s="1"/>
  <c r="J71" i="10" s="1"/>
  <c r="J70" i="7"/>
  <c r="I71" i="10" l="1"/>
  <c r="F73" i="7"/>
  <c r="F74" i="6"/>
  <c r="H74" i="11"/>
  <c r="G73" i="11"/>
  <c r="K73" i="11" s="1"/>
  <c r="O73" i="11" s="1"/>
  <c r="M73" i="7"/>
  <c r="Q73" i="7" s="1"/>
  <c r="N74" i="7"/>
  <c r="I74" i="11"/>
  <c r="L74" i="11" s="1"/>
  <c r="G74" i="7"/>
  <c r="J75" i="11"/>
  <c r="G75" i="6"/>
  <c r="R71" i="10"/>
  <c r="Q70" i="10"/>
  <c r="U70" i="10" s="1"/>
  <c r="M70" i="10"/>
  <c r="Q71" i="10"/>
  <c r="I71" i="9"/>
  <c r="I73" i="6"/>
  <c r="F72" i="9"/>
  <c r="E72" i="10" s="1"/>
  <c r="J72" i="10" s="1"/>
  <c r="H73" i="6"/>
  <c r="E72" i="9"/>
  <c r="J71" i="7"/>
  <c r="G74" i="11" l="1"/>
  <c r="K74" i="11" s="1"/>
  <c r="O74" i="11" s="1"/>
  <c r="F74" i="7"/>
  <c r="M74" i="7"/>
  <c r="Q74" i="7" s="1"/>
  <c r="F75" i="6"/>
  <c r="H75" i="11"/>
  <c r="J76" i="11"/>
  <c r="N75" i="7"/>
  <c r="G76" i="6"/>
  <c r="I75" i="11"/>
  <c r="L75" i="11" s="1"/>
  <c r="G75" i="7"/>
  <c r="R72" i="10"/>
  <c r="U71" i="10"/>
  <c r="M71" i="10"/>
  <c r="I72" i="9"/>
  <c r="D72" i="10"/>
  <c r="I72" i="10" s="1"/>
  <c r="I74" i="6"/>
  <c r="F73" i="9"/>
  <c r="E73" i="10" s="1"/>
  <c r="J73" i="10" s="1"/>
  <c r="H74" i="6"/>
  <c r="E73" i="9"/>
  <c r="D73" i="10" s="1"/>
  <c r="I73" i="10" s="1"/>
  <c r="J72" i="7"/>
  <c r="F75" i="7" l="1"/>
  <c r="G75" i="11"/>
  <c r="K75" i="11" s="1"/>
  <c r="O75" i="11" s="1"/>
  <c r="H76" i="11"/>
  <c r="M75" i="7"/>
  <c r="Q75" i="7" s="1"/>
  <c r="F76" i="6"/>
  <c r="J77" i="11"/>
  <c r="G76" i="7"/>
  <c r="I76" i="11"/>
  <c r="L76" i="11" s="1"/>
  <c r="G77" i="6"/>
  <c r="N76" i="7"/>
  <c r="R73" i="10"/>
  <c r="Q73" i="10"/>
  <c r="Q72" i="10"/>
  <c r="U72" i="10" s="1"/>
  <c r="M72" i="10"/>
  <c r="I73" i="9"/>
  <c r="I75" i="6"/>
  <c r="F74" i="9"/>
  <c r="E74" i="10" s="1"/>
  <c r="J74" i="10" s="1"/>
  <c r="H75" i="6"/>
  <c r="E74" i="9"/>
  <c r="D74" i="10" s="1"/>
  <c r="I74" i="10" s="1"/>
  <c r="J73" i="7"/>
  <c r="G76" i="11" l="1"/>
  <c r="K76" i="11" s="1"/>
  <c r="O76" i="11" s="1"/>
  <c r="M76" i="7"/>
  <c r="Q76" i="7" s="1"/>
  <c r="F76" i="7"/>
  <c r="H77" i="11"/>
  <c r="F77" i="6"/>
  <c r="U73" i="10"/>
  <c r="G78" i="6"/>
  <c r="I77" i="11"/>
  <c r="L77" i="11" s="1"/>
  <c r="N77" i="7"/>
  <c r="J78" i="11"/>
  <c r="G77" i="7"/>
  <c r="R74" i="10"/>
  <c r="Q74" i="10"/>
  <c r="M73" i="10"/>
  <c r="I74" i="9"/>
  <c r="I76" i="6"/>
  <c r="F75" i="9"/>
  <c r="E75" i="10" s="1"/>
  <c r="J75" i="10" s="1"/>
  <c r="H76" i="6"/>
  <c r="E75" i="9"/>
  <c r="D75" i="10" s="1"/>
  <c r="I75" i="10" s="1"/>
  <c r="J74" i="7"/>
  <c r="J75" i="7"/>
  <c r="F77" i="7" l="1"/>
  <c r="H78" i="11"/>
  <c r="G77" i="11"/>
  <c r="K77" i="11" s="1"/>
  <c r="O77" i="11" s="1"/>
  <c r="F78" i="6"/>
  <c r="M77" i="7"/>
  <c r="Q77" i="7" s="1"/>
  <c r="G79" i="6"/>
  <c r="G78" i="7"/>
  <c r="J79" i="11"/>
  <c r="N78" i="7"/>
  <c r="I78" i="11"/>
  <c r="L78" i="11" s="1"/>
  <c r="R75" i="10"/>
  <c r="Q75" i="10"/>
  <c r="M74" i="10"/>
  <c r="U74" i="10"/>
  <c r="I75" i="9"/>
  <c r="I77" i="6"/>
  <c r="F76" i="9"/>
  <c r="E76" i="10" s="1"/>
  <c r="J76" i="10" s="1"/>
  <c r="H77" i="6"/>
  <c r="E76" i="9"/>
  <c r="D76" i="10" s="1"/>
  <c r="I76" i="10" s="1"/>
  <c r="J76" i="7"/>
  <c r="G78" i="11" l="1"/>
  <c r="K78" i="11" s="1"/>
  <c r="O78" i="11" s="1"/>
  <c r="F79" i="6"/>
  <c r="M78" i="7"/>
  <c r="Q78" i="7" s="1"/>
  <c r="H79" i="11"/>
  <c r="F78" i="7"/>
  <c r="G80" i="6"/>
  <c r="J80" i="11"/>
  <c r="G79" i="7"/>
  <c r="I79" i="11"/>
  <c r="L79" i="11" s="1"/>
  <c r="N79" i="7"/>
  <c r="Q76" i="10"/>
  <c r="R76" i="10"/>
  <c r="M75" i="10"/>
  <c r="U75" i="10"/>
  <c r="I76" i="9"/>
  <c r="I78" i="6"/>
  <c r="F77" i="9"/>
  <c r="E77" i="10" s="1"/>
  <c r="J77" i="10" s="1"/>
  <c r="H78" i="6"/>
  <c r="E77" i="9"/>
  <c r="D77" i="10" s="1"/>
  <c r="I77" i="10" s="1"/>
  <c r="F79" i="7" l="1"/>
  <c r="G79" i="11"/>
  <c r="K79" i="11" s="1"/>
  <c r="O79" i="11" s="1"/>
  <c r="H80" i="11"/>
  <c r="F80" i="6"/>
  <c r="M79" i="7"/>
  <c r="Q79" i="7" s="1"/>
  <c r="J81" i="11"/>
  <c r="N80" i="7"/>
  <c r="G81" i="6"/>
  <c r="I80" i="11"/>
  <c r="L80" i="11" s="1"/>
  <c r="G80" i="7"/>
  <c r="Q77" i="10"/>
  <c r="R77" i="10"/>
  <c r="M76" i="10"/>
  <c r="U76" i="10"/>
  <c r="I77" i="9"/>
  <c r="I79" i="6"/>
  <c r="F78" i="9"/>
  <c r="E78" i="10" s="1"/>
  <c r="J78" i="10" s="1"/>
  <c r="H79" i="6"/>
  <c r="E78" i="9"/>
  <c r="D78" i="10" s="1"/>
  <c r="I78" i="10" s="1"/>
  <c r="J77" i="7"/>
  <c r="G80" i="11" l="1"/>
  <c r="K80" i="11" s="1"/>
  <c r="O80" i="11" s="1"/>
  <c r="H81" i="11"/>
  <c r="F81" i="6"/>
  <c r="M80" i="7"/>
  <c r="Q80" i="7" s="1"/>
  <c r="F80" i="7"/>
  <c r="N81" i="7"/>
  <c r="J82" i="11"/>
  <c r="G82" i="6"/>
  <c r="I81" i="11"/>
  <c r="L81" i="11" s="1"/>
  <c r="G81" i="7"/>
  <c r="Q78" i="10"/>
  <c r="R78" i="10"/>
  <c r="M77" i="10"/>
  <c r="U77" i="10"/>
  <c r="I78" i="9"/>
  <c r="I80" i="6"/>
  <c r="F79" i="9"/>
  <c r="E79" i="10" s="1"/>
  <c r="J79" i="10" s="1"/>
  <c r="H80" i="6"/>
  <c r="E79" i="9"/>
  <c r="J78" i="7"/>
  <c r="H82" i="11" l="1"/>
  <c r="G81" i="11"/>
  <c r="K81" i="11" s="1"/>
  <c r="O81" i="11" s="1"/>
  <c r="F82" i="6"/>
  <c r="M81" i="7"/>
  <c r="Q81" i="7" s="1"/>
  <c r="F81" i="7"/>
  <c r="J83" i="11"/>
  <c r="G82" i="7"/>
  <c r="I82" i="11"/>
  <c r="L82" i="11" s="1"/>
  <c r="G83" i="6"/>
  <c r="N82" i="7"/>
  <c r="R79" i="10"/>
  <c r="U78" i="10"/>
  <c r="M78" i="10"/>
  <c r="I79" i="9"/>
  <c r="D79" i="10"/>
  <c r="I79" i="10" s="1"/>
  <c r="H81" i="6"/>
  <c r="E80" i="9"/>
  <c r="D80" i="10" s="1"/>
  <c r="I81" i="6"/>
  <c r="F80" i="9"/>
  <c r="E80" i="10" s="1"/>
  <c r="J80" i="10" s="1"/>
  <c r="J79" i="7"/>
  <c r="I80" i="10" l="1"/>
  <c r="H83" i="11"/>
  <c r="G82" i="11"/>
  <c r="K82" i="11" s="1"/>
  <c r="O82" i="11" s="1"/>
  <c r="F83" i="6"/>
  <c r="M82" i="7"/>
  <c r="Q82" i="7" s="1"/>
  <c r="F82" i="7"/>
  <c r="I83" i="11"/>
  <c r="L83" i="11" s="1"/>
  <c r="N83" i="7"/>
  <c r="J84" i="11"/>
  <c r="G84" i="6"/>
  <c r="G83" i="7"/>
  <c r="Q80" i="10"/>
  <c r="R80" i="10"/>
  <c r="Q79" i="10"/>
  <c r="U79" i="10" s="1"/>
  <c r="M79" i="10"/>
  <c r="I80" i="9"/>
  <c r="I82" i="6"/>
  <c r="F81" i="9"/>
  <c r="E81" i="10" s="1"/>
  <c r="J81" i="10" s="1"/>
  <c r="H82" i="6"/>
  <c r="E81" i="9"/>
  <c r="J80" i="7"/>
  <c r="J81" i="7"/>
  <c r="M80" i="10" l="1"/>
  <c r="G83" i="11"/>
  <c r="K83" i="11" s="1"/>
  <c r="O83" i="11" s="1"/>
  <c r="F84" i="6"/>
  <c r="H84" i="11"/>
  <c r="M83" i="7"/>
  <c r="Q83" i="7" s="1"/>
  <c r="F83" i="7"/>
  <c r="U80" i="10"/>
  <c r="I84" i="11"/>
  <c r="L84" i="11" s="1"/>
  <c r="G84" i="7"/>
  <c r="J85" i="11"/>
  <c r="G85" i="6"/>
  <c r="N84" i="7"/>
  <c r="R81" i="10"/>
  <c r="I81" i="9"/>
  <c r="D81" i="10"/>
  <c r="I81" i="10" s="1"/>
  <c r="H83" i="6"/>
  <c r="E82" i="9"/>
  <c r="D82" i="10" s="1"/>
  <c r="I83" i="6"/>
  <c r="F82" i="9"/>
  <c r="E82" i="10" s="1"/>
  <c r="J82" i="10" s="1"/>
  <c r="I82" i="10" l="1"/>
  <c r="G84" i="11"/>
  <c r="K84" i="11" s="1"/>
  <c r="O84" i="11" s="1"/>
  <c r="F85" i="6"/>
  <c r="F84" i="7"/>
  <c r="M84" i="7"/>
  <c r="Q84" i="7" s="1"/>
  <c r="H85" i="11"/>
  <c r="G85" i="7"/>
  <c r="J86" i="11"/>
  <c r="I85" i="11"/>
  <c r="L85" i="11" s="1"/>
  <c r="N85" i="7"/>
  <c r="G86" i="6"/>
  <c r="R82" i="10"/>
  <c r="Q81" i="10"/>
  <c r="U81" i="10" s="1"/>
  <c r="M81" i="10"/>
  <c r="Q82" i="10"/>
  <c r="I82" i="9"/>
  <c r="I84" i="6"/>
  <c r="F83" i="9"/>
  <c r="E83" i="10" s="1"/>
  <c r="J83" i="10" s="1"/>
  <c r="H84" i="6"/>
  <c r="E83" i="9"/>
  <c r="J82" i="7"/>
  <c r="J83" i="7"/>
  <c r="U82" i="10" l="1"/>
  <c r="F86" i="6"/>
  <c r="M85" i="7"/>
  <c r="Q85" i="7" s="1"/>
  <c r="H86" i="11"/>
  <c r="F85" i="7"/>
  <c r="G85" i="11"/>
  <c r="K85" i="11" s="1"/>
  <c r="O85" i="11" s="1"/>
  <c r="I86" i="11"/>
  <c r="L86" i="11" s="1"/>
  <c r="G87" i="6"/>
  <c r="J87" i="11"/>
  <c r="N86" i="7"/>
  <c r="G86" i="7"/>
  <c r="R83" i="10"/>
  <c r="M82" i="10"/>
  <c r="I83" i="9"/>
  <c r="D83" i="10"/>
  <c r="I83" i="10" s="1"/>
  <c r="H85" i="6"/>
  <c r="E84" i="9"/>
  <c r="I85" i="6"/>
  <c r="F84" i="9"/>
  <c r="E84" i="10" s="1"/>
  <c r="J84" i="10" s="1"/>
  <c r="J84" i="7"/>
  <c r="G86" i="11" l="1"/>
  <c r="K86" i="11" s="1"/>
  <c r="O86" i="11" s="1"/>
  <c r="H87" i="11"/>
  <c r="F87" i="6"/>
  <c r="M86" i="7"/>
  <c r="Q86" i="7" s="1"/>
  <c r="F86" i="7"/>
  <c r="G87" i="7"/>
  <c r="J88" i="11"/>
  <c r="G88" i="6"/>
  <c r="I87" i="11"/>
  <c r="L87" i="11" s="1"/>
  <c r="N87" i="7"/>
  <c r="R84" i="10"/>
  <c r="Q83" i="10"/>
  <c r="U83" i="10" s="1"/>
  <c r="M83" i="10"/>
  <c r="I84" i="9"/>
  <c r="D84" i="10"/>
  <c r="I84" i="10" s="1"/>
  <c r="I86" i="6"/>
  <c r="F85" i="9"/>
  <c r="E85" i="10" s="1"/>
  <c r="J85" i="10" s="1"/>
  <c r="H86" i="6"/>
  <c r="E85" i="9"/>
  <c r="D85" i="10" s="1"/>
  <c r="I85" i="10" s="1"/>
  <c r="G87" i="11" l="1"/>
  <c r="K87" i="11" s="1"/>
  <c r="O87" i="11" s="1"/>
  <c r="M87" i="7"/>
  <c r="Q87" i="7" s="1"/>
  <c r="H88" i="11"/>
  <c r="F87" i="7"/>
  <c r="F88" i="6"/>
  <c r="J89" i="11"/>
  <c r="G89" i="6"/>
  <c r="N88" i="7"/>
  <c r="I88" i="11"/>
  <c r="L88" i="11" s="1"/>
  <c r="G88" i="7"/>
  <c r="Q85" i="10"/>
  <c r="Q84" i="10"/>
  <c r="U84" i="10" s="1"/>
  <c r="M84" i="10"/>
  <c r="R85" i="10"/>
  <c r="I85" i="9"/>
  <c r="I87" i="6"/>
  <c r="F86" i="9"/>
  <c r="E86" i="10" s="1"/>
  <c r="J86" i="10" s="1"/>
  <c r="H87" i="6"/>
  <c r="E86" i="9"/>
  <c r="D86" i="10" s="1"/>
  <c r="I86" i="10" s="1"/>
  <c r="J85" i="7"/>
  <c r="J86" i="7"/>
  <c r="G88" i="11" l="1"/>
  <c r="K88" i="11" s="1"/>
  <c r="O88" i="11" s="1"/>
  <c r="M88" i="7"/>
  <c r="Q88" i="7" s="1"/>
  <c r="F89" i="6"/>
  <c r="F88" i="7"/>
  <c r="H89" i="11"/>
  <c r="U85" i="10"/>
  <c r="I89" i="11"/>
  <c r="L89" i="11" s="1"/>
  <c r="G89" i="7"/>
  <c r="J90" i="11"/>
  <c r="G90" i="6"/>
  <c r="N89" i="7"/>
  <c r="R86" i="10"/>
  <c r="Q86" i="10"/>
  <c r="M85" i="10"/>
  <c r="I86" i="9"/>
  <c r="I88" i="6"/>
  <c r="F87" i="9"/>
  <c r="E87" i="10" s="1"/>
  <c r="J87" i="10" s="1"/>
  <c r="H88" i="6"/>
  <c r="E87" i="9"/>
  <c r="G89" i="11" l="1"/>
  <c r="K89" i="11" s="1"/>
  <c r="O89" i="11" s="1"/>
  <c r="H90" i="11"/>
  <c r="F89" i="7"/>
  <c r="M89" i="7"/>
  <c r="Q89" i="7" s="1"/>
  <c r="F90" i="6"/>
  <c r="J91" i="11"/>
  <c r="G91" i="6"/>
  <c r="I90" i="11"/>
  <c r="L90" i="11" s="1"/>
  <c r="G90" i="7"/>
  <c r="N90" i="7"/>
  <c r="R87" i="10"/>
  <c r="M86" i="10"/>
  <c r="U86" i="10"/>
  <c r="I87" i="9"/>
  <c r="D87" i="10"/>
  <c r="I87" i="10" s="1"/>
  <c r="I89" i="6"/>
  <c r="F88" i="9"/>
  <c r="E88" i="10" s="1"/>
  <c r="J88" i="10" s="1"/>
  <c r="H89" i="6"/>
  <c r="E88" i="9"/>
  <c r="D88" i="10" s="1"/>
  <c r="I88" i="10" s="1"/>
  <c r="J87" i="7"/>
  <c r="J88" i="7"/>
  <c r="F90" i="7" l="1"/>
  <c r="G90" i="11"/>
  <c r="K90" i="11" s="1"/>
  <c r="O90" i="11" s="1"/>
  <c r="F91" i="6"/>
  <c r="H91" i="11"/>
  <c r="M90" i="7"/>
  <c r="Q90" i="7" s="1"/>
  <c r="G92" i="6"/>
  <c r="G91" i="7"/>
  <c r="J92" i="11"/>
  <c r="N91" i="7"/>
  <c r="I91" i="11"/>
  <c r="L91" i="11" s="1"/>
  <c r="R88" i="10"/>
  <c r="Q88" i="10"/>
  <c r="Q87" i="10"/>
  <c r="U87" i="10" s="1"/>
  <c r="M87" i="10"/>
  <c r="I88" i="9"/>
  <c r="I90" i="6"/>
  <c r="F89" i="9"/>
  <c r="E89" i="10" s="1"/>
  <c r="J89" i="10" s="1"/>
  <c r="H90" i="6"/>
  <c r="E89" i="9"/>
  <c r="D89" i="10" s="1"/>
  <c r="I89" i="10" s="1"/>
  <c r="G91" i="11" l="1"/>
  <c r="K91" i="11" s="1"/>
  <c r="O91" i="11" s="1"/>
  <c r="F92" i="6"/>
  <c r="F91" i="7"/>
  <c r="H92" i="11"/>
  <c r="M91" i="7"/>
  <c r="Q91" i="7" s="1"/>
  <c r="U88" i="10"/>
  <c r="M88" i="10"/>
  <c r="G93" i="6"/>
  <c r="I92" i="11"/>
  <c r="L92" i="11" s="1"/>
  <c r="G92" i="7"/>
  <c r="J93" i="11"/>
  <c r="N92" i="7"/>
  <c r="Q89" i="10"/>
  <c r="R89" i="10"/>
  <c r="I89" i="9"/>
  <c r="I91" i="6"/>
  <c r="F90" i="9"/>
  <c r="E90" i="10" s="1"/>
  <c r="J90" i="10" s="1"/>
  <c r="H91" i="6"/>
  <c r="E90" i="9"/>
  <c r="J89" i="7"/>
  <c r="J90" i="7"/>
  <c r="H93" i="11" l="1"/>
  <c r="F93" i="6"/>
  <c r="F92" i="7"/>
  <c r="M92" i="7"/>
  <c r="Q92" i="7" s="1"/>
  <c r="G92" i="11"/>
  <c r="K92" i="11" s="1"/>
  <c r="O92" i="11" s="1"/>
  <c r="I93" i="11"/>
  <c r="L93" i="11" s="1"/>
  <c r="G93" i="7"/>
  <c r="N93" i="7"/>
  <c r="J94" i="11"/>
  <c r="G94" i="6"/>
  <c r="R90" i="10"/>
  <c r="M89" i="10"/>
  <c r="U89" i="10"/>
  <c r="I90" i="9"/>
  <c r="D90" i="10"/>
  <c r="I90" i="10" s="1"/>
  <c r="I92" i="6"/>
  <c r="F91" i="9"/>
  <c r="E91" i="10" s="1"/>
  <c r="J91" i="10" s="1"/>
  <c r="H92" i="6"/>
  <c r="E91" i="9"/>
  <c r="G93" i="11" l="1"/>
  <c r="K93" i="11" s="1"/>
  <c r="O93" i="11" s="1"/>
  <c r="F93" i="7"/>
  <c r="H94" i="11"/>
  <c r="M93" i="7"/>
  <c r="Q93" i="7" s="1"/>
  <c r="F94" i="6"/>
  <c r="I94" i="11"/>
  <c r="L94" i="11" s="1"/>
  <c r="N94" i="7"/>
  <c r="J95" i="11"/>
  <c r="G95" i="6"/>
  <c r="G94" i="7"/>
  <c r="R91" i="10"/>
  <c r="Q90" i="10"/>
  <c r="U90" i="10" s="1"/>
  <c r="M90" i="10"/>
  <c r="I91" i="9"/>
  <c r="D91" i="10"/>
  <c r="I91" i="10" s="1"/>
  <c r="I93" i="6"/>
  <c r="F92" i="9"/>
  <c r="E92" i="10" s="1"/>
  <c r="J92" i="10" s="1"/>
  <c r="H93" i="6"/>
  <c r="E92" i="9"/>
  <c r="J91" i="7"/>
  <c r="J92" i="7"/>
  <c r="G94" i="11" l="1"/>
  <c r="K94" i="11" s="1"/>
  <c r="O94" i="11" s="1"/>
  <c r="F95" i="6"/>
  <c r="H95" i="11"/>
  <c r="M94" i="7"/>
  <c r="Q94" i="7" s="1"/>
  <c r="F94" i="7"/>
  <c r="I95" i="11"/>
  <c r="L95" i="11" s="1"/>
  <c r="N95" i="7"/>
  <c r="J96" i="11"/>
  <c r="G95" i="7"/>
  <c r="G96" i="6"/>
  <c r="Q91" i="10"/>
  <c r="U91" i="10" s="1"/>
  <c r="M91" i="10"/>
  <c r="R92" i="10"/>
  <c r="I92" i="9"/>
  <c r="D92" i="10"/>
  <c r="I92" i="10" s="1"/>
  <c r="I94" i="6"/>
  <c r="F93" i="9"/>
  <c r="E93" i="10" s="1"/>
  <c r="J93" i="10" s="1"/>
  <c r="H94" i="6"/>
  <c r="E93" i="9"/>
  <c r="H96" i="11" l="1"/>
  <c r="F96" i="6"/>
  <c r="G95" i="11"/>
  <c r="K95" i="11" s="1"/>
  <c r="O95" i="11" s="1"/>
  <c r="M95" i="7"/>
  <c r="Q95" i="7" s="1"/>
  <c r="F95" i="7"/>
  <c r="I96" i="11"/>
  <c r="L96" i="11" s="1"/>
  <c r="G97" i="6"/>
  <c r="N96" i="7"/>
  <c r="J97" i="11"/>
  <c r="G96" i="7"/>
  <c r="Q92" i="10"/>
  <c r="U92" i="10" s="1"/>
  <c r="M92" i="10"/>
  <c r="R93" i="10"/>
  <c r="I93" i="9"/>
  <c r="D93" i="10"/>
  <c r="I93" i="10" s="1"/>
  <c r="I95" i="6"/>
  <c r="F94" i="9"/>
  <c r="H95" i="6"/>
  <c r="E94" i="9"/>
  <c r="D94" i="10" s="1"/>
  <c r="I94" i="10" s="1"/>
  <c r="J93" i="7"/>
  <c r="J94" i="7"/>
  <c r="G96" i="11" l="1"/>
  <c r="K96" i="11" s="1"/>
  <c r="O96" i="11" s="1"/>
  <c r="M96" i="7"/>
  <c r="Q96" i="7" s="1"/>
  <c r="F96" i="7"/>
  <c r="H97" i="11"/>
  <c r="F97" i="6"/>
  <c r="J98" i="11"/>
  <c r="G98" i="6"/>
  <c r="I97" i="11"/>
  <c r="L97" i="11" s="1"/>
  <c r="G97" i="7"/>
  <c r="N97" i="7"/>
  <c r="Q94" i="10"/>
  <c r="Q93" i="10"/>
  <c r="U93" i="10" s="1"/>
  <c r="M93" i="10"/>
  <c r="I94" i="9"/>
  <c r="E94" i="10"/>
  <c r="J94" i="10" s="1"/>
  <c r="I96" i="6"/>
  <c r="F95" i="9"/>
  <c r="E95" i="10" s="1"/>
  <c r="H96" i="6"/>
  <c r="E95" i="9"/>
  <c r="D95" i="10" s="1"/>
  <c r="I95" i="10" s="1"/>
  <c r="J95" i="10" l="1"/>
  <c r="H98" i="11"/>
  <c r="F98" i="6"/>
  <c r="G97" i="11"/>
  <c r="K97" i="11" s="1"/>
  <c r="O97" i="11" s="1"/>
  <c r="F97" i="7"/>
  <c r="M97" i="7"/>
  <c r="Q97" i="7" s="1"/>
  <c r="J99" i="11"/>
  <c r="G98" i="7"/>
  <c r="G99" i="6"/>
  <c r="I98" i="11"/>
  <c r="L98" i="11" s="1"/>
  <c r="N98" i="7"/>
  <c r="Q95" i="10"/>
  <c r="R94" i="10"/>
  <c r="U94" i="10" s="1"/>
  <c r="M94" i="10"/>
  <c r="R95" i="10"/>
  <c r="H97" i="6"/>
  <c r="E96" i="9"/>
  <c r="D96" i="10" s="1"/>
  <c r="I96" i="10" s="1"/>
  <c r="I95" i="9"/>
  <c r="I97" i="6"/>
  <c r="F96" i="9"/>
  <c r="E96" i="10" s="1"/>
  <c r="J96" i="10" s="1"/>
  <c r="J95" i="7"/>
  <c r="J96" i="7"/>
  <c r="U95" i="10" l="1"/>
  <c r="M95" i="10"/>
  <c r="G98" i="11"/>
  <c r="K98" i="11" s="1"/>
  <c r="O98" i="11" s="1"/>
  <c r="F99" i="6"/>
  <c r="H99" i="11"/>
  <c r="F98" i="7"/>
  <c r="M98" i="7"/>
  <c r="Q98" i="7" s="1"/>
  <c r="J100" i="11"/>
  <c r="N99" i="7"/>
  <c r="I99" i="11"/>
  <c r="L99" i="11" s="1"/>
  <c r="G99" i="7"/>
  <c r="G100" i="6"/>
  <c r="Q96" i="10"/>
  <c r="R96" i="10"/>
  <c r="I96" i="9"/>
  <c r="I98" i="6"/>
  <c r="F97" i="9"/>
  <c r="E97" i="10" s="1"/>
  <c r="J97" i="10" s="1"/>
  <c r="H98" i="6"/>
  <c r="E97" i="9"/>
  <c r="G99" i="11" l="1"/>
  <c r="K99" i="11" s="1"/>
  <c r="O99" i="11" s="1"/>
  <c r="M99" i="7"/>
  <c r="H100" i="11"/>
  <c r="F100" i="6"/>
  <c r="F99" i="7"/>
  <c r="Q99" i="7"/>
  <c r="I100" i="11"/>
  <c r="L100" i="11" s="1"/>
  <c r="G100" i="7"/>
  <c r="N100" i="7"/>
  <c r="G101" i="6"/>
  <c r="J101" i="11"/>
  <c r="R97" i="10"/>
  <c r="M96" i="10"/>
  <c r="U96" i="10"/>
  <c r="I97" i="9"/>
  <c r="D97" i="10"/>
  <c r="I97" i="10" s="1"/>
  <c r="I99" i="6"/>
  <c r="F98" i="9"/>
  <c r="E98" i="10" s="1"/>
  <c r="J98" i="10" s="1"/>
  <c r="H99" i="6"/>
  <c r="E98" i="9"/>
  <c r="D98" i="10" s="1"/>
  <c r="I98" i="10" s="1"/>
  <c r="J97" i="7"/>
  <c r="J98" i="7"/>
  <c r="G100" i="11" l="1"/>
  <c r="K100" i="11" s="1"/>
  <c r="O100" i="11" s="1"/>
  <c r="F100" i="7"/>
  <c r="H101" i="11"/>
  <c r="M100" i="7"/>
  <c r="Q100" i="7" s="1"/>
  <c r="F101" i="6"/>
  <c r="I101" i="11"/>
  <c r="L101" i="11" s="1"/>
  <c r="G101" i="7"/>
  <c r="G102" i="6"/>
  <c r="J102" i="11"/>
  <c r="N101" i="7"/>
  <c r="R98" i="10"/>
  <c r="Q98" i="10"/>
  <c r="Q97" i="10"/>
  <c r="U97" i="10" s="1"/>
  <c r="M97" i="10"/>
  <c r="I98" i="9"/>
  <c r="I100" i="6"/>
  <c r="F99" i="9"/>
  <c r="E99" i="10" s="1"/>
  <c r="J99" i="10" s="1"/>
  <c r="H100" i="6"/>
  <c r="E99" i="9"/>
  <c r="U98" i="10" l="1"/>
  <c r="H102" i="11"/>
  <c r="F102" i="6"/>
  <c r="G101" i="11"/>
  <c r="K101" i="11" s="1"/>
  <c r="O101" i="11" s="1"/>
  <c r="F101" i="7"/>
  <c r="M101" i="7"/>
  <c r="Q101" i="7" s="1"/>
  <c r="J103" i="11"/>
  <c r="N102" i="7"/>
  <c r="G103" i="6"/>
  <c r="I102" i="11"/>
  <c r="L102" i="11" s="1"/>
  <c r="G102" i="7"/>
  <c r="R99" i="10"/>
  <c r="M98" i="10"/>
  <c r="I99" i="9"/>
  <c r="D99" i="10"/>
  <c r="I99" i="10" s="1"/>
  <c r="I101" i="6"/>
  <c r="F100" i="9"/>
  <c r="E100" i="10" s="1"/>
  <c r="J100" i="10" s="1"/>
  <c r="H101" i="6"/>
  <c r="E100" i="9"/>
  <c r="J99" i="7"/>
  <c r="J100" i="7"/>
  <c r="H103" i="11" l="1"/>
  <c r="F103" i="6"/>
  <c r="M102" i="7"/>
  <c r="Q102" i="7" s="1"/>
  <c r="F102" i="7"/>
  <c r="G102" i="11"/>
  <c r="K102" i="11" s="1"/>
  <c r="O102" i="11" s="1"/>
  <c r="G104" i="6"/>
  <c r="I103" i="11"/>
  <c r="L103" i="11" s="1"/>
  <c r="N103" i="7"/>
  <c r="J104" i="11"/>
  <c r="G103" i="7"/>
  <c r="R100" i="10"/>
  <c r="Q99" i="10"/>
  <c r="U99" i="10" s="1"/>
  <c r="M99" i="10"/>
  <c r="I100" i="9"/>
  <c r="D100" i="10"/>
  <c r="I100" i="10" s="1"/>
  <c r="H102" i="6"/>
  <c r="E101" i="9"/>
  <c r="D101" i="10" s="1"/>
  <c r="I102" i="6"/>
  <c r="F101" i="9"/>
  <c r="E101" i="10" s="1"/>
  <c r="J101" i="10" s="1"/>
  <c r="I101" i="10" l="1"/>
  <c r="F104" i="6"/>
  <c r="G103" i="11"/>
  <c r="K103" i="11" s="1"/>
  <c r="O103" i="11" s="1"/>
  <c r="M103" i="7"/>
  <c r="Q103" i="7" s="1"/>
  <c r="H104" i="11"/>
  <c r="F103" i="7"/>
  <c r="J105" i="11"/>
  <c r="I104" i="11"/>
  <c r="L104" i="11" s="1"/>
  <c r="G105" i="6"/>
  <c r="G104" i="7"/>
  <c r="N104" i="7"/>
  <c r="R101" i="10"/>
  <c r="Q100" i="10"/>
  <c r="U100" i="10" s="1"/>
  <c r="M100" i="10"/>
  <c r="Q101" i="10"/>
  <c r="I103" i="6"/>
  <c r="F102" i="9"/>
  <c r="E102" i="10" s="1"/>
  <c r="J102" i="10" s="1"/>
  <c r="I101" i="9"/>
  <c r="H103" i="6"/>
  <c r="E102" i="9"/>
  <c r="J101" i="7"/>
  <c r="J102" i="7"/>
  <c r="G104" i="11" l="1"/>
  <c r="K104" i="11" s="1"/>
  <c r="O104" i="11" s="1"/>
  <c r="F105" i="6"/>
  <c r="H105" i="11"/>
  <c r="M104" i="7"/>
  <c r="Q104" i="7" s="1"/>
  <c r="F104" i="7"/>
  <c r="J106" i="11"/>
  <c r="N105" i="7"/>
  <c r="I105" i="11"/>
  <c r="L105" i="11" s="1"/>
  <c r="G105" i="7"/>
  <c r="G106" i="6"/>
  <c r="R102" i="10"/>
  <c r="U101" i="10"/>
  <c r="M101" i="10"/>
  <c r="I102" i="9"/>
  <c r="D102" i="10"/>
  <c r="I102" i="10" s="1"/>
  <c r="H104" i="6"/>
  <c r="E103" i="9"/>
  <c r="D103" i="10" s="1"/>
  <c r="I104" i="6"/>
  <c r="F103" i="9"/>
  <c r="E103" i="10" s="1"/>
  <c r="J103" i="10" s="1"/>
  <c r="I103" i="10" l="1"/>
  <c r="H106" i="11"/>
  <c r="F105" i="7"/>
  <c r="M105" i="7"/>
  <c r="Q105" i="7" s="1"/>
  <c r="G105" i="11"/>
  <c r="K105" i="11" s="1"/>
  <c r="O105" i="11" s="1"/>
  <c r="F106" i="6"/>
  <c r="J107" i="11"/>
  <c r="N106" i="7"/>
  <c r="I106" i="11"/>
  <c r="L106" i="11" s="1"/>
  <c r="G107" i="6"/>
  <c r="G106" i="7"/>
  <c r="R103" i="10"/>
  <c r="Q102" i="10"/>
  <c r="U102" i="10" s="1"/>
  <c r="M102" i="10"/>
  <c r="Q103" i="10"/>
  <c r="I105" i="6"/>
  <c r="F104" i="9"/>
  <c r="E104" i="10" s="1"/>
  <c r="J104" i="10" s="1"/>
  <c r="I103" i="9"/>
  <c r="H105" i="6"/>
  <c r="E104" i="9"/>
  <c r="J103" i="7"/>
  <c r="J104" i="7"/>
  <c r="H107" i="11" l="1"/>
  <c r="F107" i="6"/>
  <c r="F106" i="7"/>
  <c r="G106" i="11"/>
  <c r="K106" i="11" s="1"/>
  <c r="O106" i="11" s="1"/>
  <c r="M106" i="7"/>
  <c r="Q106" i="7" s="1"/>
  <c r="G108" i="6"/>
  <c r="I107" i="11"/>
  <c r="L107" i="11" s="1"/>
  <c r="J108" i="11"/>
  <c r="N107" i="7"/>
  <c r="G107" i="7"/>
  <c r="R104" i="10"/>
  <c r="U103" i="10"/>
  <c r="M103" i="10"/>
  <c r="I104" i="9"/>
  <c r="D104" i="10"/>
  <c r="I104" i="10" s="1"/>
  <c r="H106" i="6"/>
  <c r="E105" i="9"/>
  <c r="D105" i="10" s="1"/>
  <c r="I106" i="6"/>
  <c r="F105" i="9"/>
  <c r="E105" i="10" s="1"/>
  <c r="J105" i="10" s="1"/>
  <c r="I105" i="10" l="1"/>
  <c r="H108" i="11"/>
  <c r="M107" i="7"/>
  <c r="Q107" i="7" s="1"/>
  <c r="F107" i="7"/>
  <c r="G107" i="11"/>
  <c r="K107" i="11" s="1"/>
  <c r="O107" i="11" s="1"/>
  <c r="F108" i="6"/>
  <c r="J109" i="11"/>
  <c r="G108" i="7"/>
  <c r="I108" i="11"/>
  <c r="L108" i="11" s="1"/>
  <c r="G109" i="6"/>
  <c r="N108" i="7"/>
  <c r="R105" i="10"/>
  <c r="Q104" i="10"/>
  <c r="U104" i="10" s="1"/>
  <c r="M104" i="10"/>
  <c r="Q105" i="10"/>
  <c r="I107" i="6"/>
  <c r="F106" i="9"/>
  <c r="E106" i="10" s="1"/>
  <c r="J106" i="10" s="1"/>
  <c r="I105" i="9"/>
  <c r="H107" i="6"/>
  <c r="E106" i="9"/>
  <c r="J105" i="7"/>
  <c r="J106" i="7"/>
  <c r="H109" i="11" l="1"/>
  <c r="F109" i="6"/>
  <c r="F108" i="7"/>
  <c r="G108" i="11"/>
  <c r="K108" i="11" s="1"/>
  <c r="O108" i="11" s="1"/>
  <c r="M108" i="7"/>
  <c r="Q108" i="7" s="1"/>
  <c r="I109" i="11"/>
  <c r="L109" i="11" s="1"/>
  <c r="N109" i="7"/>
  <c r="J110" i="11"/>
  <c r="G109" i="7"/>
  <c r="G110" i="6"/>
  <c r="R106" i="10"/>
  <c r="U105" i="10"/>
  <c r="M105" i="10"/>
  <c r="I106" i="9"/>
  <c r="D106" i="10"/>
  <c r="I106" i="10" s="1"/>
  <c r="H108" i="6"/>
  <c r="E107" i="9"/>
  <c r="D107" i="10" s="1"/>
  <c r="I108" i="6"/>
  <c r="F107" i="9"/>
  <c r="E107" i="10" s="1"/>
  <c r="J107" i="10" s="1"/>
  <c r="I107" i="10" l="1"/>
  <c r="G109" i="11"/>
  <c r="K109" i="11" s="1"/>
  <c r="O109" i="11" s="1"/>
  <c r="M109" i="7"/>
  <c r="Q109" i="7" s="1"/>
  <c r="F109" i="7"/>
  <c r="H110" i="11"/>
  <c r="F110" i="6"/>
  <c r="I110" i="11"/>
  <c r="L110" i="11" s="1"/>
  <c r="G110" i="7"/>
  <c r="G111" i="6"/>
  <c r="N110" i="7"/>
  <c r="J111" i="11"/>
  <c r="Q107" i="10"/>
  <c r="R107" i="10"/>
  <c r="Q106" i="10"/>
  <c r="U106" i="10" s="1"/>
  <c r="M106" i="10"/>
  <c r="I109" i="6"/>
  <c r="F108" i="9"/>
  <c r="E108" i="10" s="1"/>
  <c r="J108" i="10" s="1"/>
  <c r="I107" i="9"/>
  <c r="H109" i="6"/>
  <c r="E108" i="9"/>
  <c r="J107" i="7"/>
  <c r="J108" i="7"/>
  <c r="G110" i="11" l="1"/>
  <c r="K110" i="11" s="1"/>
  <c r="O110" i="11" s="1"/>
  <c r="F111" i="6"/>
  <c r="H111" i="11"/>
  <c r="M110" i="7"/>
  <c r="Q110" i="7" s="1"/>
  <c r="F110" i="7"/>
  <c r="G112" i="6"/>
  <c r="G111" i="7"/>
  <c r="I111" i="11"/>
  <c r="L111" i="11" s="1"/>
  <c r="N111" i="7"/>
  <c r="J112" i="11"/>
  <c r="R108" i="10"/>
  <c r="U107" i="10"/>
  <c r="M107" i="10"/>
  <c r="I108" i="9"/>
  <c r="D108" i="10"/>
  <c r="I108" i="10" s="1"/>
  <c r="H110" i="6"/>
  <c r="E109" i="9"/>
  <c r="D109" i="10" s="1"/>
  <c r="I110" i="6"/>
  <c r="F109" i="9"/>
  <c r="E109" i="10" s="1"/>
  <c r="J109" i="10" s="1"/>
  <c r="I109" i="10" l="1"/>
  <c r="M111" i="7"/>
  <c r="Q111" i="7" s="1"/>
  <c r="G111" i="11"/>
  <c r="K111" i="11" s="1"/>
  <c r="O111" i="11" s="1"/>
  <c r="H112" i="11"/>
  <c r="F111" i="7"/>
  <c r="F112" i="6"/>
  <c r="J113" i="11"/>
  <c r="G113" i="6"/>
  <c r="I112" i="11"/>
  <c r="L112" i="11" s="1"/>
  <c r="N112" i="7"/>
  <c r="G112" i="7"/>
  <c r="R109" i="10"/>
  <c r="Q108" i="10"/>
  <c r="U108" i="10" s="1"/>
  <c r="M108" i="10"/>
  <c r="Q109" i="10"/>
  <c r="I109" i="9"/>
  <c r="I111" i="6"/>
  <c r="F110" i="9"/>
  <c r="H111" i="6"/>
  <c r="E110" i="9"/>
  <c r="D110" i="10" s="1"/>
  <c r="I110" i="10" s="1"/>
  <c r="J109" i="7"/>
  <c r="J110" i="7"/>
  <c r="G112" i="11" l="1"/>
  <c r="K112" i="11" s="1"/>
  <c r="O112" i="11" s="1"/>
  <c r="F113" i="6"/>
  <c r="H113" i="11"/>
  <c r="M112" i="7"/>
  <c r="Q112" i="7" s="1"/>
  <c r="F112" i="7"/>
  <c r="J114" i="11"/>
  <c r="G113" i="7"/>
  <c r="I113" i="11"/>
  <c r="L113" i="11" s="1"/>
  <c r="N113" i="7"/>
  <c r="G114" i="6"/>
  <c r="Q110" i="10"/>
  <c r="U109" i="10"/>
  <c r="M109" i="10"/>
  <c r="I110" i="9"/>
  <c r="E110" i="10"/>
  <c r="J110" i="10" s="1"/>
  <c r="I112" i="6"/>
  <c r="F111" i="9"/>
  <c r="E111" i="10" s="1"/>
  <c r="H112" i="6"/>
  <c r="E111" i="9"/>
  <c r="D111" i="10" s="1"/>
  <c r="I111" i="10" s="1"/>
  <c r="J111" i="10" l="1"/>
  <c r="H114" i="11"/>
  <c r="G113" i="11"/>
  <c r="K113" i="11" s="1"/>
  <c r="O113" i="11" s="1"/>
  <c r="F113" i="7"/>
  <c r="F114" i="6"/>
  <c r="M113" i="7"/>
  <c r="Q113" i="7" s="1"/>
  <c r="I114" i="11"/>
  <c r="L114" i="11" s="1"/>
  <c r="G114" i="7"/>
  <c r="N114" i="7"/>
  <c r="J115" i="11"/>
  <c r="G115" i="6"/>
  <c r="Q111" i="10"/>
  <c r="R110" i="10"/>
  <c r="U110" i="10" s="1"/>
  <c r="M110" i="10"/>
  <c r="R111" i="10"/>
  <c r="H113" i="6"/>
  <c r="E112" i="9"/>
  <c r="D112" i="10" s="1"/>
  <c r="I112" i="10" s="1"/>
  <c r="I111" i="9"/>
  <c r="I113" i="6"/>
  <c r="F112" i="9"/>
  <c r="E112" i="10" s="1"/>
  <c r="J112" i="10" s="1"/>
  <c r="J111" i="7"/>
  <c r="J112" i="7"/>
  <c r="M111" i="10" l="1"/>
  <c r="G114" i="11"/>
  <c r="K114" i="11" s="1"/>
  <c r="O114" i="11" s="1"/>
  <c r="F115" i="6"/>
  <c r="H115" i="11"/>
  <c r="M114" i="7"/>
  <c r="Q114" i="7" s="1"/>
  <c r="F114" i="7"/>
  <c r="G116" i="6"/>
  <c r="I115" i="11"/>
  <c r="L115" i="11" s="1"/>
  <c r="J116" i="11"/>
  <c r="N115" i="7"/>
  <c r="G115" i="7"/>
  <c r="Q112" i="10"/>
  <c r="R112" i="10"/>
  <c r="U111" i="10"/>
  <c r="I112" i="9"/>
  <c r="I114" i="6"/>
  <c r="F113" i="9"/>
  <c r="E113" i="10" s="1"/>
  <c r="J113" i="10" s="1"/>
  <c r="H114" i="6"/>
  <c r="E113" i="9"/>
  <c r="M115" i="7" l="1"/>
  <c r="Q115" i="7" s="1"/>
  <c r="G115" i="11"/>
  <c r="K115" i="11" s="1"/>
  <c r="O115" i="11" s="1"/>
  <c r="F115" i="7"/>
  <c r="H116" i="11"/>
  <c r="F116" i="6"/>
  <c r="I116" i="11"/>
  <c r="L116" i="11" s="1"/>
  <c r="N116" i="7"/>
  <c r="J117" i="11"/>
  <c r="G116" i="7"/>
  <c r="G117" i="6"/>
  <c r="R113" i="10"/>
  <c r="M112" i="10"/>
  <c r="U112" i="10"/>
  <c r="I113" i="9"/>
  <c r="D113" i="10"/>
  <c r="I113" i="10" s="1"/>
  <c r="I115" i="6"/>
  <c r="F114" i="9"/>
  <c r="E114" i="10" s="1"/>
  <c r="J114" i="10" s="1"/>
  <c r="H115" i="6"/>
  <c r="E114" i="9"/>
  <c r="D114" i="10" s="1"/>
  <c r="I114" i="10" s="1"/>
  <c r="J113" i="7"/>
  <c r="J114" i="7"/>
  <c r="G116" i="11" l="1"/>
  <c r="K116" i="11" s="1"/>
  <c r="O116" i="11" s="1"/>
  <c r="M116" i="7"/>
  <c r="Q116" i="7" s="1"/>
  <c r="F116" i="7"/>
  <c r="H117" i="11"/>
  <c r="F117" i="6"/>
  <c r="I117" i="11"/>
  <c r="L117" i="11" s="1"/>
  <c r="N117" i="7"/>
  <c r="J118" i="11"/>
  <c r="G117" i="7"/>
  <c r="G118" i="6"/>
  <c r="Q114" i="10"/>
  <c r="Q113" i="10"/>
  <c r="U113" i="10" s="1"/>
  <c r="M113" i="10"/>
  <c r="R114" i="10"/>
  <c r="I114" i="9"/>
  <c r="I116" i="6"/>
  <c r="F115" i="9"/>
  <c r="E115" i="10" s="1"/>
  <c r="J115" i="10" s="1"/>
  <c r="H116" i="6"/>
  <c r="E115" i="9"/>
  <c r="D115" i="10" s="1"/>
  <c r="I115" i="10" s="1"/>
  <c r="H118" i="11" l="1"/>
  <c r="F118" i="6"/>
  <c r="G117" i="11"/>
  <c r="K117" i="11" s="1"/>
  <c r="O117" i="11" s="1"/>
  <c r="M117" i="7"/>
  <c r="Q117" i="7" s="1"/>
  <c r="F117" i="7"/>
  <c r="I118" i="11"/>
  <c r="L118" i="11" s="1"/>
  <c r="G119" i="6"/>
  <c r="J119" i="11"/>
  <c r="G118" i="7"/>
  <c r="N118" i="7"/>
  <c r="R115" i="10"/>
  <c r="Q115" i="10"/>
  <c r="M114" i="10"/>
  <c r="U114" i="10"/>
  <c r="I115" i="9"/>
  <c r="I117" i="6"/>
  <c r="F116" i="9"/>
  <c r="E116" i="10" s="1"/>
  <c r="J116" i="10" s="1"/>
  <c r="H117" i="6"/>
  <c r="E116" i="9"/>
  <c r="D116" i="10" s="1"/>
  <c r="I116" i="10" s="1"/>
  <c r="J115" i="7"/>
  <c r="J116" i="7"/>
  <c r="M118" i="7" l="1"/>
  <c r="Q118" i="7" s="1"/>
  <c r="F118" i="7"/>
  <c r="H119" i="11"/>
  <c r="G118" i="11"/>
  <c r="K118" i="11" s="1"/>
  <c r="O118" i="11" s="1"/>
  <c r="F119" i="6"/>
  <c r="G119" i="7"/>
  <c r="N119" i="7"/>
  <c r="I119" i="11"/>
  <c r="L119" i="11" s="1"/>
  <c r="J120" i="11"/>
  <c r="G120" i="6"/>
  <c r="Q116" i="10"/>
  <c r="R116" i="10"/>
  <c r="M115" i="10"/>
  <c r="U115" i="10"/>
  <c r="I116" i="9"/>
  <c r="I118" i="6"/>
  <c r="F117" i="9"/>
  <c r="E117" i="10" s="1"/>
  <c r="J117" i="10" s="1"/>
  <c r="H118" i="6"/>
  <c r="E117" i="9"/>
  <c r="G119" i="11" l="1"/>
  <c r="K119" i="11" s="1"/>
  <c r="O119" i="11" s="1"/>
  <c r="H120" i="11"/>
  <c r="F120" i="6"/>
  <c r="M119" i="7"/>
  <c r="Q119" i="7" s="1"/>
  <c r="F119" i="7"/>
  <c r="J121" i="11"/>
  <c r="N120" i="7"/>
  <c r="I120" i="11"/>
  <c r="L120" i="11" s="1"/>
  <c r="G120" i="7"/>
  <c r="G121" i="6"/>
  <c r="R117" i="10"/>
  <c r="M116" i="10"/>
  <c r="U116" i="10"/>
  <c r="I117" i="9"/>
  <c r="D117" i="10"/>
  <c r="I117" i="10" s="1"/>
  <c r="I119" i="6"/>
  <c r="F118" i="9"/>
  <c r="E118" i="10" s="1"/>
  <c r="J118" i="10" s="1"/>
  <c r="H119" i="6"/>
  <c r="E118" i="9"/>
  <c r="J117" i="7"/>
  <c r="J118" i="7"/>
  <c r="G120" i="11" l="1"/>
  <c r="K120" i="11" s="1"/>
  <c r="O120" i="11" s="1"/>
  <c r="F121" i="6"/>
  <c r="F120" i="7"/>
  <c r="M120" i="7"/>
  <c r="Q120" i="7" s="1"/>
  <c r="H121" i="11"/>
  <c r="J122" i="11"/>
  <c r="G122" i="6"/>
  <c r="N121" i="7"/>
  <c r="I121" i="11"/>
  <c r="L121" i="11" s="1"/>
  <c r="G121" i="7"/>
  <c r="R118" i="10"/>
  <c r="Q117" i="10"/>
  <c r="U117" i="10" s="1"/>
  <c r="M117" i="10"/>
  <c r="I118" i="9"/>
  <c r="D118" i="10"/>
  <c r="I118" i="10" s="1"/>
  <c r="H120" i="6"/>
  <c r="E119" i="9"/>
  <c r="D119" i="10" s="1"/>
  <c r="I120" i="6"/>
  <c r="F119" i="9"/>
  <c r="E119" i="10" s="1"/>
  <c r="J119" i="10" s="1"/>
  <c r="I119" i="10" l="1"/>
  <c r="G121" i="11"/>
  <c r="K121" i="11" s="1"/>
  <c r="O121" i="11" s="1"/>
  <c r="F122" i="6"/>
  <c r="H122" i="11"/>
  <c r="M121" i="7"/>
  <c r="Q121" i="7" s="1"/>
  <c r="F121" i="7"/>
  <c r="J123" i="11"/>
  <c r="N122" i="7"/>
  <c r="I122" i="11"/>
  <c r="L122" i="11" s="1"/>
  <c r="G122" i="7"/>
  <c r="G123" i="6"/>
  <c r="R119" i="10"/>
  <c r="Q118" i="10"/>
  <c r="U118" i="10" s="1"/>
  <c r="M118" i="10"/>
  <c r="Q119" i="10"/>
  <c r="I121" i="6"/>
  <c r="F120" i="9"/>
  <c r="E120" i="10" s="1"/>
  <c r="J120" i="10" s="1"/>
  <c r="I119" i="9"/>
  <c r="H121" i="6"/>
  <c r="E120" i="9"/>
  <c r="J119" i="7"/>
  <c r="G122" i="11" l="1"/>
  <c r="K122" i="11" s="1"/>
  <c r="O122" i="11" s="1"/>
  <c r="F123" i="6"/>
  <c r="H123" i="11"/>
  <c r="M122" i="7"/>
  <c r="Q122" i="7" s="1"/>
  <c r="F122" i="7"/>
  <c r="G124" i="6"/>
  <c r="N123" i="7"/>
  <c r="G123" i="7"/>
  <c r="J124" i="11"/>
  <c r="I123" i="11"/>
  <c r="L123" i="11" s="1"/>
  <c r="R120" i="10"/>
  <c r="U119" i="10"/>
  <c r="M119" i="10"/>
  <c r="I120" i="9"/>
  <c r="D120" i="10"/>
  <c r="I120" i="10" s="1"/>
  <c r="H122" i="6"/>
  <c r="E121" i="9"/>
  <c r="D121" i="10" s="1"/>
  <c r="I122" i="6"/>
  <c r="F121" i="9"/>
  <c r="E121" i="10" s="1"/>
  <c r="J121" i="10" s="1"/>
  <c r="J120" i="7"/>
  <c r="I121" i="10" l="1"/>
  <c r="F123" i="7"/>
  <c r="G123" i="11"/>
  <c r="K123" i="11" s="1"/>
  <c r="O123" i="11" s="1"/>
  <c r="F124" i="6"/>
  <c r="M123" i="7"/>
  <c r="Q123" i="7" s="1"/>
  <c r="H124" i="11"/>
  <c r="J125" i="11"/>
  <c r="G125" i="6"/>
  <c r="N124" i="7"/>
  <c r="I124" i="11"/>
  <c r="L124" i="11" s="1"/>
  <c r="G124" i="7"/>
  <c r="R121" i="10"/>
  <c r="Q120" i="10"/>
  <c r="U120" i="10" s="1"/>
  <c r="M120" i="10"/>
  <c r="Q121" i="10"/>
  <c r="I123" i="6"/>
  <c r="F122" i="9"/>
  <c r="E122" i="10" s="1"/>
  <c r="J122" i="10" s="1"/>
  <c r="I121" i="9"/>
  <c r="H123" i="6"/>
  <c r="E122" i="9"/>
  <c r="J121" i="7"/>
  <c r="J122" i="7"/>
  <c r="H125" i="11" l="1"/>
  <c r="M124" i="7"/>
  <c r="Q124" i="7" s="1"/>
  <c r="F124" i="7"/>
  <c r="G124" i="11"/>
  <c r="K124" i="11" s="1"/>
  <c r="O124" i="11" s="1"/>
  <c r="F125" i="6"/>
  <c r="I125" i="11"/>
  <c r="L125" i="11" s="1"/>
  <c r="N125" i="7"/>
  <c r="G125" i="7"/>
  <c r="J126" i="11"/>
  <c r="G126" i="6"/>
  <c r="R122" i="10"/>
  <c r="U121" i="10"/>
  <c r="M121" i="10"/>
  <c r="I122" i="9"/>
  <c r="D122" i="10"/>
  <c r="I122" i="10" s="1"/>
  <c r="H124" i="6"/>
  <c r="E123" i="9"/>
  <c r="D123" i="10" s="1"/>
  <c r="I124" i="6"/>
  <c r="F123" i="9"/>
  <c r="E123" i="10" s="1"/>
  <c r="J123" i="10" s="1"/>
  <c r="I123" i="10" l="1"/>
  <c r="H126" i="11"/>
  <c r="F126" i="6"/>
  <c r="G125" i="11"/>
  <c r="K125" i="11" s="1"/>
  <c r="O125" i="11" s="1"/>
  <c r="M125" i="7"/>
  <c r="Q125" i="7" s="1"/>
  <c r="F125" i="7"/>
  <c r="I126" i="11"/>
  <c r="L126" i="11" s="1"/>
  <c r="G126" i="7"/>
  <c r="J127" i="11"/>
  <c r="N126" i="7"/>
  <c r="G127" i="6"/>
  <c r="R123" i="10"/>
  <c r="Q122" i="10"/>
  <c r="U122" i="10" s="1"/>
  <c r="M122" i="10"/>
  <c r="Q123" i="10"/>
  <c r="I125" i="6"/>
  <c r="F124" i="9"/>
  <c r="E124" i="10" s="1"/>
  <c r="J124" i="10" s="1"/>
  <c r="I123" i="9"/>
  <c r="H125" i="6"/>
  <c r="E124" i="9"/>
  <c r="J123" i="7"/>
  <c r="J124" i="7"/>
  <c r="G126" i="11" l="1"/>
  <c r="K126" i="11" s="1"/>
  <c r="O126" i="11" s="1"/>
  <c r="F127" i="6"/>
  <c r="H127" i="11"/>
  <c r="M126" i="7"/>
  <c r="Q126" i="7" s="1"/>
  <c r="F126" i="7"/>
  <c r="G128" i="6"/>
  <c r="N127" i="7"/>
  <c r="G127" i="7"/>
  <c r="I127" i="11"/>
  <c r="L127" i="11" s="1"/>
  <c r="J128" i="11"/>
  <c r="R124" i="10"/>
  <c r="U123" i="10"/>
  <c r="M123" i="10"/>
  <c r="I124" i="9"/>
  <c r="D124" i="10"/>
  <c r="I124" i="10" s="1"/>
  <c r="H126" i="6"/>
  <c r="E125" i="9"/>
  <c r="D125" i="10" s="1"/>
  <c r="I126" i="6"/>
  <c r="F125" i="9"/>
  <c r="E125" i="10" s="1"/>
  <c r="J125" i="10" s="1"/>
  <c r="I125" i="10" l="1"/>
  <c r="H128" i="11"/>
  <c r="F128" i="6"/>
  <c r="G127" i="11"/>
  <c r="K127" i="11" s="1"/>
  <c r="O127" i="11" s="1"/>
  <c r="M127" i="7"/>
  <c r="Q127" i="7" s="1"/>
  <c r="F127" i="7"/>
  <c r="J129" i="11"/>
  <c r="G128" i="7"/>
  <c r="G129" i="6"/>
  <c r="I128" i="11"/>
  <c r="L128" i="11" s="1"/>
  <c r="N128" i="7"/>
  <c r="R125" i="10"/>
  <c r="Q124" i="10"/>
  <c r="U124" i="10" s="1"/>
  <c r="M124" i="10"/>
  <c r="Q125" i="10"/>
  <c r="I127" i="6"/>
  <c r="F126" i="9"/>
  <c r="E126" i="10" s="1"/>
  <c r="J126" i="10" s="1"/>
  <c r="I125" i="9"/>
  <c r="H127" i="6"/>
  <c r="E126" i="9"/>
  <c r="D126" i="10" s="1"/>
  <c r="I126" i="10" s="1"/>
  <c r="J125" i="7"/>
  <c r="H129" i="11" l="1"/>
  <c r="F129" i="6"/>
  <c r="G128" i="11"/>
  <c r="K128" i="11" s="1"/>
  <c r="O128" i="11" s="1"/>
  <c r="M128" i="7"/>
  <c r="Q128" i="7" s="1"/>
  <c r="F128" i="7"/>
  <c r="J130" i="11"/>
  <c r="G129" i="7"/>
  <c r="G130" i="6"/>
  <c r="I129" i="11"/>
  <c r="L129" i="11" s="1"/>
  <c r="N129" i="7"/>
  <c r="R126" i="10"/>
  <c r="Q126" i="10"/>
  <c r="U125" i="10"/>
  <c r="M125" i="10"/>
  <c r="I126" i="9"/>
  <c r="H128" i="6"/>
  <c r="E127" i="9"/>
  <c r="D127" i="10" s="1"/>
  <c r="I127" i="10" s="1"/>
  <c r="I128" i="6"/>
  <c r="F127" i="9"/>
  <c r="E127" i="10" s="1"/>
  <c r="J127" i="10" s="1"/>
  <c r="J126" i="7"/>
  <c r="G129" i="11" l="1"/>
  <c r="K129" i="11" s="1"/>
  <c r="O129" i="11" s="1"/>
  <c r="F129" i="7"/>
  <c r="H130" i="11"/>
  <c r="F130" i="6"/>
  <c r="M129" i="7"/>
  <c r="Q129" i="7" s="1"/>
  <c r="U126" i="10"/>
  <c r="J131" i="11"/>
  <c r="G130" i="7"/>
  <c r="I130" i="11"/>
  <c r="L130" i="11" s="1"/>
  <c r="G131" i="6"/>
  <c r="N130" i="7"/>
  <c r="R127" i="10"/>
  <c r="Q127" i="10"/>
  <c r="M126" i="10"/>
  <c r="I127" i="9"/>
  <c r="H129" i="6"/>
  <c r="E128" i="9"/>
  <c r="D128" i="10" s="1"/>
  <c r="I128" i="10" s="1"/>
  <c r="I129" i="6"/>
  <c r="F128" i="9"/>
  <c r="E128" i="10" s="1"/>
  <c r="J128" i="10" s="1"/>
  <c r="J127" i="7"/>
  <c r="J128" i="7"/>
  <c r="H131" i="11" l="1"/>
  <c r="G130" i="11"/>
  <c r="K130" i="11" s="1"/>
  <c r="O130" i="11" s="1"/>
  <c r="F131" i="6"/>
  <c r="M130" i="7"/>
  <c r="Q130" i="7" s="1"/>
  <c r="F130" i="7"/>
  <c r="U127" i="10"/>
  <c r="I131" i="11"/>
  <c r="L131" i="11" s="1"/>
  <c r="J132" i="11"/>
  <c r="G132" i="6"/>
  <c r="G131" i="7"/>
  <c r="N131" i="7"/>
  <c r="R128" i="10"/>
  <c r="Q128" i="10"/>
  <c r="M127" i="10"/>
  <c r="H130" i="6"/>
  <c r="E129" i="9"/>
  <c r="D129" i="10" s="1"/>
  <c r="I129" i="10" s="1"/>
  <c r="I130" i="6"/>
  <c r="F129" i="9"/>
  <c r="E129" i="10" s="1"/>
  <c r="J129" i="10" s="1"/>
  <c r="I128" i="9"/>
  <c r="F131" i="7" l="1"/>
  <c r="G131" i="11"/>
  <c r="K131" i="11" s="1"/>
  <c r="O131" i="11" s="1"/>
  <c r="F132" i="6"/>
  <c r="H132" i="11"/>
  <c r="M131" i="7"/>
  <c r="Q131" i="7" s="1"/>
  <c r="G133" i="6"/>
  <c r="G132" i="7"/>
  <c r="N132" i="7"/>
  <c r="I132" i="11"/>
  <c r="L132" i="11" s="1"/>
  <c r="J133" i="11"/>
  <c r="Q129" i="10"/>
  <c r="R129" i="10"/>
  <c r="U128" i="10"/>
  <c r="M128" i="10"/>
  <c r="I129" i="9"/>
  <c r="H131" i="6"/>
  <c r="E130" i="9"/>
  <c r="D130" i="10" s="1"/>
  <c r="I130" i="10" s="1"/>
  <c r="I131" i="6"/>
  <c r="F130" i="9"/>
  <c r="E130" i="10" s="1"/>
  <c r="J130" i="10" s="1"/>
  <c r="J129" i="7"/>
  <c r="J130" i="7"/>
  <c r="G132" i="11" l="1"/>
  <c r="K132" i="11" s="1"/>
  <c r="O132" i="11" s="1"/>
  <c r="H133" i="11"/>
  <c r="F132" i="7"/>
  <c r="M132" i="7"/>
  <c r="Q132" i="7" s="1"/>
  <c r="F133" i="6"/>
  <c r="U129" i="10"/>
  <c r="G134" i="6"/>
  <c r="J134" i="11"/>
  <c r="I133" i="11"/>
  <c r="L133" i="11" s="1"/>
  <c r="N133" i="7"/>
  <c r="G133" i="7"/>
  <c r="R130" i="10"/>
  <c r="Q130" i="10"/>
  <c r="M129" i="10"/>
  <c r="H132" i="6"/>
  <c r="E131" i="9"/>
  <c r="D131" i="10" s="1"/>
  <c r="I131" i="10" s="1"/>
  <c r="I132" i="6"/>
  <c r="F131" i="9"/>
  <c r="E131" i="10" s="1"/>
  <c r="J131" i="10" s="1"/>
  <c r="I130" i="9"/>
  <c r="H134" i="11" l="1"/>
  <c r="M133" i="7"/>
  <c r="Q133" i="7" s="1"/>
  <c r="F133" i="7"/>
  <c r="G133" i="11"/>
  <c r="K133" i="11" s="1"/>
  <c r="O133" i="11" s="1"/>
  <c r="F134" i="6"/>
  <c r="I134" i="11"/>
  <c r="L134" i="11" s="1"/>
  <c r="G134" i="7"/>
  <c r="G135" i="6"/>
  <c r="J135" i="11"/>
  <c r="N134" i="7"/>
  <c r="Q131" i="10"/>
  <c r="R131" i="10"/>
  <c r="M130" i="10"/>
  <c r="U130" i="10"/>
  <c r="I131" i="9"/>
  <c r="H133" i="6"/>
  <c r="E132" i="9"/>
  <c r="D132" i="10" s="1"/>
  <c r="I132" i="10" s="1"/>
  <c r="I133" i="6"/>
  <c r="F132" i="9"/>
  <c r="E132" i="10" s="1"/>
  <c r="J132" i="10" s="1"/>
  <c r="J131" i="7"/>
  <c r="M131" i="10" l="1"/>
  <c r="M134" i="7"/>
  <c r="Q134" i="7" s="1"/>
  <c r="F134" i="7"/>
  <c r="G134" i="11"/>
  <c r="K134" i="11" s="1"/>
  <c r="O134" i="11" s="1"/>
  <c r="F135" i="6"/>
  <c r="H135" i="11"/>
  <c r="J136" i="11"/>
  <c r="G136" i="6"/>
  <c r="G135" i="7"/>
  <c r="I135" i="11"/>
  <c r="L135" i="11" s="1"/>
  <c r="N135" i="7"/>
  <c r="Q132" i="10"/>
  <c r="R132" i="10"/>
  <c r="U131" i="10"/>
  <c r="H134" i="6"/>
  <c r="E133" i="9"/>
  <c r="D133" i="10" s="1"/>
  <c r="I133" i="10" s="1"/>
  <c r="I134" i="6"/>
  <c r="F133" i="9"/>
  <c r="E133" i="10" s="1"/>
  <c r="J133" i="10" s="1"/>
  <c r="I132" i="9"/>
  <c r="J132" i="7"/>
  <c r="F135" i="7" l="1"/>
  <c r="G135" i="11"/>
  <c r="K135" i="11" s="1"/>
  <c r="O135" i="11" s="1"/>
  <c r="H136" i="11"/>
  <c r="F136" i="6"/>
  <c r="M135" i="7"/>
  <c r="Q135" i="7" s="1"/>
  <c r="J137" i="11"/>
  <c r="N136" i="7"/>
  <c r="I136" i="11"/>
  <c r="L136" i="11" s="1"/>
  <c r="G136" i="7"/>
  <c r="G137" i="6"/>
  <c r="Q133" i="10"/>
  <c r="R133" i="10"/>
  <c r="U132" i="10"/>
  <c r="M132" i="10"/>
  <c r="I133" i="9"/>
  <c r="H135" i="6"/>
  <c r="E134" i="9"/>
  <c r="D134" i="10" s="1"/>
  <c r="I134" i="10" s="1"/>
  <c r="I135" i="6"/>
  <c r="F134" i="9"/>
  <c r="E134" i="10" s="1"/>
  <c r="J134" i="10" s="1"/>
  <c r="J133" i="7"/>
  <c r="H137" i="11" l="1"/>
  <c r="M136" i="7"/>
  <c r="Q136" i="7" s="1"/>
  <c r="F136" i="7"/>
  <c r="G136" i="11"/>
  <c r="K136" i="11" s="1"/>
  <c r="O136" i="11" s="1"/>
  <c r="F137" i="6"/>
  <c r="U133" i="10"/>
  <c r="G138" i="6"/>
  <c r="N137" i="7"/>
  <c r="J138" i="11"/>
  <c r="G137" i="7"/>
  <c r="I137" i="11"/>
  <c r="L137" i="11" s="1"/>
  <c r="R134" i="10"/>
  <c r="Q134" i="10"/>
  <c r="M133" i="10"/>
  <c r="H136" i="6"/>
  <c r="E135" i="9"/>
  <c r="D135" i="10" s="1"/>
  <c r="I135" i="10" s="1"/>
  <c r="I136" i="6"/>
  <c r="F135" i="9"/>
  <c r="E135" i="10" s="1"/>
  <c r="J135" i="10" s="1"/>
  <c r="I134" i="9"/>
  <c r="J134" i="7"/>
  <c r="M137" i="7" l="1"/>
  <c r="Q137" i="7" s="1"/>
  <c r="F137" i="7"/>
  <c r="H138" i="11"/>
  <c r="G137" i="11"/>
  <c r="K137" i="11" s="1"/>
  <c r="O137" i="11" s="1"/>
  <c r="F138" i="6"/>
  <c r="I138" i="11"/>
  <c r="L138" i="11" s="1"/>
  <c r="N138" i="7"/>
  <c r="J139" i="11"/>
  <c r="G138" i="7"/>
  <c r="G139" i="6"/>
  <c r="Q135" i="10"/>
  <c r="R135" i="10"/>
  <c r="U134" i="10"/>
  <c r="M134" i="10"/>
  <c r="I135" i="9"/>
  <c r="H137" i="6"/>
  <c r="E136" i="9"/>
  <c r="I137" i="6"/>
  <c r="F136" i="9"/>
  <c r="E136" i="10" s="1"/>
  <c r="J136" i="10" s="1"/>
  <c r="J135" i="7"/>
  <c r="J136" i="7"/>
  <c r="H139" i="11" l="1"/>
  <c r="F139" i="6"/>
  <c r="G138" i="11"/>
  <c r="K138" i="11" s="1"/>
  <c r="O138" i="11" s="1"/>
  <c r="F138" i="7"/>
  <c r="M138" i="7"/>
  <c r="Q138" i="7" s="1"/>
  <c r="G140" i="6"/>
  <c r="N139" i="7"/>
  <c r="J140" i="11"/>
  <c r="I139" i="11"/>
  <c r="L139" i="11" s="1"/>
  <c r="G139" i="7"/>
  <c r="R136" i="10"/>
  <c r="M135" i="10"/>
  <c r="U135" i="10"/>
  <c r="I136" i="9"/>
  <c r="D136" i="10"/>
  <c r="I136" i="10" s="1"/>
  <c r="H138" i="6"/>
  <c r="E137" i="9"/>
  <c r="I138" i="6"/>
  <c r="F137" i="9"/>
  <c r="E137" i="10" s="1"/>
  <c r="J137" i="10" s="1"/>
  <c r="G139" i="11" l="1"/>
  <c r="K139" i="11" s="1"/>
  <c r="O139" i="11" s="1"/>
  <c r="M139" i="7"/>
  <c r="Q139" i="7" s="1"/>
  <c r="F139" i="7"/>
  <c r="H140" i="11"/>
  <c r="F140" i="6"/>
  <c r="J141" i="11"/>
  <c r="N140" i="7"/>
  <c r="I140" i="11"/>
  <c r="L140" i="11" s="1"/>
  <c r="G140" i="7"/>
  <c r="G141" i="6"/>
  <c r="R137" i="10"/>
  <c r="Q136" i="10"/>
  <c r="U136" i="10" s="1"/>
  <c r="M136" i="10"/>
  <c r="I137" i="9"/>
  <c r="D137" i="10"/>
  <c r="I137" i="10" s="1"/>
  <c r="I139" i="6"/>
  <c r="F138" i="9"/>
  <c r="E138" i="10" s="1"/>
  <c r="J138" i="10" s="1"/>
  <c r="H139" i="6"/>
  <c r="E138" i="9"/>
  <c r="J137" i="7"/>
  <c r="J138" i="7"/>
  <c r="G140" i="11" l="1"/>
  <c r="K140" i="11" s="1"/>
  <c r="O140" i="11" s="1"/>
  <c r="M140" i="7"/>
  <c r="Q140" i="7" s="1"/>
  <c r="F141" i="6"/>
  <c r="F140" i="7"/>
  <c r="H141" i="11"/>
  <c r="G142" i="6"/>
  <c r="I141" i="11"/>
  <c r="L141" i="11" s="1"/>
  <c r="G141" i="7"/>
  <c r="J142" i="11"/>
  <c r="N141" i="7"/>
  <c r="Q137" i="10"/>
  <c r="U137" i="10" s="1"/>
  <c r="M137" i="10"/>
  <c r="R138" i="10"/>
  <c r="I138" i="9"/>
  <c r="D138" i="10"/>
  <c r="I138" i="10" s="1"/>
  <c r="H140" i="6"/>
  <c r="E139" i="9"/>
  <c r="I140" i="6"/>
  <c r="F139" i="9"/>
  <c r="E139" i="10" s="1"/>
  <c r="J139" i="10" s="1"/>
  <c r="H142" i="11" l="1"/>
  <c r="F142" i="6"/>
  <c r="F141" i="7"/>
  <c r="G141" i="11"/>
  <c r="K141" i="11" s="1"/>
  <c r="O141" i="11" s="1"/>
  <c r="M141" i="7"/>
  <c r="Q141" i="7" s="1"/>
  <c r="I142" i="11"/>
  <c r="L142" i="11" s="1"/>
  <c r="G143" i="6"/>
  <c r="N142" i="7"/>
  <c r="J143" i="11"/>
  <c r="G142" i="7"/>
  <c r="R139" i="10"/>
  <c r="Q138" i="10"/>
  <c r="U138" i="10" s="1"/>
  <c r="M138" i="10"/>
  <c r="I139" i="9"/>
  <c r="D139" i="10"/>
  <c r="I139" i="10" s="1"/>
  <c r="I141" i="6"/>
  <c r="F140" i="9"/>
  <c r="E140" i="10" s="1"/>
  <c r="J140" i="10" s="1"/>
  <c r="H141" i="6"/>
  <c r="E140" i="9"/>
  <c r="J139" i="7"/>
  <c r="J140" i="7"/>
  <c r="G142" i="11" l="1"/>
  <c r="K142" i="11" s="1"/>
  <c r="O142" i="11" s="1"/>
  <c r="F143" i="6"/>
  <c r="H143" i="11"/>
  <c r="M142" i="7"/>
  <c r="Q142" i="7" s="1"/>
  <c r="F142" i="7"/>
  <c r="G143" i="7"/>
  <c r="I143" i="11"/>
  <c r="L143" i="11" s="1"/>
  <c r="G144" i="6"/>
  <c r="J144" i="11"/>
  <c r="N143" i="7"/>
  <c r="R140" i="10"/>
  <c r="Q139" i="10"/>
  <c r="U139" i="10" s="1"/>
  <c r="M139" i="10"/>
  <c r="I140" i="9"/>
  <c r="D140" i="10"/>
  <c r="I140" i="10" s="1"/>
  <c r="H142" i="6"/>
  <c r="E141" i="9"/>
  <c r="D141" i="10" s="1"/>
  <c r="I142" i="6"/>
  <c r="F141" i="9"/>
  <c r="E141" i="10" s="1"/>
  <c r="J141" i="10" s="1"/>
  <c r="I141" i="10" l="1"/>
  <c r="F143" i="7"/>
  <c r="G143" i="11"/>
  <c r="K143" i="11" s="1"/>
  <c r="O143" i="11" s="1"/>
  <c r="F144" i="6"/>
  <c r="H144" i="11"/>
  <c r="M143" i="7"/>
  <c r="Q143" i="7" s="1"/>
  <c r="J145" i="11"/>
  <c r="G144" i="7"/>
  <c r="I144" i="11"/>
  <c r="L144" i="11" s="1"/>
  <c r="G145" i="6"/>
  <c r="N144" i="7"/>
  <c r="R141" i="10"/>
  <c r="Q140" i="10"/>
  <c r="U140" i="10" s="1"/>
  <c r="M140" i="10"/>
  <c r="Q141" i="10"/>
  <c r="I143" i="6"/>
  <c r="F142" i="9"/>
  <c r="E142" i="10" s="1"/>
  <c r="J142" i="10" s="1"/>
  <c r="I141" i="9"/>
  <c r="H143" i="6"/>
  <c r="E142" i="9"/>
  <c r="D142" i="10" s="1"/>
  <c r="I142" i="10" s="1"/>
  <c r="J141" i="7"/>
  <c r="J142" i="7"/>
  <c r="G144" i="11" l="1"/>
  <c r="K144" i="11" s="1"/>
  <c r="O144" i="11" s="1"/>
  <c r="F145" i="6"/>
  <c r="H145" i="11"/>
  <c r="M144" i="7"/>
  <c r="Q144" i="7" s="1"/>
  <c r="F144" i="7"/>
  <c r="J146" i="11"/>
  <c r="G145" i="7"/>
  <c r="I145" i="11"/>
  <c r="L145" i="11" s="1"/>
  <c r="N145" i="7"/>
  <c r="G146" i="6"/>
  <c r="Q142" i="10"/>
  <c r="R142" i="10"/>
  <c r="U141" i="10"/>
  <c r="M141" i="10"/>
  <c r="I142" i="9"/>
  <c r="H144" i="6"/>
  <c r="E143" i="9"/>
  <c r="D143" i="10" s="1"/>
  <c r="I143" i="10" s="1"/>
  <c r="I144" i="6"/>
  <c r="F143" i="9"/>
  <c r="E143" i="10" s="1"/>
  <c r="J143" i="10" s="1"/>
  <c r="H146" i="11" l="1"/>
  <c r="M145" i="7"/>
  <c r="Q145" i="7" s="1"/>
  <c r="F145" i="7"/>
  <c r="G145" i="11"/>
  <c r="K145" i="11" s="1"/>
  <c r="O145" i="11" s="1"/>
  <c r="F146" i="6"/>
  <c r="J147" i="11"/>
  <c r="G146" i="7"/>
  <c r="I146" i="11"/>
  <c r="L146" i="11" s="1"/>
  <c r="N146" i="7"/>
  <c r="G147" i="6"/>
  <c r="U142" i="10"/>
  <c r="R143" i="10"/>
  <c r="Q143" i="10"/>
  <c r="M142" i="10"/>
  <c r="I143" i="9"/>
  <c r="H145" i="6"/>
  <c r="E144" i="9"/>
  <c r="D144" i="10" s="1"/>
  <c r="I144" i="10" s="1"/>
  <c r="I145" i="6"/>
  <c r="F144" i="9"/>
  <c r="E144" i="10" s="1"/>
  <c r="J144" i="10" s="1"/>
  <c r="J143" i="7"/>
  <c r="J144" i="7"/>
  <c r="H147" i="11" l="1"/>
  <c r="F147" i="6"/>
  <c r="M146" i="7"/>
  <c r="Q146" i="7" s="1"/>
  <c r="G146" i="11"/>
  <c r="K146" i="11" s="1"/>
  <c r="O146" i="11" s="1"/>
  <c r="F146" i="7"/>
  <c r="G147" i="7"/>
  <c r="J148" i="11"/>
  <c r="G148" i="6"/>
  <c r="I147" i="11"/>
  <c r="L147" i="11" s="1"/>
  <c r="N147" i="7"/>
  <c r="R144" i="10"/>
  <c r="Q144" i="10"/>
  <c r="U143" i="10"/>
  <c r="M143" i="10"/>
  <c r="H146" i="6"/>
  <c r="E145" i="9"/>
  <c r="D145" i="10" s="1"/>
  <c r="I145" i="10" s="1"/>
  <c r="I146" i="6"/>
  <c r="F145" i="9"/>
  <c r="E145" i="10" s="1"/>
  <c r="J145" i="10" s="1"/>
  <c r="I144" i="9"/>
  <c r="H148" i="11" l="1"/>
  <c r="M147" i="7"/>
  <c r="Q147" i="7" s="1"/>
  <c r="F147" i="7"/>
  <c r="G147" i="11"/>
  <c r="K147" i="11" s="1"/>
  <c r="O147" i="11" s="1"/>
  <c r="F148" i="6"/>
  <c r="G148" i="7"/>
  <c r="I148" i="11"/>
  <c r="L148" i="11" s="1"/>
  <c r="N148" i="7"/>
  <c r="G149" i="6"/>
  <c r="J149" i="11"/>
  <c r="Q145" i="10"/>
  <c r="R145" i="10"/>
  <c r="U144" i="10"/>
  <c r="M144" i="10"/>
  <c r="I145" i="9"/>
  <c r="H147" i="6"/>
  <c r="E146" i="9"/>
  <c r="D146" i="10" s="1"/>
  <c r="I146" i="10" s="1"/>
  <c r="I147" i="6"/>
  <c r="F146" i="9"/>
  <c r="E146" i="10" s="1"/>
  <c r="J146" i="10" s="1"/>
  <c r="J145" i="7"/>
  <c r="J146" i="7"/>
  <c r="H149" i="11" l="1"/>
  <c r="G148" i="11"/>
  <c r="K148" i="11" s="1"/>
  <c r="O148" i="11" s="1"/>
  <c r="F149" i="6"/>
  <c r="M148" i="7"/>
  <c r="Q148" i="7" s="1"/>
  <c r="F148" i="7"/>
  <c r="G149" i="7"/>
  <c r="I149" i="11"/>
  <c r="L149" i="11" s="1"/>
  <c r="G150" i="6"/>
  <c r="J150" i="11"/>
  <c r="N149" i="7"/>
  <c r="R146" i="10"/>
  <c r="Q146" i="10"/>
  <c r="M145" i="10"/>
  <c r="U145" i="10"/>
  <c r="I146" i="9"/>
  <c r="H148" i="6"/>
  <c r="E147" i="9"/>
  <c r="D147" i="10" s="1"/>
  <c r="I147" i="10" s="1"/>
  <c r="I148" i="6"/>
  <c r="F147" i="9"/>
  <c r="E147" i="10" s="1"/>
  <c r="J147" i="10" s="1"/>
  <c r="H150" i="11" l="1"/>
  <c r="G149" i="11"/>
  <c r="K149" i="11" s="1"/>
  <c r="O149" i="11" s="1"/>
  <c r="F150" i="6"/>
  <c r="M149" i="7"/>
  <c r="Q149" i="7" s="1"/>
  <c r="F149" i="7"/>
  <c r="M146" i="10"/>
  <c r="J151" i="11"/>
  <c r="G150" i="7"/>
  <c r="G151" i="6"/>
  <c r="I150" i="11"/>
  <c r="L150" i="11" s="1"/>
  <c r="N150" i="7"/>
  <c r="Q147" i="10"/>
  <c r="R147" i="10"/>
  <c r="U146" i="10"/>
  <c r="H149" i="6"/>
  <c r="E148" i="9"/>
  <c r="D148" i="10" s="1"/>
  <c r="I148" i="10" s="1"/>
  <c r="I149" i="6"/>
  <c r="F148" i="9"/>
  <c r="E148" i="10" s="1"/>
  <c r="J148" i="10" s="1"/>
  <c r="I147" i="9"/>
  <c r="J147" i="7"/>
  <c r="G150" i="11" l="1"/>
  <c r="K150" i="11" s="1"/>
  <c r="O150" i="11" s="1"/>
  <c r="M150" i="7"/>
  <c r="Q150" i="7" s="1"/>
  <c r="H151" i="11"/>
  <c r="F151" i="6"/>
  <c r="F150" i="7"/>
  <c r="I151" i="11"/>
  <c r="L151" i="11" s="1"/>
  <c r="J152" i="11"/>
  <c r="N151" i="7"/>
  <c r="G151" i="7"/>
  <c r="G152" i="6"/>
  <c r="Q148" i="10"/>
  <c r="R148" i="10"/>
  <c r="M147" i="10"/>
  <c r="U147" i="10"/>
  <c r="I148" i="9"/>
  <c r="H150" i="6"/>
  <c r="E149" i="9"/>
  <c r="D149" i="10" s="1"/>
  <c r="I149" i="10" s="1"/>
  <c r="I150" i="6"/>
  <c r="F149" i="9"/>
  <c r="E149" i="10" s="1"/>
  <c r="J149" i="10" s="1"/>
  <c r="J148" i="7"/>
  <c r="G151" i="11" l="1"/>
  <c r="K151" i="11" s="1"/>
  <c r="O151" i="11" s="1"/>
  <c r="F152" i="6"/>
  <c r="H152" i="11"/>
  <c r="M151" i="7"/>
  <c r="Q151" i="7" s="1"/>
  <c r="F151" i="7"/>
  <c r="J153" i="11"/>
  <c r="G152" i="7"/>
  <c r="I152" i="11"/>
  <c r="L152" i="11" s="1"/>
  <c r="G153" i="6"/>
  <c r="N152" i="7"/>
  <c r="R149" i="10"/>
  <c r="Q149" i="10"/>
  <c r="M148" i="10"/>
  <c r="U148" i="10"/>
  <c r="H151" i="6"/>
  <c r="E150" i="9"/>
  <c r="D150" i="10" s="1"/>
  <c r="I150" i="10" s="1"/>
  <c r="I151" i="6"/>
  <c r="F150" i="9"/>
  <c r="E150" i="10" s="1"/>
  <c r="J150" i="10" s="1"/>
  <c r="I149" i="9"/>
  <c r="J149" i="7"/>
  <c r="J150" i="7"/>
  <c r="M149" i="10" l="1"/>
  <c r="H153" i="11"/>
  <c r="M152" i="7"/>
  <c r="Q152" i="7" s="1"/>
  <c r="G152" i="11"/>
  <c r="K152" i="11" s="1"/>
  <c r="O152" i="11" s="1"/>
  <c r="F153" i="6"/>
  <c r="F152" i="7"/>
  <c r="J154" i="11"/>
  <c r="G154" i="6"/>
  <c r="N153" i="7"/>
  <c r="I153" i="11"/>
  <c r="L153" i="11" s="1"/>
  <c r="G153" i="7"/>
  <c r="R150" i="10"/>
  <c r="Q150" i="10"/>
  <c r="U149" i="10"/>
  <c r="I150" i="9"/>
  <c r="H152" i="6"/>
  <c r="E151" i="9"/>
  <c r="D151" i="10" s="1"/>
  <c r="I151" i="10" s="1"/>
  <c r="I152" i="6"/>
  <c r="F151" i="9"/>
  <c r="E151" i="10" s="1"/>
  <c r="J151" i="10" s="1"/>
  <c r="G153" i="11" l="1"/>
  <c r="K153" i="11" s="1"/>
  <c r="O153" i="11" s="1"/>
  <c r="F153" i="7"/>
  <c r="H154" i="11"/>
  <c r="F154" i="6"/>
  <c r="M153" i="7"/>
  <c r="Q153" i="7" s="1"/>
  <c r="U150" i="10"/>
  <c r="J155" i="11"/>
  <c r="N154" i="7"/>
  <c r="G155" i="6"/>
  <c r="I154" i="11"/>
  <c r="L154" i="11" s="1"/>
  <c r="G154" i="7"/>
  <c r="R151" i="10"/>
  <c r="Q151" i="10"/>
  <c r="M150" i="10"/>
  <c r="H153" i="6"/>
  <c r="E152" i="9"/>
  <c r="D152" i="10" s="1"/>
  <c r="I152" i="10" s="1"/>
  <c r="I153" i="6"/>
  <c r="F152" i="9"/>
  <c r="E152" i="10" s="1"/>
  <c r="J152" i="10" s="1"/>
  <c r="I151" i="9"/>
  <c r="J151" i="7"/>
  <c r="F155" i="6" l="1"/>
  <c r="G154" i="11"/>
  <c r="K154" i="11" s="1"/>
  <c r="O154" i="11" s="1"/>
  <c r="H155" i="11"/>
  <c r="M154" i="7"/>
  <c r="Q154" i="7" s="1"/>
  <c r="F154" i="7"/>
  <c r="G156" i="6"/>
  <c r="I155" i="11"/>
  <c r="L155" i="11" s="1"/>
  <c r="G155" i="7"/>
  <c r="J156" i="11"/>
  <c r="N155" i="7"/>
  <c r="Q152" i="10"/>
  <c r="R152" i="10"/>
  <c r="U151" i="10"/>
  <c r="M151" i="10"/>
  <c r="I152" i="9"/>
  <c r="H154" i="6"/>
  <c r="E153" i="9"/>
  <c r="D153" i="10" s="1"/>
  <c r="I153" i="10" s="1"/>
  <c r="I154" i="6"/>
  <c r="F153" i="9"/>
  <c r="E153" i="10" s="1"/>
  <c r="J153" i="10" s="1"/>
  <c r="J152" i="7"/>
  <c r="F155" i="7" l="1"/>
  <c r="M155" i="7"/>
  <c r="Q155" i="7" s="1"/>
  <c r="G155" i="11"/>
  <c r="K155" i="11" s="1"/>
  <c r="O155" i="11" s="1"/>
  <c r="F156" i="6"/>
  <c r="H156" i="11"/>
  <c r="I156" i="11"/>
  <c r="L156" i="11" s="1"/>
  <c r="G156" i="7"/>
  <c r="N156" i="7"/>
  <c r="J157" i="11"/>
  <c r="G157" i="6"/>
  <c r="R153" i="10"/>
  <c r="Q153" i="10"/>
  <c r="M152" i="10"/>
  <c r="U152" i="10"/>
  <c r="H155" i="6"/>
  <c r="E154" i="9"/>
  <c r="D154" i="10" s="1"/>
  <c r="I154" i="10" s="1"/>
  <c r="I155" i="6"/>
  <c r="F154" i="9"/>
  <c r="E154" i="10" s="1"/>
  <c r="J154" i="10" s="1"/>
  <c r="I153" i="9"/>
  <c r="J153" i="7"/>
  <c r="J154" i="7"/>
  <c r="H157" i="11" l="1"/>
  <c r="F157" i="6"/>
  <c r="F156" i="7"/>
  <c r="M156" i="7"/>
  <c r="Q156" i="7" s="1"/>
  <c r="G156" i="11"/>
  <c r="K156" i="11" s="1"/>
  <c r="O156" i="11" s="1"/>
  <c r="I157" i="11"/>
  <c r="L157" i="11" s="1"/>
  <c r="G158" i="6"/>
  <c r="N157" i="7"/>
  <c r="G157" i="7"/>
  <c r="J158" i="11"/>
  <c r="Q154" i="10"/>
  <c r="R154" i="10"/>
  <c r="U153" i="10"/>
  <c r="M153" i="10"/>
  <c r="I154" i="9"/>
  <c r="H156" i="6"/>
  <c r="E155" i="9"/>
  <c r="D155" i="10" s="1"/>
  <c r="I155" i="10" s="1"/>
  <c r="I156" i="6"/>
  <c r="F155" i="9"/>
  <c r="E155" i="10" s="1"/>
  <c r="J155" i="10" s="1"/>
  <c r="F157" i="7" l="1"/>
  <c r="H158" i="11"/>
  <c r="G157" i="11"/>
  <c r="K157" i="11" s="1"/>
  <c r="O157" i="11" s="1"/>
  <c r="F158" i="6"/>
  <c r="M157" i="7"/>
  <c r="Q157" i="7" s="1"/>
  <c r="I158" i="11"/>
  <c r="L158" i="11" s="1"/>
  <c r="N158" i="7"/>
  <c r="G159" i="6"/>
  <c r="J159" i="11"/>
  <c r="G158" i="7"/>
  <c r="R155" i="10"/>
  <c r="Q155" i="10"/>
  <c r="U154" i="10"/>
  <c r="M154" i="10"/>
  <c r="H157" i="6"/>
  <c r="E156" i="9"/>
  <c r="D156" i="10" s="1"/>
  <c r="I156" i="10" s="1"/>
  <c r="I157" i="6"/>
  <c r="F156" i="9"/>
  <c r="E156" i="10" s="1"/>
  <c r="J156" i="10" s="1"/>
  <c r="I155" i="9"/>
  <c r="J155" i="7"/>
  <c r="H159" i="11" l="1"/>
  <c r="F159" i="6"/>
  <c r="M158" i="7"/>
  <c r="Q158" i="7" s="1"/>
  <c r="F158" i="7"/>
  <c r="G158" i="11"/>
  <c r="K158" i="11" s="1"/>
  <c r="O158" i="11" s="1"/>
  <c r="I159" i="11"/>
  <c r="L159" i="11" s="1"/>
  <c r="G160" i="6"/>
  <c r="J160" i="11"/>
  <c r="N159" i="7"/>
  <c r="G159" i="7"/>
  <c r="Q156" i="10"/>
  <c r="R156" i="10"/>
  <c r="U155" i="10"/>
  <c r="M155" i="10"/>
  <c r="I156" i="9"/>
  <c r="H158" i="6"/>
  <c r="E157" i="9"/>
  <c r="D157" i="10" s="1"/>
  <c r="I157" i="10" s="1"/>
  <c r="I158" i="6"/>
  <c r="F157" i="9"/>
  <c r="E157" i="10" s="1"/>
  <c r="J157" i="10" s="1"/>
  <c r="J156" i="7"/>
  <c r="F159" i="7" l="1"/>
  <c r="M159" i="7"/>
  <c r="Q159" i="7" s="1"/>
  <c r="H160" i="11"/>
  <c r="G159" i="11"/>
  <c r="K159" i="11" s="1"/>
  <c r="O159" i="11" s="1"/>
  <c r="F160" i="6"/>
  <c r="U156" i="10"/>
  <c r="G161" i="6"/>
  <c r="J161" i="11"/>
  <c r="N160" i="7"/>
  <c r="I160" i="11"/>
  <c r="L160" i="11" s="1"/>
  <c r="G160" i="7"/>
  <c r="R157" i="10"/>
  <c r="Q157" i="10"/>
  <c r="M156" i="10"/>
  <c r="H159" i="6"/>
  <c r="E158" i="9"/>
  <c r="D158" i="10" s="1"/>
  <c r="I158" i="10" s="1"/>
  <c r="I159" i="6"/>
  <c r="F158" i="9"/>
  <c r="I157" i="9"/>
  <c r="J157" i="7"/>
  <c r="J158" i="7"/>
  <c r="G160" i="11" l="1"/>
  <c r="K160" i="11" s="1"/>
  <c r="O160" i="11" s="1"/>
  <c r="F161" i="6"/>
  <c r="F160" i="7"/>
  <c r="M160" i="7"/>
  <c r="Q160" i="7" s="1"/>
  <c r="H161" i="11"/>
  <c r="J162" i="11"/>
  <c r="G162" i="6"/>
  <c r="I161" i="11"/>
  <c r="L161" i="11" s="1"/>
  <c r="G161" i="7"/>
  <c r="N161" i="7"/>
  <c r="Q158" i="10"/>
  <c r="U157" i="10"/>
  <c r="M157" i="10"/>
  <c r="I158" i="9"/>
  <c r="E158" i="10"/>
  <c r="J158" i="10" s="1"/>
  <c r="H160" i="6"/>
  <c r="E159" i="9"/>
  <c r="D159" i="10" s="1"/>
  <c r="I159" i="10" s="1"/>
  <c r="I160" i="6"/>
  <c r="F159" i="9"/>
  <c r="E159" i="10" s="1"/>
  <c r="J159" i="10" s="1"/>
  <c r="G161" i="11" l="1"/>
  <c r="K161" i="11" s="1"/>
  <c r="O161" i="11" s="1"/>
  <c r="M161" i="7"/>
  <c r="Q161" i="7" s="1"/>
  <c r="H162" i="11"/>
  <c r="F162" i="6"/>
  <c r="F161" i="7"/>
  <c r="I162" i="11"/>
  <c r="L162" i="11" s="1"/>
  <c r="G162" i="7"/>
  <c r="J163" i="11"/>
  <c r="G163" i="6"/>
  <c r="N162" i="7"/>
  <c r="Q159" i="10"/>
  <c r="R159" i="10"/>
  <c r="R158" i="10"/>
  <c r="U158" i="10" s="1"/>
  <c r="M158" i="10"/>
  <c r="I159" i="9"/>
  <c r="H161" i="6"/>
  <c r="E160" i="9"/>
  <c r="D160" i="10" s="1"/>
  <c r="I160" i="10" s="1"/>
  <c r="I161" i="6"/>
  <c r="F160" i="9"/>
  <c r="E160" i="10" s="1"/>
  <c r="J160" i="10" s="1"/>
  <c r="J159" i="7"/>
  <c r="H163" i="11" l="1"/>
  <c r="F163" i="6"/>
  <c r="G162" i="11"/>
  <c r="K162" i="11" s="1"/>
  <c r="O162" i="11" s="1"/>
  <c r="M162" i="7"/>
  <c r="Q162" i="7" s="1"/>
  <c r="F162" i="7"/>
  <c r="G164" i="6"/>
  <c r="G163" i="7"/>
  <c r="J164" i="11"/>
  <c r="N163" i="7"/>
  <c r="I163" i="11"/>
  <c r="L163" i="11" s="1"/>
  <c r="Q160" i="10"/>
  <c r="R160" i="10"/>
  <c r="M159" i="10"/>
  <c r="U159" i="10"/>
  <c r="H162" i="6"/>
  <c r="E161" i="9"/>
  <c r="D161" i="10" s="1"/>
  <c r="I161" i="10" s="1"/>
  <c r="I162" i="6"/>
  <c r="F161" i="9"/>
  <c r="E161" i="10" s="1"/>
  <c r="J161" i="10" s="1"/>
  <c r="I160" i="9"/>
  <c r="J160" i="7"/>
  <c r="F163" i="7" l="1"/>
  <c r="G163" i="11"/>
  <c r="K163" i="11" s="1"/>
  <c r="O163" i="11" s="1"/>
  <c r="H164" i="11"/>
  <c r="F164" i="6"/>
  <c r="M163" i="7"/>
  <c r="Q163" i="7" s="1"/>
  <c r="J165" i="11"/>
  <c r="G165" i="6"/>
  <c r="I164" i="11"/>
  <c r="L164" i="11" s="1"/>
  <c r="N164" i="7"/>
  <c r="G164" i="7"/>
  <c r="Q161" i="10"/>
  <c r="R161" i="10"/>
  <c r="U160" i="10"/>
  <c r="M160" i="10"/>
  <c r="I161" i="9"/>
  <c r="H163" i="6"/>
  <c r="E162" i="9"/>
  <c r="D162" i="10" s="1"/>
  <c r="I162" i="10" s="1"/>
  <c r="I163" i="6"/>
  <c r="F162" i="9"/>
  <c r="E162" i="10" s="1"/>
  <c r="J162" i="10" s="1"/>
  <c r="J161" i="7"/>
  <c r="J162" i="7"/>
  <c r="H165" i="11" l="1"/>
  <c r="F165" i="6"/>
  <c r="F164" i="7"/>
  <c r="M164" i="7"/>
  <c r="Q164" i="7" s="1"/>
  <c r="G164" i="11"/>
  <c r="K164" i="11" s="1"/>
  <c r="O164" i="11" s="1"/>
  <c r="I165" i="11"/>
  <c r="L165" i="11" s="1"/>
  <c r="G166" i="6"/>
  <c r="J166" i="11"/>
  <c r="N165" i="7"/>
  <c r="G165" i="7"/>
  <c r="R162" i="10"/>
  <c r="Q162" i="10"/>
  <c r="M161" i="10"/>
  <c r="U161" i="10"/>
  <c r="H164" i="6"/>
  <c r="E163" i="9"/>
  <c r="D163" i="10" s="1"/>
  <c r="I163" i="10" s="1"/>
  <c r="I164" i="6"/>
  <c r="F163" i="9"/>
  <c r="E163" i="10" s="1"/>
  <c r="J163" i="10" s="1"/>
  <c r="I162" i="9"/>
  <c r="H166" i="11" l="1"/>
  <c r="M165" i="7"/>
  <c r="Q165" i="7" s="1"/>
  <c r="G165" i="11"/>
  <c r="K165" i="11" s="1"/>
  <c r="O165" i="11" s="1"/>
  <c r="F166" i="6"/>
  <c r="F165" i="7"/>
  <c r="U162" i="10"/>
  <c r="M162" i="10"/>
  <c r="G167" i="6"/>
  <c r="J167" i="11"/>
  <c r="N166" i="7"/>
  <c r="I166" i="11"/>
  <c r="L166" i="11" s="1"/>
  <c r="G166" i="7"/>
  <c r="R163" i="10"/>
  <c r="Q163" i="10"/>
  <c r="I163" i="9"/>
  <c r="H165" i="6"/>
  <c r="E164" i="9"/>
  <c r="D164" i="10" s="1"/>
  <c r="I164" i="10" s="1"/>
  <c r="I165" i="6"/>
  <c r="F164" i="9"/>
  <c r="E164" i="10" s="1"/>
  <c r="J164" i="10" s="1"/>
  <c r="J163" i="7"/>
  <c r="J164" i="7"/>
  <c r="F166" i="7" l="1"/>
  <c r="G166" i="11"/>
  <c r="K166" i="11" s="1"/>
  <c r="O166" i="11" s="1"/>
  <c r="H167" i="11"/>
  <c r="F167" i="6"/>
  <c r="M166" i="7"/>
  <c r="Q166" i="7" s="1"/>
  <c r="M163" i="10"/>
  <c r="G167" i="7"/>
  <c r="I167" i="11"/>
  <c r="L167" i="11" s="1"/>
  <c r="J168" i="11"/>
  <c r="G168" i="6"/>
  <c r="N167" i="7"/>
  <c r="R164" i="10"/>
  <c r="Q164" i="10"/>
  <c r="U163" i="10"/>
  <c r="H166" i="6"/>
  <c r="E165" i="9"/>
  <c r="D165" i="10" s="1"/>
  <c r="I165" i="10" s="1"/>
  <c r="I166" i="6"/>
  <c r="F165" i="9"/>
  <c r="E165" i="10" s="1"/>
  <c r="J165" i="10" s="1"/>
  <c r="I164" i="9"/>
  <c r="H168" i="11" l="1"/>
  <c r="F167" i="7"/>
  <c r="F168" i="6"/>
  <c r="G167" i="11"/>
  <c r="K167" i="11" s="1"/>
  <c r="O167" i="11" s="1"/>
  <c r="M167" i="7"/>
  <c r="Q167" i="7" s="1"/>
  <c r="J169" i="11"/>
  <c r="G168" i="7"/>
  <c r="I168" i="11"/>
  <c r="L168" i="11" s="1"/>
  <c r="G169" i="6"/>
  <c r="N168" i="7"/>
  <c r="Q165" i="10"/>
  <c r="R165" i="10"/>
  <c r="U164" i="10"/>
  <c r="M164" i="10"/>
  <c r="I165" i="9"/>
  <c r="H167" i="6"/>
  <c r="E166" i="9"/>
  <c r="D166" i="10" s="1"/>
  <c r="I166" i="10" s="1"/>
  <c r="I167" i="6"/>
  <c r="F166" i="9"/>
  <c r="E166" i="10" s="1"/>
  <c r="J166" i="10" s="1"/>
  <c r="J165" i="7"/>
  <c r="J166" i="7"/>
  <c r="G168" i="11" l="1"/>
  <c r="K168" i="11" s="1"/>
  <c r="O168" i="11" s="1"/>
  <c r="F169" i="6"/>
  <c r="H169" i="11"/>
  <c r="M168" i="7"/>
  <c r="Q168" i="7" s="1"/>
  <c r="F168" i="7"/>
  <c r="U165" i="10"/>
  <c r="I169" i="11"/>
  <c r="L169" i="11" s="1"/>
  <c r="G169" i="7"/>
  <c r="G170" i="6"/>
  <c r="J170" i="11"/>
  <c r="N169" i="7"/>
  <c r="Q166" i="10"/>
  <c r="R166" i="10"/>
  <c r="M165" i="10"/>
  <c r="H168" i="6"/>
  <c r="E167" i="9"/>
  <c r="D167" i="10" s="1"/>
  <c r="I167" i="10" s="1"/>
  <c r="I168" i="6"/>
  <c r="F167" i="9"/>
  <c r="E167" i="10" s="1"/>
  <c r="J167" i="10" s="1"/>
  <c r="I166" i="9"/>
  <c r="M166" i="10" l="1"/>
  <c r="H170" i="11"/>
  <c r="G169" i="11"/>
  <c r="K169" i="11" s="1"/>
  <c r="O169" i="11" s="1"/>
  <c r="F170" i="6"/>
  <c r="M169" i="7"/>
  <c r="Q169" i="7" s="1"/>
  <c r="F169" i="7"/>
  <c r="J171" i="11"/>
  <c r="G170" i="7"/>
  <c r="G171" i="6"/>
  <c r="I170" i="11"/>
  <c r="L170" i="11" s="1"/>
  <c r="N170" i="7"/>
  <c r="R167" i="10"/>
  <c r="Q167" i="10"/>
  <c r="U166" i="10"/>
  <c r="I167" i="9"/>
  <c r="H169" i="6"/>
  <c r="E168" i="9"/>
  <c r="D168" i="10" s="1"/>
  <c r="I168" i="10" s="1"/>
  <c r="I169" i="6"/>
  <c r="F168" i="9"/>
  <c r="E168" i="10" s="1"/>
  <c r="J168" i="10" s="1"/>
  <c r="J167" i="7"/>
  <c r="G170" i="11" l="1"/>
  <c r="K170" i="11" s="1"/>
  <c r="O170" i="11" s="1"/>
  <c r="F171" i="6"/>
  <c r="M170" i="7"/>
  <c r="Q170" i="7" s="1"/>
  <c r="H171" i="11"/>
  <c r="F170" i="7"/>
  <c r="G172" i="6"/>
  <c r="G171" i="7"/>
  <c r="J172" i="11"/>
  <c r="N171" i="7"/>
  <c r="I171" i="11"/>
  <c r="L171" i="11" s="1"/>
  <c r="U167" i="10"/>
  <c r="R168" i="10"/>
  <c r="Q168" i="10"/>
  <c r="M167" i="10"/>
  <c r="H170" i="6"/>
  <c r="E169" i="9"/>
  <c r="D169" i="10" s="1"/>
  <c r="I169" i="10" s="1"/>
  <c r="I170" i="6"/>
  <c r="F169" i="9"/>
  <c r="E169" i="10" s="1"/>
  <c r="J169" i="10" s="1"/>
  <c r="I168" i="9"/>
  <c r="J168" i="7"/>
  <c r="F171" i="7" l="1"/>
  <c r="G171" i="11"/>
  <c r="K171" i="11" s="1"/>
  <c r="O171" i="11" s="1"/>
  <c r="F172" i="6"/>
  <c r="H172" i="11"/>
  <c r="M171" i="7"/>
  <c r="Q171" i="7" s="1"/>
  <c r="I172" i="11"/>
  <c r="L172" i="11" s="1"/>
  <c r="G172" i="7"/>
  <c r="G173" i="6"/>
  <c r="N172" i="7"/>
  <c r="J173" i="11"/>
  <c r="Q169" i="10"/>
  <c r="R169" i="10"/>
  <c r="U168" i="10"/>
  <c r="M168" i="10"/>
  <c r="I169" i="9"/>
  <c r="H171" i="6"/>
  <c r="E170" i="9"/>
  <c r="D170" i="10" s="1"/>
  <c r="I170" i="10" s="1"/>
  <c r="I171" i="6"/>
  <c r="F170" i="9"/>
  <c r="E170" i="10" s="1"/>
  <c r="J170" i="10" s="1"/>
  <c r="J169" i="7"/>
  <c r="J170" i="7"/>
  <c r="H173" i="11" l="1"/>
  <c r="F173" i="6"/>
  <c r="M172" i="7"/>
  <c r="Q172" i="7" s="1"/>
  <c r="G172" i="11"/>
  <c r="K172" i="11" s="1"/>
  <c r="O172" i="11" s="1"/>
  <c r="F172" i="7"/>
  <c r="G174" i="6"/>
  <c r="I173" i="11"/>
  <c r="L173" i="11" s="1"/>
  <c r="G173" i="7"/>
  <c r="J174" i="11"/>
  <c r="N173" i="7"/>
  <c r="U169" i="10"/>
  <c r="R170" i="10"/>
  <c r="Q170" i="10"/>
  <c r="M169" i="10"/>
  <c r="H172" i="6"/>
  <c r="E171" i="9"/>
  <c r="I172" i="6"/>
  <c r="F171" i="9"/>
  <c r="E171" i="10" s="1"/>
  <c r="J171" i="10" s="1"/>
  <c r="I170" i="9"/>
  <c r="F173" i="7" l="1"/>
  <c r="H174" i="11"/>
  <c r="G173" i="11"/>
  <c r="K173" i="11" s="1"/>
  <c r="O173" i="11" s="1"/>
  <c r="F174" i="6"/>
  <c r="M173" i="7"/>
  <c r="Q173" i="7" s="1"/>
  <c r="J175" i="11"/>
  <c r="G174" i="7"/>
  <c r="G175" i="6"/>
  <c r="I174" i="11"/>
  <c r="L174" i="11" s="1"/>
  <c r="N174" i="7"/>
  <c r="M170" i="10"/>
  <c r="U170" i="10"/>
  <c r="R171" i="10"/>
  <c r="I171" i="9"/>
  <c r="D171" i="10"/>
  <c r="I171" i="10" s="1"/>
  <c r="H173" i="6"/>
  <c r="E172" i="9"/>
  <c r="D172" i="10" s="1"/>
  <c r="I173" i="6"/>
  <c r="F172" i="9"/>
  <c r="E172" i="10" s="1"/>
  <c r="J172" i="10" s="1"/>
  <c r="J171" i="7"/>
  <c r="I172" i="10" l="1"/>
  <c r="M172" i="10" s="1"/>
  <c r="G174" i="11"/>
  <c r="K174" i="11" s="1"/>
  <c r="O174" i="11" s="1"/>
  <c r="M174" i="7"/>
  <c r="Q174" i="7" s="1"/>
  <c r="H175" i="11"/>
  <c r="F175" i="6"/>
  <c r="F174" i="7"/>
  <c r="G176" i="6"/>
  <c r="I175" i="11"/>
  <c r="L175" i="11" s="1"/>
  <c r="N175" i="7"/>
  <c r="J176" i="11"/>
  <c r="G175" i="7"/>
  <c r="R172" i="10"/>
  <c r="Q171" i="10"/>
  <c r="U171" i="10" s="1"/>
  <c r="M171" i="10"/>
  <c r="Q172" i="10"/>
  <c r="I172" i="9"/>
  <c r="H174" i="6"/>
  <c r="E173" i="9"/>
  <c r="D173" i="10" s="1"/>
  <c r="I173" i="10" s="1"/>
  <c r="I174" i="6"/>
  <c r="F173" i="9"/>
  <c r="E173" i="10" s="1"/>
  <c r="J173" i="10" s="1"/>
  <c r="J173" i="7"/>
  <c r="J172" i="7"/>
  <c r="U172" i="10" l="1"/>
  <c r="H176" i="11"/>
  <c r="F176" i="6"/>
  <c r="M175" i="7"/>
  <c r="Q175" i="7" s="1"/>
  <c r="F175" i="7"/>
  <c r="G175" i="11"/>
  <c r="K175" i="11" s="1"/>
  <c r="O175" i="11" s="1"/>
  <c r="G176" i="7"/>
  <c r="I176" i="11"/>
  <c r="L176" i="11" s="1"/>
  <c r="J177" i="11"/>
  <c r="G177" i="6"/>
  <c r="N176" i="7"/>
  <c r="R173" i="10"/>
  <c r="Q173" i="10"/>
  <c r="H175" i="6"/>
  <c r="E174" i="9"/>
  <c r="D174" i="10" s="1"/>
  <c r="I174" i="10" s="1"/>
  <c r="I175" i="6"/>
  <c r="F174" i="9"/>
  <c r="I173" i="9"/>
  <c r="M173" i="10" l="1"/>
  <c r="U173" i="10"/>
  <c r="H177" i="11"/>
  <c r="F177" i="6"/>
  <c r="M176" i="7"/>
  <c r="Q176" i="7" s="1"/>
  <c r="G176" i="11"/>
  <c r="K176" i="11" s="1"/>
  <c r="O176" i="11" s="1"/>
  <c r="F176" i="7"/>
  <c r="I177" i="11"/>
  <c r="L177" i="11" s="1"/>
  <c r="G177" i="7"/>
  <c r="N177" i="7"/>
  <c r="G178" i="6"/>
  <c r="J178" i="11"/>
  <c r="Q174" i="10"/>
  <c r="I174" i="9"/>
  <c r="E174" i="10"/>
  <c r="J174" i="10" s="1"/>
  <c r="H176" i="6"/>
  <c r="E175" i="9"/>
  <c r="D175" i="10" s="1"/>
  <c r="I175" i="10" s="1"/>
  <c r="I176" i="6"/>
  <c r="F175" i="9"/>
  <c r="E175" i="10" s="1"/>
  <c r="J175" i="10" s="1"/>
  <c r="J174" i="7"/>
  <c r="H178" i="11" l="1"/>
  <c r="M177" i="7"/>
  <c r="Q177" i="7" s="1"/>
  <c r="G177" i="11"/>
  <c r="K177" i="11" s="1"/>
  <c r="O177" i="11" s="1"/>
  <c r="F178" i="6"/>
  <c r="F177" i="7"/>
  <c r="J179" i="11"/>
  <c r="G179" i="6"/>
  <c r="G178" i="7"/>
  <c r="N178" i="7"/>
  <c r="I178" i="11"/>
  <c r="L178" i="11" s="1"/>
  <c r="R175" i="10"/>
  <c r="R174" i="10"/>
  <c r="U174" i="10" s="1"/>
  <c r="M174" i="10"/>
  <c r="Q175" i="10"/>
  <c r="I175" i="9"/>
  <c r="H177" i="6"/>
  <c r="E176" i="9"/>
  <c r="D176" i="10" s="1"/>
  <c r="I176" i="10" s="1"/>
  <c r="I177" i="6"/>
  <c r="F176" i="9"/>
  <c r="E176" i="10" s="1"/>
  <c r="J176" i="10" s="1"/>
  <c r="J175" i="7"/>
  <c r="U175" i="10" l="1"/>
  <c r="M175" i="10"/>
  <c r="H179" i="11"/>
  <c r="F179" i="6"/>
  <c r="M178" i="7"/>
  <c r="Q178" i="7" s="1"/>
  <c r="G178" i="11"/>
  <c r="K178" i="11" s="1"/>
  <c r="O178" i="11" s="1"/>
  <c r="F178" i="7"/>
  <c r="G179" i="7"/>
  <c r="I179" i="11"/>
  <c r="L179" i="11" s="1"/>
  <c r="G180" i="6"/>
  <c r="N179" i="7"/>
  <c r="J180" i="11"/>
  <c r="R176" i="10"/>
  <c r="Q176" i="10"/>
  <c r="H178" i="6"/>
  <c r="E177" i="9"/>
  <c r="D177" i="10" s="1"/>
  <c r="I177" i="10" s="1"/>
  <c r="I178" i="6"/>
  <c r="F177" i="9"/>
  <c r="E177" i="10" s="1"/>
  <c r="J177" i="10" s="1"/>
  <c r="I176" i="9"/>
  <c r="J176" i="7"/>
  <c r="F180" i="6" l="1"/>
  <c r="F179" i="7"/>
  <c r="G179" i="11"/>
  <c r="K179" i="11" s="1"/>
  <c r="O179" i="11" s="1"/>
  <c r="M179" i="7"/>
  <c r="Q179" i="7" s="1"/>
  <c r="H180" i="11"/>
  <c r="I180" i="11"/>
  <c r="L180" i="11" s="1"/>
  <c r="J181" i="11"/>
  <c r="G181" i="6"/>
  <c r="N180" i="7"/>
  <c r="G180" i="7"/>
  <c r="Q177" i="10"/>
  <c r="R177" i="10"/>
  <c r="U176" i="10"/>
  <c r="M176" i="10"/>
  <c r="I177" i="9"/>
  <c r="I179" i="6"/>
  <c r="F178" i="9"/>
  <c r="E178" i="10" s="1"/>
  <c r="J178" i="10" s="1"/>
  <c r="H179" i="6"/>
  <c r="E178" i="9"/>
  <c r="J177" i="7"/>
  <c r="H181" i="11" l="1"/>
  <c r="M180" i="7"/>
  <c r="Q180" i="7" s="1"/>
  <c r="G180" i="11"/>
  <c r="K180" i="11" s="1"/>
  <c r="O180" i="11" s="1"/>
  <c r="F180" i="7"/>
  <c r="F181" i="6"/>
  <c r="I181" i="11"/>
  <c r="L181" i="11" s="1"/>
  <c r="N181" i="7"/>
  <c r="J182" i="11"/>
  <c r="G181" i="7"/>
  <c r="G182" i="6"/>
  <c r="R178" i="10"/>
  <c r="M177" i="10"/>
  <c r="U177" i="10"/>
  <c r="I178" i="9"/>
  <c r="D178" i="10"/>
  <c r="I178" i="10" s="1"/>
  <c r="I180" i="6"/>
  <c r="F179" i="9"/>
  <c r="E179" i="10" s="1"/>
  <c r="J179" i="10" s="1"/>
  <c r="H180" i="6"/>
  <c r="E179" i="9"/>
  <c r="J178" i="7"/>
  <c r="H182" i="11" l="1"/>
  <c r="M181" i="7"/>
  <c r="Q181" i="7" s="1"/>
  <c r="G181" i="11"/>
  <c r="K181" i="11" s="1"/>
  <c r="O181" i="11" s="1"/>
  <c r="F182" i="6"/>
  <c r="F181" i="7"/>
  <c r="I182" i="11"/>
  <c r="L182" i="11" s="1"/>
  <c r="G182" i="7"/>
  <c r="N182" i="7"/>
  <c r="G183" i="6"/>
  <c r="J183" i="11"/>
  <c r="Q178" i="10"/>
  <c r="U178" i="10" s="1"/>
  <c r="M178" i="10"/>
  <c r="R179" i="10"/>
  <c r="I179" i="9"/>
  <c r="D179" i="10"/>
  <c r="I179" i="10" s="1"/>
  <c r="H181" i="6"/>
  <c r="E180" i="9"/>
  <c r="D180" i="10" s="1"/>
  <c r="I181" i="6"/>
  <c r="F180" i="9"/>
  <c r="E180" i="10" s="1"/>
  <c r="J180" i="10" s="1"/>
  <c r="J180" i="7"/>
  <c r="J179" i="7"/>
  <c r="I180" i="10" l="1"/>
  <c r="H183" i="11"/>
  <c r="F182" i="7"/>
  <c r="G182" i="11"/>
  <c r="K182" i="11" s="1"/>
  <c r="O182" i="11" s="1"/>
  <c r="F183" i="6"/>
  <c r="M182" i="7"/>
  <c r="Q182" i="7" s="1"/>
  <c r="G184" i="6"/>
  <c r="I183" i="11"/>
  <c r="L183" i="11" s="1"/>
  <c r="N183" i="7"/>
  <c r="J184" i="11"/>
  <c r="G183" i="7"/>
  <c r="R180" i="10"/>
  <c r="Q179" i="10"/>
  <c r="U179" i="10" s="1"/>
  <c r="M179" i="10"/>
  <c r="Q180" i="10"/>
  <c r="I182" i="6"/>
  <c r="F181" i="9"/>
  <c r="E181" i="10" s="1"/>
  <c r="J181" i="10" s="1"/>
  <c r="I180" i="9"/>
  <c r="H182" i="6"/>
  <c r="E181" i="9"/>
  <c r="F183" i="7" l="1"/>
  <c r="F184" i="6"/>
  <c r="H184" i="11"/>
  <c r="M183" i="7"/>
  <c r="Q183" i="7" s="1"/>
  <c r="G183" i="11"/>
  <c r="K183" i="11" s="1"/>
  <c r="O183" i="11" s="1"/>
  <c r="J185" i="11"/>
  <c r="N184" i="7"/>
  <c r="I184" i="11"/>
  <c r="L184" i="11" s="1"/>
  <c r="G184" i="7"/>
  <c r="G185" i="6"/>
  <c r="R181" i="10"/>
  <c r="U180" i="10"/>
  <c r="M180" i="10"/>
  <c r="I181" i="9"/>
  <c r="D181" i="10"/>
  <c r="I181" i="10" s="1"/>
  <c r="H183" i="6"/>
  <c r="E182" i="9"/>
  <c r="D182" i="10" s="1"/>
  <c r="I183" i="6"/>
  <c r="F182" i="9"/>
  <c r="E182" i="10" s="1"/>
  <c r="J182" i="10" s="1"/>
  <c r="J181" i="7"/>
  <c r="I182" i="10" l="1"/>
  <c r="H185" i="11"/>
  <c r="F184" i="7"/>
  <c r="G184" i="11"/>
  <c r="K184" i="11" s="1"/>
  <c r="O184" i="11" s="1"/>
  <c r="F185" i="6"/>
  <c r="M184" i="7"/>
  <c r="Q184" i="7" s="1"/>
  <c r="J186" i="11"/>
  <c r="G186" i="6"/>
  <c r="N185" i="7"/>
  <c r="I185" i="11"/>
  <c r="L185" i="11" s="1"/>
  <c r="G185" i="7"/>
  <c r="R182" i="10"/>
  <c r="Q181" i="10"/>
  <c r="U181" i="10" s="1"/>
  <c r="M181" i="10"/>
  <c r="Q182" i="10"/>
  <c r="I184" i="6"/>
  <c r="F183" i="9"/>
  <c r="E183" i="10" s="1"/>
  <c r="J183" i="10" s="1"/>
  <c r="I182" i="9"/>
  <c r="H184" i="6"/>
  <c r="E183" i="9"/>
  <c r="J182" i="7"/>
  <c r="G185" i="11" l="1"/>
  <c r="K185" i="11" s="1"/>
  <c r="O185" i="11" s="1"/>
  <c r="F186" i="6"/>
  <c r="M185" i="7"/>
  <c r="Q185" i="7" s="1"/>
  <c r="H186" i="11"/>
  <c r="F185" i="7"/>
  <c r="J187" i="11"/>
  <c r="G187" i="6"/>
  <c r="I186" i="11"/>
  <c r="L186" i="11" s="1"/>
  <c r="G186" i="7"/>
  <c r="N186" i="7"/>
  <c r="R183" i="10"/>
  <c r="U182" i="10"/>
  <c r="M182" i="10"/>
  <c r="I183" i="9"/>
  <c r="D183" i="10"/>
  <c r="I183" i="10" s="1"/>
  <c r="H185" i="6"/>
  <c r="E184" i="9"/>
  <c r="D184" i="10" s="1"/>
  <c r="I185" i="6"/>
  <c r="F184" i="9"/>
  <c r="E184" i="10" s="1"/>
  <c r="J184" i="10" s="1"/>
  <c r="J183" i="7"/>
  <c r="I184" i="10" l="1"/>
  <c r="H187" i="11"/>
  <c r="M186" i="7"/>
  <c r="Q186" i="7" s="1"/>
  <c r="G186" i="11"/>
  <c r="K186" i="11" s="1"/>
  <c r="O186" i="11" s="1"/>
  <c r="F187" i="6"/>
  <c r="F186" i="7"/>
  <c r="G188" i="6"/>
  <c r="G187" i="7"/>
  <c r="J188" i="11"/>
  <c r="N187" i="7"/>
  <c r="I187" i="11"/>
  <c r="L187" i="11" s="1"/>
  <c r="Q184" i="10"/>
  <c r="R184" i="10"/>
  <c r="Q183" i="10"/>
  <c r="U183" i="10" s="1"/>
  <c r="M183" i="10"/>
  <c r="I186" i="6"/>
  <c r="F185" i="9"/>
  <c r="E185" i="10" s="1"/>
  <c r="J185" i="10" s="1"/>
  <c r="I184" i="9"/>
  <c r="H186" i="6"/>
  <c r="E185" i="9"/>
  <c r="J185" i="7"/>
  <c r="J184" i="7"/>
  <c r="H188" i="11" l="1"/>
  <c r="G187" i="11"/>
  <c r="K187" i="11" s="1"/>
  <c r="O187" i="11" s="1"/>
  <c r="F188" i="6"/>
  <c r="M187" i="7"/>
  <c r="Q187" i="7" s="1"/>
  <c r="F187" i="7"/>
  <c r="I188" i="11"/>
  <c r="L188" i="11" s="1"/>
  <c r="N188" i="7"/>
  <c r="G189" i="6"/>
  <c r="J189" i="11"/>
  <c r="G188" i="7"/>
  <c r="R185" i="10"/>
  <c r="M184" i="10"/>
  <c r="U184" i="10"/>
  <c r="I185" i="9"/>
  <c r="D185" i="10"/>
  <c r="I185" i="10" s="1"/>
  <c r="H187" i="6"/>
  <c r="E186" i="9"/>
  <c r="D186" i="10" s="1"/>
  <c r="I187" i="6"/>
  <c r="F186" i="9"/>
  <c r="E186" i="10" s="1"/>
  <c r="J186" i="10" s="1"/>
  <c r="J186" i="7"/>
  <c r="I186" i="10" l="1"/>
  <c r="G188" i="11"/>
  <c r="K188" i="11" s="1"/>
  <c r="O188" i="11" s="1"/>
  <c r="H189" i="11"/>
  <c r="F189" i="6"/>
  <c r="F188" i="7"/>
  <c r="M188" i="7"/>
  <c r="Q188" i="7" s="1"/>
  <c r="G189" i="7"/>
  <c r="G190" i="6"/>
  <c r="I189" i="11"/>
  <c r="L189" i="11" s="1"/>
  <c r="J190" i="11"/>
  <c r="N189" i="7"/>
  <c r="Q186" i="10"/>
  <c r="R186" i="10"/>
  <c r="Q185" i="10"/>
  <c r="U185" i="10" s="1"/>
  <c r="M185" i="10"/>
  <c r="I188" i="6"/>
  <c r="F187" i="9"/>
  <c r="E187" i="10" s="1"/>
  <c r="J187" i="10" s="1"/>
  <c r="I186" i="9"/>
  <c r="H188" i="6"/>
  <c r="E187" i="9"/>
  <c r="G189" i="11" l="1"/>
  <c r="K189" i="11" s="1"/>
  <c r="O189" i="11" s="1"/>
  <c r="M189" i="7"/>
  <c r="Q189" i="7" s="1"/>
  <c r="F190" i="6"/>
  <c r="F189" i="7"/>
  <c r="H190" i="11"/>
  <c r="I190" i="11"/>
  <c r="L190" i="11" s="1"/>
  <c r="N190" i="7"/>
  <c r="G191" i="6"/>
  <c r="J191" i="11"/>
  <c r="G190" i="7"/>
  <c r="R187" i="10"/>
  <c r="U186" i="10"/>
  <c r="M186" i="10"/>
  <c r="I187" i="9"/>
  <c r="D187" i="10"/>
  <c r="I187" i="10" s="1"/>
  <c r="H189" i="6"/>
  <c r="E188" i="9"/>
  <c r="D188" i="10" s="1"/>
  <c r="I189" i="6"/>
  <c r="F188" i="9"/>
  <c r="E188" i="10" s="1"/>
  <c r="J188" i="10" s="1"/>
  <c r="J187" i="7"/>
  <c r="I188" i="10" l="1"/>
  <c r="F190" i="7"/>
  <c r="F191" i="6"/>
  <c r="G190" i="11"/>
  <c r="K190" i="11" s="1"/>
  <c r="O190" i="11" s="1"/>
  <c r="H191" i="11"/>
  <c r="M190" i="7"/>
  <c r="Q190" i="7" s="1"/>
  <c r="G191" i="7"/>
  <c r="J192" i="11"/>
  <c r="I191" i="11"/>
  <c r="L191" i="11" s="1"/>
  <c r="G192" i="6"/>
  <c r="N191" i="7"/>
  <c r="Q188" i="10"/>
  <c r="R188" i="10"/>
  <c r="Q187" i="10"/>
  <c r="U187" i="10" s="1"/>
  <c r="M187" i="10"/>
  <c r="I190" i="6"/>
  <c r="F189" i="9"/>
  <c r="E189" i="10" s="1"/>
  <c r="J189" i="10" s="1"/>
  <c r="I188" i="9"/>
  <c r="H190" i="6"/>
  <c r="E189" i="9"/>
  <c r="J188" i="7"/>
  <c r="H192" i="11" l="1"/>
  <c r="F192" i="6"/>
  <c r="G191" i="11"/>
  <c r="K191" i="11" s="1"/>
  <c r="O191" i="11" s="1"/>
  <c r="M191" i="7"/>
  <c r="Q191" i="7" s="1"/>
  <c r="F191" i="7"/>
  <c r="J193" i="11"/>
  <c r="G192" i="7"/>
  <c r="I192" i="11"/>
  <c r="L192" i="11" s="1"/>
  <c r="G193" i="6"/>
  <c r="N192" i="7"/>
  <c r="R189" i="10"/>
  <c r="U188" i="10"/>
  <c r="M188" i="10"/>
  <c r="I189" i="9"/>
  <c r="D189" i="10"/>
  <c r="I189" i="10" s="1"/>
  <c r="H191" i="6"/>
  <c r="E190" i="9"/>
  <c r="D190" i="10" s="1"/>
  <c r="I191" i="6"/>
  <c r="F190" i="9"/>
  <c r="J189" i="7"/>
  <c r="I190" i="10" l="1"/>
  <c r="H193" i="11"/>
  <c r="F192" i="7"/>
  <c r="M192" i="7"/>
  <c r="Q192" i="7" s="1"/>
  <c r="G192" i="11"/>
  <c r="K192" i="11" s="1"/>
  <c r="O192" i="11" s="1"/>
  <c r="F193" i="6"/>
  <c r="J194" i="11"/>
  <c r="N193" i="7"/>
  <c r="G194" i="6"/>
  <c r="I193" i="11"/>
  <c r="L193" i="11" s="1"/>
  <c r="G193" i="7"/>
  <c r="Q189" i="10"/>
  <c r="U189" i="10" s="1"/>
  <c r="M189" i="10"/>
  <c r="Q190" i="10"/>
  <c r="I190" i="9"/>
  <c r="E190" i="10"/>
  <c r="J190" i="10" s="1"/>
  <c r="I192" i="6"/>
  <c r="F191" i="9"/>
  <c r="E191" i="10" s="1"/>
  <c r="H192" i="6"/>
  <c r="E191" i="9"/>
  <c r="J190" i="7"/>
  <c r="J191" i="7"/>
  <c r="J191" i="10" l="1"/>
  <c r="G193" i="11"/>
  <c r="K193" i="11" s="1"/>
  <c r="O193" i="11" s="1"/>
  <c r="F193" i="7"/>
  <c r="M193" i="7"/>
  <c r="Q193" i="7" s="1"/>
  <c r="H194" i="11"/>
  <c r="F194" i="6"/>
  <c r="J195" i="11"/>
  <c r="G195" i="6"/>
  <c r="I194" i="11"/>
  <c r="L194" i="11" s="1"/>
  <c r="N194" i="7"/>
  <c r="G194" i="7"/>
  <c r="R190" i="10"/>
  <c r="U190" i="10" s="1"/>
  <c r="M190" i="10"/>
  <c r="R191" i="10"/>
  <c r="I191" i="9"/>
  <c r="D191" i="10"/>
  <c r="I191" i="10" s="1"/>
  <c r="H193" i="6"/>
  <c r="E192" i="9"/>
  <c r="D192" i="10" s="1"/>
  <c r="I193" i="6"/>
  <c r="F192" i="9"/>
  <c r="E192" i="10" s="1"/>
  <c r="J192" i="10" s="1"/>
  <c r="J192" i="7"/>
  <c r="I192" i="10" l="1"/>
  <c r="F195" i="6"/>
  <c r="F194" i="7"/>
  <c r="G194" i="11"/>
  <c r="K194" i="11" s="1"/>
  <c r="O194" i="11" s="1"/>
  <c r="M194" i="7"/>
  <c r="Q194" i="7" s="1"/>
  <c r="H195" i="11"/>
  <c r="J196" i="11"/>
  <c r="G196" i="6"/>
  <c r="I195" i="11"/>
  <c r="L195" i="11" s="1"/>
  <c r="G195" i="7"/>
  <c r="N195" i="7"/>
  <c r="R192" i="10"/>
  <c r="Q191" i="10"/>
  <c r="U191" i="10" s="1"/>
  <c r="M191" i="10"/>
  <c r="Q192" i="10"/>
  <c r="I194" i="6"/>
  <c r="F193" i="9"/>
  <c r="E193" i="10" s="1"/>
  <c r="J193" i="10" s="1"/>
  <c r="I192" i="9"/>
  <c r="H194" i="6"/>
  <c r="E193" i="9"/>
  <c r="M192" i="10" l="1"/>
  <c r="G195" i="11"/>
  <c r="K195" i="11" s="1"/>
  <c r="O195" i="11" s="1"/>
  <c r="F196" i="6"/>
  <c r="M195" i="7"/>
  <c r="Q195" i="7" s="1"/>
  <c r="H196" i="11"/>
  <c r="F195" i="7"/>
  <c r="U192" i="10"/>
  <c r="J197" i="11"/>
  <c r="N196" i="7"/>
  <c r="G196" i="7"/>
  <c r="I196" i="11"/>
  <c r="L196" i="11" s="1"/>
  <c r="G197" i="6"/>
  <c r="R193" i="10"/>
  <c r="I193" i="9"/>
  <c r="D193" i="10"/>
  <c r="I193" i="10" s="1"/>
  <c r="H195" i="6"/>
  <c r="E194" i="9"/>
  <c r="D194" i="10" s="1"/>
  <c r="I195" i="6"/>
  <c r="F194" i="9"/>
  <c r="E194" i="10" s="1"/>
  <c r="J194" i="10" s="1"/>
  <c r="J193" i="7"/>
  <c r="I194" i="10" l="1"/>
  <c r="G196" i="11"/>
  <c r="K196" i="11" s="1"/>
  <c r="O196" i="11" s="1"/>
  <c r="M196" i="7"/>
  <c r="Q196" i="7" s="1"/>
  <c r="H197" i="11"/>
  <c r="F197" i="6"/>
  <c r="F196" i="7"/>
  <c r="N197" i="7"/>
  <c r="G197" i="7"/>
  <c r="I197" i="11"/>
  <c r="L197" i="11" s="1"/>
  <c r="J198" i="11"/>
  <c r="G198" i="6"/>
  <c r="Q194" i="10"/>
  <c r="R194" i="10"/>
  <c r="Q193" i="10"/>
  <c r="U193" i="10" s="1"/>
  <c r="M193" i="10"/>
  <c r="I196" i="6"/>
  <c r="F195" i="9"/>
  <c r="E195" i="10" s="1"/>
  <c r="J195" i="10" s="1"/>
  <c r="I194" i="9"/>
  <c r="H196" i="6"/>
  <c r="E195" i="9"/>
  <c r="J194" i="7"/>
  <c r="F198" i="6" l="1"/>
  <c r="H198" i="11"/>
  <c r="M197" i="7"/>
  <c r="Q197" i="7" s="1"/>
  <c r="F197" i="7"/>
  <c r="G197" i="11"/>
  <c r="K197" i="11" s="1"/>
  <c r="O197" i="11" s="1"/>
  <c r="U194" i="10"/>
  <c r="G198" i="7"/>
  <c r="J199" i="11"/>
  <c r="I198" i="11"/>
  <c r="L198" i="11" s="1"/>
  <c r="G199" i="6"/>
  <c r="N198" i="7"/>
  <c r="M194" i="10"/>
  <c r="R195" i="10"/>
  <c r="I195" i="9"/>
  <c r="D195" i="10"/>
  <c r="I195" i="10" s="1"/>
  <c r="H197" i="6"/>
  <c r="E196" i="9"/>
  <c r="D196" i="10" s="1"/>
  <c r="I197" i="6"/>
  <c r="F196" i="9"/>
  <c r="E196" i="10" s="1"/>
  <c r="J196" i="10" s="1"/>
  <c r="J195" i="7"/>
  <c r="J196" i="7"/>
  <c r="I196" i="10" l="1"/>
  <c r="H199" i="11"/>
  <c r="F199" i="6"/>
  <c r="G198" i="11"/>
  <c r="K198" i="11" s="1"/>
  <c r="O198" i="11" s="1"/>
  <c r="F198" i="7"/>
  <c r="M198" i="7"/>
  <c r="Q198" i="7" s="1"/>
  <c r="J200" i="11"/>
  <c r="G200" i="6"/>
  <c r="N199" i="7"/>
  <c r="G199" i="7"/>
  <c r="I199" i="11"/>
  <c r="L199" i="11" s="1"/>
  <c r="Q196" i="10"/>
  <c r="R196" i="10"/>
  <c r="Q195" i="10"/>
  <c r="U195" i="10" s="1"/>
  <c r="M195" i="10"/>
  <c r="I198" i="6"/>
  <c r="F197" i="9"/>
  <c r="E197" i="10" s="1"/>
  <c r="J197" i="10" s="1"/>
  <c r="I196" i="9"/>
  <c r="H198" i="6"/>
  <c r="E197" i="9"/>
  <c r="H200" i="11" l="1"/>
  <c r="F199" i="7"/>
  <c r="F200" i="6"/>
  <c r="M199" i="7"/>
  <c r="Q199" i="7" s="1"/>
  <c r="G199" i="11"/>
  <c r="K199" i="11" s="1"/>
  <c r="O199" i="11" s="1"/>
  <c r="G200" i="7"/>
  <c r="I200" i="11"/>
  <c r="L200" i="11" s="1"/>
  <c r="G201" i="6"/>
  <c r="N200" i="7"/>
  <c r="J201" i="11"/>
  <c r="U196" i="10"/>
  <c r="R197" i="10"/>
  <c r="M196" i="10"/>
  <c r="I197" i="9"/>
  <c r="D197" i="10"/>
  <c r="I197" i="10" s="1"/>
  <c r="H199" i="6"/>
  <c r="E198" i="9"/>
  <c r="D198" i="10" s="1"/>
  <c r="I199" i="6"/>
  <c r="F198" i="9"/>
  <c r="E198" i="10" s="1"/>
  <c r="J198" i="10" s="1"/>
  <c r="J197" i="7"/>
  <c r="I198" i="10" l="1"/>
  <c r="H201" i="11"/>
  <c r="F201" i="6"/>
  <c r="M200" i="7"/>
  <c r="Q200" i="7" s="1"/>
  <c r="G200" i="11"/>
  <c r="K200" i="11" s="1"/>
  <c r="O200" i="11" s="1"/>
  <c r="F200" i="7"/>
  <c r="G201" i="7"/>
  <c r="N201" i="7"/>
  <c r="J202" i="11"/>
  <c r="G202" i="6"/>
  <c r="I201" i="11"/>
  <c r="L201" i="11" s="1"/>
  <c r="Q198" i="10"/>
  <c r="R198" i="10"/>
  <c r="Q197" i="10"/>
  <c r="U197" i="10" s="1"/>
  <c r="M197" i="10"/>
  <c r="I200" i="6"/>
  <c r="F199" i="9"/>
  <c r="E199" i="10" s="1"/>
  <c r="J199" i="10" s="1"/>
  <c r="I198" i="9"/>
  <c r="H200" i="6"/>
  <c r="E199" i="9"/>
  <c r="J198" i="7"/>
  <c r="M198" i="10" l="1"/>
  <c r="U198" i="10"/>
  <c r="G201" i="11"/>
  <c r="K201" i="11" s="1"/>
  <c r="O201" i="11" s="1"/>
  <c r="M201" i="7"/>
  <c r="Q201" i="7" s="1"/>
  <c r="H202" i="11"/>
  <c r="F201" i="7"/>
  <c r="F202" i="6"/>
  <c r="G203" i="6"/>
  <c r="I202" i="11"/>
  <c r="L202" i="11" s="1"/>
  <c r="N202" i="7"/>
  <c r="J203" i="11"/>
  <c r="G202" i="7"/>
  <c r="R199" i="10"/>
  <c r="I199" i="9"/>
  <c r="D199" i="10"/>
  <c r="I199" i="10" s="1"/>
  <c r="H201" i="6"/>
  <c r="E200" i="9"/>
  <c r="D200" i="10" s="1"/>
  <c r="I201" i="6"/>
  <c r="F200" i="9"/>
  <c r="E200" i="10" s="1"/>
  <c r="J200" i="10" s="1"/>
  <c r="J199" i="7"/>
  <c r="J200" i="7"/>
  <c r="I200" i="10" l="1"/>
  <c r="H203" i="11"/>
  <c r="F203" i="6"/>
  <c r="F202" i="7"/>
  <c r="M202" i="7"/>
  <c r="Q202" i="7" s="1"/>
  <c r="G202" i="11"/>
  <c r="K202" i="11" s="1"/>
  <c r="O202" i="11" s="1"/>
  <c r="N203" i="7"/>
  <c r="G203" i="7"/>
  <c r="J204" i="11"/>
  <c r="I203" i="11"/>
  <c r="L203" i="11" s="1"/>
  <c r="G204" i="6"/>
  <c r="R200" i="10"/>
  <c r="Q199" i="10"/>
  <c r="U199" i="10" s="1"/>
  <c r="M199" i="10"/>
  <c r="Q200" i="10"/>
  <c r="I202" i="6"/>
  <c r="F201" i="9"/>
  <c r="E201" i="10" s="1"/>
  <c r="J201" i="10" s="1"/>
  <c r="I200" i="9"/>
  <c r="H202" i="6"/>
  <c r="E201" i="9"/>
  <c r="U200" i="10" l="1"/>
  <c r="G203" i="11"/>
  <c r="K203" i="11" s="1"/>
  <c r="O203" i="11" s="1"/>
  <c r="F203" i="7"/>
  <c r="M203" i="7"/>
  <c r="Q203" i="7" s="1"/>
  <c r="H204" i="11"/>
  <c r="F204" i="6"/>
  <c r="G204" i="7"/>
  <c r="N204" i="7"/>
  <c r="J205" i="11"/>
  <c r="I204" i="11"/>
  <c r="L204" i="11" s="1"/>
  <c r="G205" i="6"/>
  <c r="R201" i="10"/>
  <c r="M200" i="10"/>
  <c r="I201" i="9"/>
  <c r="D201" i="10"/>
  <c r="I201" i="10" s="1"/>
  <c r="H203" i="6"/>
  <c r="E202" i="9"/>
  <c r="D202" i="10" s="1"/>
  <c r="I203" i="6"/>
  <c r="F202" i="9"/>
  <c r="E202" i="10" s="1"/>
  <c r="J202" i="10" s="1"/>
  <c r="J201" i="7"/>
  <c r="I202" i="10" l="1"/>
  <c r="H205" i="11"/>
  <c r="G204" i="11"/>
  <c r="K204" i="11" s="1"/>
  <c r="O204" i="11" s="1"/>
  <c r="F205" i="6"/>
  <c r="M204" i="7"/>
  <c r="Q204" i="7" s="1"/>
  <c r="F204" i="7"/>
  <c r="J206" i="11"/>
  <c r="N205" i="7"/>
  <c r="G205" i="7"/>
  <c r="I205" i="11"/>
  <c r="L205" i="11" s="1"/>
  <c r="G206" i="6"/>
  <c r="R202" i="10"/>
  <c r="Q201" i="10"/>
  <c r="U201" i="10" s="1"/>
  <c r="M201" i="10"/>
  <c r="Q202" i="10"/>
  <c r="I204" i="6"/>
  <c r="F203" i="9"/>
  <c r="E203" i="10" s="1"/>
  <c r="J203" i="10" s="1"/>
  <c r="I202" i="9"/>
  <c r="H204" i="6"/>
  <c r="E203" i="9"/>
  <c r="J202" i="7"/>
  <c r="U202" i="10" l="1"/>
  <c r="M202" i="10"/>
  <c r="G205" i="11"/>
  <c r="K205" i="11" s="1"/>
  <c r="O205" i="11" s="1"/>
  <c r="F205" i="7"/>
  <c r="M205" i="7"/>
  <c r="Q205" i="7" s="1"/>
  <c r="F206" i="6"/>
  <c r="H206" i="11"/>
  <c r="N206" i="7"/>
  <c r="G207" i="6"/>
  <c r="I206" i="11"/>
  <c r="L206" i="11" s="1"/>
  <c r="G206" i="7"/>
  <c r="J207" i="11"/>
  <c r="R203" i="10"/>
  <c r="I203" i="9"/>
  <c r="D203" i="10"/>
  <c r="I203" i="10" s="1"/>
  <c r="H205" i="6"/>
  <c r="E204" i="9"/>
  <c r="D204" i="10" s="1"/>
  <c r="I205" i="6"/>
  <c r="F204" i="9"/>
  <c r="E204" i="10" s="1"/>
  <c r="J204" i="10" s="1"/>
  <c r="J203" i="7"/>
  <c r="I204" i="10" l="1"/>
  <c r="H207" i="11"/>
  <c r="M206" i="7"/>
  <c r="Q206" i="7" s="1"/>
  <c r="F206" i="7"/>
  <c r="F207" i="6"/>
  <c r="G206" i="11"/>
  <c r="K206" i="11" s="1"/>
  <c r="O206" i="11" s="1"/>
  <c r="I207" i="11"/>
  <c r="L207" i="11" s="1"/>
  <c r="G208" i="6"/>
  <c r="J208" i="11"/>
  <c r="N207" i="7"/>
  <c r="G207" i="7"/>
  <c r="Q204" i="10"/>
  <c r="R204" i="10"/>
  <c r="Q203" i="10"/>
  <c r="U203" i="10" s="1"/>
  <c r="M203" i="10"/>
  <c r="I206" i="6"/>
  <c r="F205" i="9"/>
  <c r="E205" i="10" s="1"/>
  <c r="J205" i="10" s="1"/>
  <c r="I204" i="9"/>
  <c r="H206" i="6"/>
  <c r="E205" i="9"/>
  <c r="J204" i="7"/>
  <c r="M204" i="10" l="1"/>
  <c r="H208" i="11"/>
  <c r="M207" i="7"/>
  <c r="Q207" i="7" s="1"/>
  <c r="F208" i="6"/>
  <c r="G207" i="11"/>
  <c r="K207" i="11" s="1"/>
  <c r="O207" i="11" s="1"/>
  <c r="F207" i="7"/>
  <c r="N208" i="7"/>
  <c r="J209" i="11"/>
  <c r="G208" i="7"/>
  <c r="I208" i="11"/>
  <c r="L208" i="11" s="1"/>
  <c r="G209" i="6"/>
  <c r="U204" i="10"/>
  <c r="R205" i="10"/>
  <c r="I205" i="9"/>
  <c r="D205" i="10"/>
  <c r="I205" i="10" s="1"/>
  <c r="H207" i="6"/>
  <c r="E206" i="9"/>
  <c r="D206" i="10" s="1"/>
  <c r="I207" i="6"/>
  <c r="F206" i="9"/>
  <c r="J205" i="7"/>
  <c r="I206" i="10" l="1"/>
  <c r="G208" i="11"/>
  <c r="K208" i="11" s="1"/>
  <c r="O208" i="11" s="1"/>
  <c r="H209" i="11"/>
  <c r="F209" i="6"/>
  <c r="M208" i="7"/>
  <c r="Q208" i="7" s="1"/>
  <c r="F208" i="7"/>
  <c r="J210" i="11"/>
  <c r="N209" i="7"/>
  <c r="I209" i="11"/>
  <c r="L209" i="11" s="1"/>
  <c r="G209" i="7"/>
  <c r="G210" i="6"/>
  <c r="Q205" i="10"/>
  <c r="U205" i="10" s="1"/>
  <c r="M205" i="10"/>
  <c r="Q206" i="10"/>
  <c r="I206" i="9"/>
  <c r="E206" i="10"/>
  <c r="J206" i="10" s="1"/>
  <c r="I208" i="6"/>
  <c r="F207" i="9"/>
  <c r="E207" i="10" s="1"/>
  <c r="H208" i="6"/>
  <c r="E207" i="9"/>
  <c r="J206" i="7"/>
  <c r="J207" i="10" l="1"/>
  <c r="G209" i="11"/>
  <c r="K209" i="11" s="1"/>
  <c r="O209" i="11" s="1"/>
  <c r="M209" i="7"/>
  <c r="Q209" i="7" s="1"/>
  <c r="H210" i="11"/>
  <c r="F210" i="6"/>
  <c r="F209" i="7"/>
  <c r="G211" i="6"/>
  <c r="J211" i="11"/>
  <c r="I210" i="11"/>
  <c r="L210" i="11" s="1"/>
  <c r="N210" i="7"/>
  <c r="G210" i="7"/>
  <c r="R206" i="10"/>
  <c r="U206" i="10" s="1"/>
  <c r="M206" i="10"/>
  <c r="R207" i="10"/>
  <c r="I207" i="9"/>
  <c r="D207" i="10"/>
  <c r="I207" i="10" s="1"/>
  <c r="H209" i="6"/>
  <c r="E208" i="9"/>
  <c r="D208" i="10" s="1"/>
  <c r="I209" i="6"/>
  <c r="F208" i="9"/>
  <c r="E208" i="10" s="1"/>
  <c r="J208" i="10" s="1"/>
  <c r="J207" i="7"/>
  <c r="I208" i="10" l="1"/>
  <c r="F210" i="7"/>
  <c r="G210" i="11"/>
  <c r="K210" i="11" s="1"/>
  <c r="O210" i="11" s="1"/>
  <c r="M210" i="7"/>
  <c r="Q210" i="7" s="1"/>
  <c r="H211" i="11"/>
  <c r="F211" i="6"/>
  <c r="I211" i="11"/>
  <c r="L211" i="11" s="1"/>
  <c r="J212" i="11"/>
  <c r="G212" i="6"/>
  <c r="N211" i="7"/>
  <c r="G211" i="7"/>
  <c r="R208" i="10"/>
  <c r="Q207" i="10"/>
  <c r="U207" i="10" s="1"/>
  <c r="M207" i="10"/>
  <c r="Q208" i="10"/>
  <c r="I210" i="6"/>
  <c r="F209" i="9"/>
  <c r="E209" i="10" s="1"/>
  <c r="J209" i="10" s="1"/>
  <c r="I208" i="9"/>
  <c r="H210" i="6"/>
  <c r="E209" i="9"/>
  <c r="J208" i="7"/>
  <c r="J209" i="7"/>
  <c r="H212" i="11" l="1"/>
  <c r="M211" i="7"/>
  <c r="Q211" i="7" s="1"/>
  <c r="G211" i="11"/>
  <c r="K211" i="11" s="1"/>
  <c r="O211" i="11" s="1"/>
  <c r="F211" i="7"/>
  <c r="F212" i="6"/>
  <c r="U208" i="10"/>
  <c r="N212" i="7"/>
  <c r="G213" i="6"/>
  <c r="G212" i="7"/>
  <c r="I212" i="11"/>
  <c r="L212" i="11" s="1"/>
  <c r="J213" i="11"/>
  <c r="R209" i="10"/>
  <c r="M208" i="10"/>
  <c r="I209" i="9"/>
  <c r="D209" i="10"/>
  <c r="I209" i="10" s="1"/>
  <c r="H211" i="6"/>
  <c r="E210" i="9"/>
  <c r="D210" i="10" s="1"/>
  <c r="I211" i="6"/>
  <c r="F210" i="9"/>
  <c r="E210" i="10" s="1"/>
  <c r="J210" i="10" s="1"/>
  <c r="J210" i="7"/>
  <c r="I210" i="10" l="1"/>
  <c r="H213" i="11"/>
  <c r="F212" i="7"/>
  <c r="G212" i="11"/>
  <c r="K212" i="11" s="1"/>
  <c r="O212" i="11" s="1"/>
  <c r="F213" i="6"/>
  <c r="M212" i="7"/>
  <c r="Q212" i="7" s="1"/>
  <c r="I213" i="11"/>
  <c r="L213" i="11" s="1"/>
  <c r="N213" i="7"/>
  <c r="J214" i="11"/>
  <c r="G214" i="6"/>
  <c r="G213" i="7"/>
  <c r="Q210" i="10"/>
  <c r="R210" i="10"/>
  <c r="Q209" i="10"/>
  <c r="U209" i="10" s="1"/>
  <c r="M209" i="10"/>
  <c r="I212" i="6"/>
  <c r="F211" i="9"/>
  <c r="E211" i="10" s="1"/>
  <c r="J211" i="10" s="1"/>
  <c r="I210" i="9"/>
  <c r="H212" i="6"/>
  <c r="E211" i="9"/>
  <c r="H214" i="11" l="1"/>
  <c r="M213" i="7"/>
  <c r="Q213" i="7" s="1"/>
  <c r="G213" i="11"/>
  <c r="K213" i="11" s="1"/>
  <c r="O213" i="11" s="1"/>
  <c r="F213" i="7"/>
  <c r="F214" i="6"/>
  <c r="M210" i="10"/>
  <c r="G215" i="6"/>
  <c r="I214" i="11"/>
  <c r="L214" i="11" s="1"/>
  <c r="N214" i="7"/>
  <c r="J215" i="11"/>
  <c r="G214" i="7"/>
  <c r="U210" i="10"/>
  <c r="R211" i="10"/>
  <c r="I211" i="9"/>
  <c r="D211" i="10"/>
  <c r="I211" i="10" s="1"/>
  <c r="H213" i="6"/>
  <c r="E212" i="9"/>
  <c r="D212" i="10" s="1"/>
  <c r="I213" i="6"/>
  <c r="F212" i="9"/>
  <c r="E212" i="10" s="1"/>
  <c r="J212" i="10" s="1"/>
  <c r="J211" i="7"/>
  <c r="J212" i="7"/>
  <c r="I212" i="10" l="1"/>
  <c r="G214" i="11"/>
  <c r="K214" i="11" s="1"/>
  <c r="O214" i="11" s="1"/>
  <c r="H215" i="11"/>
  <c r="F215" i="6"/>
  <c r="M214" i="7"/>
  <c r="Q214" i="7" s="1"/>
  <c r="F214" i="7"/>
  <c r="G216" i="6"/>
  <c r="I215" i="11"/>
  <c r="L215" i="11" s="1"/>
  <c r="N215" i="7"/>
  <c r="J216" i="11"/>
  <c r="G215" i="7"/>
  <c r="R212" i="10"/>
  <c r="Q211" i="10"/>
  <c r="U211" i="10" s="1"/>
  <c r="M211" i="10"/>
  <c r="Q212" i="10"/>
  <c r="I214" i="6"/>
  <c r="F213" i="9"/>
  <c r="E213" i="10" s="1"/>
  <c r="J213" i="10" s="1"/>
  <c r="I212" i="9"/>
  <c r="H214" i="6"/>
  <c r="E213" i="9"/>
  <c r="U212" i="10" l="1"/>
  <c r="M212" i="10"/>
  <c r="G215" i="11"/>
  <c r="K215" i="11" s="1"/>
  <c r="O215" i="11" s="1"/>
  <c r="M215" i="7"/>
  <c r="Q215" i="7" s="1"/>
  <c r="H216" i="11"/>
  <c r="F215" i="7"/>
  <c r="F216" i="6"/>
  <c r="G217" i="6"/>
  <c r="J217" i="11"/>
  <c r="G216" i="7"/>
  <c r="I216" i="11"/>
  <c r="L216" i="11" s="1"/>
  <c r="N216" i="7"/>
  <c r="R213" i="10"/>
  <c r="I213" i="9"/>
  <c r="D213" i="10"/>
  <c r="I213" i="10" s="1"/>
  <c r="H215" i="6"/>
  <c r="E214" i="9"/>
  <c r="D214" i="10" s="1"/>
  <c r="I215" i="6"/>
  <c r="F214" i="9"/>
  <c r="E214" i="10" s="1"/>
  <c r="J214" i="10" s="1"/>
  <c r="J213" i="7"/>
  <c r="I214" i="10" l="1"/>
  <c r="F217" i="6"/>
  <c r="M216" i="7"/>
  <c r="Q216" i="7" s="1"/>
  <c r="H217" i="11"/>
  <c r="F216" i="7"/>
  <c r="G216" i="11"/>
  <c r="K216" i="11" s="1"/>
  <c r="O216" i="11" s="1"/>
  <c r="G218" i="6"/>
  <c r="J218" i="11"/>
  <c r="N217" i="7"/>
  <c r="G217" i="7"/>
  <c r="I217" i="11"/>
  <c r="L217" i="11" s="1"/>
  <c r="Q214" i="10"/>
  <c r="R214" i="10"/>
  <c r="Q213" i="10"/>
  <c r="U213" i="10" s="1"/>
  <c r="M213" i="10"/>
  <c r="I216" i="6"/>
  <c r="F215" i="9"/>
  <c r="E215" i="10" s="1"/>
  <c r="J215" i="10" s="1"/>
  <c r="I214" i="9"/>
  <c r="H216" i="6"/>
  <c r="E215" i="9"/>
  <c r="J214" i="7"/>
  <c r="J215" i="7"/>
  <c r="M214" i="10" l="1"/>
  <c r="G217" i="11"/>
  <c r="K217" i="11" s="1"/>
  <c r="O217" i="11" s="1"/>
  <c r="M217" i="7"/>
  <c r="Q217" i="7" s="1"/>
  <c r="F218" i="6"/>
  <c r="F217" i="7"/>
  <c r="H218" i="11"/>
  <c r="U214" i="10"/>
  <c r="G218" i="7"/>
  <c r="I218" i="11"/>
  <c r="L218" i="11" s="1"/>
  <c r="J219" i="11"/>
  <c r="G219" i="6"/>
  <c r="N218" i="7"/>
  <c r="R215" i="10"/>
  <c r="I215" i="9"/>
  <c r="D215" i="10"/>
  <c r="I215" i="10" s="1"/>
  <c r="H217" i="6"/>
  <c r="E216" i="9"/>
  <c r="D216" i="10" s="1"/>
  <c r="I217" i="6"/>
  <c r="F216" i="9"/>
  <c r="E216" i="10" s="1"/>
  <c r="J216" i="10" s="1"/>
  <c r="J216" i="7"/>
  <c r="I216" i="10" l="1"/>
  <c r="H219" i="11"/>
  <c r="F218" i="7"/>
  <c r="G218" i="11"/>
  <c r="K218" i="11" s="1"/>
  <c r="O218" i="11" s="1"/>
  <c r="M218" i="7"/>
  <c r="Q218" i="7" s="1"/>
  <c r="F219" i="6"/>
  <c r="I219" i="11"/>
  <c r="L219" i="11" s="1"/>
  <c r="N219" i="7"/>
  <c r="G220" i="6"/>
  <c r="G219" i="7"/>
  <c r="J220" i="11"/>
  <c r="Q215" i="10"/>
  <c r="U215" i="10" s="1"/>
  <c r="M215" i="10"/>
  <c r="R216" i="10"/>
  <c r="Q216" i="10"/>
  <c r="I218" i="6"/>
  <c r="F217" i="9"/>
  <c r="E217" i="10" s="1"/>
  <c r="J217" i="10" s="1"/>
  <c r="I216" i="9"/>
  <c r="H218" i="6"/>
  <c r="E217" i="9"/>
  <c r="M216" i="10" l="1"/>
  <c r="F220" i="6"/>
  <c r="M219" i="7"/>
  <c r="Q219" i="7" s="1"/>
  <c r="G219" i="11"/>
  <c r="K219" i="11" s="1"/>
  <c r="O219" i="11" s="1"/>
  <c r="F219" i="7"/>
  <c r="H220" i="11"/>
  <c r="U216" i="10"/>
  <c r="G221" i="6"/>
  <c r="N220" i="7"/>
  <c r="I220" i="11"/>
  <c r="L220" i="11" s="1"/>
  <c r="J221" i="11"/>
  <c r="G220" i="7"/>
  <c r="R217" i="10"/>
  <c r="I217" i="9"/>
  <c r="D217" i="10"/>
  <c r="I217" i="10" s="1"/>
  <c r="H219" i="6"/>
  <c r="E218" i="9"/>
  <c r="D218" i="10" s="1"/>
  <c r="I219" i="6"/>
  <c r="F218" i="9"/>
  <c r="E218" i="10" s="1"/>
  <c r="J218" i="10" s="1"/>
  <c r="J217" i="7"/>
  <c r="I218" i="10" l="1"/>
  <c r="H221" i="11"/>
  <c r="M220" i="7"/>
  <c r="Q220" i="7" s="1"/>
  <c r="G220" i="11"/>
  <c r="K220" i="11" s="1"/>
  <c r="O220" i="11" s="1"/>
  <c r="F221" i="6"/>
  <c r="F220" i="7"/>
  <c r="J222" i="11"/>
  <c r="G222" i="6"/>
  <c r="I221" i="11"/>
  <c r="L221" i="11" s="1"/>
  <c r="N221" i="7"/>
  <c r="G221" i="7"/>
  <c r="Q218" i="10"/>
  <c r="R218" i="10"/>
  <c r="Q217" i="10"/>
  <c r="U217" i="10" s="1"/>
  <c r="M217" i="10"/>
  <c r="I220" i="6"/>
  <c r="F219" i="9"/>
  <c r="E219" i="10" s="1"/>
  <c r="J219" i="10" s="1"/>
  <c r="I218" i="9"/>
  <c r="H220" i="6"/>
  <c r="E219" i="9"/>
  <c r="J219" i="7"/>
  <c r="J218" i="7"/>
  <c r="G221" i="11" l="1"/>
  <c r="K221" i="11" s="1"/>
  <c r="O221" i="11" s="1"/>
  <c r="F222" i="6"/>
  <c r="M221" i="7"/>
  <c r="Q221" i="7" s="1"/>
  <c r="H222" i="11"/>
  <c r="F221" i="7"/>
  <c r="U218" i="10"/>
  <c r="G222" i="7"/>
  <c r="I222" i="11"/>
  <c r="L222" i="11" s="1"/>
  <c r="J223" i="11"/>
  <c r="G223" i="6"/>
  <c r="N222" i="7"/>
  <c r="M218" i="10"/>
  <c r="R219" i="10"/>
  <c r="I219" i="9"/>
  <c r="D219" i="10"/>
  <c r="I219" i="10" s="1"/>
  <c r="H221" i="6"/>
  <c r="E220" i="9"/>
  <c r="D220" i="10" s="1"/>
  <c r="I221" i="6"/>
  <c r="F220" i="9"/>
  <c r="E220" i="10" s="1"/>
  <c r="J220" i="10" s="1"/>
  <c r="I220" i="10" l="1"/>
  <c r="G222" i="11"/>
  <c r="K222" i="11" s="1"/>
  <c r="O222" i="11" s="1"/>
  <c r="M222" i="7"/>
  <c r="Q222" i="7" s="1"/>
  <c r="F223" i="6"/>
  <c r="H223" i="11"/>
  <c r="F222" i="7"/>
  <c r="J224" i="11"/>
  <c r="G224" i="6"/>
  <c r="G223" i="7"/>
  <c r="N223" i="7"/>
  <c r="I223" i="11"/>
  <c r="L223" i="11" s="1"/>
  <c r="Q220" i="10"/>
  <c r="R220" i="10"/>
  <c r="Q219" i="10"/>
  <c r="U219" i="10" s="1"/>
  <c r="M219" i="10"/>
  <c r="I222" i="6"/>
  <c r="F221" i="9"/>
  <c r="E221" i="10" s="1"/>
  <c r="J221" i="10" s="1"/>
  <c r="I220" i="9"/>
  <c r="H222" i="6"/>
  <c r="E221" i="9"/>
  <c r="J220" i="7"/>
  <c r="F224" i="6" l="1"/>
  <c r="M223" i="7"/>
  <c r="Q223" i="7" s="1"/>
  <c r="H224" i="11"/>
  <c r="F223" i="7"/>
  <c r="G223" i="11"/>
  <c r="K223" i="11" s="1"/>
  <c r="O223" i="11" s="1"/>
  <c r="M220" i="10"/>
  <c r="U220" i="10"/>
  <c r="I224" i="11"/>
  <c r="L224" i="11" s="1"/>
  <c r="G225" i="6"/>
  <c r="N224" i="7"/>
  <c r="G224" i="7"/>
  <c r="J225" i="11"/>
  <c r="R221" i="10"/>
  <c r="I221" i="9"/>
  <c r="D221" i="10"/>
  <c r="I221" i="10" s="1"/>
  <c r="H223" i="6"/>
  <c r="E222" i="9"/>
  <c r="D222" i="10" s="1"/>
  <c r="I223" i="6"/>
  <c r="F222" i="9"/>
  <c r="J221" i="7"/>
  <c r="I222" i="10" l="1"/>
  <c r="G224" i="11"/>
  <c r="K224" i="11" s="1"/>
  <c r="O224" i="11" s="1"/>
  <c r="F224" i="7"/>
  <c r="F225" i="6"/>
  <c r="H225" i="11"/>
  <c r="M224" i="7"/>
  <c r="Q224" i="7" s="1"/>
  <c r="J226" i="11"/>
  <c r="I225" i="11"/>
  <c r="L225" i="11" s="1"/>
  <c r="G226" i="6"/>
  <c r="G225" i="7"/>
  <c r="N225" i="7"/>
  <c r="Q222" i="10"/>
  <c r="Q221" i="10"/>
  <c r="U221" i="10" s="1"/>
  <c r="M221" i="10"/>
  <c r="I222" i="9"/>
  <c r="E222" i="10"/>
  <c r="J222" i="10" s="1"/>
  <c r="I224" i="6"/>
  <c r="F223" i="9"/>
  <c r="E223" i="10" s="1"/>
  <c r="H224" i="6"/>
  <c r="E223" i="9"/>
  <c r="J222" i="7"/>
  <c r="J223" i="7"/>
  <c r="J223" i="10" l="1"/>
  <c r="F226" i="6"/>
  <c r="M225" i="7"/>
  <c r="Q225" i="7" s="1"/>
  <c r="G225" i="11"/>
  <c r="K225" i="11" s="1"/>
  <c r="O225" i="11" s="1"/>
  <c r="F225" i="7"/>
  <c r="H226" i="11"/>
  <c r="N226" i="7"/>
  <c r="I226" i="11"/>
  <c r="L226" i="11" s="1"/>
  <c r="G226" i="7"/>
  <c r="J227" i="11"/>
  <c r="G227" i="6"/>
  <c r="R222" i="10"/>
  <c r="U222" i="10" s="1"/>
  <c r="M222" i="10"/>
  <c r="R223" i="10"/>
  <c r="I223" i="9"/>
  <c r="D223" i="10"/>
  <c r="I223" i="10" s="1"/>
  <c r="H225" i="6"/>
  <c r="E224" i="9"/>
  <c r="D224" i="10" s="1"/>
  <c r="I225" i="6"/>
  <c r="F224" i="9"/>
  <c r="E224" i="10" s="1"/>
  <c r="J224" i="10" s="1"/>
  <c r="I224" i="10" l="1"/>
  <c r="F226" i="7"/>
  <c r="G226" i="11"/>
  <c r="K226" i="11" s="1"/>
  <c r="O226" i="11" s="1"/>
  <c r="F227" i="6"/>
  <c r="H227" i="11"/>
  <c r="M226" i="7"/>
  <c r="Q226" i="7" s="1"/>
  <c r="J228" i="11"/>
  <c r="G228" i="6"/>
  <c r="G227" i="7"/>
  <c r="I227" i="11"/>
  <c r="L227" i="11" s="1"/>
  <c r="N227" i="7"/>
  <c r="R224" i="10"/>
  <c r="Q223" i="10"/>
  <c r="U223" i="10" s="1"/>
  <c r="M223" i="10"/>
  <c r="Q224" i="10"/>
  <c r="I226" i="6"/>
  <c r="F225" i="9"/>
  <c r="E225" i="10" s="1"/>
  <c r="J225" i="10" s="1"/>
  <c r="I224" i="9"/>
  <c r="H226" i="6"/>
  <c r="E225" i="9"/>
  <c r="J224" i="7"/>
  <c r="U224" i="10" l="1"/>
  <c r="M227" i="7"/>
  <c r="Q227" i="7" s="1"/>
  <c r="F228" i="6"/>
  <c r="F227" i="7"/>
  <c r="G227" i="11"/>
  <c r="K227" i="11" s="1"/>
  <c r="O227" i="11" s="1"/>
  <c r="H228" i="11"/>
  <c r="G228" i="7"/>
  <c r="J229" i="11"/>
  <c r="N228" i="7"/>
  <c r="I228" i="11"/>
  <c r="L228" i="11" s="1"/>
  <c r="G229" i="6"/>
  <c r="R225" i="10"/>
  <c r="M224" i="10"/>
  <c r="I225" i="9"/>
  <c r="D225" i="10"/>
  <c r="I225" i="10" s="1"/>
  <c r="H227" i="6"/>
  <c r="E226" i="9"/>
  <c r="D226" i="10" s="1"/>
  <c r="I227" i="6"/>
  <c r="F226" i="9"/>
  <c r="E226" i="10" s="1"/>
  <c r="J226" i="10" s="1"/>
  <c r="J225" i="7"/>
  <c r="J226" i="7"/>
  <c r="I226" i="10" l="1"/>
  <c r="G228" i="11"/>
  <c r="K228" i="11" s="1"/>
  <c r="O228" i="11" s="1"/>
  <c r="H229" i="11"/>
  <c r="F229" i="6"/>
  <c r="F228" i="7"/>
  <c r="M228" i="7"/>
  <c r="Q228" i="7" s="1"/>
  <c r="I229" i="11"/>
  <c r="L229" i="11" s="1"/>
  <c r="N229" i="7"/>
  <c r="J230" i="11"/>
  <c r="G229" i="7"/>
  <c r="G230" i="6"/>
  <c r="R226" i="10"/>
  <c r="Q225" i="10"/>
  <c r="U225" i="10" s="1"/>
  <c r="M225" i="10"/>
  <c r="Q226" i="10"/>
  <c r="I228" i="6"/>
  <c r="F227" i="9"/>
  <c r="E227" i="10" s="1"/>
  <c r="J227" i="10" s="1"/>
  <c r="I226" i="9"/>
  <c r="H228" i="6"/>
  <c r="E227" i="9"/>
  <c r="U226" i="10" l="1"/>
  <c r="F230" i="6"/>
  <c r="H230" i="11"/>
  <c r="M229" i="7"/>
  <c r="Q229" i="7" s="1"/>
  <c r="G229" i="11"/>
  <c r="K229" i="11" s="1"/>
  <c r="O229" i="11" s="1"/>
  <c r="F229" i="7"/>
  <c r="N230" i="7"/>
  <c r="G231" i="6"/>
  <c r="I230" i="11"/>
  <c r="L230" i="11" s="1"/>
  <c r="G230" i="7"/>
  <c r="J231" i="11"/>
  <c r="R227" i="10"/>
  <c r="M226" i="10"/>
  <c r="I227" i="9"/>
  <c r="D227" i="10"/>
  <c r="I227" i="10" s="1"/>
  <c r="H229" i="6"/>
  <c r="E228" i="9"/>
  <c r="D228" i="10" s="1"/>
  <c r="I229" i="6"/>
  <c r="F228" i="9"/>
  <c r="E228" i="10" s="1"/>
  <c r="J228" i="10" s="1"/>
  <c r="J227" i="7"/>
  <c r="I228" i="10" l="1"/>
  <c r="G230" i="11"/>
  <c r="K230" i="11" s="1"/>
  <c r="O230" i="11" s="1"/>
  <c r="F231" i="6"/>
  <c r="F230" i="7"/>
  <c r="H231" i="11"/>
  <c r="M230" i="7"/>
  <c r="Q230" i="7" s="1"/>
  <c r="I231" i="11"/>
  <c r="L231" i="11" s="1"/>
  <c r="G231" i="7"/>
  <c r="J232" i="11"/>
  <c r="G232" i="6"/>
  <c r="N231" i="7"/>
  <c r="R228" i="10"/>
  <c r="Q227" i="10"/>
  <c r="U227" i="10" s="1"/>
  <c r="M227" i="10"/>
  <c r="Q228" i="10"/>
  <c r="U228" i="10" s="1"/>
  <c r="I230" i="6"/>
  <c r="F229" i="9"/>
  <c r="E229" i="10" s="1"/>
  <c r="J229" i="10" s="1"/>
  <c r="I228" i="9"/>
  <c r="H230" i="6"/>
  <c r="E229" i="9"/>
  <c r="J228" i="7"/>
  <c r="J229" i="7"/>
  <c r="M231" i="7" l="1"/>
  <c r="Q231" i="7" s="1"/>
  <c r="H232" i="11"/>
  <c r="F231" i="7"/>
  <c r="F232" i="6"/>
  <c r="G231" i="11"/>
  <c r="K231" i="11" s="1"/>
  <c r="O231" i="11" s="1"/>
  <c r="J233" i="11"/>
  <c r="G233" i="6"/>
  <c r="N232" i="7"/>
  <c r="I232" i="11"/>
  <c r="L232" i="11" s="1"/>
  <c r="G232" i="7"/>
  <c r="R229" i="10"/>
  <c r="M228" i="10"/>
  <c r="I229" i="9"/>
  <c r="D229" i="10"/>
  <c r="I229" i="10" s="1"/>
  <c r="H231" i="6"/>
  <c r="E230" i="9"/>
  <c r="D230" i="10" s="1"/>
  <c r="I230" i="10" s="1"/>
  <c r="I231" i="6"/>
  <c r="F230" i="9"/>
  <c r="E230" i="10" s="1"/>
  <c r="J230" i="10" s="1"/>
  <c r="G232" i="11" l="1"/>
  <c r="K232" i="11" s="1"/>
  <c r="O232" i="11" s="1"/>
  <c r="F233" i="6"/>
  <c r="H233" i="11"/>
  <c r="M232" i="7"/>
  <c r="Q232" i="7" s="1"/>
  <c r="F232" i="7"/>
  <c r="G234" i="6"/>
  <c r="J234" i="11"/>
  <c r="N233" i="7"/>
  <c r="I233" i="11"/>
  <c r="L233" i="11" s="1"/>
  <c r="G233" i="7"/>
  <c r="Q230" i="10"/>
  <c r="R230" i="10"/>
  <c r="Q229" i="10"/>
  <c r="U229" i="10" s="1"/>
  <c r="M229" i="10"/>
  <c r="I232" i="6"/>
  <c r="F231" i="9"/>
  <c r="E231" i="10" s="1"/>
  <c r="J231" i="10" s="1"/>
  <c r="I230" i="9"/>
  <c r="H232" i="6"/>
  <c r="E231" i="9"/>
  <c r="J230" i="7"/>
  <c r="M230" i="10" l="1"/>
  <c r="G233" i="11"/>
  <c r="K233" i="11" s="1"/>
  <c r="O233" i="11" s="1"/>
  <c r="M233" i="7"/>
  <c r="Q233" i="7" s="1"/>
  <c r="F234" i="6"/>
  <c r="H234" i="11"/>
  <c r="F233" i="7"/>
  <c r="U230" i="10"/>
  <c r="G234" i="7"/>
  <c r="I234" i="11"/>
  <c r="L234" i="11" s="1"/>
  <c r="N234" i="7"/>
  <c r="G235" i="6"/>
  <c r="J235" i="11"/>
  <c r="R231" i="10"/>
  <c r="I231" i="9"/>
  <c r="D231" i="10"/>
  <c r="I231" i="10" s="1"/>
  <c r="H233" i="6"/>
  <c r="E232" i="9"/>
  <c r="D232" i="10" s="1"/>
  <c r="I233" i="6"/>
  <c r="F232" i="9"/>
  <c r="E232" i="10" s="1"/>
  <c r="J232" i="10" s="1"/>
  <c r="J231" i="7"/>
  <c r="I232" i="10" l="1"/>
  <c r="G234" i="11"/>
  <c r="K234" i="11" s="1"/>
  <c r="O234" i="11" s="1"/>
  <c r="M234" i="7"/>
  <c r="Q234" i="7" s="1"/>
  <c r="H235" i="11"/>
  <c r="F234" i="7"/>
  <c r="F235" i="6"/>
  <c r="I235" i="11"/>
  <c r="L235" i="11" s="1"/>
  <c r="G236" i="6"/>
  <c r="N235" i="7"/>
  <c r="G235" i="7"/>
  <c r="J236" i="11"/>
  <c r="R232" i="10"/>
  <c r="Q231" i="10"/>
  <c r="U231" i="10" s="1"/>
  <c r="M231" i="10"/>
  <c r="Q232" i="10"/>
  <c r="I234" i="6"/>
  <c r="F233" i="9"/>
  <c r="E233" i="10" s="1"/>
  <c r="J233" i="10" s="1"/>
  <c r="I232" i="9"/>
  <c r="H234" i="6"/>
  <c r="E233" i="9"/>
  <c r="J232" i="7"/>
  <c r="U232" i="10" l="1"/>
  <c r="G235" i="11"/>
  <c r="K235" i="11" s="1"/>
  <c r="O235" i="11" s="1"/>
  <c r="F235" i="7"/>
  <c r="H236" i="11"/>
  <c r="F236" i="6"/>
  <c r="M235" i="7"/>
  <c r="Q235" i="7" s="1"/>
  <c r="G236" i="7"/>
  <c r="J237" i="11"/>
  <c r="G237" i="6"/>
  <c r="N236" i="7"/>
  <c r="I236" i="11"/>
  <c r="L236" i="11" s="1"/>
  <c r="R233" i="10"/>
  <c r="M232" i="10"/>
  <c r="I233" i="9"/>
  <c r="D233" i="10"/>
  <c r="I233" i="10" s="1"/>
  <c r="H235" i="6"/>
  <c r="E234" i="9"/>
  <c r="D234" i="10" s="1"/>
  <c r="I235" i="6"/>
  <c r="F234" i="9"/>
  <c r="E234" i="10" s="1"/>
  <c r="J234" i="10" s="1"/>
  <c r="J233" i="7"/>
  <c r="I234" i="10" l="1"/>
  <c r="M236" i="7"/>
  <c r="Q236" i="7" s="1"/>
  <c r="F236" i="7"/>
  <c r="H237" i="11"/>
  <c r="G236" i="11"/>
  <c r="K236" i="11" s="1"/>
  <c r="O236" i="11" s="1"/>
  <c r="F237" i="6"/>
  <c r="J238" i="11"/>
  <c r="G238" i="6"/>
  <c r="N237" i="7"/>
  <c r="I237" i="11"/>
  <c r="L237" i="11" s="1"/>
  <c r="G237" i="7"/>
  <c r="Q234" i="10"/>
  <c r="R234" i="10"/>
  <c r="Q233" i="10"/>
  <c r="U233" i="10" s="1"/>
  <c r="M233" i="10"/>
  <c r="I236" i="6"/>
  <c r="F235" i="9"/>
  <c r="E235" i="10" s="1"/>
  <c r="J235" i="10" s="1"/>
  <c r="I234" i="9"/>
  <c r="H236" i="6"/>
  <c r="E235" i="9"/>
  <c r="J234" i="7"/>
  <c r="M234" i="10" l="1"/>
  <c r="H238" i="11"/>
  <c r="M237" i="7"/>
  <c r="Q237" i="7" s="1"/>
  <c r="G237" i="11"/>
  <c r="K237" i="11" s="1"/>
  <c r="O237" i="11" s="1"/>
  <c r="F237" i="7"/>
  <c r="F238" i="6"/>
  <c r="U234" i="10"/>
  <c r="J239" i="11"/>
  <c r="G238" i="7"/>
  <c r="I238" i="11"/>
  <c r="L238" i="11" s="1"/>
  <c r="G239" i="6"/>
  <c r="N238" i="7"/>
  <c r="R235" i="10"/>
  <c r="I235" i="9"/>
  <c r="D235" i="10"/>
  <c r="I235" i="10" s="1"/>
  <c r="H237" i="6"/>
  <c r="E236" i="9"/>
  <c r="D236" i="10" s="1"/>
  <c r="I237" i="6"/>
  <c r="F236" i="9"/>
  <c r="E236" i="10" s="1"/>
  <c r="J236" i="10" s="1"/>
  <c r="J235" i="7"/>
  <c r="I236" i="10" l="1"/>
  <c r="M236" i="10" s="1"/>
  <c r="M238" i="7"/>
  <c r="Q238" i="7" s="1"/>
  <c r="F238" i="7"/>
  <c r="F239" i="6"/>
  <c r="G238" i="11"/>
  <c r="K238" i="11" s="1"/>
  <c r="O238" i="11" s="1"/>
  <c r="H239" i="11"/>
  <c r="J240" i="11"/>
  <c r="G240" i="6"/>
  <c r="N239" i="7"/>
  <c r="I239" i="11"/>
  <c r="L239" i="11" s="1"/>
  <c r="G239" i="7"/>
  <c r="R236" i="10"/>
  <c r="Q235" i="10"/>
  <c r="U235" i="10" s="1"/>
  <c r="M235" i="10"/>
  <c r="Q236" i="10"/>
  <c r="I238" i="6"/>
  <c r="F237" i="9"/>
  <c r="E237" i="10" s="1"/>
  <c r="J237" i="10" s="1"/>
  <c r="I236" i="9"/>
  <c r="H238" i="6"/>
  <c r="E237" i="9"/>
  <c r="J236" i="7"/>
  <c r="U236" i="10" l="1"/>
  <c r="M239" i="7"/>
  <c r="Q239" i="7" s="1"/>
  <c r="H240" i="11"/>
  <c r="G239" i="11"/>
  <c r="K239" i="11" s="1"/>
  <c r="O239" i="11" s="1"/>
  <c r="F239" i="7"/>
  <c r="F240" i="6"/>
  <c r="I240" i="11"/>
  <c r="L240" i="11" s="1"/>
  <c r="G241" i="6"/>
  <c r="N240" i="7"/>
  <c r="G240" i="7"/>
  <c r="J241" i="11"/>
  <c r="R237" i="10"/>
  <c r="I237" i="9"/>
  <c r="D237" i="10"/>
  <c r="I237" i="10" s="1"/>
  <c r="H239" i="6"/>
  <c r="E238" i="9"/>
  <c r="D238" i="10" s="1"/>
  <c r="I238" i="10" s="1"/>
  <c r="I239" i="6"/>
  <c r="F238" i="9"/>
  <c r="J237" i="7"/>
  <c r="H241" i="11" l="1"/>
  <c r="F241" i="6"/>
  <c r="M240" i="7"/>
  <c r="Q240" i="7" s="1"/>
  <c r="G240" i="11"/>
  <c r="K240" i="11" s="1"/>
  <c r="O240" i="11" s="1"/>
  <c r="F240" i="7"/>
  <c r="N241" i="7"/>
  <c r="J242" i="11"/>
  <c r="G241" i="7"/>
  <c r="I241" i="11"/>
  <c r="L241" i="11" s="1"/>
  <c r="G242" i="6"/>
  <c r="Q237" i="10"/>
  <c r="U237" i="10" s="1"/>
  <c r="M237" i="10"/>
  <c r="Q238" i="10"/>
  <c r="I238" i="9"/>
  <c r="E238" i="10"/>
  <c r="J238" i="10" s="1"/>
  <c r="I240" i="6"/>
  <c r="F239" i="9"/>
  <c r="E239" i="10" s="1"/>
  <c r="H240" i="6"/>
  <c r="E239" i="9"/>
  <c r="J238" i="7"/>
  <c r="J239" i="10" l="1"/>
  <c r="H242" i="11"/>
  <c r="M241" i="7"/>
  <c r="G241" i="11"/>
  <c r="K241" i="11" s="1"/>
  <c r="O241" i="11" s="1"/>
  <c r="F242" i="6"/>
  <c r="F241" i="7"/>
  <c r="Q241" i="7"/>
  <c r="G242" i="7"/>
  <c r="I242" i="11"/>
  <c r="L242" i="11" s="1"/>
  <c r="J243" i="11"/>
  <c r="G243" i="6"/>
  <c r="N242" i="7"/>
  <c r="R239" i="10"/>
  <c r="R238" i="10"/>
  <c r="U238" i="10" s="1"/>
  <c r="M238" i="10"/>
  <c r="I239" i="9"/>
  <c r="D239" i="10"/>
  <c r="I239" i="10" s="1"/>
  <c r="H241" i="6"/>
  <c r="E240" i="9"/>
  <c r="D240" i="10" s="1"/>
  <c r="I241" i="6"/>
  <c r="F240" i="9"/>
  <c r="E240" i="10" s="1"/>
  <c r="J240" i="10" s="1"/>
  <c r="J239" i="7"/>
  <c r="I240" i="10" l="1"/>
  <c r="H243" i="11"/>
  <c r="G242" i="11"/>
  <c r="K242" i="11" s="1"/>
  <c r="O242" i="11" s="1"/>
  <c r="M242" i="7"/>
  <c r="Q242" i="7" s="1"/>
  <c r="F242" i="7"/>
  <c r="F243" i="6"/>
  <c r="I243" i="11"/>
  <c r="L243" i="11" s="1"/>
  <c r="G243" i="7"/>
  <c r="G244" i="6"/>
  <c r="J244" i="11"/>
  <c r="N243" i="7"/>
  <c r="R240" i="10"/>
  <c r="Q239" i="10"/>
  <c r="U239" i="10" s="1"/>
  <c r="M239" i="10"/>
  <c r="Q240" i="10"/>
  <c r="I242" i="6"/>
  <c r="F241" i="9"/>
  <c r="E241" i="10" s="1"/>
  <c r="J241" i="10" s="1"/>
  <c r="I240" i="9"/>
  <c r="H242" i="6"/>
  <c r="E241" i="9"/>
  <c r="J240" i="7"/>
  <c r="U240" i="10" l="1"/>
  <c r="F243" i="7"/>
  <c r="G243" i="11"/>
  <c r="K243" i="11" s="1"/>
  <c r="O243" i="11" s="1"/>
  <c r="F244" i="6"/>
  <c r="H244" i="11"/>
  <c r="M243" i="7"/>
  <c r="Q243" i="7" s="1"/>
  <c r="G245" i="6"/>
  <c r="I244" i="11"/>
  <c r="L244" i="11" s="1"/>
  <c r="N244" i="7"/>
  <c r="J245" i="11"/>
  <c r="G244" i="7"/>
  <c r="R241" i="10"/>
  <c r="M240" i="10"/>
  <c r="I241" i="9"/>
  <c r="D241" i="10"/>
  <c r="I241" i="10" s="1"/>
  <c r="H243" i="6"/>
  <c r="E242" i="9"/>
  <c r="D242" i="10" s="1"/>
  <c r="I243" i="6"/>
  <c r="F242" i="9"/>
  <c r="E242" i="10" s="1"/>
  <c r="J242" i="10" s="1"/>
  <c r="J241" i="7"/>
  <c r="I242" i="10" l="1"/>
  <c r="G244" i="11"/>
  <c r="K244" i="11" s="1"/>
  <c r="O244" i="11" s="1"/>
  <c r="F245" i="6"/>
  <c r="M244" i="7"/>
  <c r="Q244" i="7" s="1"/>
  <c r="F244" i="7"/>
  <c r="H245" i="11"/>
  <c r="G245" i="7"/>
  <c r="N245" i="7"/>
  <c r="J246" i="11"/>
  <c r="G246" i="6"/>
  <c r="I245" i="11"/>
  <c r="L245" i="11" s="1"/>
  <c r="Q242" i="10"/>
  <c r="R242" i="10"/>
  <c r="Q241" i="10"/>
  <c r="U241" i="10" s="1"/>
  <c r="M241" i="10"/>
  <c r="I244" i="6"/>
  <c r="F243" i="9"/>
  <c r="E243" i="10" s="1"/>
  <c r="J243" i="10" s="1"/>
  <c r="I242" i="9"/>
  <c r="H244" i="6"/>
  <c r="E243" i="9"/>
  <c r="J242" i="7"/>
  <c r="U242" i="10" l="1"/>
  <c r="H246" i="11"/>
  <c r="M245" i="7"/>
  <c r="Q245" i="7" s="1"/>
  <c r="G245" i="11"/>
  <c r="K245" i="11" s="1"/>
  <c r="O245" i="11" s="1"/>
  <c r="F245" i="7"/>
  <c r="F246" i="6"/>
  <c r="N246" i="7"/>
  <c r="J247" i="11"/>
  <c r="G246" i="7"/>
  <c r="G247" i="6"/>
  <c r="I246" i="11"/>
  <c r="L246" i="11" s="1"/>
  <c r="M242" i="10"/>
  <c r="R243" i="10"/>
  <c r="I243" i="9"/>
  <c r="D243" i="10"/>
  <c r="I243" i="10" s="1"/>
  <c r="H245" i="6"/>
  <c r="E244" i="9"/>
  <c r="I245" i="6"/>
  <c r="F244" i="9"/>
  <c r="E244" i="10" s="1"/>
  <c r="J244" i="10" s="1"/>
  <c r="J243" i="7"/>
  <c r="J244" i="7"/>
  <c r="H247" i="11" l="1"/>
  <c r="F247" i="6"/>
  <c r="M246" i="7"/>
  <c r="Q246" i="7" s="1"/>
  <c r="G246" i="11"/>
  <c r="K246" i="11" s="1"/>
  <c r="O246" i="11" s="1"/>
  <c r="F246" i="7"/>
  <c r="J248" i="11"/>
  <c r="G248" i="6"/>
  <c r="N247" i="7"/>
  <c r="G247" i="7"/>
  <c r="I247" i="11"/>
  <c r="L247" i="11" s="1"/>
  <c r="R244" i="10"/>
  <c r="Q243" i="10"/>
  <c r="U243" i="10" s="1"/>
  <c r="M243" i="10"/>
  <c r="I244" i="9"/>
  <c r="D244" i="10"/>
  <c r="I244" i="10" s="1"/>
  <c r="I246" i="6"/>
  <c r="F245" i="9"/>
  <c r="E245" i="10" s="1"/>
  <c r="J245" i="10" s="1"/>
  <c r="H246" i="6"/>
  <c r="E245" i="9"/>
  <c r="J245" i="7"/>
  <c r="G247" i="11" l="1"/>
  <c r="K247" i="11" s="1"/>
  <c r="O247" i="11" s="1"/>
  <c r="F247" i="7"/>
  <c r="F248" i="6"/>
  <c r="M247" i="7"/>
  <c r="Q247" i="7" s="1"/>
  <c r="H248" i="11"/>
  <c r="I248" i="11"/>
  <c r="L248" i="11" s="1"/>
  <c r="G249" i="6"/>
  <c r="N248" i="7"/>
  <c r="G248" i="7"/>
  <c r="J249" i="11"/>
  <c r="Q244" i="10"/>
  <c r="U244" i="10" s="1"/>
  <c r="M244" i="10"/>
  <c r="R245" i="10"/>
  <c r="I245" i="9"/>
  <c r="D245" i="10"/>
  <c r="I245" i="10" s="1"/>
  <c r="H247" i="6"/>
  <c r="E246" i="9"/>
  <c r="D246" i="10" s="1"/>
  <c r="I247" i="6"/>
  <c r="F246" i="9"/>
  <c r="E246" i="10" s="1"/>
  <c r="J246" i="10" s="1"/>
  <c r="I246" i="10" l="1"/>
  <c r="F248" i="7"/>
  <c r="H249" i="11"/>
  <c r="F249" i="6"/>
  <c r="G248" i="11"/>
  <c r="K248" i="11" s="1"/>
  <c r="O248" i="11" s="1"/>
  <c r="M248" i="7"/>
  <c r="Q248" i="7" s="1"/>
  <c r="G250" i="6"/>
  <c r="J250" i="11"/>
  <c r="G249" i="7"/>
  <c r="I249" i="11"/>
  <c r="L249" i="11" s="1"/>
  <c r="N249" i="7"/>
  <c r="R246" i="10"/>
  <c r="Q245" i="10"/>
  <c r="U245" i="10" s="1"/>
  <c r="M245" i="10"/>
  <c r="Q246" i="10"/>
  <c r="I248" i="6"/>
  <c r="F247" i="9"/>
  <c r="E247" i="10" s="1"/>
  <c r="J247" i="10" s="1"/>
  <c r="I246" i="9"/>
  <c r="H248" i="6"/>
  <c r="E247" i="9"/>
  <c r="J246" i="7"/>
  <c r="M249" i="7" l="1"/>
  <c r="Q249" i="7" s="1"/>
  <c r="G249" i="11"/>
  <c r="K249" i="11" s="1"/>
  <c r="O249" i="11" s="1"/>
  <c r="H250" i="11"/>
  <c r="F250" i="6"/>
  <c r="F249" i="7"/>
  <c r="G250" i="7"/>
  <c r="I250" i="11"/>
  <c r="L250" i="11" s="1"/>
  <c r="G251" i="6"/>
  <c r="J251" i="11"/>
  <c r="N250" i="7"/>
  <c r="R247" i="10"/>
  <c r="U246" i="10"/>
  <c r="M246" i="10"/>
  <c r="I247" i="9"/>
  <c r="D247" i="10"/>
  <c r="I247" i="10" s="1"/>
  <c r="H249" i="6"/>
  <c r="E248" i="9"/>
  <c r="D248" i="10" s="1"/>
  <c r="I249" i="6"/>
  <c r="F248" i="9"/>
  <c r="E248" i="10" s="1"/>
  <c r="J248" i="10" s="1"/>
  <c r="J247" i="7"/>
  <c r="I248" i="10" l="1"/>
  <c r="F250" i="7"/>
  <c r="G250" i="11"/>
  <c r="K250" i="11" s="1"/>
  <c r="O250" i="11" s="1"/>
  <c r="M250" i="7"/>
  <c r="Q250" i="7" s="1"/>
  <c r="H251" i="11"/>
  <c r="F251" i="6"/>
  <c r="I251" i="11"/>
  <c r="L251" i="11" s="1"/>
  <c r="G251" i="7"/>
  <c r="G252" i="6"/>
  <c r="N251" i="7"/>
  <c r="J252" i="11"/>
  <c r="R248" i="10"/>
  <c r="Q247" i="10"/>
  <c r="U247" i="10" s="1"/>
  <c r="M247" i="10"/>
  <c r="Q248" i="10"/>
  <c r="I250" i="6"/>
  <c r="F249" i="9"/>
  <c r="E249" i="10" s="1"/>
  <c r="J249" i="10" s="1"/>
  <c r="I248" i="9"/>
  <c r="H250" i="6"/>
  <c r="E249" i="9"/>
  <c r="J248" i="7"/>
  <c r="J249" i="7"/>
  <c r="H252" i="11" l="1"/>
  <c r="M251" i="7"/>
  <c r="Q251" i="7" s="1"/>
  <c r="F251" i="7"/>
  <c r="G251" i="11"/>
  <c r="K251" i="11" s="1"/>
  <c r="O251" i="11" s="1"/>
  <c r="F252" i="6"/>
  <c r="I252" i="11"/>
  <c r="L252" i="11" s="1"/>
  <c r="N252" i="7"/>
  <c r="J253" i="11"/>
  <c r="G252" i="7"/>
  <c r="G253" i="6"/>
  <c r="R249" i="10"/>
  <c r="U248" i="10"/>
  <c r="M248" i="10"/>
  <c r="I249" i="9"/>
  <c r="D249" i="10"/>
  <c r="I249" i="10" s="1"/>
  <c r="H251" i="6"/>
  <c r="E250" i="9"/>
  <c r="D250" i="10" s="1"/>
  <c r="I251" i="6"/>
  <c r="F250" i="9"/>
  <c r="E250" i="10" s="1"/>
  <c r="J250" i="10" s="1"/>
  <c r="I250" i="10" l="1"/>
  <c r="G252" i="11"/>
  <c r="K252" i="11" s="1"/>
  <c r="O252" i="11" s="1"/>
  <c r="H253" i="11"/>
  <c r="F253" i="6"/>
  <c r="M252" i="7"/>
  <c r="Q252" i="7" s="1"/>
  <c r="F252" i="7"/>
  <c r="J254" i="11"/>
  <c r="G253" i="7"/>
  <c r="N253" i="7"/>
  <c r="G254" i="6"/>
  <c r="I253" i="11"/>
  <c r="L253" i="11" s="1"/>
  <c r="R250" i="10"/>
  <c r="Q249" i="10"/>
  <c r="U249" i="10" s="1"/>
  <c r="M249" i="10"/>
  <c r="Q250" i="10"/>
  <c r="I252" i="6"/>
  <c r="F251" i="9"/>
  <c r="E251" i="10" s="1"/>
  <c r="J251" i="10" s="1"/>
  <c r="I250" i="9"/>
  <c r="H252" i="6"/>
  <c r="E251" i="9"/>
  <c r="J250" i="7"/>
  <c r="H254" i="11" l="1"/>
  <c r="F254" i="6"/>
  <c r="G253" i="11"/>
  <c r="K253" i="11" s="1"/>
  <c r="O253" i="11" s="1"/>
  <c r="M253" i="7"/>
  <c r="Q253" i="7" s="1"/>
  <c r="F253" i="7"/>
  <c r="G255" i="6"/>
  <c r="N254" i="7"/>
  <c r="J255" i="11"/>
  <c r="I254" i="11"/>
  <c r="L254" i="11" s="1"/>
  <c r="G254" i="7"/>
  <c r="R251" i="10"/>
  <c r="U250" i="10"/>
  <c r="M250" i="10"/>
  <c r="I251" i="9"/>
  <c r="D251" i="10"/>
  <c r="I251" i="10" s="1"/>
  <c r="H253" i="6"/>
  <c r="E252" i="9"/>
  <c r="D252" i="10" s="1"/>
  <c r="I253" i="6"/>
  <c r="F252" i="9"/>
  <c r="E252" i="10" s="1"/>
  <c r="J252" i="10" s="1"/>
  <c r="J251" i="7"/>
  <c r="J252" i="7"/>
  <c r="I252" i="10" l="1"/>
  <c r="H255" i="11"/>
  <c r="M254" i="7"/>
  <c r="Q254" i="7" s="1"/>
  <c r="F254" i="7"/>
  <c r="G254" i="11"/>
  <c r="K254" i="11" s="1"/>
  <c r="O254" i="11" s="1"/>
  <c r="F255" i="6"/>
  <c r="J256" i="11"/>
  <c r="I255" i="11"/>
  <c r="L255" i="11" s="1"/>
  <c r="G256" i="6"/>
  <c r="G255" i="7"/>
  <c r="N255" i="7"/>
  <c r="R252" i="10"/>
  <c r="Q251" i="10"/>
  <c r="U251" i="10" s="1"/>
  <c r="M251" i="10"/>
  <c r="Q252" i="10"/>
  <c r="I254" i="6"/>
  <c r="F253" i="9"/>
  <c r="E253" i="10" s="1"/>
  <c r="J253" i="10" s="1"/>
  <c r="I252" i="9"/>
  <c r="H254" i="6"/>
  <c r="E253" i="9"/>
  <c r="J253" i="7"/>
  <c r="G255" i="11" l="1"/>
  <c r="K255" i="11" s="1"/>
  <c r="O255" i="11" s="1"/>
  <c r="M255" i="7"/>
  <c r="Q255" i="7" s="1"/>
  <c r="F255" i="7"/>
  <c r="H256" i="11"/>
  <c r="F256" i="6"/>
  <c r="N256" i="7"/>
  <c r="G257" i="6"/>
  <c r="J257" i="11"/>
  <c r="I256" i="11"/>
  <c r="L256" i="11" s="1"/>
  <c r="G256" i="7"/>
  <c r="R253" i="10"/>
  <c r="U252" i="10"/>
  <c r="M252" i="10"/>
  <c r="I253" i="9"/>
  <c r="D253" i="10"/>
  <c r="I253" i="10" s="1"/>
  <c r="H255" i="6"/>
  <c r="E254" i="9"/>
  <c r="D254" i="10" s="1"/>
  <c r="I255" i="6"/>
  <c r="F254" i="9"/>
  <c r="I254" i="10" l="1"/>
  <c r="H257" i="11"/>
  <c r="F257" i="6"/>
  <c r="G256" i="11"/>
  <c r="K256" i="11" s="1"/>
  <c r="O256" i="11" s="1"/>
  <c r="F256" i="7"/>
  <c r="M256" i="7"/>
  <c r="Q256" i="7" s="1"/>
  <c r="I257" i="11"/>
  <c r="L257" i="11" s="1"/>
  <c r="N257" i="7"/>
  <c r="G258" i="6"/>
  <c r="J258" i="11"/>
  <c r="G257" i="7"/>
  <c r="Q253" i="10"/>
  <c r="U253" i="10" s="1"/>
  <c r="M253" i="10"/>
  <c r="Q254" i="10"/>
  <c r="I254" i="9"/>
  <c r="E254" i="10"/>
  <c r="J254" i="10" s="1"/>
  <c r="I256" i="6"/>
  <c r="F255" i="9"/>
  <c r="E255" i="10" s="1"/>
  <c r="H256" i="6"/>
  <c r="E255" i="9"/>
  <c r="J254" i="7"/>
  <c r="J255" i="10" l="1"/>
  <c r="G257" i="11"/>
  <c r="K257" i="11" s="1"/>
  <c r="O257" i="11" s="1"/>
  <c r="F257" i="7"/>
  <c r="M257" i="7"/>
  <c r="Q257" i="7" s="1"/>
  <c r="H258" i="11"/>
  <c r="F258" i="6"/>
  <c r="G259" i="6"/>
  <c r="I258" i="11"/>
  <c r="L258" i="11" s="1"/>
  <c r="N258" i="7"/>
  <c r="J259" i="11"/>
  <c r="G258" i="7"/>
  <c r="R254" i="10"/>
  <c r="U254" i="10" s="1"/>
  <c r="M254" i="10"/>
  <c r="R255" i="10"/>
  <c r="I255" i="9"/>
  <c r="D255" i="10"/>
  <c r="I255" i="10" s="1"/>
  <c r="H257" i="6"/>
  <c r="E256" i="9"/>
  <c r="D256" i="10" s="1"/>
  <c r="I257" i="6"/>
  <c r="F256" i="9"/>
  <c r="E256" i="10" s="1"/>
  <c r="J256" i="10" s="1"/>
  <c r="J255" i="7"/>
  <c r="J256" i="7"/>
  <c r="I256" i="10" l="1"/>
  <c r="M256" i="10" s="1"/>
  <c r="G258" i="11"/>
  <c r="K258" i="11" s="1"/>
  <c r="O258" i="11" s="1"/>
  <c r="M258" i="7"/>
  <c r="Q258" i="7" s="1"/>
  <c r="H259" i="11"/>
  <c r="F258" i="7"/>
  <c r="F259" i="6"/>
  <c r="J260" i="11"/>
  <c r="N259" i="7"/>
  <c r="I259" i="11"/>
  <c r="L259" i="11" s="1"/>
  <c r="G259" i="7"/>
  <c r="G260" i="6"/>
  <c r="R256" i="10"/>
  <c r="Q255" i="10"/>
  <c r="U255" i="10" s="1"/>
  <c r="M255" i="10"/>
  <c r="Q256" i="10"/>
  <c r="I258" i="6"/>
  <c r="F257" i="9"/>
  <c r="E257" i="10" s="1"/>
  <c r="J257" i="10" s="1"/>
  <c r="I256" i="9"/>
  <c r="H258" i="6"/>
  <c r="E257" i="9"/>
  <c r="J257" i="7"/>
  <c r="U256" i="10" l="1"/>
  <c r="M259" i="7"/>
  <c r="Q259" i="7" s="1"/>
  <c r="G259" i="11"/>
  <c r="K259" i="11" s="1"/>
  <c r="O259" i="11" s="1"/>
  <c r="H260" i="11"/>
  <c r="F260" i="6"/>
  <c r="F259" i="7"/>
  <c r="J261" i="11"/>
  <c r="G261" i="6"/>
  <c r="N260" i="7"/>
  <c r="G260" i="7"/>
  <c r="I260" i="11"/>
  <c r="L260" i="11" s="1"/>
  <c r="R257" i="10"/>
  <c r="I257" i="9"/>
  <c r="D257" i="10"/>
  <c r="I257" i="10" s="1"/>
  <c r="H259" i="6"/>
  <c r="E258" i="9"/>
  <c r="D258" i="10" s="1"/>
  <c r="I258" i="10" s="1"/>
  <c r="I259" i="6"/>
  <c r="F258" i="9"/>
  <c r="E258" i="10" s="1"/>
  <c r="J258" i="10" s="1"/>
  <c r="H261" i="11" l="1"/>
  <c r="F261" i="6"/>
  <c r="F260" i="7"/>
  <c r="G260" i="11"/>
  <c r="K260" i="11" s="1"/>
  <c r="O260" i="11" s="1"/>
  <c r="M260" i="7"/>
  <c r="Q260" i="7" s="1"/>
  <c r="J262" i="11"/>
  <c r="G262" i="6"/>
  <c r="N261" i="7"/>
  <c r="G261" i="7"/>
  <c r="I261" i="11"/>
  <c r="L261" i="11" s="1"/>
  <c r="R258" i="10"/>
  <c r="Q257" i="10"/>
  <c r="U257" i="10" s="1"/>
  <c r="M257" i="10"/>
  <c r="Q258" i="10"/>
  <c r="M258" i="10"/>
  <c r="I260" i="6"/>
  <c r="F259" i="9"/>
  <c r="E259" i="10" s="1"/>
  <c r="J259" i="10" s="1"/>
  <c r="I258" i="9"/>
  <c r="H260" i="6"/>
  <c r="E259" i="9"/>
  <c r="J258" i="7"/>
  <c r="H262" i="11" l="1"/>
  <c r="F261" i="7"/>
  <c r="G261" i="11"/>
  <c r="K261" i="11" s="1"/>
  <c r="O261" i="11" s="1"/>
  <c r="F262" i="6"/>
  <c r="M261" i="7"/>
  <c r="Q261" i="7" s="1"/>
  <c r="U258" i="10"/>
  <c r="I262" i="11"/>
  <c r="L262" i="11" s="1"/>
  <c r="J263" i="11"/>
  <c r="G263" i="6"/>
  <c r="G262" i="7"/>
  <c r="N262" i="7"/>
  <c r="R259" i="10"/>
  <c r="I259" i="9"/>
  <c r="D259" i="10"/>
  <c r="I259" i="10" s="1"/>
  <c r="H261" i="6"/>
  <c r="E260" i="9"/>
  <c r="D260" i="10" s="1"/>
  <c r="I260" i="10" s="1"/>
  <c r="I261" i="6"/>
  <c r="F260" i="9"/>
  <c r="E260" i="10" s="1"/>
  <c r="J260" i="10" s="1"/>
  <c r="J259" i="7"/>
  <c r="J260" i="7"/>
  <c r="H263" i="11" l="1"/>
  <c r="M262" i="7"/>
  <c r="Q262" i="7" s="1"/>
  <c r="G262" i="11"/>
  <c r="K262" i="11" s="1"/>
  <c r="O262" i="11" s="1"/>
  <c r="F262" i="7"/>
  <c r="F263" i="6"/>
  <c r="J264" i="11"/>
  <c r="N263" i="7"/>
  <c r="G263" i="7"/>
  <c r="I263" i="11"/>
  <c r="L263" i="11" s="1"/>
  <c r="G264" i="6"/>
  <c r="Q260" i="10"/>
  <c r="R260" i="10"/>
  <c r="Q259" i="10"/>
  <c r="U259" i="10" s="1"/>
  <c r="M259" i="10"/>
  <c r="I262" i="6"/>
  <c r="F261" i="9"/>
  <c r="E261" i="10" s="1"/>
  <c r="J261" i="10" s="1"/>
  <c r="I260" i="9"/>
  <c r="H262" i="6"/>
  <c r="E261" i="9"/>
  <c r="J261" i="7"/>
  <c r="H264" i="11" l="1"/>
  <c r="F264" i="6"/>
  <c r="M263" i="7"/>
  <c r="Q263" i="7" s="1"/>
  <c r="G263" i="11"/>
  <c r="K263" i="11" s="1"/>
  <c r="O263" i="11" s="1"/>
  <c r="F263" i="7"/>
  <c r="U260" i="10"/>
  <c r="M260" i="10"/>
  <c r="N264" i="7"/>
  <c r="G264" i="7"/>
  <c r="J265" i="11"/>
  <c r="I264" i="11"/>
  <c r="L264" i="11" s="1"/>
  <c r="G265" i="6"/>
  <c r="R261" i="10"/>
  <c r="I261" i="9"/>
  <c r="D261" i="10"/>
  <c r="I261" i="10" s="1"/>
  <c r="H263" i="6"/>
  <c r="E262" i="9"/>
  <c r="D262" i="10" s="1"/>
  <c r="I263" i="6"/>
  <c r="F262" i="9"/>
  <c r="E262" i="10" s="1"/>
  <c r="J262" i="10" s="1"/>
  <c r="I262" i="10" l="1"/>
  <c r="M262" i="10" s="1"/>
  <c r="H265" i="11"/>
  <c r="F265" i="6"/>
  <c r="M264" i="7"/>
  <c r="Q264" i="7" s="1"/>
  <c r="G264" i="11"/>
  <c r="K264" i="11" s="1"/>
  <c r="O264" i="11" s="1"/>
  <c r="F264" i="7"/>
  <c r="N265" i="7"/>
  <c r="I265" i="11"/>
  <c r="L265" i="11" s="1"/>
  <c r="G265" i="7"/>
  <c r="J266" i="11"/>
  <c r="G266" i="6"/>
  <c r="R262" i="10"/>
  <c r="Q261" i="10"/>
  <c r="U261" i="10" s="1"/>
  <c r="M261" i="10"/>
  <c r="Q262" i="10"/>
  <c r="I264" i="6"/>
  <c r="F263" i="9"/>
  <c r="E263" i="10" s="1"/>
  <c r="J263" i="10" s="1"/>
  <c r="I262" i="9"/>
  <c r="H264" i="6"/>
  <c r="E263" i="9"/>
  <c r="J262" i="7"/>
  <c r="J263" i="7"/>
  <c r="U262" i="10" l="1"/>
  <c r="F266" i="6"/>
  <c r="H266" i="11"/>
  <c r="M265" i="7"/>
  <c r="Q265" i="7" s="1"/>
  <c r="G265" i="11"/>
  <c r="K265" i="11" s="1"/>
  <c r="O265" i="11" s="1"/>
  <c r="F265" i="7"/>
  <c r="N266" i="7"/>
  <c r="J267" i="11"/>
  <c r="I266" i="11"/>
  <c r="L266" i="11" s="1"/>
  <c r="G267" i="6"/>
  <c r="G266" i="7"/>
  <c r="R263" i="10"/>
  <c r="I263" i="9"/>
  <c r="D263" i="10"/>
  <c r="I263" i="10" s="1"/>
  <c r="H265" i="6"/>
  <c r="E264" i="9"/>
  <c r="D264" i="10" s="1"/>
  <c r="I265" i="6"/>
  <c r="F264" i="9"/>
  <c r="E264" i="10" s="1"/>
  <c r="J264" i="10" s="1"/>
  <c r="I264" i="10" l="1"/>
  <c r="F267" i="6"/>
  <c r="G266" i="11"/>
  <c r="K266" i="11" s="1"/>
  <c r="O266" i="11" s="1"/>
  <c r="M266" i="7"/>
  <c r="Q266" i="7" s="1"/>
  <c r="H267" i="11"/>
  <c r="F266" i="7"/>
  <c r="G268" i="6"/>
  <c r="J268" i="11"/>
  <c r="G267" i="7"/>
  <c r="N267" i="7"/>
  <c r="I267" i="11"/>
  <c r="L267" i="11" s="1"/>
  <c r="R264" i="10"/>
  <c r="Q263" i="10"/>
  <c r="U263" i="10" s="1"/>
  <c r="M263" i="10"/>
  <c r="Q264" i="10"/>
  <c r="I266" i="6"/>
  <c r="F265" i="9"/>
  <c r="E265" i="10" s="1"/>
  <c r="J265" i="10" s="1"/>
  <c r="I264" i="9"/>
  <c r="H266" i="6"/>
  <c r="E265" i="9"/>
  <c r="J264" i="7"/>
  <c r="U264" i="10" l="1"/>
  <c r="M267" i="7"/>
  <c r="Q267" i="7" s="1"/>
  <c r="G267" i="11"/>
  <c r="K267" i="11" s="1"/>
  <c r="O267" i="11" s="1"/>
  <c r="F267" i="7"/>
  <c r="H268" i="11"/>
  <c r="F268" i="6"/>
  <c r="J269" i="11"/>
  <c r="G268" i="7"/>
  <c r="I268" i="11"/>
  <c r="L268" i="11" s="1"/>
  <c r="G269" i="6"/>
  <c r="N268" i="7"/>
  <c r="R265" i="10"/>
  <c r="M264" i="10"/>
  <c r="I265" i="9"/>
  <c r="D265" i="10"/>
  <c r="I265" i="10" s="1"/>
  <c r="H267" i="6"/>
  <c r="E266" i="9"/>
  <c r="D266" i="10" s="1"/>
  <c r="I267" i="6"/>
  <c r="F266" i="9"/>
  <c r="E266" i="10" s="1"/>
  <c r="J266" i="10" s="1"/>
  <c r="J265" i="7"/>
  <c r="J266" i="7"/>
  <c r="I266" i="10" l="1"/>
  <c r="F268" i="7"/>
  <c r="H269" i="11"/>
  <c r="G268" i="11"/>
  <c r="K268" i="11" s="1"/>
  <c r="O268" i="11" s="1"/>
  <c r="F269" i="6"/>
  <c r="M268" i="7"/>
  <c r="Q268" i="7" s="1"/>
  <c r="J270" i="11"/>
  <c r="N269" i="7"/>
  <c r="G269" i="7"/>
  <c r="I269" i="11"/>
  <c r="L269" i="11" s="1"/>
  <c r="G270" i="6"/>
  <c r="Q266" i="10"/>
  <c r="R266" i="10"/>
  <c r="Q265" i="10"/>
  <c r="U265" i="10" s="1"/>
  <c r="M265" i="10"/>
  <c r="I268" i="6"/>
  <c r="F267" i="9"/>
  <c r="E267" i="10" s="1"/>
  <c r="J267" i="10" s="1"/>
  <c r="I266" i="9"/>
  <c r="H268" i="6"/>
  <c r="E267" i="9"/>
  <c r="J267" i="7"/>
  <c r="M266" i="10" l="1"/>
  <c r="G269" i="11"/>
  <c r="K269" i="11" s="1"/>
  <c r="O269" i="11" s="1"/>
  <c r="M269" i="7"/>
  <c r="Q269" i="7" s="1"/>
  <c r="F270" i="6"/>
  <c r="F269" i="7"/>
  <c r="H270" i="11"/>
  <c r="U266" i="10"/>
  <c r="J271" i="11"/>
  <c r="N270" i="7"/>
  <c r="I270" i="11"/>
  <c r="L270" i="11" s="1"/>
  <c r="G271" i="6"/>
  <c r="G270" i="7"/>
  <c r="R267" i="10"/>
  <c r="I267" i="9"/>
  <c r="D267" i="10"/>
  <c r="I267" i="10" s="1"/>
  <c r="H269" i="6"/>
  <c r="E268" i="9"/>
  <c r="D268" i="10" s="1"/>
  <c r="I269" i="6"/>
  <c r="F268" i="9"/>
  <c r="E268" i="10" s="1"/>
  <c r="J268" i="10" s="1"/>
  <c r="I268" i="10" l="1"/>
  <c r="G270" i="11"/>
  <c r="K270" i="11" s="1"/>
  <c r="O270" i="11" s="1"/>
  <c r="M270" i="7"/>
  <c r="Q270" i="7" s="1"/>
  <c r="H271" i="11"/>
  <c r="F271" i="6"/>
  <c r="F270" i="7"/>
  <c r="J272" i="11"/>
  <c r="G272" i="6"/>
  <c r="N271" i="7"/>
  <c r="I271" i="11"/>
  <c r="L271" i="11" s="1"/>
  <c r="G271" i="7"/>
  <c r="R268" i="10"/>
  <c r="Q267" i="10"/>
  <c r="U267" i="10" s="1"/>
  <c r="M267" i="10"/>
  <c r="Q268" i="10"/>
  <c r="I270" i="6"/>
  <c r="F269" i="9"/>
  <c r="E269" i="10" s="1"/>
  <c r="J269" i="10" s="1"/>
  <c r="I268" i="9"/>
  <c r="H270" i="6"/>
  <c r="E269" i="9"/>
  <c r="J268" i="7"/>
  <c r="U268" i="10" l="1"/>
  <c r="H272" i="11"/>
  <c r="M271" i="7"/>
  <c r="Q271" i="7" s="1"/>
  <c r="G271" i="11"/>
  <c r="K271" i="11" s="1"/>
  <c r="O271" i="11" s="1"/>
  <c r="F271" i="7"/>
  <c r="F272" i="6"/>
  <c r="G272" i="7"/>
  <c r="I272" i="11"/>
  <c r="L272" i="11" s="1"/>
  <c r="J273" i="11"/>
  <c r="G273" i="6"/>
  <c r="N272" i="7"/>
  <c r="R269" i="10"/>
  <c r="M268" i="10"/>
  <c r="I269" i="9"/>
  <c r="D269" i="10"/>
  <c r="I269" i="10" s="1"/>
  <c r="H271" i="6"/>
  <c r="E270" i="9"/>
  <c r="D270" i="10" s="1"/>
  <c r="I271" i="6"/>
  <c r="F270" i="9"/>
  <c r="J269" i="7"/>
  <c r="J270" i="7"/>
  <c r="I270" i="10" l="1"/>
  <c r="H273" i="11"/>
  <c r="F273" i="6"/>
  <c r="M272" i="7"/>
  <c r="Q272" i="7" s="1"/>
  <c r="F272" i="7"/>
  <c r="G272" i="11"/>
  <c r="K272" i="11" s="1"/>
  <c r="O272" i="11" s="1"/>
  <c r="N273" i="7"/>
  <c r="J274" i="11"/>
  <c r="G273" i="7"/>
  <c r="I273" i="11"/>
  <c r="L273" i="11" s="1"/>
  <c r="G274" i="6"/>
  <c r="Q270" i="10"/>
  <c r="Q269" i="10"/>
  <c r="U269" i="10" s="1"/>
  <c r="M269" i="10"/>
  <c r="I270" i="9"/>
  <c r="E270" i="10"/>
  <c r="J270" i="10" s="1"/>
  <c r="I272" i="6"/>
  <c r="F271" i="9"/>
  <c r="E271" i="10" s="1"/>
  <c r="H272" i="6"/>
  <c r="E271" i="9"/>
  <c r="J271" i="10" l="1"/>
  <c r="G273" i="11"/>
  <c r="K273" i="11" s="1"/>
  <c r="O273" i="11" s="1"/>
  <c r="M273" i="7"/>
  <c r="Q273" i="7" s="1"/>
  <c r="F274" i="6"/>
  <c r="F273" i="7"/>
  <c r="H274" i="11"/>
  <c r="J275" i="11"/>
  <c r="I274" i="11"/>
  <c r="L274" i="11" s="1"/>
  <c r="N274" i="7"/>
  <c r="G275" i="6"/>
  <c r="G274" i="7"/>
  <c r="R270" i="10"/>
  <c r="U270" i="10" s="1"/>
  <c r="M270" i="10"/>
  <c r="R271" i="10"/>
  <c r="I271" i="9"/>
  <c r="D271" i="10"/>
  <c r="I271" i="10" s="1"/>
  <c r="H273" i="6"/>
  <c r="E272" i="9"/>
  <c r="D272" i="10" s="1"/>
  <c r="I273" i="6"/>
  <c r="F272" i="9"/>
  <c r="E272" i="10" s="1"/>
  <c r="J272" i="10" s="1"/>
  <c r="J271" i="7"/>
  <c r="I272" i="10" l="1"/>
  <c r="H275" i="11"/>
  <c r="M274" i="7"/>
  <c r="Q274" i="7" s="1"/>
  <c r="F274" i="7"/>
  <c r="G274" i="11"/>
  <c r="K274" i="11" s="1"/>
  <c r="O274" i="11" s="1"/>
  <c r="F275" i="6"/>
  <c r="I275" i="11"/>
  <c r="L275" i="11" s="1"/>
  <c r="G276" i="6"/>
  <c r="N275" i="7"/>
  <c r="J276" i="11"/>
  <c r="G275" i="7"/>
  <c r="R272" i="10"/>
  <c r="Q271" i="10"/>
  <c r="U271" i="10" s="1"/>
  <c r="M271" i="10"/>
  <c r="Q272" i="10"/>
  <c r="I274" i="6"/>
  <c r="F273" i="9"/>
  <c r="E273" i="10" s="1"/>
  <c r="J273" i="10" s="1"/>
  <c r="I272" i="9"/>
  <c r="H274" i="6"/>
  <c r="E273" i="9"/>
  <c r="J272" i="7"/>
  <c r="U272" i="10" l="1"/>
  <c r="F276" i="6"/>
  <c r="G275" i="11"/>
  <c r="K275" i="11" s="1"/>
  <c r="O275" i="11" s="1"/>
  <c r="M275" i="7"/>
  <c r="Q275" i="7" s="1"/>
  <c r="H276" i="11"/>
  <c r="F275" i="7"/>
  <c r="G276" i="7"/>
  <c r="J277" i="11"/>
  <c r="N276" i="7"/>
  <c r="I276" i="11"/>
  <c r="L276" i="11" s="1"/>
  <c r="G277" i="6"/>
  <c r="R273" i="10"/>
  <c r="M272" i="10"/>
  <c r="I273" i="9"/>
  <c r="D273" i="10"/>
  <c r="I273" i="10" s="1"/>
  <c r="H275" i="6"/>
  <c r="E274" i="9"/>
  <c r="D274" i="10" s="1"/>
  <c r="I275" i="6"/>
  <c r="F274" i="9"/>
  <c r="E274" i="10" s="1"/>
  <c r="J274" i="10" s="1"/>
  <c r="J273" i="7"/>
  <c r="J274" i="7"/>
  <c r="I274" i="10" l="1"/>
  <c r="M276" i="7"/>
  <c r="Q276" i="7" s="1"/>
  <c r="F276" i="7"/>
  <c r="H277" i="11"/>
  <c r="G276" i="11"/>
  <c r="K276" i="11" s="1"/>
  <c r="O276" i="11" s="1"/>
  <c r="F277" i="6"/>
  <c r="G277" i="7"/>
  <c r="N277" i="7"/>
  <c r="J278" i="11"/>
  <c r="I277" i="11"/>
  <c r="L277" i="11" s="1"/>
  <c r="G278" i="6"/>
  <c r="Q274" i="10"/>
  <c r="R274" i="10"/>
  <c r="Q273" i="10"/>
  <c r="U273" i="10" s="1"/>
  <c r="M273" i="10"/>
  <c r="I276" i="6"/>
  <c r="F275" i="9"/>
  <c r="E275" i="10" s="1"/>
  <c r="J275" i="10" s="1"/>
  <c r="I274" i="9"/>
  <c r="H276" i="6"/>
  <c r="E275" i="9"/>
  <c r="J275" i="7"/>
  <c r="M274" i="10" l="1"/>
  <c r="G277" i="11"/>
  <c r="K277" i="11" s="1"/>
  <c r="O277" i="11" s="1"/>
  <c r="F277" i="7"/>
  <c r="F278" i="6"/>
  <c r="H278" i="11"/>
  <c r="M277" i="7"/>
  <c r="Q277" i="7" s="1"/>
  <c r="U274" i="10"/>
  <c r="N278" i="7"/>
  <c r="J279" i="11"/>
  <c r="G278" i="7"/>
  <c r="G279" i="6"/>
  <c r="I278" i="11"/>
  <c r="L278" i="11" s="1"/>
  <c r="R275" i="10"/>
  <c r="I275" i="9"/>
  <c r="D275" i="10"/>
  <c r="I275" i="10" s="1"/>
  <c r="H277" i="6"/>
  <c r="E276" i="9"/>
  <c r="D276" i="10" s="1"/>
  <c r="I277" i="6"/>
  <c r="F276" i="9"/>
  <c r="E276" i="10" s="1"/>
  <c r="J276" i="10" s="1"/>
  <c r="I276" i="10" l="1"/>
  <c r="M276" i="10" s="1"/>
  <c r="H279" i="11"/>
  <c r="F279" i="6"/>
  <c r="M278" i="7"/>
  <c r="Q278" i="7" s="1"/>
  <c r="G278" i="11"/>
  <c r="K278" i="11" s="1"/>
  <c r="O278" i="11" s="1"/>
  <c r="F278" i="7"/>
  <c r="J280" i="11"/>
  <c r="G280" i="6"/>
  <c r="N279" i="7"/>
  <c r="G279" i="7"/>
  <c r="I279" i="11"/>
  <c r="L279" i="11" s="1"/>
  <c r="R276" i="10"/>
  <c r="Q275" i="10"/>
  <c r="U275" i="10" s="1"/>
  <c r="M275" i="10"/>
  <c r="Q276" i="10"/>
  <c r="I278" i="6"/>
  <c r="F277" i="9"/>
  <c r="E277" i="10" s="1"/>
  <c r="J277" i="10" s="1"/>
  <c r="I276" i="9"/>
  <c r="H278" i="6"/>
  <c r="E277" i="9"/>
  <c r="J276" i="7"/>
  <c r="U276" i="10" l="1"/>
  <c r="M279" i="7"/>
  <c r="Q279" i="7" s="1"/>
  <c r="G279" i="11"/>
  <c r="K279" i="11" s="1"/>
  <c r="O279" i="11" s="1"/>
  <c r="F279" i="7"/>
  <c r="F280" i="6"/>
  <c r="H280" i="11"/>
  <c r="N280" i="7"/>
  <c r="G280" i="7"/>
  <c r="J281" i="11"/>
  <c r="I280" i="11"/>
  <c r="L280" i="11" s="1"/>
  <c r="G281" i="6"/>
  <c r="R277" i="10"/>
  <c r="I277" i="9"/>
  <c r="D277" i="10"/>
  <c r="I277" i="10" s="1"/>
  <c r="H279" i="6"/>
  <c r="E278" i="9"/>
  <c r="D278" i="10" s="1"/>
  <c r="I279" i="6"/>
  <c r="F278" i="9"/>
  <c r="E278" i="10" s="1"/>
  <c r="J278" i="10" s="1"/>
  <c r="J277" i="7"/>
  <c r="I278" i="10" l="1"/>
  <c r="F281" i="6"/>
  <c r="M280" i="7"/>
  <c r="Q280" i="7" s="1"/>
  <c r="H281" i="11"/>
  <c r="F280" i="7"/>
  <c r="G280" i="11"/>
  <c r="K280" i="11" s="1"/>
  <c r="O280" i="11" s="1"/>
  <c r="N281" i="7"/>
  <c r="J282" i="11"/>
  <c r="G281" i="7"/>
  <c r="I281" i="11"/>
  <c r="L281" i="11" s="1"/>
  <c r="G282" i="6"/>
  <c r="R278" i="10"/>
  <c r="Q277" i="10"/>
  <c r="U277" i="10" s="1"/>
  <c r="M277" i="10"/>
  <c r="Q278" i="10"/>
  <c r="I280" i="6"/>
  <c r="F279" i="9"/>
  <c r="E279" i="10" s="1"/>
  <c r="J279" i="10" s="1"/>
  <c r="I278" i="9"/>
  <c r="H280" i="6"/>
  <c r="E279" i="9"/>
  <c r="J278" i="7"/>
  <c r="U278" i="10" l="1"/>
  <c r="M278" i="10"/>
  <c r="G281" i="11"/>
  <c r="K281" i="11" s="1"/>
  <c r="O281" i="11" s="1"/>
  <c r="M281" i="7"/>
  <c r="Q281" i="7" s="1"/>
  <c r="H282" i="11"/>
  <c r="F281" i="7"/>
  <c r="F282" i="6"/>
  <c r="N282" i="7"/>
  <c r="I282" i="11"/>
  <c r="L282" i="11" s="1"/>
  <c r="J283" i="11"/>
  <c r="G283" i="6"/>
  <c r="G282" i="7"/>
  <c r="R279" i="10"/>
  <c r="I279" i="9"/>
  <c r="D279" i="10"/>
  <c r="I279" i="10" s="1"/>
  <c r="H281" i="6"/>
  <c r="E280" i="9"/>
  <c r="D280" i="10" s="1"/>
  <c r="I281" i="6"/>
  <c r="F280" i="9"/>
  <c r="E280" i="10" s="1"/>
  <c r="J280" i="10" s="1"/>
  <c r="J279" i="7"/>
  <c r="J280" i="7"/>
  <c r="I280" i="10" l="1"/>
  <c r="M280" i="10" s="1"/>
  <c r="F283" i="6"/>
  <c r="M282" i="7"/>
  <c r="Q282" i="7" s="1"/>
  <c r="G282" i="11"/>
  <c r="K282" i="11" s="1"/>
  <c r="O282" i="11" s="1"/>
  <c r="F282" i="7"/>
  <c r="H283" i="11"/>
  <c r="I283" i="11"/>
  <c r="L283" i="11" s="1"/>
  <c r="G284" i="6"/>
  <c r="J284" i="11"/>
  <c r="N283" i="7"/>
  <c r="G283" i="7"/>
  <c r="R280" i="10"/>
  <c r="Q279" i="10"/>
  <c r="U279" i="10" s="1"/>
  <c r="M279" i="10"/>
  <c r="Q280" i="10"/>
  <c r="I282" i="6"/>
  <c r="F281" i="9"/>
  <c r="E281" i="10" s="1"/>
  <c r="J281" i="10" s="1"/>
  <c r="I280" i="9"/>
  <c r="H282" i="6"/>
  <c r="E281" i="9"/>
  <c r="J281" i="7"/>
  <c r="U280" i="10" l="1"/>
  <c r="M283" i="7"/>
  <c r="Q283" i="7" s="1"/>
  <c r="G283" i="11"/>
  <c r="K283" i="11" s="1"/>
  <c r="O283" i="11" s="1"/>
  <c r="F283" i="7"/>
  <c r="F284" i="6"/>
  <c r="H284" i="11"/>
  <c r="G284" i="7"/>
  <c r="N284" i="7"/>
  <c r="I284" i="11"/>
  <c r="L284" i="11" s="1"/>
  <c r="J285" i="11"/>
  <c r="G285" i="6"/>
  <c r="R281" i="10"/>
  <c r="I281" i="9"/>
  <c r="D281" i="10"/>
  <c r="I281" i="10" s="1"/>
  <c r="H283" i="6"/>
  <c r="E282" i="9"/>
  <c r="D282" i="10" s="1"/>
  <c r="I283" i="6"/>
  <c r="F282" i="9"/>
  <c r="E282" i="10" s="1"/>
  <c r="J282" i="10" s="1"/>
  <c r="I282" i="10" l="1"/>
  <c r="M282" i="10" s="1"/>
  <c r="H285" i="11"/>
  <c r="F285" i="6"/>
  <c r="F284" i="7"/>
  <c r="M284" i="7"/>
  <c r="Q284" i="7" s="1"/>
  <c r="G284" i="11"/>
  <c r="K284" i="11" s="1"/>
  <c r="O284" i="11" s="1"/>
  <c r="J286" i="11"/>
  <c r="G286" i="6"/>
  <c r="N285" i="7"/>
  <c r="I285" i="11"/>
  <c r="L285" i="11" s="1"/>
  <c r="G285" i="7"/>
  <c r="R282" i="10"/>
  <c r="Q281" i="10"/>
  <c r="U281" i="10" s="1"/>
  <c r="M281" i="10"/>
  <c r="Q282" i="10"/>
  <c r="I284" i="6"/>
  <c r="F283" i="9"/>
  <c r="E283" i="10" s="1"/>
  <c r="J283" i="10" s="1"/>
  <c r="I282" i="9"/>
  <c r="H284" i="6"/>
  <c r="E283" i="9"/>
  <c r="J282" i="7"/>
  <c r="U282" i="10" l="1"/>
  <c r="M285" i="7"/>
  <c r="Q285" i="7" s="1"/>
  <c r="G285" i="11"/>
  <c r="K285" i="11" s="1"/>
  <c r="O285" i="11" s="1"/>
  <c r="F286" i="6"/>
  <c r="H286" i="11"/>
  <c r="F285" i="7"/>
  <c r="N286" i="7"/>
  <c r="I286" i="11"/>
  <c r="L286" i="11" s="1"/>
  <c r="G286" i="7"/>
  <c r="G287" i="6"/>
  <c r="J287" i="11"/>
  <c r="R283" i="10"/>
  <c r="I283" i="9"/>
  <c r="D283" i="10"/>
  <c r="I283" i="10" s="1"/>
  <c r="H285" i="6"/>
  <c r="E284" i="9"/>
  <c r="I285" i="6"/>
  <c r="F284" i="9"/>
  <c r="E284" i="10" s="1"/>
  <c r="J284" i="10" s="1"/>
  <c r="J283" i="7"/>
  <c r="F287" i="6" l="1"/>
  <c r="H287" i="11"/>
  <c r="F286" i="7"/>
  <c r="M286" i="7"/>
  <c r="Q286" i="7" s="1"/>
  <c r="G286" i="11"/>
  <c r="K286" i="11" s="1"/>
  <c r="O286" i="11" s="1"/>
  <c r="G288" i="6"/>
  <c r="I287" i="11"/>
  <c r="L287" i="11" s="1"/>
  <c r="N287" i="7"/>
  <c r="J288" i="11"/>
  <c r="G287" i="7"/>
  <c r="R284" i="10"/>
  <c r="Q283" i="10"/>
  <c r="U283" i="10" s="1"/>
  <c r="M283" i="10"/>
  <c r="I284" i="9"/>
  <c r="D284" i="10"/>
  <c r="I284" i="10" s="1"/>
  <c r="I286" i="6"/>
  <c r="F285" i="9"/>
  <c r="E285" i="10" s="1"/>
  <c r="J285" i="10" s="1"/>
  <c r="H286" i="6"/>
  <c r="E285" i="9"/>
  <c r="J284" i="7"/>
  <c r="M287" i="7" l="1"/>
  <c r="Q287" i="7" s="1"/>
  <c r="G287" i="11"/>
  <c r="K287" i="11" s="1"/>
  <c r="O287" i="11" s="1"/>
  <c r="F288" i="6"/>
  <c r="H288" i="11"/>
  <c r="F287" i="7"/>
  <c r="N288" i="7"/>
  <c r="J289" i="11"/>
  <c r="G288" i="7"/>
  <c r="I288" i="11"/>
  <c r="L288" i="11" s="1"/>
  <c r="G289" i="6"/>
  <c r="R285" i="10"/>
  <c r="Q284" i="10"/>
  <c r="U284" i="10" s="1"/>
  <c r="M284" i="10"/>
  <c r="I285" i="9"/>
  <c r="D285" i="10"/>
  <c r="I285" i="10" s="1"/>
  <c r="H287" i="6"/>
  <c r="E286" i="9"/>
  <c r="D286" i="10" s="1"/>
  <c r="I287" i="6"/>
  <c r="F286" i="9"/>
  <c r="J285" i="7"/>
  <c r="I286" i="10" l="1"/>
  <c r="H289" i="11"/>
  <c r="F289" i="6"/>
  <c r="G288" i="11"/>
  <c r="K288" i="11" s="1"/>
  <c r="O288" i="11" s="1"/>
  <c r="F288" i="7"/>
  <c r="M288" i="7"/>
  <c r="Q288" i="7" s="1"/>
  <c r="G289" i="7"/>
  <c r="G290" i="6"/>
  <c r="I289" i="11"/>
  <c r="L289" i="11" s="1"/>
  <c r="N289" i="7"/>
  <c r="J290" i="11"/>
  <c r="Q285" i="10"/>
  <c r="U285" i="10" s="1"/>
  <c r="M285" i="10"/>
  <c r="Q286" i="10"/>
  <c r="I286" i="9"/>
  <c r="E286" i="10"/>
  <c r="J286" i="10" s="1"/>
  <c r="I288" i="6"/>
  <c r="F287" i="9"/>
  <c r="E287" i="10" s="1"/>
  <c r="H288" i="6"/>
  <c r="E287" i="9"/>
  <c r="J286" i="7"/>
  <c r="J287" i="7"/>
  <c r="J287" i="10" l="1"/>
  <c r="H290" i="11"/>
  <c r="G289" i="11"/>
  <c r="K289" i="11" s="1"/>
  <c r="O289" i="11" s="1"/>
  <c r="F290" i="6"/>
  <c r="F289" i="7"/>
  <c r="M289" i="7"/>
  <c r="Q289" i="7" s="1"/>
  <c r="G291" i="6"/>
  <c r="G290" i="7"/>
  <c r="J291" i="11"/>
  <c r="N290" i="7"/>
  <c r="I290" i="11"/>
  <c r="L290" i="11" s="1"/>
  <c r="R286" i="10"/>
  <c r="U286" i="10" s="1"/>
  <c r="M286" i="10"/>
  <c r="R287" i="10"/>
  <c r="I287" i="9"/>
  <c r="D287" i="10"/>
  <c r="I287" i="10" s="1"/>
  <c r="H289" i="6"/>
  <c r="E288" i="9"/>
  <c r="D288" i="10" s="1"/>
  <c r="I289" i="6"/>
  <c r="F288" i="9"/>
  <c r="E288" i="10" s="1"/>
  <c r="J288" i="10" s="1"/>
  <c r="I288" i="10" l="1"/>
  <c r="F291" i="6"/>
  <c r="H291" i="11"/>
  <c r="M290" i="7"/>
  <c r="Q290" i="7" s="1"/>
  <c r="G290" i="11"/>
  <c r="K290" i="11" s="1"/>
  <c r="O290" i="11" s="1"/>
  <c r="F290" i="7"/>
  <c r="G292" i="6"/>
  <c r="J292" i="11"/>
  <c r="G291" i="7"/>
  <c r="I291" i="11"/>
  <c r="L291" i="11" s="1"/>
  <c r="N291" i="7"/>
  <c r="R288" i="10"/>
  <c r="Q287" i="10"/>
  <c r="U287" i="10" s="1"/>
  <c r="M287" i="10"/>
  <c r="Q288" i="10"/>
  <c r="I290" i="6"/>
  <c r="F289" i="9"/>
  <c r="E289" i="10" s="1"/>
  <c r="J289" i="10" s="1"/>
  <c r="I288" i="9"/>
  <c r="H290" i="6"/>
  <c r="E289" i="9"/>
  <c r="J288" i="7"/>
  <c r="U288" i="10" l="1"/>
  <c r="F291" i="7"/>
  <c r="G291" i="11"/>
  <c r="K291" i="11" s="1"/>
  <c r="O291" i="11" s="1"/>
  <c r="F292" i="6"/>
  <c r="H292" i="11"/>
  <c r="M291" i="7"/>
  <c r="Q291" i="7" s="1"/>
  <c r="J293" i="11"/>
  <c r="G293" i="6"/>
  <c r="I292" i="11"/>
  <c r="L292" i="11" s="1"/>
  <c r="N292" i="7"/>
  <c r="G292" i="7"/>
  <c r="R289" i="10"/>
  <c r="M288" i="10"/>
  <c r="I289" i="9"/>
  <c r="D289" i="10"/>
  <c r="I289" i="10" s="1"/>
  <c r="H291" i="6"/>
  <c r="E290" i="9"/>
  <c r="D290" i="10" s="1"/>
  <c r="I291" i="6"/>
  <c r="F290" i="9"/>
  <c r="E290" i="10" s="1"/>
  <c r="J290" i="10" s="1"/>
  <c r="J289" i="7"/>
  <c r="J290" i="7"/>
  <c r="I290" i="10" l="1"/>
  <c r="G292" i="11"/>
  <c r="K292" i="11" s="1"/>
  <c r="O292" i="11" s="1"/>
  <c r="H293" i="11"/>
  <c r="F293" i="6"/>
  <c r="M292" i="7"/>
  <c r="Q292" i="7" s="1"/>
  <c r="F292" i="7"/>
  <c r="N293" i="7"/>
  <c r="G294" i="6"/>
  <c r="G293" i="7"/>
  <c r="J294" i="11"/>
  <c r="I293" i="11"/>
  <c r="L293" i="11" s="1"/>
  <c r="Q290" i="10"/>
  <c r="R290" i="10"/>
  <c r="Q289" i="10"/>
  <c r="U289" i="10" s="1"/>
  <c r="M289" i="10"/>
  <c r="I292" i="6"/>
  <c r="F291" i="9"/>
  <c r="E291" i="10" s="1"/>
  <c r="J291" i="10" s="1"/>
  <c r="I290" i="9"/>
  <c r="H292" i="6"/>
  <c r="E291" i="9"/>
  <c r="U290" i="10" l="1"/>
  <c r="M290" i="10"/>
  <c r="F294" i="6"/>
  <c r="G293" i="11"/>
  <c r="K293" i="11" s="1"/>
  <c r="O293" i="11" s="1"/>
  <c r="F293" i="7"/>
  <c r="H294" i="11"/>
  <c r="M293" i="7"/>
  <c r="Q293" i="7" s="1"/>
  <c r="J295" i="11"/>
  <c r="G294" i="7"/>
  <c r="I294" i="11"/>
  <c r="L294" i="11" s="1"/>
  <c r="G295" i="6"/>
  <c r="N294" i="7"/>
  <c r="R291" i="10"/>
  <c r="I291" i="9"/>
  <c r="D291" i="10"/>
  <c r="I291" i="10" s="1"/>
  <c r="H293" i="6"/>
  <c r="E292" i="9"/>
  <c r="D292" i="10" s="1"/>
  <c r="I293" i="6"/>
  <c r="F292" i="9"/>
  <c r="E292" i="10" s="1"/>
  <c r="J292" i="10" s="1"/>
  <c r="J291" i="7"/>
  <c r="I292" i="10" l="1"/>
  <c r="M292" i="10" s="1"/>
  <c r="G294" i="11"/>
  <c r="K294" i="11" s="1"/>
  <c r="O294" i="11" s="1"/>
  <c r="M294" i="7"/>
  <c r="Q294" i="7" s="1"/>
  <c r="H295" i="11"/>
  <c r="F295" i="6"/>
  <c r="F294" i="7"/>
  <c r="J296" i="11"/>
  <c r="G296" i="6"/>
  <c r="G295" i="7"/>
  <c r="N295" i="7"/>
  <c r="I295" i="11"/>
  <c r="L295" i="11" s="1"/>
  <c r="R292" i="10"/>
  <c r="Q291" i="10"/>
  <c r="U291" i="10" s="1"/>
  <c r="M291" i="10"/>
  <c r="Q292" i="10"/>
  <c r="I294" i="6"/>
  <c r="F293" i="9"/>
  <c r="E293" i="10" s="1"/>
  <c r="J293" i="10" s="1"/>
  <c r="I292" i="9"/>
  <c r="H294" i="6"/>
  <c r="E293" i="9"/>
  <c r="J292" i="7"/>
  <c r="U292" i="10" l="1"/>
  <c r="G295" i="11"/>
  <c r="K295" i="11" s="1"/>
  <c r="O295" i="11" s="1"/>
  <c r="F295" i="7"/>
  <c r="H296" i="11"/>
  <c r="M295" i="7"/>
  <c r="Q295" i="7" s="1"/>
  <c r="F296" i="6"/>
  <c r="N296" i="7"/>
  <c r="G297" i="6"/>
  <c r="G296" i="7"/>
  <c r="J297" i="11"/>
  <c r="I296" i="11"/>
  <c r="L296" i="11" s="1"/>
  <c r="R293" i="10"/>
  <c r="I293" i="9"/>
  <c r="D293" i="10"/>
  <c r="I293" i="10" s="1"/>
  <c r="H295" i="6"/>
  <c r="E294" i="9"/>
  <c r="D294" i="10" s="1"/>
  <c r="I295" i="6"/>
  <c r="F294" i="9"/>
  <c r="E294" i="10" s="1"/>
  <c r="J294" i="10" s="1"/>
  <c r="J293" i="7"/>
  <c r="J294" i="7"/>
  <c r="I294" i="10" l="1"/>
  <c r="M294" i="10" s="1"/>
  <c r="H297" i="11"/>
  <c r="M296" i="7"/>
  <c r="Q296" i="7" s="1"/>
  <c r="F297" i="6"/>
  <c r="G296" i="11"/>
  <c r="K296" i="11" s="1"/>
  <c r="O296" i="11" s="1"/>
  <c r="F296" i="7"/>
  <c r="G298" i="6"/>
  <c r="N297" i="7"/>
  <c r="I297" i="11"/>
  <c r="L297" i="11" s="1"/>
  <c r="J298" i="11"/>
  <c r="G297" i="7"/>
  <c r="R294" i="10"/>
  <c r="Q293" i="10"/>
  <c r="U293" i="10" s="1"/>
  <c r="M293" i="10"/>
  <c r="Q294" i="10"/>
  <c r="I296" i="6"/>
  <c r="F295" i="9"/>
  <c r="E295" i="10" s="1"/>
  <c r="J295" i="10" s="1"/>
  <c r="I294" i="9"/>
  <c r="H296" i="6"/>
  <c r="E295" i="9"/>
  <c r="U294" i="10" l="1"/>
  <c r="F298" i="6"/>
  <c r="H298" i="11"/>
  <c r="G297" i="11"/>
  <c r="K297" i="11" s="1"/>
  <c r="O297" i="11" s="1"/>
  <c r="F297" i="7"/>
  <c r="M297" i="7"/>
  <c r="Q297" i="7" s="1"/>
  <c r="G298" i="7"/>
  <c r="I298" i="11"/>
  <c r="L298" i="11" s="1"/>
  <c r="N298" i="7"/>
  <c r="J299" i="11"/>
  <c r="G299" i="6"/>
  <c r="R295" i="10"/>
  <c r="I295" i="9"/>
  <c r="D295" i="10"/>
  <c r="I295" i="10" s="1"/>
  <c r="H297" i="6"/>
  <c r="E296" i="9"/>
  <c r="D296" i="10" s="1"/>
  <c r="I297" i="6"/>
  <c r="F296" i="9"/>
  <c r="E296" i="10" s="1"/>
  <c r="J296" i="10" s="1"/>
  <c r="J295" i="7"/>
  <c r="I296" i="10" l="1"/>
  <c r="F299" i="6"/>
  <c r="G298" i="11"/>
  <c r="K298" i="11" s="1"/>
  <c r="O298" i="11" s="1"/>
  <c r="H299" i="11"/>
  <c r="M298" i="7"/>
  <c r="Q298" i="7" s="1"/>
  <c r="F298" i="7"/>
  <c r="I299" i="11"/>
  <c r="L299" i="11" s="1"/>
  <c r="G300" i="6"/>
  <c r="J300" i="11"/>
  <c r="N299" i="7"/>
  <c r="G299" i="7"/>
  <c r="R296" i="10"/>
  <c r="Q295" i="10"/>
  <c r="U295" i="10" s="1"/>
  <c r="M295" i="10"/>
  <c r="Q296" i="10"/>
  <c r="I298" i="6"/>
  <c r="F297" i="9"/>
  <c r="E297" i="10" s="1"/>
  <c r="J297" i="10" s="1"/>
  <c r="I296" i="9"/>
  <c r="H298" i="6"/>
  <c r="E297" i="9"/>
  <c r="J296" i="7"/>
  <c r="J297" i="7"/>
  <c r="F300" i="6" l="1"/>
  <c r="G299" i="11"/>
  <c r="K299" i="11" s="1"/>
  <c r="O299" i="11" s="1"/>
  <c r="F299" i="7"/>
  <c r="M299" i="7"/>
  <c r="Q299" i="7" s="1"/>
  <c r="H300" i="11"/>
  <c r="N300" i="7"/>
  <c r="J301" i="11"/>
  <c r="I300" i="11"/>
  <c r="L300" i="11" s="1"/>
  <c r="G301" i="6"/>
  <c r="G300" i="7"/>
  <c r="R297" i="10"/>
  <c r="M296" i="10"/>
  <c r="U296" i="10"/>
  <c r="I297" i="9"/>
  <c r="D297" i="10"/>
  <c r="I297" i="10" s="1"/>
  <c r="H299" i="6"/>
  <c r="E298" i="9"/>
  <c r="D298" i="10" s="1"/>
  <c r="I299" i="6"/>
  <c r="F298" i="9"/>
  <c r="E298" i="10" s="1"/>
  <c r="J298" i="10" s="1"/>
  <c r="J298" i="7"/>
  <c r="I298" i="10" l="1"/>
  <c r="G300" i="11"/>
  <c r="K300" i="11" s="1"/>
  <c r="O300" i="11" s="1"/>
  <c r="F301" i="6"/>
  <c r="F300" i="7"/>
  <c r="H301" i="11"/>
  <c r="M300" i="7"/>
  <c r="Q300" i="7" s="1"/>
  <c r="J302" i="11"/>
  <c r="G301" i="7"/>
  <c r="G302" i="6"/>
  <c r="I301" i="11"/>
  <c r="L301" i="11" s="1"/>
  <c r="N301" i="7"/>
  <c r="Q298" i="10"/>
  <c r="R298" i="10"/>
  <c r="Q297" i="10"/>
  <c r="U297" i="10" s="1"/>
  <c r="M297" i="10"/>
  <c r="I300" i="6"/>
  <c r="F299" i="9"/>
  <c r="E299" i="10" s="1"/>
  <c r="J299" i="10" s="1"/>
  <c r="I298" i="9"/>
  <c r="H300" i="6"/>
  <c r="E299" i="9"/>
  <c r="U298" i="10" l="1"/>
  <c r="H302" i="11"/>
  <c r="F302" i="6"/>
  <c r="G301" i="11"/>
  <c r="K301" i="11" s="1"/>
  <c r="O301" i="11" s="1"/>
  <c r="M301" i="7"/>
  <c r="Q301" i="7" s="1"/>
  <c r="F301" i="7"/>
  <c r="M298" i="10"/>
  <c r="G303" i="6"/>
  <c r="G302" i="7"/>
  <c r="J303" i="11"/>
  <c r="N302" i="7"/>
  <c r="I302" i="11"/>
  <c r="L302" i="11" s="1"/>
  <c r="R299" i="10"/>
  <c r="I299" i="9"/>
  <c r="D299" i="10"/>
  <c r="I299" i="10" s="1"/>
  <c r="H301" i="6"/>
  <c r="E300" i="9"/>
  <c r="D300" i="10" s="1"/>
  <c r="I301" i="6"/>
  <c r="F300" i="9"/>
  <c r="E300" i="10" s="1"/>
  <c r="J300" i="10" s="1"/>
  <c r="J299" i="7"/>
  <c r="I300" i="10" l="1"/>
  <c r="H303" i="11"/>
  <c r="F303" i="6"/>
  <c r="F302" i="7"/>
  <c r="M302" i="7"/>
  <c r="Q302" i="7" s="1"/>
  <c r="G302" i="11"/>
  <c r="K302" i="11" s="1"/>
  <c r="O302" i="11" s="1"/>
  <c r="J304" i="11"/>
  <c r="I303" i="11"/>
  <c r="L303" i="11" s="1"/>
  <c r="G304" i="6"/>
  <c r="N303" i="7"/>
  <c r="G303" i="7"/>
  <c r="R300" i="10"/>
  <c r="Q299" i="10"/>
  <c r="U299" i="10" s="1"/>
  <c r="M299" i="10"/>
  <c r="Q300" i="10"/>
  <c r="I302" i="6"/>
  <c r="F301" i="9"/>
  <c r="E301" i="10" s="1"/>
  <c r="J301" i="10" s="1"/>
  <c r="I300" i="9"/>
  <c r="H302" i="6"/>
  <c r="E301" i="9"/>
  <c r="J300" i="7"/>
  <c r="U300" i="10" l="1"/>
  <c r="M300" i="10"/>
  <c r="F304" i="6"/>
  <c r="M303" i="7"/>
  <c r="Q303" i="7" s="1"/>
  <c r="G303" i="11"/>
  <c r="K303" i="11" s="1"/>
  <c r="O303" i="11" s="1"/>
  <c r="F303" i="7"/>
  <c r="H304" i="11"/>
  <c r="N304" i="7"/>
  <c r="G305" i="6"/>
  <c r="G304" i="7"/>
  <c r="J305" i="11"/>
  <c r="I304" i="11"/>
  <c r="L304" i="11" s="1"/>
  <c r="R301" i="10"/>
  <c r="I301" i="9"/>
  <c r="D301" i="10"/>
  <c r="I301" i="10" s="1"/>
  <c r="H303" i="6"/>
  <c r="E302" i="9"/>
  <c r="D302" i="10" s="1"/>
  <c r="I303" i="6"/>
  <c r="F302" i="9"/>
  <c r="E302" i="10" s="1"/>
  <c r="J302" i="10" s="1"/>
  <c r="J301" i="7"/>
  <c r="I302" i="10" l="1"/>
  <c r="M302" i="10" s="1"/>
  <c r="G304" i="11"/>
  <c r="K304" i="11" s="1"/>
  <c r="O304" i="11" s="1"/>
  <c r="H305" i="11"/>
  <c r="F305" i="6"/>
  <c r="M304" i="7"/>
  <c r="Q304" i="7" s="1"/>
  <c r="F304" i="7"/>
  <c r="G305" i="7"/>
  <c r="N305" i="7"/>
  <c r="J306" i="11"/>
  <c r="G306" i="6"/>
  <c r="I305" i="11"/>
  <c r="L305" i="11" s="1"/>
  <c r="R302" i="10"/>
  <c r="Q301" i="10"/>
  <c r="U301" i="10" s="1"/>
  <c r="M301" i="10"/>
  <c r="Q302" i="10"/>
  <c r="I304" i="6"/>
  <c r="F303" i="9"/>
  <c r="E303" i="10" s="1"/>
  <c r="J303" i="10" s="1"/>
  <c r="I302" i="9"/>
  <c r="H304" i="6"/>
  <c r="E303" i="9"/>
  <c r="J302" i="7"/>
  <c r="J303" i="7"/>
  <c r="U302" i="10" l="1"/>
  <c r="F305" i="7"/>
  <c r="F306" i="6"/>
  <c r="H306" i="11"/>
  <c r="M305" i="7"/>
  <c r="Q305" i="7" s="1"/>
  <c r="G305" i="11"/>
  <c r="K305" i="11" s="1"/>
  <c r="O305" i="11" s="1"/>
  <c r="N306" i="7"/>
  <c r="I306" i="11"/>
  <c r="L306" i="11" s="1"/>
  <c r="J307" i="11"/>
  <c r="G307" i="6"/>
  <c r="G306" i="7"/>
  <c r="R303" i="10"/>
  <c r="I303" i="9"/>
  <c r="D303" i="10"/>
  <c r="I303" i="10" s="1"/>
  <c r="H305" i="6"/>
  <c r="E304" i="9"/>
  <c r="D304" i="10" s="1"/>
  <c r="I304" i="10" s="1"/>
  <c r="I305" i="6"/>
  <c r="F304" i="9"/>
  <c r="E304" i="10" s="1"/>
  <c r="J304" i="10" s="1"/>
  <c r="J304" i="7"/>
  <c r="M306" i="7" l="1"/>
  <c r="Q306" i="7" s="1"/>
  <c r="G306" i="11"/>
  <c r="K306" i="11" s="1"/>
  <c r="O306" i="11" s="1"/>
  <c r="F306" i="7"/>
  <c r="H307" i="11"/>
  <c r="F307" i="6"/>
  <c r="N307" i="7"/>
  <c r="G307" i="7"/>
  <c r="I307" i="11"/>
  <c r="L307" i="11" s="1"/>
  <c r="G308" i="6"/>
  <c r="J308" i="11"/>
  <c r="R304" i="10"/>
  <c r="Q303" i="10"/>
  <c r="U303" i="10" s="1"/>
  <c r="M303" i="10"/>
  <c r="Q304" i="10"/>
  <c r="M304" i="10"/>
  <c r="I306" i="6"/>
  <c r="F305" i="9"/>
  <c r="E305" i="10" s="1"/>
  <c r="J305" i="10" s="1"/>
  <c r="I304" i="9"/>
  <c r="H306" i="6"/>
  <c r="E305" i="9"/>
  <c r="U304" i="10" l="1"/>
  <c r="G307" i="11"/>
  <c r="K307" i="11" s="1"/>
  <c r="O307" i="11" s="1"/>
  <c r="F307" i="7"/>
  <c r="F308" i="6"/>
  <c r="H308" i="11"/>
  <c r="M307" i="7"/>
  <c r="Q307" i="7" s="1"/>
  <c r="G308" i="7"/>
  <c r="I308" i="11"/>
  <c r="L308" i="11" s="1"/>
  <c r="J309" i="11"/>
  <c r="G309" i="6"/>
  <c r="N308" i="7"/>
  <c r="R305" i="10"/>
  <c r="I305" i="9"/>
  <c r="D305" i="10"/>
  <c r="I305" i="10" s="1"/>
  <c r="H307" i="6"/>
  <c r="E306" i="9"/>
  <c r="D306" i="10" s="1"/>
  <c r="I306" i="10" s="1"/>
  <c r="I307" i="6"/>
  <c r="F306" i="9"/>
  <c r="E306" i="10" s="1"/>
  <c r="J306" i="10" s="1"/>
  <c r="J305" i="7"/>
  <c r="G308" i="11" l="1"/>
  <c r="K308" i="11" s="1"/>
  <c r="O308" i="11" s="1"/>
  <c r="F309" i="6"/>
  <c r="M308" i="7"/>
  <c r="Q308" i="7" s="1"/>
  <c r="H309" i="11"/>
  <c r="F308" i="7"/>
  <c r="G309" i="7"/>
  <c r="G310" i="6"/>
  <c r="N309" i="7"/>
  <c r="I309" i="11"/>
  <c r="L309" i="11" s="1"/>
  <c r="J310" i="11"/>
  <c r="R306" i="10"/>
  <c r="Q305" i="10"/>
  <c r="U305" i="10" s="1"/>
  <c r="M305" i="10"/>
  <c r="Q306" i="10"/>
  <c r="I308" i="6"/>
  <c r="F307" i="9"/>
  <c r="E307" i="10" s="1"/>
  <c r="J307" i="10" s="1"/>
  <c r="I306" i="9"/>
  <c r="H308" i="6"/>
  <c r="E307" i="9"/>
  <c r="J306" i="7"/>
  <c r="U306" i="10" l="1"/>
  <c r="M306" i="10"/>
  <c r="G309" i="11"/>
  <c r="K309" i="11" s="1"/>
  <c r="O309" i="11" s="1"/>
  <c r="F310" i="6"/>
  <c r="H310" i="11"/>
  <c r="F309" i="7"/>
  <c r="M309" i="7"/>
  <c r="Q309" i="7" s="1"/>
  <c r="N310" i="7"/>
  <c r="G310" i="7"/>
  <c r="I310" i="11"/>
  <c r="L310" i="11" s="1"/>
  <c r="J311" i="11"/>
  <c r="G311" i="6"/>
  <c r="R307" i="10"/>
  <c r="I307" i="9"/>
  <c r="D307" i="10"/>
  <c r="I307" i="10" s="1"/>
  <c r="H309" i="6"/>
  <c r="E308" i="9"/>
  <c r="D308" i="10" s="1"/>
  <c r="I309" i="6"/>
  <c r="F308" i="9"/>
  <c r="E308" i="10" s="1"/>
  <c r="J308" i="10" s="1"/>
  <c r="J307" i="7"/>
  <c r="I308" i="10" l="1"/>
  <c r="F311" i="6"/>
  <c r="M310" i="7"/>
  <c r="Q310" i="7" s="1"/>
  <c r="G310" i="11"/>
  <c r="K310" i="11" s="1"/>
  <c r="O310" i="11" s="1"/>
  <c r="F310" i="7"/>
  <c r="H311" i="11"/>
  <c r="J312" i="11"/>
  <c r="G312" i="6"/>
  <c r="N311" i="7"/>
  <c r="G311" i="7"/>
  <c r="I311" i="11"/>
  <c r="L311" i="11" s="1"/>
  <c r="R308" i="10"/>
  <c r="Q307" i="10"/>
  <c r="U307" i="10" s="1"/>
  <c r="M307" i="10"/>
  <c r="Q308" i="10"/>
  <c r="I310" i="6"/>
  <c r="F309" i="9"/>
  <c r="E309" i="10" s="1"/>
  <c r="J309" i="10" s="1"/>
  <c r="I308" i="9"/>
  <c r="H310" i="6"/>
  <c r="E309" i="9"/>
  <c r="J308" i="7"/>
  <c r="U308" i="10" l="1"/>
  <c r="M311" i="7"/>
  <c r="Q311" i="7" s="1"/>
  <c r="G311" i="11"/>
  <c r="K311" i="11" s="1"/>
  <c r="O311" i="11" s="1"/>
  <c r="F311" i="7"/>
  <c r="F312" i="6"/>
  <c r="H312" i="11"/>
  <c r="G312" i="7"/>
  <c r="J313" i="11"/>
  <c r="I312" i="11"/>
  <c r="L312" i="11" s="1"/>
  <c r="G313" i="6"/>
  <c r="N312" i="7"/>
  <c r="R309" i="10"/>
  <c r="M308" i="10"/>
  <c r="I309" i="9"/>
  <c r="D309" i="10"/>
  <c r="I309" i="10" s="1"/>
  <c r="H311" i="6"/>
  <c r="E310" i="9"/>
  <c r="D310" i="10" s="1"/>
  <c r="I311" i="6"/>
  <c r="F310" i="9"/>
  <c r="E310" i="10" s="1"/>
  <c r="J310" i="10" s="1"/>
  <c r="J309" i="7"/>
  <c r="I310" i="10" l="1"/>
  <c r="M312" i="7"/>
  <c r="Q312" i="7" s="1"/>
  <c r="F312" i="7"/>
  <c r="F313" i="6"/>
  <c r="H313" i="11"/>
  <c r="G312" i="11"/>
  <c r="K312" i="11" s="1"/>
  <c r="O312" i="11" s="1"/>
  <c r="G313" i="7"/>
  <c r="G314" i="6"/>
  <c r="I313" i="11"/>
  <c r="L313" i="11" s="1"/>
  <c r="N313" i="7"/>
  <c r="J314" i="11"/>
  <c r="Q310" i="10"/>
  <c r="R310" i="10"/>
  <c r="Q309" i="10"/>
  <c r="U309" i="10" s="1"/>
  <c r="M309" i="10"/>
  <c r="I312" i="6"/>
  <c r="F311" i="9"/>
  <c r="E311" i="10" s="1"/>
  <c r="J311" i="10" s="1"/>
  <c r="I310" i="9"/>
  <c r="H312" i="6"/>
  <c r="E311" i="9"/>
  <c r="J310" i="7"/>
  <c r="H314" i="11" l="1"/>
  <c r="M313" i="7"/>
  <c r="Q313" i="7" s="1"/>
  <c r="F314" i="6"/>
  <c r="G313" i="11"/>
  <c r="K313" i="11" s="1"/>
  <c r="O313" i="11" s="1"/>
  <c r="F313" i="7"/>
  <c r="N314" i="7"/>
  <c r="I314" i="11"/>
  <c r="L314" i="11" s="1"/>
  <c r="G314" i="7"/>
  <c r="J315" i="11"/>
  <c r="G315" i="6"/>
  <c r="R311" i="10"/>
  <c r="M310" i="10"/>
  <c r="U310" i="10"/>
  <c r="I311" i="9"/>
  <c r="D311" i="10"/>
  <c r="I311" i="10" s="1"/>
  <c r="H313" i="6"/>
  <c r="E312" i="9"/>
  <c r="D312" i="10" s="1"/>
  <c r="I313" i="6"/>
  <c r="F312" i="9"/>
  <c r="E312" i="10" s="1"/>
  <c r="J312" i="10" s="1"/>
  <c r="J311" i="7"/>
  <c r="I312" i="10" l="1"/>
  <c r="H315" i="11"/>
  <c r="F315" i="6"/>
  <c r="M314" i="7"/>
  <c r="Q314" i="7" s="1"/>
  <c r="F314" i="7"/>
  <c r="G314" i="11"/>
  <c r="K314" i="11" s="1"/>
  <c r="O314" i="11" s="1"/>
  <c r="I315" i="11"/>
  <c r="L315" i="11" s="1"/>
  <c r="N315" i="7"/>
  <c r="G315" i="7"/>
  <c r="J316" i="11"/>
  <c r="G316" i="6"/>
  <c r="Q312" i="10"/>
  <c r="R312" i="10"/>
  <c r="Q311" i="10"/>
  <c r="U311" i="10" s="1"/>
  <c r="M311" i="10"/>
  <c r="I314" i="6"/>
  <c r="F313" i="9"/>
  <c r="E313" i="10" s="1"/>
  <c r="J313" i="10" s="1"/>
  <c r="I312" i="9"/>
  <c r="H314" i="6"/>
  <c r="E313" i="9"/>
  <c r="J312" i="7"/>
  <c r="G315" i="11" l="1"/>
  <c r="K315" i="11" s="1"/>
  <c r="O315" i="11" s="1"/>
  <c r="F316" i="6"/>
  <c r="H316" i="11"/>
  <c r="M315" i="7"/>
  <c r="Q315" i="7" s="1"/>
  <c r="F315" i="7"/>
  <c r="G317" i="6"/>
  <c r="I316" i="11"/>
  <c r="L316" i="11" s="1"/>
  <c r="N316" i="7"/>
  <c r="J317" i="11"/>
  <c r="G316" i="7"/>
  <c r="R313" i="10"/>
  <c r="U312" i="10"/>
  <c r="M312" i="10"/>
  <c r="I313" i="9"/>
  <c r="D313" i="10"/>
  <c r="I313" i="10" s="1"/>
  <c r="H315" i="6"/>
  <c r="E314" i="9"/>
  <c r="I315" i="6"/>
  <c r="F314" i="9"/>
  <c r="E314" i="10" s="1"/>
  <c r="J314" i="10" s="1"/>
  <c r="J313" i="7"/>
  <c r="F316" i="7" l="1"/>
  <c r="G316" i="11"/>
  <c r="K316" i="11" s="1"/>
  <c r="O316" i="11" s="1"/>
  <c r="H317" i="11"/>
  <c r="F317" i="6"/>
  <c r="M316" i="7"/>
  <c r="Q316" i="7" s="1"/>
  <c r="J318" i="11"/>
  <c r="G318" i="6"/>
  <c r="N317" i="7"/>
  <c r="G317" i="7"/>
  <c r="I317" i="11"/>
  <c r="L317" i="11" s="1"/>
  <c r="R314" i="10"/>
  <c r="Q313" i="10"/>
  <c r="U313" i="10" s="1"/>
  <c r="M313" i="10"/>
  <c r="I314" i="9"/>
  <c r="D314" i="10"/>
  <c r="I314" i="10" s="1"/>
  <c r="I316" i="6"/>
  <c r="F315" i="9"/>
  <c r="E315" i="10" s="1"/>
  <c r="J315" i="10" s="1"/>
  <c r="H316" i="6"/>
  <c r="E315" i="9"/>
  <c r="J314" i="7"/>
  <c r="G317" i="11" l="1"/>
  <c r="K317" i="11" s="1"/>
  <c r="O317" i="11" s="1"/>
  <c r="M317" i="7"/>
  <c r="Q317" i="7" s="1"/>
  <c r="F317" i="7"/>
  <c r="H318" i="11"/>
  <c r="F318" i="6"/>
  <c r="G319" i="6"/>
  <c r="J319" i="11"/>
  <c r="N318" i="7"/>
  <c r="I318" i="11"/>
  <c r="L318" i="11" s="1"/>
  <c r="G318" i="7"/>
  <c r="Q314" i="10"/>
  <c r="U314" i="10" s="1"/>
  <c r="M314" i="10"/>
  <c r="R315" i="10"/>
  <c r="I315" i="9"/>
  <c r="D315" i="10"/>
  <c r="I315" i="10" s="1"/>
  <c r="H317" i="6"/>
  <c r="E316" i="9"/>
  <c r="I317" i="6"/>
  <c r="F316" i="9"/>
  <c r="E316" i="10" s="1"/>
  <c r="J316" i="10" s="1"/>
  <c r="J315" i="7"/>
  <c r="J316" i="7"/>
  <c r="G318" i="11" l="1"/>
  <c r="K318" i="11" s="1"/>
  <c r="O318" i="11" s="1"/>
  <c r="F319" i="6"/>
  <c r="H319" i="11"/>
  <c r="F318" i="7"/>
  <c r="M318" i="7"/>
  <c r="Q318" i="7" s="1"/>
  <c r="G320" i="6"/>
  <c r="I319" i="11"/>
  <c r="L319" i="11" s="1"/>
  <c r="N319" i="7"/>
  <c r="G319" i="7"/>
  <c r="J320" i="11"/>
  <c r="R316" i="10"/>
  <c r="Q315" i="10"/>
  <c r="U315" i="10" s="1"/>
  <c r="M315" i="10"/>
  <c r="I316" i="9"/>
  <c r="D316" i="10"/>
  <c r="I316" i="10" s="1"/>
  <c r="I318" i="6"/>
  <c r="F317" i="9"/>
  <c r="E317" i="10" s="1"/>
  <c r="J317" i="10" s="1"/>
  <c r="H318" i="6"/>
  <c r="E317" i="9"/>
  <c r="F319" i="7" l="1"/>
  <c r="H320" i="11"/>
  <c r="F320" i="6"/>
  <c r="G319" i="11"/>
  <c r="K319" i="11" s="1"/>
  <c r="O319" i="11" s="1"/>
  <c r="M319" i="7"/>
  <c r="Q319" i="7" s="1"/>
  <c r="J321" i="11"/>
  <c r="G321" i="6"/>
  <c r="I320" i="11"/>
  <c r="L320" i="11" s="1"/>
  <c r="N320" i="7"/>
  <c r="G320" i="7"/>
  <c r="R317" i="10"/>
  <c r="Q316" i="10"/>
  <c r="U316" i="10" s="1"/>
  <c r="M316" i="10"/>
  <c r="I317" i="9"/>
  <c r="D317" i="10"/>
  <c r="I317" i="10" s="1"/>
  <c r="H319" i="6"/>
  <c r="E318" i="9"/>
  <c r="D318" i="10" s="1"/>
  <c r="I319" i="6"/>
  <c r="F318" i="9"/>
  <c r="J317" i="7"/>
  <c r="I318" i="10" l="1"/>
  <c r="G320" i="11"/>
  <c r="K320" i="11" s="1"/>
  <c r="O320" i="11" s="1"/>
  <c r="F320" i="7"/>
  <c r="M320" i="7"/>
  <c r="Q320" i="7" s="1"/>
  <c r="H321" i="11"/>
  <c r="F321" i="6"/>
  <c r="I321" i="11"/>
  <c r="L321" i="11" s="1"/>
  <c r="N321" i="7"/>
  <c r="J322" i="11"/>
  <c r="G322" i="6"/>
  <c r="G321" i="7"/>
  <c r="Q317" i="10"/>
  <c r="U317" i="10" s="1"/>
  <c r="M317" i="10"/>
  <c r="Q318" i="10"/>
  <c r="I318" i="9"/>
  <c r="E318" i="10"/>
  <c r="J318" i="10" s="1"/>
  <c r="I320" i="6"/>
  <c r="F319" i="9"/>
  <c r="E319" i="10" s="1"/>
  <c r="H320" i="6"/>
  <c r="E319" i="9"/>
  <c r="J318" i="7"/>
  <c r="J319" i="10" l="1"/>
  <c r="G321" i="11"/>
  <c r="K321" i="11" s="1"/>
  <c r="O321" i="11" s="1"/>
  <c r="M321" i="7"/>
  <c r="Q321" i="7" s="1"/>
  <c r="F321" i="7"/>
  <c r="H322" i="11"/>
  <c r="F322" i="6"/>
  <c r="G323" i="6"/>
  <c r="N322" i="7"/>
  <c r="I322" i="11"/>
  <c r="L322" i="11" s="1"/>
  <c r="G322" i="7"/>
  <c r="J323" i="11"/>
  <c r="R318" i="10"/>
  <c r="U318" i="10" s="1"/>
  <c r="M318" i="10"/>
  <c r="R319" i="10"/>
  <c r="I319" i="9"/>
  <c r="D319" i="10"/>
  <c r="I319" i="10" s="1"/>
  <c r="H321" i="6"/>
  <c r="E320" i="9"/>
  <c r="D320" i="10" s="1"/>
  <c r="I321" i="6"/>
  <c r="F320" i="9"/>
  <c r="E320" i="10" s="1"/>
  <c r="J320" i="10" s="1"/>
  <c r="J319" i="7"/>
  <c r="J320" i="7"/>
  <c r="I320" i="10" l="1"/>
  <c r="F323" i="6"/>
  <c r="G322" i="11"/>
  <c r="K322" i="11" s="1"/>
  <c r="O322" i="11" s="1"/>
  <c r="M322" i="7"/>
  <c r="Q322" i="7" s="1"/>
  <c r="H323" i="11"/>
  <c r="F322" i="7"/>
  <c r="N323" i="7"/>
  <c r="I323" i="11"/>
  <c r="L323" i="11" s="1"/>
  <c r="G324" i="6"/>
  <c r="G323" i="7"/>
  <c r="J324" i="11"/>
  <c r="R320" i="10"/>
  <c r="Q319" i="10"/>
  <c r="U319" i="10" s="1"/>
  <c r="M319" i="10"/>
  <c r="Q320" i="10"/>
  <c r="I322" i="6"/>
  <c r="F321" i="9"/>
  <c r="E321" i="10" s="1"/>
  <c r="J321" i="10" s="1"/>
  <c r="I320" i="9"/>
  <c r="H322" i="6"/>
  <c r="E321" i="9"/>
  <c r="D321" i="10" s="1"/>
  <c r="I321" i="10" s="1"/>
  <c r="J321" i="7"/>
  <c r="U320" i="10" l="1"/>
  <c r="G323" i="11"/>
  <c r="K323" i="11" s="1"/>
  <c r="O323" i="11" s="1"/>
  <c r="H324" i="11"/>
  <c r="F324" i="6"/>
  <c r="F323" i="7"/>
  <c r="M323" i="7"/>
  <c r="Q323" i="7" s="1"/>
  <c r="G324" i="7"/>
  <c r="I324" i="11"/>
  <c r="L324" i="11" s="1"/>
  <c r="G325" i="6"/>
  <c r="J325" i="11"/>
  <c r="N324" i="7"/>
  <c r="R321" i="10"/>
  <c r="Q321" i="10"/>
  <c r="M320" i="10"/>
  <c r="I321" i="9"/>
  <c r="H323" i="6"/>
  <c r="E322" i="9"/>
  <c r="D322" i="10" s="1"/>
  <c r="I322" i="10" s="1"/>
  <c r="I323" i="6"/>
  <c r="F322" i="9"/>
  <c r="E322" i="10" s="1"/>
  <c r="J322" i="10" s="1"/>
  <c r="M324" i="7" l="1"/>
  <c r="Q324" i="7" s="1"/>
  <c r="G324" i="11"/>
  <c r="K324" i="11" s="1"/>
  <c r="O324" i="11" s="1"/>
  <c r="H325" i="11"/>
  <c r="F325" i="6"/>
  <c r="F324" i="7"/>
  <c r="N325" i="7"/>
  <c r="G325" i="7"/>
  <c r="I325" i="11"/>
  <c r="L325" i="11" s="1"/>
  <c r="J326" i="11"/>
  <c r="G326" i="6"/>
  <c r="Q322" i="10"/>
  <c r="R322" i="10"/>
  <c r="M321" i="10"/>
  <c r="U321" i="10"/>
  <c r="I322" i="9"/>
  <c r="H324" i="6"/>
  <c r="E323" i="9"/>
  <c r="D323" i="10" s="1"/>
  <c r="I323" i="10" s="1"/>
  <c r="I324" i="6"/>
  <c r="F323" i="9"/>
  <c r="E323" i="10" s="1"/>
  <c r="J323" i="10" s="1"/>
  <c r="J322" i="7"/>
  <c r="M322" i="10" l="1"/>
  <c r="H326" i="11"/>
  <c r="F326" i="6"/>
  <c r="G325" i="11"/>
  <c r="K325" i="11" s="1"/>
  <c r="O325" i="11" s="1"/>
  <c r="M325" i="7"/>
  <c r="Q325" i="7" s="1"/>
  <c r="F325" i="7"/>
  <c r="G327" i="6"/>
  <c r="J327" i="11"/>
  <c r="N326" i="7"/>
  <c r="I326" i="11"/>
  <c r="L326" i="11" s="1"/>
  <c r="G326" i="7"/>
  <c r="R323" i="10"/>
  <c r="Q323" i="10"/>
  <c r="U322" i="10"/>
  <c r="H325" i="6"/>
  <c r="E324" i="9"/>
  <c r="D324" i="10" s="1"/>
  <c r="I324" i="10" s="1"/>
  <c r="I325" i="6"/>
  <c r="F324" i="9"/>
  <c r="E324" i="10" s="1"/>
  <c r="J324" i="10" s="1"/>
  <c r="I323" i="9"/>
  <c r="J323" i="7"/>
  <c r="M326" i="7" l="1"/>
  <c r="Q326" i="7" s="1"/>
  <c r="G326" i="11"/>
  <c r="K326" i="11" s="1"/>
  <c r="O326" i="11" s="1"/>
  <c r="H327" i="11"/>
  <c r="F327" i="6"/>
  <c r="F326" i="7"/>
  <c r="J328" i="11"/>
  <c r="G327" i="7"/>
  <c r="N327" i="7"/>
  <c r="I327" i="11"/>
  <c r="L327" i="11" s="1"/>
  <c r="G328" i="6"/>
  <c r="Q324" i="10"/>
  <c r="R324" i="10"/>
  <c r="U323" i="10"/>
  <c r="M323" i="10"/>
  <c r="I324" i="9"/>
  <c r="H326" i="6"/>
  <c r="E325" i="9"/>
  <c r="D325" i="10" s="1"/>
  <c r="I325" i="10" s="1"/>
  <c r="I326" i="6"/>
  <c r="F325" i="9"/>
  <c r="E325" i="10" s="1"/>
  <c r="J325" i="10" s="1"/>
  <c r="J324" i="7"/>
  <c r="J325" i="7"/>
  <c r="H328" i="11" l="1"/>
  <c r="M327" i="7"/>
  <c r="Q327" i="7" s="1"/>
  <c r="F327" i="7"/>
  <c r="G327" i="11"/>
  <c r="K327" i="11" s="1"/>
  <c r="O327" i="11" s="1"/>
  <c r="F328" i="6"/>
  <c r="G329" i="6"/>
  <c r="G328" i="7"/>
  <c r="J329" i="11"/>
  <c r="N328" i="7"/>
  <c r="I328" i="11"/>
  <c r="L328" i="11" s="1"/>
  <c r="U324" i="10"/>
  <c r="R325" i="10"/>
  <c r="Q325" i="10"/>
  <c r="M324" i="10"/>
  <c r="H327" i="6"/>
  <c r="E326" i="9"/>
  <c r="D326" i="10" s="1"/>
  <c r="I326" i="10" s="1"/>
  <c r="I327" i="6"/>
  <c r="F326" i="9"/>
  <c r="E326" i="10" s="1"/>
  <c r="J326" i="10" s="1"/>
  <c r="I325" i="9"/>
  <c r="H329" i="11" l="1"/>
  <c r="F329" i="6"/>
  <c r="F328" i="7"/>
  <c r="M328" i="7"/>
  <c r="Q328" i="7" s="1"/>
  <c r="G328" i="11"/>
  <c r="K328" i="11" s="1"/>
  <c r="O328" i="11" s="1"/>
  <c r="G330" i="6"/>
  <c r="N329" i="7"/>
  <c r="I329" i="11"/>
  <c r="L329" i="11" s="1"/>
  <c r="G329" i="7"/>
  <c r="J330" i="11"/>
  <c r="Q326" i="10"/>
  <c r="R326" i="10"/>
  <c r="U325" i="10"/>
  <c r="M325" i="10"/>
  <c r="I326" i="9"/>
  <c r="H328" i="6"/>
  <c r="E327" i="9"/>
  <c r="D327" i="10" s="1"/>
  <c r="I327" i="10" s="1"/>
  <c r="I328" i="6"/>
  <c r="F327" i="9"/>
  <c r="E327" i="10" s="1"/>
  <c r="J327" i="10" s="1"/>
  <c r="J326" i="7"/>
  <c r="F329" i="7" l="1"/>
  <c r="H330" i="11"/>
  <c r="F330" i="6"/>
  <c r="G329" i="11"/>
  <c r="K329" i="11" s="1"/>
  <c r="O329" i="11" s="1"/>
  <c r="M329" i="7"/>
  <c r="Q329" i="7" s="1"/>
  <c r="G331" i="6"/>
  <c r="I330" i="11"/>
  <c r="L330" i="11" s="1"/>
  <c r="N330" i="7"/>
  <c r="J331" i="11"/>
  <c r="G330" i="7"/>
  <c r="R327" i="10"/>
  <c r="Q327" i="10"/>
  <c r="M326" i="10"/>
  <c r="U326" i="10"/>
  <c r="H329" i="6"/>
  <c r="E328" i="9"/>
  <c r="D328" i="10" s="1"/>
  <c r="I328" i="10" s="1"/>
  <c r="I329" i="6"/>
  <c r="F328" i="9"/>
  <c r="E328" i="10" s="1"/>
  <c r="J328" i="10" s="1"/>
  <c r="I327" i="9"/>
  <c r="J327" i="7"/>
  <c r="M330" i="7" l="1"/>
  <c r="Q330" i="7" s="1"/>
  <c r="F330" i="7"/>
  <c r="G330" i="11"/>
  <c r="K330" i="11" s="1"/>
  <c r="O330" i="11" s="1"/>
  <c r="H331" i="11"/>
  <c r="F331" i="6"/>
  <c r="I331" i="11"/>
  <c r="L331" i="11" s="1"/>
  <c r="G331" i="7"/>
  <c r="G332" i="6"/>
  <c r="J332" i="11"/>
  <c r="N331" i="7"/>
  <c r="Q328" i="10"/>
  <c r="R328" i="10"/>
  <c r="M327" i="10"/>
  <c r="U327" i="10"/>
  <c r="I328" i="9"/>
  <c r="H330" i="6"/>
  <c r="E329" i="9"/>
  <c r="D329" i="10" s="1"/>
  <c r="I329" i="10" s="1"/>
  <c r="I330" i="6"/>
  <c r="F329" i="9"/>
  <c r="E329" i="10" s="1"/>
  <c r="J329" i="10" s="1"/>
  <c r="J328" i="7"/>
  <c r="J329" i="7"/>
  <c r="M331" i="7" l="1"/>
  <c r="Q331" i="7" s="1"/>
  <c r="F331" i="7"/>
  <c r="G331" i="11"/>
  <c r="K331" i="11" s="1"/>
  <c r="O331" i="11" s="1"/>
  <c r="H332" i="11"/>
  <c r="F332" i="6"/>
  <c r="I332" i="11"/>
  <c r="L332" i="11" s="1"/>
  <c r="G332" i="7"/>
  <c r="J333" i="11"/>
  <c r="G333" i="6"/>
  <c r="N332" i="7"/>
  <c r="R329" i="10"/>
  <c r="Q329" i="10"/>
  <c r="M328" i="10"/>
  <c r="U328" i="10"/>
  <c r="H331" i="6"/>
  <c r="E330" i="9"/>
  <c r="D330" i="10" s="1"/>
  <c r="I330" i="10" s="1"/>
  <c r="I331" i="6"/>
  <c r="F330" i="9"/>
  <c r="E330" i="10" s="1"/>
  <c r="J330" i="10" s="1"/>
  <c r="I329" i="9"/>
  <c r="H333" i="11" l="1"/>
  <c r="G332" i="11"/>
  <c r="K332" i="11" s="1"/>
  <c r="O332" i="11" s="1"/>
  <c r="F333" i="6"/>
  <c r="M332" i="7"/>
  <c r="Q332" i="7" s="1"/>
  <c r="F332" i="7"/>
  <c r="N333" i="7"/>
  <c r="G334" i="6"/>
  <c r="I333" i="11"/>
  <c r="L333" i="11" s="1"/>
  <c r="J334" i="11"/>
  <c r="G333" i="7"/>
  <c r="Q330" i="10"/>
  <c r="R330" i="10"/>
  <c r="U329" i="10"/>
  <c r="M329" i="10"/>
  <c r="I330" i="9"/>
  <c r="H332" i="6"/>
  <c r="E331" i="9"/>
  <c r="D331" i="10" s="1"/>
  <c r="I331" i="10" s="1"/>
  <c r="I332" i="6"/>
  <c r="F331" i="9"/>
  <c r="E331" i="10" s="1"/>
  <c r="J331" i="10" s="1"/>
  <c r="J330" i="7"/>
  <c r="M333" i="7" l="1"/>
  <c r="Q333" i="7" s="1"/>
  <c r="F333" i="7"/>
  <c r="H334" i="11"/>
  <c r="G333" i="11"/>
  <c r="K333" i="11" s="1"/>
  <c r="O333" i="11" s="1"/>
  <c r="F334" i="6"/>
  <c r="I334" i="11"/>
  <c r="L334" i="11" s="1"/>
  <c r="G335" i="6"/>
  <c r="J335" i="11"/>
  <c r="N334" i="7"/>
  <c r="G334" i="7"/>
  <c r="R331" i="10"/>
  <c r="Q331" i="10"/>
  <c r="M330" i="10"/>
  <c r="U330" i="10"/>
  <c r="H333" i="6"/>
  <c r="E332" i="9"/>
  <c r="D332" i="10" s="1"/>
  <c r="I332" i="10" s="1"/>
  <c r="I333" i="6"/>
  <c r="F332" i="9"/>
  <c r="E332" i="10" s="1"/>
  <c r="J332" i="10" s="1"/>
  <c r="I331" i="9"/>
  <c r="J331" i="7"/>
  <c r="H335" i="11" l="1"/>
  <c r="G334" i="11"/>
  <c r="K334" i="11" s="1"/>
  <c r="O334" i="11" s="1"/>
  <c r="F335" i="6"/>
  <c r="F334" i="7"/>
  <c r="M334" i="7"/>
  <c r="Q334" i="7" s="1"/>
  <c r="U331" i="10"/>
  <c r="J336" i="11"/>
  <c r="G335" i="7"/>
  <c r="I335" i="11"/>
  <c r="L335" i="11" s="1"/>
  <c r="N335" i="7"/>
  <c r="G336" i="6"/>
  <c r="R332" i="10"/>
  <c r="Q332" i="10"/>
  <c r="M331" i="10"/>
  <c r="I332" i="9"/>
  <c r="H334" i="6"/>
  <c r="E333" i="9"/>
  <c r="D333" i="10" s="1"/>
  <c r="I333" i="10" s="1"/>
  <c r="I334" i="6"/>
  <c r="F333" i="9"/>
  <c r="E333" i="10" s="1"/>
  <c r="J333" i="10" s="1"/>
  <c r="J332" i="7"/>
  <c r="M335" i="7" l="1"/>
  <c r="Q335" i="7" s="1"/>
  <c r="F335" i="7"/>
  <c r="G335" i="11"/>
  <c r="K335" i="11" s="1"/>
  <c r="O335" i="11" s="1"/>
  <c r="H336" i="11"/>
  <c r="F336" i="6"/>
  <c r="U332" i="10"/>
  <c r="M332" i="10"/>
  <c r="J337" i="11"/>
  <c r="G337" i="6"/>
  <c r="I336" i="11"/>
  <c r="L336" i="11" s="1"/>
  <c r="N336" i="7"/>
  <c r="G336" i="7"/>
  <c r="R333" i="10"/>
  <c r="Q333" i="10"/>
  <c r="H335" i="6"/>
  <c r="E334" i="9"/>
  <c r="D334" i="10" s="1"/>
  <c r="I334" i="10" s="1"/>
  <c r="I335" i="6"/>
  <c r="F334" i="9"/>
  <c r="I333" i="9"/>
  <c r="J333" i="7"/>
  <c r="G336" i="11" l="1"/>
  <c r="K336" i="11" s="1"/>
  <c r="O336" i="11" s="1"/>
  <c r="F337" i="6"/>
  <c r="H337" i="11"/>
  <c r="M336" i="7"/>
  <c r="Q336" i="7" s="1"/>
  <c r="F336" i="7"/>
  <c r="M333" i="10"/>
  <c r="G338" i="6"/>
  <c r="N337" i="7"/>
  <c r="J338" i="11"/>
  <c r="G337" i="7"/>
  <c r="I337" i="11"/>
  <c r="L337" i="11" s="1"/>
  <c r="Q334" i="10"/>
  <c r="U333" i="10"/>
  <c r="I334" i="9"/>
  <c r="E334" i="10"/>
  <c r="J334" i="10" s="1"/>
  <c r="H336" i="6"/>
  <c r="E335" i="9"/>
  <c r="D335" i="10" s="1"/>
  <c r="I335" i="10" s="1"/>
  <c r="I336" i="6"/>
  <c r="F335" i="9"/>
  <c r="E335" i="10" s="1"/>
  <c r="J335" i="10" s="1"/>
  <c r="J334" i="7"/>
  <c r="G337" i="11" l="1"/>
  <c r="K337" i="11" s="1"/>
  <c r="O337" i="11" s="1"/>
  <c r="M337" i="7"/>
  <c r="Q337" i="7" s="1"/>
  <c r="F338" i="6"/>
  <c r="H338" i="11"/>
  <c r="F337" i="7"/>
  <c r="G339" i="6"/>
  <c r="N338" i="7"/>
  <c r="I338" i="11"/>
  <c r="L338" i="11" s="1"/>
  <c r="G338" i="7"/>
  <c r="J339" i="11"/>
  <c r="Q335" i="10"/>
  <c r="R335" i="10"/>
  <c r="R334" i="10"/>
  <c r="U334" i="10" s="1"/>
  <c r="M334" i="10"/>
  <c r="I335" i="9"/>
  <c r="H337" i="6"/>
  <c r="E336" i="9"/>
  <c r="D336" i="10" s="1"/>
  <c r="I336" i="10" s="1"/>
  <c r="I337" i="6"/>
  <c r="F336" i="9"/>
  <c r="E336" i="10" s="1"/>
  <c r="J336" i="10" s="1"/>
  <c r="J335" i="7"/>
  <c r="F339" i="6" l="1"/>
  <c r="G338" i="11"/>
  <c r="K338" i="11" s="1"/>
  <c r="O338" i="11" s="1"/>
  <c r="M338" i="7"/>
  <c r="Q338" i="7" s="1"/>
  <c r="H339" i="11"/>
  <c r="F338" i="7"/>
  <c r="I339" i="11"/>
  <c r="L339" i="11" s="1"/>
  <c r="G340" i="6"/>
  <c r="N339" i="7"/>
  <c r="G339" i="7"/>
  <c r="J340" i="11"/>
  <c r="R336" i="10"/>
  <c r="Q336" i="10"/>
  <c r="M335" i="10"/>
  <c r="U335" i="10"/>
  <c r="H338" i="6"/>
  <c r="E337" i="9"/>
  <c r="D337" i="10" s="1"/>
  <c r="I337" i="10" s="1"/>
  <c r="I338" i="6"/>
  <c r="F337" i="9"/>
  <c r="E337" i="10" s="1"/>
  <c r="J337" i="10" s="1"/>
  <c r="I336" i="9"/>
  <c r="J336" i="7"/>
  <c r="J337" i="7"/>
  <c r="G339" i="11" l="1"/>
  <c r="K339" i="11" s="1"/>
  <c r="O339" i="11" s="1"/>
  <c r="F339" i="7"/>
  <c r="H340" i="11"/>
  <c r="F340" i="6"/>
  <c r="M339" i="7"/>
  <c r="Q339" i="7" s="1"/>
  <c r="N340" i="7"/>
  <c r="G340" i="7"/>
  <c r="I340" i="11"/>
  <c r="L340" i="11" s="1"/>
  <c r="J341" i="11"/>
  <c r="G341" i="6"/>
  <c r="U336" i="10"/>
  <c r="R337" i="10"/>
  <c r="Q337" i="10"/>
  <c r="M336" i="10"/>
  <c r="I337" i="9"/>
  <c r="H339" i="6"/>
  <c r="E338" i="9"/>
  <c r="D338" i="10" s="1"/>
  <c r="I338" i="10" s="1"/>
  <c r="I339" i="6"/>
  <c r="F338" i="9"/>
  <c r="E338" i="10" s="1"/>
  <c r="J338" i="10" s="1"/>
  <c r="F340" i="7" l="1"/>
  <c r="M340" i="7"/>
  <c r="Q340" i="7" s="1"/>
  <c r="H341" i="11"/>
  <c r="G340" i="11"/>
  <c r="K340" i="11" s="1"/>
  <c r="O340" i="11" s="1"/>
  <c r="F341" i="6"/>
  <c r="M337" i="10"/>
  <c r="G342" i="6"/>
  <c r="I341" i="11"/>
  <c r="L341" i="11" s="1"/>
  <c r="J342" i="11"/>
  <c r="N341" i="7"/>
  <c r="G341" i="7"/>
  <c r="R338" i="10"/>
  <c r="Q338" i="10"/>
  <c r="U337" i="10"/>
  <c r="H340" i="6"/>
  <c r="E339" i="9"/>
  <c r="D339" i="10" s="1"/>
  <c r="I339" i="10" s="1"/>
  <c r="I340" i="6"/>
  <c r="F339" i="9"/>
  <c r="E339" i="10" s="1"/>
  <c r="J339" i="10" s="1"/>
  <c r="I338" i="9"/>
  <c r="J338" i="7"/>
  <c r="H342" i="11" l="1"/>
  <c r="F342" i="6"/>
  <c r="G341" i="11"/>
  <c r="K341" i="11" s="1"/>
  <c r="O341" i="11" s="1"/>
  <c r="M341" i="7"/>
  <c r="Q341" i="7" s="1"/>
  <c r="F341" i="7"/>
  <c r="G342" i="7"/>
  <c r="N342" i="7"/>
  <c r="G343" i="6"/>
  <c r="J343" i="11"/>
  <c r="I342" i="11"/>
  <c r="L342" i="11" s="1"/>
  <c r="Q339" i="10"/>
  <c r="R339" i="10"/>
  <c r="U338" i="10"/>
  <c r="M338" i="10"/>
  <c r="I339" i="9"/>
  <c r="H341" i="6"/>
  <c r="E340" i="9"/>
  <c r="D340" i="10" s="1"/>
  <c r="I340" i="10" s="1"/>
  <c r="I341" i="6"/>
  <c r="F340" i="9"/>
  <c r="E340" i="10" s="1"/>
  <c r="J340" i="10" s="1"/>
  <c r="J339" i="7"/>
  <c r="G342" i="11" l="1"/>
  <c r="K342" i="11" s="1"/>
  <c r="O342" i="11" s="1"/>
  <c r="F343" i="6"/>
  <c r="H343" i="11"/>
  <c r="M342" i="7"/>
  <c r="Q342" i="7" s="1"/>
  <c r="F342" i="7"/>
  <c r="U339" i="10"/>
  <c r="J344" i="11"/>
  <c r="G344" i="6"/>
  <c r="N343" i="7"/>
  <c r="I343" i="11"/>
  <c r="L343" i="11" s="1"/>
  <c r="G343" i="7"/>
  <c r="R340" i="10"/>
  <c r="Q340" i="10"/>
  <c r="M339" i="10"/>
  <c r="H342" i="6"/>
  <c r="E341" i="9"/>
  <c r="D341" i="10" s="1"/>
  <c r="I341" i="10" s="1"/>
  <c r="I342" i="6"/>
  <c r="F341" i="9"/>
  <c r="E341" i="10" s="1"/>
  <c r="J341" i="10" s="1"/>
  <c r="I340" i="9"/>
  <c r="J340" i="7"/>
  <c r="M343" i="7" l="1"/>
  <c r="Q343" i="7" s="1"/>
  <c r="F343" i="7"/>
  <c r="F344" i="6"/>
  <c r="G343" i="11"/>
  <c r="K343" i="11" s="1"/>
  <c r="O343" i="11" s="1"/>
  <c r="H344" i="11"/>
  <c r="G344" i="7"/>
  <c r="J345" i="11"/>
  <c r="N344" i="7"/>
  <c r="G345" i="6"/>
  <c r="I344" i="11"/>
  <c r="L344" i="11" s="1"/>
  <c r="Q341" i="10"/>
  <c r="R341" i="10"/>
  <c r="M340" i="10"/>
  <c r="U340" i="10"/>
  <c r="I341" i="9"/>
  <c r="H343" i="6"/>
  <c r="E342" i="9"/>
  <c r="D342" i="10" s="1"/>
  <c r="I342" i="10" s="1"/>
  <c r="I343" i="6"/>
  <c r="F342" i="9"/>
  <c r="E342" i="10" s="1"/>
  <c r="J342" i="10" s="1"/>
  <c r="J341" i="7"/>
  <c r="J342" i="7"/>
  <c r="H345" i="11" l="1"/>
  <c r="F345" i="6"/>
  <c r="G344" i="11"/>
  <c r="K344" i="11" s="1"/>
  <c r="O344" i="11" s="1"/>
  <c r="M344" i="7"/>
  <c r="Q344" i="7" s="1"/>
  <c r="F344" i="7"/>
  <c r="G346" i="6"/>
  <c r="I345" i="11"/>
  <c r="L345" i="11" s="1"/>
  <c r="N345" i="7"/>
  <c r="J346" i="11"/>
  <c r="G345" i="7"/>
  <c r="R342" i="10"/>
  <c r="Q342" i="10"/>
  <c r="M341" i="10"/>
  <c r="U341" i="10"/>
  <c r="H344" i="6"/>
  <c r="E343" i="9"/>
  <c r="D343" i="10" s="1"/>
  <c r="I343" i="10" s="1"/>
  <c r="I344" i="6"/>
  <c r="F343" i="9"/>
  <c r="E343" i="10" s="1"/>
  <c r="J343" i="10" s="1"/>
  <c r="I342" i="9"/>
  <c r="H346" i="11" l="1"/>
  <c r="F346" i="6"/>
  <c r="F345" i="7"/>
  <c r="M345" i="7"/>
  <c r="Q345" i="7" s="1"/>
  <c r="G345" i="11"/>
  <c r="K345" i="11" s="1"/>
  <c r="O345" i="11" s="1"/>
  <c r="J347" i="11"/>
  <c r="G347" i="6"/>
  <c r="I346" i="11"/>
  <c r="L346" i="11" s="1"/>
  <c r="N346" i="7"/>
  <c r="G346" i="7"/>
  <c r="Q343" i="10"/>
  <c r="R343" i="10"/>
  <c r="U342" i="10"/>
  <c r="M342" i="10"/>
  <c r="I343" i="9"/>
  <c r="H345" i="6"/>
  <c r="E344" i="9"/>
  <c r="D344" i="10" s="1"/>
  <c r="I344" i="10" s="1"/>
  <c r="I345" i="6"/>
  <c r="F344" i="9"/>
  <c r="E344" i="10" s="1"/>
  <c r="J344" i="10" s="1"/>
  <c r="J343" i="7"/>
  <c r="M346" i="7" l="1"/>
  <c r="Q346" i="7" s="1"/>
  <c r="F346" i="7"/>
  <c r="H347" i="11"/>
  <c r="G346" i="11"/>
  <c r="K346" i="11" s="1"/>
  <c r="O346" i="11" s="1"/>
  <c r="F347" i="6"/>
  <c r="I347" i="11"/>
  <c r="L347" i="11" s="1"/>
  <c r="G347" i="7"/>
  <c r="G348" i="6"/>
  <c r="J348" i="11"/>
  <c r="N347" i="7"/>
  <c r="U343" i="10"/>
  <c r="M343" i="10"/>
  <c r="Q344" i="10"/>
  <c r="R344" i="10"/>
  <c r="H346" i="6"/>
  <c r="E345" i="9"/>
  <c r="D345" i="10" s="1"/>
  <c r="I345" i="10" s="1"/>
  <c r="I346" i="6"/>
  <c r="F345" i="9"/>
  <c r="E345" i="10" s="1"/>
  <c r="J345" i="10" s="1"/>
  <c r="I344" i="9"/>
  <c r="J344" i="7"/>
  <c r="H348" i="11" l="1"/>
  <c r="F348" i="6"/>
  <c r="M347" i="7"/>
  <c r="Q347" i="7" s="1"/>
  <c r="G347" i="11"/>
  <c r="K347" i="11" s="1"/>
  <c r="O347" i="11" s="1"/>
  <c r="F347" i="7"/>
  <c r="U344" i="10"/>
  <c r="M344" i="10"/>
  <c r="J349" i="11"/>
  <c r="I348" i="11"/>
  <c r="L348" i="11" s="1"/>
  <c r="G349" i="6"/>
  <c r="N348" i="7"/>
  <c r="G348" i="7"/>
  <c r="R345" i="10"/>
  <c r="Q345" i="10"/>
  <c r="I345" i="9"/>
  <c r="H347" i="6"/>
  <c r="E346" i="9"/>
  <c r="D346" i="10" s="1"/>
  <c r="I346" i="10" s="1"/>
  <c r="I347" i="6"/>
  <c r="F346" i="9"/>
  <c r="E346" i="10" s="1"/>
  <c r="J346" i="10" s="1"/>
  <c r="J345" i="7"/>
  <c r="G348" i="11" l="1"/>
  <c r="K348" i="11" s="1"/>
  <c r="O348" i="11" s="1"/>
  <c r="F349" i="6"/>
  <c r="H349" i="11"/>
  <c r="M348" i="7"/>
  <c r="Q348" i="7" s="1"/>
  <c r="F348" i="7"/>
  <c r="J350" i="11"/>
  <c r="G350" i="6"/>
  <c r="I349" i="11"/>
  <c r="L349" i="11" s="1"/>
  <c r="G349" i="7"/>
  <c r="N349" i="7"/>
  <c r="U345" i="10"/>
  <c r="Q346" i="10"/>
  <c r="R346" i="10"/>
  <c r="M345" i="10"/>
  <c r="H348" i="6"/>
  <c r="E347" i="9"/>
  <c r="D347" i="10" s="1"/>
  <c r="I347" i="10" s="1"/>
  <c r="I348" i="6"/>
  <c r="F347" i="9"/>
  <c r="E347" i="10" s="1"/>
  <c r="J347" i="10" s="1"/>
  <c r="I346" i="9"/>
  <c r="J346" i="7"/>
  <c r="F350" i="6" l="1"/>
  <c r="H350" i="11"/>
  <c r="M349" i="7"/>
  <c r="Q349" i="7" s="1"/>
  <c r="G349" i="11"/>
  <c r="K349" i="11" s="1"/>
  <c r="O349" i="11" s="1"/>
  <c r="F349" i="7"/>
  <c r="N350" i="7"/>
  <c r="I350" i="11"/>
  <c r="L350" i="11" s="1"/>
  <c r="G350" i="7"/>
  <c r="G351" i="6"/>
  <c r="J351" i="11"/>
  <c r="Q347" i="10"/>
  <c r="R347" i="10"/>
  <c r="M346" i="10"/>
  <c r="U346" i="10"/>
  <c r="I347" i="9"/>
  <c r="H349" i="6"/>
  <c r="E348" i="9"/>
  <c r="D348" i="10" s="1"/>
  <c r="I348" i="10" s="1"/>
  <c r="I349" i="6"/>
  <c r="F348" i="9"/>
  <c r="E348" i="10" s="1"/>
  <c r="J348" i="10" s="1"/>
  <c r="J347" i="7"/>
  <c r="J348" i="7"/>
  <c r="F350" i="7" l="1"/>
  <c r="G350" i="11"/>
  <c r="K350" i="11" s="1"/>
  <c r="O350" i="11" s="1"/>
  <c r="F351" i="6"/>
  <c r="H351" i="11"/>
  <c r="M350" i="7"/>
  <c r="Q350" i="7" s="1"/>
  <c r="I351" i="11"/>
  <c r="L351" i="11" s="1"/>
  <c r="G351" i="7"/>
  <c r="J352" i="11"/>
  <c r="N351" i="7"/>
  <c r="G352" i="6"/>
  <c r="R348" i="10"/>
  <c r="Q348" i="10"/>
  <c r="M347" i="10"/>
  <c r="U347" i="10"/>
  <c r="H350" i="6"/>
  <c r="E349" i="9"/>
  <c r="D349" i="10" s="1"/>
  <c r="I349" i="10" s="1"/>
  <c r="I350" i="6"/>
  <c r="F349" i="9"/>
  <c r="E349" i="10" s="1"/>
  <c r="J349" i="10" s="1"/>
  <c r="I348" i="9"/>
  <c r="F351" i="7" l="1"/>
  <c r="H352" i="11"/>
  <c r="G351" i="11"/>
  <c r="K351" i="11" s="1"/>
  <c r="O351" i="11" s="1"/>
  <c r="F352" i="6"/>
  <c r="M351" i="7"/>
  <c r="Q351" i="7" s="1"/>
  <c r="G352" i="7"/>
  <c r="I352" i="11"/>
  <c r="L352" i="11" s="1"/>
  <c r="N352" i="7"/>
  <c r="J353" i="11"/>
  <c r="G353" i="6"/>
  <c r="Q349" i="10"/>
  <c r="R349" i="10"/>
  <c r="U348" i="10"/>
  <c r="M348" i="10"/>
  <c r="I349" i="9"/>
  <c r="H351" i="6"/>
  <c r="E350" i="9"/>
  <c r="D350" i="10" s="1"/>
  <c r="I350" i="10" s="1"/>
  <c r="I351" i="6"/>
  <c r="F350" i="9"/>
  <c r="E350" i="10" s="1"/>
  <c r="J350" i="10" s="1"/>
  <c r="J349" i="7"/>
  <c r="H353" i="11" l="1"/>
  <c r="G352" i="11"/>
  <c r="K352" i="11" s="1"/>
  <c r="O352" i="11" s="1"/>
  <c r="F353" i="6"/>
  <c r="F352" i="7"/>
  <c r="M352" i="7"/>
  <c r="Q352" i="7" s="1"/>
  <c r="M349" i="10"/>
  <c r="J354" i="11"/>
  <c r="N353" i="7"/>
  <c r="I353" i="11"/>
  <c r="L353" i="11" s="1"/>
  <c r="G353" i="7"/>
  <c r="G354" i="6"/>
  <c r="U349" i="10"/>
  <c r="Q350" i="10"/>
  <c r="R350" i="10"/>
  <c r="H352" i="6"/>
  <c r="E351" i="9"/>
  <c r="D351" i="10" s="1"/>
  <c r="I351" i="10" s="1"/>
  <c r="I352" i="6"/>
  <c r="F351" i="9"/>
  <c r="E351" i="10" s="1"/>
  <c r="J351" i="10" s="1"/>
  <c r="I350" i="9"/>
  <c r="J350" i="7"/>
  <c r="J351" i="7"/>
  <c r="G353" i="11" l="1"/>
  <c r="K353" i="11" s="1"/>
  <c r="O353" i="11" s="1"/>
  <c r="F354" i="6"/>
  <c r="F353" i="7"/>
  <c r="M353" i="7"/>
  <c r="Q353" i="7" s="1"/>
  <c r="H354" i="11"/>
  <c r="U350" i="10"/>
  <c r="M350" i="10"/>
  <c r="I354" i="11"/>
  <c r="L354" i="11" s="1"/>
  <c r="G355" i="6"/>
  <c r="J355" i="11"/>
  <c r="G354" i="7"/>
  <c r="N354" i="7"/>
  <c r="Q351" i="10"/>
  <c r="R351" i="10"/>
  <c r="I351" i="9"/>
  <c r="H353" i="6"/>
  <c r="E352" i="9"/>
  <c r="D352" i="10" s="1"/>
  <c r="I352" i="10" s="1"/>
  <c r="I353" i="6"/>
  <c r="F352" i="9"/>
  <c r="E352" i="10" s="1"/>
  <c r="J352" i="10" s="1"/>
  <c r="M351" i="10" l="1"/>
  <c r="H355" i="11"/>
  <c r="F355" i="6"/>
  <c r="F354" i="7"/>
  <c r="G354" i="11"/>
  <c r="K354" i="11" s="1"/>
  <c r="O354" i="11" s="1"/>
  <c r="M354" i="7"/>
  <c r="Q354" i="7" s="1"/>
  <c r="U351" i="10"/>
  <c r="I355" i="11"/>
  <c r="L355" i="11" s="1"/>
  <c r="G356" i="6"/>
  <c r="N355" i="7"/>
  <c r="J356" i="11"/>
  <c r="G355" i="7"/>
  <c r="R352" i="10"/>
  <c r="Q352" i="10"/>
  <c r="H354" i="6"/>
  <c r="E353" i="9"/>
  <c r="D353" i="10" s="1"/>
  <c r="I353" i="10" s="1"/>
  <c r="I354" i="6"/>
  <c r="F353" i="9"/>
  <c r="E353" i="10" s="1"/>
  <c r="J353" i="10" s="1"/>
  <c r="I352" i="9"/>
  <c r="J352" i="7"/>
  <c r="G355" i="11" l="1"/>
  <c r="K355" i="11" s="1"/>
  <c r="O355" i="11" s="1"/>
  <c r="M355" i="7"/>
  <c r="Q355" i="7" s="1"/>
  <c r="H356" i="11"/>
  <c r="F355" i="7"/>
  <c r="F356" i="6"/>
  <c r="I356" i="11"/>
  <c r="L356" i="11" s="1"/>
  <c r="G356" i="7"/>
  <c r="N356" i="7"/>
  <c r="G357" i="6"/>
  <c r="J357" i="11"/>
  <c r="Q353" i="10"/>
  <c r="R353" i="10"/>
  <c r="U352" i="10"/>
  <c r="M352" i="10"/>
  <c r="I353" i="9"/>
  <c r="H355" i="6"/>
  <c r="E354" i="9"/>
  <c r="D354" i="10" s="1"/>
  <c r="I354" i="10" s="1"/>
  <c r="I355" i="6"/>
  <c r="F354" i="9"/>
  <c r="E354" i="10" s="1"/>
  <c r="J354" i="10" s="1"/>
  <c r="J353" i="7"/>
  <c r="H357" i="11" l="1"/>
  <c r="F356" i="7"/>
  <c r="G356" i="11"/>
  <c r="K356" i="11" s="1"/>
  <c r="O356" i="11" s="1"/>
  <c r="M356" i="7"/>
  <c r="Q356" i="7" s="1"/>
  <c r="F357" i="6"/>
  <c r="I357" i="11"/>
  <c r="L357" i="11" s="1"/>
  <c r="G357" i="7"/>
  <c r="J358" i="11"/>
  <c r="N357" i="7"/>
  <c r="G358" i="6"/>
  <c r="R354" i="10"/>
  <c r="Q354" i="10"/>
  <c r="M353" i="10"/>
  <c r="U353" i="10"/>
  <c r="I354" i="9"/>
  <c r="H356" i="6"/>
  <c r="E355" i="9"/>
  <c r="D355" i="10" s="1"/>
  <c r="I355" i="10" s="1"/>
  <c r="I356" i="6"/>
  <c r="F355" i="9"/>
  <c r="E355" i="10" s="1"/>
  <c r="J355" i="10" s="1"/>
  <c r="J354" i="7"/>
  <c r="J355" i="7"/>
  <c r="H358" i="11" l="1"/>
  <c r="G357" i="11"/>
  <c r="K357" i="11" s="1"/>
  <c r="O357" i="11" s="1"/>
  <c r="F358" i="6"/>
  <c r="M357" i="7"/>
  <c r="Q357" i="7" s="1"/>
  <c r="F357" i="7"/>
  <c r="G359" i="6"/>
  <c r="I358" i="11"/>
  <c r="L358" i="11" s="1"/>
  <c r="N358" i="7"/>
  <c r="J359" i="11"/>
  <c r="G358" i="7"/>
  <c r="R355" i="10"/>
  <c r="Q355" i="10"/>
  <c r="M354" i="10"/>
  <c r="U354" i="10"/>
  <c r="H357" i="6"/>
  <c r="E356" i="9"/>
  <c r="I357" i="6"/>
  <c r="F356" i="9"/>
  <c r="E356" i="10" s="1"/>
  <c r="J356" i="10" s="1"/>
  <c r="I355" i="9"/>
  <c r="J356" i="7"/>
  <c r="F358" i="7" l="1"/>
  <c r="F359" i="6"/>
  <c r="M358" i="7"/>
  <c r="Q358" i="7" s="1"/>
  <c r="G358" i="11"/>
  <c r="K358" i="11" s="1"/>
  <c r="O358" i="11" s="1"/>
  <c r="H359" i="11"/>
  <c r="I359" i="11"/>
  <c r="L359" i="11" s="1"/>
  <c r="G360" i="6"/>
  <c r="N359" i="7"/>
  <c r="G359" i="7"/>
  <c r="J360" i="11"/>
  <c r="R356" i="10"/>
  <c r="U355" i="10"/>
  <c r="M355" i="10"/>
  <c r="I356" i="9"/>
  <c r="D356" i="10"/>
  <c r="I356" i="10" s="1"/>
  <c r="I358" i="6"/>
  <c r="F357" i="9"/>
  <c r="E357" i="10" s="1"/>
  <c r="J357" i="10" s="1"/>
  <c r="H358" i="6"/>
  <c r="E357" i="9"/>
  <c r="H360" i="11" l="1"/>
  <c r="F360" i="6"/>
  <c r="F359" i="7"/>
  <c r="G359" i="11"/>
  <c r="K359" i="11" s="1"/>
  <c r="O359" i="11" s="1"/>
  <c r="M359" i="7"/>
  <c r="Q359" i="7" s="1"/>
  <c r="J361" i="11"/>
  <c r="N360" i="7"/>
  <c r="G361" i="6"/>
  <c r="I360" i="11"/>
  <c r="L360" i="11" s="1"/>
  <c r="G360" i="7"/>
  <c r="Q356" i="10"/>
  <c r="U356" i="10" s="1"/>
  <c r="M356" i="10"/>
  <c r="R357" i="10"/>
  <c r="I357" i="9"/>
  <c r="D357" i="10"/>
  <c r="I357" i="10" s="1"/>
  <c r="H359" i="6"/>
  <c r="E358" i="9"/>
  <c r="D358" i="10" s="1"/>
  <c r="I359" i="6"/>
  <c r="F358" i="9"/>
  <c r="E358" i="10" s="1"/>
  <c r="J358" i="10" s="1"/>
  <c r="J357" i="7"/>
  <c r="J358" i="7"/>
  <c r="I358" i="10" l="1"/>
  <c r="H361" i="11"/>
  <c r="F360" i="7"/>
  <c r="G360" i="11"/>
  <c r="K360" i="11" s="1"/>
  <c r="O360" i="11" s="1"/>
  <c r="F361" i="6"/>
  <c r="M360" i="7"/>
  <c r="Q360" i="7" s="1"/>
  <c r="J362" i="11"/>
  <c r="N361" i="7"/>
  <c r="I361" i="11"/>
  <c r="L361" i="11" s="1"/>
  <c r="G361" i="7"/>
  <c r="G362" i="6"/>
  <c r="R358" i="10"/>
  <c r="Q357" i="10"/>
  <c r="U357" i="10" s="1"/>
  <c r="M357" i="10"/>
  <c r="Q358" i="10"/>
  <c r="I358" i="9"/>
  <c r="I360" i="6"/>
  <c r="F359" i="9"/>
  <c r="E359" i="10" s="1"/>
  <c r="J359" i="10" s="1"/>
  <c r="H360" i="6"/>
  <c r="E359" i="9"/>
  <c r="G361" i="11" l="1"/>
  <c r="K361" i="11" s="1"/>
  <c r="O361" i="11" s="1"/>
  <c r="M361" i="7"/>
  <c r="Q361" i="7" s="1"/>
  <c r="H362" i="11"/>
  <c r="F361" i="7"/>
  <c r="F362" i="6"/>
  <c r="J363" i="11"/>
  <c r="G362" i="7"/>
  <c r="G363" i="6"/>
  <c r="I362" i="11"/>
  <c r="L362" i="11" s="1"/>
  <c r="N362" i="7"/>
  <c r="R359" i="10"/>
  <c r="M358" i="10"/>
  <c r="U358" i="10"/>
  <c r="I359" i="9"/>
  <c r="D359" i="10"/>
  <c r="I359" i="10" s="1"/>
  <c r="I361" i="6"/>
  <c r="F360" i="9"/>
  <c r="E360" i="10" s="1"/>
  <c r="J360" i="10" s="1"/>
  <c r="H361" i="6"/>
  <c r="E360" i="9"/>
  <c r="J359" i="7"/>
  <c r="J360" i="7"/>
  <c r="G362" i="11" l="1"/>
  <c r="K362" i="11" s="1"/>
  <c r="O362" i="11" s="1"/>
  <c r="F362" i="7"/>
  <c r="H363" i="11"/>
  <c r="F363" i="6"/>
  <c r="M362" i="7"/>
  <c r="Q362" i="7" s="1"/>
  <c r="J364" i="11"/>
  <c r="G364" i="6"/>
  <c r="N363" i="7"/>
  <c r="G363" i="7"/>
  <c r="I363" i="11"/>
  <c r="L363" i="11" s="1"/>
  <c r="Q359" i="10"/>
  <c r="U359" i="10" s="1"/>
  <c r="M359" i="10"/>
  <c r="R360" i="10"/>
  <c r="I360" i="9"/>
  <c r="D360" i="10"/>
  <c r="I360" i="10" s="1"/>
  <c r="H362" i="6"/>
  <c r="E361" i="9"/>
  <c r="D361" i="10" s="1"/>
  <c r="I362" i="6"/>
  <c r="F361" i="9"/>
  <c r="E361" i="10" s="1"/>
  <c r="J361" i="10" s="1"/>
  <c r="I361" i="10" l="1"/>
  <c r="G363" i="11"/>
  <c r="K363" i="11" s="1"/>
  <c r="O363" i="11" s="1"/>
  <c r="F364" i="6"/>
  <c r="H364" i="11"/>
  <c r="M363" i="7"/>
  <c r="Q363" i="7" s="1"/>
  <c r="F363" i="7"/>
  <c r="J365" i="11"/>
  <c r="G365" i="6"/>
  <c r="N364" i="7"/>
  <c r="I364" i="11"/>
  <c r="L364" i="11" s="1"/>
  <c r="G364" i="7"/>
  <c r="R361" i="10"/>
  <c r="Q360" i="10"/>
  <c r="U360" i="10" s="1"/>
  <c r="M360" i="10"/>
  <c r="Q361" i="10"/>
  <c r="I363" i="6"/>
  <c r="F362" i="9"/>
  <c r="E362" i="10" s="1"/>
  <c r="J362" i="10" s="1"/>
  <c r="I361" i="9"/>
  <c r="H363" i="6"/>
  <c r="E362" i="9"/>
  <c r="J361" i="7"/>
  <c r="J362" i="7"/>
  <c r="F364" i="7" l="1"/>
  <c r="M364" i="7"/>
  <c r="Q364" i="7" s="1"/>
  <c r="H365" i="11"/>
  <c r="G364" i="11"/>
  <c r="K364" i="11" s="1"/>
  <c r="O364" i="11" s="1"/>
  <c r="F365" i="6"/>
  <c r="N365" i="7"/>
  <c r="I365" i="11"/>
  <c r="L365" i="11" s="1"/>
  <c r="G366" i="6"/>
  <c r="G365" i="7"/>
  <c r="J366" i="11"/>
  <c r="R362" i="10"/>
  <c r="U361" i="10"/>
  <c r="M361" i="10"/>
  <c r="I362" i="9"/>
  <c r="D362" i="10"/>
  <c r="I362" i="10" s="1"/>
  <c r="H364" i="6"/>
  <c r="E363" i="9"/>
  <c r="D363" i="10" s="1"/>
  <c r="I364" i="6"/>
  <c r="F363" i="9"/>
  <c r="E363" i="10" s="1"/>
  <c r="J363" i="10" s="1"/>
  <c r="I363" i="10" l="1"/>
  <c r="H366" i="11"/>
  <c r="F365" i="7"/>
  <c r="G365" i="11"/>
  <c r="K365" i="11" s="1"/>
  <c r="O365" i="11" s="1"/>
  <c r="F366" i="6"/>
  <c r="M365" i="7"/>
  <c r="Q365" i="7" s="1"/>
  <c r="J367" i="11"/>
  <c r="G366" i="7"/>
  <c r="G367" i="6"/>
  <c r="I366" i="11"/>
  <c r="L366" i="11" s="1"/>
  <c r="N366" i="7"/>
  <c r="R363" i="10"/>
  <c r="Q362" i="10"/>
  <c r="U362" i="10" s="1"/>
  <c r="M362" i="10"/>
  <c r="Q363" i="10"/>
  <c r="I365" i="6"/>
  <c r="F364" i="9"/>
  <c r="E364" i="10" s="1"/>
  <c r="J364" i="10" s="1"/>
  <c r="I363" i="9"/>
  <c r="H365" i="6"/>
  <c r="E364" i="9"/>
  <c r="J363" i="7"/>
  <c r="J364" i="7"/>
  <c r="G366" i="11" l="1"/>
  <c r="K366" i="11" s="1"/>
  <c r="O366" i="11" s="1"/>
  <c r="F367" i="6"/>
  <c r="M366" i="7"/>
  <c r="Q366" i="7" s="1"/>
  <c r="H367" i="11"/>
  <c r="F366" i="7"/>
  <c r="I367" i="11"/>
  <c r="L367" i="11" s="1"/>
  <c r="N367" i="7"/>
  <c r="J368" i="11"/>
  <c r="G367" i="7"/>
  <c r="G368" i="6"/>
  <c r="R364" i="10"/>
  <c r="U363" i="10"/>
  <c r="M363" i="10"/>
  <c r="I364" i="9"/>
  <c r="D364" i="10"/>
  <c r="I364" i="10" s="1"/>
  <c r="H366" i="6"/>
  <c r="E365" i="9"/>
  <c r="D365" i="10" s="1"/>
  <c r="I366" i="6"/>
  <c r="F365" i="9"/>
  <c r="E365" i="10" s="1"/>
  <c r="J365" i="10" s="1"/>
  <c r="I365" i="10" l="1"/>
  <c r="G367" i="11"/>
  <c r="K367" i="11" s="1"/>
  <c r="O367" i="11" s="1"/>
  <c r="F368" i="6"/>
  <c r="F367" i="7"/>
  <c r="H368" i="11"/>
  <c r="M367" i="7"/>
  <c r="Q367" i="7" s="1"/>
  <c r="J369" i="11"/>
  <c r="G369" i="6"/>
  <c r="I368" i="11"/>
  <c r="L368" i="11" s="1"/>
  <c r="N368" i="7"/>
  <c r="G368" i="7"/>
  <c r="Q365" i="10"/>
  <c r="R365" i="10"/>
  <c r="Q364" i="10"/>
  <c r="U364" i="10" s="1"/>
  <c r="M364" i="10"/>
  <c r="I367" i="6"/>
  <c r="F366" i="9"/>
  <c r="E366" i="10" s="1"/>
  <c r="J366" i="10" s="1"/>
  <c r="I365" i="9"/>
  <c r="H367" i="6"/>
  <c r="E366" i="9"/>
  <c r="J365" i="7"/>
  <c r="J366" i="7"/>
  <c r="H369" i="11" l="1"/>
  <c r="M368" i="7"/>
  <c r="Q368" i="7" s="1"/>
  <c r="F368" i="7"/>
  <c r="G368" i="11"/>
  <c r="K368" i="11" s="1"/>
  <c r="O368" i="11" s="1"/>
  <c r="F369" i="6"/>
  <c r="M365" i="10"/>
  <c r="U365" i="10"/>
  <c r="J370" i="11"/>
  <c r="N369" i="7"/>
  <c r="I369" i="11"/>
  <c r="L369" i="11" s="1"/>
  <c r="G369" i="7"/>
  <c r="G370" i="6"/>
  <c r="R366" i="10"/>
  <c r="I366" i="9"/>
  <c r="D366" i="10"/>
  <c r="I366" i="10" s="1"/>
  <c r="H368" i="6"/>
  <c r="E367" i="9"/>
  <c r="D367" i="10" s="1"/>
  <c r="I368" i="6"/>
  <c r="F367" i="9"/>
  <c r="E367" i="10" s="1"/>
  <c r="J367" i="10" s="1"/>
  <c r="I367" i="10" l="1"/>
  <c r="G369" i="11"/>
  <c r="K369" i="11" s="1"/>
  <c r="O369" i="11" s="1"/>
  <c r="F370" i="6"/>
  <c r="M369" i="7"/>
  <c r="Q369" i="7" s="1"/>
  <c r="H370" i="11"/>
  <c r="F369" i="7"/>
  <c r="J371" i="11"/>
  <c r="N370" i="7"/>
  <c r="G370" i="7"/>
  <c r="I370" i="11"/>
  <c r="L370" i="11" s="1"/>
  <c r="G371" i="6"/>
  <c r="Q367" i="10"/>
  <c r="R367" i="10"/>
  <c r="Q366" i="10"/>
  <c r="U366" i="10" s="1"/>
  <c r="M366" i="10"/>
  <c r="I369" i="6"/>
  <c r="F368" i="9"/>
  <c r="E368" i="10" s="1"/>
  <c r="J368" i="10" s="1"/>
  <c r="I367" i="9"/>
  <c r="H369" i="6"/>
  <c r="E368" i="9"/>
  <c r="J367" i="7"/>
  <c r="F371" i="6" l="1"/>
  <c r="H371" i="11"/>
  <c r="M370" i="7"/>
  <c r="Q370" i="7" s="1"/>
  <c r="G370" i="11"/>
  <c r="K370" i="11" s="1"/>
  <c r="O370" i="11" s="1"/>
  <c r="F370" i="7"/>
  <c r="M367" i="10"/>
  <c r="U367" i="10"/>
  <c r="N371" i="7"/>
  <c r="G372" i="6"/>
  <c r="G371" i="7"/>
  <c r="J372" i="11"/>
  <c r="I371" i="11"/>
  <c r="L371" i="11" s="1"/>
  <c r="R368" i="10"/>
  <c r="I368" i="9"/>
  <c r="D368" i="10"/>
  <c r="I368" i="10" s="1"/>
  <c r="H370" i="6"/>
  <c r="E369" i="9"/>
  <c r="D369" i="10" s="1"/>
  <c r="I370" i="6"/>
  <c r="F369" i="9"/>
  <c r="E369" i="10" s="1"/>
  <c r="J369" i="10" s="1"/>
  <c r="J368" i="7"/>
  <c r="I369" i="10" l="1"/>
  <c r="F371" i="7"/>
  <c r="F372" i="6"/>
  <c r="G371" i="11"/>
  <c r="K371" i="11" s="1"/>
  <c r="O371" i="11" s="1"/>
  <c r="H372" i="11"/>
  <c r="M371" i="7"/>
  <c r="Q371" i="7" s="1"/>
  <c r="J373" i="11"/>
  <c r="G373" i="6"/>
  <c r="N372" i="7"/>
  <c r="I372" i="11"/>
  <c r="L372" i="11" s="1"/>
  <c r="G372" i="7"/>
  <c r="Q369" i="10"/>
  <c r="R369" i="10"/>
  <c r="Q368" i="10"/>
  <c r="U368" i="10" s="1"/>
  <c r="M368" i="10"/>
  <c r="I371" i="6"/>
  <c r="F370" i="9"/>
  <c r="E370" i="10" s="1"/>
  <c r="J370" i="10" s="1"/>
  <c r="I369" i="9"/>
  <c r="H371" i="6"/>
  <c r="E370" i="9"/>
  <c r="J369" i="7"/>
  <c r="J370" i="7"/>
  <c r="M369" i="10" l="1"/>
  <c r="F372" i="7"/>
  <c r="F373" i="6"/>
  <c r="G372" i="11"/>
  <c r="K372" i="11" s="1"/>
  <c r="O372" i="11" s="1"/>
  <c r="M372" i="7"/>
  <c r="Q372" i="7" s="1"/>
  <c r="H373" i="11"/>
  <c r="U369" i="10"/>
  <c r="G373" i="7"/>
  <c r="J374" i="11"/>
  <c r="N373" i="7"/>
  <c r="I373" i="11"/>
  <c r="L373" i="11" s="1"/>
  <c r="G374" i="6"/>
  <c r="R370" i="10"/>
  <c r="I370" i="9"/>
  <c r="D370" i="10"/>
  <c r="I370" i="10" s="1"/>
  <c r="H372" i="6"/>
  <c r="E371" i="9"/>
  <c r="D371" i="10" s="1"/>
  <c r="I372" i="6"/>
  <c r="F371" i="9"/>
  <c r="E371" i="10" s="1"/>
  <c r="J371" i="10" s="1"/>
  <c r="I371" i="10" l="1"/>
  <c r="H374" i="11"/>
  <c r="M373" i="7"/>
  <c r="Q373" i="7" s="1"/>
  <c r="F374" i="6"/>
  <c r="G373" i="11"/>
  <c r="K373" i="11" s="1"/>
  <c r="O373" i="11" s="1"/>
  <c r="F373" i="7"/>
  <c r="I374" i="11"/>
  <c r="L374" i="11" s="1"/>
  <c r="J375" i="11"/>
  <c r="G375" i="6"/>
  <c r="G374" i="7"/>
  <c r="N374" i="7"/>
  <c r="Q371" i="10"/>
  <c r="R371" i="10"/>
  <c r="Q370" i="10"/>
  <c r="U370" i="10" s="1"/>
  <c r="M370" i="10"/>
  <c r="I373" i="6"/>
  <c r="F372" i="9"/>
  <c r="E372" i="10" s="1"/>
  <c r="J372" i="10" s="1"/>
  <c r="I371" i="9"/>
  <c r="H373" i="6"/>
  <c r="E372" i="9"/>
  <c r="J371" i="7"/>
  <c r="M374" i="7" l="1"/>
  <c r="Q374" i="7" s="1"/>
  <c r="G374" i="11"/>
  <c r="K374" i="11" s="1"/>
  <c r="O374" i="11" s="1"/>
  <c r="F374" i="7"/>
  <c r="H375" i="11"/>
  <c r="F375" i="6"/>
  <c r="M371" i="10"/>
  <c r="G375" i="7"/>
  <c r="J376" i="11"/>
  <c r="G376" i="6"/>
  <c r="I375" i="11"/>
  <c r="L375" i="11" s="1"/>
  <c r="N375" i="7"/>
  <c r="U371" i="10"/>
  <c r="R372" i="10"/>
  <c r="I372" i="9"/>
  <c r="D372" i="10"/>
  <c r="I372" i="10" s="1"/>
  <c r="H374" i="6"/>
  <c r="E373" i="9"/>
  <c r="D373" i="10" s="1"/>
  <c r="I374" i="6"/>
  <c r="F373" i="9"/>
  <c r="E373" i="10" s="1"/>
  <c r="J373" i="10" s="1"/>
  <c r="J372" i="7"/>
  <c r="I373" i="10" l="1"/>
  <c r="M375" i="7"/>
  <c r="Q375" i="7" s="1"/>
  <c r="G375" i="11"/>
  <c r="K375" i="11" s="1"/>
  <c r="O375" i="11" s="1"/>
  <c r="H376" i="11"/>
  <c r="F375" i="7"/>
  <c r="F376" i="6"/>
  <c r="J377" i="11"/>
  <c r="G377" i="6"/>
  <c r="G376" i="7"/>
  <c r="I376" i="11"/>
  <c r="L376" i="11" s="1"/>
  <c r="N376" i="7"/>
  <c r="Q373" i="10"/>
  <c r="R373" i="10"/>
  <c r="Q372" i="10"/>
  <c r="U372" i="10" s="1"/>
  <c r="M372" i="10"/>
  <c r="I375" i="6"/>
  <c r="F374" i="9"/>
  <c r="E374" i="10" s="1"/>
  <c r="J374" i="10" s="1"/>
  <c r="I373" i="9"/>
  <c r="H375" i="6"/>
  <c r="E374" i="9"/>
  <c r="J373" i="7"/>
  <c r="M373" i="10" l="1"/>
  <c r="F377" i="6"/>
  <c r="G376" i="11"/>
  <c r="K376" i="11" s="1"/>
  <c r="O376" i="11" s="1"/>
  <c r="F376" i="7"/>
  <c r="H377" i="11"/>
  <c r="M376" i="7"/>
  <c r="Q376" i="7" s="1"/>
  <c r="I377" i="11"/>
  <c r="L377" i="11" s="1"/>
  <c r="N377" i="7"/>
  <c r="J378" i="11"/>
  <c r="G377" i="7"/>
  <c r="G378" i="6"/>
  <c r="U373" i="10"/>
  <c r="R374" i="10"/>
  <c r="I374" i="9"/>
  <c r="D374" i="10"/>
  <c r="I374" i="10" s="1"/>
  <c r="H376" i="6"/>
  <c r="E375" i="9"/>
  <c r="D375" i="10" s="1"/>
  <c r="I376" i="6"/>
  <c r="F375" i="9"/>
  <c r="E375" i="10" s="1"/>
  <c r="J375" i="10" s="1"/>
  <c r="J374" i="7"/>
  <c r="I375" i="10" l="1"/>
  <c r="H378" i="11"/>
  <c r="F378" i="6"/>
  <c r="F377" i="7"/>
  <c r="G377" i="11"/>
  <c r="K377" i="11" s="1"/>
  <c r="O377" i="11" s="1"/>
  <c r="M377" i="7"/>
  <c r="Q377" i="7" s="1"/>
  <c r="I378" i="11"/>
  <c r="L378" i="11" s="1"/>
  <c r="G379" i="6"/>
  <c r="N378" i="7"/>
  <c r="G378" i="7"/>
  <c r="J379" i="11"/>
  <c r="Q375" i="10"/>
  <c r="R375" i="10"/>
  <c r="Q374" i="10"/>
  <c r="U374" i="10" s="1"/>
  <c r="M374" i="10"/>
  <c r="I377" i="6"/>
  <c r="F376" i="9"/>
  <c r="E376" i="10" s="1"/>
  <c r="J376" i="10" s="1"/>
  <c r="I375" i="9"/>
  <c r="H377" i="6"/>
  <c r="E376" i="9"/>
  <c r="J375" i="7"/>
  <c r="M375" i="10" l="1"/>
  <c r="G378" i="11"/>
  <c r="K378" i="11" s="1"/>
  <c r="O378" i="11" s="1"/>
  <c r="F378" i="7"/>
  <c r="F379" i="6"/>
  <c r="M378" i="7"/>
  <c r="Q378" i="7" s="1"/>
  <c r="H379" i="11"/>
  <c r="N379" i="7"/>
  <c r="G379" i="7"/>
  <c r="G380" i="6"/>
  <c r="J380" i="11"/>
  <c r="I379" i="11"/>
  <c r="L379" i="11" s="1"/>
  <c r="U375" i="10"/>
  <c r="R376" i="10"/>
  <c r="I376" i="9"/>
  <c r="D376" i="10"/>
  <c r="I376" i="10" s="1"/>
  <c r="H378" i="6"/>
  <c r="E377" i="9"/>
  <c r="D377" i="10" s="1"/>
  <c r="I378" i="6"/>
  <c r="F377" i="9"/>
  <c r="E377" i="10" s="1"/>
  <c r="J377" i="10" s="1"/>
  <c r="J376" i="7"/>
  <c r="I377" i="10" l="1"/>
  <c r="F380" i="6"/>
  <c r="F379" i="7"/>
  <c r="H380" i="11"/>
  <c r="M379" i="7"/>
  <c r="Q379" i="7" s="1"/>
  <c r="G379" i="11"/>
  <c r="K379" i="11" s="1"/>
  <c r="O379" i="11" s="1"/>
  <c r="J381" i="11"/>
  <c r="G381" i="6"/>
  <c r="N380" i="7"/>
  <c r="I380" i="11"/>
  <c r="L380" i="11" s="1"/>
  <c r="G380" i="7"/>
  <c r="Q377" i="10"/>
  <c r="R377" i="10"/>
  <c r="Q376" i="10"/>
  <c r="U376" i="10" s="1"/>
  <c r="M376" i="10"/>
  <c r="I379" i="6"/>
  <c r="F378" i="9"/>
  <c r="E378" i="10" s="1"/>
  <c r="J378" i="10" s="1"/>
  <c r="I377" i="9"/>
  <c r="H379" i="6"/>
  <c r="E378" i="9"/>
  <c r="J377" i="7"/>
  <c r="J378" i="7"/>
  <c r="M377" i="10" l="1"/>
  <c r="G380" i="11"/>
  <c r="K380" i="11" s="1"/>
  <c r="O380" i="11" s="1"/>
  <c r="F380" i="7"/>
  <c r="F381" i="6"/>
  <c r="H381" i="11"/>
  <c r="M380" i="7"/>
  <c r="Q380" i="7" s="1"/>
  <c r="N381" i="7"/>
  <c r="G381" i="7"/>
  <c r="J382" i="11"/>
  <c r="I381" i="11"/>
  <c r="L381" i="11" s="1"/>
  <c r="G382" i="6"/>
  <c r="U377" i="10"/>
  <c r="R378" i="10"/>
  <c r="I378" i="9"/>
  <c r="D378" i="10"/>
  <c r="I378" i="10" s="1"/>
  <c r="H380" i="6"/>
  <c r="E379" i="9"/>
  <c r="D379" i="10" s="1"/>
  <c r="I380" i="6"/>
  <c r="F379" i="9"/>
  <c r="E379" i="10" s="1"/>
  <c r="J379" i="10" s="1"/>
  <c r="I379" i="10" l="1"/>
  <c r="G381" i="11"/>
  <c r="K381" i="11" s="1"/>
  <c r="O381" i="11" s="1"/>
  <c r="F382" i="6"/>
  <c r="F381" i="7"/>
  <c r="M381" i="7"/>
  <c r="Q381" i="7" s="1"/>
  <c r="H382" i="11"/>
  <c r="J383" i="11"/>
  <c r="G383" i="6"/>
  <c r="N382" i="7"/>
  <c r="G382" i="7"/>
  <c r="I382" i="11"/>
  <c r="L382" i="11" s="1"/>
  <c r="Q379" i="10"/>
  <c r="R379" i="10"/>
  <c r="Q378" i="10"/>
  <c r="U378" i="10" s="1"/>
  <c r="M378" i="10"/>
  <c r="I381" i="6"/>
  <c r="F380" i="9"/>
  <c r="E380" i="10" s="1"/>
  <c r="J380" i="10" s="1"/>
  <c r="I379" i="9"/>
  <c r="H381" i="6"/>
  <c r="E380" i="9"/>
  <c r="J379" i="7"/>
  <c r="F383" i="6" l="1"/>
  <c r="G382" i="11"/>
  <c r="K382" i="11" s="1"/>
  <c r="O382" i="11" s="1"/>
  <c r="M382" i="7"/>
  <c r="Q382" i="7" s="1"/>
  <c r="F382" i="7"/>
  <c r="H383" i="11"/>
  <c r="U379" i="10"/>
  <c r="N383" i="7"/>
  <c r="G383" i="7"/>
  <c r="I383" i="11"/>
  <c r="L383" i="11" s="1"/>
  <c r="J384" i="11"/>
  <c r="G384" i="6"/>
  <c r="M379" i="10"/>
  <c r="R380" i="10"/>
  <c r="I380" i="9"/>
  <c r="D380" i="10"/>
  <c r="I380" i="10" s="1"/>
  <c r="H382" i="6"/>
  <c r="E381" i="9"/>
  <c r="D381" i="10" s="1"/>
  <c r="I382" i="6"/>
  <c r="F381" i="9"/>
  <c r="E381" i="10" s="1"/>
  <c r="J381" i="10" s="1"/>
  <c r="J380" i="7"/>
  <c r="J381" i="7"/>
  <c r="I381" i="10" l="1"/>
  <c r="G383" i="11"/>
  <c r="K383" i="11" s="1"/>
  <c r="O383" i="11" s="1"/>
  <c r="F384" i="6"/>
  <c r="M383" i="7"/>
  <c r="Q383" i="7" s="1"/>
  <c r="F383" i="7"/>
  <c r="H384" i="11"/>
  <c r="J385" i="11"/>
  <c r="I384" i="11"/>
  <c r="L384" i="11" s="1"/>
  <c r="G385" i="6"/>
  <c r="N384" i="7"/>
  <c r="G384" i="7"/>
  <c r="R381" i="10"/>
  <c r="Q380" i="10"/>
  <c r="U380" i="10" s="1"/>
  <c r="M380" i="10"/>
  <c r="Q381" i="10"/>
  <c r="I383" i="6"/>
  <c r="F382" i="9"/>
  <c r="E382" i="10" s="1"/>
  <c r="J382" i="10" s="1"/>
  <c r="I381" i="9"/>
  <c r="H383" i="6"/>
  <c r="E382" i="9"/>
  <c r="J382" i="7"/>
  <c r="F384" i="7" l="1"/>
  <c r="F385" i="6"/>
  <c r="G384" i="11"/>
  <c r="K384" i="11" s="1"/>
  <c r="O384" i="11" s="1"/>
  <c r="M384" i="7"/>
  <c r="Q384" i="7" s="1"/>
  <c r="H385" i="11"/>
  <c r="G385" i="7"/>
  <c r="J386" i="11"/>
  <c r="N385" i="7"/>
  <c r="I385" i="11"/>
  <c r="L385" i="11" s="1"/>
  <c r="G386" i="6"/>
  <c r="R382" i="10"/>
  <c r="M381" i="10"/>
  <c r="U381" i="10"/>
  <c r="I382" i="9"/>
  <c r="D382" i="10"/>
  <c r="I382" i="10" s="1"/>
  <c r="H384" i="6"/>
  <c r="E383" i="9"/>
  <c r="D383" i="10" s="1"/>
  <c r="I384" i="6"/>
  <c r="F383" i="9"/>
  <c r="E383" i="10" s="1"/>
  <c r="J383" i="10" s="1"/>
  <c r="I383" i="10" l="1"/>
  <c r="H386" i="11"/>
  <c r="F385" i="7"/>
  <c r="G385" i="11"/>
  <c r="K385" i="11" s="1"/>
  <c r="O385" i="11" s="1"/>
  <c r="F386" i="6"/>
  <c r="M385" i="7"/>
  <c r="Q385" i="7" s="1"/>
  <c r="J387" i="11"/>
  <c r="G386" i="7"/>
  <c r="G387" i="6"/>
  <c r="I386" i="11"/>
  <c r="L386" i="11" s="1"/>
  <c r="N386" i="7"/>
  <c r="Q383" i="10"/>
  <c r="R383" i="10"/>
  <c r="Q382" i="10"/>
  <c r="U382" i="10" s="1"/>
  <c r="M382" i="10"/>
  <c r="I385" i="6"/>
  <c r="F384" i="9"/>
  <c r="E384" i="10" s="1"/>
  <c r="J384" i="10" s="1"/>
  <c r="I383" i="9"/>
  <c r="H385" i="6"/>
  <c r="E384" i="9"/>
  <c r="J383" i="7"/>
  <c r="G386" i="11" l="1"/>
  <c r="K386" i="11" s="1"/>
  <c r="O386" i="11" s="1"/>
  <c r="M386" i="7"/>
  <c r="Q386" i="7" s="1"/>
  <c r="F386" i="7"/>
  <c r="H387" i="11"/>
  <c r="F387" i="6"/>
  <c r="G388" i="6"/>
  <c r="J388" i="11"/>
  <c r="N387" i="7"/>
  <c r="I387" i="11"/>
  <c r="L387" i="11" s="1"/>
  <c r="G387" i="7"/>
  <c r="U383" i="10"/>
  <c r="M383" i="10"/>
  <c r="R384" i="10"/>
  <c r="I384" i="9"/>
  <c r="D384" i="10"/>
  <c r="I384" i="10" s="1"/>
  <c r="H386" i="6"/>
  <c r="E385" i="9"/>
  <c r="D385" i="10" s="1"/>
  <c r="I386" i="6"/>
  <c r="F385" i="9"/>
  <c r="E385" i="10" s="1"/>
  <c r="J385" i="10" s="1"/>
  <c r="J384" i="7"/>
  <c r="I385" i="10" l="1"/>
  <c r="F387" i="7"/>
  <c r="H388" i="11"/>
  <c r="M387" i="7"/>
  <c r="Q387" i="7" s="1"/>
  <c r="G387" i="11"/>
  <c r="K387" i="11" s="1"/>
  <c r="O387" i="11" s="1"/>
  <c r="F388" i="6"/>
  <c r="J389" i="11"/>
  <c r="N388" i="7"/>
  <c r="I388" i="11"/>
  <c r="L388" i="11" s="1"/>
  <c r="G388" i="7"/>
  <c r="G389" i="6"/>
  <c r="R385" i="10"/>
  <c r="Q384" i="10"/>
  <c r="U384" i="10" s="1"/>
  <c r="M384" i="10"/>
  <c r="Q385" i="10"/>
  <c r="I387" i="6"/>
  <c r="F386" i="9"/>
  <c r="E386" i="10" s="1"/>
  <c r="J386" i="10" s="1"/>
  <c r="I385" i="9"/>
  <c r="H387" i="6"/>
  <c r="E386" i="9"/>
  <c r="J385" i="7"/>
  <c r="U385" i="10" l="1"/>
  <c r="G388" i="11"/>
  <c r="K388" i="11" s="1"/>
  <c r="O388" i="11" s="1"/>
  <c r="F388" i="7"/>
  <c r="H389" i="11"/>
  <c r="M388" i="7"/>
  <c r="Q388" i="7" s="1"/>
  <c r="F389" i="6"/>
  <c r="N389" i="7"/>
  <c r="G390" i="6"/>
  <c r="I389" i="11"/>
  <c r="L389" i="11" s="1"/>
  <c r="G389" i="7"/>
  <c r="J390" i="11"/>
  <c r="R386" i="10"/>
  <c r="M385" i="10"/>
  <c r="I386" i="9"/>
  <c r="D386" i="10"/>
  <c r="I386" i="10" s="1"/>
  <c r="H388" i="6"/>
  <c r="E387" i="9"/>
  <c r="D387" i="10" s="1"/>
  <c r="I388" i="6"/>
  <c r="F387" i="9"/>
  <c r="E387" i="10" s="1"/>
  <c r="J387" i="10" s="1"/>
  <c r="J386" i="7"/>
  <c r="I387" i="10" l="1"/>
  <c r="H390" i="11"/>
  <c r="F390" i="6"/>
  <c r="F389" i="7"/>
  <c r="M389" i="7"/>
  <c r="Q389" i="7" s="1"/>
  <c r="G389" i="11"/>
  <c r="K389" i="11" s="1"/>
  <c r="O389" i="11" s="1"/>
  <c r="I390" i="11"/>
  <c r="L390" i="11" s="1"/>
  <c r="N390" i="7"/>
  <c r="J391" i="11"/>
  <c r="G390" i="7"/>
  <c r="G391" i="6"/>
  <c r="Q387" i="10"/>
  <c r="R387" i="10"/>
  <c r="Q386" i="10"/>
  <c r="U386" i="10" s="1"/>
  <c r="M386" i="10"/>
  <c r="I389" i="6"/>
  <c r="F388" i="9"/>
  <c r="E388" i="10" s="1"/>
  <c r="J388" i="10" s="1"/>
  <c r="I387" i="9"/>
  <c r="H389" i="6"/>
  <c r="E388" i="9"/>
  <c r="J387" i="7"/>
  <c r="F391" i="6" l="1"/>
  <c r="G390" i="11"/>
  <c r="K390" i="11" s="1"/>
  <c r="O390" i="11" s="1"/>
  <c r="M390" i="7"/>
  <c r="Q390" i="7" s="1"/>
  <c r="H391" i="11"/>
  <c r="F390" i="7"/>
  <c r="U387" i="10"/>
  <c r="N391" i="7"/>
  <c r="I391" i="11"/>
  <c r="L391" i="11" s="1"/>
  <c r="G391" i="7"/>
  <c r="J392" i="11"/>
  <c r="G392" i="6"/>
  <c r="R388" i="10"/>
  <c r="M387" i="10"/>
  <c r="I388" i="9"/>
  <c r="D388" i="10"/>
  <c r="I388" i="10" s="1"/>
  <c r="H390" i="6"/>
  <c r="E389" i="9"/>
  <c r="I390" i="6"/>
  <c r="F389" i="9"/>
  <c r="E389" i="10" s="1"/>
  <c r="J389" i="10" s="1"/>
  <c r="J388" i="7"/>
  <c r="G391" i="11" l="1"/>
  <c r="K391" i="11" s="1"/>
  <c r="O391" i="11" s="1"/>
  <c r="F391" i="7"/>
  <c r="H392" i="11"/>
  <c r="F392" i="6"/>
  <c r="M391" i="7"/>
  <c r="Q391" i="7" s="1"/>
  <c r="J393" i="11"/>
  <c r="N392" i="7"/>
  <c r="I392" i="11"/>
  <c r="L392" i="11" s="1"/>
  <c r="G392" i="7"/>
  <c r="G393" i="6"/>
  <c r="R389" i="10"/>
  <c r="Q388" i="10"/>
  <c r="U388" i="10" s="1"/>
  <c r="M388" i="10"/>
  <c r="I389" i="9"/>
  <c r="D389" i="10"/>
  <c r="I389" i="10" s="1"/>
  <c r="I391" i="6"/>
  <c r="F390" i="9"/>
  <c r="E390" i="10" s="1"/>
  <c r="J390" i="10" s="1"/>
  <c r="H391" i="6"/>
  <c r="E390" i="9"/>
  <c r="D390" i="10" s="1"/>
  <c r="I390" i="10" s="1"/>
  <c r="J389" i="7"/>
  <c r="F393" i="6" l="1"/>
  <c r="G392" i="11"/>
  <c r="K392" i="11" s="1"/>
  <c r="O392" i="11" s="1"/>
  <c r="M392" i="7"/>
  <c r="Q392" i="7" s="1"/>
  <c r="H393" i="11"/>
  <c r="F392" i="7"/>
  <c r="J394" i="11"/>
  <c r="G393" i="7"/>
  <c r="I393" i="11"/>
  <c r="L393" i="11" s="1"/>
  <c r="G394" i="6"/>
  <c r="N393" i="7"/>
  <c r="Q390" i="10"/>
  <c r="Q389" i="10"/>
  <c r="U389" i="10" s="1"/>
  <c r="M389" i="10"/>
  <c r="R390" i="10"/>
  <c r="H392" i="6"/>
  <c r="E391" i="9"/>
  <c r="D391" i="10" s="1"/>
  <c r="I391" i="10" s="1"/>
  <c r="I390" i="9"/>
  <c r="I392" i="6"/>
  <c r="F391" i="9"/>
  <c r="E391" i="10" s="1"/>
  <c r="J391" i="10" s="1"/>
  <c r="J390" i="7"/>
  <c r="M390" i="10" l="1"/>
  <c r="G393" i="11"/>
  <c r="K393" i="11" s="1"/>
  <c r="O393" i="11" s="1"/>
  <c r="F393" i="7"/>
  <c r="H394" i="11"/>
  <c r="F394" i="6"/>
  <c r="M393" i="7"/>
  <c r="Q393" i="7" s="1"/>
  <c r="J395" i="11"/>
  <c r="G395" i="6"/>
  <c r="G394" i="7"/>
  <c r="I394" i="11"/>
  <c r="L394" i="11" s="1"/>
  <c r="N394" i="7"/>
  <c r="Q391" i="10"/>
  <c r="R391" i="10"/>
  <c r="U390" i="10"/>
  <c r="I391" i="9"/>
  <c r="I393" i="6"/>
  <c r="F392" i="9"/>
  <c r="E392" i="10" s="1"/>
  <c r="J392" i="10" s="1"/>
  <c r="H393" i="6"/>
  <c r="E392" i="9"/>
  <c r="J391" i="7"/>
  <c r="G394" i="11" l="1"/>
  <c r="K394" i="11" s="1"/>
  <c r="O394" i="11" s="1"/>
  <c r="F394" i="7"/>
  <c r="F395" i="6"/>
  <c r="H395" i="11"/>
  <c r="M394" i="7"/>
  <c r="Q394" i="7" s="1"/>
  <c r="G395" i="7"/>
  <c r="I395" i="11"/>
  <c r="L395" i="11" s="1"/>
  <c r="J396" i="11"/>
  <c r="G396" i="6"/>
  <c r="N395" i="7"/>
  <c r="R392" i="10"/>
  <c r="M391" i="10"/>
  <c r="U391" i="10"/>
  <c r="I392" i="9"/>
  <c r="D392" i="10"/>
  <c r="I392" i="10" s="1"/>
  <c r="I394" i="6"/>
  <c r="F393" i="9"/>
  <c r="E393" i="10" s="1"/>
  <c r="J393" i="10" s="1"/>
  <c r="H394" i="6"/>
  <c r="E393" i="9"/>
  <c r="D393" i="10" s="1"/>
  <c r="I393" i="10" s="1"/>
  <c r="J393" i="7"/>
  <c r="J392" i="7"/>
  <c r="H396" i="11" l="1"/>
  <c r="M395" i="7"/>
  <c r="Q395" i="7" s="1"/>
  <c r="G395" i="11"/>
  <c r="K395" i="11" s="1"/>
  <c r="O395" i="11" s="1"/>
  <c r="F396" i="6"/>
  <c r="F395" i="7"/>
  <c r="J397" i="11"/>
  <c r="I396" i="11"/>
  <c r="L396" i="11" s="1"/>
  <c r="G397" i="6"/>
  <c r="G396" i="7"/>
  <c r="N396" i="7"/>
  <c r="R393" i="10"/>
  <c r="Q393" i="10"/>
  <c r="Q392" i="10"/>
  <c r="U392" i="10" s="1"/>
  <c r="M392" i="10"/>
  <c r="H395" i="6"/>
  <c r="E394" i="9"/>
  <c r="D394" i="10" s="1"/>
  <c r="I394" i="10" s="1"/>
  <c r="I393" i="9"/>
  <c r="I395" i="6"/>
  <c r="F394" i="9"/>
  <c r="E394" i="10" s="1"/>
  <c r="J394" i="10" s="1"/>
  <c r="J394" i="7"/>
  <c r="M393" i="10" l="1"/>
  <c r="G396" i="11"/>
  <c r="K396" i="11" s="1"/>
  <c r="O396" i="11" s="1"/>
  <c r="H397" i="11"/>
  <c r="F397" i="6"/>
  <c r="M396" i="7"/>
  <c r="Q396" i="7" s="1"/>
  <c r="F396" i="7"/>
  <c r="G398" i="6"/>
  <c r="N397" i="7"/>
  <c r="I397" i="11"/>
  <c r="L397" i="11" s="1"/>
  <c r="J398" i="11"/>
  <c r="G397" i="7"/>
  <c r="Q394" i="10"/>
  <c r="R394" i="10"/>
  <c r="U393" i="10"/>
  <c r="I394" i="9"/>
  <c r="I396" i="6"/>
  <c r="F395" i="9"/>
  <c r="E395" i="10" s="1"/>
  <c r="J395" i="10" s="1"/>
  <c r="H396" i="6"/>
  <c r="E395" i="9"/>
  <c r="U394" i="10" l="1"/>
  <c r="G397" i="11"/>
  <c r="K397" i="11" s="1"/>
  <c r="O397" i="11" s="1"/>
  <c r="F398" i="6"/>
  <c r="M397" i="7"/>
  <c r="Q397" i="7" s="1"/>
  <c r="H398" i="11"/>
  <c r="F397" i="7"/>
  <c r="J399" i="11"/>
  <c r="N398" i="7"/>
  <c r="I398" i="11"/>
  <c r="L398" i="11" s="1"/>
  <c r="G399" i="6"/>
  <c r="G398" i="7"/>
  <c r="R395" i="10"/>
  <c r="M394" i="10"/>
  <c r="I395" i="9"/>
  <c r="D395" i="10"/>
  <c r="I395" i="10" s="1"/>
  <c r="I397" i="6"/>
  <c r="F396" i="9"/>
  <c r="E396" i="10" s="1"/>
  <c r="J396" i="10" s="1"/>
  <c r="H397" i="6"/>
  <c r="E396" i="9"/>
  <c r="D396" i="10" s="1"/>
  <c r="I396" i="10" s="1"/>
  <c r="J395" i="7"/>
  <c r="H399" i="11" l="1"/>
  <c r="F399" i="6"/>
  <c r="G398" i="11"/>
  <c r="K398" i="11" s="1"/>
  <c r="O398" i="11" s="1"/>
  <c r="F398" i="7"/>
  <c r="M398" i="7"/>
  <c r="Q398" i="7" s="1"/>
  <c r="I399" i="11"/>
  <c r="L399" i="11" s="1"/>
  <c r="G400" i="6"/>
  <c r="G399" i="7"/>
  <c r="J400" i="11"/>
  <c r="N399" i="7"/>
  <c r="R396" i="10"/>
  <c r="Q396" i="10"/>
  <c r="Q395" i="10"/>
  <c r="U395" i="10" s="1"/>
  <c r="M395" i="10"/>
  <c r="H398" i="6"/>
  <c r="E397" i="9"/>
  <c r="D397" i="10" s="1"/>
  <c r="I397" i="10" s="1"/>
  <c r="I396" i="9"/>
  <c r="I398" i="6"/>
  <c r="F397" i="9"/>
  <c r="E397" i="10" s="1"/>
  <c r="J397" i="10" s="1"/>
  <c r="J396" i="7"/>
  <c r="F400" i="6" l="1"/>
  <c r="G399" i="11"/>
  <c r="K399" i="11" s="1"/>
  <c r="O399" i="11" s="1"/>
  <c r="M399" i="7"/>
  <c r="Q399" i="7" s="1"/>
  <c r="H400" i="11"/>
  <c r="F399" i="7"/>
  <c r="M396" i="10"/>
  <c r="I400" i="11"/>
  <c r="L400" i="11" s="1"/>
  <c r="G401" i="6"/>
  <c r="N400" i="7"/>
  <c r="G400" i="7"/>
  <c r="J401" i="11"/>
  <c r="Q397" i="10"/>
  <c r="R397" i="10"/>
  <c r="U396" i="10"/>
  <c r="I397" i="9"/>
  <c r="I399" i="6"/>
  <c r="F398" i="9"/>
  <c r="E398" i="10" s="1"/>
  <c r="J398" i="10" s="1"/>
  <c r="H399" i="6"/>
  <c r="E398" i="9"/>
  <c r="J397" i="7"/>
  <c r="M397" i="10" l="1"/>
  <c r="H401" i="11"/>
  <c r="F401" i="6"/>
  <c r="F400" i="7"/>
  <c r="G400" i="11"/>
  <c r="K400" i="11" s="1"/>
  <c r="O400" i="11" s="1"/>
  <c r="M400" i="7"/>
  <c r="Q400" i="7" s="1"/>
  <c r="J402" i="11"/>
  <c r="G401" i="7"/>
  <c r="N401" i="7"/>
  <c r="I401" i="11"/>
  <c r="L401" i="11" s="1"/>
  <c r="G402" i="6"/>
  <c r="R398" i="10"/>
  <c r="U397" i="10"/>
  <c r="I398" i="9"/>
  <c r="D398" i="10"/>
  <c r="I398" i="10" s="1"/>
  <c r="H400" i="6"/>
  <c r="E399" i="9"/>
  <c r="I400" i="6"/>
  <c r="F399" i="9"/>
  <c r="E399" i="10" s="1"/>
  <c r="J399" i="10" s="1"/>
  <c r="J398" i="7"/>
  <c r="M401" i="7" l="1"/>
  <c r="Q401" i="7" s="1"/>
  <c r="F402" i="6"/>
  <c r="F401" i="7"/>
  <c r="H402" i="11"/>
  <c r="G401" i="11"/>
  <c r="K401" i="11" s="1"/>
  <c r="O401" i="11" s="1"/>
  <c r="I402" i="11"/>
  <c r="L402" i="11" s="1"/>
  <c r="N402" i="7"/>
  <c r="J403" i="11"/>
  <c r="G403" i="6"/>
  <c r="G402" i="7"/>
  <c r="R399" i="10"/>
  <c r="Q398" i="10"/>
  <c r="U398" i="10" s="1"/>
  <c r="M398" i="10"/>
  <c r="I399" i="9"/>
  <c r="D399" i="10"/>
  <c r="I399" i="10" s="1"/>
  <c r="I401" i="6"/>
  <c r="F400" i="9"/>
  <c r="E400" i="10" s="1"/>
  <c r="J400" i="10" s="1"/>
  <c r="H401" i="6"/>
  <c r="E400" i="9"/>
  <c r="J399" i="7"/>
  <c r="J400" i="7"/>
  <c r="H403" i="11" l="1"/>
  <c r="F402" i="7"/>
  <c r="F403" i="6"/>
  <c r="G402" i="11"/>
  <c r="K402" i="11" s="1"/>
  <c r="O402" i="11" s="1"/>
  <c r="M402" i="7"/>
  <c r="Q402" i="7" s="1"/>
  <c r="N403" i="7"/>
  <c r="I403" i="11"/>
  <c r="L403" i="11" s="1"/>
  <c r="J404" i="11"/>
  <c r="G403" i="7"/>
  <c r="G404" i="6"/>
  <c r="R400" i="10"/>
  <c r="Q399" i="10"/>
  <c r="U399" i="10" s="1"/>
  <c r="M399" i="10"/>
  <c r="I400" i="9"/>
  <c r="D400" i="10"/>
  <c r="I400" i="10" s="1"/>
  <c r="H402" i="6"/>
  <c r="E401" i="9"/>
  <c r="I402" i="6"/>
  <c r="F401" i="9"/>
  <c r="E401" i="10" s="1"/>
  <c r="J401" i="10" s="1"/>
  <c r="F403" i="7" l="1"/>
  <c r="F404" i="6"/>
  <c r="H404" i="11"/>
  <c r="M403" i="7"/>
  <c r="Q403" i="7" s="1"/>
  <c r="G403" i="11"/>
  <c r="K403" i="11" s="1"/>
  <c r="O403" i="11" s="1"/>
  <c r="J405" i="11"/>
  <c r="N404" i="7"/>
  <c r="I404" i="11"/>
  <c r="L404" i="11" s="1"/>
  <c r="G404" i="7"/>
  <c r="G405" i="6"/>
  <c r="R401" i="10"/>
  <c r="Q400" i="10"/>
  <c r="U400" i="10" s="1"/>
  <c r="M400" i="10"/>
  <c r="I401" i="9"/>
  <c r="D401" i="10"/>
  <c r="I401" i="10" s="1"/>
  <c r="I403" i="6"/>
  <c r="F402" i="9"/>
  <c r="E402" i="10" s="1"/>
  <c r="J402" i="10" s="1"/>
  <c r="H403" i="6"/>
  <c r="E402" i="9"/>
  <c r="J401" i="7"/>
  <c r="H405" i="11" l="1"/>
  <c r="F404" i="7"/>
  <c r="M404" i="7"/>
  <c r="Q404" i="7" s="1"/>
  <c r="G404" i="11"/>
  <c r="K404" i="11" s="1"/>
  <c r="O404" i="11" s="1"/>
  <c r="F405" i="6"/>
  <c r="I405" i="11"/>
  <c r="L405" i="11" s="1"/>
  <c r="N405" i="7"/>
  <c r="J406" i="11"/>
  <c r="G405" i="7"/>
  <c r="G406" i="6"/>
  <c r="Q401" i="10"/>
  <c r="U401" i="10" s="1"/>
  <c r="M401" i="10"/>
  <c r="R402" i="10"/>
  <c r="I402" i="9"/>
  <c r="D402" i="10"/>
  <c r="I402" i="10" s="1"/>
  <c r="H404" i="6"/>
  <c r="E403" i="9"/>
  <c r="I404" i="6"/>
  <c r="F403" i="9"/>
  <c r="E403" i="10" s="1"/>
  <c r="J403" i="10" s="1"/>
  <c r="J402" i="7"/>
  <c r="H406" i="11" l="1"/>
  <c r="F406" i="6"/>
  <c r="G405" i="11"/>
  <c r="K405" i="11" s="1"/>
  <c r="O405" i="11" s="1"/>
  <c r="F405" i="7"/>
  <c r="M405" i="7"/>
  <c r="Q405" i="7" s="1"/>
  <c r="J407" i="11"/>
  <c r="I406" i="11"/>
  <c r="L406" i="11" s="1"/>
  <c r="G407" i="6"/>
  <c r="N406" i="7"/>
  <c r="G406" i="7"/>
  <c r="R403" i="10"/>
  <c r="Q402" i="10"/>
  <c r="U402" i="10" s="1"/>
  <c r="M402" i="10"/>
  <c r="I403" i="9"/>
  <c r="D403" i="10"/>
  <c r="I403" i="10" s="1"/>
  <c r="I405" i="6"/>
  <c r="F404" i="9"/>
  <c r="E404" i="10" s="1"/>
  <c r="J404" i="10" s="1"/>
  <c r="H405" i="6"/>
  <c r="E404" i="9"/>
  <c r="J403" i="7"/>
  <c r="J404" i="7"/>
  <c r="G406" i="11" l="1"/>
  <c r="K406" i="11" s="1"/>
  <c r="O406" i="11" s="1"/>
  <c r="F406" i="7"/>
  <c r="H407" i="11"/>
  <c r="F407" i="6"/>
  <c r="M406" i="7"/>
  <c r="Q406" i="7" s="1"/>
  <c r="I407" i="11"/>
  <c r="L407" i="11" s="1"/>
  <c r="G408" i="6"/>
  <c r="N407" i="7"/>
  <c r="G407" i="7"/>
  <c r="J408" i="11"/>
  <c r="R404" i="10"/>
  <c r="Q403" i="10"/>
  <c r="U403" i="10" s="1"/>
  <c r="M403" i="10"/>
  <c r="I404" i="9"/>
  <c r="D404" i="10"/>
  <c r="I404" i="10" s="1"/>
  <c r="H406" i="6"/>
  <c r="E405" i="9"/>
  <c r="I406" i="6"/>
  <c r="F405" i="9"/>
  <c r="E405" i="10" s="1"/>
  <c r="J405" i="10" s="1"/>
  <c r="F407" i="7" l="1"/>
  <c r="G407" i="11"/>
  <c r="K407" i="11" s="1"/>
  <c r="O407" i="11" s="1"/>
  <c r="F408" i="6"/>
  <c r="H408" i="11"/>
  <c r="M407" i="7"/>
  <c r="Q407" i="7" s="1"/>
  <c r="J409" i="11"/>
  <c r="N408" i="7"/>
  <c r="G409" i="6"/>
  <c r="I408" i="11"/>
  <c r="L408" i="11" s="1"/>
  <c r="G408" i="7"/>
  <c r="R405" i="10"/>
  <c r="Q404" i="10"/>
  <c r="U404" i="10" s="1"/>
  <c r="M404" i="10"/>
  <c r="I405" i="9"/>
  <c r="D405" i="10"/>
  <c r="I405" i="10" s="1"/>
  <c r="I407" i="6"/>
  <c r="F406" i="9"/>
  <c r="E406" i="10" s="1"/>
  <c r="J406" i="10" s="1"/>
  <c r="H407" i="6"/>
  <c r="E406" i="9"/>
  <c r="J405" i="7"/>
  <c r="J406" i="7"/>
  <c r="G408" i="11" l="1"/>
  <c r="K408" i="11" s="1"/>
  <c r="O408" i="11" s="1"/>
  <c r="F408" i="7"/>
  <c r="F409" i="6"/>
  <c r="M408" i="7"/>
  <c r="Q408" i="7" s="1"/>
  <c r="H409" i="11"/>
  <c r="J410" i="11"/>
  <c r="N409" i="7"/>
  <c r="I409" i="11"/>
  <c r="L409" i="11" s="1"/>
  <c r="G409" i="7"/>
  <c r="G410" i="6"/>
  <c r="R406" i="10"/>
  <c r="Q405" i="10"/>
  <c r="U405" i="10" s="1"/>
  <c r="M405" i="10"/>
  <c r="I406" i="9"/>
  <c r="D406" i="10"/>
  <c r="I406" i="10" s="1"/>
  <c r="H408" i="6"/>
  <c r="E407" i="9"/>
  <c r="I408" i="6"/>
  <c r="F407" i="9"/>
  <c r="E407" i="10" s="1"/>
  <c r="J407" i="10" s="1"/>
  <c r="G409" i="11" l="1"/>
  <c r="K409" i="11" s="1"/>
  <c r="O409" i="11" s="1"/>
  <c r="F409" i="7"/>
  <c r="H410" i="11"/>
  <c r="F410" i="6"/>
  <c r="M409" i="7"/>
  <c r="Q409" i="7" s="1"/>
  <c r="J411" i="11"/>
  <c r="G411" i="6"/>
  <c r="G410" i="7"/>
  <c r="N410" i="7"/>
  <c r="I410" i="11"/>
  <c r="L410" i="11" s="1"/>
  <c r="R407" i="10"/>
  <c r="Q406" i="10"/>
  <c r="U406" i="10" s="1"/>
  <c r="M406" i="10"/>
  <c r="I407" i="9"/>
  <c r="D407" i="10"/>
  <c r="I407" i="10" s="1"/>
  <c r="I409" i="6"/>
  <c r="F408" i="9"/>
  <c r="E408" i="10" s="1"/>
  <c r="J408" i="10" s="1"/>
  <c r="H409" i="6"/>
  <c r="E408" i="9"/>
  <c r="D408" i="10" s="1"/>
  <c r="I408" i="10" s="1"/>
  <c r="J407" i="7"/>
  <c r="J408" i="7"/>
  <c r="H411" i="11" l="1"/>
  <c r="F411" i="6"/>
  <c r="G410" i="11"/>
  <c r="K410" i="11" s="1"/>
  <c r="O410" i="11" s="1"/>
  <c r="M410" i="7"/>
  <c r="Q410" i="7" s="1"/>
  <c r="F410" i="7"/>
  <c r="I411" i="11"/>
  <c r="L411" i="11" s="1"/>
  <c r="N411" i="7"/>
  <c r="G412" i="6"/>
  <c r="J412" i="11"/>
  <c r="G411" i="7"/>
  <c r="R408" i="10"/>
  <c r="Q408" i="10"/>
  <c r="Q407" i="10"/>
  <c r="U407" i="10" s="1"/>
  <c r="M407" i="10"/>
  <c r="H410" i="6"/>
  <c r="E409" i="9"/>
  <c r="D409" i="10" s="1"/>
  <c r="I409" i="10" s="1"/>
  <c r="I408" i="9"/>
  <c r="I410" i="6"/>
  <c r="F409" i="9"/>
  <c r="E409" i="10" s="1"/>
  <c r="J409" i="10" s="1"/>
  <c r="F411" i="7" l="1"/>
  <c r="F412" i="6"/>
  <c r="G411" i="11"/>
  <c r="K411" i="11" s="1"/>
  <c r="O411" i="11" s="1"/>
  <c r="H412" i="11"/>
  <c r="M411" i="7"/>
  <c r="Q411" i="7" s="1"/>
  <c r="G412" i="7"/>
  <c r="N412" i="7"/>
  <c r="I412" i="11"/>
  <c r="L412" i="11" s="1"/>
  <c r="J413" i="11"/>
  <c r="G413" i="6"/>
  <c r="Q409" i="10"/>
  <c r="R409" i="10"/>
  <c r="M408" i="10"/>
  <c r="U408" i="10"/>
  <c r="I409" i="9"/>
  <c r="I411" i="6"/>
  <c r="F410" i="9"/>
  <c r="E410" i="10" s="1"/>
  <c r="J410" i="10" s="1"/>
  <c r="H411" i="6"/>
  <c r="E410" i="9"/>
  <c r="J409" i="7"/>
  <c r="J410" i="7"/>
  <c r="H413" i="11" l="1"/>
  <c r="M412" i="7"/>
  <c r="Q412" i="7" s="1"/>
  <c r="F413" i="6"/>
  <c r="F412" i="7"/>
  <c r="G412" i="11"/>
  <c r="K412" i="11" s="1"/>
  <c r="O412" i="11" s="1"/>
  <c r="G413" i="7"/>
  <c r="I413" i="11"/>
  <c r="L413" i="11" s="1"/>
  <c r="G414" i="6"/>
  <c r="J414" i="11"/>
  <c r="N413" i="7"/>
  <c r="R410" i="10"/>
  <c r="M409" i="10"/>
  <c r="U409" i="10"/>
  <c r="I410" i="9"/>
  <c r="D410" i="10"/>
  <c r="I410" i="10" s="1"/>
  <c r="I412" i="6"/>
  <c r="F411" i="9"/>
  <c r="E411" i="10" s="1"/>
  <c r="J411" i="10" s="1"/>
  <c r="H412" i="6"/>
  <c r="E411" i="9"/>
  <c r="D411" i="10" s="1"/>
  <c r="I411" i="10" s="1"/>
  <c r="G413" i="11" l="1"/>
  <c r="K413" i="11" s="1"/>
  <c r="O413" i="11" s="1"/>
  <c r="F414" i="6"/>
  <c r="M413" i="7"/>
  <c r="Q413" i="7" s="1"/>
  <c r="H414" i="11"/>
  <c r="F413" i="7"/>
  <c r="I414" i="11"/>
  <c r="L414" i="11" s="1"/>
  <c r="G415" i="6"/>
  <c r="G414" i="7"/>
  <c r="J415" i="11"/>
  <c r="N414" i="7"/>
  <c r="R411" i="10"/>
  <c r="Q411" i="10"/>
  <c r="Q410" i="10"/>
  <c r="U410" i="10" s="1"/>
  <c r="M410" i="10"/>
  <c r="H413" i="6"/>
  <c r="E412" i="9"/>
  <c r="D412" i="10" s="1"/>
  <c r="I412" i="10" s="1"/>
  <c r="I411" i="9"/>
  <c r="I413" i="6"/>
  <c r="F412" i="9"/>
  <c r="E412" i="10" s="1"/>
  <c r="J412" i="10" s="1"/>
  <c r="J411" i="7"/>
  <c r="J412" i="7"/>
  <c r="H415" i="11" l="1"/>
  <c r="G414" i="11"/>
  <c r="K414" i="11" s="1"/>
  <c r="O414" i="11" s="1"/>
  <c r="F415" i="6"/>
  <c r="F414" i="7"/>
  <c r="M414" i="7"/>
  <c r="Q414" i="7" s="1"/>
  <c r="J416" i="11"/>
  <c r="N415" i="7"/>
  <c r="G416" i="6"/>
  <c r="I415" i="11"/>
  <c r="L415" i="11" s="1"/>
  <c r="G415" i="7"/>
  <c r="Q412" i="10"/>
  <c r="R412" i="10"/>
  <c r="M411" i="10"/>
  <c r="U411" i="10"/>
  <c r="I412" i="9"/>
  <c r="I414" i="6"/>
  <c r="F413" i="9"/>
  <c r="E413" i="10" s="1"/>
  <c r="J413" i="10" s="1"/>
  <c r="H414" i="6"/>
  <c r="E413" i="9"/>
  <c r="F415" i="7" l="1"/>
  <c r="G415" i="11"/>
  <c r="K415" i="11" s="1"/>
  <c r="O415" i="11" s="1"/>
  <c r="H416" i="11"/>
  <c r="F416" i="6"/>
  <c r="M415" i="7"/>
  <c r="Q415" i="7" s="1"/>
  <c r="N416" i="7"/>
  <c r="J417" i="11"/>
  <c r="I416" i="11"/>
  <c r="L416" i="11" s="1"/>
  <c r="G417" i="6"/>
  <c r="G416" i="7"/>
  <c r="R413" i="10"/>
  <c r="M412" i="10"/>
  <c r="U412" i="10"/>
  <c r="I413" i="9"/>
  <c r="D413" i="10"/>
  <c r="I413" i="10" s="1"/>
  <c r="I415" i="6"/>
  <c r="F414" i="9"/>
  <c r="E414" i="10" s="1"/>
  <c r="J414" i="10" s="1"/>
  <c r="H415" i="6"/>
  <c r="E414" i="9"/>
  <c r="D414" i="10" s="1"/>
  <c r="I414" i="10" s="1"/>
  <c r="J413" i="7"/>
  <c r="M416" i="7" l="1"/>
  <c r="Q416" i="7" s="1"/>
  <c r="G416" i="11"/>
  <c r="K416" i="11" s="1"/>
  <c r="O416" i="11" s="1"/>
  <c r="F416" i="7"/>
  <c r="H417" i="11"/>
  <c r="F417" i="6"/>
  <c r="I417" i="11"/>
  <c r="L417" i="11" s="1"/>
  <c r="G417" i="7"/>
  <c r="G418" i="6"/>
  <c r="J418" i="11"/>
  <c r="N417" i="7"/>
  <c r="R414" i="10"/>
  <c r="Q414" i="10"/>
  <c r="Q413" i="10"/>
  <c r="U413" i="10" s="1"/>
  <c r="M413" i="10"/>
  <c r="H416" i="6"/>
  <c r="E415" i="9"/>
  <c r="D415" i="10" s="1"/>
  <c r="I415" i="10" s="1"/>
  <c r="I414" i="9"/>
  <c r="I416" i="6"/>
  <c r="F415" i="9"/>
  <c r="E415" i="10" s="1"/>
  <c r="J415" i="10" s="1"/>
  <c r="J414" i="7"/>
  <c r="M417" i="7" l="1"/>
  <c r="Q417" i="7" s="1"/>
  <c r="F417" i="7"/>
  <c r="H418" i="11"/>
  <c r="F418" i="6"/>
  <c r="G417" i="11"/>
  <c r="K417" i="11" s="1"/>
  <c r="O417" i="11" s="1"/>
  <c r="G419" i="6"/>
  <c r="I418" i="11"/>
  <c r="L418" i="11" s="1"/>
  <c r="N418" i="7"/>
  <c r="J419" i="11"/>
  <c r="G418" i="7"/>
  <c r="Q415" i="10"/>
  <c r="R415" i="10"/>
  <c r="M414" i="10"/>
  <c r="U414" i="10"/>
  <c r="I415" i="9"/>
  <c r="I417" i="6"/>
  <c r="F416" i="9"/>
  <c r="E416" i="10" s="1"/>
  <c r="J416" i="10" s="1"/>
  <c r="H417" i="6"/>
  <c r="E416" i="9"/>
  <c r="J415" i="7"/>
  <c r="H419" i="11" l="1"/>
  <c r="M418" i="7"/>
  <c r="Q418" i="7" s="1"/>
  <c r="G418" i="11"/>
  <c r="K418" i="11" s="1"/>
  <c r="O418" i="11" s="1"/>
  <c r="F419" i="6"/>
  <c r="F418" i="7"/>
  <c r="I419" i="11"/>
  <c r="L419" i="11" s="1"/>
  <c r="G419" i="7"/>
  <c r="G420" i="6"/>
  <c r="J420" i="11"/>
  <c r="N419" i="7"/>
  <c r="R416" i="10"/>
  <c r="U415" i="10"/>
  <c r="M415" i="10"/>
  <c r="I416" i="9"/>
  <c r="D416" i="10"/>
  <c r="I416" i="10" s="1"/>
  <c r="I418" i="6"/>
  <c r="F417" i="9"/>
  <c r="E417" i="10" s="1"/>
  <c r="J417" i="10" s="1"/>
  <c r="H418" i="6"/>
  <c r="E417" i="9"/>
  <c r="D417" i="10" s="1"/>
  <c r="I417" i="10" s="1"/>
  <c r="J416" i="7"/>
  <c r="G419" i="11" l="1"/>
  <c r="K419" i="11" s="1"/>
  <c r="O419" i="11" s="1"/>
  <c r="M419" i="7"/>
  <c r="Q419" i="7" s="1"/>
  <c r="H420" i="11"/>
  <c r="F420" i="6"/>
  <c r="F419" i="7"/>
  <c r="N420" i="7"/>
  <c r="J421" i="11"/>
  <c r="G421" i="6"/>
  <c r="I420" i="11"/>
  <c r="L420" i="11" s="1"/>
  <c r="G420" i="7"/>
  <c r="R417" i="10"/>
  <c r="Q417" i="10"/>
  <c r="Q416" i="10"/>
  <c r="U416" i="10" s="1"/>
  <c r="M416" i="10"/>
  <c r="H419" i="6"/>
  <c r="E418" i="9"/>
  <c r="D418" i="10" s="1"/>
  <c r="I418" i="10" s="1"/>
  <c r="I417" i="9"/>
  <c r="I419" i="6"/>
  <c r="F418" i="9"/>
  <c r="E418" i="10" s="1"/>
  <c r="J418" i="10" s="1"/>
  <c r="J417" i="7"/>
  <c r="H421" i="11" l="1"/>
  <c r="F420" i="7"/>
  <c r="G420" i="11"/>
  <c r="K420" i="11" s="1"/>
  <c r="O420" i="11" s="1"/>
  <c r="M420" i="7"/>
  <c r="Q420" i="7" s="1"/>
  <c r="F421" i="6"/>
  <c r="U417" i="10"/>
  <c r="G422" i="6"/>
  <c r="N421" i="7"/>
  <c r="I421" i="11"/>
  <c r="L421" i="11" s="1"/>
  <c r="G421" i="7"/>
  <c r="J422" i="11"/>
  <c r="Q418" i="10"/>
  <c r="R418" i="10"/>
  <c r="M417" i="10"/>
  <c r="I418" i="9"/>
  <c r="I420" i="6"/>
  <c r="F419" i="9"/>
  <c r="E419" i="10" s="1"/>
  <c r="J419" i="10" s="1"/>
  <c r="H420" i="6"/>
  <c r="E419" i="9"/>
  <c r="J418" i="7"/>
  <c r="M421" i="7" l="1"/>
  <c r="Q421" i="7" s="1"/>
  <c r="F421" i="7"/>
  <c r="H422" i="11"/>
  <c r="G421" i="11"/>
  <c r="K421" i="11" s="1"/>
  <c r="O421" i="11" s="1"/>
  <c r="F422" i="6"/>
  <c r="U418" i="10"/>
  <c r="G423" i="6"/>
  <c r="I422" i="11"/>
  <c r="L422" i="11" s="1"/>
  <c r="N422" i="7"/>
  <c r="J423" i="11"/>
  <c r="G422" i="7"/>
  <c r="R419" i="10"/>
  <c r="M418" i="10"/>
  <c r="I419" i="9"/>
  <c r="D419" i="10"/>
  <c r="I419" i="10" s="1"/>
  <c r="I421" i="6"/>
  <c r="F420" i="9"/>
  <c r="E420" i="10" s="1"/>
  <c r="J420" i="10" s="1"/>
  <c r="H421" i="6"/>
  <c r="E420" i="9"/>
  <c r="D420" i="10" s="1"/>
  <c r="I420" i="10" s="1"/>
  <c r="J419" i="7"/>
  <c r="J420" i="7"/>
  <c r="M422" i="7" l="1"/>
  <c r="Q422" i="7" s="1"/>
  <c r="G422" i="11"/>
  <c r="K422" i="11" s="1"/>
  <c r="O422" i="11" s="1"/>
  <c r="F423" i="6"/>
  <c r="H423" i="11"/>
  <c r="F422" i="7"/>
  <c r="J424" i="11"/>
  <c r="G424" i="6"/>
  <c r="N423" i="7"/>
  <c r="I423" i="11"/>
  <c r="L423" i="11" s="1"/>
  <c r="G423" i="7"/>
  <c r="R420" i="10"/>
  <c r="Q420" i="10"/>
  <c r="Q419" i="10"/>
  <c r="U419" i="10" s="1"/>
  <c r="M419" i="10"/>
  <c r="H422" i="6"/>
  <c r="E421" i="9"/>
  <c r="D421" i="10" s="1"/>
  <c r="I421" i="10" s="1"/>
  <c r="I420" i="9"/>
  <c r="I422" i="6"/>
  <c r="F421" i="9"/>
  <c r="E421" i="10" s="1"/>
  <c r="J421" i="10" s="1"/>
  <c r="J421" i="7"/>
  <c r="M420" i="10" l="1"/>
  <c r="H424" i="11"/>
  <c r="F423" i="7"/>
  <c r="F424" i="6"/>
  <c r="G423" i="11"/>
  <c r="K423" i="11" s="1"/>
  <c r="O423" i="11" s="1"/>
  <c r="M423" i="7"/>
  <c r="Q423" i="7" s="1"/>
  <c r="G425" i="6"/>
  <c r="J425" i="11"/>
  <c r="G424" i="7"/>
  <c r="I424" i="11"/>
  <c r="L424" i="11" s="1"/>
  <c r="N424" i="7"/>
  <c r="Q421" i="10"/>
  <c r="R421" i="10"/>
  <c r="U420" i="10"/>
  <c r="I421" i="9"/>
  <c r="I423" i="6"/>
  <c r="F422" i="9"/>
  <c r="E422" i="10" s="1"/>
  <c r="J422" i="10" s="1"/>
  <c r="H423" i="6"/>
  <c r="E422" i="9"/>
  <c r="M421" i="10" l="1"/>
  <c r="H425" i="11"/>
  <c r="F425" i="6"/>
  <c r="M424" i="7"/>
  <c r="Q424" i="7" s="1"/>
  <c r="F424" i="7"/>
  <c r="G424" i="11"/>
  <c r="K424" i="11" s="1"/>
  <c r="O424" i="11" s="1"/>
  <c r="N425" i="7"/>
  <c r="G425" i="7"/>
  <c r="J426" i="11"/>
  <c r="I425" i="11"/>
  <c r="L425" i="11" s="1"/>
  <c r="G426" i="6"/>
  <c r="R422" i="10"/>
  <c r="U421" i="10"/>
  <c r="I422" i="9"/>
  <c r="D422" i="10"/>
  <c r="I422" i="10" s="1"/>
  <c r="I424" i="6"/>
  <c r="F423" i="9"/>
  <c r="E423" i="10" s="1"/>
  <c r="J423" i="10" s="1"/>
  <c r="H424" i="6"/>
  <c r="E423" i="9"/>
  <c r="D423" i="10" s="1"/>
  <c r="I423" i="10" s="1"/>
  <c r="J422" i="7"/>
  <c r="H426" i="11" l="1"/>
  <c r="F426" i="6"/>
  <c r="M425" i="7"/>
  <c r="Q425" i="7" s="1"/>
  <c r="G425" i="11"/>
  <c r="K425" i="11" s="1"/>
  <c r="O425" i="11" s="1"/>
  <c r="F425" i="7"/>
  <c r="G427" i="6"/>
  <c r="N426" i="7"/>
  <c r="I426" i="11"/>
  <c r="L426" i="11" s="1"/>
  <c r="G426" i="7"/>
  <c r="J427" i="11"/>
  <c r="R423" i="10"/>
  <c r="Q423" i="10"/>
  <c r="Q422" i="10"/>
  <c r="U422" i="10" s="1"/>
  <c r="M422" i="10"/>
  <c r="I423" i="9"/>
  <c r="H425" i="6"/>
  <c r="E424" i="9"/>
  <c r="I425" i="6"/>
  <c r="F424" i="9"/>
  <c r="E424" i="10" s="1"/>
  <c r="J424" i="10" s="1"/>
  <c r="J423" i="7"/>
  <c r="J424" i="7"/>
  <c r="F427" i="6" l="1"/>
  <c r="G426" i="11"/>
  <c r="K426" i="11" s="1"/>
  <c r="O426" i="11" s="1"/>
  <c r="H427" i="11"/>
  <c r="F426" i="7"/>
  <c r="M426" i="7"/>
  <c r="Q426" i="7" s="1"/>
  <c r="I427" i="11"/>
  <c r="L427" i="11" s="1"/>
  <c r="G428" i="6"/>
  <c r="N427" i="7"/>
  <c r="G427" i="7"/>
  <c r="J428" i="11"/>
  <c r="R424" i="10"/>
  <c r="M423" i="10"/>
  <c r="U423" i="10"/>
  <c r="I424" i="9"/>
  <c r="D424" i="10"/>
  <c r="I424" i="10" s="1"/>
  <c r="H426" i="6"/>
  <c r="E425" i="9"/>
  <c r="I426" i="6"/>
  <c r="F425" i="9"/>
  <c r="E425" i="10" s="1"/>
  <c r="J425" i="10" s="1"/>
  <c r="G427" i="11" l="1"/>
  <c r="K427" i="11" s="1"/>
  <c r="O427" i="11" s="1"/>
  <c r="F427" i="7"/>
  <c r="F428" i="6"/>
  <c r="M427" i="7"/>
  <c r="Q427" i="7" s="1"/>
  <c r="H428" i="11"/>
  <c r="G429" i="6"/>
  <c r="I428" i="11"/>
  <c r="L428" i="11" s="1"/>
  <c r="N428" i="7"/>
  <c r="G428" i="7"/>
  <c r="J429" i="11"/>
  <c r="R425" i="10"/>
  <c r="Q424" i="10"/>
  <c r="U424" i="10" s="1"/>
  <c r="M424" i="10"/>
  <c r="I425" i="9"/>
  <c r="D425" i="10"/>
  <c r="I425" i="10" s="1"/>
  <c r="H427" i="6"/>
  <c r="E426" i="9"/>
  <c r="I427" i="6"/>
  <c r="F426" i="9"/>
  <c r="E426" i="10" s="1"/>
  <c r="J426" i="10" s="1"/>
  <c r="J425" i="7"/>
  <c r="H429" i="11" l="1"/>
  <c r="F429" i="6"/>
  <c r="G428" i="11"/>
  <c r="K428" i="11" s="1"/>
  <c r="O428" i="11" s="1"/>
  <c r="M428" i="7"/>
  <c r="Q428" i="7" s="1"/>
  <c r="F428" i="7"/>
  <c r="J430" i="11"/>
  <c r="G430" i="6"/>
  <c r="N429" i="7"/>
  <c r="I429" i="11"/>
  <c r="L429" i="11" s="1"/>
  <c r="G429" i="7"/>
  <c r="R426" i="10"/>
  <c r="Q425" i="10"/>
  <c r="U425" i="10" s="1"/>
  <c r="M425" i="10"/>
  <c r="I426" i="9"/>
  <c r="D426" i="10"/>
  <c r="I426" i="10" s="1"/>
  <c r="H428" i="6"/>
  <c r="E427" i="9"/>
  <c r="I428" i="6"/>
  <c r="F427" i="9"/>
  <c r="E427" i="10" s="1"/>
  <c r="J427" i="10" s="1"/>
  <c r="J426" i="7"/>
  <c r="H430" i="11" l="1"/>
  <c r="F430" i="6"/>
  <c r="G429" i="11"/>
  <c r="K429" i="11" s="1"/>
  <c r="O429" i="11" s="1"/>
  <c r="F429" i="7"/>
  <c r="M429" i="7"/>
  <c r="Q429" i="7" s="1"/>
  <c r="G431" i="6"/>
  <c r="I430" i="11"/>
  <c r="L430" i="11" s="1"/>
  <c r="N430" i="7"/>
  <c r="J431" i="11"/>
  <c r="G430" i="7"/>
  <c r="R427" i="10"/>
  <c r="Q426" i="10"/>
  <c r="U426" i="10" s="1"/>
  <c r="M426" i="10"/>
  <c r="I427" i="9"/>
  <c r="D427" i="10"/>
  <c r="I427" i="10" s="1"/>
  <c r="H429" i="6"/>
  <c r="E428" i="9"/>
  <c r="I429" i="6"/>
  <c r="F428" i="9"/>
  <c r="E428" i="10" s="1"/>
  <c r="J428" i="10" s="1"/>
  <c r="J427" i="7"/>
  <c r="F430" i="7" l="1"/>
  <c r="M430" i="7"/>
  <c r="Q430" i="7" s="1"/>
  <c r="H431" i="11"/>
  <c r="F431" i="6"/>
  <c r="G430" i="11"/>
  <c r="K430" i="11" s="1"/>
  <c r="O430" i="11" s="1"/>
  <c r="J432" i="11"/>
  <c r="G432" i="6"/>
  <c r="I431" i="11"/>
  <c r="L431" i="11" s="1"/>
  <c r="N431" i="7"/>
  <c r="G431" i="7"/>
  <c r="R428" i="10"/>
  <c r="Q427" i="10"/>
  <c r="U427" i="10" s="1"/>
  <c r="M427" i="10"/>
  <c r="I428" i="9"/>
  <c r="D428" i="10"/>
  <c r="I428" i="10" s="1"/>
  <c r="H430" i="6"/>
  <c r="E429" i="9"/>
  <c r="I430" i="6"/>
  <c r="F429" i="9"/>
  <c r="E429" i="10" s="1"/>
  <c r="J429" i="10" s="1"/>
  <c r="J428" i="7"/>
  <c r="G431" i="11" l="1"/>
  <c r="K431" i="11" s="1"/>
  <c r="O431" i="11" s="1"/>
  <c r="M431" i="7"/>
  <c r="Q431" i="7" s="1"/>
  <c r="F431" i="7"/>
  <c r="H432" i="11"/>
  <c r="F432" i="6"/>
  <c r="G433" i="6"/>
  <c r="J433" i="11"/>
  <c r="N432" i="7"/>
  <c r="I432" i="11"/>
  <c r="L432" i="11" s="1"/>
  <c r="G432" i="7"/>
  <c r="R429" i="10"/>
  <c r="Q428" i="10"/>
  <c r="U428" i="10" s="1"/>
  <c r="M428" i="10"/>
  <c r="I429" i="9"/>
  <c r="D429" i="10"/>
  <c r="I429" i="10" s="1"/>
  <c r="H431" i="6"/>
  <c r="E430" i="9"/>
  <c r="D430" i="10" s="1"/>
  <c r="I431" i="6"/>
  <c r="F430" i="9"/>
  <c r="J429" i="7"/>
  <c r="J430" i="7"/>
  <c r="I430" i="10" l="1"/>
  <c r="G432" i="11"/>
  <c r="K432" i="11" s="1"/>
  <c r="O432" i="11" s="1"/>
  <c r="F433" i="6"/>
  <c r="H433" i="11"/>
  <c r="M432" i="7"/>
  <c r="Q432" i="7" s="1"/>
  <c r="F432" i="7"/>
  <c r="G434" i="6"/>
  <c r="N433" i="7"/>
  <c r="I433" i="11"/>
  <c r="L433" i="11" s="1"/>
  <c r="J434" i="11"/>
  <c r="G433" i="7"/>
  <c r="Q429" i="10"/>
  <c r="U429" i="10" s="1"/>
  <c r="M429" i="10"/>
  <c r="Q430" i="10"/>
  <c r="I430" i="9"/>
  <c r="E430" i="10"/>
  <c r="J430" i="10" s="1"/>
  <c r="H432" i="6"/>
  <c r="E431" i="9"/>
  <c r="D431" i="10" s="1"/>
  <c r="I431" i="10" s="1"/>
  <c r="I432" i="6"/>
  <c r="F431" i="9"/>
  <c r="E431" i="10" s="1"/>
  <c r="J431" i="10" s="1"/>
  <c r="J431" i="7"/>
  <c r="H434" i="11" l="1"/>
  <c r="F434" i="6"/>
  <c r="M433" i="7"/>
  <c r="Q433" i="7" s="1"/>
  <c r="G433" i="11"/>
  <c r="K433" i="11" s="1"/>
  <c r="O433" i="11" s="1"/>
  <c r="F433" i="7"/>
  <c r="G435" i="6"/>
  <c r="I434" i="11"/>
  <c r="L434" i="11" s="1"/>
  <c r="N434" i="7"/>
  <c r="J435" i="11"/>
  <c r="G434" i="7"/>
  <c r="R431" i="10"/>
  <c r="R430" i="10"/>
  <c r="U430" i="10" s="1"/>
  <c r="M430" i="10"/>
  <c r="Q431" i="10"/>
  <c r="I431" i="9"/>
  <c r="H433" i="6"/>
  <c r="E432" i="9"/>
  <c r="D432" i="10" s="1"/>
  <c r="I432" i="10" s="1"/>
  <c r="I433" i="6"/>
  <c r="F432" i="9"/>
  <c r="E432" i="10" s="1"/>
  <c r="J432" i="10" s="1"/>
  <c r="G434" i="11" l="1"/>
  <c r="K434" i="11" s="1"/>
  <c r="O434" i="11" s="1"/>
  <c r="F435" i="6"/>
  <c r="H435" i="11"/>
  <c r="F434" i="7"/>
  <c r="M434" i="7"/>
  <c r="Q434" i="7" s="1"/>
  <c r="I435" i="11"/>
  <c r="L435" i="11" s="1"/>
  <c r="N435" i="7"/>
  <c r="J436" i="11"/>
  <c r="G436" i="6"/>
  <c r="G435" i="7"/>
  <c r="Q432" i="10"/>
  <c r="R432" i="10"/>
  <c r="U431" i="10"/>
  <c r="M431" i="10"/>
  <c r="H434" i="6"/>
  <c r="E433" i="9"/>
  <c r="D433" i="10" s="1"/>
  <c r="I433" i="10" s="1"/>
  <c r="I434" i="6"/>
  <c r="F433" i="9"/>
  <c r="E433" i="10" s="1"/>
  <c r="J433" i="10" s="1"/>
  <c r="I432" i="9"/>
  <c r="J432" i="7"/>
  <c r="M435" i="7" l="1"/>
  <c r="Q435" i="7" s="1"/>
  <c r="F435" i="7"/>
  <c r="F436" i="6"/>
  <c r="G435" i="11"/>
  <c r="K435" i="11" s="1"/>
  <c r="O435" i="11" s="1"/>
  <c r="H436" i="11"/>
  <c r="M432" i="10"/>
  <c r="G436" i="7"/>
  <c r="I436" i="11"/>
  <c r="L436" i="11" s="1"/>
  <c r="G437" i="6"/>
  <c r="N436" i="7"/>
  <c r="J437" i="11"/>
  <c r="R433" i="10"/>
  <c r="Q433" i="10"/>
  <c r="U432" i="10"/>
  <c r="I433" i="9"/>
  <c r="H435" i="6"/>
  <c r="E434" i="9"/>
  <c r="D434" i="10" s="1"/>
  <c r="I434" i="10" s="1"/>
  <c r="I435" i="6"/>
  <c r="F434" i="9"/>
  <c r="E434" i="10" s="1"/>
  <c r="J434" i="10" s="1"/>
  <c r="J433" i="7"/>
  <c r="J434" i="7"/>
  <c r="G436" i="11" l="1"/>
  <c r="K436" i="11" s="1"/>
  <c r="O436" i="11" s="1"/>
  <c r="F437" i="6"/>
  <c r="F436" i="7"/>
  <c r="M436" i="7"/>
  <c r="Q436" i="7" s="1"/>
  <c r="H437" i="11"/>
  <c r="M433" i="10"/>
  <c r="G438" i="6"/>
  <c r="N437" i="7"/>
  <c r="J438" i="11"/>
  <c r="G437" i="7"/>
  <c r="I437" i="11"/>
  <c r="L437" i="11" s="1"/>
  <c r="R434" i="10"/>
  <c r="Q434" i="10"/>
  <c r="U433" i="10"/>
  <c r="H436" i="6"/>
  <c r="E435" i="9"/>
  <c r="D435" i="10" s="1"/>
  <c r="I435" i="10" s="1"/>
  <c r="I436" i="6"/>
  <c r="F435" i="9"/>
  <c r="E435" i="10" s="1"/>
  <c r="J435" i="10" s="1"/>
  <c r="I434" i="9"/>
  <c r="H438" i="11" l="1"/>
  <c r="F438" i="6"/>
  <c r="G437" i="11"/>
  <c r="K437" i="11" s="1"/>
  <c r="O437" i="11" s="1"/>
  <c r="F437" i="7"/>
  <c r="M437" i="7"/>
  <c r="Q437" i="7" s="1"/>
  <c r="G439" i="6"/>
  <c r="I438" i="11"/>
  <c r="L438" i="11" s="1"/>
  <c r="N438" i="7"/>
  <c r="J439" i="11"/>
  <c r="G438" i="7"/>
  <c r="Q435" i="10"/>
  <c r="R435" i="10"/>
  <c r="U434" i="10"/>
  <c r="M434" i="10"/>
  <c r="I435" i="9"/>
  <c r="H437" i="6"/>
  <c r="E436" i="9"/>
  <c r="D436" i="10" s="1"/>
  <c r="I436" i="10" s="1"/>
  <c r="I437" i="6"/>
  <c r="F436" i="9"/>
  <c r="E436" i="10" s="1"/>
  <c r="J436" i="10" s="1"/>
  <c r="J435" i="7"/>
  <c r="J436" i="7"/>
  <c r="U435" i="10" l="1"/>
  <c r="G438" i="11"/>
  <c r="K438" i="11" s="1"/>
  <c r="O438" i="11" s="1"/>
  <c r="H439" i="11"/>
  <c r="F438" i="7"/>
  <c r="F439" i="6"/>
  <c r="M438" i="7"/>
  <c r="Q438" i="7" s="1"/>
  <c r="I439" i="11"/>
  <c r="L439" i="11" s="1"/>
  <c r="G439" i="7"/>
  <c r="N439" i="7"/>
  <c r="J440" i="11"/>
  <c r="G440" i="6"/>
  <c r="R436" i="10"/>
  <c r="Q436" i="10"/>
  <c r="M435" i="10"/>
  <c r="H438" i="6"/>
  <c r="E437" i="9"/>
  <c r="D437" i="10" s="1"/>
  <c r="I437" i="10" s="1"/>
  <c r="I438" i="6"/>
  <c r="F437" i="9"/>
  <c r="E437" i="10" s="1"/>
  <c r="J437" i="10" s="1"/>
  <c r="I436" i="9"/>
  <c r="J437" i="7"/>
  <c r="F439" i="7" l="1"/>
  <c r="H440" i="11"/>
  <c r="F440" i="6"/>
  <c r="G439" i="11"/>
  <c r="K439" i="11" s="1"/>
  <c r="O439" i="11" s="1"/>
  <c r="M439" i="7"/>
  <c r="Q439" i="7" s="1"/>
  <c r="N440" i="7"/>
  <c r="J441" i="11"/>
  <c r="I440" i="11"/>
  <c r="L440" i="11" s="1"/>
  <c r="G440" i="7"/>
  <c r="G441" i="6"/>
  <c r="Q437" i="10"/>
  <c r="R437" i="10"/>
  <c r="U436" i="10"/>
  <c r="M436" i="10"/>
  <c r="I437" i="9"/>
  <c r="H439" i="6"/>
  <c r="E438" i="9"/>
  <c r="D438" i="10" s="1"/>
  <c r="I438" i="10" s="1"/>
  <c r="I439" i="6"/>
  <c r="F438" i="9"/>
  <c r="E438" i="10" s="1"/>
  <c r="J438" i="10" s="1"/>
  <c r="J438" i="7"/>
  <c r="H441" i="11" l="1"/>
  <c r="F441" i="6"/>
  <c r="F440" i="7"/>
  <c r="G440" i="11"/>
  <c r="K440" i="11" s="1"/>
  <c r="O440" i="11" s="1"/>
  <c r="M440" i="7"/>
  <c r="Q440" i="7" s="1"/>
  <c r="G442" i="6"/>
  <c r="N441" i="7"/>
  <c r="J442" i="11"/>
  <c r="G441" i="7"/>
  <c r="I441" i="11"/>
  <c r="L441" i="11" s="1"/>
  <c r="R438" i="10"/>
  <c r="Q438" i="10"/>
  <c r="M437" i="10"/>
  <c r="U437" i="10"/>
  <c r="H440" i="6"/>
  <c r="E439" i="9"/>
  <c r="D439" i="10" s="1"/>
  <c r="I439" i="10" s="1"/>
  <c r="I440" i="6"/>
  <c r="F439" i="9"/>
  <c r="E439" i="10" s="1"/>
  <c r="J439" i="10" s="1"/>
  <c r="I438" i="9"/>
  <c r="G441" i="11" l="1"/>
  <c r="K441" i="11" s="1"/>
  <c r="O441" i="11" s="1"/>
  <c r="M441" i="7"/>
  <c r="Q441" i="7" s="1"/>
  <c r="F441" i="7"/>
  <c r="H442" i="11"/>
  <c r="F442" i="6"/>
  <c r="N442" i="7"/>
  <c r="J443" i="11"/>
  <c r="G443" i="6"/>
  <c r="I442" i="11"/>
  <c r="L442" i="11" s="1"/>
  <c r="G442" i="7"/>
  <c r="R439" i="10"/>
  <c r="Q439" i="10"/>
  <c r="U438" i="10"/>
  <c r="M438" i="10"/>
  <c r="I439" i="9"/>
  <c r="H441" i="6"/>
  <c r="E440" i="9"/>
  <c r="D440" i="10" s="1"/>
  <c r="I440" i="10" s="1"/>
  <c r="I441" i="6"/>
  <c r="F440" i="9"/>
  <c r="E440" i="10" s="1"/>
  <c r="J440" i="10" s="1"/>
  <c r="J439" i="7"/>
  <c r="F442" i="7" l="1"/>
  <c r="G442" i="11"/>
  <c r="K442" i="11" s="1"/>
  <c r="O442" i="11" s="1"/>
  <c r="H443" i="11"/>
  <c r="F443" i="6"/>
  <c r="M442" i="7"/>
  <c r="Q442" i="7" s="1"/>
  <c r="U439" i="10"/>
  <c r="I443" i="11"/>
  <c r="L443" i="11" s="1"/>
  <c r="G443" i="7"/>
  <c r="G444" i="6"/>
  <c r="J444" i="11"/>
  <c r="N443" i="7"/>
  <c r="Q440" i="10"/>
  <c r="R440" i="10"/>
  <c r="M439" i="10"/>
  <c r="H442" i="6"/>
  <c r="E441" i="9"/>
  <c r="D441" i="10" s="1"/>
  <c r="I441" i="10" s="1"/>
  <c r="I442" i="6"/>
  <c r="F441" i="9"/>
  <c r="E441" i="10" s="1"/>
  <c r="J441" i="10" s="1"/>
  <c r="I440" i="9"/>
  <c r="J440" i="7"/>
  <c r="H444" i="11" l="1"/>
  <c r="F444" i="6"/>
  <c r="F443" i="7"/>
  <c r="M443" i="7"/>
  <c r="Q443" i="7" s="1"/>
  <c r="G443" i="11"/>
  <c r="K443" i="11" s="1"/>
  <c r="O443" i="11" s="1"/>
  <c r="G444" i="7"/>
  <c r="I444" i="11"/>
  <c r="L444" i="11" s="1"/>
  <c r="G445" i="6"/>
  <c r="J445" i="11"/>
  <c r="N444" i="7"/>
  <c r="M440" i="10"/>
  <c r="Q441" i="10"/>
  <c r="R441" i="10"/>
  <c r="U440" i="10"/>
  <c r="I441" i="9"/>
  <c r="H443" i="6"/>
  <c r="E442" i="9"/>
  <c r="D442" i="10" s="1"/>
  <c r="I442" i="10" s="1"/>
  <c r="I443" i="6"/>
  <c r="F442" i="9"/>
  <c r="E442" i="10" s="1"/>
  <c r="J442" i="10" s="1"/>
  <c r="J441" i="7"/>
  <c r="J442" i="7"/>
  <c r="G444" i="11" l="1"/>
  <c r="K444" i="11" s="1"/>
  <c r="O444" i="11" s="1"/>
  <c r="F445" i="6"/>
  <c r="F444" i="7"/>
  <c r="H445" i="11"/>
  <c r="M444" i="7"/>
  <c r="Q444" i="7" s="1"/>
  <c r="G446" i="6"/>
  <c r="N445" i="7"/>
  <c r="I445" i="11"/>
  <c r="L445" i="11" s="1"/>
  <c r="G445" i="7"/>
  <c r="J446" i="11"/>
  <c r="Q442" i="10"/>
  <c r="R442" i="10"/>
  <c r="M441" i="10"/>
  <c r="U441" i="10"/>
  <c r="H444" i="6"/>
  <c r="E443" i="9"/>
  <c r="D443" i="10" s="1"/>
  <c r="I443" i="10" s="1"/>
  <c r="I444" i="6"/>
  <c r="F443" i="9"/>
  <c r="E443" i="10" s="1"/>
  <c r="J443" i="10" s="1"/>
  <c r="I442" i="9"/>
  <c r="J443" i="7"/>
  <c r="H446" i="11" l="1"/>
  <c r="F446" i="6"/>
  <c r="G445" i="11"/>
  <c r="K445" i="11" s="1"/>
  <c r="O445" i="11" s="1"/>
  <c r="F445" i="7"/>
  <c r="M445" i="7"/>
  <c r="Q445" i="7" s="1"/>
  <c r="G447" i="6"/>
  <c r="I446" i="11"/>
  <c r="L446" i="11" s="1"/>
  <c r="N446" i="7"/>
  <c r="J447" i="11"/>
  <c r="G446" i="7"/>
  <c r="Q443" i="10"/>
  <c r="R443" i="10"/>
  <c r="U442" i="10"/>
  <c r="M442" i="10"/>
  <c r="I443" i="9"/>
  <c r="H445" i="6"/>
  <c r="E444" i="9"/>
  <c r="D444" i="10" s="1"/>
  <c r="I444" i="10" s="1"/>
  <c r="I445" i="6"/>
  <c r="F444" i="9"/>
  <c r="E444" i="10" s="1"/>
  <c r="J444" i="10" s="1"/>
  <c r="U443" i="10" l="1"/>
  <c r="H447" i="11"/>
  <c r="F447" i="6"/>
  <c r="M446" i="7"/>
  <c r="Q446" i="7" s="1"/>
  <c r="F446" i="7"/>
  <c r="G446" i="11"/>
  <c r="K446" i="11" s="1"/>
  <c r="O446" i="11" s="1"/>
  <c r="M443" i="10"/>
  <c r="J448" i="11"/>
  <c r="G447" i="7"/>
  <c r="I447" i="11"/>
  <c r="L447" i="11" s="1"/>
  <c r="G448" i="6"/>
  <c r="N447" i="7"/>
  <c r="Q444" i="10"/>
  <c r="R444" i="10"/>
  <c r="H446" i="6"/>
  <c r="E445" i="9"/>
  <c r="D445" i="10" s="1"/>
  <c r="I445" i="10" s="1"/>
  <c r="I446" i="6"/>
  <c r="F445" i="9"/>
  <c r="E445" i="10" s="1"/>
  <c r="J445" i="10" s="1"/>
  <c r="I444" i="9"/>
  <c r="J444" i="7"/>
  <c r="H448" i="11" l="1"/>
  <c r="F448" i="6"/>
  <c r="M447" i="7"/>
  <c r="Q447" i="7" s="1"/>
  <c r="G447" i="11"/>
  <c r="K447" i="11" s="1"/>
  <c r="O447" i="11" s="1"/>
  <c r="F447" i="7"/>
  <c r="G448" i="7"/>
  <c r="N448" i="7"/>
  <c r="J449" i="11"/>
  <c r="G449" i="6"/>
  <c r="I448" i="11"/>
  <c r="L448" i="11" s="1"/>
  <c r="U444" i="10"/>
  <c r="Q445" i="10"/>
  <c r="R445" i="10"/>
  <c r="M444" i="10"/>
  <c r="I445" i="9"/>
  <c r="H447" i="6"/>
  <c r="E446" i="9"/>
  <c r="D446" i="10" s="1"/>
  <c r="I446" i="10" s="1"/>
  <c r="I447" i="6"/>
  <c r="F446" i="9"/>
  <c r="J445" i="7"/>
  <c r="H449" i="11" l="1"/>
  <c r="M448" i="7"/>
  <c r="Q448" i="7" s="1"/>
  <c r="G448" i="11"/>
  <c r="K448" i="11" s="1"/>
  <c r="O448" i="11" s="1"/>
  <c r="F448" i="7"/>
  <c r="F449" i="6"/>
  <c r="I449" i="11"/>
  <c r="L449" i="11" s="1"/>
  <c r="G450" i="6"/>
  <c r="N449" i="7"/>
  <c r="J450" i="11"/>
  <c r="G449" i="7"/>
  <c r="Q446" i="10"/>
  <c r="M445" i="10"/>
  <c r="U445" i="10"/>
  <c r="I446" i="9"/>
  <c r="E446" i="10"/>
  <c r="J446" i="10" s="1"/>
  <c r="H448" i="6"/>
  <c r="E447" i="9"/>
  <c r="D447" i="10" s="1"/>
  <c r="I447" i="10" s="1"/>
  <c r="I448" i="6"/>
  <c r="F447" i="9"/>
  <c r="E447" i="10" s="1"/>
  <c r="J447" i="10" s="1"/>
  <c r="J446" i="7"/>
  <c r="F449" i="7" l="1"/>
  <c r="H450" i="11"/>
  <c r="F450" i="6"/>
  <c r="G449" i="11"/>
  <c r="K449" i="11" s="1"/>
  <c r="O449" i="11" s="1"/>
  <c r="M449" i="7"/>
  <c r="Q449" i="7" s="1"/>
  <c r="G451" i="6"/>
  <c r="J451" i="11"/>
  <c r="I450" i="11"/>
  <c r="L450" i="11" s="1"/>
  <c r="N450" i="7"/>
  <c r="G450" i="7"/>
  <c r="Q447" i="10"/>
  <c r="R447" i="10"/>
  <c r="R446" i="10"/>
  <c r="U446" i="10" s="1"/>
  <c r="M446" i="10"/>
  <c r="I447" i="9"/>
  <c r="H449" i="6"/>
  <c r="E448" i="9"/>
  <c r="D448" i="10" s="1"/>
  <c r="I448" i="10" s="1"/>
  <c r="I449" i="6"/>
  <c r="F448" i="9"/>
  <c r="E448" i="10" s="1"/>
  <c r="J448" i="10" s="1"/>
  <c r="J447" i="7"/>
  <c r="F450" i="7" l="1"/>
  <c r="H451" i="11"/>
  <c r="F451" i="6"/>
  <c r="G450" i="11"/>
  <c r="K450" i="11" s="1"/>
  <c r="O450" i="11" s="1"/>
  <c r="M450" i="7"/>
  <c r="Q450" i="7" s="1"/>
  <c r="J452" i="11"/>
  <c r="G452" i="6"/>
  <c r="G451" i="7"/>
  <c r="N451" i="7"/>
  <c r="I451" i="11"/>
  <c r="L451" i="11" s="1"/>
  <c r="Q448" i="10"/>
  <c r="R448" i="10"/>
  <c r="M447" i="10"/>
  <c r="U447" i="10"/>
  <c r="H450" i="6"/>
  <c r="E449" i="9"/>
  <c r="D449" i="10" s="1"/>
  <c r="I449" i="10" s="1"/>
  <c r="I450" i="6"/>
  <c r="F449" i="9"/>
  <c r="E449" i="10" s="1"/>
  <c r="J449" i="10" s="1"/>
  <c r="I448" i="9"/>
  <c r="J448" i="7"/>
  <c r="U448" i="10" l="1"/>
  <c r="M451" i="7"/>
  <c r="Q451" i="7" s="1"/>
  <c r="F451" i="7"/>
  <c r="G451" i="11"/>
  <c r="K451" i="11" s="1"/>
  <c r="O451" i="11" s="1"/>
  <c r="H452" i="11"/>
  <c r="F452" i="6"/>
  <c r="N452" i="7"/>
  <c r="I452" i="11"/>
  <c r="L452" i="11" s="1"/>
  <c r="G452" i="7"/>
  <c r="G453" i="6"/>
  <c r="J453" i="11"/>
  <c r="R449" i="10"/>
  <c r="Q449" i="10"/>
  <c r="M448" i="10"/>
  <c r="I449" i="9"/>
  <c r="H451" i="6"/>
  <c r="E450" i="9"/>
  <c r="D450" i="10" s="1"/>
  <c r="I450" i="10" s="1"/>
  <c r="I451" i="6"/>
  <c r="F450" i="9"/>
  <c r="E450" i="10" s="1"/>
  <c r="J450" i="10" s="1"/>
  <c r="J449" i="7"/>
  <c r="J450" i="7"/>
  <c r="G452" i="11" l="1"/>
  <c r="K452" i="11" s="1"/>
  <c r="O452" i="11" s="1"/>
  <c r="F452" i="7"/>
  <c r="M452" i="7"/>
  <c r="Q452" i="7" s="1"/>
  <c r="H453" i="11"/>
  <c r="F453" i="6"/>
  <c r="M449" i="10"/>
  <c r="G453" i="7"/>
  <c r="I453" i="11"/>
  <c r="L453" i="11" s="1"/>
  <c r="G454" i="6"/>
  <c r="J454" i="11"/>
  <c r="N453" i="7"/>
  <c r="R450" i="10"/>
  <c r="Q450" i="10"/>
  <c r="U449" i="10"/>
  <c r="H452" i="6"/>
  <c r="E451" i="9"/>
  <c r="D451" i="10" s="1"/>
  <c r="I451" i="10" s="1"/>
  <c r="I452" i="6"/>
  <c r="F451" i="9"/>
  <c r="E451" i="10" s="1"/>
  <c r="J451" i="10" s="1"/>
  <c r="I450" i="9"/>
  <c r="M450" i="10" l="1"/>
  <c r="G453" i="11"/>
  <c r="K453" i="11" s="1"/>
  <c r="O453" i="11" s="1"/>
  <c r="M453" i="7"/>
  <c r="Q453" i="7" s="1"/>
  <c r="H454" i="11"/>
  <c r="F454" i="6"/>
  <c r="F453" i="7"/>
  <c r="G455" i="6"/>
  <c r="J455" i="11"/>
  <c r="N454" i="7"/>
  <c r="I454" i="11"/>
  <c r="L454" i="11" s="1"/>
  <c r="G454" i="7"/>
  <c r="Q451" i="10"/>
  <c r="R451" i="10"/>
  <c r="U450" i="10"/>
  <c r="I451" i="9"/>
  <c r="H453" i="6"/>
  <c r="E452" i="9"/>
  <c r="D452" i="10" s="1"/>
  <c r="I452" i="10" s="1"/>
  <c r="I453" i="6"/>
  <c r="F452" i="9"/>
  <c r="E452" i="10" s="1"/>
  <c r="J452" i="10" s="1"/>
  <c r="J451" i="7"/>
  <c r="G454" i="11" l="1"/>
  <c r="K454" i="11" s="1"/>
  <c r="O454" i="11" s="1"/>
  <c r="F455" i="6"/>
  <c r="F454" i="7"/>
  <c r="M454" i="7"/>
  <c r="Q454" i="7" s="1"/>
  <c r="H455" i="11"/>
  <c r="I455" i="11"/>
  <c r="L455" i="11" s="1"/>
  <c r="G455" i="7"/>
  <c r="J456" i="11"/>
  <c r="N455" i="7"/>
  <c r="G456" i="6"/>
  <c r="Q452" i="10"/>
  <c r="R452" i="10"/>
  <c r="M451" i="10"/>
  <c r="U451" i="10"/>
  <c r="H454" i="6"/>
  <c r="E453" i="9"/>
  <c r="I454" i="6"/>
  <c r="F453" i="9"/>
  <c r="E453" i="10" s="1"/>
  <c r="J453" i="10" s="1"/>
  <c r="I452" i="9"/>
  <c r="J453" i="7"/>
  <c r="J452" i="7"/>
  <c r="F455" i="7" l="1"/>
  <c r="G455" i="11"/>
  <c r="K455" i="11" s="1"/>
  <c r="O455" i="11" s="1"/>
  <c r="F456" i="6"/>
  <c r="H456" i="11"/>
  <c r="M455" i="7"/>
  <c r="Q455" i="7" s="1"/>
  <c r="G457" i="6"/>
  <c r="N456" i="7"/>
  <c r="I456" i="11"/>
  <c r="L456" i="11" s="1"/>
  <c r="G456" i="7"/>
  <c r="J457" i="11"/>
  <c r="R453" i="10"/>
  <c r="U452" i="10"/>
  <c r="M452" i="10"/>
  <c r="I453" i="9"/>
  <c r="D453" i="10"/>
  <c r="I453" i="10" s="1"/>
  <c r="H455" i="6"/>
  <c r="E454" i="9"/>
  <c r="I455" i="6"/>
  <c r="F454" i="9"/>
  <c r="E454" i="10" s="1"/>
  <c r="J454" i="10" s="1"/>
  <c r="G456" i="11" l="1"/>
  <c r="K456" i="11" s="1"/>
  <c r="O456" i="11" s="1"/>
  <c r="F457" i="6"/>
  <c r="F456" i="7"/>
  <c r="H457" i="11"/>
  <c r="M456" i="7"/>
  <c r="Q456" i="7" s="1"/>
  <c r="G457" i="7"/>
  <c r="G458" i="6"/>
  <c r="J458" i="11"/>
  <c r="N457" i="7"/>
  <c r="I457" i="11"/>
  <c r="L457" i="11" s="1"/>
  <c r="R454" i="10"/>
  <c r="Q453" i="10"/>
  <c r="U453" i="10" s="1"/>
  <c r="M453" i="10"/>
  <c r="I454" i="9"/>
  <c r="D454" i="10"/>
  <c r="I454" i="10" s="1"/>
  <c r="H456" i="6"/>
  <c r="E455" i="9"/>
  <c r="I456" i="6"/>
  <c r="F455" i="9"/>
  <c r="E455" i="10" s="1"/>
  <c r="J455" i="10" s="1"/>
  <c r="J454" i="7"/>
  <c r="G457" i="11" l="1"/>
  <c r="K457" i="11" s="1"/>
  <c r="O457" i="11" s="1"/>
  <c r="H458" i="11"/>
  <c r="F458" i="6"/>
  <c r="M457" i="7"/>
  <c r="Q457" i="7" s="1"/>
  <c r="F457" i="7"/>
  <c r="I458" i="11"/>
  <c r="L458" i="11" s="1"/>
  <c r="G458" i="7"/>
  <c r="J459" i="11"/>
  <c r="N458" i="7"/>
  <c r="G459" i="6"/>
  <c r="R455" i="10"/>
  <c r="Q454" i="10"/>
  <c r="U454" i="10" s="1"/>
  <c r="M454" i="10"/>
  <c r="I455" i="9"/>
  <c r="D455" i="10"/>
  <c r="I455" i="10" s="1"/>
  <c r="H457" i="6"/>
  <c r="E456" i="9"/>
  <c r="D456" i="10" s="1"/>
  <c r="I457" i="6"/>
  <c r="F456" i="9"/>
  <c r="E456" i="10" s="1"/>
  <c r="J456" i="10" s="1"/>
  <c r="J455" i="7"/>
  <c r="J456" i="7"/>
  <c r="I456" i="10" l="1"/>
  <c r="G458" i="11"/>
  <c r="K458" i="11" s="1"/>
  <c r="O458" i="11" s="1"/>
  <c r="F459" i="6"/>
  <c r="F458" i="7"/>
  <c r="H459" i="11"/>
  <c r="M458" i="7"/>
  <c r="Q458" i="7" s="1"/>
  <c r="G460" i="6"/>
  <c r="N459" i="7"/>
  <c r="G459" i="7"/>
  <c r="J460" i="11"/>
  <c r="I459" i="11"/>
  <c r="L459" i="11" s="1"/>
  <c r="R456" i="10"/>
  <c r="Q455" i="10"/>
  <c r="U455" i="10" s="1"/>
  <c r="M455" i="10"/>
  <c r="Q456" i="10"/>
  <c r="I456" i="9"/>
  <c r="H458" i="6"/>
  <c r="E457" i="9"/>
  <c r="D457" i="10" s="1"/>
  <c r="I457" i="10" s="1"/>
  <c r="I458" i="6"/>
  <c r="F457" i="9"/>
  <c r="E457" i="10" s="1"/>
  <c r="J457" i="10" s="1"/>
  <c r="H460" i="11" l="1"/>
  <c r="F459" i="7"/>
  <c r="G459" i="11"/>
  <c r="K459" i="11" s="1"/>
  <c r="O459" i="11" s="1"/>
  <c r="F460" i="6"/>
  <c r="M459" i="7"/>
  <c r="Q459" i="7" s="1"/>
  <c r="N460" i="7"/>
  <c r="G461" i="6"/>
  <c r="I460" i="11"/>
  <c r="L460" i="11" s="1"/>
  <c r="J461" i="11"/>
  <c r="G460" i="7"/>
  <c r="Q457" i="10"/>
  <c r="R457" i="10"/>
  <c r="U456" i="10"/>
  <c r="M456" i="10"/>
  <c r="H459" i="6"/>
  <c r="E458" i="9"/>
  <c r="D458" i="10" s="1"/>
  <c r="I458" i="10" s="1"/>
  <c r="I459" i="6"/>
  <c r="F458" i="9"/>
  <c r="E458" i="10" s="1"/>
  <c r="J458" i="10" s="1"/>
  <c r="I457" i="9"/>
  <c r="J457" i="7"/>
  <c r="F460" i="7" l="1"/>
  <c r="H461" i="11"/>
  <c r="G460" i="11"/>
  <c r="K460" i="11" s="1"/>
  <c r="O460" i="11" s="1"/>
  <c r="F461" i="6"/>
  <c r="M460" i="7"/>
  <c r="Q460" i="7" s="1"/>
  <c r="J462" i="11"/>
  <c r="G462" i="6"/>
  <c r="N461" i="7"/>
  <c r="I461" i="11"/>
  <c r="L461" i="11" s="1"/>
  <c r="G461" i="7"/>
  <c r="Q458" i="10"/>
  <c r="R458" i="10"/>
  <c r="M457" i="10"/>
  <c r="U457" i="10"/>
  <c r="I458" i="9"/>
  <c r="I460" i="6"/>
  <c r="F459" i="9"/>
  <c r="E459" i="10" s="1"/>
  <c r="J459" i="10" s="1"/>
  <c r="H460" i="6"/>
  <c r="E459" i="9"/>
  <c r="D459" i="10" s="1"/>
  <c r="I459" i="10" s="1"/>
  <c r="J458" i="7"/>
  <c r="H462" i="11" l="1"/>
  <c r="G461" i="11"/>
  <c r="K461" i="11" s="1"/>
  <c r="O461" i="11" s="1"/>
  <c r="F462" i="6"/>
  <c r="F461" i="7"/>
  <c r="M461" i="7"/>
  <c r="Q461" i="7" s="1"/>
  <c r="J463" i="11"/>
  <c r="N462" i="7"/>
  <c r="G462" i="7"/>
  <c r="I462" i="11"/>
  <c r="L462" i="11" s="1"/>
  <c r="G463" i="6"/>
  <c r="Q459" i="10"/>
  <c r="R459" i="10"/>
  <c r="M458" i="10"/>
  <c r="U458" i="10"/>
  <c r="I459" i="9"/>
  <c r="H461" i="6"/>
  <c r="E460" i="9"/>
  <c r="D460" i="10" s="1"/>
  <c r="I460" i="10" s="1"/>
  <c r="I461" i="6"/>
  <c r="F460" i="9"/>
  <c r="E460" i="10" s="1"/>
  <c r="J460" i="10" s="1"/>
  <c r="J459" i="7"/>
  <c r="J460" i="7"/>
  <c r="M459" i="10" l="1"/>
  <c r="F462" i="7"/>
  <c r="G462" i="11"/>
  <c r="K462" i="11" s="1"/>
  <c r="O462" i="11" s="1"/>
  <c r="M462" i="7"/>
  <c r="Q462" i="7" s="1"/>
  <c r="H463" i="11"/>
  <c r="F463" i="6"/>
  <c r="J464" i="11"/>
  <c r="G463" i="7"/>
  <c r="G464" i="6"/>
  <c r="I463" i="11"/>
  <c r="L463" i="11" s="1"/>
  <c r="N463" i="7"/>
  <c r="R460" i="10"/>
  <c r="Q460" i="10"/>
  <c r="U459" i="10"/>
  <c r="I460" i="9"/>
  <c r="H462" i="6"/>
  <c r="E461" i="9"/>
  <c r="D461" i="10" s="1"/>
  <c r="I461" i="10" s="1"/>
  <c r="I462" i="6"/>
  <c r="F461" i="9"/>
  <c r="E461" i="10" s="1"/>
  <c r="J461" i="10" s="1"/>
  <c r="F463" i="7" l="1"/>
  <c r="G463" i="11"/>
  <c r="K463" i="11" s="1"/>
  <c r="O463" i="11" s="1"/>
  <c r="M463" i="7"/>
  <c r="Q463" i="7" s="1"/>
  <c r="H464" i="11"/>
  <c r="F464" i="6"/>
  <c r="J465" i="11"/>
  <c r="G465" i="6"/>
  <c r="I464" i="11"/>
  <c r="L464" i="11" s="1"/>
  <c r="N464" i="7"/>
  <c r="G464" i="7"/>
  <c r="R461" i="10"/>
  <c r="Q461" i="10"/>
  <c r="U460" i="10"/>
  <c r="M460" i="10"/>
  <c r="I461" i="9"/>
  <c r="H463" i="6"/>
  <c r="E462" i="9"/>
  <c r="D462" i="10" s="1"/>
  <c r="I462" i="10" s="1"/>
  <c r="I463" i="6"/>
  <c r="F462" i="9"/>
  <c r="J461" i="7"/>
  <c r="G464" i="11" l="1"/>
  <c r="K464" i="11" s="1"/>
  <c r="O464" i="11" s="1"/>
  <c r="H465" i="11"/>
  <c r="M464" i="7"/>
  <c r="Q464" i="7" s="1"/>
  <c r="F465" i="6"/>
  <c r="F464" i="7"/>
  <c r="I465" i="11"/>
  <c r="L465" i="11" s="1"/>
  <c r="G465" i="7"/>
  <c r="G466" i="6"/>
  <c r="J466" i="11"/>
  <c r="N465" i="7"/>
  <c r="Q462" i="10"/>
  <c r="U461" i="10"/>
  <c r="M461" i="10"/>
  <c r="I462" i="9"/>
  <c r="E462" i="10"/>
  <c r="J462" i="10" s="1"/>
  <c r="H464" i="6"/>
  <c r="E463" i="9"/>
  <c r="D463" i="10" s="1"/>
  <c r="I463" i="10" s="1"/>
  <c r="I464" i="6"/>
  <c r="F463" i="9"/>
  <c r="E463" i="10" s="1"/>
  <c r="J463" i="10" s="1"/>
  <c r="J462" i="7"/>
  <c r="G465" i="11" l="1"/>
  <c r="K465" i="11" s="1"/>
  <c r="O465" i="11" s="1"/>
  <c r="F466" i="6"/>
  <c r="M465" i="7"/>
  <c r="Q465" i="7" s="1"/>
  <c r="F465" i="7"/>
  <c r="H466" i="11"/>
  <c r="N466" i="7"/>
  <c r="J467" i="11"/>
  <c r="G467" i="6"/>
  <c r="I466" i="11"/>
  <c r="L466" i="11" s="1"/>
  <c r="G466" i="7"/>
  <c r="Q463" i="10"/>
  <c r="R463" i="10"/>
  <c r="R462" i="10"/>
  <c r="U462" i="10" s="1"/>
  <c r="M462" i="10"/>
  <c r="I463" i="9"/>
  <c r="H465" i="6"/>
  <c r="E464" i="9"/>
  <c r="D464" i="10" s="1"/>
  <c r="I464" i="10" s="1"/>
  <c r="I465" i="6"/>
  <c r="F464" i="9"/>
  <c r="E464" i="10" s="1"/>
  <c r="J464" i="10" s="1"/>
  <c r="J463" i="7"/>
  <c r="H467" i="11" l="1"/>
  <c r="F467" i="6"/>
  <c r="F466" i="7"/>
  <c r="G466" i="11"/>
  <c r="K466" i="11" s="1"/>
  <c r="O466" i="11" s="1"/>
  <c r="M466" i="7"/>
  <c r="Q466" i="7" s="1"/>
  <c r="I467" i="11"/>
  <c r="L467" i="11" s="1"/>
  <c r="G467" i="7"/>
  <c r="G468" i="6"/>
  <c r="N467" i="7"/>
  <c r="J468" i="11"/>
  <c r="Q464" i="10"/>
  <c r="R464" i="10"/>
  <c r="M463" i="10"/>
  <c r="U463" i="10"/>
  <c r="H466" i="6"/>
  <c r="E465" i="9"/>
  <c r="D465" i="10" s="1"/>
  <c r="I465" i="10" s="1"/>
  <c r="I466" i="6"/>
  <c r="F465" i="9"/>
  <c r="E465" i="10" s="1"/>
  <c r="J465" i="10" s="1"/>
  <c r="I464" i="9"/>
  <c r="J464" i="7"/>
  <c r="G467" i="11" l="1"/>
  <c r="K467" i="11" s="1"/>
  <c r="O467" i="11" s="1"/>
  <c r="F467" i="7"/>
  <c r="H468" i="11"/>
  <c r="F468" i="6"/>
  <c r="M467" i="7"/>
  <c r="Q467" i="7" s="1"/>
  <c r="I468" i="11"/>
  <c r="L468" i="11" s="1"/>
  <c r="G468" i="7"/>
  <c r="J469" i="11"/>
  <c r="N468" i="7"/>
  <c r="G469" i="6"/>
  <c r="R465" i="10"/>
  <c r="Q465" i="10"/>
  <c r="U464" i="10"/>
  <c r="M464" i="10"/>
  <c r="I465" i="9"/>
  <c r="H467" i="6"/>
  <c r="E466" i="9"/>
  <c r="D466" i="10" s="1"/>
  <c r="I466" i="10" s="1"/>
  <c r="I467" i="6"/>
  <c r="F466" i="9"/>
  <c r="E466" i="10" s="1"/>
  <c r="J466" i="10" s="1"/>
  <c r="J465" i="7"/>
  <c r="G468" i="11" l="1"/>
  <c r="K468" i="11" s="1"/>
  <c r="O468" i="11" s="1"/>
  <c r="F469" i="6"/>
  <c r="M468" i="7"/>
  <c r="Q468" i="7" s="1"/>
  <c r="F468" i="7"/>
  <c r="H469" i="11"/>
  <c r="N469" i="7"/>
  <c r="G470" i="6"/>
  <c r="I469" i="11"/>
  <c r="L469" i="11" s="1"/>
  <c r="J470" i="11"/>
  <c r="G469" i="7"/>
  <c r="R466" i="10"/>
  <c r="Q466" i="10"/>
  <c r="M465" i="10"/>
  <c r="U465" i="10"/>
  <c r="H468" i="6"/>
  <c r="E467" i="9"/>
  <c r="D467" i="10" s="1"/>
  <c r="I467" i="10" s="1"/>
  <c r="I468" i="6"/>
  <c r="F467" i="9"/>
  <c r="E467" i="10" s="1"/>
  <c r="J467" i="10" s="1"/>
  <c r="I466" i="9"/>
  <c r="J466" i="7"/>
  <c r="H470" i="11" l="1"/>
  <c r="F470" i="6"/>
  <c r="M469" i="7"/>
  <c r="Q469" i="7" s="1"/>
  <c r="F469" i="7"/>
  <c r="G469" i="11"/>
  <c r="K469" i="11" s="1"/>
  <c r="O469" i="11" s="1"/>
  <c r="J471" i="11"/>
  <c r="G471" i="6"/>
  <c r="N470" i="7"/>
  <c r="I470" i="11"/>
  <c r="L470" i="11" s="1"/>
  <c r="G470" i="7"/>
  <c r="Q467" i="10"/>
  <c r="R467" i="10"/>
  <c r="M466" i="10"/>
  <c r="U466" i="10"/>
  <c r="I467" i="9"/>
  <c r="H469" i="6"/>
  <c r="E468" i="9"/>
  <c r="D468" i="10" s="1"/>
  <c r="I468" i="10" s="1"/>
  <c r="I469" i="6"/>
  <c r="F468" i="9"/>
  <c r="E468" i="10" s="1"/>
  <c r="J468" i="10" s="1"/>
  <c r="J467" i="7"/>
  <c r="M470" i="7" l="1"/>
  <c r="Q470" i="7" s="1"/>
  <c r="H471" i="11"/>
  <c r="F471" i="6"/>
  <c r="F470" i="7"/>
  <c r="G470" i="11"/>
  <c r="K470" i="11" s="1"/>
  <c r="O470" i="11" s="1"/>
  <c r="J472" i="11"/>
  <c r="G471" i="7"/>
  <c r="G472" i="6"/>
  <c r="I471" i="11"/>
  <c r="L471" i="11" s="1"/>
  <c r="N471" i="7"/>
  <c r="R468" i="10"/>
  <c r="Q468" i="10"/>
  <c r="M467" i="10"/>
  <c r="U467" i="10"/>
  <c r="H470" i="6"/>
  <c r="E469" i="9"/>
  <c r="D469" i="10" s="1"/>
  <c r="I469" i="10" s="1"/>
  <c r="I470" i="6"/>
  <c r="F469" i="9"/>
  <c r="E469" i="10" s="1"/>
  <c r="J469" i="10" s="1"/>
  <c r="I468" i="9"/>
  <c r="J468" i="7"/>
  <c r="G471" i="11" l="1"/>
  <c r="K471" i="11" s="1"/>
  <c r="O471" i="11" s="1"/>
  <c r="H472" i="11"/>
  <c r="F472" i="6"/>
  <c r="M471" i="7"/>
  <c r="Q471" i="7" s="1"/>
  <c r="F471" i="7"/>
  <c r="J473" i="11"/>
  <c r="G473" i="6"/>
  <c r="N472" i="7"/>
  <c r="I472" i="11"/>
  <c r="L472" i="11" s="1"/>
  <c r="G472" i="7"/>
  <c r="Q469" i="10"/>
  <c r="R469" i="10"/>
  <c r="M468" i="10"/>
  <c r="U468" i="10"/>
  <c r="I469" i="9"/>
  <c r="H471" i="6"/>
  <c r="E470" i="9"/>
  <c r="D470" i="10" s="1"/>
  <c r="I470" i="10" s="1"/>
  <c r="I471" i="6"/>
  <c r="F470" i="9"/>
  <c r="E470" i="10" s="1"/>
  <c r="J470" i="10" s="1"/>
  <c r="J469" i="7"/>
  <c r="G472" i="11" l="1"/>
  <c r="K472" i="11" s="1"/>
  <c r="O472" i="11" s="1"/>
  <c r="F473" i="6"/>
  <c r="M472" i="7"/>
  <c r="Q472" i="7" s="1"/>
  <c r="F472" i="7"/>
  <c r="H473" i="11"/>
  <c r="G474" i="6"/>
  <c r="N473" i="7"/>
  <c r="I473" i="11"/>
  <c r="L473" i="11" s="1"/>
  <c r="G473" i="7"/>
  <c r="J474" i="11"/>
  <c r="R470" i="10"/>
  <c r="Q470" i="10"/>
  <c r="M469" i="10"/>
  <c r="U469" i="10"/>
  <c r="H472" i="6"/>
  <c r="E471" i="9"/>
  <c r="D471" i="10" s="1"/>
  <c r="I471" i="10" s="1"/>
  <c r="I472" i="6"/>
  <c r="F471" i="9"/>
  <c r="E471" i="10" s="1"/>
  <c r="J471" i="10" s="1"/>
  <c r="I470" i="9"/>
  <c r="J470" i="7"/>
  <c r="G473" i="11" l="1"/>
  <c r="K473" i="11" s="1"/>
  <c r="O473" i="11" s="1"/>
  <c r="M473" i="7"/>
  <c r="Q473" i="7" s="1"/>
  <c r="H474" i="11"/>
  <c r="F474" i="6"/>
  <c r="F473" i="7"/>
  <c r="J475" i="11"/>
  <c r="G474" i="7"/>
  <c r="I474" i="11"/>
  <c r="L474" i="11" s="1"/>
  <c r="G475" i="6"/>
  <c r="N474" i="7"/>
  <c r="Q471" i="10"/>
  <c r="R471" i="10"/>
  <c r="M470" i="10"/>
  <c r="U470" i="10"/>
  <c r="I471" i="9"/>
  <c r="H473" i="6"/>
  <c r="E472" i="9"/>
  <c r="D472" i="10" s="1"/>
  <c r="I472" i="10" s="1"/>
  <c r="I473" i="6"/>
  <c r="F472" i="9"/>
  <c r="E472" i="10" s="1"/>
  <c r="J472" i="10" s="1"/>
  <c r="J471" i="7"/>
  <c r="H475" i="11" l="1"/>
  <c r="F474" i="7"/>
  <c r="G474" i="11"/>
  <c r="K474" i="11" s="1"/>
  <c r="O474" i="11" s="1"/>
  <c r="F475" i="6"/>
  <c r="M474" i="7"/>
  <c r="Q474" i="7" s="1"/>
  <c r="J476" i="11"/>
  <c r="G475" i="7"/>
  <c r="I475" i="11"/>
  <c r="L475" i="11" s="1"/>
  <c r="N475" i="7"/>
  <c r="G476" i="6"/>
  <c r="R472" i="10"/>
  <c r="Q472" i="10"/>
  <c r="M471" i="10"/>
  <c r="U471" i="10"/>
  <c r="H474" i="6"/>
  <c r="E473" i="9"/>
  <c r="D473" i="10" s="1"/>
  <c r="I473" i="10" s="1"/>
  <c r="I474" i="6"/>
  <c r="F473" i="9"/>
  <c r="E473" i="10" s="1"/>
  <c r="J473" i="10" s="1"/>
  <c r="I472" i="9"/>
  <c r="J472" i="7"/>
  <c r="G475" i="11" l="1"/>
  <c r="K475" i="11" s="1"/>
  <c r="O475" i="11" s="1"/>
  <c r="M475" i="7"/>
  <c r="Q475" i="7" s="1"/>
  <c r="H476" i="11"/>
  <c r="F476" i="6"/>
  <c r="F475" i="7"/>
  <c r="G476" i="7"/>
  <c r="I476" i="11"/>
  <c r="L476" i="11" s="1"/>
  <c r="G477" i="6"/>
  <c r="J477" i="11"/>
  <c r="N476" i="7"/>
  <c r="Q473" i="10"/>
  <c r="R473" i="10"/>
  <c r="U472" i="10"/>
  <c r="M472" i="10"/>
  <c r="I473" i="9"/>
  <c r="H475" i="6"/>
  <c r="E474" i="9"/>
  <c r="D474" i="10" s="1"/>
  <c r="I474" i="10" s="1"/>
  <c r="I475" i="6"/>
  <c r="F474" i="9"/>
  <c r="E474" i="10" s="1"/>
  <c r="J474" i="10" s="1"/>
  <c r="J473" i="7"/>
  <c r="G476" i="11" l="1"/>
  <c r="K476" i="11" s="1"/>
  <c r="O476" i="11" s="1"/>
  <c r="M476" i="7"/>
  <c r="Q476" i="7" s="1"/>
  <c r="F476" i="7"/>
  <c r="H477" i="11"/>
  <c r="F477" i="6"/>
  <c r="G478" i="6"/>
  <c r="J478" i="11"/>
  <c r="N477" i="7"/>
  <c r="I477" i="11"/>
  <c r="L477" i="11" s="1"/>
  <c r="G477" i="7"/>
  <c r="R474" i="10"/>
  <c r="Q474" i="10"/>
  <c r="U473" i="10"/>
  <c r="M473" i="10"/>
  <c r="H476" i="6"/>
  <c r="E475" i="9"/>
  <c r="D475" i="10" s="1"/>
  <c r="I475" i="10" s="1"/>
  <c r="I476" i="6"/>
  <c r="F475" i="9"/>
  <c r="E475" i="10" s="1"/>
  <c r="J475" i="10" s="1"/>
  <c r="I474" i="9"/>
  <c r="J474" i="7"/>
  <c r="H478" i="11" l="1"/>
  <c r="F477" i="7"/>
  <c r="G477" i="11"/>
  <c r="K477" i="11" s="1"/>
  <c r="O477" i="11" s="1"/>
  <c r="F478" i="6"/>
  <c r="M477" i="7"/>
  <c r="Q477" i="7" s="1"/>
  <c r="G478" i="7"/>
  <c r="I478" i="11"/>
  <c r="L478" i="11" s="1"/>
  <c r="G479" i="6"/>
  <c r="J479" i="11"/>
  <c r="N478" i="7"/>
  <c r="R475" i="10"/>
  <c r="Q475" i="10"/>
  <c r="U474" i="10"/>
  <c r="M474" i="10"/>
  <c r="I475" i="9"/>
  <c r="H477" i="6"/>
  <c r="E476" i="9"/>
  <c r="D476" i="10" s="1"/>
  <c r="I476" i="10" s="1"/>
  <c r="I477" i="6"/>
  <c r="F476" i="9"/>
  <c r="E476" i="10" s="1"/>
  <c r="J476" i="10" s="1"/>
  <c r="J475" i="7"/>
  <c r="G478" i="11" l="1"/>
  <c r="K478" i="11" s="1"/>
  <c r="O478" i="11" s="1"/>
  <c r="H479" i="11"/>
  <c r="F479" i="6"/>
  <c r="F478" i="7"/>
  <c r="M478" i="7"/>
  <c r="Q478" i="7" s="1"/>
  <c r="I479" i="11"/>
  <c r="L479" i="11" s="1"/>
  <c r="G479" i="7"/>
  <c r="G480" i="6"/>
  <c r="J480" i="11"/>
  <c r="N479" i="7"/>
  <c r="R476" i="10"/>
  <c r="Q476" i="10"/>
  <c r="M475" i="10"/>
  <c r="U475" i="10"/>
  <c r="H478" i="6"/>
  <c r="E477" i="9"/>
  <c r="D477" i="10" s="1"/>
  <c r="I477" i="10" s="1"/>
  <c r="I478" i="6"/>
  <c r="F477" i="9"/>
  <c r="E477" i="10" s="1"/>
  <c r="J477" i="10" s="1"/>
  <c r="I476" i="9"/>
  <c r="J476" i="7"/>
  <c r="J477" i="7"/>
  <c r="F479" i="7" l="1"/>
  <c r="G479" i="11"/>
  <c r="K479" i="11" s="1"/>
  <c r="O479" i="11" s="1"/>
  <c r="H480" i="11"/>
  <c r="F480" i="6"/>
  <c r="M479" i="7"/>
  <c r="Q479" i="7" s="1"/>
  <c r="U476" i="10"/>
  <c r="G480" i="7"/>
  <c r="J481" i="11"/>
  <c r="G481" i="6"/>
  <c r="N480" i="7"/>
  <c r="I480" i="11"/>
  <c r="L480" i="11" s="1"/>
  <c r="R477" i="10"/>
  <c r="Q477" i="10"/>
  <c r="M476" i="10"/>
  <c r="I477" i="9"/>
  <c r="H479" i="6"/>
  <c r="E478" i="9"/>
  <c r="D478" i="10" s="1"/>
  <c r="I478" i="10" s="1"/>
  <c r="I479" i="6"/>
  <c r="F478" i="9"/>
  <c r="G480" i="11" l="1"/>
  <c r="K480" i="11" s="1"/>
  <c r="O480" i="11" s="1"/>
  <c r="F481" i="6"/>
  <c r="H481" i="11"/>
  <c r="M480" i="7"/>
  <c r="Q480" i="7" s="1"/>
  <c r="F480" i="7"/>
  <c r="I481" i="11"/>
  <c r="L481" i="11" s="1"/>
  <c r="G481" i="7"/>
  <c r="G482" i="6"/>
  <c r="J482" i="11"/>
  <c r="N481" i="7"/>
  <c r="Q478" i="10"/>
  <c r="M477" i="10"/>
  <c r="U477" i="10"/>
  <c r="I478" i="9"/>
  <c r="E478" i="10"/>
  <c r="J478" i="10" s="1"/>
  <c r="H480" i="6"/>
  <c r="E479" i="9"/>
  <c r="D479" i="10" s="1"/>
  <c r="I479" i="10" s="1"/>
  <c r="I480" i="6"/>
  <c r="F479" i="9"/>
  <c r="E479" i="10" s="1"/>
  <c r="J479" i="10" s="1"/>
  <c r="J478" i="7"/>
  <c r="H482" i="11" l="1"/>
  <c r="F482" i="6"/>
  <c r="G481" i="11"/>
  <c r="K481" i="11" s="1"/>
  <c r="O481" i="11" s="1"/>
  <c r="M481" i="7"/>
  <c r="Q481" i="7" s="1"/>
  <c r="F481" i="7"/>
  <c r="G483" i="6"/>
  <c r="J483" i="11"/>
  <c r="G482" i="7"/>
  <c r="I482" i="11"/>
  <c r="L482" i="11" s="1"/>
  <c r="N482" i="7"/>
  <c r="Q479" i="10"/>
  <c r="R479" i="10"/>
  <c r="R478" i="10"/>
  <c r="U478" i="10" s="1"/>
  <c r="M478" i="10"/>
  <c r="I481" i="6"/>
  <c r="F480" i="9"/>
  <c r="E480" i="10" s="1"/>
  <c r="J480" i="10" s="1"/>
  <c r="I479" i="9"/>
  <c r="H481" i="6"/>
  <c r="E480" i="9"/>
  <c r="J479" i="7"/>
  <c r="G482" i="11" l="1"/>
  <c r="K482" i="11" s="1"/>
  <c r="O482" i="11" s="1"/>
  <c r="F483" i="6"/>
  <c r="H483" i="11"/>
  <c r="M482" i="7"/>
  <c r="Q482" i="7" s="1"/>
  <c r="F482" i="7"/>
  <c r="J484" i="11"/>
  <c r="G484" i="6"/>
  <c r="N483" i="7"/>
  <c r="I483" i="11"/>
  <c r="L483" i="11" s="1"/>
  <c r="G483" i="7"/>
  <c r="R480" i="10"/>
  <c r="M479" i="10"/>
  <c r="U479" i="10"/>
  <c r="I480" i="9"/>
  <c r="D480" i="10"/>
  <c r="I480" i="10" s="1"/>
  <c r="H482" i="6"/>
  <c r="E481" i="9"/>
  <c r="D481" i="10" s="1"/>
  <c r="I482" i="6"/>
  <c r="F481" i="9"/>
  <c r="E481" i="10" s="1"/>
  <c r="J481" i="10" s="1"/>
  <c r="J480" i="7"/>
  <c r="I481" i="10" l="1"/>
  <c r="G483" i="11"/>
  <c r="K483" i="11" s="1"/>
  <c r="O483" i="11" s="1"/>
  <c r="M483" i="7"/>
  <c r="Q483" i="7" s="1"/>
  <c r="H484" i="11"/>
  <c r="F484" i="6"/>
  <c r="F483" i="7"/>
  <c r="N484" i="7"/>
  <c r="I484" i="11"/>
  <c r="L484" i="11" s="1"/>
  <c r="G484" i="7"/>
  <c r="J485" i="11"/>
  <c r="G485" i="6"/>
  <c r="Q481" i="10"/>
  <c r="R481" i="10"/>
  <c r="Q480" i="10"/>
  <c r="U480" i="10" s="1"/>
  <c r="M480" i="10"/>
  <c r="I483" i="6"/>
  <c r="F482" i="9"/>
  <c r="E482" i="10" s="1"/>
  <c r="J482" i="10" s="1"/>
  <c r="I481" i="9"/>
  <c r="H483" i="6"/>
  <c r="E482" i="9"/>
  <c r="J481" i="7"/>
  <c r="F484" i="7" l="1"/>
  <c r="M484" i="7"/>
  <c r="Q484" i="7" s="1"/>
  <c r="G484" i="11"/>
  <c r="K484" i="11" s="1"/>
  <c r="O484" i="11" s="1"/>
  <c r="F485" i="6"/>
  <c r="H485" i="11"/>
  <c r="J486" i="11"/>
  <c r="G486" i="6"/>
  <c r="N485" i="7"/>
  <c r="I485" i="11"/>
  <c r="L485" i="11" s="1"/>
  <c r="G485" i="7"/>
  <c r="R482" i="10"/>
  <c r="U481" i="10"/>
  <c r="M481" i="10"/>
  <c r="I482" i="9"/>
  <c r="D482" i="10"/>
  <c r="I482" i="10" s="1"/>
  <c r="H484" i="6"/>
  <c r="E483" i="9"/>
  <c r="D483" i="10" s="1"/>
  <c r="I484" i="6"/>
  <c r="F483" i="9"/>
  <c r="E483" i="10" s="1"/>
  <c r="J483" i="10" s="1"/>
  <c r="J482" i="7"/>
  <c r="I483" i="10" l="1"/>
  <c r="G485" i="11"/>
  <c r="K485" i="11" s="1"/>
  <c r="O485" i="11" s="1"/>
  <c r="F486" i="6"/>
  <c r="M485" i="7"/>
  <c r="Q485" i="7" s="1"/>
  <c r="F485" i="7"/>
  <c r="H486" i="11"/>
  <c r="N486" i="7"/>
  <c r="J487" i="11"/>
  <c r="I486" i="11"/>
  <c r="L486" i="11" s="1"/>
  <c r="G486" i="7"/>
  <c r="G487" i="6"/>
  <c r="Q483" i="10"/>
  <c r="R483" i="10"/>
  <c r="Q482" i="10"/>
  <c r="U482" i="10" s="1"/>
  <c r="M482" i="10"/>
  <c r="I485" i="6"/>
  <c r="F484" i="9"/>
  <c r="E484" i="10" s="1"/>
  <c r="J484" i="10" s="1"/>
  <c r="I483" i="9"/>
  <c r="H485" i="6"/>
  <c r="E484" i="9"/>
  <c r="J483" i="7"/>
  <c r="H487" i="11" l="1"/>
  <c r="G486" i="11"/>
  <c r="K486" i="11" s="1"/>
  <c r="O486" i="11" s="1"/>
  <c r="F487" i="6"/>
  <c r="F486" i="7"/>
  <c r="M486" i="7"/>
  <c r="Q486" i="7" s="1"/>
  <c r="J488" i="11"/>
  <c r="G488" i="6"/>
  <c r="N487" i="7"/>
  <c r="I487" i="11"/>
  <c r="L487" i="11" s="1"/>
  <c r="G487" i="7"/>
  <c r="R484" i="10"/>
  <c r="U483" i="10"/>
  <c r="M483" i="10"/>
  <c r="I484" i="9"/>
  <c r="D484" i="10"/>
  <c r="I484" i="10" s="1"/>
  <c r="H486" i="6"/>
  <c r="E485" i="9"/>
  <c r="D485" i="10" s="1"/>
  <c r="I486" i="6"/>
  <c r="F485" i="9"/>
  <c r="E485" i="10" s="1"/>
  <c r="J485" i="10" s="1"/>
  <c r="J484" i="7"/>
  <c r="I485" i="10" l="1"/>
  <c r="H488" i="11"/>
  <c r="F488" i="6"/>
  <c r="F487" i="7"/>
  <c r="G487" i="11"/>
  <c r="K487" i="11" s="1"/>
  <c r="O487" i="11" s="1"/>
  <c r="M487" i="7"/>
  <c r="Q487" i="7" s="1"/>
  <c r="N488" i="7"/>
  <c r="I488" i="11"/>
  <c r="L488" i="11" s="1"/>
  <c r="G489" i="6"/>
  <c r="G488" i="7"/>
  <c r="J489" i="11"/>
  <c r="Q485" i="10"/>
  <c r="R485" i="10"/>
  <c r="Q484" i="10"/>
  <c r="U484" i="10" s="1"/>
  <c r="M484" i="10"/>
  <c r="I487" i="6"/>
  <c r="F486" i="9"/>
  <c r="E486" i="10" s="1"/>
  <c r="J486" i="10" s="1"/>
  <c r="I485" i="9"/>
  <c r="H487" i="6"/>
  <c r="E486" i="9"/>
  <c r="D486" i="10" s="1"/>
  <c r="I486" i="10" s="1"/>
  <c r="J485" i="7"/>
  <c r="H489" i="11" l="1"/>
  <c r="F489" i="6"/>
  <c r="G488" i="11"/>
  <c r="K488" i="11" s="1"/>
  <c r="O488" i="11" s="1"/>
  <c r="M488" i="7"/>
  <c r="Q488" i="7" s="1"/>
  <c r="F488" i="7"/>
  <c r="G490" i="6"/>
  <c r="J490" i="11"/>
  <c r="G489" i="7"/>
  <c r="I489" i="11"/>
  <c r="L489" i="11" s="1"/>
  <c r="N489" i="7"/>
  <c r="R486" i="10"/>
  <c r="Q486" i="10"/>
  <c r="M485" i="10"/>
  <c r="U485" i="10"/>
  <c r="I486" i="9"/>
  <c r="H488" i="6"/>
  <c r="E487" i="9"/>
  <c r="D487" i="10" s="1"/>
  <c r="I487" i="10" s="1"/>
  <c r="I488" i="6"/>
  <c r="F487" i="9"/>
  <c r="E487" i="10" s="1"/>
  <c r="J487" i="10" s="1"/>
  <c r="J486" i="7"/>
  <c r="F490" i="6" l="1"/>
  <c r="H490" i="11"/>
  <c r="F489" i="7"/>
  <c r="G489" i="11"/>
  <c r="K489" i="11" s="1"/>
  <c r="O489" i="11" s="1"/>
  <c r="M489" i="7"/>
  <c r="Q489" i="7" s="1"/>
  <c r="G490" i="7"/>
  <c r="I490" i="11"/>
  <c r="L490" i="11" s="1"/>
  <c r="N490" i="7"/>
  <c r="J491" i="11"/>
  <c r="G491" i="6"/>
  <c r="R487" i="10"/>
  <c r="Q487" i="10"/>
  <c r="M486" i="10"/>
  <c r="U486" i="10"/>
  <c r="I487" i="9"/>
  <c r="H489" i="6"/>
  <c r="E488" i="9"/>
  <c r="I489" i="6"/>
  <c r="F488" i="9"/>
  <c r="E488" i="10" s="1"/>
  <c r="J488" i="10" s="1"/>
  <c r="J487" i="7"/>
  <c r="H491" i="11" l="1"/>
  <c r="F491" i="6"/>
  <c r="F490" i="7"/>
  <c r="M490" i="7"/>
  <c r="Q490" i="7" s="1"/>
  <c r="G490" i="11"/>
  <c r="K490" i="11" s="1"/>
  <c r="O490" i="11" s="1"/>
  <c r="J492" i="11"/>
  <c r="G491" i="7"/>
  <c r="G492" i="6"/>
  <c r="I491" i="11"/>
  <c r="L491" i="11" s="1"/>
  <c r="N491" i="7"/>
  <c r="R488" i="10"/>
  <c r="U487" i="10"/>
  <c r="M487" i="10"/>
  <c r="I488" i="9"/>
  <c r="D488" i="10"/>
  <c r="I488" i="10" s="1"/>
  <c r="H490" i="6"/>
  <c r="E489" i="9"/>
  <c r="D489" i="10" s="1"/>
  <c r="I490" i="6"/>
  <c r="F489" i="9"/>
  <c r="E489" i="10" s="1"/>
  <c r="J489" i="10" s="1"/>
  <c r="J488" i="7"/>
  <c r="I489" i="10" l="1"/>
  <c r="H492" i="11"/>
  <c r="F492" i="6"/>
  <c r="F491" i="7"/>
  <c r="M491" i="7"/>
  <c r="Q491" i="7" s="1"/>
  <c r="G491" i="11"/>
  <c r="K491" i="11" s="1"/>
  <c r="O491" i="11" s="1"/>
  <c r="G492" i="7"/>
  <c r="N492" i="7"/>
  <c r="I492" i="11"/>
  <c r="L492" i="11" s="1"/>
  <c r="G493" i="6"/>
  <c r="J493" i="11"/>
  <c r="R489" i="10"/>
  <c r="Q488" i="10"/>
  <c r="U488" i="10" s="1"/>
  <c r="M488" i="10"/>
  <c r="Q489" i="10"/>
  <c r="I489" i="9"/>
  <c r="H491" i="6"/>
  <c r="E490" i="9"/>
  <c r="I491" i="6"/>
  <c r="F490" i="9"/>
  <c r="E490" i="10" s="1"/>
  <c r="J490" i="10" s="1"/>
  <c r="J489" i="7"/>
  <c r="H493" i="11" l="1"/>
  <c r="F493" i="6"/>
  <c r="F492" i="7"/>
  <c r="G492" i="11"/>
  <c r="K492" i="11" s="1"/>
  <c r="O492" i="11" s="1"/>
  <c r="M492" i="7"/>
  <c r="Q492" i="7" s="1"/>
  <c r="J494" i="11"/>
  <c r="G494" i="6"/>
  <c r="N493" i="7"/>
  <c r="I493" i="11"/>
  <c r="L493" i="11" s="1"/>
  <c r="G493" i="7"/>
  <c r="R490" i="10"/>
  <c r="U489" i="10"/>
  <c r="M489" i="10"/>
  <c r="I490" i="9"/>
  <c r="D490" i="10"/>
  <c r="I490" i="10" s="1"/>
  <c r="H492" i="6"/>
  <c r="E491" i="9"/>
  <c r="I492" i="6"/>
  <c r="F491" i="9"/>
  <c r="E491" i="10" s="1"/>
  <c r="J491" i="10" s="1"/>
  <c r="J490" i="7"/>
  <c r="J491" i="7"/>
  <c r="M493" i="7" l="1"/>
  <c r="Q493" i="7" s="1"/>
  <c r="G493" i="11"/>
  <c r="K493" i="11" s="1"/>
  <c r="O493" i="11" s="1"/>
  <c r="H494" i="11"/>
  <c r="F493" i="7"/>
  <c r="F494" i="6"/>
  <c r="G494" i="7"/>
  <c r="I494" i="11"/>
  <c r="L494" i="11" s="1"/>
  <c r="N494" i="7"/>
  <c r="J495" i="11"/>
  <c r="G495" i="6"/>
  <c r="R491" i="10"/>
  <c r="Q490" i="10"/>
  <c r="U490" i="10" s="1"/>
  <c r="M490" i="10"/>
  <c r="I491" i="9"/>
  <c r="D491" i="10"/>
  <c r="I491" i="10" s="1"/>
  <c r="I493" i="6"/>
  <c r="F492" i="9"/>
  <c r="E492" i="10" s="1"/>
  <c r="J492" i="10" s="1"/>
  <c r="H493" i="6"/>
  <c r="E492" i="9"/>
  <c r="J492" i="7"/>
  <c r="G494" i="11" l="1"/>
  <c r="K494" i="11" s="1"/>
  <c r="O494" i="11" s="1"/>
  <c r="F495" i="6"/>
  <c r="H495" i="11"/>
  <c r="F494" i="7"/>
  <c r="M494" i="7"/>
  <c r="Q494" i="7" s="1"/>
  <c r="I495" i="11"/>
  <c r="L495" i="11" s="1"/>
  <c r="J496" i="11"/>
  <c r="G495" i="7"/>
  <c r="G496" i="6"/>
  <c r="N495" i="7"/>
  <c r="Q491" i="10"/>
  <c r="U491" i="10" s="1"/>
  <c r="M491" i="10"/>
  <c r="R492" i="10"/>
  <c r="I492" i="9"/>
  <c r="D492" i="10"/>
  <c r="I492" i="10" s="1"/>
  <c r="H494" i="6"/>
  <c r="E493" i="9"/>
  <c r="D493" i="10" s="1"/>
  <c r="I494" i="6"/>
  <c r="F493" i="9"/>
  <c r="E493" i="10" s="1"/>
  <c r="J493" i="10" s="1"/>
  <c r="I493" i="10" l="1"/>
  <c r="H496" i="11"/>
  <c r="M495" i="7"/>
  <c r="Q495" i="7" s="1"/>
  <c r="G495" i="11"/>
  <c r="K495" i="11" s="1"/>
  <c r="O495" i="11" s="1"/>
  <c r="F496" i="6"/>
  <c r="F495" i="7"/>
  <c r="G497" i="6"/>
  <c r="I496" i="11"/>
  <c r="L496" i="11" s="1"/>
  <c r="G496" i="7"/>
  <c r="J497" i="11"/>
  <c r="N496" i="7"/>
  <c r="R493" i="10"/>
  <c r="Q492" i="10"/>
  <c r="U492" i="10" s="1"/>
  <c r="M492" i="10"/>
  <c r="Q493" i="10"/>
  <c r="I493" i="9"/>
  <c r="I495" i="6"/>
  <c r="F494" i="9"/>
  <c r="E494" i="10" s="1"/>
  <c r="J494" i="10" s="1"/>
  <c r="H495" i="6"/>
  <c r="E494" i="9"/>
  <c r="J493" i="7"/>
  <c r="G496" i="11" l="1"/>
  <c r="K496" i="11" s="1"/>
  <c r="O496" i="11" s="1"/>
  <c r="F497" i="6"/>
  <c r="H497" i="11"/>
  <c r="M496" i="7"/>
  <c r="Q496" i="7" s="1"/>
  <c r="F496" i="7"/>
  <c r="I497" i="11"/>
  <c r="L497" i="11" s="1"/>
  <c r="G497" i="7"/>
  <c r="N497" i="7"/>
  <c r="G498" i="6"/>
  <c r="J498" i="11"/>
  <c r="R494" i="10"/>
  <c r="U493" i="10"/>
  <c r="M493" i="10"/>
  <c r="I494" i="9"/>
  <c r="D494" i="10"/>
  <c r="I494" i="10" s="1"/>
  <c r="I496" i="6"/>
  <c r="F495" i="9"/>
  <c r="E495" i="10" s="1"/>
  <c r="J495" i="10" s="1"/>
  <c r="H496" i="6"/>
  <c r="E495" i="9"/>
  <c r="D495" i="10" s="1"/>
  <c r="I495" i="10" s="1"/>
  <c r="J494" i="7"/>
  <c r="H498" i="11" l="1"/>
  <c r="M497" i="7"/>
  <c r="Q497" i="7" s="1"/>
  <c r="F497" i="7"/>
  <c r="G497" i="11"/>
  <c r="K497" i="11" s="1"/>
  <c r="O497" i="11" s="1"/>
  <c r="F498" i="6"/>
  <c r="N498" i="7"/>
  <c r="G499" i="6"/>
  <c r="I498" i="11"/>
  <c r="L498" i="11" s="1"/>
  <c r="G498" i="7"/>
  <c r="J499" i="11"/>
  <c r="R495" i="10"/>
  <c r="Q495" i="10"/>
  <c r="Q494" i="10"/>
  <c r="U494" i="10" s="1"/>
  <c r="M494" i="10"/>
  <c r="H497" i="6"/>
  <c r="E496" i="9"/>
  <c r="D496" i="10" s="1"/>
  <c r="I496" i="10" s="1"/>
  <c r="I495" i="9"/>
  <c r="I497" i="6"/>
  <c r="F496" i="9"/>
  <c r="E496" i="10" s="1"/>
  <c r="J496" i="10" s="1"/>
  <c r="J495" i="7"/>
  <c r="M495" i="10" l="1"/>
  <c r="G498" i="11"/>
  <c r="K498" i="11" s="1"/>
  <c r="O498" i="11" s="1"/>
  <c r="F499" i="6"/>
  <c r="H499" i="11"/>
  <c r="F498" i="7"/>
  <c r="M498" i="7"/>
  <c r="Q498" i="7" s="1"/>
  <c r="J500" i="11"/>
  <c r="G500" i="6"/>
  <c r="N499" i="7"/>
  <c r="I499" i="11"/>
  <c r="L499" i="11" s="1"/>
  <c r="G499" i="7"/>
  <c r="Q496" i="10"/>
  <c r="R496" i="10"/>
  <c r="U495" i="10"/>
  <c r="I496" i="9"/>
  <c r="I498" i="6"/>
  <c r="F497" i="9"/>
  <c r="E497" i="10" s="1"/>
  <c r="J497" i="10" s="1"/>
  <c r="H498" i="6"/>
  <c r="E497" i="9"/>
  <c r="D497" i="10" s="1"/>
  <c r="I497" i="10" s="1"/>
  <c r="J496" i="7"/>
  <c r="M496" i="10" l="1"/>
  <c r="M499" i="7"/>
  <c r="Q499" i="7" s="1"/>
  <c r="G499" i="11"/>
  <c r="K499" i="11" s="1"/>
  <c r="O499" i="11" s="1"/>
  <c r="F499" i="7"/>
  <c r="H500" i="11"/>
  <c r="F500" i="6"/>
  <c r="N500" i="7"/>
  <c r="I500" i="11"/>
  <c r="L500" i="11" s="1"/>
  <c r="G500" i="7"/>
  <c r="J501" i="11"/>
  <c r="G501" i="6"/>
  <c r="Q497" i="10"/>
  <c r="R497" i="10"/>
  <c r="U496" i="10"/>
  <c r="I499" i="6"/>
  <c r="F498" i="9"/>
  <c r="E498" i="10" s="1"/>
  <c r="J498" i="10" s="1"/>
  <c r="I497" i="9"/>
  <c r="H499" i="6"/>
  <c r="E498" i="9"/>
  <c r="J497" i="7"/>
  <c r="M500" i="7" l="1"/>
  <c r="Q500" i="7" s="1"/>
  <c r="H501" i="11"/>
  <c r="F501" i="6"/>
  <c r="F500" i="7"/>
  <c r="G500" i="11"/>
  <c r="K500" i="11" s="1"/>
  <c r="O500" i="11" s="1"/>
  <c r="J502" i="11"/>
  <c r="G502" i="6"/>
  <c r="N501" i="7"/>
  <c r="I501" i="11"/>
  <c r="L501" i="11" s="1"/>
  <c r="G501" i="7"/>
  <c r="R498" i="10"/>
  <c r="U497" i="10"/>
  <c r="M497" i="10"/>
  <c r="I498" i="9"/>
  <c r="D498" i="10"/>
  <c r="I498" i="10" s="1"/>
  <c r="H500" i="6"/>
  <c r="E499" i="9"/>
  <c r="I500" i="6"/>
  <c r="F499" i="9"/>
  <c r="E499" i="10" s="1"/>
  <c r="J499" i="10" s="1"/>
  <c r="J498" i="7"/>
  <c r="H502" i="11" l="1"/>
  <c r="F502" i="6"/>
  <c r="G501" i="11"/>
  <c r="K501" i="11" s="1"/>
  <c r="O501" i="11" s="1"/>
  <c r="M501" i="7"/>
  <c r="Q501" i="7" s="1"/>
  <c r="F501" i="7"/>
  <c r="G503" i="6"/>
  <c r="I502" i="11"/>
  <c r="L502" i="11" s="1"/>
  <c r="N502" i="7"/>
  <c r="J503" i="11"/>
  <c r="G502" i="7"/>
  <c r="R499" i="10"/>
  <c r="Q498" i="10"/>
  <c r="U498" i="10" s="1"/>
  <c r="M498" i="10"/>
  <c r="I499" i="9"/>
  <c r="D499" i="10"/>
  <c r="I499" i="10" s="1"/>
  <c r="I501" i="6"/>
  <c r="F500" i="9"/>
  <c r="E500" i="10" s="1"/>
  <c r="J500" i="10" s="1"/>
  <c r="H501" i="6"/>
  <c r="E500" i="9"/>
  <c r="D500" i="10" s="1"/>
  <c r="I500" i="10" s="1"/>
  <c r="J499" i="7"/>
  <c r="F502" i="7" l="1"/>
  <c r="G502" i="11"/>
  <c r="K502" i="11" s="1"/>
  <c r="O502" i="11" s="1"/>
  <c r="F503" i="6"/>
  <c r="H503" i="11"/>
  <c r="M502" i="7"/>
  <c r="Q502" i="7" s="1"/>
  <c r="I503" i="11"/>
  <c r="L503" i="11" s="1"/>
  <c r="G504" i="6"/>
  <c r="J504" i="11"/>
  <c r="G503" i="7"/>
  <c r="N503" i="7"/>
  <c r="Q500" i="10"/>
  <c r="Q499" i="10"/>
  <c r="U499" i="10" s="1"/>
  <c r="M499" i="10"/>
  <c r="R500" i="10"/>
  <c r="I502" i="6"/>
  <c r="F501" i="9"/>
  <c r="E501" i="10" s="1"/>
  <c r="J501" i="10" s="1"/>
  <c r="I500" i="9"/>
  <c r="H502" i="6"/>
  <c r="E501" i="9"/>
  <c r="J500" i="7"/>
  <c r="J501" i="7"/>
  <c r="H504" i="11" l="1"/>
  <c r="M503" i="7"/>
  <c r="Q503" i="7" s="1"/>
  <c r="F503" i="7"/>
  <c r="G503" i="11"/>
  <c r="K503" i="11" s="1"/>
  <c r="O503" i="11" s="1"/>
  <c r="F504" i="6"/>
  <c r="U500" i="10"/>
  <c r="G505" i="6"/>
  <c r="J505" i="11"/>
  <c r="N504" i="7"/>
  <c r="I504" i="11"/>
  <c r="L504" i="11" s="1"/>
  <c r="G504" i="7"/>
  <c r="R501" i="10"/>
  <c r="M500" i="10"/>
  <c r="I501" i="9"/>
  <c r="D501" i="10"/>
  <c r="I501" i="10" s="1"/>
  <c r="H503" i="6"/>
  <c r="E502" i="9"/>
  <c r="D502" i="10" s="1"/>
  <c r="I502" i="10" s="1"/>
  <c r="I503" i="6"/>
  <c r="F502" i="9"/>
  <c r="E502" i="10" s="1"/>
  <c r="J502" i="10" s="1"/>
  <c r="J502" i="7"/>
  <c r="M504" i="7" l="1"/>
  <c r="Q504" i="7" s="1"/>
  <c r="G504" i="11"/>
  <c r="K504" i="11" s="1"/>
  <c r="O504" i="11" s="1"/>
  <c r="H505" i="11"/>
  <c r="F504" i="7"/>
  <c r="F505" i="6"/>
  <c r="I505" i="11"/>
  <c r="L505" i="11" s="1"/>
  <c r="G506" i="6"/>
  <c r="J506" i="11"/>
  <c r="N505" i="7"/>
  <c r="G505" i="7"/>
  <c r="R502" i="10"/>
  <c r="Q501" i="10"/>
  <c r="U501" i="10" s="1"/>
  <c r="M501" i="10"/>
  <c r="Q502" i="10"/>
  <c r="I502" i="9"/>
  <c r="I504" i="6"/>
  <c r="F503" i="9"/>
  <c r="E503" i="10" s="1"/>
  <c r="J503" i="10" s="1"/>
  <c r="H504" i="6"/>
  <c r="E503" i="9"/>
  <c r="D503" i="10" s="1"/>
  <c r="I503" i="10" s="1"/>
  <c r="U502" i="10" l="1"/>
  <c r="G505" i="11"/>
  <c r="K505" i="11" s="1"/>
  <c r="O505" i="11" s="1"/>
  <c r="M505" i="7"/>
  <c r="Q505" i="7" s="1"/>
  <c r="H506" i="11"/>
  <c r="F505" i="7"/>
  <c r="F506" i="6"/>
  <c r="G506" i="7"/>
  <c r="J507" i="11"/>
  <c r="G507" i="6"/>
  <c r="I506" i="11"/>
  <c r="L506" i="11" s="1"/>
  <c r="N506" i="7"/>
  <c r="R503" i="10"/>
  <c r="Q503" i="10"/>
  <c r="M502" i="10"/>
  <c r="I503" i="9"/>
  <c r="I505" i="6"/>
  <c r="F504" i="9"/>
  <c r="E504" i="10" s="1"/>
  <c r="J504" i="10" s="1"/>
  <c r="H505" i="6"/>
  <c r="E504" i="9"/>
  <c r="D504" i="10" s="1"/>
  <c r="I504" i="10" s="1"/>
  <c r="J503" i="7"/>
  <c r="F506" i="7" l="1"/>
  <c r="G506" i="11"/>
  <c r="K506" i="11" s="1"/>
  <c r="O506" i="11" s="1"/>
  <c r="M506" i="7"/>
  <c r="Q506" i="7" s="1"/>
  <c r="F507" i="6"/>
  <c r="H507" i="11"/>
  <c r="I507" i="11"/>
  <c r="L507" i="11" s="1"/>
  <c r="N507" i="7"/>
  <c r="J508" i="11"/>
  <c r="G508" i="6"/>
  <c r="G507" i="7"/>
  <c r="R504" i="10"/>
  <c r="Q504" i="10"/>
  <c r="M503" i="10"/>
  <c r="U503" i="10"/>
  <c r="I504" i="9"/>
  <c r="I506" i="6"/>
  <c r="F505" i="9"/>
  <c r="E505" i="10" s="1"/>
  <c r="J505" i="10" s="1"/>
  <c r="H506" i="6"/>
  <c r="E505" i="9"/>
  <c r="J504" i="7"/>
  <c r="H508" i="11" l="1"/>
  <c r="M507" i="7"/>
  <c r="Q507" i="7" s="1"/>
  <c r="G507" i="11"/>
  <c r="K507" i="11" s="1"/>
  <c r="O507" i="11" s="1"/>
  <c r="F508" i="6"/>
  <c r="F507" i="7"/>
  <c r="U504" i="10"/>
  <c r="I508" i="11"/>
  <c r="L508" i="11" s="1"/>
  <c r="J509" i="11"/>
  <c r="G508" i="7"/>
  <c r="G509" i="6"/>
  <c r="N508" i="7"/>
  <c r="R505" i="10"/>
  <c r="M504" i="10"/>
  <c r="I505" i="9"/>
  <c r="D505" i="10"/>
  <c r="I505" i="10" s="1"/>
  <c r="I507" i="6"/>
  <c r="F506" i="9"/>
  <c r="E506" i="10" s="1"/>
  <c r="J506" i="10" s="1"/>
  <c r="H507" i="6"/>
  <c r="E506" i="9"/>
  <c r="D506" i="10" s="1"/>
  <c r="I506" i="10" s="1"/>
  <c r="J505" i="7"/>
  <c r="G508" i="11" l="1"/>
  <c r="K508" i="11" s="1"/>
  <c r="O508" i="11" s="1"/>
  <c r="H509" i="11"/>
  <c r="F509" i="6"/>
  <c r="F508" i="7"/>
  <c r="M508" i="7"/>
  <c r="Q508" i="7" s="1"/>
  <c r="J510" i="11"/>
  <c r="G509" i="7"/>
  <c r="G510" i="6"/>
  <c r="I509" i="11"/>
  <c r="L509" i="11" s="1"/>
  <c r="N509" i="7"/>
  <c r="R506" i="10"/>
  <c r="Q506" i="10"/>
  <c r="Q505" i="10"/>
  <c r="U505" i="10" s="1"/>
  <c r="M505" i="10"/>
  <c r="I506" i="9"/>
  <c r="I508" i="6"/>
  <c r="F507" i="9"/>
  <c r="E507" i="10" s="1"/>
  <c r="J507" i="10" s="1"/>
  <c r="H508" i="6"/>
  <c r="E507" i="9"/>
  <c r="D507" i="10" s="1"/>
  <c r="I507" i="10" s="1"/>
  <c r="J506" i="7"/>
  <c r="F510" i="6" l="1"/>
  <c r="H510" i="11"/>
  <c r="M509" i="7"/>
  <c r="Q509" i="7" s="1"/>
  <c r="G509" i="11"/>
  <c r="K509" i="11" s="1"/>
  <c r="O509" i="11" s="1"/>
  <c r="F509" i="7"/>
  <c r="M506" i="10"/>
  <c r="G511" i="6"/>
  <c r="I510" i="11"/>
  <c r="L510" i="11" s="1"/>
  <c r="G510" i="7"/>
  <c r="N510" i="7"/>
  <c r="J511" i="11"/>
  <c r="R507" i="10"/>
  <c r="Q507" i="10"/>
  <c r="U506" i="10"/>
  <c r="I507" i="9"/>
  <c r="I509" i="6"/>
  <c r="F508" i="9"/>
  <c r="E508" i="10" s="1"/>
  <c r="J508" i="10" s="1"/>
  <c r="H509" i="6"/>
  <c r="E508" i="9"/>
  <c r="D508" i="10" s="1"/>
  <c r="I508" i="10" s="1"/>
  <c r="J507" i="7"/>
  <c r="J508" i="7"/>
  <c r="H511" i="11" l="1"/>
  <c r="F511" i="6"/>
  <c r="M510" i="7"/>
  <c r="Q510" i="7" s="1"/>
  <c r="G510" i="11"/>
  <c r="K510" i="11" s="1"/>
  <c r="O510" i="11" s="1"/>
  <c r="F510" i="7"/>
  <c r="I511" i="11"/>
  <c r="L511" i="11" s="1"/>
  <c r="N511" i="7"/>
  <c r="G511" i="7"/>
  <c r="G512" i="6"/>
  <c r="J512" i="11"/>
  <c r="Q508" i="10"/>
  <c r="R508" i="10"/>
  <c r="M507" i="10"/>
  <c r="U507" i="10"/>
  <c r="I508" i="9"/>
  <c r="I510" i="6"/>
  <c r="F509" i="9"/>
  <c r="E509" i="10" s="1"/>
  <c r="J509" i="10" s="1"/>
  <c r="H510" i="6"/>
  <c r="E509" i="9"/>
  <c r="D509" i="10" s="1"/>
  <c r="I509" i="10" s="1"/>
  <c r="G511" i="11" l="1"/>
  <c r="K511" i="11" s="1"/>
  <c r="O511" i="11" s="1"/>
  <c r="F512" i="6"/>
  <c r="H512" i="11"/>
  <c r="M511" i="7"/>
  <c r="Q511" i="7" s="1"/>
  <c r="F511" i="7"/>
  <c r="M508" i="10"/>
  <c r="G513" i="6"/>
  <c r="I512" i="11"/>
  <c r="L512" i="11" s="1"/>
  <c r="J513" i="11"/>
  <c r="N512" i="7"/>
  <c r="G512" i="7"/>
  <c r="Q509" i="10"/>
  <c r="R509" i="10"/>
  <c r="U508" i="10"/>
  <c r="I509" i="9"/>
  <c r="I511" i="6"/>
  <c r="F510" i="9"/>
  <c r="E510" i="10" s="1"/>
  <c r="J510" i="10" s="1"/>
  <c r="H511" i="6"/>
  <c r="E510" i="9"/>
  <c r="J509" i="7"/>
  <c r="G512" i="11" l="1"/>
  <c r="K512" i="11" s="1"/>
  <c r="O512" i="11" s="1"/>
  <c r="F513" i="6"/>
  <c r="M512" i="7"/>
  <c r="Q512" i="7" s="1"/>
  <c r="F512" i="7"/>
  <c r="H513" i="11"/>
  <c r="G514" i="6"/>
  <c r="J514" i="11"/>
  <c r="N513" i="7"/>
  <c r="I513" i="11"/>
  <c r="L513" i="11" s="1"/>
  <c r="G513" i="7"/>
  <c r="R510" i="10"/>
  <c r="M509" i="10"/>
  <c r="U509" i="10"/>
  <c r="I510" i="9"/>
  <c r="D510" i="10"/>
  <c r="I510" i="10" s="1"/>
  <c r="I512" i="6"/>
  <c r="F511" i="9"/>
  <c r="E511" i="10" s="1"/>
  <c r="J511" i="10" s="1"/>
  <c r="H512" i="6"/>
  <c r="E511" i="9"/>
  <c r="D511" i="10" s="1"/>
  <c r="I511" i="10" s="1"/>
  <c r="J510" i="7"/>
  <c r="H514" i="11" l="1"/>
  <c r="F514" i="6"/>
  <c r="G513" i="11"/>
  <c r="K513" i="11" s="1"/>
  <c r="O513" i="11" s="1"/>
  <c r="M513" i="7"/>
  <c r="Q513" i="7" s="1"/>
  <c r="F513" i="7"/>
  <c r="G515" i="6"/>
  <c r="I514" i="11"/>
  <c r="L514" i="11" s="1"/>
  <c r="N514" i="7"/>
  <c r="J515" i="11"/>
  <c r="G514" i="7"/>
  <c r="R511" i="10"/>
  <c r="Q511" i="10"/>
  <c r="Q510" i="10"/>
  <c r="U510" i="10" s="1"/>
  <c r="M510" i="10"/>
  <c r="I511" i="9"/>
  <c r="I513" i="6"/>
  <c r="F512" i="9"/>
  <c r="E512" i="10" s="1"/>
  <c r="J512" i="10" s="1"/>
  <c r="H513" i="6"/>
  <c r="E512" i="9"/>
  <c r="J511" i="7"/>
  <c r="H515" i="11" l="1"/>
  <c r="M514" i="7"/>
  <c r="Q514" i="7" s="1"/>
  <c r="F514" i="7"/>
  <c r="F515" i="6"/>
  <c r="G514" i="11"/>
  <c r="K514" i="11" s="1"/>
  <c r="O514" i="11" s="1"/>
  <c r="J516" i="11"/>
  <c r="I515" i="11"/>
  <c r="L515" i="11" s="1"/>
  <c r="G516" i="6"/>
  <c r="N515" i="7"/>
  <c r="G515" i="7"/>
  <c r="R512" i="10"/>
  <c r="U511" i="10"/>
  <c r="M511" i="10"/>
  <c r="I512" i="9"/>
  <c r="D512" i="10"/>
  <c r="I512" i="10" s="1"/>
  <c r="I514" i="6"/>
  <c r="F513" i="9"/>
  <c r="E513" i="10" s="1"/>
  <c r="J513" i="10" s="1"/>
  <c r="H514" i="6"/>
  <c r="E513" i="9"/>
  <c r="J512" i="7"/>
  <c r="H516" i="11" l="1"/>
  <c r="G515" i="11"/>
  <c r="K515" i="11" s="1"/>
  <c r="O515" i="11" s="1"/>
  <c r="F516" i="6"/>
  <c r="F515" i="7"/>
  <c r="M515" i="7"/>
  <c r="Q515" i="7" s="1"/>
  <c r="G516" i="7"/>
  <c r="I516" i="11"/>
  <c r="L516" i="11" s="1"/>
  <c r="N516" i="7"/>
  <c r="G517" i="6"/>
  <c r="J517" i="11"/>
  <c r="R513" i="10"/>
  <c r="Q512" i="10"/>
  <c r="U512" i="10" s="1"/>
  <c r="M512" i="10"/>
  <c r="I513" i="9"/>
  <c r="D513" i="10"/>
  <c r="I513" i="10" s="1"/>
  <c r="H515" i="6"/>
  <c r="E514" i="9"/>
  <c r="D514" i="10" s="1"/>
  <c r="I515" i="6"/>
  <c r="F514" i="9"/>
  <c r="E514" i="10" s="1"/>
  <c r="J514" i="10" s="1"/>
  <c r="J513" i="7"/>
  <c r="J514" i="7"/>
  <c r="I514" i="10" l="1"/>
  <c r="H517" i="11"/>
  <c r="M516" i="7"/>
  <c r="Q516" i="7" s="1"/>
  <c r="F516" i="7"/>
  <c r="G516" i="11"/>
  <c r="K516" i="11" s="1"/>
  <c r="O516" i="11" s="1"/>
  <c r="F517" i="6"/>
  <c r="J518" i="11"/>
  <c r="N517" i="7"/>
  <c r="I517" i="11"/>
  <c r="L517" i="11" s="1"/>
  <c r="G517" i="7"/>
  <c r="G518" i="6"/>
  <c r="R514" i="10"/>
  <c r="Q513" i="10"/>
  <c r="U513" i="10" s="1"/>
  <c r="M513" i="10"/>
  <c r="Q514" i="10"/>
  <c r="I516" i="6"/>
  <c r="F515" i="9"/>
  <c r="E515" i="10" s="1"/>
  <c r="J515" i="10" s="1"/>
  <c r="I514" i="9"/>
  <c r="H516" i="6"/>
  <c r="E515" i="9"/>
  <c r="F517" i="7" l="1"/>
  <c r="H518" i="11"/>
  <c r="F518" i="6"/>
  <c r="G517" i="11"/>
  <c r="K517" i="11" s="1"/>
  <c r="O517" i="11" s="1"/>
  <c r="M517" i="7"/>
  <c r="Q517" i="7" s="1"/>
  <c r="G519" i="6"/>
  <c r="N518" i="7"/>
  <c r="G518" i="7"/>
  <c r="I518" i="11"/>
  <c r="L518" i="11" s="1"/>
  <c r="J519" i="11"/>
  <c r="R515" i="10"/>
  <c r="M514" i="10"/>
  <c r="U514" i="10"/>
  <c r="I515" i="9"/>
  <c r="D515" i="10"/>
  <c r="I515" i="10" s="1"/>
  <c r="H517" i="6"/>
  <c r="E516" i="9"/>
  <c r="D516" i="10" s="1"/>
  <c r="I517" i="6"/>
  <c r="F516" i="9"/>
  <c r="E516" i="10" s="1"/>
  <c r="J516" i="10" s="1"/>
  <c r="J515" i="7"/>
  <c r="I516" i="10" l="1"/>
  <c r="H519" i="11"/>
  <c r="F519" i="6"/>
  <c r="G518" i="11"/>
  <c r="K518" i="11" s="1"/>
  <c r="O518" i="11" s="1"/>
  <c r="F518" i="7"/>
  <c r="M518" i="7"/>
  <c r="Q518" i="7" s="1"/>
  <c r="G520" i="6"/>
  <c r="J520" i="11"/>
  <c r="N519" i="7"/>
  <c r="I519" i="11"/>
  <c r="L519" i="11" s="1"/>
  <c r="G519" i="7"/>
  <c r="R516" i="10"/>
  <c r="Q515" i="10"/>
  <c r="U515" i="10" s="1"/>
  <c r="M515" i="10"/>
  <c r="Q516" i="10"/>
  <c r="I518" i="6"/>
  <c r="F517" i="9"/>
  <c r="E517" i="10" s="1"/>
  <c r="J517" i="10" s="1"/>
  <c r="I516" i="9"/>
  <c r="H518" i="6"/>
  <c r="E517" i="9"/>
  <c r="J516" i="7"/>
  <c r="F519" i="7" l="1"/>
  <c r="F520" i="6"/>
  <c r="H520" i="11"/>
  <c r="M519" i="7"/>
  <c r="Q519" i="7" s="1"/>
  <c r="G519" i="11"/>
  <c r="K519" i="11" s="1"/>
  <c r="O519" i="11" s="1"/>
  <c r="G521" i="6"/>
  <c r="J521" i="11"/>
  <c r="N520" i="7"/>
  <c r="I520" i="11"/>
  <c r="L520" i="11" s="1"/>
  <c r="G520" i="7"/>
  <c r="R517" i="10"/>
  <c r="M516" i="10"/>
  <c r="U516" i="10"/>
  <c r="I517" i="9"/>
  <c r="D517" i="10"/>
  <c r="I517" i="10" s="1"/>
  <c r="H519" i="6"/>
  <c r="E518" i="9"/>
  <c r="D518" i="10" s="1"/>
  <c r="I519" i="6"/>
  <c r="F518" i="9"/>
  <c r="E518" i="10" s="1"/>
  <c r="J518" i="10" s="1"/>
  <c r="J517" i="7"/>
  <c r="J518" i="7"/>
  <c r="I518" i="10" l="1"/>
  <c r="G520" i="11"/>
  <c r="K520" i="11" s="1"/>
  <c r="O520" i="11" s="1"/>
  <c r="M520" i="7"/>
  <c r="Q520" i="7" s="1"/>
  <c r="F520" i="7"/>
  <c r="H521" i="11"/>
  <c r="F521" i="6"/>
  <c r="G522" i="6"/>
  <c r="I521" i="11"/>
  <c r="L521" i="11" s="1"/>
  <c r="J522" i="11"/>
  <c r="G521" i="7"/>
  <c r="N521" i="7"/>
  <c r="R518" i="10"/>
  <c r="Q517" i="10"/>
  <c r="U517" i="10" s="1"/>
  <c r="M517" i="10"/>
  <c r="Q518" i="10"/>
  <c r="I520" i="6"/>
  <c r="F519" i="9"/>
  <c r="E519" i="10" s="1"/>
  <c r="J519" i="10" s="1"/>
  <c r="I518" i="9"/>
  <c r="H520" i="6"/>
  <c r="E519" i="9"/>
  <c r="H522" i="11" l="1"/>
  <c r="F522" i="6"/>
  <c r="G521" i="11"/>
  <c r="K521" i="11" s="1"/>
  <c r="O521" i="11" s="1"/>
  <c r="F521" i="7"/>
  <c r="M521" i="7"/>
  <c r="Q521" i="7" s="1"/>
  <c r="G523" i="6"/>
  <c r="J523" i="11"/>
  <c r="G522" i="7"/>
  <c r="I522" i="11"/>
  <c r="L522" i="11" s="1"/>
  <c r="N522" i="7"/>
  <c r="R519" i="10"/>
  <c r="M518" i="10"/>
  <c r="U518" i="10"/>
  <c r="I519" i="9"/>
  <c r="D519" i="10"/>
  <c r="I519" i="10" s="1"/>
  <c r="H521" i="6"/>
  <c r="E520" i="9"/>
  <c r="D520" i="10" s="1"/>
  <c r="I521" i="6"/>
  <c r="F520" i="9"/>
  <c r="E520" i="10" s="1"/>
  <c r="J520" i="10" s="1"/>
  <c r="J519" i="7"/>
  <c r="I520" i="10" l="1"/>
  <c r="H523" i="11"/>
  <c r="F523" i="6"/>
  <c r="G522" i="11"/>
  <c r="K522" i="11" s="1"/>
  <c r="O522" i="11" s="1"/>
  <c r="M522" i="7"/>
  <c r="Q522" i="7" s="1"/>
  <c r="F522" i="7"/>
  <c r="J524" i="11"/>
  <c r="G524" i="6"/>
  <c r="I523" i="11"/>
  <c r="L523" i="11" s="1"/>
  <c r="N523" i="7"/>
  <c r="G523" i="7"/>
  <c r="R520" i="10"/>
  <c r="Q519" i="10"/>
  <c r="U519" i="10" s="1"/>
  <c r="M519" i="10"/>
  <c r="Q520" i="10"/>
  <c r="I522" i="6"/>
  <c r="F521" i="9"/>
  <c r="E521" i="10" s="1"/>
  <c r="J521" i="10" s="1"/>
  <c r="I520" i="9"/>
  <c r="H522" i="6"/>
  <c r="E521" i="9"/>
  <c r="J520" i="7"/>
  <c r="J521" i="7"/>
  <c r="G523" i="11" l="1"/>
  <c r="K523" i="11" s="1"/>
  <c r="O523" i="11" s="1"/>
  <c r="F524" i="6"/>
  <c r="H524" i="11"/>
  <c r="M523" i="7"/>
  <c r="Q523" i="7" s="1"/>
  <c r="F523" i="7"/>
  <c r="G525" i="6"/>
  <c r="I524" i="11"/>
  <c r="L524" i="11" s="1"/>
  <c r="J525" i="11"/>
  <c r="G524" i="7"/>
  <c r="N524" i="7"/>
  <c r="R521" i="10"/>
  <c r="M520" i="10"/>
  <c r="U520" i="10"/>
  <c r="I521" i="9"/>
  <c r="D521" i="10"/>
  <c r="I521" i="10" s="1"/>
  <c r="H523" i="6"/>
  <c r="E522" i="9"/>
  <c r="D522" i="10" s="1"/>
  <c r="I523" i="6"/>
  <c r="F522" i="9"/>
  <c r="E522" i="10" s="1"/>
  <c r="J522" i="10" s="1"/>
  <c r="J522" i="7"/>
  <c r="I522" i="10" l="1"/>
  <c r="H525" i="11"/>
  <c r="F524" i="7"/>
  <c r="G524" i="11"/>
  <c r="K524" i="11" s="1"/>
  <c r="O524" i="11" s="1"/>
  <c r="F525" i="6"/>
  <c r="M524" i="7"/>
  <c r="Q524" i="7" s="1"/>
  <c r="J526" i="11"/>
  <c r="N525" i="7"/>
  <c r="G525" i="7"/>
  <c r="I525" i="11"/>
  <c r="L525" i="11" s="1"/>
  <c r="G526" i="6"/>
  <c r="R522" i="10"/>
  <c r="Q521" i="10"/>
  <c r="U521" i="10" s="1"/>
  <c r="M521" i="10"/>
  <c r="Q522" i="10"/>
  <c r="I524" i="6"/>
  <c r="F523" i="9"/>
  <c r="E523" i="10" s="1"/>
  <c r="J523" i="10" s="1"/>
  <c r="I522" i="9"/>
  <c r="H524" i="6"/>
  <c r="E523" i="9"/>
  <c r="H526" i="11" l="1"/>
  <c r="F526" i="6"/>
  <c r="F525" i="7"/>
  <c r="G525" i="11"/>
  <c r="K525" i="11" s="1"/>
  <c r="O525" i="11" s="1"/>
  <c r="M525" i="7"/>
  <c r="Q525" i="7" s="1"/>
  <c r="G527" i="6"/>
  <c r="J527" i="11"/>
  <c r="G526" i="7"/>
  <c r="I526" i="11"/>
  <c r="L526" i="11" s="1"/>
  <c r="N526" i="7"/>
  <c r="R523" i="10"/>
  <c r="U522" i="10"/>
  <c r="M522" i="10"/>
  <c r="I523" i="9"/>
  <c r="D523" i="10"/>
  <c r="I523" i="10" s="1"/>
  <c r="H525" i="6"/>
  <c r="E524" i="9"/>
  <c r="D524" i="10" s="1"/>
  <c r="I525" i="6"/>
  <c r="F524" i="9"/>
  <c r="E524" i="10" s="1"/>
  <c r="J524" i="10" s="1"/>
  <c r="J523" i="7"/>
  <c r="I524" i="10" l="1"/>
  <c r="G526" i="11"/>
  <c r="K526" i="11" s="1"/>
  <c r="O526" i="11" s="1"/>
  <c r="F527" i="6"/>
  <c r="F526" i="7"/>
  <c r="H527" i="11"/>
  <c r="M526" i="7"/>
  <c r="Q526" i="7" s="1"/>
  <c r="I527" i="11"/>
  <c r="L527" i="11" s="1"/>
  <c r="G527" i="7"/>
  <c r="G528" i="6"/>
  <c r="J528" i="11"/>
  <c r="N527" i="7"/>
  <c r="R524" i="10"/>
  <c r="Q523" i="10"/>
  <c r="U523" i="10" s="1"/>
  <c r="M523" i="10"/>
  <c r="Q524" i="10"/>
  <c r="I526" i="6"/>
  <c r="F525" i="9"/>
  <c r="E525" i="10" s="1"/>
  <c r="J525" i="10" s="1"/>
  <c r="I524" i="9"/>
  <c r="H526" i="6"/>
  <c r="E525" i="9"/>
  <c r="J524" i="7"/>
  <c r="J525" i="7"/>
  <c r="H528" i="11" l="1"/>
  <c r="F528" i="6"/>
  <c r="G527" i="11"/>
  <c r="K527" i="11" s="1"/>
  <c r="O527" i="11" s="1"/>
  <c r="M527" i="7"/>
  <c r="Q527" i="7" s="1"/>
  <c r="F527" i="7"/>
  <c r="I528" i="11"/>
  <c r="L528" i="11" s="1"/>
  <c r="G529" i="6"/>
  <c r="N528" i="7"/>
  <c r="G528" i="7"/>
  <c r="J529" i="11"/>
  <c r="R525" i="10"/>
  <c r="M524" i="10"/>
  <c r="U524" i="10"/>
  <c r="I525" i="9"/>
  <c r="D525" i="10"/>
  <c r="I525" i="10" s="1"/>
  <c r="H527" i="6"/>
  <c r="E526" i="9"/>
  <c r="D526" i="10" s="1"/>
  <c r="I527" i="6"/>
  <c r="F526" i="9"/>
  <c r="E526" i="10" s="1"/>
  <c r="J526" i="10" s="1"/>
  <c r="I526" i="10" l="1"/>
  <c r="H529" i="11"/>
  <c r="F529" i="6"/>
  <c r="F528" i="7"/>
  <c r="G528" i="11"/>
  <c r="K528" i="11" s="1"/>
  <c r="O528" i="11" s="1"/>
  <c r="M528" i="7"/>
  <c r="Q528" i="7" s="1"/>
  <c r="I529" i="11"/>
  <c r="L529" i="11" s="1"/>
  <c r="G529" i="7"/>
  <c r="G530" i="6"/>
  <c r="J530" i="11"/>
  <c r="N529" i="7"/>
  <c r="R526" i="10"/>
  <c r="Q525" i="10"/>
  <c r="U525" i="10" s="1"/>
  <c r="M525" i="10"/>
  <c r="Q526" i="10"/>
  <c r="I528" i="6"/>
  <c r="F527" i="9"/>
  <c r="E527" i="10" s="1"/>
  <c r="J527" i="10" s="1"/>
  <c r="I526" i="9"/>
  <c r="H528" i="6"/>
  <c r="E527" i="9"/>
  <c r="J526" i="7"/>
  <c r="H530" i="11" l="1"/>
  <c r="F530" i="6"/>
  <c r="G529" i="11"/>
  <c r="K529" i="11" s="1"/>
  <c r="O529" i="11" s="1"/>
  <c r="F529" i="7"/>
  <c r="M529" i="7"/>
  <c r="Q529" i="7" s="1"/>
  <c r="I530" i="11"/>
  <c r="L530" i="11" s="1"/>
  <c r="G530" i="7"/>
  <c r="J531" i="11"/>
  <c r="N530" i="7"/>
  <c r="G531" i="6"/>
  <c r="R527" i="10"/>
  <c r="M526" i="10"/>
  <c r="U526" i="10"/>
  <c r="I527" i="9"/>
  <c r="D527" i="10"/>
  <c r="I527" i="10" s="1"/>
  <c r="H529" i="6"/>
  <c r="E528" i="9"/>
  <c r="D528" i="10" s="1"/>
  <c r="I529" i="6"/>
  <c r="F528" i="9"/>
  <c r="E528" i="10" s="1"/>
  <c r="J528" i="10" s="1"/>
  <c r="J527" i="7"/>
  <c r="I528" i="10" l="1"/>
  <c r="F530" i="7"/>
  <c r="G530" i="11"/>
  <c r="K530" i="11" s="1"/>
  <c r="O530" i="11" s="1"/>
  <c r="H531" i="11"/>
  <c r="F531" i="6"/>
  <c r="M530" i="7"/>
  <c r="Q530" i="7" s="1"/>
  <c r="I531" i="11"/>
  <c r="L531" i="11" s="1"/>
  <c r="G532" i="6"/>
  <c r="J532" i="11"/>
  <c r="N531" i="7"/>
  <c r="G531" i="7"/>
  <c r="R528" i="10"/>
  <c r="Q527" i="10"/>
  <c r="U527" i="10" s="1"/>
  <c r="M527" i="10"/>
  <c r="Q528" i="10"/>
  <c r="I530" i="6"/>
  <c r="F529" i="9"/>
  <c r="E529" i="10" s="1"/>
  <c r="J529" i="10" s="1"/>
  <c r="I528" i="9"/>
  <c r="H530" i="6"/>
  <c r="E529" i="9"/>
  <c r="J528" i="7"/>
  <c r="G531" i="11" l="1"/>
  <c r="K531" i="11" s="1"/>
  <c r="O531" i="11" s="1"/>
  <c r="M531" i="7"/>
  <c r="Q531" i="7" s="1"/>
  <c r="F531" i="7"/>
  <c r="H532" i="11"/>
  <c r="F532" i="6"/>
  <c r="G533" i="6"/>
  <c r="I532" i="11"/>
  <c r="L532" i="11" s="1"/>
  <c r="N532" i="7"/>
  <c r="J533" i="11"/>
  <c r="G532" i="7"/>
  <c r="R529" i="10"/>
  <c r="M528" i="10"/>
  <c r="U528" i="10"/>
  <c r="I529" i="9"/>
  <c r="D529" i="10"/>
  <c r="I529" i="10" s="1"/>
  <c r="H531" i="6"/>
  <c r="E530" i="9"/>
  <c r="D530" i="10" s="1"/>
  <c r="I531" i="6"/>
  <c r="F530" i="9"/>
  <c r="E530" i="10" s="1"/>
  <c r="J530" i="10" s="1"/>
  <c r="J529" i="7"/>
  <c r="I530" i="10" l="1"/>
  <c r="M532" i="7"/>
  <c r="Q532" i="7" s="1"/>
  <c r="H533" i="11"/>
  <c r="F533" i="6"/>
  <c r="G532" i="11"/>
  <c r="K532" i="11" s="1"/>
  <c r="O532" i="11" s="1"/>
  <c r="F532" i="7"/>
  <c r="I533" i="11"/>
  <c r="L533" i="11" s="1"/>
  <c r="N533" i="7"/>
  <c r="J534" i="11"/>
  <c r="G533" i="7"/>
  <c r="G534" i="6"/>
  <c r="Q530" i="10"/>
  <c r="R530" i="10"/>
  <c r="Q529" i="10"/>
  <c r="U529" i="10" s="1"/>
  <c r="M529" i="10"/>
  <c r="I532" i="6"/>
  <c r="F531" i="9"/>
  <c r="E531" i="10" s="1"/>
  <c r="J531" i="10" s="1"/>
  <c r="I530" i="9"/>
  <c r="H532" i="6"/>
  <c r="E531" i="9"/>
  <c r="J530" i="7"/>
  <c r="H534" i="11" l="1"/>
  <c r="F534" i="6"/>
  <c r="M533" i="7"/>
  <c r="Q533" i="7" s="1"/>
  <c r="G533" i="11"/>
  <c r="K533" i="11" s="1"/>
  <c r="O533" i="11" s="1"/>
  <c r="F533" i="7"/>
  <c r="I534" i="11"/>
  <c r="L534" i="11" s="1"/>
  <c r="N534" i="7"/>
  <c r="J535" i="11"/>
  <c r="G534" i="7"/>
  <c r="G535" i="6"/>
  <c r="R531" i="10"/>
  <c r="U530" i="10"/>
  <c r="M530" i="10"/>
  <c r="I531" i="9"/>
  <c r="D531" i="10"/>
  <c r="I531" i="10" s="1"/>
  <c r="H533" i="6"/>
  <c r="E532" i="9"/>
  <c r="D532" i="10" s="1"/>
  <c r="I533" i="6"/>
  <c r="F532" i="9"/>
  <c r="E532" i="10" s="1"/>
  <c r="J532" i="10" s="1"/>
  <c r="J531" i="7"/>
  <c r="I532" i="10" l="1"/>
  <c r="H535" i="11"/>
  <c r="F535" i="6"/>
  <c r="M534" i="7"/>
  <c r="Q534" i="7" s="1"/>
  <c r="G534" i="11"/>
  <c r="K534" i="11" s="1"/>
  <c r="O534" i="11" s="1"/>
  <c r="F534" i="7"/>
  <c r="J536" i="11"/>
  <c r="N535" i="7"/>
  <c r="G535" i="7"/>
  <c r="I535" i="11"/>
  <c r="L535" i="11" s="1"/>
  <c r="G536" i="6"/>
  <c r="Q532" i="10"/>
  <c r="R532" i="10"/>
  <c r="Q531" i="10"/>
  <c r="U531" i="10" s="1"/>
  <c r="M531" i="10"/>
  <c r="I534" i="6"/>
  <c r="F533" i="9"/>
  <c r="E533" i="10" s="1"/>
  <c r="J533" i="10" s="1"/>
  <c r="I532" i="9"/>
  <c r="H534" i="6"/>
  <c r="E533" i="9"/>
  <c r="J532" i="7"/>
  <c r="G535" i="11" l="1"/>
  <c r="K535" i="11" s="1"/>
  <c r="O535" i="11" s="1"/>
  <c r="F536" i="6"/>
  <c r="H536" i="11"/>
  <c r="M535" i="7"/>
  <c r="Q535" i="7" s="1"/>
  <c r="F535" i="7"/>
  <c r="M532" i="10"/>
  <c r="G537" i="6"/>
  <c r="N536" i="7"/>
  <c r="G536" i="7"/>
  <c r="J537" i="11"/>
  <c r="I536" i="11"/>
  <c r="L536" i="11" s="1"/>
  <c r="U532" i="10"/>
  <c r="R533" i="10"/>
  <c r="I533" i="9"/>
  <c r="D533" i="10"/>
  <c r="I533" i="10" s="1"/>
  <c r="H535" i="6"/>
  <c r="E534" i="9"/>
  <c r="D534" i="10" s="1"/>
  <c r="I535" i="6"/>
  <c r="F534" i="9"/>
  <c r="E534" i="10" s="1"/>
  <c r="J534" i="10" s="1"/>
  <c r="J533" i="7"/>
  <c r="I534" i="10" l="1"/>
  <c r="M534" i="10" s="1"/>
  <c r="H537" i="11"/>
  <c r="M536" i="7"/>
  <c r="Q536" i="7" s="1"/>
  <c r="F537" i="6"/>
  <c r="G536" i="11"/>
  <c r="K536" i="11" s="1"/>
  <c r="O536" i="11" s="1"/>
  <c r="F536" i="7"/>
  <c r="I537" i="11"/>
  <c r="L537" i="11" s="1"/>
  <c r="G538" i="6"/>
  <c r="G537" i="7"/>
  <c r="J538" i="11"/>
  <c r="N537" i="7"/>
  <c r="R534" i="10"/>
  <c r="Q533" i="10"/>
  <c r="U533" i="10" s="1"/>
  <c r="M533" i="10"/>
  <c r="Q534" i="10"/>
  <c r="I536" i="6"/>
  <c r="F535" i="9"/>
  <c r="E535" i="10" s="1"/>
  <c r="J535" i="10" s="1"/>
  <c r="I534" i="9"/>
  <c r="H536" i="6"/>
  <c r="E535" i="9"/>
  <c r="J534" i="7"/>
  <c r="U534" i="10" l="1"/>
  <c r="H538" i="11"/>
  <c r="F538" i="6"/>
  <c r="F537" i="7"/>
  <c r="G537" i="11"/>
  <c r="K537" i="11" s="1"/>
  <c r="O537" i="11" s="1"/>
  <c r="M537" i="7"/>
  <c r="Q537" i="7" s="1"/>
  <c r="N538" i="7"/>
  <c r="G538" i="7"/>
  <c r="J539" i="11"/>
  <c r="I538" i="11"/>
  <c r="L538" i="11" s="1"/>
  <c r="G539" i="6"/>
  <c r="R535" i="10"/>
  <c r="I535" i="9"/>
  <c r="D535" i="10"/>
  <c r="I535" i="10" s="1"/>
  <c r="H537" i="6"/>
  <c r="E536" i="9"/>
  <c r="D536" i="10" s="1"/>
  <c r="I537" i="6"/>
  <c r="F536" i="9"/>
  <c r="E536" i="10" s="1"/>
  <c r="J536" i="10" s="1"/>
  <c r="J535" i="7"/>
  <c r="I536" i="10" l="1"/>
  <c r="M536" i="10" s="1"/>
  <c r="H539" i="11"/>
  <c r="M538" i="7"/>
  <c r="Q538" i="7" s="1"/>
  <c r="F539" i="6"/>
  <c r="G538" i="11"/>
  <c r="K538" i="11" s="1"/>
  <c r="O538" i="11" s="1"/>
  <c r="F538" i="7"/>
  <c r="J540" i="11"/>
  <c r="G540" i="6"/>
  <c r="N539" i="7"/>
  <c r="G539" i="7"/>
  <c r="I539" i="11"/>
  <c r="L539" i="11" s="1"/>
  <c r="R536" i="10"/>
  <c r="Q535" i="10"/>
  <c r="U535" i="10" s="1"/>
  <c r="M535" i="10"/>
  <c r="Q536" i="10"/>
  <c r="I538" i="6"/>
  <c r="F537" i="9"/>
  <c r="E537" i="10" s="1"/>
  <c r="J537" i="10" s="1"/>
  <c r="I536" i="9"/>
  <c r="H538" i="6"/>
  <c r="E537" i="9"/>
  <c r="J536" i="7"/>
  <c r="U536" i="10" l="1"/>
  <c r="G539" i="11"/>
  <c r="K539" i="11" s="1"/>
  <c r="O539" i="11" s="1"/>
  <c r="F539" i="7"/>
  <c r="H540" i="11"/>
  <c r="M539" i="7"/>
  <c r="Q539" i="7" s="1"/>
  <c r="F540" i="6"/>
  <c r="N540" i="7"/>
  <c r="G540" i="7"/>
  <c r="G541" i="6"/>
  <c r="I540" i="11"/>
  <c r="L540" i="11" s="1"/>
  <c r="J541" i="11"/>
  <c r="R537" i="10"/>
  <c r="I537" i="9"/>
  <c r="D537" i="10"/>
  <c r="I537" i="10" s="1"/>
  <c r="H539" i="6"/>
  <c r="E538" i="9"/>
  <c r="D538" i="10" s="1"/>
  <c r="I539" i="6"/>
  <c r="F538" i="9"/>
  <c r="E538" i="10" s="1"/>
  <c r="J538" i="10" s="1"/>
  <c r="J537" i="7"/>
  <c r="I538" i="10" l="1"/>
  <c r="M538" i="10" s="1"/>
  <c r="H541" i="11"/>
  <c r="G540" i="11"/>
  <c r="K540" i="11" s="1"/>
  <c r="O540" i="11" s="1"/>
  <c r="F541" i="6"/>
  <c r="M540" i="7"/>
  <c r="Q540" i="7" s="1"/>
  <c r="F540" i="7"/>
  <c r="G542" i="6"/>
  <c r="I541" i="11"/>
  <c r="L541" i="11" s="1"/>
  <c r="N541" i="7"/>
  <c r="G541" i="7"/>
  <c r="J542" i="11"/>
  <c r="R538" i="10"/>
  <c r="Q537" i="10"/>
  <c r="U537" i="10" s="1"/>
  <c r="M537" i="10"/>
  <c r="Q538" i="10"/>
  <c r="I540" i="6"/>
  <c r="F539" i="9"/>
  <c r="E539" i="10" s="1"/>
  <c r="J539" i="10" s="1"/>
  <c r="I538" i="9"/>
  <c r="H540" i="6"/>
  <c r="E539" i="9"/>
  <c r="J538" i="7"/>
  <c r="J539" i="7"/>
  <c r="U538" i="10" l="1"/>
  <c r="M541" i="7"/>
  <c r="Q541" i="7" s="1"/>
  <c r="F541" i="7"/>
  <c r="G541" i="11"/>
  <c r="K541" i="11" s="1"/>
  <c r="O541" i="11" s="1"/>
  <c r="F542" i="6"/>
  <c r="H542" i="11"/>
  <c r="N542" i="7"/>
  <c r="I542" i="11"/>
  <c r="L542" i="11" s="1"/>
  <c r="J543" i="11"/>
  <c r="G542" i="7"/>
  <c r="G543" i="6"/>
  <c r="R539" i="10"/>
  <c r="I539" i="9"/>
  <c r="D539" i="10"/>
  <c r="I539" i="10" s="1"/>
  <c r="H541" i="6"/>
  <c r="E540" i="9"/>
  <c r="D540" i="10" s="1"/>
  <c r="I540" i="10" s="1"/>
  <c r="I541" i="6"/>
  <c r="F540" i="9"/>
  <c r="E540" i="10" s="1"/>
  <c r="J540" i="10" s="1"/>
  <c r="J540" i="7"/>
  <c r="G542" i="11" l="1"/>
  <c r="K542" i="11" s="1"/>
  <c r="O542" i="11" s="1"/>
  <c r="H543" i="11"/>
  <c r="F543" i="6"/>
  <c r="F542" i="7"/>
  <c r="M542" i="7"/>
  <c r="Q542" i="7" s="1"/>
  <c r="I543" i="11"/>
  <c r="L543" i="11" s="1"/>
  <c r="G544" i="6"/>
  <c r="G543" i="7"/>
  <c r="N543" i="7"/>
  <c r="J544" i="11"/>
  <c r="R540" i="10"/>
  <c r="Q539" i="10"/>
  <c r="U539" i="10" s="1"/>
  <c r="M539" i="10"/>
  <c r="Q540" i="10"/>
  <c r="M540" i="10"/>
  <c r="I542" i="6"/>
  <c r="F541" i="9"/>
  <c r="E541" i="10" s="1"/>
  <c r="J541" i="10" s="1"/>
  <c r="I540" i="9"/>
  <c r="H542" i="6"/>
  <c r="E541" i="9"/>
  <c r="U540" i="10" l="1"/>
  <c r="H544" i="11"/>
  <c r="M543" i="7"/>
  <c r="Q543" i="7" s="1"/>
  <c r="G543" i="11"/>
  <c r="K543" i="11" s="1"/>
  <c r="O543" i="11" s="1"/>
  <c r="F544" i="6"/>
  <c r="F543" i="7"/>
  <c r="N544" i="7"/>
  <c r="G544" i="7"/>
  <c r="I544" i="11"/>
  <c r="L544" i="11" s="1"/>
  <c r="G545" i="6"/>
  <c r="J545" i="11"/>
  <c r="R541" i="10"/>
  <c r="I541" i="9"/>
  <c r="D541" i="10"/>
  <c r="I541" i="10" s="1"/>
  <c r="H543" i="6"/>
  <c r="E542" i="9"/>
  <c r="D542" i="10" s="1"/>
  <c r="I543" i="6"/>
  <c r="F542" i="9"/>
  <c r="E542" i="10" s="1"/>
  <c r="J542" i="10" s="1"/>
  <c r="J541" i="7"/>
  <c r="I542" i="10" l="1"/>
  <c r="M542" i="10" s="1"/>
  <c r="M544" i="7"/>
  <c r="Q544" i="7" s="1"/>
  <c r="G544" i="11"/>
  <c r="K544" i="11" s="1"/>
  <c r="O544" i="11" s="1"/>
  <c r="F545" i="6"/>
  <c r="H545" i="11"/>
  <c r="F544" i="7"/>
  <c r="G546" i="6"/>
  <c r="G545" i="7"/>
  <c r="J546" i="11"/>
  <c r="N545" i="7"/>
  <c r="I545" i="11"/>
  <c r="L545" i="11" s="1"/>
  <c r="R542" i="10"/>
  <c r="Q541" i="10"/>
  <c r="U541" i="10" s="1"/>
  <c r="M541" i="10"/>
  <c r="Q542" i="10"/>
  <c r="I544" i="6"/>
  <c r="F543" i="9"/>
  <c r="E543" i="10" s="1"/>
  <c r="J543" i="10" s="1"/>
  <c r="I542" i="9"/>
  <c r="H544" i="6"/>
  <c r="E543" i="9"/>
  <c r="J542" i="7"/>
  <c r="U542" i="10" l="1"/>
  <c r="H546" i="11"/>
  <c r="F545" i="7"/>
  <c r="G545" i="11"/>
  <c r="K545" i="11" s="1"/>
  <c r="O545" i="11" s="1"/>
  <c r="M545" i="7"/>
  <c r="Q545" i="7" s="1"/>
  <c r="F546" i="6"/>
  <c r="G546" i="7"/>
  <c r="I546" i="11"/>
  <c r="L546" i="11" s="1"/>
  <c r="N546" i="7"/>
  <c r="J547" i="11"/>
  <c r="G547" i="6"/>
  <c r="R543" i="10"/>
  <c r="I543" i="9"/>
  <c r="D543" i="10"/>
  <c r="I543" i="10" s="1"/>
  <c r="H545" i="6"/>
  <c r="E544" i="9"/>
  <c r="I545" i="6"/>
  <c r="F544" i="9"/>
  <c r="E544" i="10" s="1"/>
  <c r="J544" i="10" s="1"/>
  <c r="J543" i="7"/>
  <c r="H547" i="11" l="1"/>
  <c r="G546" i="11"/>
  <c r="K546" i="11" s="1"/>
  <c r="O546" i="11" s="1"/>
  <c r="F546" i="7"/>
  <c r="F547" i="6"/>
  <c r="M546" i="7"/>
  <c r="Q546" i="7" s="1"/>
  <c r="J548" i="11"/>
  <c r="G548" i="6"/>
  <c r="N547" i="7"/>
  <c r="I547" i="11"/>
  <c r="L547" i="11" s="1"/>
  <c r="G547" i="7"/>
  <c r="R544" i="10"/>
  <c r="Q543" i="10"/>
  <c r="U543" i="10" s="1"/>
  <c r="M543" i="10"/>
  <c r="I544" i="9"/>
  <c r="D544" i="10"/>
  <c r="I544" i="10" s="1"/>
  <c r="I546" i="6"/>
  <c r="F545" i="9"/>
  <c r="E545" i="10" s="1"/>
  <c r="J545" i="10" s="1"/>
  <c r="H546" i="6"/>
  <c r="E545" i="9"/>
  <c r="J544" i="7"/>
  <c r="F548" i="6" l="1"/>
  <c r="M547" i="7"/>
  <c r="Q547" i="7" s="1"/>
  <c r="G547" i="11"/>
  <c r="K547" i="11" s="1"/>
  <c r="O547" i="11" s="1"/>
  <c r="F547" i="7"/>
  <c r="H548" i="11"/>
  <c r="N548" i="7"/>
  <c r="G548" i="7"/>
  <c r="I548" i="11"/>
  <c r="L548" i="11" s="1"/>
  <c r="J549" i="11"/>
  <c r="G549" i="6"/>
  <c r="Q544" i="10"/>
  <c r="U544" i="10" s="1"/>
  <c r="M544" i="10"/>
  <c r="R545" i="10"/>
  <c r="I545" i="9"/>
  <c r="D545" i="10"/>
  <c r="I545" i="10" s="1"/>
  <c r="H547" i="6"/>
  <c r="E546" i="9"/>
  <c r="D546" i="10" s="1"/>
  <c r="I547" i="6"/>
  <c r="F546" i="9"/>
  <c r="E546" i="10" s="1"/>
  <c r="J546" i="10" s="1"/>
  <c r="J545" i="7"/>
  <c r="J546" i="7"/>
  <c r="I546" i="10" l="1"/>
  <c r="F548" i="7"/>
  <c r="H549" i="11"/>
  <c r="G548" i="11"/>
  <c r="K548" i="11" s="1"/>
  <c r="O548" i="11" s="1"/>
  <c r="F549" i="6"/>
  <c r="M548" i="7"/>
  <c r="Q548" i="7" s="1"/>
  <c r="J550" i="11"/>
  <c r="G550" i="6"/>
  <c r="N549" i="7"/>
  <c r="G549" i="7"/>
  <c r="I549" i="11"/>
  <c r="L549" i="11" s="1"/>
  <c r="R546" i="10"/>
  <c r="Q545" i="10"/>
  <c r="U545" i="10" s="1"/>
  <c r="M545" i="10"/>
  <c r="Q546" i="10"/>
  <c r="I548" i="6"/>
  <c r="F547" i="9"/>
  <c r="E547" i="10" s="1"/>
  <c r="J547" i="10" s="1"/>
  <c r="I546" i="9"/>
  <c r="H548" i="6"/>
  <c r="E547" i="9"/>
  <c r="M549" i="7" l="1"/>
  <c r="Q549" i="7" s="1"/>
  <c r="G549" i="11"/>
  <c r="K549" i="11" s="1"/>
  <c r="O549" i="11" s="1"/>
  <c r="F549" i="7"/>
  <c r="H550" i="11"/>
  <c r="F550" i="6"/>
  <c r="I550" i="11"/>
  <c r="L550" i="11" s="1"/>
  <c r="G551" i="6"/>
  <c r="N550" i="7"/>
  <c r="J551" i="11"/>
  <c r="G550" i="7"/>
  <c r="R547" i="10"/>
  <c r="U546" i="10"/>
  <c r="M546" i="10"/>
  <c r="I547" i="9"/>
  <c r="D547" i="10"/>
  <c r="I547" i="10" s="1"/>
  <c r="H549" i="6"/>
  <c r="E548" i="9"/>
  <c r="D548" i="10" s="1"/>
  <c r="I549" i="6"/>
  <c r="F548" i="9"/>
  <c r="E548" i="10" s="1"/>
  <c r="J548" i="10" s="1"/>
  <c r="J547" i="7"/>
  <c r="I548" i="10" l="1"/>
  <c r="H551" i="11"/>
  <c r="F551" i="6"/>
  <c r="F550" i="7"/>
  <c r="M550" i="7"/>
  <c r="Q550" i="7" s="1"/>
  <c r="G550" i="11"/>
  <c r="K550" i="11" s="1"/>
  <c r="O550" i="11" s="1"/>
  <c r="J552" i="11"/>
  <c r="G551" i="7"/>
  <c r="I551" i="11"/>
  <c r="L551" i="11" s="1"/>
  <c r="N551" i="7"/>
  <c r="G552" i="6"/>
  <c r="R548" i="10"/>
  <c r="Q547" i="10"/>
  <c r="U547" i="10" s="1"/>
  <c r="M547" i="10"/>
  <c r="Q548" i="10"/>
  <c r="I550" i="6"/>
  <c r="F549" i="9"/>
  <c r="E549" i="10" s="1"/>
  <c r="J549" i="10" s="1"/>
  <c r="I548" i="9"/>
  <c r="H550" i="6"/>
  <c r="E549" i="9"/>
  <c r="D549" i="10" s="1"/>
  <c r="I549" i="10" s="1"/>
  <c r="J548" i="7"/>
  <c r="J549" i="7"/>
  <c r="H552" i="11" l="1"/>
  <c r="G551" i="11"/>
  <c r="K551" i="11" s="1"/>
  <c r="O551" i="11" s="1"/>
  <c r="F552" i="6"/>
  <c r="M551" i="7"/>
  <c r="Q551" i="7" s="1"/>
  <c r="F551" i="7"/>
  <c r="N552" i="7"/>
  <c r="G553" i="6"/>
  <c r="I552" i="11"/>
  <c r="L552" i="11" s="1"/>
  <c r="G552" i="7"/>
  <c r="J553" i="11"/>
  <c r="Q549" i="10"/>
  <c r="R549" i="10"/>
  <c r="U548" i="10"/>
  <c r="M548" i="10"/>
  <c r="I549" i="9"/>
  <c r="H551" i="6"/>
  <c r="E550" i="9"/>
  <c r="I551" i="6"/>
  <c r="F550" i="9"/>
  <c r="E550" i="10" s="1"/>
  <c r="J550" i="10" s="1"/>
  <c r="J550" i="7"/>
  <c r="G552" i="11" l="1"/>
  <c r="K552" i="11" s="1"/>
  <c r="O552" i="11" s="1"/>
  <c r="M552" i="7"/>
  <c r="Q552" i="7" s="1"/>
  <c r="F553" i="6"/>
  <c r="F552" i="7"/>
  <c r="H553" i="11"/>
  <c r="I553" i="11"/>
  <c r="L553" i="11" s="1"/>
  <c r="G554" i="6"/>
  <c r="N553" i="7"/>
  <c r="J554" i="11"/>
  <c r="G553" i="7"/>
  <c r="R550" i="10"/>
  <c r="M549" i="10"/>
  <c r="U549" i="10"/>
  <c r="I550" i="9"/>
  <c r="D550" i="10"/>
  <c r="I550" i="10" s="1"/>
  <c r="H552" i="6"/>
  <c r="E551" i="9"/>
  <c r="I552" i="6"/>
  <c r="F551" i="9"/>
  <c r="E551" i="10" s="1"/>
  <c r="J551" i="10" s="1"/>
  <c r="F553" i="7" l="1"/>
  <c r="G553" i="11"/>
  <c r="K553" i="11" s="1"/>
  <c r="O553" i="11" s="1"/>
  <c r="H554" i="11"/>
  <c r="F554" i="6"/>
  <c r="M553" i="7"/>
  <c r="Q553" i="7" s="1"/>
  <c r="N554" i="7"/>
  <c r="J555" i="11"/>
  <c r="G555" i="6"/>
  <c r="G554" i="7"/>
  <c r="I554" i="11"/>
  <c r="L554" i="11" s="1"/>
  <c r="R551" i="10"/>
  <c r="Q550" i="10"/>
  <c r="U550" i="10" s="1"/>
  <c r="M550" i="10"/>
  <c r="I551" i="9"/>
  <c r="D551" i="10"/>
  <c r="I551" i="10" s="1"/>
  <c r="H553" i="6"/>
  <c r="E552" i="9"/>
  <c r="I553" i="6"/>
  <c r="F552" i="9"/>
  <c r="E552" i="10" s="1"/>
  <c r="J552" i="10" s="1"/>
  <c r="J551" i="7"/>
  <c r="H555" i="11" l="1"/>
  <c r="F555" i="6"/>
  <c r="G554" i="11"/>
  <c r="K554" i="11" s="1"/>
  <c r="O554" i="11" s="1"/>
  <c r="F554" i="7"/>
  <c r="M554" i="7"/>
  <c r="Q554" i="7" s="1"/>
  <c r="J556" i="11"/>
  <c r="I555" i="11"/>
  <c r="L555" i="11" s="1"/>
  <c r="G556" i="6"/>
  <c r="G555" i="7"/>
  <c r="N555" i="7"/>
  <c r="R552" i="10"/>
  <c r="Q551" i="10"/>
  <c r="U551" i="10" s="1"/>
  <c r="M551" i="10"/>
  <c r="I552" i="9"/>
  <c r="D552" i="10"/>
  <c r="I552" i="10" s="1"/>
  <c r="H554" i="6"/>
  <c r="E553" i="9"/>
  <c r="I554" i="6"/>
  <c r="F553" i="9"/>
  <c r="E553" i="10" s="1"/>
  <c r="J553" i="10" s="1"/>
  <c r="J552" i="7"/>
  <c r="J553" i="7"/>
  <c r="G555" i="11" l="1"/>
  <c r="K555" i="11" s="1"/>
  <c r="O555" i="11" s="1"/>
  <c r="F556" i="6"/>
  <c r="M555" i="7"/>
  <c r="Q555" i="7" s="1"/>
  <c r="H556" i="11"/>
  <c r="F555" i="7"/>
  <c r="G557" i="6"/>
  <c r="N556" i="7"/>
  <c r="J557" i="11"/>
  <c r="I556" i="11"/>
  <c r="L556" i="11" s="1"/>
  <c r="G556" i="7"/>
  <c r="R553" i="10"/>
  <c r="Q552" i="10"/>
  <c r="U552" i="10" s="1"/>
  <c r="M552" i="10"/>
  <c r="I553" i="9"/>
  <c r="D553" i="10"/>
  <c r="I553" i="10" s="1"/>
  <c r="H555" i="6"/>
  <c r="E554" i="9"/>
  <c r="I555" i="6"/>
  <c r="F554" i="9"/>
  <c r="E554" i="10" s="1"/>
  <c r="J554" i="10" s="1"/>
  <c r="J554" i="7"/>
  <c r="H557" i="11" l="1"/>
  <c r="F557" i="6"/>
  <c r="G556" i="11"/>
  <c r="K556" i="11" s="1"/>
  <c r="O556" i="11" s="1"/>
  <c r="F556" i="7"/>
  <c r="M556" i="7"/>
  <c r="Q556" i="7" s="1"/>
  <c r="J558" i="11"/>
  <c r="G557" i="7"/>
  <c r="G558" i="6"/>
  <c r="I557" i="11"/>
  <c r="L557" i="11" s="1"/>
  <c r="N557" i="7"/>
  <c r="R554" i="10"/>
  <c r="Q553" i="10"/>
  <c r="U553" i="10" s="1"/>
  <c r="M553" i="10"/>
  <c r="I554" i="9"/>
  <c r="D554" i="10"/>
  <c r="I554" i="10" s="1"/>
  <c r="H556" i="6"/>
  <c r="E555" i="9"/>
  <c r="D555" i="10" s="1"/>
  <c r="I556" i="6"/>
  <c r="F555" i="9"/>
  <c r="E555" i="10" s="1"/>
  <c r="J555" i="10" s="1"/>
  <c r="I555" i="10" l="1"/>
  <c r="H558" i="11"/>
  <c r="F558" i="6"/>
  <c r="G557" i="11"/>
  <c r="K557" i="11" s="1"/>
  <c r="O557" i="11" s="1"/>
  <c r="M557" i="7"/>
  <c r="Q557" i="7" s="1"/>
  <c r="F557" i="7"/>
  <c r="G559" i="6"/>
  <c r="N558" i="7"/>
  <c r="I558" i="11"/>
  <c r="L558" i="11" s="1"/>
  <c r="G558" i="7"/>
  <c r="J559" i="11"/>
  <c r="R555" i="10"/>
  <c r="Q554" i="10"/>
  <c r="U554" i="10" s="1"/>
  <c r="M554" i="10"/>
  <c r="Q555" i="10"/>
  <c r="I555" i="9"/>
  <c r="H557" i="6"/>
  <c r="E556" i="9"/>
  <c r="I557" i="6"/>
  <c r="F556" i="9"/>
  <c r="E556" i="10" s="1"/>
  <c r="J556" i="10" s="1"/>
  <c r="J555" i="7"/>
  <c r="H559" i="11" l="1"/>
  <c r="G558" i="11"/>
  <c r="K558" i="11" s="1"/>
  <c r="O558" i="11" s="1"/>
  <c r="F559" i="6"/>
  <c r="M558" i="7"/>
  <c r="Q558" i="7" s="1"/>
  <c r="F558" i="7"/>
  <c r="I559" i="11"/>
  <c r="L559" i="11" s="1"/>
  <c r="G560" i="6"/>
  <c r="N559" i="7"/>
  <c r="J560" i="11"/>
  <c r="G559" i="7"/>
  <c r="R556" i="10"/>
  <c r="M555" i="10"/>
  <c r="U555" i="10"/>
  <c r="I556" i="9"/>
  <c r="D556" i="10"/>
  <c r="I556" i="10" s="1"/>
  <c r="H558" i="6"/>
  <c r="E557" i="9"/>
  <c r="D557" i="10" s="1"/>
  <c r="I558" i="6"/>
  <c r="F557" i="9"/>
  <c r="E557" i="10" s="1"/>
  <c r="J557" i="10" s="1"/>
  <c r="J556" i="7"/>
  <c r="J557" i="7"/>
  <c r="I557" i="10" l="1"/>
  <c r="M559" i="7"/>
  <c r="Q559" i="7" s="1"/>
  <c r="G559" i="11"/>
  <c r="K559" i="11" s="1"/>
  <c r="O559" i="11" s="1"/>
  <c r="H560" i="11"/>
  <c r="F559" i="7"/>
  <c r="F560" i="6"/>
  <c r="N560" i="7"/>
  <c r="G560" i="7"/>
  <c r="J561" i="11"/>
  <c r="I560" i="11"/>
  <c r="L560" i="11" s="1"/>
  <c r="G561" i="6"/>
  <c r="Q557" i="10"/>
  <c r="R557" i="10"/>
  <c r="Q556" i="10"/>
  <c r="U556" i="10" s="1"/>
  <c r="M556" i="10"/>
  <c r="I557" i="9"/>
  <c r="H559" i="6"/>
  <c r="E558" i="9"/>
  <c r="D558" i="10" s="1"/>
  <c r="I558" i="10" s="1"/>
  <c r="I559" i="6"/>
  <c r="F558" i="9"/>
  <c r="E558" i="10" s="1"/>
  <c r="J558" i="10" s="1"/>
  <c r="F560" i="7" l="1"/>
  <c r="G560" i="11"/>
  <c r="K560" i="11" s="1"/>
  <c r="O560" i="11" s="1"/>
  <c r="F561" i="6"/>
  <c r="H561" i="11"/>
  <c r="M560" i="7"/>
  <c r="Q560" i="7" s="1"/>
  <c r="I561" i="11"/>
  <c r="L561" i="11" s="1"/>
  <c r="G562" i="6"/>
  <c r="J562" i="11"/>
  <c r="G561" i="7"/>
  <c r="N561" i="7"/>
  <c r="Q558" i="10"/>
  <c r="R558" i="10"/>
  <c r="U557" i="10"/>
  <c r="M557" i="10"/>
  <c r="H560" i="6"/>
  <c r="E559" i="9"/>
  <c r="D559" i="10" s="1"/>
  <c r="I559" i="10" s="1"/>
  <c r="I560" i="6"/>
  <c r="F559" i="9"/>
  <c r="E559" i="10" s="1"/>
  <c r="J559" i="10" s="1"/>
  <c r="I558" i="9"/>
  <c r="J558" i="7"/>
  <c r="F561" i="7" l="1"/>
  <c r="F562" i="6"/>
  <c r="H562" i="11"/>
  <c r="M561" i="7"/>
  <c r="Q561" i="7" s="1"/>
  <c r="G561" i="11"/>
  <c r="K561" i="11" s="1"/>
  <c r="O561" i="11" s="1"/>
  <c r="M558" i="10"/>
  <c r="G562" i="7"/>
  <c r="I562" i="11"/>
  <c r="L562" i="11" s="1"/>
  <c r="J563" i="11"/>
  <c r="G563" i="6"/>
  <c r="N562" i="7"/>
  <c r="R559" i="10"/>
  <c r="Q559" i="10"/>
  <c r="U558" i="10"/>
  <c r="I559" i="9"/>
  <c r="H561" i="6"/>
  <c r="E560" i="9"/>
  <c r="D560" i="10" s="1"/>
  <c r="I560" i="10" s="1"/>
  <c r="I561" i="6"/>
  <c r="F560" i="9"/>
  <c r="E560" i="10" s="1"/>
  <c r="J560" i="10" s="1"/>
  <c r="J559" i="7"/>
  <c r="H563" i="11" l="1"/>
  <c r="F563" i="6"/>
  <c r="G562" i="11"/>
  <c r="K562" i="11" s="1"/>
  <c r="O562" i="11" s="1"/>
  <c r="M562" i="7"/>
  <c r="Q562" i="7" s="1"/>
  <c r="F562" i="7"/>
  <c r="J564" i="11"/>
  <c r="G563" i="7"/>
  <c r="N563" i="7"/>
  <c r="G564" i="6"/>
  <c r="I563" i="11"/>
  <c r="L563" i="11" s="1"/>
  <c r="Q560" i="10"/>
  <c r="R560" i="10"/>
  <c r="M559" i="10"/>
  <c r="U559" i="10"/>
  <c r="H562" i="6"/>
  <c r="E561" i="9"/>
  <c r="D561" i="10" s="1"/>
  <c r="I561" i="10" s="1"/>
  <c r="I562" i="6"/>
  <c r="F561" i="9"/>
  <c r="E561" i="10" s="1"/>
  <c r="J561" i="10" s="1"/>
  <c r="I560" i="9"/>
  <c r="J560" i="7"/>
  <c r="F563" i="7" l="1"/>
  <c r="H564" i="11"/>
  <c r="F564" i="6"/>
  <c r="G563" i="11"/>
  <c r="K563" i="11" s="1"/>
  <c r="O563" i="11" s="1"/>
  <c r="M563" i="7"/>
  <c r="Q563" i="7" s="1"/>
  <c r="G565" i="6"/>
  <c r="G564" i="7"/>
  <c r="I564" i="11"/>
  <c r="L564" i="11" s="1"/>
  <c r="N564" i="7"/>
  <c r="J565" i="11"/>
  <c r="Q561" i="10"/>
  <c r="R561" i="10"/>
  <c r="U560" i="10"/>
  <c r="M560" i="10"/>
  <c r="I561" i="9"/>
  <c r="H563" i="6"/>
  <c r="E562" i="9"/>
  <c r="D562" i="10" s="1"/>
  <c r="I562" i="10" s="1"/>
  <c r="I563" i="6"/>
  <c r="F562" i="9"/>
  <c r="E562" i="10" s="1"/>
  <c r="J562" i="10" s="1"/>
  <c r="J561" i="7"/>
  <c r="J562" i="7"/>
  <c r="G564" i="11" l="1"/>
  <c r="K564" i="11" s="1"/>
  <c r="O564" i="11" s="1"/>
  <c r="F565" i="6"/>
  <c r="F564" i="7"/>
  <c r="M564" i="7"/>
  <c r="Q564" i="7" s="1"/>
  <c r="H565" i="11"/>
  <c r="J566" i="11"/>
  <c r="G565" i="7"/>
  <c r="G566" i="6"/>
  <c r="I565" i="11"/>
  <c r="L565" i="11" s="1"/>
  <c r="N565" i="7"/>
  <c r="R562" i="10"/>
  <c r="Q562" i="10"/>
  <c r="U561" i="10"/>
  <c r="M561" i="10"/>
  <c r="H564" i="6"/>
  <c r="E563" i="9"/>
  <c r="D563" i="10" s="1"/>
  <c r="I563" i="10" s="1"/>
  <c r="I564" i="6"/>
  <c r="F563" i="9"/>
  <c r="E563" i="10" s="1"/>
  <c r="J563" i="10" s="1"/>
  <c r="I562" i="9"/>
  <c r="U562" i="10" l="1"/>
  <c r="H566" i="11"/>
  <c r="G565" i="11"/>
  <c r="K565" i="11" s="1"/>
  <c r="O565" i="11" s="1"/>
  <c r="F566" i="6"/>
  <c r="M565" i="7"/>
  <c r="Q565" i="7" s="1"/>
  <c r="F565" i="7"/>
  <c r="G566" i="7"/>
  <c r="I566" i="11"/>
  <c r="L566" i="11" s="1"/>
  <c r="G567" i="6"/>
  <c r="N566" i="7"/>
  <c r="J567" i="11"/>
  <c r="R563" i="10"/>
  <c r="Q563" i="10"/>
  <c r="M562" i="10"/>
  <c r="I563" i="9"/>
  <c r="H565" i="6"/>
  <c r="E564" i="9"/>
  <c r="D564" i="10" s="1"/>
  <c r="I564" i="10" s="1"/>
  <c r="I565" i="6"/>
  <c r="F564" i="9"/>
  <c r="E564" i="10" s="1"/>
  <c r="J564" i="10" s="1"/>
  <c r="J563" i="7"/>
  <c r="F566" i="7" l="1"/>
  <c r="H567" i="11"/>
  <c r="G566" i="11"/>
  <c r="K566" i="11" s="1"/>
  <c r="O566" i="11" s="1"/>
  <c r="F567" i="6"/>
  <c r="M566" i="7"/>
  <c r="Q566" i="7" s="1"/>
  <c r="I567" i="11"/>
  <c r="L567" i="11" s="1"/>
  <c r="G567" i="7"/>
  <c r="J568" i="11"/>
  <c r="N567" i="7"/>
  <c r="G568" i="6"/>
  <c r="Q564" i="10"/>
  <c r="R564" i="10"/>
  <c r="M563" i="10"/>
  <c r="U563" i="10"/>
  <c r="H566" i="6"/>
  <c r="E565" i="9"/>
  <c r="D565" i="10" s="1"/>
  <c r="I565" i="10" s="1"/>
  <c r="I566" i="6"/>
  <c r="F565" i="9"/>
  <c r="E565" i="10" s="1"/>
  <c r="J565" i="10" s="1"/>
  <c r="I564" i="9"/>
  <c r="J564" i="7"/>
  <c r="G567" i="11" l="1"/>
  <c r="K567" i="11" s="1"/>
  <c r="O567" i="11" s="1"/>
  <c r="F568" i="6"/>
  <c r="H568" i="11"/>
  <c r="M567" i="7"/>
  <c r="Q567" i="7" s="1"/>
  <c r="F567" i="7"/>
  <c r="G569" i="6"/>
  <c r="J569" i="11"/>
  <c r="G568" i="7"/>
  <c r="I568" i="11"/>
  <c r="L568" i="11" s="1"/>
  <c r="N568" i="7"/>
  <c r="Q565" i="10"/>
  <c r="R565" i="10"/>
  <c r="U564" i="10"/>
  <c r="M564" i="10"/>
  <c r="I565" i="9"/>
  <c r="H567" i="6"/>
  <c r="E566" i="9"/>
  <c r="D566" i="10" s="1"/>
  <c r="I566" i="10" s="1"/>
  <c r="I567" i="6"/>
  <c r="F566" i="9"/>
  <c r="E566" i="10" s="1"/>
  <c r="J566" i="10" s="1"/>
  <c r="J565" i="7"/>
  <c r="F568" i="7" l="1"/>
  <c r="G568" i="11"/>
  <c r="K568" i="11" s="1"/>
  <c r="O568" i="11" s="1"/>
  <c r="F569" i="6"/>
  <c r="H569" i="11"/>
  <c r="M568" i="7"/>
  <c r="Q568" i="7" s="1"/>
  <c r="I569" i="11"/>
  <c r="L569" i="11" s="1"/>
  <c r="G569" i="7"/>
  <c r="J570" i="11"/>
  <c r="N569" i="7"/>
  <c r="G570" i="6"/>
  <c r="R566" i="10"/>
  <c r="Q566" i="10"/>
  <c r="M565" i="10"/>
  <c r="U565" i="10"/>
  <c r="H568" i="6"/>
  <c r="E567" i="9"/>
  <c r="D567" i="10" s="1"/>
  <c r="I567" i="10" s="1"/>
  <c r="I568" i="6"/>
  <c r="F567" i="9"/>
  <c r="E567" i="10" s="1"/>
  <c r="J567" i="10" s="1"/>
  <c r="I566" i="9"/>
  <c r="J566" i="7"/>
  <c r="G569" i="11" l="1"/>
  <c r="K569" i="11" s="1"/>
  <c r="O569" i="11" s="1"/>
  <c r="H570" i="11"/>
  <c r="F570" i="6"/>
  <c r="M569" i="7"/>
  <c r="Q569" i="7" s="1"/>
  <c r="F569" i="7"/>
  <c r="J571" i="11"/>
  <c r="I570" i="11"/>
  <c r="L570" i="11" s="1"/>
  <c r="G571" i="6"/>
  <c r="N570" i="7"/>
  <c r="G570" i="7"/>
  <c r="Q567" i="10"/>
  <c r="R567" i="10"/>
  <c r="M566" i="10"/>
  <c r="U566" i="10"/>
  <c r="I567" i="9"/>
  <c r="H569" i="6"/>
  <c r="E568" i="9"/>
  <c r="D568" i="10" s="1"/>
  <c r="I568" i="10" s="1"/>
  <c r="I569" i="6"/>
  <c r="F568" i="9"/>
  <c r="E568" i="10" s="1"/>
  <c r="J568" i="10" s="1"/>
  <c r="J567" i="7"/>
  <c r="G570" i="11" l="1"/>
  <c r="K570" i="11" s="1"/>
  <c r="O570" i="11" s="1"/>
  <c r="F571" i="6"/>
  <c r="M570" i="7"/>
  <c r="Q570" i="7" s="1"/>
  <c r="F570" i="7"/>
  <c r="H571" i="11"/>
  <c r="J572" i="11"/>
  <c r="G571" i="7"/>
  <c r="G572" i="6"/>
  <c r="I571" i="11"/>
  <c r="L571" i="11" s="1"/>
  <c r="N571" i="7"/>
  <c r="R568" i="10"/>
  <c r="Q568" i="10"/>
  <c r="M567" i="10"/>
  <c r="U567" i="10"/>
  <c r="H570" i="6"/>
  <c r="E569" i="9"/>
  <c r="D569" i="10" s="1"/>
  <c r="I569" i="10" s="1"/>
  <c r="I570" i="6"/>
  <c r="F569" i="9"/>
  <c r="E569" i="10" s="1"/>
  <c r="J569" i="10" s="1"/>
  <c r="I568" i="9"/>
  <c r="J568" i="7"/>
  <c r="G571" i="11" l="1"/>
  <c r="K571" i="11" s="1"/>
  <c r="O571" i="11" s="1"/>
  <c r="M571" i="7"/>
  <c r="Q571" i="7" s="1"/>
  <c r="F571" i="7"/>
  <c r="H572" i="11"/>
  <c r="F572" i="6"/>
  <c r="I572" i="11"/>
  <c r="L572" i="11" s="1"/>
  <c r="G573" i="6"/>
  <c r="N572" i="7"/>
  <c r="J573" i="11"/>
  <c r="G572" i="7"/>
  <c r="Q569" i="10"/>
  <c r="R569" i="10"/>
  <c r="U568" i="10"/>
  <c r="M568" i="10"/>
  <c r="I569" i="9"/>
  <c r="H571" i="6"/>
  <c r="E570" i="9"/>
  <c r="D570" i="10" s="1"/>
  <c r="I570" i="10" s="1"/>
  <c r="I571" i="6"/>
  <c r="F570" i="9"/>
  <c r="E570" i="10" s="1"/>
  <c r="J570" i="10" s="1"/>
  <c r="J569" i="7"/>
  <c r="G572" i="11" l="1"/>
  <c r="K572" i="11" s="1"/>
  <c r="O572" i="11" s="1"/>
  <c r="M572" i="7"/>
  <c r="Q572" i="7" s="1"/>
  <c r="H573" i="11"/>
  <c r="F573" i="6"/>
  <c r="F572" i="7"/>
  <c r="J574" i="11"/>
  <c r="G573" i="7"/>
  <c r="N573" i="7"/>
  <c r="I573" i="11"/>
  <c r="L573" i="11" s="1"/>
  <c r="G574" i="6"/>
  <c r="R570" i="10"/>
  <c r="Q570" i="10"/>
  <c r="M569" i="10"/>
  <c r="U569" i="10"/>
  <c r="H572" i="6"/>
  <c r="E571" i="9"/>
  <c r="D571" i="10" s="1"/>
  <c r="I571" i="10" s="1"/>
  <c r="I572" i="6"/>
  <c r="F571" i="9"/>
  <c r="E571" i="10" s="1"/>
  <c r="J571" i="10" s="1"/>
  <c r="I570" i="9"/>
  <c r="J570" i="7"/>
  <c r="H574" i="11" l="1"/>
  <c r="G573" i="11"/>
  <c r="K573" i="11" s="1"/>
  <c r="O573" i="11" s="1"/>
  <c r="F574" i="6"/>
  <c r="M573" i="7"/>
  <c r="Q573" i="7" s="1"/>
  <c r="F573" i="7"/>
  <c r="I574" i="11"/>
  <c r="L574" i="11" s="1"/>
  <c r="G575" i="6"/>
  <c r="J575" i="11"/>
  <c r="G574" i="7"/>
  <c r="N574" i="7"/>
  <c r="Q571" i="10"/>
  <c r="R571" i="10"/>
  <c r="M570" i="10"/>
  <c r="U570" i="10"/>
  <c r="I571" i="9"/>
  <c r="H573" i="6"/>
  <c r="E572" i="9"/>
  <c r="D572" i="10" s="1"/>
  <c r="I572" i="10" s="1"/>
  <c r="I573" i="6"/>
  <c r="F572" i="9"/>
  <c r="E572" i="10" s="1"/>
  <c r="J572" i="10" s="1"/>
  <c r="J571" i="7"/>
  <c r="J572" i="7"/>
  <c r="G574" i="11" l="1"/>
  <c r="K574" i="11" s="1"/>
  <c r="O574" i="11" s="1"/>
  <c r="H575" i="11"/>
  <c r="F575" i="6"/>
  <c r="F574" i="7"/>
  <c r="M574" i="7"/>
  <c r="Q574" i="7" s="1"/>
  <c r="M571" i="10"/>
  <c r="I575" i="11"/>
  <c r="L575" i="11" s="1"/>
  <c r="G575" i="7"/>
  <c r="G576" i="6"/>
  <c r="J576" i="11"/>
  <c r="N575" i="7"/>
  <c r="R572" i="10"/>
  <c r="Q572" i="10"/>
  <c r="U571" i="10"/>
  <c r="H574" i="6"/>
  <c r="E573" i="9"/>
  <c r="D573" i="10" s="1"/>
  <c r="I573" i="10" s="1"/>
  <c r="I574" i="6"/>
  <c r="F573" i="9"/>
  <c r="E573" i="10" s="1"/>
  <c r="J573" i="10" s="1"/>
  <c r="I572" i="9"/>
  <c r="G575" i="11" l="1"/>
  <c r="K575" i="11" s="1"/>
  <c r="O575" i="11" s="1"/>
  <c r="F575" i="7"/>
  <c r="H576" i="11"/>
  <c r="F576" i="6"/>
  <c r="M575" i="7"/>
  <c r="Q575" i="7" s="1"/>
  <c r="U572" i="10"/>
  <c r="J577" i="11"/>
  <c r="G577" i="6"/>
  <c r="I576" i="11"/>
  <c r="L576" i="11" s="1"/>
  <c r="N576" i="7"/>
  <c r="G576" i="7"/>
  <c r="R573" i="10"/>
  <c r="Q573" i="10"/>
  <c r="M572" i="10"/>
  <c r="I573" i="9"/>
  <c r="H575" i="6"/>
  <c r="E574" i="9"/>
  <c r="D574" i="10" s="1"/>
  <c r="I574" i="10" s="1"/>
  <c r="I575" i="6"/>
  <c r="F574" i="9"/>
  <c r="E574" i="10" s="1"/>
  <c r="J574" i="10" s="1"/>
  <c r="J573" i="7"/>
  <c r="G576" i="11" l="1"/>
  <c r="K576" i="11" s="1"/>
  <c r="O576" i="11" s="1"/>
  <c r="F576" i="7"/>
  <c r="H577" i="11"/>
  <c r="F577" i="6"/>
  <c r="M576" i="7"/>
  <c r="Q576" i="7" s="1"/>
  <c r="M573" i="10"/>
  <c r="I577" i="11"/>
  <c r="L577" i="11" s="1"/>
  <c r="G578" i="6"/>
  <c r="N577" i="7"/>
  <c r="J578" i="11"/>
  <c r="G577" i="7"/>
  <c r="R574" i="10"/>
  <c r="Q574" i="10"/>
  <c r="U573" i="10"/>
  <c r="H576" i="6"/>
  <c r="E575" i="9"/>
  <c r="D575" i="10" s="1"/>
  <c r="I575" i="10" s="1"/>
  <c r="I576" i="6"/>
  <c r="F575" i="9"/>
  <c r="E575" i="10" s="1"/>
  <c r="J575" i="10" s="1"/>
  <c r="I574" i="9"/>
  <c r="J574" i="7"/>
  <c r="F577" i="7" l="1"/>
  <c r="H578" i="11"/>
  <c r="F578" i="6"/>
  <c r="G577" i="11"/>
  <c r="K577" i="11" s="1"/>
  <c r="O577" i="11" s="1"/>
  <c r="M577" i="7"/>
  <c r="Q577" i="7" s="1"/>
  <c r="G579" i="6"/>
  <c r="J579" i="11"/>
  <c r="G578" i="7"/>
  <c r="I578" i="11"/>
  <c r="L578" i="11" s="1"/>
  <c r="N578" i="7"/>
  <c r="Q575" i="10"/>
  <c r="R575" i="10"/>
  <c r="U574" i="10"/>
  <c r="M574" i="10"/>
  <c r="I575" i="9"/>
  <c r="H577" i="6"/>
  <c r="E576" i="9"/>
  <c r="D576" i="10" s="1"/>
  <c r="I576" i="10" s="1"/>
  <c r="I577" i="6"/>
  <c r="F576" i="9"/>
  <c r="E576" i="10" s="1"/>
  <c r="J576" i="10" s="1"/>
  <c r="J575" i="7"/>
  <c r="M578" i="7" l="1"/>
  <c r="Q578" i="7" s="1"/>
  <c r="G578" i="11"/>
  <c r="K578" i="11" s="1"/>
  <c r="O578" i="11" s="1"/>
  <c r="F579" i="6"/>
  <c r="H579" i="11"/>
  <c r="F578" i="7"/>
  <c r="I579" i="11"/>
  <c r="L579" i="11" s="1"/>
  <c r="G579" i="7"/>
  <c r="N579" i="7"/>
  <c r="J580" i="11"/>
  <c r="G580" i="6"/>
  <c r="R576" i="10"/>
  <c r="Q576" i="10"/>
  <c r="U575" i="10"/>
  <c r="M575" i="10"/>
  <c r="H578" i="6"/>
  <c r="E577" i="9"/>
  <c r="D577" i="10" s="1"/>
  <c r="I577" i="10" s="1"/>
  <c r="I578" i="6"/>
  <c r="F577" i="9"/>
  <c r="E577" i="10" s="1"/>
  <c r="J577" i="10" s="1"/>
  <c r="I576" i="9"/>
  <c r="J576" i="7"/>
  <c r="G579" i="11" l="1"/>
  <c r="K579" i="11" s="1"/>
  <c r="O579" i="11" s="1"/>
  <c r="F580" i="6"/>
  <c r="H580" i="11"/>
  <c r="M579" i="7"/>
  <c r="Q579" i="7" s="1"/>
  <c r="F579" i="7"/>
  <c r="I580" i="11"/>
  <c r="L580" i="11" s="1"/>
  <c r="G581" i="6"/>
  <c r="N580" i="7"/>
  <c r="J581" i="11"/>
  <c r="G580" i="7"/>
  <c r="R577" i="10"/>
  <c r="Q577" i="10"/>
  <c r="U576" i="10"/>
  <c r="M576" i="10"/>
  <c r="I577" i="9"/>
  <c r="H579" i="6"/>
  <c r="E578" i="9"/>
  <c r="D578" i="10" s="1"/>
  <c r="I578" i="10" s="1"/>
  <c r="I579" i="6"/>
  <c r="F578" i="9"/>
  <c r="E578" i="10" s="1"/>
  <c r="J578" i="10" s="1"/>
  <c r="J577" i="7"/>
  <c r="J578" i="7"/>
  <c r="M580" i="7" l="1"/>
  <c r="Q580" i="7" s="1"/>
  <c r="H581" i="11"/>
  <c r="G580" i="11"/>
  <c r="K580" i="11" s="1"/>
  <c r="O580" i="11" s="1"/>
  <c r="F581" i="6"/>
  <c r="F580" i="7"/>
  <c r="J582" i="11"/>
  <c r="N581" i="7"/>
  <c r="I581" i="11"/>
  <c r="L581" i="11" s="1"/>
  <c r="G581" i="7"/>
  <c r="G582" i="6"/>
  <c r="R578" i="10"/>
  <c r="Q578" i="10"/>
  <c r="U577" i="10"/>
  <c r="M577" i="10"/>
  <c r="I578" i="9"/>
  <c r="H580" i="6"/>
  <c r="E579" i="9"/>
  <c r="I580" i="6"/>
  <c r="F579" i="9"/>
  <c r="E579" i="10" s="1"/>
  <c r="J579" i="10" s="1"/>
  <c r="M578" i="10" l="1"/>
  <c r="H582" i="11"/>
  <c r="F582" i="6"/>
  <c r="F581" i="7"/>
  <c r="M581" i="7"/>
  <c r="Q581" i="7" s="1"/>
  <c r="G581" i="11"/>
  <c r="K581" i="11" s="1"/>
  <c r="O581" i="11" s="1"/>
  <c r="I582" i="11"/>
  <c r="L582" i="11" s="1"/>
  <c r="G583" i="6"/>
  <c r="N582" i="7"/>
  <c r="G582" i="7"/>
  <c r="J583" i="11"/>
  <c r="R579" i="10"/>
  <c r="U578" i="10"/>
  <c r="I579" i="9"/>
  <c r="D579" i="10"/>
  <c r="I579" i="10" s="1"/>
  <c r="H581" i="6"/>
  <c r="E580" i="9"/>
  <c r="I581" i="6"/>
  <c r="F580" i="9"/>
  <c r="E580" i="10" s="1"/>
  <c r="J580" i="10" s="1"/>
  <c r="J579" i="7"/>
  <c r="M582" i="7" l="1"/>
  <c r="Q582" i="7" s="1"/>
  <c r="H583" i="11"/>
  <c r="G582" i="11"/>
  <c r="K582" i="11" s="1"/>
  <c r="O582" i="11" s="1"/>
  <c r="F583" i="6"/>
  <c r="F582" i="7"/>
  <c r="I583" i="11"/>
  <c r="L583" i="11" s="1"/>
  <c r="G583" i="7"/>
  <c r="G584" i="6"/>
  <c r="J584" i="11"/>
  <c r="N583" i="7"/>
  <c r="R580" i="10"/>
  <c r="Q579" i="10"/>
  <c r="U579" i="10" s="1"/>
  <c r="M579" i="10"/>
  <c r="I580" i="9"/>
  <c r="D580" i="10"/>
  <c r="I580" i="10" s="1"/>
  <c r="H582" i="6"/>
  <c r="E581" i="9"/>
  <c r="D581" i="10" s="1"/>
  <c r="I582" i="6"/>
  <c r="F581" i="9"/>
  <c r="E581" i="10" s="1"/>
  <c r="J581" i="10" s="1"/>
  <c r="J580" i="7"/>
  <c r="J581" i="7"/>
  <c r="I581" i="10" l="1"/>
  <c r="H584" i="11"/>
  <c r="F583" i="7"/>
  <c r="M583" i="7"/>
  <c r="Q583" i="7" s="1"/>
  <c r="F584" i="6"/>
  <c r="G583" i="11"/>
  <c r="K583" i="11" s="1"/>
  <c r="O583" i="11" s="1"/>
  <c r="N584" i="7"/>
  <c r="J585" i="11"/>
  <c r="G584" i="7"/>
  <c r="G585" i="6"/>
  <c r="I584" i="11"/>
  <c r="L584" i="11" s="1"/>
  <c r="R581" i="10"/>
  <c r="Q580" i="10"/>
  <c r="U580" i="10" s="1"/>
  <c r="M580" i="10"/>
  <c r="Q581" i="10"/>
  <c r="I581" i="9"/>
  <c r="H583" i="6"/>
  <c r="E582" i="9"/>
  <c r="D582" i="10" s="1"/>
  <c r="I582" i="10" s="1"/>
  <c r="I583" i="6"/>
  <c r="F582" i="9"/>
  <c r="E582" i="10" s="1"/>
  <c r="J582" i="10" s="1"/>
  <c r="H585" i="11" l="1"/>
  <c r="F585" i="6"/>
  <c r="G584" i="11"/>
  <c r="K584" i="11" s="1"/>
  <c r="O584" i="11" s="1"/>
  <c r="M584" i="7"/>
  <c r="Q584" i="7" s="1"/>
  <c r="F584" i="7"/>
  <c r="I585" i="11"/>
  <c r="L585" i="11" s="1"/>
  <c r="G586" i="6"/>
  <c r="J586" i="11"/>
  <c r="G585" i="7"/>
  <c r="N585" i="7"/>
  <c r="R582" i="10"/>
  <c r="Q582" i="10"/>
  <c r="U581" i="10"/>
  <c r="M581" i="10"/>
  <c r="H584" i="6"/>
  <c r="E583" i="9"/>
  <c r="D583" i="10" s="1"/>
  <c r="I583" i="10" s="1"/>
  <c r="I584" i="6"/>
  <c r="F583" i="9"/>
  <c r="E583" i="10" s="1"/>
  <c r="J583" i="10" s="1"/>
  <c r="I582" i="9"/>
  <c r="J582" i="7"/>
  <c r="M582" i="10" l="1"/>
  <c r="G585" i="11"/>
  <c r="K585" i="11" s="1"/>
  <c r="O585" i="11" s="1"/>
  <c r="F586" i="6"/>
  <c r="H586" i="11"/>
  <c r="F585" i="7"/>
  <c r="M585" i="7"/>
  <c r="Q585" i="7" s="1"/>
  <c r="G587" i="6"/>
  <c r="J587" i="11"/>
  <c r="N586" i="7"/>
  <c r="G586" i="7"/>
  <c r="I586" i="11"/>
  <c r="L586" i="11" s="1"/>
  <c r="R583" i="10"/>
  <c r="Q583" i="10"/>
  <c r="U582" i="10"/>
  <c r="I583" i="9"/>
  <c r="H585" i="6"/>
  <c r="E584" i="9"/>
  <c r="D584" i="10" s="1"/>
  <c r="I584" i="10" s="1"/>
  <c r="I585" i="6"/>
  <c r="F584" i="9"/>
  <c r="E584" i="10" s="1"/>
  <c r="J584" i="10" s="1"/>
  <c r="J583" i="7"/>
  <c r="F586" i="7" l="1"/>
  <c r="F587" i="6"/>
  <c r="H587" i="11"/>
  <c r="G586" i="11"/>
  <c r="K586" i="11" s="1"/>
  <c r="O586" i="11" s="1"/>
  <c r="M586" i="7"/>
  <c r="Q586" i="7" s="1"/>
  <c r="J588" i="11"/>
  <c r="G587" i="7"/>
  <c r="G588" i="6"/>
  <c r="I587" i="11"/>
  <c r="L587" i="11" s="1"/>
  <c r="N587" i="7"/>
  <c r="Q584" i="10"/>
  <c r="R584" i="10"/>
  <c r="M583" i="10"/>
  <c r="U583" i="10"/>
  <c r="H586" i="6"/>
  <c r="E585" i="9"/>
  <c r="D585" i="10" s="1"/>
  <c r="I585" i="10" s="1"/>
  <c r="I586" i="6"/>
  <c r="F585" i="9"/>
  <c r="E585" i="10" s="1"/>
  <c r="J585" i="10" s="1"/>
  <c r="I584" i="9"/>
  <c r="J584" i="7"/>
  <c r="J585" i="7"/>
  <c r="G587" i="11" l="1"/>
  <c r="K587" i="11" s="1"/>
  <c r="O587" i="11" s="1"/>
  <c r="H588" i="11"/>
  <c r="M587" i="7"/>
  <c r="Q587" i="7" s="1"/>
  <c r="F587" i="7"/>
  <c r="F588" i="6"/>
  <c r="G589" i="6"/>
  <c r="I588" i="11"/>
  <c r="L588" i="11" s="1"/>
  <c r="N588" i="7"/>
  <c r="J589" i="11"/>
  <c r="G588" i="7"/>
  <c r="Q585" i="10"/>
  <c r="R585" i="10"/>
  <c r="U584" i="10"/>
  <c r="M584" i="10"/>
  <c r="I585" i="9"/>
  <c r="H587" i="6"/>
  <c r="E586" i="9"/>
  <c r="D586" i="10" s="1"/>
  <c r="I586" i="10" s="1"/>
  <c r="I587" i="6"/>
  <c r="F586" i="9"/>
  <c r="E586" i="10" s="1"/>
  <c r="J586" i="10" s="1"/>
  <c r="J586" i="7"/>
  <c r="G588" i="11" l="1"/>
  <c r="K588" i="11" s="1"/>
  <c r="O588" i="11" s="1"/>
  <c r="F589" i="6"/>
  <c r="M588" i="7"/>
  <c r="Q588" i="7" s="1"/>
  <c r="F588" i="7"/>
  <c r="H589" i="11"/>
  <c r="J590" i="11"/>
  <c r="G589" i="7"/>
  <c r="G590" i="6"/>
  <c r="I589" i="11"/>
  <c r="L589" i="11" s="1"/>
  <c r="N589" i="7"/>
  <c r="R586" i="10"/>
  <c r="Q586" i="10"/>
  <c r="U585" i="10"/>
  <c r="M585" i="10"/>
  <c r="H588" i="6"/>
  <c r="E587" i="9"/>
  <c r="D587" i="10" s="1"/>
  <c r="I587" i="10" s="1"/>
  <c r="I588" i="6"/>
  <c r="F587" i="9"/>
  <c r="E587" i="10" s="1"/>
  <c r="J587" i="10" s="1"/>
  <c r="I586" i="9"/>
  <c r="G589" i="11" l="1"/>
  <c r="K589" i="11" s="1"/>
  <c r="O589" i="11" s="1"/>
  <c r="H590" i="11"/>
  <c r="F590" i="6"/>
  <c r="M589" i="7"/>
  <c r="Q589" i="7" s="1"/>
  <c r="F589" i="7"/>
  <c r="U586" i="10"/>
  <c r="I590" i="11"/>
  <c r="L590" i="11" s="1"/>
  <c r="G591" i="6"/>
  <c r="G590" i="7"/>
  <c r="J591" i="11"/>
  <c r="N590" i="7"/>
  <c r="R587" i="10"/>
  <c r="Q587" i="10"/>
  <c r="M586" i="10"/>
  <c r="I587" i="9"/>
  <c r="H589" i="6"/>
  <c r="E588" i="9"/>
  <c r="D588" i="10" s="1"/>
  <c r="I588" i="10" s="1"/>
  <c r="I589" i="6"/>
  <c r="F588" i="9"/>
  <c r="E588" i="10" s="1"/>
  <c r="J588" i="10" s="1"/>
  <c r="J587" i="7"/>
  <c r="G590" i="11" l="1"/>
  <c r="K590" i="11" s="1"/>
  <c r="O590" i="11" s="1"/>
  <c r="F590" i="7"/>
  <c r="H591" i="11"/>
  <c r="F591" i="6"/>
  <c r="M590" i="7"/>
  <c r="Q590" i="7" s="1"/>
  <c r="I591" i="11"/>
  <c r="L591" i="11" s="1"/>
  <c r="G591" i="7"/>
  <c r="N591" i="7"/>
  <c r="G592" i="6"/>
  <c r="J592" i="11"/>
  <c r="Q588" i="10"/>
  <c r="R588" i="10"/>
  <c r="M587" i="10"/>
  <c r="U587" i="10"/>
  <c r="H590" i="6"/>
  <c r="E589" i="9"/>
  <c r="D589" i="10" s="1"/>
  <c r="I589" i="10" s="1"/>
  <c r="I590" i="6"/>
  <c r="F589" i="9"/>
  <c r="E589" i="10" s="1"/>
  <c r="J589" i="10" s="1"/>
  <c r="I588" i="9"/>
  <c r="J588" i="7"/>
  <c r="J589" i="7"/>
  <c r="M591" i="7" l="1"/>
  <c r="Q591" i="7" s="1"/>
  <c r="G591" i="11"/>
  <c r="K591" i="11" s="1"/>
  <c r="O591" i="11" s="1"/>
  <c r="F592" i="6"/>
  <c r="H592" i="11"/>
  <c r="F591" i="7"/>
  <c r="G593" i="6"/>
  <c r="G592" i="7"/>
  <c r="J593" i="11"/>
  <c r="N592" i="7"/>
  <c r="I592" i="11"/>
  <c r="L592" i="11" s="1"/>
  <c r="Q589" i="10"/>
  <c r="R589" i="10"/>
  <c r="M588" i="10"/>
  <c r="U588" i="10"/>
  <c r="I589" i="9"/>
  <c r="H591" i="6"/>
  <c r="E590" i="9"/>
  <c r="D590" i="10" s="1"/>
  <c r="I590" i="10" s="1"/>
  <c r="I591" i="6"/>
  <c r="F590" i="9"/>
  <c r="E590" i="10" s="1"/>
  <c r="J590" i="10" s="1"/>
  <c r="J590" i="7"/>
  <c r="G592" i="11" l="1"/>
  <c r="K592" i="11" s="1"/>
  <c r="O592" i="11" s="1"/>
  <c r="F592" i="7"/>
  <c r="H593" i="11"/>
  <c r="F593" i="6"/>
  <c r="M592" i="7"/>
  <c r="Q592" i="7" s="1"/>
  <c r="I593" i="11"/>
  <c r="L593" i="11" s="1"/>
  <c r="G593" i="7"/>
  <c r="G594" i="6"/>
  <c r="J594" i="11"/>
  <c r="N593" i="7"/>
  <c r="R590" i="10"/>
  <c r="Q590" i="10"/>
  <c r="U589" i="10"/>
  <c r="M589" i="10"/>
  <c r="H592" i="6"/>
  <c r="E591" i="9"/>
  <c r="D591" i="10" s="1"/>
  <c r="I591" i="10" s="1"/>
  <c r="I592" i="6"/>
  <c r="F591" i="9"/>
  <c r="E591" i="10" s="1"/>
  <c r="J591" i="10" s="1"/>
  <c r="I590" i="9"/>
  <c r="M590" i="10" l="1"/>
  <c r="H594" i="11"/>
  <c r="F594" i="6"/>
  <c r="F593" i="7"/>
  <c r="G593" i="11"/>
  <c r="K593" i="11" s="1"/>
  <c r="O593" i="11" s="1"/>
  <c r="M593" i="7"/>
  <c r="Q593" i="7" s="1"/>
  <c r="J595" i="11"/>
  <c r="I594" i="11"/>
  <c r="L594" i="11" s="1"/>
  <c r="G595" i="6"/>
  <c r="N594" i="7"/>
  <c r="G594" i="7"/>
  <c r="R591" i="10"/>
  <c r="Q591" i="10"/>
  <c r="U590" i="10"/>
  <c r="I591" i="9"/>
  <c r="H593" i="6"/>
  <c r="E592" i="9"/>
  <c r="D592" i="10" s="1"/>
  <c r="I592" i="10" s="1"/>
  <c r="I593" i="6"/>
  <c r="F592" i="9"/>
  <c r="E592" i="10" s="1"/>
  <c r="J592" i="10" s="1"/>
  <c r="J591" i="7"/>
  <c r="G594" i="11" l="1"/>
  <c r="K594" i="11" s="1"/>
  <c r="O594" i="11" s="1"/>
  <c r="H595" i="11"/>
  <c r="F595" i="6"/>
  <c r="M594" i="7"/>
  <c r="Q594" i="7" s="1"/>
  <c r="F594" i="7"/>
  <c r="J596" i="11"/>
  <c r="G595" i="7"/>
  <c r="G596" i="6"/>
  <c r="I595" i="11"/>
  <c r="L595" i="11" s="1"/>
  <c r="N595" i="7"/>
  <c r="Q592" i="10"/>
  <c r="R592" i="10"/>
  <c r="M591" i="10"/>
  <c r="U591" i="10"/>
  <c r="H594" i="6"/>
  <c r="E593" i="9"/>
  <c r="D593" i="10" s="1"/>
  <c r="I593" i="10" s="1"/>
  <c r="I594" i="6"/>
  <c r="F593" i="9"/>
  <c r="E593" i="10" s="1"/>
  <c r="J593" i="10" s="1"/>
  <c r="I592" i="9"/>
  <c r="J592" i="7"/>
  <c r="F595" i="7" l="1"/>
  <c r="H596" i="11"/>
  <c r="F596" i="6"/>
  <c r="G595" i="11"/>
  <c r="K595" i="11" s="1"/>
  <c r="O595" i="11" s="1"/>
  <c r="M595" i="7"/>
  <c r="Q595" i="7" s="1"/>
  <c r="M592" i="10"/>
  <c r="G597" i="6"/>
  <c r="G596" i="7"/>
  <c r="I596" i="11"/>
  <c r="L596" i="11" s="1"/>
  <c r="N596" i="7"/>
  <c r="J597" i="11"/>
  <c r="R593" i="10"/>
  <c r="Q593" i="10"/>
  <c r="U592" i="10"/>
  <c r="I593" i="9"/>
  <c r="H595" i="6"/>
  <c r="E594" i="9"/>
  <c r="D594" i="10" s="1"/>
  <c r="I594" i="10" s="1"/>
  <c r="I595" i="6"/>
  <c r="F594" i="9"/>
  <c r="E594" i="10" s="1"/>
  <c r="J594" i="10" s="1"/>
  <c r="J593" i="7"/>
  <c r="G596" i="11" l="1"/>
  <c r="K596" i="11" s="1"/>
  <c r="O596" i="11" s="1"/>
  <c r="F597" i="6"/>
  <c r="M596" i="7"/>
  <c r="Q596" i="7" s="1"/>
  <c r="F596" i="7"/>
  <c r="H597" i="11"/>
  <c r="J598" i="11"/>
  <c r="G597" i="7"/>
  <c r="G598" i="6"/>
  <c r="I597" i="11"/>
  <c r="L597" i="11" s="1"/>
  <c r="N597" i="7"/>
  <c r="Q594" i="10"/>
  <c r="R594" i="10"/>
  <c r="U593" i="10"/>
  <c r="M593" i="10"/>
  <c r="H596" i="6"/>
  <c r="E595" i="9"/>
  <c r="D595" i="10" s="1"/>
  <c r="I595" i="10" s="1"/>
  <c r="I596" i="6"/>
  <c r="F595" i="9"/>
  <c r="E595" i="10" s="1"/>
  <c r="J595" i="10" s="1"/>
  <c r="I594" i="9"/>
  <c r="J594" i="7"/>
  <c r="J595" i="7"/>
  <c r="G597" i="11" l="1"/>
  <c r="K597" i="11" s="1"/>
  <c r="O597" i="11" s="1"/>
  <c r="F598" i="6"/>
  <c r="H598" i="11"/>
  <c r="F597" i="7"/>
  <c r="M597" i="7"/>
  <c r="Q597" i="7" s="1"/>
  <c r="G599" i="6"/>
  <c r="I598" i="11"/>
  <c r="L598" i="11" s="1"/>
  <c r="G598" i="7"/>
  <c r="J599" i="11"/>
  <c r="N598" i="7"/>
  <c r="Q595" i="10"/>
  <c r="R595" i="10"/>
  <c r="U594" i="10"/>
  <c r="M594" i="10"/>
  <c r="I595" i="9"/>
  <c r="H597" i="6"/>
  <c r="E596" i="9"/>
  <c r="D596" i="10" s="1"/>
  <c r="I596" i="10" s="1"/>
  <c r="I597" i="6"/>
  <c r="F596" i="9"/>
  <c r="E596" i="10" s="1"/>
  <c r="J596" i="10" s="1"/>
  <c r="J596" i="7"/>
  <c r="M595" i="10" l="1"/>
  <c r="H599" i="11"/>
  <c r="F599" i="6"/>
  <c r="F598" i="7"/>
  <c r="M598" i="7"/>
  <c r="Q598" i="7" s="1"/>
  <c r="G598" i="11"/>
  <c r="K598" i="11" s="1"/>
  <c r="O598" i="11" s="1"/>
  <c r="I599" i="11"/>
  <c r="L599" i="11" s="1"/>
  <c r="G599" i="7"/>
  <c r="G600" i="6"/>
  <c r="J600" i="11"/>
  <c r="N599" i="7"/>
  <c r="R596" i="10"/>
  <c r="Q596" i="10"/>
  <c r="U595" i="10"/>
  <c r="H598" i="6"/>
  <c r="E597" i="9"/>
  <c r="D597" i="10" s="1"/>
  <c r="I597" i="10" s="1"/>
  <c r="I598" i="6"/>
  <c r="F597" i="9"/>
  <c r="E597" i="10" s="1"/>
  <c r="J597" i="10" s="1"/>
  <c r="I596" i="9"/>
  <c r="M596" i="10" l="1"/>
  <c r="G599" i="11"/>
  <c r="K599" i="11" s="1"/>
  <c r="O599" i="11" s="1"/>
  <c r="M599" i="7"/>
  <c r="Q599" i="7" s="1"/>
  <c r="F599" i="7"/>
  <c r="H600" i="11"/>
  <c r="F600" i="6"/>
  <c r="U596" i="10"/>
  <c r="J601" i="11"/>
  <c r="G601" i="6"/>
  <c r="I600" i="11"/>
  <c r="L600" i="11" s="1"/>
  <c r="G600" i="7"/>
  <c r="N600" i="7"/>
  <c r="R597" i="10"/>
  <c r="Q597" i="10"/>
  <c r="I597" i="9"/>
  <c r="H599" i="6"/>
  <c r="E598" i="9"/>
  <c r="D598" i="10" s="1"/>
  <c r="I598" i="10" s="1"/>
  <c r="I599" i="6"/>
  <c r="F598" i="9"/>
  <c r="E598" i="10" s="1"/>
  <c r="J598" i="10" s="1"/>
  <c r="J597" i="7"/>
  <c r="M600" i="7" l="1"/>
  <c r="Q600" i="7" s="1"/>
  <c r="H601" i="11"/>
  <c r="F601" i="6"/>
  <c r="G600" i="11"/>
  <c r="K600" i="11" s="1"/>
  <c r="O600" i="11" s="1"/>
  <c r="F600" i="7"/>
  <c r="J602" i="11"/>
  <c r="I601" i="11"/>
  <c r="L601" i="11" s="1"/>
  <c r="G602" i="6"/>
  <c r="G601" i="7"/>
  <c r="N601" i="7"/>
  <c r="Q598" i="10"/>
  <c r="R598" i="10"/>
  <c r="M597" i="10"/>
  <c r="U597" i="10"/>
  <c r="H600" i="6"/>
  <c r="E599" i="9"/>
  <c r="D599" i="10" s="1"/>
  <c r="I599" i="10" s="1"/>
  <c r="I600" i="6"/>
  <c r="F599" i="9"/>
  <c r="E599" i="10" s="1"/>
  <c r="J599" i="10" s="1"/>
  <c r="I598" i="9"/>
  <c r="J598" i="7"/>
  <c r="F602" i="6" l="1"/>
  <c r="M601" i="7"/>
  <c r="Q601" i="7" s="1"/>
  <c r="G601" i="11"/>
  <c r="K601" i="11" s="1"/>
  <c r="O601" i="11" s="1"/>
  <c r="F601" i="7"/>
  <c r="H602" i="11"/>
  <c r="G603" i="6"/>
  <c r="N602" i="7"/>
  <c r="I602" i="11"/>
  <c r="L602" i="11" s="1"/>
  <c r="J603" i="11"/>
  <c r="G602" i="7"/>
  <c r="R599" i="10"/>
  <c r="Q599" i="10"/>
  <c r="M598" i="10"/>
  <c r="U598" i="10"/>
  <c r="I599" i="9"/>
  <c r="H601" i="6"/>
  <c r="E600" i="9"/>
  <c r="D600" i="10" s="1"/>
  <c r="I600" i="10" s="1"/>
  <c r="I601" i="6"/>
  <c r="F600" i="9"/>
  <c r="E600" i="10" s="1"/>
  <c r="J600" i="10" s="1"/>
  <c r="J599" i="7"/>
  <c r="H603" i="11" l="1"/>
  <c r="G602" i="11"/>
  <c r="K602" i="11" s="1"/>
  <c r="O602" i="11" s="1"/>
  <c r="F603" i="6"/>
  <c r="M602" i="7"/>
  <c r="Q602" i="7" s="1"/>
  <c r="F602" i="7"/>
  <c r="J604" i="11"/>
  <c r="G603" i="7"/>
  <c r="I603" i="11"/>
  <c r="L603" i="11" s="1"/>
  <c r="N603" i="7"/>
  <c r="G604" i="6"/>
  <c r="R600" i="10"/>
  <c r="Q600" i="10"/>
  <c r="U599" i="10"/>
  <c r="M599" i="10"/>
  <c r="H602" i="6"/>
  <c r="E601" i="9"/>
  <c r="D601" i="10" s="1"/>
  <c r="I601" i="10" s="1"/>
  <c r="I602" i="6"/>
  <c r="F601" i="9"/>
  <c r="E601" i="10" s="1"/>
  <c r="J601" i="10" s="1"/>
  <c r="I600" i="9"/>
  <c r="J600" i="7"/>
  <c r="J601" i="7"/>
  <c r="F603" i="7" l="1"/>
  <c r="F604" i="6"/>
  <c r="G603" i="11"/>
  <c r="K603" i="11" s="1"/>
  <c r="O603" i="11" s="1"/>
  <c r="H604" i="11"/>
  <c r="M603" i="7"/>
  <c r="Q603" i="7" s="1"/>
  <c r="I604" i="11"/>
  <c r="L604" i="11" s="1"/>
  <c r="G605" i="6"/>
  <c r="N604" i="7"/>
  <c r="J605" i="11"/>
  <c r="G604" i="7"/>
  <c r="Q601" i="10"/>
  <c r="R601" i="10"/>
  <c r="M600" i="10"/>
  <c r="U600" i="10"/>
  <c r="I601" i="9"/>
  <c r="H603" i="6"/>
  <c r="E602" i="9"/>
  <c r="D602" i="10" s="1"/>
  <c r="I602" i="10" s="1"/>
  <c r="I603" i="6"/>
  <c r="F602" i="9"/>
  <c r="E602" i="10" s="1"/>
  <c r="J602" i="10" s="1"/>
  <c r="J602" i="7"/>
  <c r="H605" i="11" l="1"/>
  <c r="F605" i="6"/>
  <c r="F604" i="7"/>
  <c r="G604" i="11"/>
  <c r="K604" i="11" s="1"/>
  <c r="O604" i="11" s="1"/>
  <c r="M604" i="7"/>
  <c r="Q604" i="7" s="1"/>
  <c r="I605" i="11"/>
  <c r="L605" i="11" s="1"/>
  <c r="G605" i="7"/>
  <c r="G606" i="6"/>
  <c r="J606" i="11"/>
  <c r="N605" i="7"/>
  <c r="R602" i="10"/>
  <c r="Q602" i="10"/>
  <c r="U601" i="10"/>
  <c r="M601" i="10"/>
  <c r="H604" i="6"/>
  <c r="E603" i="9"/>
  <c r="D603" i="10" s="1"/>
  <c r="I603" i="10" s="1"/>
  <c r="I604" i="6"/>
  <c r="F603" i="9"/>
  <c r="E603" i="10" s="1"/>
  <c r="J603" i="10" s="1"/>
  <c r="I602" i="9"/>
  <c r="M605" i="7" l="1"/>
  <c r="Q605" i="7" s="1"/>
  <c r="H606" i="11"/>
  <c r="F605" i="7"/>
  <c r="G605" i="11"/>
  <c r="K605" i="11" s="1"/>
  <c r="O605" i="11" s="1"/>
  <c r="F606" i="6"/>
  <c r="N606" i="7"/>
  <c r="I606" i="11"/>
  <c r="L606" i="11" s="1"/>
  <c r="J607" i="11"/>
  <c r="G607" i="6"/>
  <c r="G606" i="7"/>
  <c r="Q603" i="10"/>
  <c r="R603" i="10"/>
  <c r="U602" i="10"/>
  <c r="M602" i="10"/>
  <c r="I603" i="9"/>
  <c r="H605" i="6"/>
  <c r="E604" i="9"/>
  <c r="D604" i="10" s="1"/>
  <c r="I604" i="10" s="1"/>
  <c r="I605" i="6"/>
  <c r="F604" i="9"/>
  <c r="E604" i="10" s="1"/>
  <c r="J604" i="10" s="1"/>
  <c r="J603" i="7"/>
  <c r="M606" i="7" l="1"/>
  <c r="Q606" i="7" s="1"/>
  <c r="H607" i="11"/>
  <c r="F607" i="6"/>
  <c r="F606" i="7"/>
  <c r="G606" i="11"/>
  <c r="K606" i="11" s="1"/>
  <c r="O606" i="11" s="1"/>
  <c r="J608" i="11"/>
  <c r="G608" i="6"/>
  <c r="G607" i="7"/>
  <c r="I607" i="11"/>
  <c r="L607" i="11" s="1"/>
  <c r="N607" i="7"/>
  <c r="R604" i="10"/>
  <c r="Q604" i="10"/>
  <c r="M603" i="10"/>
  <c r="U603" i="10"/>
  <c r="H606" i="6"/>
  <c r="E605" i="9"/>
  <c r="D605" i="10" s="1"/>
  <c r="I605" i="10" s="1"/>
  <c r="I606" i="6"/>
  <c r="F605" i="9"/>
  <c r="E605" i="10" s="1"/>
  <c r="J605" i="10" s="1"/>
  <c r="I604" i="9"/>
  <c r="J604" i="7"/>
  <c r="J605" i="7"/>
  <c r="G607" i="11" l="1"/>
  <c r="K607" i="11" s="1"/>
  <c r="O607" i="11" s="1"/>
  <c r="M607" i="7"/>
  <c r="Q607" i="7" s="1"/>
  <c r="F607" i="7"/>
  <c r="H608" i="11"/>
  <c r="F608" i="6"/>
  <c r="M604" i="10"/>
  <c r="I608" i="11"/>
  <c r="L608" i="11" s="1"/>
  <c r="G608" i="7"/>
  <c r="G609" i="6"/>
  <c r="J609" i="11"/>
  <c r="N608" i="7"/>
  <c r="U604" i="10"/>
  <c r="Q605" i="10"/>
  <c r="R605" i="10"/>
  <c r="I605" i="9"/>
  <c r="H607" i="6"/>
  <c r="E606" i="9"/>
  <c r="D606" i="10" s="1"/>
  <c r="I606" i="10" s="1"/>
  <c r="I607" i="6"/>
  <c r="F606" i="9"/>
  <c r="E606" i="10" s="1"/>
  <c r="J606" i="10" s="1"/>
  <c r="H609" i="11" l="1"/>
  <c r="G608" i="11"/>
  <c r="K608" i="11" s="1"/>
  <c r="O608" i="11" s="1"/>
  <c r="F609" i="6"/>
  <c r="M608" i="7"/>
  <c r="Q608" i="7" s="1"/>
  <c r="F608" i="7"/>
  <c r="J610" i="11"/>
  <c r="G610" i="6"/>
  <c r="N609" i="7"/>
  <c r="I609" i="11"/>
  <c r="L609" i="11" s="1"/>
  <c r="G609" i="7"/>
  <c r="Q606" i="10"/>
  <c r="R606" i="10"/>
  <c r="M605" i="10"/>
  <c r="U605" i="10"/>
  <c r="H608" i="6"/>
  <c r="E607" i="9"/>
  <c r="D607" i="10" s="1"/>
  <c r="I607" i="10" s="1"/>
  <c r="I608" i="6"/>
  <c r="F607" i="9"/>
  <c r="E607" i="10" s="1"/>
  <c r="J607" i="10" s="1"/>
  <c r="I606" i="9"/>
  <c r="J606" i="7"/>
  <c r="H610" i="11" l="1"/>
  <c r="M609" i="7"/>
  <c r="Q609" i="7" s="1"/>
  <c r="G609" i="11"/>
  <c r="K609" i="11" s="1"/>
  <c r="O609" i="11" s="1"/>
  <c r="F609" i="7"/>
  <c r="F610" i="6"/>
  <c r="I610" i="11"/>
  <c r="L610" i="11" s="1"/>
  <c r="N610" i="7"/>
  <c r="J611" i="11"/>
  <c r="G611" i="6"/>
  <c r="G610" i="7"/>
  <c r="Q607" i="10"/>
  <c r="R607" i="10"/>
  <c r="M606" i="10"/>
  <c r="U606" i="10"/>
  <c r="I607" i="9"/>
  <c r="H609" i="6"/>
  <c r="E608" i="9"/>
  <c r="D608" i="10" s="1"/>
  <c r="I608" i="10" s="1"/>
  <c r="I609" i="6"/>
  <c r="F608" i="9"/>
  <c r="E608" i="10" s="1"/>
  <c r="J608" i="10" s="1"/>
  <c r="J607" i="7"/>
  <c r="F610" i="7" l="1"/>
  <c r="M610" i="7"/>
  <c r="Q610" i="7" s="1"/>
  <c r="G610" i="11"/>
  <c r="K610" i="11" s="1"/>
  <c r="O610" i="11" s="1"/>
  <c r="H611" i="11"/>
  <c r="F611" i="6"/>
  <c r="G611" i="7"/>
  <c r="I611" i="11"/>
  <c r="L611" i="11" s="1"/>
  <c r="G612" i="6"/>
  <c r="J612" i="11"/>
  <c r="N611" i="7"/>
  <c r="R608" i="10"/>
  <c r="Q608" i="10"/>
  <c r="U607" i="10"/>
  <c r="M607" i="10"/>
  <c r="H610" i="6"/>
  <c r="E609" i="9"/>
  <c r="D609" i="10" s="1"/>
  <c r="I609" i="10" s="1"/>
  <c r="I610" i="6"/>
  <c r="F609" i="9"/>
  <c r="E609" i="10" s="1"/>
  <c r="J609" i="10" s="1"/>
  <c r="I608" i="9"/>
  <c r="J608" i="7"/>
  <c r="J609" i="7"/>
  <c r="G611" i="11" l="1"/>
  <c r="K611" i="11" s="1"/>
  <c r="O611" i="11" s="1"/>
  <c r="H612" i="11"/>
  <c r="F612" i="6"/>
  <c r="M611" i="7"/>
  <c r="Q611" i="7" s="1"/>
  <c r="F611" i="7"/>
  <c r="I612" i="11"/>
  <c r="L612" i="11" s="1"/>
  <c r="G612" i="7"/>
  <c r="J613" i="11"/>
  <c r="N612" i="7"/>
  <c r="G613" i="6"/>
  <c r="R609" i="10"/>
  <c r="Q609" i="10"/>
  <c r="M608" i="10"/>
  <c r="U608" i="10"/>
  <c r="I609" i="9"/>
  <c r="H611" i="6"/>
  <c r="E610" i="9"/>
  <c r="D610" i="10" s="1"/>
  <c r="I610" i="10" s="1"/>
  <c r="I611" i="6"/>
  <c r="F610" i="9"/>
  <c r="E610" i="10" s="1"/>
  <c r="J610" i="10" s="1"/>
  <c r="G612" i="11" l="1"/>
  <c r="K612" i="11" s="1"/>
  <c r="O612" i="11" s="1"/>
  <c r="M612" i="7"/>
  <c r="Q612" i="7" s="1"/>
  <c r="F612" i="7"/>
  <c r="H613" i="11"/>
  <c r="F613" i="6"/>
  <c r="J614" i="11"/>
  <c r="G614" i="6"/>
  <c r="I613" i="11"/>
  <c r="L613" i="11" s="1"/>
  <c r="N613" i="7"/>
  <c r="G613" i="7"/>
  <c r="R610" i="10"/>
  <c r="Q610" i="10"/>
  <c r="U609" i="10"/>
  <c r="M609" i="10"/>
  <c r="H612" i="6"/>
  <c r="E611" i="9"/>
  <c r="D611" i="10" s="1"/>
  <c r="I611" i="10" s="1"/>
  <c r="I612" i="6"/>
  <c r="F611" i="9"/>
  <c r="E611" i="10" s="1"/>
  <c r="J611" i="10" s="1"/>
  <c r="I610" i="9"/>
  <c r="J610" i="7"/>
  <c r="G613" i="11" l="1"/>
  <c r="K613" i="11" s="1"/>
  <c r="O613" i="11" s="1"/>
  <c r="M613" i="7"/>
  <c r="Q613" i="7" s="1"/>
  <c r="H614" i="11"/>
  <c r="F614" i="6"/>
  <c r="F613" i="7"/>
  <c r="J615" i="11"/>
  <c r="N614" i="7"/>
  <c r="G615" i="6"/>
  <c r="I614" i="11"/>
  <c r="L614" i="11" s="1"/>
  <c r="G614" i="7"/>
  <c r="Q611" i="10"/>
  <c r="R611" i="10"/>
  <c r="U610" i="10"/>
  <c r="M610" i="10"/>
  <c r="I611" i="9"/>
  <c r="H613" i="6"/>
  <c r="E612" i="9"/>
  <c r="D612" i="10" s="1"/>
  <c r="I612" i="10" s="1"/>
  <c r="I613" i="6"/>
  <c r="F612" i="9"/>
  <c r="E612" i="10" s="1"/>
  <c r="J612" i="10" s="1"/>
  <c r="J611" i="7"/>
  <c r="G614" i="11" l="1"/>
  <c r="K614" i="11" s="1"/>
  <c r="O614" i="11" s="1"/>
  <c r="H615" i="11"/>
  <c r="F615" i="6"/>
  <c r="F614" i="7"/>
  <c r="M614" i="7"/>
  <c r="Q614" i="7" s="1"/>
  <c r="U611" i="10"/>
  <c r="J616" i="11"/>
  <c r="G616" i="6"/>
  <c r="I615" i="11"/>
  <c r="L615" i="11" s="1"/>
  <c r="N615" i="7"/>
  <c r="G615" i="7"/>
  <c r="R612" i="10"/>
  <c r="Q612" i="10"/>
  <c r="M611" i="10"/>
  <c r="H614" i="6"/>
  <c r="E613" i="9"/>
  <c r="D613" i="10" s="1"/>
  <c r="I613" i="10" s="1"/>
  <c r="I614" i="6"/>
  <c r="F613" i="9"/>
  <c r="E613" i="10" s="1"/>
  <c r="J613" i="10" s="1"/>
  <c r="I612" i="9"/>
  <c r="J612" i="7"/>
  <c r="F615" i="7" l="1"/>
  <c r="G615" i="11"/>
  <c r="K615" i="11" s="1"/>
  <c r="O615" i="11" s="1"/>
  <c r="M615" i="7"/>
  <c r="Q615" i="7" s="1"/>
  <c r="H616" i="11"/>
  <c r="F616" i="6"/>
  <c r="U612" i="10"/>
  <c r="I616" i="11"/>
  <c r="L616" i="11" s="1"/>
  <c r="N616" i="7"/>
  <c r="G617" i="6"/>
  <c r="J617" i="11"/>
  <c r="G616" i="7"/>
  <c r="Q613" i="10"/>
  <c r="R613" i="10"/>
  <c r="M612" i="10"/>
  <c r="I613" i="9"/>
  <c r="H615" i="6"/>
  <c r="E614" i="9"/>
  <c r="D614" i="10" s="1"/>
  <c r="I614" i="10" s="1"/>
  <c r="I615" i="6"/>
  <c r="F614" i="9"/>
  <c r="E614" i="10" s="1"/>
  <c r="J614" i="10" s="1"/>
  <c r="J613" i="7"/>
  <c r="J614" i="7"/>
  <c r="M616" i="7" l="1"/>
  <c r="Q616" i="7" s="1"/>
  <c r="H617" i="11"/>
  <c r="F617" i="6"/>
  <c r="G616" i="11"/>
  <c r="K616" i="11" s="1"/>
  <c r="O616" i="11" s="1"/>
  <c r="F616" i="7"/>
  <c r="U613" i="10"/>
  <c r="G618" i="6"/>
  <c r="I617" i="11"/>
  <c r="L617" i="11" s="1"/>
  <c r="G617" i="7"/>
  <c r="J618" i="11"/>
  <c r="N617" i="7"/>
  <c r="R614" i="10"/>
  <c r="Q614" i="10"/>
  <c r="M613" i="10"/>
  <c r="H616" i="6"/>
  <c r="E615" i="9"/>
  <c r="D615" i="10" s="1"/>
  <c r="I615" i="10" s="1"/>
  <c r="I616" i="6"/>
  <c r="F615" i="9"/>
  <c r="E615" i="10" s="1"/>
  <c r="J615" i="10" s="1"/>
  <c r="I614" i="9"/>
  <c r="H618" i="11" l="1"/>
  <c r="F618" i="6"/>
  <c r="G617" i="11"/>
  <c r="K617" i="11" s="1"/>
  <c r="O617" i="11" s="1"/>
  <c r="M617" i="7"/>
  <c r="Q617" i="7" s="1"/>
  <c r="F617" i="7"/>
  <c r="J619" i="11"/>
  <c r="G618" i="7"/>
  <c r="I618" i="11"/>
  <c r="L618" i="11" s="1"/>
  <c r="N618" i="7"/>
  <c r="G619" i="6"/>
  <c r="Q615" i="10"/>
  <c r="R615" i="10"/>
  <c r="M614" i="10"/>
  <c r="U614" i="10"/>
  <c r="I615" i="9"/>
  <c r="H617" i="6"/>
  <c r="E616" i="9"/>
  <c r="D616" i="10" s="1"/>
  <c r="I616" i="10" s="1"/>
  <c r="I617" i="6"/>
  <c r="F616" i="9"/>
  <c r="E616" i="10" s="1"/>
  <c r="J616" i="10" s="1"/>
  <c r="J615" i="7"/>
  <c r="G618" i="11" l="1"/>
  <c r="K618" i="11" s="1"/>
  <c r="O618" i="11" s="1"/>
  <c r="M618" i="7"/>
  <c r="Q618" i="7" s="1"/>
  <c r="F618" i="7"/>
  <c r="H619" i="11"/>
  <c r="F619" i="6"/>
  <c r="G620" i="6"/>
  <c r="I619" i="11"/>
  <c r="L619" i="11" s="1"/>
  <c r="N619" i="7"/>
  <c r="G619" i="7"/>
  <c r="J620" i="11"/>
  <c r="R616" i="10"/>
  <c r="Q616" i="10"/>
  <c r="U615" i="10"/>
  <c r="M615" i="10"/>
  <c r="H618" i="6"/>
  <c r="E617" i="9"/>
  <c r="D617" i="10" s="1"/>
  <c r="I617" i="10" s="1"/>
  <c r="I618" i="6"/>
  <c r="F617" i="9"/>
  <c r="E617" i="10" s="1"/>
  <c r="J617" i="10" s="1"/>
  <c r="I616" i="9"/>
  <c r="J616" i="7"/>
  <c r="H620" i="11" l="1"/>
  <c r="F620" i="6"/>
  <c r="M619" i="7"/>
  <c r="Q619" i="7" s="1"/>
  <c r="G619" i="11"/>
  <c r="K619" i="11" s="1"/>
  <c r="O619" i="11" s="1"/>
  <c r="F619" i="7"/>
  <c r="J621" i="11"/>
  <c r="N620" i="7"/>
  <c r="G621" i="6"/>
  <c r="I620" i="11"/>
  <c r="L620" i="11" s="1"/>
  <c r="G620" i="7"/>
  <c r="Q617" i="10"/>
  <c r="R617" i="10"/>
  <c r="M616" i="10"/>
  <c r="U616" i="10"/>
  <c r="I617" i="9"/>
  <c r="H619" i="6"/>
  <c r="E618" i="9"/>
  <c r="D618" i="10" s="1"/>
  <c r="I618" i="10" s="1"/>
  <c r="I619" i="6"/>
  <c r="F618" i="9"/>
  <c r="E618" i="10" s="1"/>
  <c r="J618" i="10" s="1"/>
  <c r="J617" i="7"/>
  <c r="M617" i="10" l="1"/>
  <c r="G620" i="11"/>
  <c r="K620" i="11" s="1"/>
  <c r="O620" i="11" s="1"/>
  <c r="F621" i="6"/>
  <c r="F620" i="7"/>
  <c r="M620" i="7"/>
  <c r="Q620" i="7" s="1"/>
  <c r="H621" i="11"/>
  <c r="J622" i="11"/>
  <c r="G622" i="6"/>
  <c r="N621" i="7"/>
  <c r="I621" i="11"/>
  <c r="L621" i="11" s="1"/>
  <c r="G621" i="7"/>
  <c r="Q618" i="10"/>
  <c r="R618" i="10"/>
  <c r="U617" i="10"/>
  <c r="H620" i="6"/>
  <c r="E619" i="9"/>
  <c r="D619" i="10" s="1"/>
  <c r="I619" i="10" s="1"/>
  <c r="I620" i="6"/>
  <c r="F619" i="9"/>
  <c r="E619" i="10" s="1"/>
  <c r="J619" i="10" s="1"/>
  <c r="I618" i="9"/>
  <c r="J618" i="7"/>
  <c r="F621" i="7" l="1"/>
  <c r="G621" i="11"/>
  <c r="K621" i="11" s="1"/>
  <c r="O621" i="11" s="1"/>
  <c r="H622" i="11"/>
  <c r="F622" i="6"/>
  <c r="M621" i="7"/>
  <c r="Q621" i="7" s="1"/>
  <c r="J623" i="11"/>
  <c r="N622" i="7"/>
  <c r="G623" i="6"/>
  <c r="I622" i="11"/>
  <c r="L622" i="11" s="1"/>
  <c r="G622" i="7"/>
  <c r="Q619" i="10"/>
  <c r="R619" i="10"/>
  <c r="M618" i="10"/>
  <c r="U618" i="10"/>
  <c r="I619" i="9"/>
  <c r="H621" i="6"/>
  <c r="E620" i="9"/>
  <c r="D620" i="10" s="1"/>
  <c r="I620" i="10" s="1"/>
  <c r="I621" i="6"/>
  <c r="F620" i="9"/>
  <c r="E620" i="10" s="1"/>
  <c r="J620" i="10" s="1"/>
  <c r="J619" i="7"/>
  <c r="H623" i="11" l="1"/>
  <c r="F622" i="7"/>
  <c r="M622" i="7"/>
  <c r="Q622" i="7" s="1"/>
  <c r="G622" i="11"/>
  <c r="K622" i="11" s="1"/>
  <c r="O622" i="11" s="1"/>
  <c r="F623" i="6"/>
  <c r="G624" i="6"/>
  <c r="J624" i="11"/>
  <c r="N623" i="7"/>
  <c r="I623" i="11"/>
  <c r="L623" i="11" s="1"/>
  <c r="G623" i="7"/>
  <c r="R620" i="10"/>
  <c r="Q620" i="10"/>
  <c r="M619" i="10"/>
  <c r="U619" i="10"/>
  <c r="H622" i="6"/>
  <c r="E621" i="9"/>
  <c r="D621" i="10" s="1"/>
  <c r="I621" i="10" s="1"/>
  <c r="I622" i="6"/>
  <c r="F621" i="9"/>
  <c r="E621" i="10" s="1"/>
  <c r="J621" i="10" s="1"/>
  <c r="I620" i="9"/>
  <c r="J621" i="7"/>
  <c r="J620" i="7"/>
  <c r="G623" i="11" l="1"/>
  <c r="K623" i="11" s="1"/>
  <c r="O623" i="11" s="1"/>
  <c r="H624" i="11"/>
  <c r="F624" i="6"/>
  <c r="M623" i="7"/>
  <c r="Q623" i="7" s="1"/>
  <c r="F623" i="7"/>
  <c r="I624" i="11"/>
  <c r="L624" i="11" s="1"/>
  <c r="N624" i="7"/>
  <c r="J625" i="11"/>
  <c r="G624" i="7"/>
  <c r="G625" i="6"/>
  <c r="R621" i="10"/>
  <c r="Q621" i="10"/>
  <c r="M620" i="10"/>
  <c r="U620" i="10"/>
  <c r="I621" i="9"/>
  <c r="H623" i="6"/>
  <c r="E622" i="9"/>
  <c r="D622" i="10" s="1"/>
  <c r="I622" i="10" s="1"/>
  <c r="I623" i="6"/>
  <c r="F622" i="9"/>
  <c r="E622" i="10" s="1"/>
  <c r="J622" i="10" s="1"/>
  <c r="J622" i="7"/>
  <c r="G624" i="11" l="1"/>
  <c r="K624" i="11" s="1"/>
  <c r="O624" i="11" s="1"/>
  <c r="M624" i="7"/>
  <c r="Q624" i="7" s="1"/>
  <c r="H625" i="11"/>
  <c r="F625" i="6"/>
  <c r="F624" i="7"/>
  <c r="J626" i="11"/>
  <c r="G626" i="6"/>
  <c r="N625" i="7"/>
  <c r="G625" i="7"/>
  <c r="I625" i="11"/>
  <c r="L625" i="11" s="1"/>
  <c r="R622" i="10"/>
  <c r="Q622" i="10"/>
  <c r="U621" i="10"/>
  <c r="M621" i="10"/>
  <c r="H624" i="6"/>
  <c r="E623" i="9"/>
  <c r="D623" i="10" s="1"/>
  <c r="I623" i="10" s="1"/>
  <c r="I624" i="6"/>
  <c r="F623" i="9"/>
  <c r="I622" i="9"/>
  <c r="G625" i="11" l="1"/>
  <c r="K625" i="11" s="1"/>
  <c r="O625" i="11" s="1"/>
  <c r="F626" i="6"/>
  <c r="M625" i="7"/>
  <c r="Q625" i="7" s="1"/>
  <c r="F625" i="7"/>
  <c r="H626" i="11"/>
  <c r="J627" i="11"/>
  <c r="G626" i="7"/>
  <c r="G627" i="6"/>
  <c r="I626" i="11"/>
  <c r="L626" i="11" s="1"/>
  <c r="N626" i="7"/>
  <c r="Q623" i="10"/>
  <c r="M622" i="10"/>
  <c r="U622" i="10"/>
  <c r="I623" i="9"/>
  <c r="E623" i="10"/>
  <c r="J623" i="10" s="1"/>
  <c r="H625" i="6"/>
  <c r="E624" i="9"/>
  <c r="D624" i="10" s="1"/>
  <c r="I624" i="10" s="1"/>
  <c r="I625" i="6"/>
  <c r="F624" i="9"/>
  <c r="E624" i="10" s="1"/>
  <c r="J624" i="10" s="1"/>
  <c r="J623" i="7"/>
  <c r="M626" i="7" l="1"/>
  <c r="Q626" i="7" s="1"/>
  <c r="F626" i="7"/>
  <c r="G626" i="11"/>
  <c r="K626" i="11" s="1"/>
  <c r="O626" i="11" s="1"/>
  <c r="H627" i="11"/>
  <c r="F627" i="6"/>
  <c r="J628" i="11"/>
  <c r="N627" i="7"/>
  <c r="I627" i="11"/>
  <c r="L627" i="11" s="1"/>
  <c r="G628" i="6"/>
  <c r="G627" i="7"/>
  <c r="Q624" i="10"/>
  <c r="R624" i="10"/>
  <c r="R623" i="10"/>
  <c r="U623" i="10" s="1"/>
  <c r="M623" i="10"/>
  <c r="I626" i="6"/>
  <c r="F625" i="9"/>
  <c r="E625" i="10" s="1"/>
  <c r="J625" i="10" s="1"/>
  <c r="I624" i="9"/>
  <c r="H626" i="6"/>
  <c r="E625" i="9"/>
  <c r="J624" i="7"/>
  <c r="G627" i="11" l="1"/>
  <c r="K627" i="11" s="1"/>
  <c r="O627" i="11" s="1"/>
  <c r="M627" i="7"/>
  <c r="Q627" i="7" s="1"/>
  <c r="F627" i="7"/>
  <c r="H628" i="11"/>
  <c r="F628" i="6"/>
  <c r="G629" i="6"/>
  <c r="G628" i="7"/>
  <c r="I628" i="11"/>
  <c r="L628" i="11" s="1"/>
  <c r="N628" i="7"/>
  <c r="J629" i="11"/>
  <c r="R625" i="10"/>
  <c r="U624" i="10"/>
  <c r="M624" i="10"/>
  <c r="I625" i="9"/>
  <c r="D625" i="10"/>
  <c r="I625" i="10" s="1"/>
  <c r="H627" i="6"/>
  <c r="E626" i="9"/>
  <c r="D626" i="10" s="1"/>
  <c r="I627" i="6"/>
  <c r="F626" i="9"/>
  <c r="E626" i="10" s="1"/>
  <c r="J626" i="10" s="1"/>
  <c r="J625" i="7"/>
  <c r="I626" i="10" l="1"/>
  <c r="H629" i="11"/>
  <c r="F628" i="7"/>
  <c r="F629" i="6"/>
  <c r="M628" i="7"/>
  <c r="Q628" i="7" s="1"/>
  <c r="G628" i="11"/>
  <c r="K628" i="11" s="1"/>
  <c r="O628" i="11" s="1"/>
  <c r="I629" i="11"/>
  <c r="L629" i="11" s="1"/>
  <c r="G629" i="7"/>
  <c r="J630" i="11"/>
  <c r="G630" i="6"/>
  <c r="N629" i="7"/>
  <c r="Q626" i="10"/>
  <c r="R626" i="10"/>
  <c r="Q625" i="10"/>
  <c r="U625" i="10" s="1"/>
  <c r="M625" i="10"/>
  <c r="I628" i="6"/>
  <c r="F627" i="9"/>
  <c r="E627" i="10" s="1"/>
  <c r="J627" i="10" s="1"/>
  <c r="I626" i="9"/>
  <c r="H628" i="6"/>
  <c r="E627" i="9"/>
  <c r="J626" i="7"/>
  <c r="H630" i="11" l="1"/>
  <c r="M629" i="7"/>
  <c r="Q629" i="7" s="1"/>
  <c r="F629" i="7"/>
  <c r="G629" i="11"/>
  <c r="K629" i="11" s="1"/>
  <c r="O629" i="11" s="1"/>
  <c r="F630" i="6"/>
  <c r="G631" i="6"/>
  <c r="N630" i="7"/>
  <c r="I630" i="11"/>
  <c r="L630" i="11" s="1"/>
  <c r="G630" i="7"/>
  <c r="J631" i="11"/>
  <c r="R627" i="10"/>
  <c r="U626" i="10"/>
  <c r="M626" i="10"/>
  <c r="I627" i="9"/>
  <c r="D627" i="10"/>
  <c r="I627" i="10" s="1"/>
  <c r="H629" i="6"/>
  <c r="E628" i="9"/>
  <c r="D628" i="10" s="1"/>
  <c r="I628" i="10" s="1"/>
  <c r="I629" i="6"/>
  <c r="F628" i="9"/>
  <c r="E628" i="10" s="1"/>
  <c r="J628" i="10" s="1"/>
  <c r="J627" i="7"/>
  <c r="H631" i="11" l="1"/>
  <c r="F631" i="6"/>
  <c r="M630" i="7"/>
  <c r="Q630" i="7" s="1"/>
  <c r="G630" i="11"/>
  <c r="K630" i="11" s="1"/>
  <c r="O630" i="11" s="1"/>
  <c r="F630" i="7"/>
  <c r="J632" i="11"/>
  <c r="G631" i="7"/>
  <c r="I631" i="11"/>
  <c r="L631" i="11" s="1"/>
  <c r="G632" i="6"/>
  <c r="N631" i="7"/>
  <c r="R628" i="10"/>
  <c r="Q627" i="10"/>
  <c r="U627" i="10" s="1"/>
  <c r="M627" i="10"/>
  <c r="Q628" i="10"/>
  <c r="I630" i="6"/>
  <c r="F629" i="9"/>
  <c r="E629" i="10" s="1"/>
  <c r="J629" i="10" s="1"/>
  <c r="I628" i="9"/>
  <c r="H630" i="6"/>
  <c r="E629" i="9"/>
  <c r="J628" i="7"/>
  <c r="H632" i="11" l="1"/>
  <c r="M631" i="7"/>
  <c r="Q631" i="7" s="1"/>
  <c r="F631" i="7"/>
  <c r="G631" i="11"/>
  <c r="K631" i="11" s="1"/>
  <c r="O631" i="11" s="1"/>
  <c r="F632" i="6"/>
  <c r="G633" i="6"/>
  <c r="N632" i="7"/>
  <c r="J633" i="11"/>
  <c r="G632" i="7"/>
  <c r="I632" i="11"/>
  <c r="L632" i="11" s="1"/>
  <c r="R629" i="10"/>
  <c r="M628" i="10"/>
  <c r="U628" i="10"/>
  <c r="I629" i="9"/>
  <c r="D629" i="10"/>
  <c r="I629" i="10" s="1"/>
  <c r="H631" i="6"/>
  <c r="E630" i="9"/>
  <c r="D630" i="10" s="1"/>
  <c r="I631" i="6"/>
  <c r="F630" i="9"/>
  <c r="E630" i="10" s="1"/>
  <c r="J630" i="10" s="1"/>
  <c r="J629" i="7"/>
  <c r="I630" i="10" l="1"/>
  <c r="H633" i="11"/>
  <c r="F633" i="6"/>
  <c r="G632" i="11"/>
  <c r="K632" i="11" s="1"/>
  <c r="O632" i="11" s="1"/>
  <c r="M632" i="7"/>
  <c r="Q632" i="7" s="1"/>
  <c r="F632" i="7"/>
  <c r="G634" i="6"/>
  <c r="J634" i="11"/>
  <c r="G633" i="7"/>
  <c r="I633" i="11"/>
  <c r="L633" i="11" s="1"/>
  <c r="N633" i="7"/>
  <c r="Q630" i="10"/>
  <c r="R630" i="10"/>
  <c r="Q629" i="10"/>
  <c r="U629" i="10" s="1"/>
  <c r="M629" i="10"/>
  <c r="I632" i="6"/>
  <c r="F631" i="9"/>
  <c r="E631" i="10" s="1"/>
  <c r="J631" i="10" s="1"/>
  <c r="I630" i="9"/>
  <c r="H632" i="6"/>
  <c r="E631" i="9"/>
  <c r="J630" i="7"/>
  <c r="H634" i="11" l="1"/>
  <c r="F634" i="6"/>
  <c r="G633" i="11"/>
  <c r="K633" i="11" s="1"/>
  <c r="O633" i="11" s="1"/>
  <c r="M633" i="7"/>
  <c r="Q633" i="7" s="1"/>
  <c r="F633" i="7"/>
  <c r="G635" i="6"/>
  <c r="N634" i="7"/>
  <c r="I634" i="11"/>
  <c r="L634" i="11" s="1"/>
  <c r="G634" i="7"/>
  <c r="J635" i="11"/>
  <c r="R631" i="10"/>
  <c r="M630" i="10"/>
  <c r="U630" i="10"/>
  <c r="I631" i="9"/>
  <c r="D631" i="10"/>
  <c r="I631" i="10" s="1"/>
  <c r="H633" i="6"/>
  <c r="E632" i="9"/>
  <c r="D632" i="10" s="1"/>
  <c r="I633" i="6"/>
  <c r="F632" i="9"/>
  <c r="E632" i="10" s="1"/>
  <c r="J632" i="10" s="1"/>
  <c r="J631" i="7"/>
  <c r="I632" i="10" l="1"/>
  <c r="F635" i="6"/>
  <c r="M634" i="7"/>
  <c r="Q634" i="7" s="1"/>
  <c r="H635" i="11"/>
  <c r="F634" i="7"/>
  <c r="G634" i="11"/>
  <c r="K634" i="11" s="1"/>
  <c r="O634" i="11" s="1"/>
  <c r="I635" i="11"/>
  <c r="L635" i="11" s="1"/>
  <c r="G635" i="7"/>
  <c r="J636" i="11"/>
  <c r="G636" i="6"/>
  <c r="N635" i="7"/>
  <c r="Q632" i="10"/>
  <c r="R632" i="10"/>
  <c r="Q631" i="10"/>
  <c r="U631" i="10" s="1"/>
  <c r="M631" i="10"/>
  <c r="I634" i="6"/>
  <c r="F633" i="9"/>
  <c r="E633" i="10" s="1"/>
  <c r="J633" i="10" s="1"/>
  <c r="I632" i="9"/>
  <c r="H634" i="6"/>
  <c r="E633" i="9"/>
  <c r="J632" i="7"/>
  <c r="J633" i="7"/>
  <c r="M632" i="10" l="1"/>
  <c r="G635" i="11"/>
  <c r="K635" i="11" s="1"/>
  <c r="O635" i="11" s="1"/>
  <c r="F636" i="6"/>
  <c r="H636" i="11"/>
  <c r="M635" i="7"/>
  <c r="Q635" i="7" s="1"/>
  <c r="F635" i="7"/>
  <c r="U632" i="10"/>
  <c r="G637" i="6"/>
  <c r="G636" i="7"/>
  <c r="I636" i="11"/>
  <c r="L636" i="11" s="1"/>
  <c r="N636" i="7"/>
  <c r="J637" i="11"/>
  <c r="R633" i="10"/>
  <c r="I633" i="9"/>
  <c r="D633" i="10"/>
  <c r="I633" i="10" s="1"/>
  <c r="H635" i="6"/>
  <c r="E634" i="9"/>
  <c r="D634" i="10" s="1"/>
  <c r="I635" i="6"/>
  <c r="F634" i="9"/>
  <c r="E634" i="10" s="1"/>
  <c r="J634" i="10" s="1"/>
  <c r="J634" i="7"/>
  <c r="I634" i="10" l="1"/>
  <c r="F636" i="7"/>
  <c r="M636" i="7"/>
  <c r="Q636" i="7" s="1"/>
  <c r="G636" i="11"/>
  <c r="K636" i="11" s="1"/>
  <c r="O636" i="11" s="1"/>
  <c r="F637" i="6"/>
  <c r="H637" i="11"/>
  <c r="I637" i="11"/>
  <c r="L637" i="11" s="1"/>
  <c r="G637" i="7"/>
  <c r="J638" i="11"/>
  <c r="G638" i="6"/>
  <c r="N637" i="7"/>
  <c r="Q634" i="10"/>
  <c r="R634" i="10"/>
  <c r="Q633" i="10"/>
  <c r="U633" i="10" s="1"/>
  <c r="M633" i="10"/>
  <c r="I636" i="6"/>
  <c r="F635" i="9"/>
  <c r="E635" i="10" s="1"/>
  <c r="J635" i="10" s="1"/>
  <c r="I634" i="9"/>
  <c r="H636" i="6"/>
  <c r="E635" i="9"/>
  <c r="M637" i="7" l="1"/>
  <c r="Q637" i="7" s="1"/>
  <c r="G637" i="11"/>
  <c r="K637" i="11" s="1"/>
  <c r="O637" i="11" s="1"/>
  <c r="F637" i="7"/>
  <c r="H638" i="11"/>
  <c r="F638" i="6"/>
  <c r="M634" i="10"/>
  <c r="U634" i="10"/>
  <c r="J639" i="11"/>
  <c r="G638" i="7"/>
  <c r="N638" i="7"/>
  <c r="I638" i="11"/>
  <c r="L638" i="11" s="1"/>
  <c r="G639" i="6"/>
  <c r="R635" i="10"/>
  <c r="I635" i="9"/>
  <c r="D635" i="10"/>
  <c r="I635" i="10" s="1"/>
  <c r="H637" i="6"/>
  <c r="E636" i="9"/>
  <c r="D636" i="10" s="1"/>
  <c r="I637" i="6"/>
  <c r="F636" i="9"/>
  <c r="E636" i="10" s="1"/>
  <c r="J636" i="10" s="1"/>
  <c r="J635" i="7"/>
  <c r="I636" i="10" l="1"/>
  <c r="G638" i="11"/>
  <c r="K638" i="11" s="1"/>
  <c r="O638" i="11" s="1"/>
  <c r="M638" i="7"/>
  <c r="H639" i="11"/>
  <c r="F639" i="6"/>
  <c r="F638" i="7"/>
  <c r="Q638" i="7"/>
  <c r="N639" i="7"/>
  <c r="G640" i="6"/>
  <c r="J640" i="11"/>
  <c r="G639" i="7"/>
  <c r="I639" i="11"/>
  <c r="L639" i="11" s="1"/>
  <c r="R636" i="10"/>
  <c r="Q635" i="10"/>
  <c r="U635" i="10" s="1"/>
  <c r="M635" i="10"/>
  <c r="Q636" i="10"/>
  <c r="I638" i="6"/>
  <c r="F637" i="9"/>
  <c r="E637" i="10" s="1"/>
  <c r="J637" i="10" s="1"/>
  <c r="I636" i="9"/>
  <c r="H638" i="6"/>
  <c r="E637" i="9"/>
  <c r="J636" i="7"/>
  <c r="U636" i="10" l="1"/>
  <c r="F640" i="6"/>
  <c r="G639" i="11"/>
  <c r="K639" i="11" s="1"/>
  <c r="O639" i="11" s="1"/>
  <c r="M639" i="7"/>
  <c r="Q639" i="7" s="1"/>
  <c r="F639" i="7"/>
  <c r="H640" i="11"/>
  <c r="J641" i="11"/>
  <c r="G641" i="6"/>
  <c r="N640" i="7"/>
  <c r="I640" i="11"/>
  <c r="L640" i="11" s="1"/>
  <c r="G640" i="7"/>
  <c r="R637" i="10"/>
  <c r="M636" i="10"/>
  <c r="I637" i="9"/>
  <c r="D637" i="10"/>
  <c r="I637" i="10" s="1"/>
  <c r="H639" i="6"/>
  <c r="E638" i="9"/>
  <c r="D638" i="10" s="1"/>
  <c r="I639" i="6"/>
  <c r="F638" i="9"/>
  <c r="E638" i="10" s="1"/>
  <c r="J638" i="10" s="1"/>
  <c r="J637" i="7"/>
  <c r="J638" i="7"/>
  <c r="I638" i="10" l="1"/>
  <c r="M640" i="7"/>
  <c r="Q640" i="7" s="1"/>
  <c r="F641" i="6"/>
  <c r="F640" i="7"/>
  <c r="H641" i="11"/>
  <c r="G640" i="11"/>
  <c r="K640" i="11" s="1"/>
  <c r="O640" i="11" s="1"/>
  <c r="G641" i="7"/>
  <c r="N641" i="7"/>
  <c r="J642" i="11"/>
  <c r="I641" i="11"/>
  <c r="L641" i="11" s="1"/>
  <c r="G642" i="6"/>
  <c r="Q638" i="10"/>
  <c r="R638" i="10"/>
  <c r="Q637" i="10"/>
  <c r="U637" i="10" s="1"/>
  <c r="M637" i="10"/>
  <c r="I640" i="6"/>
  <c r="F639" i="9"/>
  <c r="E639" i="10" s="1"/>
  <c r="J639" i="10" s="1"/>
  <c r="I638" i="9"/>
  <c r="H640" i="6"/>
  <c r="E639" i="9"/>
  <c r="H642" i="11" l="1"/>
  <c r="M641" i="7"/>
  <c r="Q641" i="7" s="1"/>
  <c r="F641" i="7"/>
  <c r="F642" i="6"/>
  <c r="G641" i="11"/>
  <c r="K641" i="11" s="1"/>
  <c r="O641" i="11" s="1"/>
  <c r="M638" i="10"/>
  <c r="U638" i="10"/>
  <c r="N642" i="7"/>
  <c r="I642" i="11"/>
  <c r="L642" i="11" s="1"/>
  <c r="G643" i="6"/>
  <c r="G642" i="7"/>
  <c r="J643" i="11"/>
  <c r="R639" i="10"/>
  <c r="I639" i="9"/>
  <c r="D639" i="10"/>
  <c r="I639" i="10" s="1"/>
  <c r="H641" i="6"/>
  <c r="E640" i="9"/>
  <c r="D640" i="10" s="1"/>
  <c r="I641" i="6"/>
  <c r="F640" i="9"/>
  <c r="E640" i="10" s="1"/>
  <c r="J640" i="10" s="1"/>
  <c r="J639" i="7"/>
  <c r="I640" i="10" l="1"/>
  <c r="M640" i="10" s="1"/>
  <c r="G642" i="11"/>
  <c r="K642" i="11" s="1"/>
  <c r="O642" i="11" s="1"/>
  <c r="H643" i="11"/>
  <c r="F643" i="6"/>
  <c r="F642" i="7"/>
  <c r="M642" i="7"/>
  <c r="Q642" i="7" s="1"/>
  <c r="G643" i="7"/>
  <c r="N643" i="7"/>
  <c r="I643" i="11"/>
  <c r="L643" i="11" s="1"/>
  <c r="J644" i="11"/>
  <c r="G644" i="6"/>
  <c r="R640" i="10"/>
  <c r="Q639" i="10"/>
  <c r="U639" i="10" s="1"/>
  <c r="M639" i="10"/>
  <c r="Q640" i="10"/>
  <c r="I642" i="6"/>
  <c r="F641" i="9"/>
  <c r="E641" i="10" s="1"/>
  <c r="J641" i="10" s="1"/>
  <c r="I640" i="9"/>
  <c r="H642" i="6"/>
  <c r="E641" i="9"/>
  <c r="J640" i="7"/>
  <c r="U640" i="10" l="1"/>
  <c r="F644" i="6"/>
  <c r="M643" i="7"/>
  <c r="Q643" i="7" s="1"/>
  <c r="F643" i="7"/>
  <c r="G643" i="11"/>
  <c r="K643" i="11" s="1"/>
  <c r="O643" i="11" s="1"/>
  <c r="H644" i="11"/>
  <c r="I644" i="11"/>
  <c r="L644" i="11" s="1"/>
  <c r="G645" i="6"/>
  <c r="G644" i="7"/>
  <c r="J645" i="11"/>
  <c r="N644" i="7"/>
  <c r="R641" i="10"/>
  <c r="I641" i="9"/>
  <c r="D641" i="10"/>
  <c r="I641" i="10" s="1"/>
  <c r="H643" i="6"/>
  <c r="E642" i="9"/>
  <c r="D642" i="10" s="1"/>
  <c r="I643" i="6"/>
  <c r="F642" i="9"/>
  <c r="E642" i="10" s="1"/>
  <c r="J642" i="10" s="1"/>
  <c r="J641" i="7"/>
  <c r="I642" i="10" l="1"/>
  <c r="M642" i="10" s="1"/>
  <c r="G644" i="11"/>
  <c r="K644" i="11" s="1"/>
  <c r="O644" i="11" s="1"/>
  <c r="M644" i="7"/>
  <c r="Q644" i="7" s="1"/>
  <c r="H645" i="11"/>
  <c r="F645" i="6"/>
  <c r="F644" i="7"/>
  <c r="N645" i="7"/>
  <c r="I645" i="11"/>
  <c r="L645" i="11" s="1"/>
  <c r="G645" i="7"/>
  <c r="J646" i="11"/>
  <c r="G646" i="6"/>
  <c r="R642" i="10"/>
  <c r="Q641" i="10"/>
  <c r="U641" i="10" s="1"/>
  <c r="M641" i="10"/>
  <c r="Q642" i="10"/>
  <c r="I644" i="6"/>
  <c r="F643" i="9"/>
  <c r="E643" i="10" s="1"/>
  <c r="J643" i="10" s="1"/>
  <c r="I642" i="9"/>
  <c r="H644" i="6"/>
  <c r="E643" i="9"/>
  <c r="J642" i="7"/>
  <c r="U642" i="10" l="1"/>
  <c r="G645" i="11"/>
  <c r="K645" i="11" s="1"/>
  <c r="O645" i="11" s="1"/>
  <c r="F645" i="7"/>
  <c r="M645" i="7"/>
  <c r="Q645" i="7" s="1"/>
  <c r="H646" i="11"/>
  <c r="F646" i="6"/>
  <c r="N646" i="7"/>
  <c r="J647" i="11"/>
  <c r="I646" i="11"/>
  <c r="L646" i="11" s="1"/>
  <c r="G647" i="6"/>
  <c r="G646" i="7"/>
  <c r="R643" i="10"/>
  <c r="I643" i="9"/>
  <c r="D643" i="10"/>
  <c r="I643" i="10" s="1"/>
  <c r="H645" i="6"/>
  <c r="E644" i="9"/>
  <c r="D644" i="10" s="1"/>
  <c r="I645" i="6"/>
  <c r="F644" i="9"/>
  <c r="E644" i="10" s="1"/>
  <c r="J644" i="10" s="1"/>
  <c r="J643" i="7"/>
  <c r="I644" i="10" l="1"/>
  <c r="F646" i="7"/>
  <c r="F647" i="6"/>
  <c r="G646" i="11"/>
  <c r="K646" i="11" s="1"/>
  <c r="O646" i="11" s="1"/>
  <c r="M646" i="7"/>
  <c r="Q646" i="7" s="1"/>
  <c r="H647" i="11"/>
  <c r="J648" i="11"/>
  <c r="G647" i="7"/>
  <c r="I647" i="11"/>
  <c r="L647" i="11" s="1"/>
  <c r="G648" i="6"/>
  <c r="N647" i="7"/>
  <c r="R644" i="10"/>
  <c r="Q643" i="10"/>
  <c r="U643" i="10" s="1"/>
  <c r="M643" i="10"/>
  <c r="Q644" i="10"/>
  <c r="I646" i="6"/>
  <c r="F645" i="9"/>
  <c r="E645" i="10" s="1"/>
  <c r="J645" i="10" s="1"/>
  <c r="I644" i="9"/>
  <c r="H646" i="6"/>
  <c r="E645" i="9"/>
  <c r="J644" i="7"/>
  <c r="U644" i="10" l="1"/>
  <c r="M644" i="10"/>
  <c r="F648" i="6"/>
  <c r="G647" i="11"/>
  <c r="K647" i="11" s="1"/>
  <c r="O647" i="11" s="1"/>
  <c r="M647" i="7"/>
  <c r="Q647" i="7" s="1"/>
  <c r="F647" i="7"/>
  <c r="H648" i="11"/>
  <c r="G648" i="7"/>
  <c r="I648" i="11"/>
  <c r="L648" i="11" s="1"/>
  <c r="J649" i="11"/>
  <c r="G649" i="6"/>
  <c r="N648" i="7"/>
  <c r="R645" i="10"/>
  <c r="I645" i="9"/>
  <c r="D645" i="10"/>
  <c r="I645" i="10" s="1"/>
  <c r="H647" i="6"/>
  <c r="E646" i="9"/>
  <c r="D646" i="10" s="1"/>
  <c r="I647" i="6"/>
  <c r="F646" i="9"/>
  <c r="E646" i="10" s="1"/>
  <c r="J646" i="10" s="1"/>
  <c r="J645" i="7"/>
  <c r="I646" i="10" l="1"/>
  <c r="H649" i="11"/>
  <c r="F648" i="7"/>
  <c r="G648" i="11"/>
  <c r="K648" i="11" s="1"/>
  <c r="O648" i="11" s="1"/>
  <c r="M648" i="7"/>
  <c r="Q648" i="7" s="1"/>
  <c r="F649" i="6"/>
  <c r="G650" i="6"/>
  <c r="J650" i="11"/>
  <c r="G649" i="7"/>
  <c r="I649" i="11"/>
  <c r="L649" i="11" s="1"/>
  <c r="N649" i="7"/>
  <c r="R646" i="10"/>
  <c r="Q645" i="10"/>
  <c r="U645" i="10" s="1"/>
  <c r="M645" i="10"/>
  <c r="Q646" i="10"/>
  <c r="I648" i="6"/>
  <c r="F647" i="9"/>
  <c r="E647" i="10" s="1"/>
  <c r="J647" i="10" s="1"/>
  <c r="I646" i="9"/>
  <c r="H648" i="6"/>
  <c r="E647" i="9"/>
  <c r="J646" i="7"/>
  <c r="U646" i="10" l="1"/>
  <c r="M646" i="10"/>
  <c r="F650" i="6"/>
  <c r="M649" i="7"/>
  <c r="Q649" i="7" s="1"/>
  <c r="H650" i="11"/>
  <c r="F649" i="7"/>
  <c r="G649" i="11"/>
  <c r="K649" i="11" s="1"/>
  <c r="O649" i="11" s="1"/>
  <c r="I650" i="11"/>
  <c r="L650" i="11" s="1"/>
  <c r="N650" i="7"/>
  <c r="G651" i="6"/>
  <c r="G650" i="7"/>
  <c r="J651" i="11"/>
  <c r="R647" i="10"/>
  <c r="I647" i="9"/>
  <c r="D647" i="10"/>
  <c r="I647" i="10" s="1"/>
  <c r="H649" i="6"/>
  <c r="E648" i="9"/>
  <c r="D648" i="10" s="1"/>
  <c r="I649" i="6"/>
  <c r="F648" i="9"/>
  <c r="E648" i="10" s="1"/>
  <c r="J648" i="10" s="1"/>
  <c r="J647" i="7"/>
  <c r="I648" i="10" l="1"/>
  <c r="M648" i="10" s="1"/>
  <c r="G650" i="11"/>
  <c r="K650" i="11" s="1"/>
  <c r="O650" i="11" s="1"/>
  <c r="F650" i="7"/>
  <c r="F651" i="6"/>
  <c r="M650" i="7"/>
  <c r="Q650" i="7" s="1"/>
  <c r="H651" i="11"/>
  <c r="G652" i="6"/>
  <c r="I651" i="11"/>
  <c r="L651" i="11" s="1"/>
  <c r="N651" i="7"/>
  <c r="J652" i="11"/>
  <c r="G651" i="7"/>
  <c r="R648" i="10"/>
  <c r="Q647" i="10"/>
  <c r="U647" i="10" s="1"/>
  <c r="M647" i="10"/>
  <c r="Q648" i="10"/>
  <c r="I650" i="6"/>
  <c r="F649" i="9"/>
  <c r="E649" i="10" s="1"/>
  <c r="J649" i="10" s="1"/>
  <c r="I648" i="9"/>
  <c r="H650" i="6"/>
  <c r="E649" i="9"/>
  <c r="J648" i="7"/>
  <c r="U648" i="10" l="1"/>
  <c r="H652" i="11"/>
  <c r="M651" i="7"/>
  <c r="Q651" i="7" s="1"/>
  <c r="G651" i="11"/>
  <c r="K651" i="11" s="1"/>
  <c r="O651" i="11" s="1"/>
  <c r="F652" i="6"/>
  <c r="F651" i="7"/>
  <c r="J653" i="11"/>
  <c r="G652" i="7"/>
  <c r="N652" i="7"/>
  <c r="I652" i="11"/>
  <c r="L652" i="11" s="1"/>
  <c r="G653" i="6"/>
  <c r="R649" i="10"/>
  <c r="I649" i="9"/>
  <c r="D649" i="10"/>
  <c r="I649" i="10" s="1"/>
  <c r="H651" i="6"/>
  <c r="E650" i="9"/>
  <c r="D650" i="10" s="1"/>
  <c r="I650" i="10" s="1"/>
  <c r="I651" i="6"/>
  <c r="F650" i="9"/>
  <c r="E650" i="10" s="1"/>
  <c r="J650" i="10" s="1"/>
  <c r="J649" i="7"/>
  <c r="H653" i="11" l="1"/>
  <c r="F653" i="6"/>
  <c r="G652" i="11"/>
  <c r="K652" i="11" s="1"/>
  <c r="O652" i="11" s="1"/>
  <c r="F652" i="7"/>
  <c r="M652" i="7"/>
  <c r="Q652" i="7" s="1"/>
  <c r="G654" i="6"/>
  <c r="J654" i="11"/>
  <c r="G653" i="7"/>
  <c r="I653" i="11"/>
  <c r="L653" i="11" s="1"/>
  <c r="N653" i="7"/>
  <c r="R650" i="10"/>
  <c r="Q649" i="10"/>
  <c r="M649" i="10"/>
  <c r="Q650" i="10"/>
  <c r="M650" i="10"/>
  <c r="U649" i="10"/>
  <c r="I652" i="6"/>
  <c r="F651" i="9"/>
  <c r="E651" i="10" s="1"/>
  <c r="J651" i="10" s="1"/>
  <c r="I650" i="9"/>
  <c r="H652" i="6"/>
  <c r="E651" i="9"/>
  <c r="J651" i="7"/>
  <c r="J650" i="7"/>
  <c r="U650" i="10" l="1"/>
  <c r="F653" i="7"/>
  <c r="F654" i="6"/>
  <c r="G653" i="11"/>
  <c r="K653" i="11" s="1"/>
  <c r="O653" i="11" s="1"/>
  <c r="M653" i="7"/>
  <c r="Q653" i="7" s="1"/>
  <c r="H654" i="11"/>
  <c r="J655" i="11"/>
  <c r="G654" i="7"/>
  <c r="N654" i="7"/>
  <c r="I654" i="11"/>
  <c r="L654" i="11" s="1"/>
  <c r="G655" i="6"/>
  <c r="R651" i="10"/>
  <c r="I651" i="9"/>
  <c r="D651" i="10"/>
  <c r="I651" i="10" s="1"/>
  <c r="H653" i="6"/>
  <c r="E652" i="9"/>
  <c r="D652" i="10" s="1"/>
  <c r="I652" i="10" s="1"/>
  <c r="I653" i="6"/>
  <c r="F652" i="9"/>
  <c r="E652" i="10" s="1"/>
  <c r="J652" i="10" s="1"/>
  <c r="H655" i="11" l="1"/>
  <c r="F654" i="7"/>
  <c r="G654" i="11"/>
  <c r="K654" i="11" s="1"/>
  <c r="O654" i="11" s="1"/>
  <c r="M654" i="7"/>
  <c r="Q654" i="7" s="1"/>
  <c r="F655" i="6"/>
  <c r="G656" i="6"/>
  <c r="N655" i="7"/>
  <c r="J656" i="11"/>
  <c r="G655" i="7"/>
  <c r="I655" i="11"/>
  <c r="L655" i="11" s="1"/>
  <c r="R652" i="10"/>
  <c r="Q651" i="10"/>
  <c r="U651" i="10" s="1"/>
  <c r="M651" i="10"/>
  <c r="Q652" i="10"/>
  <c r="I654" i="6"/>
  <c r="F653" i="9"/>
  <c r="E653" i="10" s="1"/>
  <c r="J653" i="10" s="1"/>
  <c r="I652" i="9"/>
  <c r="H654" i="6"/>
  <c r="E653" i="9"/>
  <c r="J652" i="7"/>
  <c r="U652" i="10" l="1"/>
  <c r="M652" i="10"/>
  <c r="G655" i="11"/>
  <c r="K655" i="11" s="1"/>
  <c r="O655" i="11" s="1"/>
  <c r="F655" i="7"/>
  <c r="H656" i="11"/>
  <c r="F656" i="6"/>
  <c r="M655" i="7"/>
  <c r="Q655" i="7" s="1"/>
  <c r="I656" i="11"/>
  <c r="L656" i="11" s="1"/>
  <c r="G656" i="7"/>
  <c r="N656" i="7"/>
  <c r="G657" i="6"/>
  <c r="J657" i="11"/>
  <c r="R653" i="10"/>
  <c r="I653" i="9"/>
  <c r="D653" i="10"/>
  <c r="I653" i="10" s="1"/>
  <c r="H655" i="6"/>
  <c r="E654" i="9"/>
  <c r="D654" i="10" s="1"/>
  <c r="I655" i="6"/>
  <c r="F654" i="9"/>
  <c r="E654" i="10" s="1"/>
  <c r="J654" i="10" s="1"/>
  <c r="J653" i="7"/>
  <c r="I654" i="10" l="1"/>
  <c r="M656" i="7"/>
  <c r="Q656" i="7" s="1"/>
  <c r="G656" i="11"/>
  <c r="K656" i="11" s="1"/>
  <c r="O656" i="11" s="1"/>
  <c r="F657" i="6"/>
  <c r="F656" i="7"/>
  <c r="H657" i="11"/>
  <c r="G658" i="6"/>
  <c r="G657" i="7"/>
  <c r="J658" i="11"/>
  <c r="N657" i="7"/>
  <c r="I657" i="11"/>
  <c r="L657" i="11" s="1"/>
  <c r="R654" i="10"/>
  <c r="Q653" i="10"/>
  <c r="U653" i="10" s="1"/>
  <c r="M653" i="10"/>
  <c r="Q654" i="10"/>
  <c r="I656" i="6"/>
  <c r="F655" i="9"/>
  <c r="E655" i="10" s="1"/>
  <c r="J655" i="10" s="1"/>
  <c r="I654" i="9"/>
  <c r="H656" i="6"/>
  <c r="E655" i="9"/>
  <c r="J654" i="7"/>
  <c r="U654" i="10" l="1"/>
  <c r="M654" i="10"/>
  <c r="F658" i="6"/>
  <c r="F657" i="7"/>
  <c r="M657" i="7"/>
  <c r="Q657" i="7" s="1"/>
  <c r="H658" i="11"/>
  <c r="G657" i="11"/>
  <c r="K657" i="11" s="1"/>
  <c r="O657" i="11" s="1"/>
  <c r="J659" i="11"/>
  <c r="N658" i="7"/>
  <c r="G658" i="7"/>
  <c r="I658" i="11"/>
  <c r="L658" i="11" s="1"/>
  <c r="G659" i="6"/>
  <c r="R655" i="10"/>
  <c r="I655" i="9"/>
  <c r="D655" i="10"/>
  <c r="I655" i="10" s="1"/>
  <c r="H657" i="6"/>
  <c r="E656" i="9"/>
  <c r="D656" i="10" s="1"/>
  <c r="I657" i="6"/>
  <c r="F656" i="9"/>
  <c r="E656" i="10" s="1"/>
  <c r="J656" i="10" s="1"/>
  <c r="J655" i="7"/>
  <c r="J656" i="7"/>
  <c r="I656" i="10" l="1"/>
  <c r="M656" i="10" s="1"/>
  <c r="G658" i="11"/>
  <c r="K658" i="11" s="1"/>
  <c r="O658" i="11" s="1"/>
  <c r="F658" i="7"/>
  <c r="H659" i="11"/>
  <c r="F659" i="6"/>
  <c r="M658" i="7"/>
  <c r="Q658" i="7" s="1"/>
  <c r="N659" i="7"/>
  <c r="I659" i="11"/>
  <c r="L659" i="11" s="1"/>
  <c r="G659" i="7"/>
  <c r="J660" i="11"/>
  <c r="G660" i="6"/>
  <c r="R656" i="10"/>
  <c r="Q655" i="10"/>
  <c r="U655" i="10" s="1"/>
  <c r="M655" i="10"/>
  <c r="Q656" i="10"/>
  <c r="I658" i="6"/>
  <c r="F657" i="9"/>
  <c r="E657" i="10" s="1"/>
  <c r="J657" i="10" s="1"/>
  <c r="I656" i="9"/>
  <c r="H658" i="6"/>
  <c r="E657" i="9"/>
  <c r="U656" i="10" l="1"/>
  <c r="M659" i="7"/>
  <c r="Q659" i="7" s="1"/>
  <c r="F660" i="6"/>
  <c r="H660" i="11"/>
  <c r="F659" i="7"/>
  <c r="G659" i="11"/>
  <c r="K659" i="11" s="1"/>
  <c r="O659" i="11" s="1"/>
  <c r="J661" i="11"/>
  <c r="G660" i="7"/>
  <c r="G661" i="6"/>
  <c r="N660" i="7"/>
  <c r="I660" i="11"/>
  <c r="L660" i="11" s="1"/>
  <c r="R657" i="10"/>
  <c r="I657" i="9"/>
  <c r="D657" i="10"/>
  <c r="I657" i="10" s="1"/>
  <c r="H659" i="6"/>
  <c r="E658" i="9"/>
  <c r="D658" i="10" s="1"/>
  <c r="I659" i="6"/>
  <c r="F658" i="9"/>
  <c r="E658" i="10" s="1"/>
  <c r="J658" i="10" s="1"/>
  <c r="J657" i="7"/>
  <c r="I658" i="10" l="1"/>
  <c r="G660" i="11"/>
  <c r="K660" i="11" s="1"/>
  <c r="O660" i="11" s="1"/>
  <c r="M660" i="7"/>
  <c r="Q660" i="7" s="1"/>
  <c r="F661" i="6"/>
  <c r="H661" i="11"/>
  <c r="F660" i="7"/>
  <c r="N661" i="7"/>
  <c r="J662" i="11"/>
  <c r="G661" i="7"/>
  <c r="G662" i="6"/>
  <c r="I661" i="11"/>
  <c r="L661" i="11" s="1"/>
  <c r="R658" i="10"/>
  <c r="Q657" i="10"/>
  <c r="U657" i="10" s="1"/>
  <c r="M657" i="10"/>
  <c r="Q658" i="10"/>
  <c r="I660" i="6"/>
  <c r="F659" i="9"/>
  <c r="E659" i="10" s="1"/>
  <c r="J659" i="10" s="1"/>
  <c r="I658" i="9"/>
  <c r="H660" i="6"/>
  <c r="E659" i="9"/>
  <c r="J659" i="7"/>
  <c r="J658" i="7"/>
  <c r="U658" i="10" l="1"/>
  <c r="M661" i="7"/>
  <c r="Q661" i="7" s="1"/>
  <c r="G661" i="11"/>
  <c r="K661" i="11" s="1"/>
  <c r="O661" i="11" s="1"/>
  <c r="F661" i="7"/>
  <c r="H662" i="11"/>
  <c r="F662" i="6"/>
  <c r="J663" i="11"/>
  <c r="N662" i="7"/>
  <c r="G662" i="7"/>
  <c r="I662" i="11"/>
  <c r="L662" i="11" s="1"/>
  <c r="G663" i="6"/>
  <c r="R659" i="10"/>
  <c r="M658" i="10"/>
  <c r="I659" i="9"/>
  <c r="D659" i="10"/>
  <c r="I659" i="10" s="1"/>
  <c r="H661" i="6"/>
  <c r="E660" i="9"/>
  <c r="D660" i="10" s="1"/>
  <c r="I661" i="6"/>
  <c r="F660" i="9"/>
  <c r="E660" i="10" s="1"/>
  <c r="J660" i="10" s="1"/>
  <c r="I660" i="10" l="1"/>
  <c r="H663" i="11"/>
  <c r="F663" i="6"/>
  <c r="F662" i="7"/>
  <c r="G662" i="11"/>
  <c r="K662" i="11" s="1"/>
  <c r="O662" i="11" s="1"/>
  <c r="M662" i="7"/>
  <c r="Q662" i="7" s="1"/>
  <c r="G663" i="7"/>
  <c r="J664" i="11"/>
  <c r="I663" i="11"/>
  <c r="L663" i="11" s="1"/>
  <c r="G664" i="6"/>
  <c r="N663" i="7"/>
  <c r="Q660" i="10"/>
  <c r="R660" i="10"/>
  <c r="Q659" i="10"/>
  <c r="U659" i="10" s="1"/>
  <c r="M659" i="10"/>
  <c r="I662" i="6"/>
  <c r="F661" i="9"/>
  <c r="E661" i="10" s="1"/>
  <c r="J661" i="10" s="1"/>
  <c r="I660" i="9"/>
  <c r="H662" i="6"/>
  <c r="E661" i="9"/>
  <c r="J660" i="7"/>
  <c r="U660" i="10" l="1"/>
  <c r="G663" i="11"/>
  <c r="K663" i="11" s="1"/>
  <c r="O663" i="11" s="1"/>
  <c r="M663" i="7"/>
  <c r="Q663" i="7" s="1"/>
  <c r="H664" i="11"/>
  <c r="F663" i="7"/>
  <c r="F664" i="6"/>
  <c r="M660" i="10"/>
  <c r="I664" i="11"/>
  <c r="L664" i="11" s="1"/>
  <c r="G665" i="6"/>
  <c r="N664" i="7"/>
  <c r="G664" i="7"/>
  <c r="J665" i="11"/>
  <c r="R661" i="10"/>
  <c r="I661" i="9"/>
  <c r="D661" i="10"/>
  <c r="I661" i="10" s="1"/>
  <c r="H663" i="6"/>
  <c r="E662" i="9"/>
  <c r="D662" i="10" s="1"/>
  <c r="I663" i="6"/>
  <c r="F662" i="9"/>
  <c r="E662" i="10" s="1"/>
  <c r="J662" i="10" s="1"/>
  <c r="J661" i="7"/>
  <c r="J662" i="7"/>
  <c r="I662" i="10" l="1"/>
  <c r="M662" i="10" s="1"/>
  <c r="M664" i="7"/>
  <c r="Q664" i="7" s="1"/>
  <c r="F665" i="6"/>
  <c r="H665" i="11"/>
  <c r="F664" i="7"/>
  <c r="G664" i="11"/>
  <c r="K664" i="11" s="1"/>
  <c r="O664" i="11" s="1"/>
  <c r="N665" i="7"/>
  <c r="J666" i="11"/>
  <c r="G665" i="7"/>
  <c r="I665" i="11"/>
  <c r="L665" i="11" s="1"/>
  <c r="G666" i="6"/>
  <c r="R662" i="10"/>
  <c r="Q661" i="10"/>
  <c r="U661" i="10" s="1"/>
  <c r="M661" i="10"/>
  <c r="Q662" i="10"/>
  <c r="I664" i="6"/>
  <c r="F663" i="9"/>
  <c r="E663" i="10" s="1"/>
  <c r="J663" i="10" s="1"/>
  <c r="I662" i="9"/>
  <c r="H664" i="6"/>
  <c r="E663" i="9"/>
  <c r="U662" i="10" l="1"/>
  <c r="M665" i="7"/>
  <c r="Q665" i="7" s="1"/>
  <c r="H666" i="11"/>
  <c r="F665" i="7"/>
  <c r="F666" i="6"/>
  <c r="G665" i="11"/>
  <c r="K665" i="11" s="1"/>
  <c r="O665" i="11" s="1"/>
  <c r="J667" i="11"/>
  <c r="N666" i="7"/>
  <c r="I666" i="11"/>
  <c r="L666" i="11" s="1"/>
  <c r="G666" i="7"/>
  <c r="G667" i="6"/>
  <c r="R663" i="10"/>
  <c r="I663" i="9"/>
  <c r="D663" i="10"/>
  <c r="I663" i="10" s="1"/>
  <c r="H665" i="6"/>
  <c r="E664" i="9"/>
  <c r="D664" i="10" s="1"/>
  <c r="I665" i="6"/>
  <c r="F664" i="9"/>
  <c r="E664" i="10" s="1"/>
  <c r="J664" i="10" s="1"/>
  <c r="J663" i="7"/>
  <c r="I664" i="10" l="1"/>
  <c r="M664" i="10" s="1"/>
  <c r="G666" i="11"/>
  <c r="K666" i="11" s="1"/>
  <c r="O666" i="11" s="1"/>
  <c r="F666" i="7"/>
  <c r="F667" i="6"/>
  <c r="H667" i="11"/>
  <c r="M666" i="7"/>
  <c r="Q666" i="7" s="1"/>
  <c r="J668" i="11"/>
  <c r="N667" i="7"/>
  <c r="G668" i="6"/>
  <c r="G667" i="7"/>
  <c r="I667" i="11"/>
  <c r="L667" i="11" s="1"/>
  <c r="R664" i="10"/>
  <c r="Q663" i="10"/>
  <c r="U663" i="10" s="1"/>
  <c r="M663" i="10"/>
  <c r="Q664" i="10"/>
  <c r="I666" i="6"/>
  <c r="F665" i="9"/>
  <c r="E665" i="10" s="1"/>
  <c r="J665" i="10" s="1"/>
  <c r="I664" i="9"/>
  <c r="H666" i="6"/>
  <c r="E665" i="9"/>
  <c r="J664" i="7"/>
  <c r="U664" i="10" l="1"/>
  <c r="G667" i="11"/>
  <c r="K667" i="11" s="1"/>
  <c r="O667" i="11" s="1"/>
  <c r="F667" i="7"/>
  <c r="H668" i="11"/>
  <c r="F668" i="6"/>
  <c r="M667" i="7"/>
  <c r="Q667" i="7" s="1"/>
  <c r="J669" i="11"/>
  <c r="G668" i="7"/>
  <c r="I668" i="11"/>
  <c r="L668" i="11" s="1"/>
  <c r="N668" i="7"/>
  <c r="G669" i="6"/>
  <c r="R665" i="10"/>
  <c r="I665" i="9"/>
  <c r="D665" i="10"/>
  <c r="I665" i="10" s="1"/>
  <c r="H667" i="6"/>
  <c r="E666" i="9"/>
  <c r="D666" i="10" s="1"/>
  <c r="I667" i="6"/>
  <c r="F666" i="9"/>
  <c r="E666" i="10" s="1"/>
  <c r="J666" i="10" s="1"/>
  <c r="J665" i="7"/>
  <c r="I666" i="10" l="1"/>
  <c r="M666" i="10" s="1"/>
  <c r="F669" i="6"/>
  <c r="H669" i="11"/>
  <c r="F668" i="7"/>
  <c r="G668" i="11"/>
  <c r="K668" i="11" s="1"/>
  <c r="O668" i="11" s="1"/>
  <c r="M668" i="7"/>
  <c r="Q668" i="7" s="1"/>
  <c r="G670" i="6"/>
  <c r="J670" i="11"/>
  <c r="N669" i="7"/>
  <c r="I669" i="11"/>
  <c r="L669" i="11" s="1"/>
  <c r="G669" i="7"/>
  <c r="R666" i="10"/>
  <c r="Q665" i="10"/>
  <c r="U665" i="10" s="1"/>
  <c r="M665" i="10"/>
  <c r="Q666" i="10"/>
  <c r="I668" i="6"/>
  <c r="F667" i="9"/>
  <c r="E667" i="10" s="1"/>
  <c r="J667" i="10" s="1"/>
  <c r="I666" i="9"/>
  <c r="H668" i="6"/>
  <c r="E667" i="9"/>
  <c r="J666" i="7"/>
  <c r="U666" i="10" l="1"/>
  <c r="H670" i="11"/>
  <c r="M669" i="7"/>
  <c r="Q669" i="7" s="1"/>
  <c r="G669" i="11"/>
  <c r="K669" i="11" s="1"/>
  <c r="O669" i="11" s="1"/>
  <c r="F669" i="7"/>
  <c r="F670" i="6"/>
  <c r="J671" i="11"/>
  <c r="N670" i="7"/>
  <c r="G670" i="7"/>
  <c r="I670" i="11"/>
  <c r="L670" i="11" s="1"/>
  <c r="G671" i="6"/>
  <c r="R667" i="10"/>
  <c r="I667" i="9"/>
  <c r="D667" i="10"/>
  <c r="I667" i="10" s="1"/>
  <c r="H669" i="6"/>
  <c r="E668" i="9"/>
  <c r="D668" i="10" s="1"/>
  <c r="I668" i="10" s="1"/>
  <c r="I669" i="6"/>
  <c r="F668" i="9"/>
  <c r="E668" i="10" s="1"/>
  <c r="J668" i="10" s="1"/>
  <c r="J667" i="7"/>
  <c r="H671" i="11" l="1"/>
  <c r="M670" i="7"/>
  <c r="Q670" i="7" s="1"/>
  <c r="G670" i="11"/>
  <c r="K670" i="11" s="1"/>
  <c r="O670" i="11" s="1"/>
  <c r="F671" i="6"/>
  <c r="F670" i="7"/>
  <c r="G672" i="6"/>
  <c r="G671" i="7"/>
  <c r="J672" i="11"/>
  <c r="N671" i="7"/>
  <c r="I671" i="11"/>
  <c r="L671" i="11" s="1"/>
  <c r="R668" i="10"/>
  <c r="Q667" i="10"/>
  <c r="U667" i="10" s="1"/>
  <c r="M667" i="10"/>
  <c r="Q668" i="10"/>
  <c r="I670" i="6"/>
  <c r="F669" i="9"/>
  <c r="E669" i="10" s="1"/>
  <c r="J669" i="10" s="1"/>
  <c r="I668" i="9"/>
  <c r="H670" i="6"/>
  <c r="E669" i="9"/>
  <c r="J668" i="7"/>
  <c r="U668" i="10" l="1"/>
  <c r="H672" i="11"/>
  <c r="M671" i="7"/>
  <c r="Q671" i="7" s="1"/>
  <c r="G671" i="11"/>
  <c r="K671" i="11" s="1"/>
  <c r="O671" i="11" s="1"/>
  <c r="F672" i="6"/>
  <c r="F671" i="7"/>
  <c r="I672" i="11"/>
  <c r="L672" i="11" s="1"/>
  <c r="G672" i="7"/>
  <c r="N672" i="7"/>
  <c r="J673" i="11"/>
  <c r="G673" i="6"/>
  <c r="R669" i="10"/>
  <c r="M668" i="10"/>
  <c r="I669" i="9"/>
  <c r="D669" i="10"/>
  <c r="I669" i="10" s="1"/>
  <c r="H671" i="6"/>
  <c r="E670" i="9"/>
  <c r="D670" i="10" s="1"/>
  <c r="I671" i="6"/>
  <c r="F670" i="9"/>
  <c r="E670" i="10" s="1"/>
  <c r="J670" i="10" s="1"/>
  <c r="J669" i="7"/>
  <c r="J670" i="7"/>
  <c r="I670" i="10" l="1"/>
  <c r="F672" i="7"/>
  <c r="H673" i="11"/>
  <c r="M672" i="7"/>
  <c r="Q672" i="7" s="1"/>
  <c r="G672" i="11"/>
  <c r="K672" i="11" s="1"/>
  <c r="O672" i="11" s="1"/>
  <c r="F673" i="6"/>
  <c r="I673" i="11"/>
  <c r="L673" i="11" s="1"/>
  <c r="N673" i="7"/>
  <c r="G674" i="6"/>
  <c r="G673" i="7"/>
  <c r="J674" i="11"/>
  <c r="Q670" i="10"/>
  <c r="R670" i="10"/>
  <c r="Q669" i="10"/>
  <c r="U669" i="10" s="1"/>
  <c r="M669" i="10"/>
  <c r="I672" i="6"/>
  <c r="F671" i="9"/>
  <c r="E671" i="10" s="1"/>
  <c r="J671" i="10" s="1"/>
  <c r="I670" i="9"/>
  <c r="H672" i="6"/>
  <c r="E671" i="9"/>
  <c r="M670" i="10" l="1"/>
  <c r="G673" i="11"/>
  <c r="K673" i="11" s="1"/>
  <c r="O673" i="11" s="1"/>
  <c r="F673" i="7"/>
  <c r="H674" i="11"/>
  <c r="M673" i="7"/>
  <c r="Q673" i="7" s="1"/>
  <c r="F674" i="6"/>
  <c r="J675" i="11"/>
  <c r="G675" i="6"/>
  <c r="N674" i="7"/>
  <c r="I674" i="11"/>
  <c r="L674" i="11" s="1"/>
  <c r="G674" i="7"/>
  <c r="U670" i="10"/>
  <c r="R671" i="10"/>
  <c r="I671" i="9"/>
  <c r="D671" i="10"/>
  <c r="I671" i="10" s="1"/>
  <c r="H673" i="6"/>
  <c r="E672" i="9"/>
  <c r="D672" i="10" s="1"/>
  <c r="I673" i="6"/>
  <c r="F672" i="9"/>
  <c r="E672" i="10" s="1"/>
  <c r="J672" i="10" s="1"/>
  <c r="J671" i="7"/>
  <c r="I672" i="10" l="1"/>
  <c r="M672" i="10" s="1"/>
  <c r="F674" i="7"/>
  <c r="G674" i="11"/>
  <c r="K674" i="11" s="1"/>
  <c r="O674" i="11" s="1"/>
  <c r="H675" i="11"/>
  <c r="F675" i="6"/>
  <c r="M674" i="7"/>
  <c r="Q674" i="7" s="1"/>
  <c r="G675" i="7"/>
  <c r="I675" i="11"/>
  <c r="L675" i="11" s="1"/>
  <c r="N675" i="7"/>
  <c r="J676" i="11"/>
  <c r="G676" i="6"/>
  <c r="R672" i="10"/>
  <c r="Q671" i="10"/>
  <c r="U671" i="10" s="1"/>
  <c r="M671" i="10"/>
  <c r="Q672" i="10"/>
  <c r="I674" i="6"/>
  <c r="F673" i="9"/>
  <c r="E673" i="10" s="1"/>
  <c r="J673" i="10" s="1"/>
  <c r="I672" i="9"/>
  <c r="H674" i="6"/>
  <c r="E673" i="9"/>
  <c r="J672" i="7"/>
  <c r="U672" i="10" l="1"/>
  <c r="M675" i="7"/>
  <c r="Q675" i="7" s="1"/>
  <c r="G675" i="11"/>
  <c r="K675" i="11" s="1"/>
  <c r="O675" i="11" s="1"/>
  <c r="F675" i="7"/>
  <c r="F676" i="6"/>
  <c r="H676" i="11"/>
  <c r="G676" i="7"/>
  <c r="I676" i="11"/>
  <c r="L676" i="11" s="1"/>
  <c r="G677" i="6"/>
  <c r="J677" i="11"/>
  <c r="N676" i="7"/>
  <c r="R673" i="10"/>
  <c r="I673" i="9"/>
  <c r="D673" i="10"/>
  <c r="I673" i="10" s="1"/>
  <c r="H675" i="6"/>
  <c r="E674" i="9"/>
  <c r="D674" i="10" s="1"/>
  <c r="I675" i="6"/>
  <c r="F674" i="9"/>
  <c r="E674" i="10" s="1"/>
  <c r="J674" i="10" s="1"/>
  <c r="J673" i="7"/>
  <c r="I674" i="10" l="1"/>
  <c r="G676" i="11"/>
  <c r="K676" i="11" s="1"/>
  <c r="O676" i="11" s="1"/>
  <c r="M676" i="7"/>
  <c r="Q676" i="7" s="1"/>
  <c r="H677" i="11"/>
  <c r="F676" i="7"/>
  <c r="F677" i="6"/>
  <c r="G678" i="6"/>
  <c r="G677" i="7"/>
  <c r="J678" i="11"/>
  <c r="N677" i="7"/>
  <c r="I677" i="11"/>
  <c r="L677" i="11" s="1"/>
  <c r="R674" i="10"/>
  <c r="Q673" i="10"/>
  <c r="U673" i="10" s="1"/>
  <c r="M673" i="10"/>
  <c r="Q674" i="10"/>
  <c r="I676" i="6"/>
  <c r="F675" i="9"/>
  <c r="E675" i="10" s="1"/>
  <c r="J675" i="10" s="1"/>
  <c r="I674" i="9"/>
  <c r="H676" i="6"/>
  <c r="E675" i="9"/>
  <c r="J674" i="7"/>
  <c r="U674" i="10" l="1"/>
  <c r="M674" i="10"/>
  <c r="H678" i="11"/>
  <c r="M677" i="7"/>
  <c r="Q677" i="7" s="1"/>
  <c r="F678" i="6"/>
  <c r="G677" i="11"/>
  <c r="K677" i="11" s="1"/>
  <c r="O677" i="11" s="1"/>
  <c r="F677" i="7"/>
  <c r="J679" i="11"/>
  <c r="N678" i="7"/>
  <c r="G678" i="7"/>
  <c r="I678" i="11"/>
  <c r="L678" i="11" s="1"/>
  <c r="G679" i="6"/>
  <c r="R675" i="10"/>
  <c r="I675" i="9"/>
  <c r="D675" i="10"/>
  <c r="I675" i="10" s="1"/>
  <c r="H677" i="6"/>
  <c r="E676" i="9"/>
  <c r="D676" i="10" s="1"/>
  <c r="I676" i="10" s="1"/>
  <c r="I677" i="6"/>
  <c r="F676" i="9"/>
  <c r="E676" i="10" s="1"/>
  <c r="J676" i="10" s="1"/>
  <c r="J675" i="7"/>
  <c r="F679" i="6" l="1"/>
  <c r="G678" i="11"/>
  <c r="K678" i="11" s="1"/>
  <c r="O678" i="11" s="1"/>
  <c r="F678" i="7"/>
  <c r="H679" i="11"/>
  <c r="M678" i="7"/>
  <c r="Q678" i="7" s="1"/>
  <c r="N679" i="7"/>
  <c r="G680" i="6"/>
  <c r="J680" i="11"/>
  <c r="G679" i="7"/>
  <c r="I679" i="11"/>
  <c r="L679" i="11" s="1"/>
  <c r="R676" i="10"/>
  <c r="Q675" i="10"/>
  <c r="U675" i="10" s="1"/>
  <c r="M675" i="10"/>
  <c r="Q676" i="10"/>
  <c r="I678" i="6"/>
  <c r="F677" i="9"/>
  <c r="E677" i="10" s="1"/>
  <c r="J677" i="10" s="1"/>
  <c r="I676" i="9"/>
  <c r="H678" i="6"/>
  <c r="E677" i="9"/>
  <c r="J676" i="7"/>
  <c r="U676" i="10" l="1"/>
  <c r="M676" i="10"/>
  <c r="G679" i="11"/>
  <c r="K679" i="11" s="1"/>
  <c r="O679" i="11" s="1"/>
  <c r="F679" i="7"/>
  <c r="H680" i="11"/>
  <c r="F680" i="6"/>
  <c r="M679" i="7"/>
  <c r="Q679" i="7" s="1"/>
  <c r="I680" i="11"/>
  <c r="L680" i="11" s="1"/>
  <c r="G680" i="7"/>
  <c r="N680" i="7"/>
  <c r="J681" i="11"/>
  <c r="G681" i="6"/>
  <c r="R677" i="10"/>
  <c r="I677" i="9"/>
  <c r="D677" i="10"/>
  <c r="I677" i="10" s="1"/>
  <c r="H679" i="6"/>
  <c r="E678" i="9"/>
  <c r="D678" i="10" s="1"/>
  <c r="I679" i="6"/>
  <c r="F678" i="9"/>
  <c r="E678" i="10" s="1"/>
  <c r="J678" i="10" s="1"/>
  <c r="J677" i="7"/>
  <c r="J678" i="7"/>
  <c r="I678" i="10" l="1"/>
  <c r="M678" i="10" s="1"/>
  <c r="F680" i="7"/>
  <c r="H681" i="11"/>
  <c r="M680" i="7"/>
  <c r="Q680" i="7" s="1"/>
  <c r="G680" i="11"/>
  <c r="K680" i="11" s="1"/>
  <c r="O680" i="11" s="1"/>
  <c r="F681" i="6"/>
  <c r="G682" i="6"/>
  <c r="J682" i="11"/>
  <c r="N681" i="7"/>
  <c r="I681" i="11"/>
  <c r="L681" i="11" s="1"/>
  <c r="G681" i="7"/>
  <c r="R678" i="10"/>
  <c r="Q677" i="10"/>
  <c r="U677" i="10" s="1"/>
  <c r="M677" i="10"/>
  <c r="Q678" i="10"/>
  <c r="I680" i="6"/>
  <c r="F679" i="9"/>
  <c r="E679" i="10" s="1"/>
  <c r="J679" i="10" s="1"/>
  <c r="I678" i="9"/>
  <c r="H680" i="6"/>
  <c r="E679" i="9"/>
  <c r="U678" i="10" l="1"/>
  <c r="H682" i="11"/>
  <c r="F681" i="7"/>
  <c r="M681" i="7"/>
  <c r="Q681" i="7" s="1"/>
  <c r="G681" i="11"/>
  <c r="K681" i="11" s="1"/>
  <c r="O681" i="11" s="1"/>
  <c r="F682" i="6"/>
  <c r="J683" i="11"/>
  <c r="N682" i="7"/>
  <c r="G682" i="7"/>
  <c r="I682" i="11"/>
  <c r="L682" i="11" s="1"/>
  <c r="G683" i="6"/>
  <c r="R679" i="10"/>
  <c r="I679" i="9"/>
  <c r="D679" i="10"/>
  <c r="I679" i="10" s="1"/>
  <c r="H681" i="6"/>
  <c r="E680" i="9"/>
  <c r="D680" i="10" s="1"/>
  <c r="I681" i="6"/>
  <c r="F680" i="9"/>
  <c r="E680" i="10" s="1"/>
  <c r="J680" i="10" s="1"/>
  <c r="J679" i="7"/>
  <c r="I680" i="10" l="1"/>
  <c r="G682" i="11"/>
  <c r="K682" i="11" s="1"/>
  <c r="O682" i="11" s="1"/>
  <c r="F682" i="7"/>
  <c r="F683" i="6"/>
  <c r="H683" i="11"/>
  <c r="M682" i="7"/>
  <c r="Q682" i="7" s="1"/>
  <c r="N683" i="7"/>
  <c r="I683" i="11"/>
  <c r="L683" i="11" s="1"/>
  <c r="G683" i="7"/>
  <c r="J684" i="11"/>
  <c r="G684" i="6"/>
  <c r="R680" i="10"/>
  <c r="Q679" i="10"/>
  <c r="U679" i="10" s="1"/>
  <c r="M679" i="10"/>
  <c r="Q680" i="10"/>
  <c r="I682" i="6"/>
  <c r="F681" i="9"/>
  <c r="E681" i="10" s="1"/>
  <c r="J681" i="10" s="1"/>
  <c r="I680" i="9"/>
  <c r="H682" i="6"/>
  <c r="E681" i="9"/>
  <c r="J680" i="7"/>
  <c r="U680" i="10" l="1"/>
  <c r="M680" i="10"/>
  <c r="M683" i="7"/>
  <c r="Q683" i="7" s="1"/>
  <c r="G683" i="11"/>
  <c r="K683" i="11" s="1"/>
  <c r="O683" i="11" s="1"/>
  <c r="F683" i="7"/>
  <c r="F684" i="6"/>
  <c r="H684" i="11"/>
  <c r="J685" i="11"/>
  <c r="G684" i="7"/>
  <c r="N684" i="7"/>
  <c r="I684" i="11"/>
  <c r="L684" i="11" s="1"/>
  <c r="G685" i="6"/>
  <c r="R681" i="10"/>
  <c r="I681" i="9"/>
  <c r="D681" i="10"/>
  <c r="I681" i="10" s="1"/>
  <c r="H683" i="6"/>
  <c r="E682" i="9"/>
  <c r="D682" i="10" s="1"/>
  <c r="I683" i="6"/>
  <c r="F682" i="9"/>
  <c r="E682" i="10" s="1"/>
  <c r="J682" i="10" s="1"/>
  <c r="J681" i="7"/>
  <c r="J682" i="7"/>
  <c r="I682" i="10" l="1"/>
  <c r="G684" i="11"/>
  <c r="K684" i="11" s="1"/>
  <c r="O684" i="11" s="1"/>
  <c r="F684" i="7"/>
  <c r="F685" i="6"/>
  <c r="M684" i="7"/>
  <c r="Q684" i="7" s="1"/>
  <c r="H685" i="11"/>
  <c r="N685" i="7"/>
  <c r="I685" i="11"/>
  <c r="L685" i="11" s="1"/>
  <c r="G686" i="6"/>
  <c r="J686" i="11"/>
  <c r="G685" i="7"/>
  <c r="R682" i="10"/>
  <c r="Q681" i="10"/>
  <c r="U681" i="10" s="1"/>
  <c r="M681" i="10"/>
  <c r="Q682" i="10"/>
  <c r="I684" i="6"/>
  <c r="F683" i="9"/>
  <c r="E683" i="10" s="1"/>
  <c r="J683" i="10" s="1"/>
  <c r="I682" i="9"/>
  <c r="H684" i="6"/>
  <c r="E683" i="9"/>
  <c r="U682" i="10" l="1"/>
  <c r="F685" i="7"/>
  <c r="F686" i="6"/>
  <c r="G685" i="11"/>
  <c r="K685" i="11" s="1"/>
  <c r="O685" i="11" s="1"/>
  <c r="M685" i="7"/>
  <c r="Q685" i="7" s="1"/>
  <c r="H686" i="11"/>
  <c r="I686" i="11"/>
  <c r="L686" i="11" s="1"/>
  <c r="G687" i="6"/>
  <c r="J687" i="11"/>
  <c r="G686" i="7"/>
  <c r="N686" i="7"/>
  <c r="R683" i="10"/>
  <c r="M682" i="10"/>
  <c r="I683" i="9"/>
  <c r="D683" i="10"/>
  <c r="I683" i="10" s="1"/>
  <c r="H685" i="6"/>
  <c r="E684" i="9"/>
  <c r="I685" i="6"/>
  <c r="F684" i="9"/>
  <c r="E684" i="10" s="1"/>
  <c r="J684" i="10" s="1"/>
  <c r="J683" i="7"/>
  <c r="H687" i="11" l="1"/>
  <c r="F687" i="6"/>
  <c r="F686" i="7"/>
  <c r="M686" i="7"/>
  <c r="Q686" i="7" s="1"/>
  <c r="G686" i="11"/>
  <c r="K686" i="11" s="1"/>
  <c r="O686" i="11" s="1"/>
  <c r="N687" i="7"/>
  <c r="I687" i="11"/>
  <c r="L687" i="11" s="1"/>
  <c r="J688" i="11"/>
  <c r="G687" i="7"/>
  <c r="G688" i="6"/>
  <c r="R684" i="10"/>
  <c r="Q683" i="10"/>
  <c r="U683" i="10" s="1"/>
  <c r="M683" i="10"/>
  <c r="I684" i="9"/>
  <c r="D684" i="10"/>
  <c r="I684" i="10" s="1"/>
  <c r="I686" i="6"/>
  <c r="F685" i="9"/>
  <c r="E685" i="10" s="1"/>
  <c r="J685" i="10" s="1"/>
  <c r="H686" i="6"/>
  <c r="E685" i="9"/>
  <c r="J684" i="7"/>
  <c r="G687" i="11" l="1"/>
  <c r="K687" i="11" s="1"/>
  <c r="O687" i="11" s="1"/>
  <c r="M687" i="7"/>
  <c r="Q687" i="7" s="1"/>
  <c r="H688" i="11"/>
  <c r="F687" i="7"/>
  <c r="F688" i="6"/>
  <c r="I688" i="11"/>
  <c r="L688" i="11" s="1"/>
  <c r="G689" i="6"/>
  <c r="G688" i="7"/>
  <c r="N688" i="7"/>
  <c r="J689" i="11"/>
  <c r="R685" i="10"/>
  <c r="Q684" i="10"/>
  <c r="U684" i="10" s="1"/>
  <c r="M684" i="10"/>
  <c r="I685" i="9"/>
  <c r="D685" i="10"/>
  <c r="I685" i="10" s="1"/>
  <c r="H687" i="6"/>
  <c r="E686" i="9"/>
  <c r="D686" i="10" s="1"/>
  <c r="I687" i="6"/>
  <c r="F686" i="9"/>
  <c r="E686" i="10" s="1"/>
  <c r="J686" i="10" s="1"/>
  <c r="J685" i="7"/>
  <c r="I686" i="10" l="1"/>
  <c r="M688" i="7"/>
  <c r="Q688" i="7" s="1"/>
  <c r="G688" i="11"/>
  <c r="K688" i="11" s="1"/>
  <c r="O688" i="11" s="1"/>
  <c r="F689" i="6"/>
  <c r="H689" i="11"/>
  <c r="F688" i="7"/>
  <c r="G690" i="6"/>
  <c r="N689" i="7"/>
  <c r="G689" i="7"/>
  <c r="J690" i="11"/>
  <c r="I689" i="11"/>
  <c r="L689" i="11" s="1"/>
  <c r="R686" i="10"/>
  <c r="Q685" i="10"/>
  <c r="U685" i="10" s="1"/>
  <c r="M685" i="10"/>
  <c r="Q686" i="10"/>
  <c r="I688" i="6"/>
  <c r="F687" i="9"/>
  <c r="E687" i="10" s="1"/>
  <c r="J687" i="10" s="1"/>
  <c r="I686" i="9"/>
  <c r="H688" i="6"/>
  <c r="E687" i="9"/>
  <c r="D687" i="10" s="1"/>
  <c r="I687" i="10" s="1"/>
  <c r="J686" i="7"/>
  <c r="U686" i="10" l="1"/>
  <c r="M686" i="10"/>
  <c r="G689" i="11"/>
  <c r="K689" i="11" s="1"/>
  <c r="O689" i="11" s="1"/>
  <c r="M689" i="7"/>
  <c r="Q689" i="7" s="1"/>
  <c r="F690" i="6"/>
  <c r="F689" i="7"/>
  <c r="H690" i="11"/>
  <c r="J691" i="11"/>
  <c r="N690" i="7"/>
  <c r="I690" i="11"/>
  <c r="L690" i="11" s="1"/>
  <c r="G690" i="7"/>
  <c r="G691" i="6"/>
  <c r="R687" i="10"/>
  <c r="Q687" i="10"/>
  <c r="I687" i="9"/>
  <c r="H689" i="6"/>
  <c r="E688" i="9"/>
  <c r="I689" i="6"/>
  <c r="F688" i="9"/>
  <c r="E688" i="10" s="1"/>
  <c r="J688" i="10" s="1"/>
  <c r="J687" i="7"/>
  <c r="F691" i="6" l="1"/>
  <c r="G690" i="11"/>
  <c r="K690" i="11" s="1"/>
  <c r="O690" i="11" s="1"/>
  <c r="F690" i="7"/>
  <c r="M690" i="7"/>
  <c r="Q690" i="7" s="1"/>
  <c r="H691" i="11"/>
  <c r="G692" i="6"/>
  <c r="J692" i="11"/>
  <c r="I691" i="11"/>
  <c r="L691" i="11" s="1"/>
  <c r="N691" i="7"/>
  <c r="G691" i="7"/>
  <c r="R688" i="10"/>
  <c r="M687" i="10"/>
  <c r="U687" i="10"/>
  <c r="I688" i="9"/>
  <c r="D688" i="10"/>
  <c r="I688" i="10" s="1"/>
  <c r="H690" i="6"/>
  <c r="E689" i="9"/>
  <c r="I690" i="6"/>
  <c r="F689" i="9"/>
  <c r="E689" i="10" s="1"/>
  <c r="J689" i="10" s="1"/>
  <c r="J688" i="7"/>
  <c r="G691" i="11" l="1"/>
  <c r="K691" i="11" s="1"/>
  <c r="O691" i="11" s="1"/>
  <c r="F691" i="7"/>
  <c r="M691" i="7"/>
  <c r="Q691" i="7" s="1"/>
  <c r="F692" i="6"/>
  <c r="H692" i="11"/>
  <c r="N692" i="7"/>
  <c r="G692" i="7"/>
  <c r="J693" i="11"/>
  <c r="G693" i="6"/>
  <c r="I692" i="11"/>
  <c r="L692" i="11" s="1"/>
  <c r="R689" i="10"/>
  <c r="Q688" i="10"/>
  <c r="U688" i="10" s="1"/>
  <c r="M688" i="10"/>
  <c r="I689" i="9"/>
  <c r="D689" i="10"/>
  <c r="I689" i="10" s="1"/>
  <c r="H691" i="6"/>
  <c r="E690" i="9"/>
  <c r="D690" i="10" s="1"/>
  <c r="I691" i="6"/>
  <c r="F690" i="9"/>
  <c r="E690" i="10" s="1"/>
  <c r="J690" i="10" s="1"/>
  <c r="J689" i="7"/>
  <c r="I690" i="10" l="1"/>
  <c r="H693" i="11"/>
  <c r="F693" i="6"/>
  <c r="M692" i="7"/>
  <c r="Q692" i="7" s="1"/>
  <c r="G692" i="11"/>
  <c r="K692" i="11" s="1"/>
  <c r="O692" i="11" s="1"/>
  <c r="F692" i="7"/>
  <c r="G694" i="6"/>
  <c r="I693" i="11"/>
  <c r="L693" i="11" s="1"/>
  <c r="N693" i="7"/>
  <c r="J694" i="11"/>
  <c r="G693" i="7"/>
  <c r="R690" i="10"/>
  <c r="Q689" i="10"/>
  <c r="U689" i="10" s="1"/>
  <c r="M689" i="10"/>
  <c r="Q690" i="10"/>
  <c r="I690" i="9"/>
  <c r="H692" i="6"/>
  <c r="E691" i="9"/>
  <c r="I692" i="6"/>
  <c r="F691" i="9"/>
  <c r="E691" i="10" s="1"/>
  <c r="J691" i="10" s="1"/>
  <c r="J690" i="7"/>
  <c r="G693" i="11" l="1"/>
  <c r="K693" i="11" s="1"/>
  <c r="O693" i="11" s="1"/>
  <c r="F694" i="6"/>
  <c r="H694" i="11"/>
  <c r="M693" i="7"/>
  <c r="Q693" i="7" s="1"/>
  <c r="F693" i="7"/>
  <c r="J695" i="11"/>
  <c r="G695" i="6"/>
  <c r="I694" i="11"/>
  <c r="L694" i="11" s="1"/>
  <c r="N694" i="7"/>
  <c r="G694" i="7"/>
  <c r="R691" i="10"/>
  <c r="U690" i="10"/>
  <c r="M690" i="10"/>
  <c r="I691" i="9"/>
  <c r="D691" i="10"/>
  <c r="I691" i="10" s="1"/>
  <c r="H693" i="6"/>
  <c r="E692" i="9"/>
  <c r="I693" i="6"/>
  <c r="F692" i="9"/>
  <c r="E692" i="10" s="1"/>
  <c r="J692" i="10" s="1"/>
  <c r="J691" i="7"/>
  <c r="J692" i="7"/>
  <c r="H695" i="11" l="1"/>
  <c r="F694" i="7"/>
  <c r="M694" i="7"/>
  <c r="Q694" i="7" s="1"/>
  <c r="G694" i="11"/>
  <c r="K694" i="11" s="1"/>
  <c r="O694" i="11" s="1"/>
  <c r="F695" i="6"/>
  <c r="I695" i="11"/>
  <c r="L695" i="11" s="1"/>
  <c r="J696" i="11"/>
  <c r="G696" i="6"/>
  <c r="N695" i="7"/>
  <c r="G695" i="7"/>
  <c r="R692" i="10"/>
  <c r="Q691" i="10"/>
  <c r="U691" i="10" s="1"/>
  <c r="M691" i="10"/>
  <c r="I692" i="9"/>
  <c r="D692" i="10"/>
  <c r="I692" i="10" s="1"/>
  <c r="H694" i="6"/>
  <c r="E693" i="9"/>
  <c r="I694" i="6"/>
  <c r="F693" i="9"/>
  <c r="E693" i="10" s="1"/>
  <c r="J693" i="10" s="1"/>
  <c r="M695" i="7" l="1"/>
  <c r="Q695" i="7" s="1"/>
  <c r="G695" i="11"/>
  <c r="K695" i="11" s="1"/>
  <c r="O695" i="11" s="1"/>
  <c r="F696" i="6"/>
  <c r="F695" i="7"/>
  <c r="H696" i="11"/>
  <c r="G697" i="6"/>
  <c r="N696" i="7"/>
  <c r="G696" i="7"/>
  <c r="I696" i="11"/>
  <c r="L696" i="11" s="1"/>
  <c r="J697" i="11"/>
  <c r="R693" i="10"/>
  <c r="Q692" i="10"/>
  <c r="U692" i="10" s="1"/>
  <c r="M692" i="10"/>
  <c r="I693" i="9"/>
  <c r="D693" i="10"/>
  <c r="I693" i="10" s="1"/>
  <c r="H695" i="6"/>
  <c r="E694" i="9"/>
  <c r="D694" i="10" s="1"/>
  <c r="I695" i="6"/>
  <c r="F694" i="9"/>
  <c r="E694" i="10" s="1"/>
  <c r="J694" i="10" s="1"/>
  <c r="J693" i="7"/>
  <c r="I694" i="10" l="1"/>
  <c r="G696" i="11"/>
  <c r="K696" i="11" s="1"/>
  <c r="O696" i="11" s="1"/>
  <c r="M696" i="7"/>
  <c r="Q696" i="7" s="1"/>
  <c r="F696" i="7"/>
  <c r="H697" i="11"/>
  <c r="F697" i="6"/>
  <c r="G698" i="6"/>
  <c r="N697" i="7"/>
  <c r="J698" i="11"/>
  <c r="G697" i="7"/>
  <c r="I697" i="11"/>
  <c r="L697" i="11" s="1"/>
  <c r="R694" i="10"/>
  <c r="Q693" i="10"/>
  <c r="U693" i="10" s="1"/>
  <c r="M693" i="10"/>
  <c r="Q694" i="10"/>
  <c r="I694" i="9"/>
  <c r="H696" i="6"/>
  <c r="E695" i="9"/>
  <c r="I696" i="6"/>
  <c r="F695" i="9"/>
  <c r="E695" i="10" s="1"/>
  <c r="J695" i="10" s="1"/>
  <c r="J694" i="7"/>
  <c r="F698" i="6" l="1"/>
  <c r="H698" i="11"/>
  <c r="M697" i="7"/>
  <c r="Q697" i="7" s="1"/>
  <c r="F697" i="7"/>
  <c r="G697" i="11"/>
  <c r="K697" i="11" s="1"/>
  <c r="O697" i="11" s="1"/>
  <c r="J699" i="11"/>
  <c r="G698" i="7"/>
  <c r="G699" i="6"/>
  <c r="I698" i="11"/>
  <c r="L698" i="11" s="1"/>
  <c r="N698" i="7"/>
  <c r="R695" i="10"/>
  <c r="M694" i="10"/>
  <c r="U694" i="10"/>
  <c r="I695" i="9"/>
  <c r="D695" i="10"/>
  <c r="I695" i="10" s="1"/>
  <c r="H697" i="6"/>
  <c r="E696" i="9"/>
  <c r="D696" i="10" s="1"/>
  <c r="I697" i="6"/>
  <c r="F696" i="9"/>
  <c r="E696" i="10" s="1"/>
  <c r="J696" i="10" s="1"/>
  <c r="J695" i="7"/>
  <c r="J696" i="7"/>
  <c r="I696" i="10" l="1"/>
  <c r="H699" i="11"/>
  <c r="F699" i="6"/>
  <c r="F698" i="7"/>
  <c r="G698" i="11"/>
  <c r="K698" i="11" s="1"/>
  <c r="O698" i="11" s="1"/>
  <c r="M698" i="7"/>
  <c r="Q698" i="7" s="1"/>
  <c r="G699" i="7"/>
  <c r="I699" i="11"/>
  <c r="L699" i="11" s="1"/>
  <c r="G700" i="6"/>
  <c r="J700" i="11"/>
  <c r="N699" i="7"/>
  <c r="R696" i="10"/>
  <c r="Q695" i="10"/>
  <c r="U695" i="10" s="1"/>
  <c r="M695" i="10"/>
  <c r="Q696" i="10"/>
  <c r="I696" i="9"/>
  <c r="H698" i="6"/>
  <c r="E697" i="9"/>
  <c r="I698" i="6"/>
  <c r="F697" i="9"/>
  <c r="E697" i="10" s="1"/>
  <c r="J697" i="10" s="1"/>
  <c r="G699" i="11" l="1"/>
  <c r="K699" i="11" s="1"/>
  <c r="O699" i="11" s="1"/>
  <c r="F700" i="6"/>
  <c r="F699" i="7"/>
  <c r="H700" i="11"/>
  <c r="M699" i="7"/>
  <c r="Q699" i="7" s="1"/>
  <c r="J701" i="11"/>
  <c r="G701" i="6"/>
  <c r="I700" i="11"/>
  <c r="L700" i="11" s="1"/>
  <c r="G700" i="7"/>
  <c r="N700" i="7"/>
  <c r="R697" i="10"/>
  <c r="U696" i="10"/>
  <c r="M696" i="10"/>
  <c r="I697" i="9"/>
  <c r="D697" i="10"/>
  <c r="I697" i="10" s="1"/>
  <c r="H699" i="6"/>
  <c r="E698" i="9"/>
  <c r="I699" i="6"/>
  <c r="F698" i="9"/>
  <c r="E698" i="10" s="1"/>
  <c r="J698" i="10" s="1"/>
  <c r="J697" i="7"/>
  <c r="F701" i="6" l="1"/>
  <c r="G700" i="11"/>
  <c r="K700" i="11" s="1"/>
  <c r="O700" i="11" s="1"/>
  <c r="M700" i="7"/>
  <c r="Q700" i="7" s="1"/>
  <c r="F700" i="7"/>
  <c r="H701" i="11"/>
  <c r="G701" i="7"/>
  <c r="I701" i="11"/>
  <c r="L701" i="11" s="1"/>
  <c r="N701" i="7"/>
  <c r="J702" i="11"/>
  <c r="G702" i="6"/>
  <c r="R698" i="10"/>
  <c r="Q697" i="10"/>
  <c r="U697" i="10" s="1"/>
  <c r="M697" i="10"/>
  <c r="I698" i="9"/>
  <c r="D698" i="10"/>
  <c r="I698" i="10" s="1"/>
  <c r="H700" i="6"/>
  <c r="E699" i="9"/>
  <c r="I700" i="6"/>
  <c r="F699" i="9"/>
  <c r="E699" i="10" s="1"/>
  <c r="J699" i="10" s="1"/>
  <c r="J698" i="7"/>
  <c r="H702" i="11" l="1"/>
  <c r="M701" i="7"/>
  <c r="Q701" i="7" s="1"/>
  <c r="F702" i="6"/>
  <c r="F701" i="7"/>
  <c r="G701" i="11"/>
  <c r="K701" i="11" s="1"/>
  <c r="O701" i="11" s="1"/>
  <c r="J703" i="11"/>
  <c r="N702" i="7"/>
  <c r="G703" i="6"/>
  <c r="I702" i="11"/>
  <c r="L702" i="11" s="1"/>
  <c r="G702" i="7"/>
  <c r="R699" i="10"/>
  <c r="Q698" i="10"/>
  <c r="U698" i="10" s="1"/>
  <c r="M698" i="10"/>
  <c r="I699" i="9"/>
  <c r="D699" i="10"/>
  <c r="I699" i="10" s="1"/>
  <c r="H701" i="6"/>
  <c r="E700" i="9"/>
  <c r="D700" i="10" s="1"/>
  <c r="I700" i="10" s="1"/>
  <c r="I701" i="6"/>
  <c r="F700" i="9"/>
  <c r="E700" i="10" s="1"/>
  <c r="J700" i="10" s="1"/>
  <c r="J699" i="7"/>
  <c r="H703" i="11" l="1"/>
  <c r="F703" i="6"/>
  <c r="M702" i="7"/>
  <c r="Q702" i="7" s="1"/>
  <c r="F702" i="7"/>
  <c r="G702" i="11"/>
  <c r="K702" i="11" s="1"/>
  <c r="O702" i="11" s="1"/>
  <c r="J704" i="11"/>
  <c r="G704" i="6"/>
  <c r="I703" i="11"/>
  <c r="L703" i="11" s="1"/>
  <c r="N703" i="7"/>
  <c r="G703" i="7"/>
  <c r="R700" i="10"/>
  <c r="Q699" i="10"/>
  <c r="U699" i="10" s="1"/>
  <c r="M699" i="10"/>
  <c r="Q700" i="10"/>
  <c r="I702" i="6"/>
  <c r="F701" i="9"/>
  <c r="E701" i="10" s="1"/>
  <c r="J701" i="10" s="1"/>
  <c r="I700" i="9"/>
  <c r="H702" i="6"/>
  <c r="E701" i="9"/>
  <c r="J700" i="7"/>
  <c r="M700" i="10" l="1"/>
  <c r="G703" i="11"/>
  <c r="K703" i="11" s="1"/>
  <c r="O703" i="11" s="1"/>
  <c r="F704" i="6"/>
  <c r="F703" i="7"/>
  <c r="H704" i="11"/>
  <c r="M703" i="7"/>
  <c r="Q703" i="7" s="1"/>
  <c r="I704" i="11"/>
  <c r="L704" i="11" s="1"/>
  <c r="N704" i="7"/>
  <c r="G705" i="6"/>
  <c r="J705" i="11"/>
  <c r="G704" i="7"/>
  <c r="R701" i="10"/>
  <c r="U700" i="10"/>
  <c r="I701" i="9"/>
  <c r="D701" i="10"/>
  <c r="I701" i="10" s="1"/>
  <c r="H703" i="6"/>
  <c r="E702" i="9"/>
  <c r="D702" i="10" s="1"/>
  <c r="I703" i="6"/>
  <c r="F702" i="9"/>
  <c r="E702" i="10" s="1"/>
  <c r="J702" i="10" s="1"/>
  <c r="J701" i="7"/>
  <c r="I702" i="10" l="1"/>
  <c r="F705" i="6"/>
  <c r="H705" i="11"/>
  <c r="M704" i="7"/>
  <c r="Q704" i="7" s="1"/>
  <c r="F704" i="7"/>
  <c r="G704" i="11"/>
  <c r="K704" i="11" s="1"/>
  <c r="O704" i="11" s="1"/>
  <c r="G705" i="7"/>
  <c r="J706" i="11"/>
  <c r="I705" i="11"/>
  <c r="L705" i="11" s="1"/>
  <c r="G706" i="6"/>
  <c r="N705" i="7"/>
  <c r="Q702" i="10"/>
  <c r="R702" i="10"/>
  <c r="Q701" i="10"/>
  <c r="U701" i="10" s="1"/>
  <c r="M701" i="10"/>
  <c r="I704" i="6"/>
  <c r="F703" i="9"/>
  <c r="E703" i="10" s="1"/>
  <c r="J703" i="10" s="1"/>
  <c r="I702" i="9"/>
  <c r="H704" i="6"/>
  <c r="E703" i="9"/>
  <c r="D703" i="10" s="1"/>
  <c r="I703" i="10" s="1"/>
  <c r="J702" i="7"/>
  <c r="J703" i="7"/>
  <c r="M702" i="10" l="1"/>
  <c r="G705" i="11"/>
  <c r="K705" i="11" s="1"/>
  <c r="O705" i="11" s="1"/>
  <c r="F705" i="7"/>
  <c r="H706" i="11"/>
  <c r="M705" i="7"/>
  <c r="Q705" i="7" s="1"/>
  <c r="F706" i="6"/>
  <c r="U702" i="10"/>
  <c r="J707" i="11"/>
  <c r="G707" i="6"/>
  <c r="G706" i="7"/>
  <c r="N706" i="7"/>
  <c r="I706" i="11"/>
  <c r="L706" i="11" s="1"/>
  <c r="R703" i="10"/>
  <c r="Q703" i="10"/>
  <c r="I703" i="9"/>
  <c r="H705" i="6"/>
  <c r="E704" i="9"/>
  <c r="D704" i="10" s="1"/>
  <c r="I704" i="10" s="1"/>
  <c r="I705" i="6"/>
  <c r="F704" i="9"/>
  <c r="E704" i="10" s="1"/>
  <c r="J704" i="10" s="1"/>
  <c r="G706" i="11" l="1"/>
  <c r="K706" i="11" s="1"/>
  <c r="O706" i="11" s="1"/>
  <c r="H707" i="11"/>
  <c r="F707" i="6"/>
  <c r="F706" i="7"/>
  <c r="M706" i="7"/>
  <c r="Q706" i="7" s="1"/>
  <c r="N707" i="7"/>
  <c r="I707" i="11"/>
  <c r="L707" i="11" s="1"/>
  <c r="G707" i="7"/>
  <c r="G708" i="6"/>
  <c r="J708" i="11"/>
  <c r="Q704" i="10"/>
  <c r="R704" i="10"/>
  <c r="U703" i="10"/>
  <c r="M703" i="10"/>
  <c r="I704" i="9"/>
  <c r="H706" i="6"/>
  <c r="E705" i="9"/>
  <c r="D705" i="10" s="1"/>
  <c r="I705" i="10" s="1"/>
  <c r="I706" i="6"/>
  <c r="F705" i="9"/>
  <c r="E705" i="10" s="1"/>
  <c r="J705" i="10" s="1"/>
  <c r="J704" i="7"/>
  <c r="G707" i="11" l="1"/>
  <c r="K707" i="11" s="1"/>
  <c r="O707" i="11" s="1"/>
  <c r="M707" i="7"/>
  <c r="Q707" i="7" s="1"/>
  <c r="F708" i="6"/>
  <c r="H708" i="11"/>
  <c r="F707" i="7"/>
  <c r="I708" i="11"/>
  <c r="L708" i="11" s="1"/>
  <c r="J709" i="11"/>
  <c r="G709" i="6"/>
  <c r="G708" i="7"/>
  <c r="N708" i="7"/>
  <c r="R705" i="10"/>
  <c r="Q705" i="10"/>
  <c r="U704" i="10"/>
  <c r="M704" i="10"/>
  <c r="H707" i="6"/>
  <c r="E706" i="9"/>
  <c r="D706" i="10" s="1"/>
  <c r="I706" i="10" s="1"/>
  <c r="I707" i="6"/>
  <c r="F706" i="9"/>
  <c r="E706" i="10" s="1"/>
  <c r="J706" i="10" s="1"/>
  <c r="I705" i="9"/>
  <c r="J705" i="7"/>
  <c r="U705" i="10" l="1"/>
  <c r="G708" i="11"/>
  <c r="K708" i="11" s="1"/>
  <c r="O708" i="11" s="1"/>
  <c r="H709" i="11"/>
  <c r="F709" i="6"/>
  <c r="M708" i="7"/>
  <c r="Q708" i="7" s="1"/>
  <c r="F708" i="7"/>
  <c r="J710" i="11"/>
  <c r="I709" i="11"/>
  <c r="L709" i="11" s="1"/>
  <c r="G710" i="6"/>
  <c r="N709" i="7"/>
  <c r="G709" i="7"/>
  <c r="R706" i="10"/>
  <c r="Q706" i="10"/>
  <c r="M705" i="10"/>
  <c r="I706" i="9"/>
  <c r="H708" i="6"/>
  <c r="E707" i="9"/>
  <c r="D707" i="10" s="1"/>
  <c r="I707" i="10" s="1"/>
  <c r="I708" i="6"/>
  <c r="F707" i="9"/>
  <c r="E707" i="10" s="1"/>
  <c r="J707" i="10" s="1"/>
  <c r="J706" i="7"/>
  <c r="G709" i="11" l="1"/>
  <c r="K709" i="11" s="1"/>
  <c r="O709" i="11" s="1"/>
  <c r="M709" i="7"/>
  <c r="Q709" i="7" s="1"/>
  <c r="F709" i="7"/>
  <c r="H710" i="11"/>
  <c r="F710" i="6"/>
  <c r="J711" i="11"/>
  <c r="G710" i="7"/>
  <c r="G711" i="6"/>
  <c r="I710" i="11"/>
  <c r="L710" i="11" s="1"/>
  <c r="N710" i="7"/>
  <c r="R707" i="10"/>
  <c r="Q707" i="10"/>
  <c r="M706" i="10"/>
  <c r="U706" i="10"/>
  <c r="H709" i="6"/>
  <c r="E708" i="9"/>
  <c r="D708" i="10" s="1"/>
  <c r="I708" i="10" s="1"/>
  <c r="I709" i="6"/>
  <c r="F708" i="9"/>
  <c r="E708" i="10" s="1"/>
  <c r="J708" i="10" s="1"/>
  <c r="I707" i="9"/>
  <c r="J707" i="7"/>
  <c r="G710" i="11" l="1"/>
  <c r="K710" i="11" s="1"/>
  <c r="O710" i="11" s="1"/>
  <c r="F711" i="6"/>
  <c r="M710" i="7"/>
  <c r="Q710" i="7" s="1"/>
  <c r="H711" i="11"/>
  <c r="F710" i="7"/>
  <c r="G712" i="6"/>
  <c r="J712" i="11"/>
  <c r="N711" i="7"/>
  <c r="I711" i="11"/>
  <c r="L711" i="11" s="1"/>
  <c r="G711" i="7"/>
  <c r="Q708" i="10"/>
  <c r="R708" i="10"/>
  <c r="M707" i="10"/>
  <c r="U707" i="10"/>
  <c r="I708" i="9"/>
  <c r="H710" i="6"/>
  <c r="E709" i="9"/>
  <c r="D709" i="10" s="1"/>
  <c r="I709" i="10" s="1"/>
  <c r="I710" i="6"/>
  <c r="F709" i="9"/>
  <c r="E709" i="10" s="1"/>
  <c r="J709" i="10" s="1"/>
  <c r="J709" i="7"/>
  <c r="J708" i="7"/>
  <c r="H712" i="11" l="1"/>
  <c r="F712" i="6"/>
  <c r="F711" i="7"/>
  <c r="G711" i="11"/>
  <c r="K711" i="11" s="1"/>
  <c r="O711" i="11" s="1"/>
  <c r="M711" i="7"/>
  <c r="Q711" i="7" s="1"/>
  <c r="I712" i="11"/>
  <c r="L712" i="11" s="1"/>
  <c r="G712" i="7"/>
  <c r="G713" i="6"/>
  <c r="J713" i="11"/>
  <c r="N712" i="7"/>
  <c r="R709" i="10"/>
  <c r="Q709" i="10"/>
  <c r="U708" i="10"/>
  <c r="M708" i="10"/>
  <c r="H711" i="6"/>
  <c r="E710" i="9"/>
  <c r="D710" i="10" s="1"/>
  <c r="I710" i="10" s="1"/>
  <c r="I711" i="6"/>
  <c r="F710" i="9"/>
  <c r="E710" i="10" s="1"/>
  <c r="J710" i="10" s="1"/>
  <c r="I709" i="9"/>
  <c r="H713" i="11" l="1"/>
  <c r="F712" i="7"/>
  <c r="G712" i="11"/>
  <c r="K712" i="11" s="1"/>
  <c r="O712" i="11" s="1"/>
  <c r="F713" i="6"/>
  <c r="M712" i="7"/>
  <c r="Q712" i="7" s="1"/>
  <c r="J714" i="11"/>
  <c r="G714" i="6"/>
  <c r="G713" i="7"/>
  <c r="N713" i="7"/>
  <c r="I713" i="11"/>
  <c r="L713" i="11" s="1"/>
  <c r="Q710" i="10"/>
  <c r="R710" i="10"/>
  <c r="U709" i="10"/>
  <c r="M709" i="10"/>
  <c r="I710" i="9"/>
  <c r="H712" i="6"/>
  <c r="E711" i="9"/>
  <c r="D711" i="10" s="1"/>
  <c r="I711" i="10" s="1"/>
  <c r="I712" i="6"/>
  <c r="F711" i="9"/>
  <c r="E711" i="10" s="1"/>
  <c r="J711" i="10" s="1"/>
  <c r="J710" i="7"/>
  <c r="F713" i="7" l="1"/>
  <c r="G713" i="11"/>
  <c r="K713" i="11" s="1"/>
  <c r="O713" i="11" s="1"/>
  <c r="M713" i="7"/>
  <c r="Q713" i="7" s="1"/>
  <c r="H714" i="11"/>
  <c r="F714" i="6"/>
  <c r="I714" i="11"/>
  <c r="L714" i="11" s="1"/>
  <c r="N714" i="7"/>
  <c r="J715" i="11"/>
  <c r="G714" i="7"/>
  <c r="G715" i="6"/>
  <c r="R711" i="10"/>
  <c r="Q711" i="10"/>
  <c r="U710" i="10"/>
  <c r="M710" i="10"/>
  <c r="H713" i="6"/>
  <c r="E712" i="9"/>
  <c r="D712" i="10" s="1"/>
  <c r="I712" i="10" s="1"/>
  <c r="I713" i="6"/>
  <c r="F712" i="9"/>
  <c r="E712" i="10" s="1"/>
  <c r="J712" i="10" s="1"/>
  <c r="I711" i="9"/>
  <c r="J712" i="7"/>
  <c r="J711" i="7"/>
  <c r="H715" i="11" l="1"/>
  <c r="G714" i="11"/>
  <c r="K714" i="11" s="1"/>
  <c r="O714" i="11" s="1"/>
  <c r="F715" i="6"/>
  <c r="M714" i="7"/>
  <c r="Q714" i="7" s="1"/>
  <c r="F714" i="7"/>
  <c r="M711" i="10"/>
  <c r="I715" i="11"/>
  <c r="L715" i="11" s="1"/>
  <c r="G716" i="6"/>
  <c r="N715" i="7"/>
  <c r="J716" i="11"/>
  <c r="G715" i="7"/>
  <c r="R712" i="10"/>
  <c r="Q712" i="10"/>
  <c r="U711" i="10"/>
  <c r="I712" i="9"/>
  <c r="H714" i="6"/>
  <c r="E713" i="9"/>
  <c r="D713" i="10" s="1"/>
  <c r="I713" i="10" s="1"/>
  <c r="I714" i="6"/>
  <c r="F713" i="9"/>
  <c r="E713" i="10" s="1"/>
  <c r="J713" i="10" s="1"/>
  <c r="F715" i="7" l="1"/>
  <c r="G715" i="11"/>
  <c r="K715" i="11" s="1"/>
  <c r="O715" i="11" s="1"/>
  <c r="H716" i="11"/>
  <c r="F716" i="6"/>
  <c r="M715" i="7"/>
  <c r="Q715" i="7" s="1"/>
  <c r="M712" i="10"/>
  <c r="J717" i="11"/>
  <c r="N716" i="7"/>
  <c r="I716" i="11"/>
  <c r="L716" i="11" s="1"/>
  <c r="G717" i="6"/>
  <c r="G716" i="7"/>
  <c r="R713" i="10"/>
  <c r="Q713" i="10"/>
  <c r="U712" i="10"/>
  <c r="H715" i="6"/>
  <c r="E714" i="9"/>
  <c r="D714" i="10" s="1"/>
  <c r="I714" i="10" s="1"/>
  <c r="I715" i="6"/>
  <c r="F714" i="9"/>
  <c r="E714" i="10" s="1"/>
  <c r="J714" i="10" s="1"/>
  <c r="I713" i="9"/>
  <c r="J713" i="7"/>
  <c r="H717" i="11" l="1"/>
  <c r="F717" i="6"/>
  <c r="G716" i="11"/>
  <c r="K716" i="11" s="1"/>
  <c r="O716" i="11" s="1"/>
  <c r="M716" i="7"/>
  <c r="Q716" i="7" s="1"/>
  <c r="F716" i="7"/>
  <c r="G718" i="6"/>
  <c r="I717" i="11"/>
  <c r="L717" i="11" s="1"/>
  <c r="N717" i="7"/>
  <c r="J718" i="11"/>
  <c r="G717" i="7"/>
  <c r="Q714" i="10"/>
  <c r="R714" i="10"/>
  <c r="U713" i="10"/>
  <c r="M713" i="10"/>
  <c r="I714" i="9"/>
  <c r="H716" i="6"/>
  <c r="E715" i="9"/>
  <c r="D715" i="10" s="1"/>
  <c r="I715" i="10" s="1"/>
  <c r="I716" i="6"/>
  <c r="F715" i="9"/>
  <c r="E715" i="10" s="1"/>
  <c r="J715" i="10" s="1"/>
  <c r="J714" i="7"/>
  <c r="J715" i="7"/>
  <c r="F717" i="7" l="1"/>
  <c r="G717" i="11"/>
  <c r="K717" i="11" s="1"/>
  <c r="O717" i="11" s="1"/>
  <c r="F718" i="6"/>
  <c r="H718" i="11"/>
  <c r="M717" i="7"/>
  <c r="Q717" i="7" s="1"/>
  <c r="J719" i="11"/>
  <c r="G718" i="7"/>
  <c r="G719" i="6"/>
  <c r="N718" i="7"/>
  <c r="I718" i="11"/>
  <c r="L718" i="11" s="1"/>
  <c r="R715" i="10"/>
  <c r="Q715" i="10"/>
  <c r="M714" i="10"/>
  <c r="U714" i="10"/>
  <c r="H717" i="6"/>
  <c r="E716" i="9"/>
  <c r="D716" i="10" s="1"/>
  <c r="I716" i="10" s="1"/>
  <c r="I717" i="6"/>
  <c r="F716" i="9"/>
  <c r="E716" i="10" s="1"/>
  <c r="J716" i="10" s="1"/>
  <c r="I715" i="9"/>
  <c r="J716" i="7"/>
  <c r="M715" i="10" l="1"/>
  <c r="G718" i="11"/>
  <c r="K718" i="11" s="1"/>
  <c r="O718" i="11" s="1"/>
  <c r="F719" i="6"/>
  <c r="M718" i="7"/>
  <c r="Q718" i="7" s="1"/>
  <c r="H719" i="11"/>
  <c r="F718" i="7"/>
  <c r="J720" i="11"/>
  <c r="G720" i="6"/>
  <c r="I719" i="11"/>
  <c r="L719" i="11" s="1"/>
  <c r="N719" i="7"/>
  <c r="G719" i="7"/>
  <c r="R716" i="10"/>
  <c r="Q716" i="10"/>
  <c r="U715" i="10"/>
  <c r="I716" i="9"/>
  <c r="H718" i="6"/>
  <c r="E717" i="9"/>
  <c r="I718" i="6"/>
  <c r="F717" i="9"/>
  <c r="E717" i="10" s="1"/>
  <c r="J717" i="10" s="1"/>
  <c r="J717" i="7"/>
  <c r="M716" i="10" l="1"/>
  <c r="M719" i="7"/>
  <c r="Q719" i="7" s="1"/>
  <c r="F719" i="7"/>
  <c r="G719" i="11"/>
  <c r="K719" i="11" s="1"/>
  <c r="O719" i="11" s="1"/>
  <c r="H720" i="11"/>
  <c r="F720" i="6"/>
  <c r="I720" i="11"/>
  <c r="L720" i="11" s="1"/>
  <c r="G720" i="7"/>
  <c r="N720" i="7"/>
  <c r="J721" i="11"/>
  <c r="G721" i="6"/>
  <c r="U716" i="10"/>
  <c r="R717" i="10"/>
  <c r="I717" i="9"/>
  <c r="D717" i="10"/>
  <c r="I717" i="10" s="1"/>
  <c r="H719" i="6"/>
  <c r="E718" i="9"/>
  <c r="I719" i="6"/>
  <c r="F718" i="9"/>
  <c r="E718" i="10" s="1"/>
  <c r="J718" i="10" s="1"/>
  <c r="G720" i="11" l="1"/>
  <c r="K720" i="11" s="1"/>
  <c r="O720" i="11" s="1"/>
  <c r="F721" i="6"/>
  <c r="H721" i="11"/>
  <c r="M720" i="7"/>
  <c r="Q720" i="7" s="1"/>
  <c r="F720" i="7"/>
  <c r="G722" i="6"/>
  <c r="J722" i="11"/>
  <c r="N721" i="7"/>
  <c r="I721" i="11"/>
  <c r="L721" i="11" s="1"/>
  <c r="G721" i="7"/>
  <c r="R718" i="10"/>
  <c r="Q717" i="10"/>
  <c r="U717" i="10" s="1"/>
  <c r="M717" i="10"/>
  <c r="I718" i="9"/>
  <c r="D718" i="10"/>
  <c r="I718" i="10" s="1"/>
  <c r="H720" i="6"/>
  <c r="E719" i="9"/>
  <c r="D719" i="10" s="1"/>
  <c r="I720" i="6"/>
  <c r="F719" i="9"/>
  <c r="E719" i="10" s="1"/>
  <c r="J719" i="10" s="1"/>
  <c r="J718" i="7"/>
  <c r="I719" i="10" l="1"/>
  <c r="F722" i="6"/>
  <c r="F721" i="7"/>
  <c r="M721" i="7"/>
  <c r="Q721" i="7" s="1"/>
  <c r="H722" i="11"/>
  <c r="G721" i="11"/>
  <c r="K721" i="11" s="1"/>
  <c r="O721" i="11" s="1"/>
  <c r="I722" i="11"/>
  <c r="L722" i="11" s="1"/>
  <c r="G723" i="6"/>
  <c r="J723" i="11"/>
  <c r="N722" i="7"/>
  <c r="G722" i="7"/>
  <c r="R719" i="10"/>
  <c r="Q718" i="10"/>
  <c r="U718" i="10" s="1"/>
  <c r="M718" i="10"/>
  <c r="Q719" i="10"/>
  <c r="I721" i="6"/>
  <c r="F720" i="9"/>
  <c r="E720" i="10" s="1"/>
  <c r="J720" i="10" s="1"/>
  <c r="I719" i="9"/>
  <c r="H721" i="6"/>
  <c r="E720" i="9"/>
  <c r="J719" i="7"/>
  <c r="H723" i="11" l="1"/>
  <c r="M722" i="7"/>
  <c r="Q722" i="7" s="1"/>
  <c r="G722" i="11"/>
  <c r="K722" i="11" s="1"/>
  <c r="O722" i="11" s="1"/>
  <c r="F722" i="7"/>
  <c r="F723" i="6"/>
  <c r="G724" i="6"/>
  <c r="I723" i="11"/>
  <c r="L723" i="11" s="1"/>
  <c r="N723" i="7"/>
  <c r="J724" i="11"/>
  <c r="G723" i="7"/>
  <c r="R720" i="10"/>
  <c r="U719" i="10"/>
  <c r="M719" i="10"/>
  <c r="I720" i="9"/>
  <c r="D720" i="10"/>
  <c r="I720" i="10" s="1"/>
  <c r="H722" i="6"/>
  <c r="E721" i="9"/>
  <c r="D721" i="10" s="1"/>
  <c r="I722" i="6"/>
  <c r="F721" i="9"/>
  <c r="E721" i="10" s="1"/>
  <c r="J721" i="10" s="1"/>
  <c r="J720" i="7"/>
  <c r="I721" i="10" l="1"/>
  <c r="H724" i="11"/>
  <c r="F724" i="6"/>
  <c r="G723" i="11"/>
  <c r="K723" i="11" s="1"/>
  <c r="O723" i="11" s="1"/>
  <c r="M723" i="7"/>
  <c r="Q723" i="7" s="1"/>
  <c r="F723" i="7"/>
  <c r="J725" i="11"/>
  <c r="G724" i="7"/>
  <c r="N724" i="7"/>
  <c r="I724" i="11"/>
  <c r="L724" i="11" s="1"/>
  <c r="G725" i="6"/>
  <c r="R721" i="10"/>
  <c r="Q720" i="10"/>
  <c r="U720" i="10" s="1"/>
  <c r="M720" i="10"/>
  <c r="Q721" i="10"/>
  <c r="I723" i="6"/>
  <c r="F722" i="9"/>
  <c r="E722" i="10" s="1"/>
  <c r="J722" i="10" s="1"/>
  <c r="I721" i="9"/>
  <c r="H723" i="6"/>
  <c r="E722" i="9"/>
  <c r="J721" i="7"/>
  <c r="H725" i="11" l="1"/>
  <c r="F725" i="6"/>
  <c r="G724" i="11"/>
  <c r="K724" i="11" s="1"/>
  <c r="O724" i="11" s="1"/>
  <c r="F724" i="7"/>
  <c r="M724" i="7"/>
  <c r="Q724" i="7" s="1"/>
  <c r="G726" i="6"/>
  <c r="J726" i="11"/>
  <c r="N725" i="7"/>
  <c r="I725" i="11"/>
  <c r="L725" i="11" s="1"/>
  <c r="G725" i="7"/>
  <c r="R722" i="10"/>
  <c r="U721" i="10"/>
  <c r="M721" i="10"/>
  <c r="I722" i="9"/>
  <c r="D722" i="10"/>
  <c r="I722" i="10" s="1"/>
  <c r="H724" i="6"/>
  <c r="E723" i="9"/>
  <c r="D723" i="10" s="1"/>
  <c r="I724" i="6"/>
  <c r="F723" i="9"/>
  <c r="E723" i="10" s="1"/>
  <c r="J723" i="10" s="1"/>
  <c r="J722" i="7"/>
  <c r="I723" i="10" l="1"/>
  <c r="H726" i="11"/>
  <c r="M725" i="7"/>
  <c r="Q725" i="7" s="1"/>
  <c r="F725" i="7"/>
  <c r="G725" i="11"/>
  <c r="K725" i="11" s="1"/>
  <c r="O725" i="11" s="1"/>
  <c r="F726" i="6"/>
  <c r="J727" i="11"/>
  <c r="G726" i="7"/>
  <c r="G727" i="6"/>
  <c r="I726" i="11"/>
  <c r="L726" i="11" s="1"/>
  <c r="N726" i="7"/>
  <c r="R723" i="10"/>
  <c r="Q722" i="10"/>
  <c r="U722" i="10" s="1"/>
  <c r="M722" i="10"/>
  <c r="Q723" i="10"/>
  <c r="I723" i="9"/>
  <c r="I725" i="6"/>
  <c r="F724" i="9"/>
  <c r="E724" i="10" s="1"/>
  <c r="J724" i="10" s="1"/>
  <c r="H725" i="6"/>
  <c r="E724" i="9"/>
  <c r="J723" i="7"/>
  <c r="G726" i="11" l="1"/>
  <c r="K726" i="11" s="1"/>
  <c r="O726" i="11" s="1"/>
  <c r="F727" i="6"/>
  <c r="F726" i="7"/>
  <c r="H727" i="11"/>
  <c r="M726" i="7"/>
  <c r="Q726" i="7" s="1"/>
  <c r="G728" i="6"/>
  <c r="N727" i="7"/>
  <c r="J728" i="11"/>
  <c r="I727" i="11"/>
  <c r="L727" i="11" s="1"/>
  <c r="G727" i="7"/>
  <c r="R724" i="10"/>
  <c r="U723" i="10"/>
  <c r="M723" i="10"/>
  <c r="I724" i="9"/>
  <c r="D724" i="10"/>
  <c r="I724" i="10" s="1"/>
  <c r="H726" i="6"/>
  <c r="E725" i="9"/>
  <c r="I726" i="6"/>
  <c r="F725" i="9"/>
  <c r="E725" i="10" s="1"/>
  <c r="J725" i="10" s="1"/>
  <c r="J724" i="7"/>
  <c r="H728" i="11" l="1"/>
  <c r="G727" i="11"/>
  <c r="K727" i="11" s="1"/>
  <c r="O727" i="11" s="1"/>
  <c r="F728" i="6"/>
  <c r="M727" i="7"/>
  <c r="Q727" i="7" s="1"/>
  <c r="F727" i="7"/>
  <c r="I728" i="11"/>
  <c r="L728" i="11" s="1"/>
  <c r="G728" i="7"/>
  <c r="N728" i="7"/>
  <c r="R725" i="10"/>
  <c r="Q724" i="10"/>
  <c r="U724" i="10" s="1"/>
  <c r="M724" i="10"/>
  <c r="I725" i="9"/>
  <c r="D725" i="10"/>
  <c r="I725" i="10" s="1"/>
  <c r="I727" i="6"/>
  <c r="F726" i="9"/>
  <c r="E726" i="10" s="1"/>
  <c r="J726" i="10" s="1"/>
  <c r="H727" i="6"/>
  <c r="E726" i="9"/>
  <c r="J725" i="7"/>
  <c r="M728" i="7" l="1"/>
  <c r="Q728" i="7" s="1"/>
  <c r="Q8" i="7" s="1"/>
  <c r="G728" i="11"/>
  <c r="K728" i="11" s="1"/>
  <c r="O728" i="11" s="1"/>
  <c r="F728" i="7"/>
  <c r="J728" i="7" s="1"/>
  <c r="Q725" i="10"/>
  <c r="U725" i="10" s="1"/>
  <c r="M725" i="10"/>
  <c r="R726" i="10"/>
  <c r="I726" i="9"/>
  <c r="D726" i="10"/>
  <c r="I726" i="10" s="1"/>
  <c r="H728" i="6"/>
  <c r="E727" i="9"/>
  <c r="D727" i="10" s="1"/>
  <c r="I728" i="6"/>
  <c r="F727" i="9"/>
  <c r="E727" i="10" s="1"/>
  <c r="J727" i="10" s="1"/>
  <c r="J726" i="7"/>
  <c r="I727" i="10" l="1"/>
  <c r="R727" i="10"/>
  <c r="Q726" i="10"/>
  <c r="U726" i="10" s="1"/>
  <c r="M726" i="10"/>
  <c r="Q727" i="10"/>
  <c r="O8" i="11"/>
  <c r="F728" i="9"/>
  <c r="E728" i="10" s="1"/>
  <c r="J728" i="10" s="1"/>
  <c r="I727" i="9"/>
  <c r="E728" i="9"/>
  <c r="J727" i="7"/>
  <c r="J8" i="7" s="1"/>
  <c r="R728" i="10" l="1"/>
  <c r="U727" i="10"/>
  <c r="M727" i="10"/>
  <c r="I728" i="9"/>
  <c r="D728" i="10"/>
  <c r="I728" i="10" s="1"/>
  <c r="Q728" i="10" l="1"/>
  <c r="U728" i="10" s="1"/>
  <c r="M728" i="10"/>
  <c r="M8" i="10" s="1"/>
  <c r="I8" i="9" l="1"/>
  <c r="O11" i="10"/>
  <c r="P11" i="10" l="1"/>
  <c r="P10" i="10"/>
  <c r="Q11" i="10" l="1"/>
  <c r="R11" i="10"/>
  <c r="Q12" i="10"/>
  <c r="R12" i="10"/>
  <c r="U12" i="10" l="1"/>
  <c r="U11" i="10"/>
  <c r="U8" i="10" l="1"/>
</calcChain>
</file>

<file path=xl/sharedStrings.xml><?xml version="1.0" encoding="utf-8"?>
<sst xmlns="http://schemas.openxmlformats.org/spreadsheetml/2006/main" count="88" uniqueCount="67">
  <si>
    <t>iteration</t>
  </si>
  <si>
    <t>period</t>
  </si>
  <si>
    <t>IR_Gaussian_1</t>
  </si>
  <si>
    <t>IR_Gaussian_2</t>
  </si>
  <si>
    <t>alpha</t>
  </si>
  <si>
    <t>sigma</t>
  </si>
  <si>
    <t>Xt</t>
  </si>
  <si>
    <t>Q(delta T)</t>
  </si>
  <si>
    <t>delta</t>
  </si>
  <si>
    <t>prorata</t>
  </si>
  <si>
    <t>Q(t)</t>
  </si>
  <si>
    <t>Y(delta)</t>
  </si>
  <si>
    <t>Zt</t>
  </si>
  <si>
    <t>TIME</t>
  </si>
  <si>
    <t>Swap_output</t>
  </si>
  <si>
    <t>ZCB_Yield</t>
  </si>
  <si>
    <t>Log_ZCB_Yield</t>
  </si>
  <si>
    <t>INV_ZCB_Yield</t>
  </si>
  <si>
    <t>ZCR_YC</t>
  </si>
  <si>
    <t>Forward_YC</t>
  </si>
  <si>
    <t>Fwd_ZCB_YC</t>
  </si>
  <si>
    <t>fwd(t)</t>
  </si>
  <si>
    <t>short rate formulas</t>
  </si>
  <si>
    <t>Beta formulas</t>
  </si>
  <si>
    <t>P(0,t)</t>
  </si>
  <si>
    <t>Xt antithetic</t>
  </si>
  <si>
    <t>Zt antithetic</t>
  </si>
  <si>
    <t>short rate formulas  antithetic</t>
  </si>
  <si>
    <t>Output short rate c++</t>
  </si>
  <si>
    <t>Output short rate c++ antithetic</t>
  </si>
  <si>
    <t>Total Scenarios</t>
  </si>
  <si>
    <t>ZCR 10Y</t>
  </si>
  <si>
    <t>ZCR 10Y antithetic</t>
  </si>
  <si>
    <t xml:space="preserve">Maturity </t>
  </si>
  <si>
    <t>FWD AT ISSUE</t>
  </si>
  <si>
    <t>Output Nominal rate c++</t>
  </si>
  <si>
    <t>Output Nominal rate c++ antithetic</t>
  </si>
  <si>
    <t>Beta formulas  antithetic</t>
  </si>
  <si>
    <t>Beta formulas C++</t>
  </si>
  <si>
    <t>Beta formulas  antithetic C++</t>
  </si>
  <si>
    <t>Equity 1 formula</t>
  </si>
  <si>
    <t>Equity 1 formula antithetic</t>
  </si>
  <si>
    <t>Equity 1 formula C++</t>
  </si>
  <si>
    <t>Equity 1 formula antithetic C++</t>
  </si>
  <si>
    <t>Equity 2 formula</t>
  </si>
  <si>
    <t>Equity 2 formula antithetic</t>
  </si>
  <si>
    <t>Equity 2 formula C++</t>
  </si>
  <si>
    <t>Equity 2 formula antithetic C++</t>
  </si>
  <si>
    <t>Vol2</t>
  </si>
  <si>
    <t>Vol2 interpolate</t>
  </si>
  <si>
    <t>Bond_Return formula</t>
  </si>
  <si>
    <t>Bond_Return formula antithetic</t>
  </si>
  <si>
    <t>Vol1 interpolate</t>
  </si>
  <si>
    <t>Vol1</t>
  </si>
  <si>
    <t>Scenario</t>
  </si>
  <si>
    <t>FWD 1</t>
  </si>
  <si>
    <t>FWD 2</t>
  </si>
  <si>
    <t>LN(P()) 1</t>
  </si>
  <si>
    <t>LN(P()) 2</t>
  </si>
  <si>
    <t>LN(P()) 1 antithetic</t>
  </si>
  <si>
    <t>LN(P()) 2 antithetic</t>
  </si>
  <si>
    <t>Gaussian_Equity_0</t>
  </si>
  <si>
    <t>Iteration</t>
  </si>
  <si>
    <t>Period</t>
  </si>
  <si>
    <t>Short_Rate</t>
  </si>
  <si>
    <t>Beta</t>
  </si>
  <si>
    <t>CapVol Index_Return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</si>
</sst>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64" formatCode="0.0000"/>
    <numFmt numFmtId="165" formatCode="_(* #,##0_);_(* \(#,##0\);_(* &quot;-&quot;??_);_(@_)"/>
    <numFmt numFmtId="166" formatCode="0.0%"/>
    <numFmt numFmtId="167" formatCode="0.0000%"/>
    <numFmt numFmtId="168" formatCode="0.0000000000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indexed="9"/>
      <name val="Arial"/>
      <family val="2"/>
    </font>
    <font>
      <b/>
      <sz val="10"/>
      <name val="Arial"/>
      <family val="2"/>
    </font>
    <font>
      <b/>
      <sz val="10"/>
      <color indexed="56"/>
      <name val="Arial"/>
      <family val="2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3" fillId="3" borderId="0" xfId="0" applyFont="1" applyFill="1" applyAlignment="1">
      <alignment horizontal="center"/>
    </xf>
    <xf numFmtId="11" fontId="0" fillId="3" borderId="0" xfId="0" applyNumberFormat="1" applyFill="1"/>
    <xf numFmtId="0" fontId="0" fillId="3" borderId="5" xfId="0" applyFill="1" applyBorder="1"/>
    <xf numFmtId="0" fontId="0" fillId="3" borderId="7" xfId="0" applyFill="1" applyBorder="1"/>
    <xf numFmtId="0" fontId="0" fillId="3" borderId="0" xfId="0" applyNumberFormat="1" applyFill="1" applyBorder="1"/>
    <xf numFmtId="0" fontId="4" fillId="4" borderId="9" xfId="0" applyFont="1" applyFill="1" applyBorder="1"/>
    <xf numFmtId="165" fontId="5" fillId="5" borderId="9" xfId="2" applyNumberFormat="1" applyFont="1" applyFill="1" applyBorder="1"/>
    <xf numFmtId="166" fontId="6" fillId="6" borderId="9" xfId="1" applyNumberFormat="1" applyFont="1" applyFill="1" applyBorder="1" applyAlignment="1">
      <alignment horizontal="center"/>
    </xf>
    <xf numFmtId="0" fontId="0" fillId="3" borderId="0" xfId="0" applyFill="1" applyBorder="1"/>
    <xf numFmtId="0" fontId="7" fillId="2" borderId="4" xfId="0" applyFont="1" applyFill="1" applyBorder="1" applyAlignment="1">
      <alignment horizontal="center"/>
    </xf>
    <xf numFmtId="0" fontId="0" fillId="3" borderId="12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2" fillId="3" borderId="0" xfId="0" applyFont="1" applyFill="1" applyBorder="1"/>
    <xf numFmtId="0" fontId="7" fillId="3" borderId="0" xfId="0" applyFont="1" applyFill="1" applyBorder="1" applyAlignment="1">
      <alignment horizontal="center"/>
    </xf>
    <xf numFmtId="0" fontId="8" fillId="3" borderId="0" xfId="0" applyFont="1" applyFill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9" fillId="3" borderId="0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2" borderId="16" xfId="0" applyFill="1" applyBorder="1"/>
    <xf numFmtId="0" fontId="0" fillId="3" borderId="17" xfId="0" applyNumberFormat="1" applyFill="1" applyBorder="1"/>
    <xf numFmtId="0" fontId="0" fillId="2" borderId="20" xfId="0" applyFill="1" applyBorder="1"/>
    <xf numFmtId="0" fontId="9" fillId="9" borderId="18" xfId="0" applyFont="1" applyFill="1" applyBorder="1" applyAlignment="1">
      <alignment horizontal="center"/>
    </xf>
    <xf numFmtId="0" fontId="9" fillId="9" borderId="19" xfId="0" applyFont="1" applyFill="1" applyBorder="1" applyAlignment="1">
      <alignment horizontal="center"/>
    </xf>
    <xf numFmtId="166" fontId="2" fillId="2" borderId="0" xfId="0" applyNumberFormat="1" applyFont="1" applyFill="1" applyBorder="1"/>
    <xf numFmtId="0" fontId="11" fillId="3" borderId="0" xfId="0" applyFont="1" applyFill="1" applyBorder="1"/>
    <xf numFmtId="0" fontId="0" fillId="2" borderId="21" xfId="0" applyFill="1" applyBorder="1"/>
    <xf numFmtId="0" fontId="0" fillId="3" borderId="11" xfId="0" applyNumberFormat="1" applyFill="1" applyBorder="1"/>
    <xf numFmtId="0" fontId="0" fillId="3" borderId="13" xfId="0" applyNumberFormat="1" applyFill="1" applyBorder="1"/>
    <xf numFmtId="0" fontId="0" fillId="3" borderId="15" xfId="0" applyNumberFormat="1" applyFill="1" applyBorder="1"/>
    <xf numFmtId="0" fontId="0" fillId="2" borderId="19" xfId="0" applyFill="1" applyBorder="1"/>
    <xf numFmtId="0" fontId="12" fillId="2" borderId="0" xfId="0" applyFont="1" applyFill="1" applyBorder="1"/>
    <xf numFmtId="0" fontId="9" fillId="4" borderId="19" xfId="0" applyFont="1" applyFill="1" applyBorder="1" applyAlignment="1">
      <alignment horizontal="center"/>
    </xf>
    <xf numFmtId="10" fontId="0" fillId="2" borderId="10" xfId="0" applyNumberFormat="1" applyFill="1" applyBorder="1"/>
    <xf numFmtId="166" fontId="2" fillId="2" borderId="21" xfId="0" applyNumberFormat="1" applyFont="1" applyFill="1" applyBorder="1"/>
    <xf numFmtId="0" fontId="0" fillId="2" borderId="11" xfId="0" applyFill="1" applyBorder="1"/>
    <xf numFmtId="10" fontId="2" fillId="2" borderId="12" xfId="0" applyNumberFormat="1" applyFont="1" applyFill="1" applyBorder="1"/>
    <xf numFmtId="0" fontId="11" fillId="3" borderId="13" xfId="0" applyFont="1" applyFill="1" applyBorder="1"/>
    <xf numFmtId="167" fontId="0" fillId="2" borderId="12" xfId="1" applyNumberFormat="1" applyFont="1" applyFill="1" applyBorder="1"/>
    <xf numFmtId="166" fontId="2" fillId="2" borderId="12" xfId="0" applyNumberFormat="1" applyFont="1" applyFill="1" applyBorder="1"/>
    <xf numFmtId="10" fontId="0" fillId="2" borderId="12" xfId="1" applyNumberFormat="1" applyFont="1" applyFill="1" applyBorder="1"/>
    <xf numFmtId="166" fontId="0" fillId="2" borderId="12" xfId="0" applyNumberFormat="1" applyFill="1" applyBorder="1"/>
    <xf numFmtId="166" fontId="0" fillId="2" borderId="14" xfId="0" applyNumberFormat="1" applyFill="1" applyBorder="1"/>
    <xf numFmtId="166" fontId="2" fillId="2" borderId="22" xfId="0" applyNumberFormat="1" applyFont="1" applyFill="1" applyBorder="1"/>
    <xf numFmtId="0" fontId="11" fillId="3" borderId="22" xfId="0" applyFont="1" applyFill="1" applyBorder="1"/>
    <xf numFmtId="0" fontId="11" fillId="3" borderId="15" xfId="0" applyFont="1" applyFill="1" applyBorder="1"/>
    <xf numFmtId="0" fontId="12" fillId="2" borderId="13" xfId="0" applyFont="1" applyFill="1" applyBorder="1"/>
    <xf numFmtId="0" fontId="12" fillId="2" borderId="22" xfId="0" applyFont="1" applyFill="1" applyBorder="1"/>
    <xf numFmtId="0" fontId="12" fillId="2" borderId="15" xfId="0" applyFont="1" applyFill="1" applyBorder="1"/>
    <xf numFmtId="0" fontId="8" fillId="3" borderId="0" xfId="0" applyFont="1" applyFill="1" applyBorder="1" applyAlignment="1">
      <alignment horizontal="center"/>
    </xf>
    <xf numFmtId="0" fontId="12" fillId="2" borderId="11" xfId="0" applyFont="1" applyFill="1" applyBorder="1"/>
    <xf numFmtId="0" fontId="12" fillId="2" borderId="12" xfId="0" applyFont="1" applyFill="1" applyBorder="1"/>
    <xf numFmtId="0" fontId="12" fillId="2" borderId="14" xfId="0" applyFont="1" applyFill="1" applyBorder="1"/>
    <xf numFmtId="0" fontId="12" fillId="2" borderId="21" xfId="0" applyFont="1" applyFill="1" applyBorder="1"/>
    <xf numFmtId="0" fontId="11" fillId="3" borderId="10" xfId="0" applyFont="1" applyFill="1" applyBorder="1"/>
    <xf numFmtId="0" fontId="11" fillId="3" borderId="21" xfId="0" applyFont="1" applyFill="1" applyBorder="1"/>
    <xf numFmtId="0" fontId="11" fillId="3" borderId="11" xfId="0" applyFont="1" applyFill="1" applyBorder="1"/>
    <xf numFmtId="0" fontId="11" fillId="3" borderId="12" xfId="0" applyFont="1" applyFill="1" applyBorder="1"/>
    <xf numFmtId="0" fontId="11" fillId="3" borderId="14" xfId="0" applyFont="1" applyFill="1" applyBorder="1"/>
    <xf numFmtId="0" fontId="0" fillId="2" borderId="10" xfId="0" applyFill="1" applyBorder="1"/>
    <xf numFmtId="0" fontId="13" fillId="8" borderId="1" xfId="0" applyFont="1" applyFill="1" applyBorder="1"/>
    <xf numFmtId="0" fontId="10" fillId="10" borderId="1" xfId="0" applyFont="1" applyFill="1" applyBorder="1"/>
    <xf numFmtId="0" fontId="11" fillId="3" borderId="23" xfId="0" applyFont="1" applyFill="1" applyBorder="1"/>
    <xf numFmtId="0" fontId="11" fillId="3" borderId="24" xfId="0" applyFont="1" applyFill="1" applyBorder="1"/>
    <xf numFmtId="0" fontId="11" fillId="3" borderId="25" xfId="0" applyFont="1" applyFill="1" applyBorder="1"/>
    <xf numFmtId="0" fontId="13" fillId="8" borderId="23" xfId="0" applyFont="1" applyFill="1" applyBorder="1"/>
    <xf numFmtId="0" fontId="10" fillId="10" borderId="23" xfId="0" applyFont="1" applyFill="1" applyBorder="1"/>
    <xf numFmtId="0" fontId="0" fillId="2" borderId="4" xfId="0" applyFont="1" applyFill="1" applyBorder="1"/>
    <xf numFmtId="0" fontId="14" fillId="2" borderId="4" xfId="0" applyFont="1" applyFill="1" applyBorder="1"/>
    <xf numFmtId="11" fontId="0" fillId="2" borderId="0" xfId="0" applyNumberFormat="1" applyFill="1"/>
    <xf numFmtId="164" fontId="0" fillId="3" borderId="0" xfId="0" applyNumberFormat="1" applyFill="1"/>
    <xf numFmtId="10" fontId="6" fillId="6" borderId="9" xfId="1" applyNumberFormat="1" applyFont="1" applyFill="1" applyBorder="1" applyAlignment="1">
      <alignment horizontal="center"/>
    </xf>
    <xf numFmtId="0" fontId="6" fillId="6" borderId="9" xfId="2" applyNumberFormat="1" applyFont="1" applyFill="1" applyBorder="1" applyAlignment="1">
      <alignment horizontal="center"/>
    </xf>
    <xf numFmtId="0" fontId="6" fillId="7" borderId="9" xfId="2" applyNumberFormat="1" applyFont="1" applyFill="1" applyBorder="1" applyAlignment="1">
      <alignment horizontal="center"/>
    </xf>
    <xf numFmtId="168" fontId="11" fillId="3" borderId="10" xfId="0" applyNumberFormat="1" applyFont="1" applyFill="1" applyBorder="1"/>
    <xf numFmtId="168" fontId="11" fillId="3" borderId="12" xfId="0" applyNumberFormat="1" applyFont="1" applyFill="1" applyBorder="1"/>
  </cellXfs>
  <cellStyles count="3">
    <cellStyle name="Comma" xfId="2" builtinId="3"/>
    <cellStyle name="Normal" xfId="0" builtinId="0"/>
    <cellStyle name="Percent" xfId="1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H9"/>
  <sheetViews>
    <sheetView tabSelected="1" zoomScale="70" zoomScaleNormal="70" workbookViewId="0">
      <selection activeCell="D10" sqref="D10"/>
    </sheetView>
  </sheetViews>
  <sheetFormatPr defaultRowHeight="15" x14ac:dyDescent="0.25"/>
  <cols>
    <col min="1" max="2" width="9.140625" style="2"/>
    <col min="3" max="3" width="27.7109375" style="2" customWidth="1"/>
    <col min="4" max="4" width="14.7109375" style="2" customWidth="1"/>
    <col min="5" max="5" width="9.140625" style="2"/>
    <col min="6" max="6" width="23" style="2" customWidth="1"/>
    <col min="7" max="7" width="16.85546875" style="2" customWidth="1"/>
    <col min="8" max="16384" width="9.140625" style="2"/>
  </cols>
  <sheetData>
    <row r="4" spans="3:8" x14ac:dyDescent="0.25">
      <c r="C4" s="9" t="s">
        <v>8</v>
      </c>
      <c r="D4" s="81">
        <f>1/12</f>
        <v>8.3333333333333329E-2</v>
      </c>
      <c r="F4" s="9">
        <v>0</v>
      </c>
      <c r="G4" s="9">
        <v>1</v>
      </c>
      <c r="H4" s="9">
        <v>2</v>
      </c>
    </row>
    <row r="5" spans="3:8" x14ac:dyDescent="0.25">
      <c r="C5" s="9" t="s">
        <v>4</v>
      </c>
      <c r="D5" s="80">
        <v>0.04</v>
      </c>
      <c r="F5" s="10">
        <v>1</v>
      </c>
      <c r="G5" s="11">
        <v>0.05</v>
      </c>
      <c r="H5" s="11">
        <v>0.03</v>
      </c>
    </row>
    <row r="6" spans="3:8" x14ac:dyDescent="0.25">
      <c r="C6" s="9" t="s">
        <v>5</v>
      </c>
      <c r="D6" s="80">
        <v>0.01</v>
      </c>
      <c r="F6" s="10">
        <v>60</v>
      </c>
      <c r="G6" s="11">
        <v>0.05</v>
      </c>
      <c r="H6" s="11">
        <v>3.5000000000000003E-2</v>
      </c>
    </row>
    <row r="7" spans="3:8" x14ac:dyDescent="0.25">
      <c r="C7" s="9" t="s">
        <v>9</v>
      </c>
      <c r="D7" s="81">
        <v>1</v>
      </c>
      <c r="F7" s="10">
        <v>120</v>
      </c>
      <c r="G7" s="11">
        <v>0.05</v>
      </c>
      <c r="H7" s="11">
        <v>0.04</v>
      </c>
    </row>
    <row r="8" spans="3:8" x14ac:dyDescent="0.25">
      <c r="C8" s="9" t="s">
        <v>30</v>
      </c>
      <c r="D8" s="81">
        <v>10</v>
      </c>
      <c r="F8" s="10">
        <v>180</v>
      </c>
      <c r="G8" s="11">
        <v>0.05</v>
      </c>
      <c r="H8" s="11">
        <v>4.4999999999999998E-2</v>
      </c>
    </row>
    <row r="9" spans="3:8" x14ac:dyDescent="0.25">
      <c r="C9" s="9" t="s">
        <v>54</v>
      </c>
      <c r="D9" s="82">
        <v>4</v>
      </c>
      <c r="F9" s="10">
        <v>240</v>
      </c>
      <c r="G9" s="11">
        <v>0.05</v>
      </c>
      <c r="H9" s="11">
        <v>0.05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K1202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6" sqref="D16"/>
    </sheetView>
  </sheetViews>
  <sheetFormatPr defaultRowHeight="15" x14ac:dyDescent="0.25"/>
  <cols>
    <col min="1" max="1" width="9.140625" style="2"/>
    <col min="2" max="5" width="14.85546875" style="2" bestFit="1" customWidth="1"/>
    <col min="6" max="6" width="16.42578125" style="2" bestFit="1" customWidth="1"/>
    <col min="7" max="7" width="15.85546875" style="2" bestFit="1" customWidth="1"/>
    <col min="8" max="8" width="14.85546875" style="2" bestFit="1" customWidth="1"/>
    <col min="9" max="9" width="15.85546875" style="2" bestFit="1" customWidth="1"/>
    <col min="10" max="11" width="14.85546875" style="2" bestFit="1" customWidth="1"/>
    <col min="12" max="16384" width="9.140625" style="2"/>
  </cols>
  <sheetData>
    <row r="1" spans="1:11" x14ac:dyDescent="0.25">
      <c r="B1" s="1" t="s">
        <v>13</v>
      </c>
      <c r="C1" s="1" t="s">
        <v>14</v>
      </c>
      <c r="D1" s="1" t="s">
        <v>13</v>
      </c>
      <c r="E1" s="1" t="s">
        <v>15</v>
      </c>
      <c r="F1" s="1" t="s">
        <v>16</v>
      </c>
      <c r="G1" s="1" t="s">
        <v>17</v>
      </c>
      <c r="H1" s="1" t="s">
        <v>13</v>
      </c>
      <c r="I1" s="1" t="s">
        <v>18</v>
      </c>
      <c r="J1" s="1" t="s">
        <v>19</v>
      </c>
      <c r="K1" s="1" t="s">
        <v>20</v>
      </c>
    </row>
    <row r="2" spans="1:11" x14ac:dyDescent="0.25">
      <c r="A2" s="2">
        <f>D2</f>
        <v>0</v>
      </c>
      <c r="B2" s="1">
        <v>8.3333333329999995E-2</v>
      </c>
      <c r="C2" s="78">
        <v>5.0000000000000001E-4</v>
      </c>
      <c r="D2" s="1">
        <v>0</v>
      </c>
      <c r="E2" s="1">
        <v>1</v>
      </c>
      <c r="F2" s="1">
        <v>0</v>
      </c>
      <c r="G2" s="1">
        <v>1</v>
      </c>
      <c r="H2" s="1">
        <v>0</v>
      </c>
      <c r="I2" s="1">
        <v>5.0000000290000002E-4</v>
      </c>
      <c r="J2" s="78">
        <v>4.998750417E-4</v>
      </c>
      <c r="K2" s="1">
        <v>1.0000416569999999</v>
      </c>
    </row>
    <row r="3" spans="1:11" x14ac:dyDescent="0.25">
      <c r="A3" s="79">
        <f>IR!B10/12</f>
        <v>8.3333333333333329E-2</v>
      </c>
      <c r="B3" s="1">
        <v>0.16666666669999999</v>
      </c>
      <c r="C3" s="78">
        <v>4.999999971E-4</v>
      </c>
      <c r="D3" s="1">
        <v>8.3333333329999995E-2</v>
      </c>
      <c r="E3" s="1">
        <v>0.99995834459999999</v>
      </c>
      <c r="F3" s="78">
        <v>4.1656253470000003E-5</v>
      </c>
      <c r="G3" s="1">
        <v>1.0000416569999999</v>
      </c>
      <c r="H3" s="1">
        <v>8.3333333329999995E-2</v>
      </c>
      <c r="I3" s="78">
        <v>5.0000000000000001E-4</v>
      </c>
      <c r="J3" s="1">
        <v>4.998750358E-4</v>
      </c>
      <c r="K3" s="1">
        <v>1.0000416569999999</v>
      </c>
    </row>
    <row r="4" spans="1:11" x14ac:dyDescent="0.25">
      <c r="A4" s="79">
        <f>IR!B11/12</f>
        <v>0.16666666666666666</v>
      </c>
      <c r="B4" s="1">
        <v>0.25</v>
      </c>
      <c r="C4" s="1">
        <v>5.0000000000000001E-4</v>
      </c>
      <c r="D4" s="1">
        <v>0.16666666669999999</v>
      </c>
      <c r="E4" s="1">
        <v>0.99991669100000002</v>
      </c>
      <c r="F4" s="78">
        <v>8.3312506460000001E-5</v>
      </c>
      <c r="G4" s="1">
        <v>1.000083316</v>
      </c>
      <c r="H4" s="1">
        <v>0.16666666669999999</v>
      </c>
      <c r="I4" s="78">
        <v>4.999999971E-4</v>
      </c>
      <c r="J4" s="1">
        <v>4.9987504750000002E-4</v>
      </c>
      <c r="K4" s="1">
        <v>1.0000416569999999</v>
      </c>
    </row>
    <row r="5" spans="1:11" x14ac:dyDescent="0.25">
      <c r="A5" s="79">
        <f>IR!B12/12</f>
        <v>0.25</v>
      </c>
      <c r="B5" s="1">
        <v>0.33333333329999998</v>
      </c>
      <c r="C5" s="1">
        <v>5.0000001080000001E-4</v>
      </c>
      <c r="D5" s="1">
        <v>0.25</v>
      </c>
      <c r="E5" s="1">
        <v>0.99987503899999997</v>
      </c>
      <c r="F5" s="78">
        <v>1.2496876040000001E-4</v>
      </c>
      <c r="G5" s="1">
        <v>1.000124977</v>
      </c>
      <c r="H5" s="1">
        <v>0.25</v>
      </c>
      <c r="I5" s="1">
        <v>5.0000000000000001E-4</v>
      </c>
      <c r="J5" s="1">
        <v>4.9987508480000002E-4</v>
      </c>
      <c r="K5" s="1">
        <v>1.0000416569999999</v>
      </c>
    </row>
    <row r="6" spans="1:11" x14ac:dyDescent="0.25">
      <c r="A6" s="79">
        <f>IR!B13/12</f>
        <v>0.33333333333333331</v>
      </c>
      <c r="B6" s="1">
        <v>0.41666666670000002</v>
      </c>
      <c r="C6" s="1">
        <v>5.0000001639999997E-4</v>
      </c>
      <c r="D6" s="1">
        <v>0.33333333329999998</v>
      </c>
      <c r="E6" s="1">
        <v>0.99983338889999995</v>
      </c>
      <c r="F6" s="1">
        <v>1.6662501750000001E-4</v>
      </c>
      <c r="G6" s="1">
        <v>1.0001666389999999</v>
      </c>
      <c r="H6" s="1">
        <v>0.33333333329999998</v>
      </c>
      <c r="I6" s="1">
        <v>5.0000001080000001E-4</v>
      </c>
      <c r="J6" s="1">
        <v>4.998750805E-4</v>
      </c>
      <c r="K6" s="1">
        <v>1.0000416569999999</v>
      </c>
    </row>
    <row r="7" spans="1:11" x14ac:dyDescent="0.25">
      <c r="A7" s="79">
        <f>IR!B14/12</f>
        <v>0.41666666666666669</v>
      </c>
      <c r="B7" s="1">
        <v>0.5</v>
      </c>
      <c r="C7" s="1">
        <v>5.0000000000000001E-4</v>
      </c>
      <c r="D7" s="1">
        <v>0.41666666670000002</v>
      </c>
      <c r="E7" s="1">
        <v>0.99979174039999996</v>
      </c>
      <c r="F7" s="1">
        <v>2.0828127419999999E-4</v>
      </c>
      <c r="G7" s="1">
        <v>1.000208303</v>
      </c>
      <c r="H7" s="1">
        <v>0.41666666670000002</v>
      </c>
      <c r="I7" s="1">
        <v>5.0000001639999997E-4</v>
      </c>
      <c r="J7" s="1">
        <v>4.9987495960000003E-4</v>
      </c>
      <c r="K7" s="1">
        <v>1.0000416569999999</v>
      </c>
    </row>
    <row r="8" spans="1:11" x14ac:dyDescent="0.25">
      <c r="A8" s="79">
        <f>IR!B15/12</f>
        <v>0.5</v>
      </c>
      <c r="B8" s="1">
        <v>0.58333333330000003</v>
      </c>
      <c r="C8" s="1">
        <v>4.9999995770000003E-4</v>
      </c>
      <c r="D8" s="1">
        <v>0.5</v>
      </c>
      <c r="E8" s="1">
        <v>0.99975009370000001</v>
      </c>
      <c r="F8" s="1">
        <v>2.4993752080000001E-4</v>
      </c>
      <c r="G8" s="1">
        <v>1.000249969</v>
      </c>
      <c r="H8" s="1">
        <v>0.5</v>
      </c>
      <c r="I8" s="1">
        <v>5.0000000000000001E-4</v>
      </c>
      <c r="J8" s="1">
        <v>4.9987474550000003E-4</v>
      </c>
      <c r="K8" s="1">
        <v>1.0000416569999999</v>
      </c>
    </row>
    <row r="9" spans="1:11" x14ac:dyDescent="0.25">
      <c r="A9" s="79">
        <f>IR!B16/12</f>
        <v>0.58333333333333337</v>
      </c>
      <c r="B9" s="1">
        <v>0.66666666669999997</v>
      </c>
      <c r="C9" s="1">
        <v>4.9999993739999996E-4</v>
      </c>
      <c r="D9" s="1">
        <v>0.58333333330000003</v>
      </c>
      <c r="E9" s="1">
        <v>0.99970844879999998</v>
      </c>
      <c r="F9" s="1">
        <v>2.915937496E-4</v>
      </c>
      <c r="G9" s="1">
        <v>1.000291636</v>
      </c>
      <c r="H9" s="1">
        <v>0.58333333330000003</v>
      </c>
      <c r="I9" s="1">
        <v>4.9999995770000003E-4</v>
      </c>
      <c r="J9" s="1">
        <v>4.9987483699999999E-4</v>
      </c>
      <c r="K9" s="1">
        <v>1.0000416569999999</v>
      </c>
    </row>
    <row r="10" spans="1:11" x14ac:dyDescent="0.25">
      <c r="A10" s="79">
        <f>IR!B17/12</f>
        <v>0.66666666666666663</v>
      </c>
      <c r="B10" s="1">
        <v>0.75</v>
      </c>
      <c r="C10" s="1">
        <v>5.0000000000000001E-4</v>
      </c>
      <c r="D10" s="1">
        <v>0.66666666669999997</v>
      </c>
      <c r="E10" s="1">
        <v>0.99966680549999998</v>
      </c>
      <c r="F10" s="1">
        <v>3.33249986E-4</v>
      </c>
      <c r="G10" s="1">
        <v>1.0003333059999999</v>
      </c>
      <c r="H10" s="1">
        <v>0.66666666669999997</v>
      </c>
      <c r="I10" s="1">
        <v>4.9999993739999996E-4</v>
      </c>
      <c r="J10" s="1">
        <v>4.9987554240000002E-4</v>
      </c>
      <c r="K10" s="1">
        <v>1.0000416569999999</v>
      </c>
    </row>
    <row r="11" spans="1:11" x14ac:dyDescent="0.25">
      <c r="A11" s="79">
        <f>IR!B18/12</f>
        <v>0.75</v>
      </c>
      <c r="B11" s="1">
        <v>0.83333333330000003</v>
      </c>
      <c r="C11" s="1">
        <v>5.0000015850000003E-4</v>
      </c>
      <c r="D11" s="1">
        <v>0.75</v>
      </c>
      <c r="E11" s="1">
        <v>0.99962516400000001</v>
      </c>
      <c r="F11" s="1">
        <v>3.7490628120000002E-4</v>
      </c>
      <c r="G11" s="1">
        <v>1.0003749770000001</v>
      </c>
      <c r="H11" s="1">
        <v>0.75</v>
      </c>
      <c r="I11" s="1">
        <v>5.0000000000000001E-4</v>
      </c>
      <c r="J11" s="1">
        <v>4.9987662590000002E-4</v>
      </c>
      <c r="K11" s="1">
        <v>1.0000416569999999</v>
      </c>
    </row>
    <row r="12" spans="1:11" x14ac:dyDescent="0.25">
      <c r="A12" s="79">
        <f>IR!B19/12</f>
        <v>0.83333333333333337</v>
      </c>
      <c r="B12" s="1">
        <v>0.91666666669999997</v>
      </c>
      <c r="C12" s="1">
        <v>5.0000023410000003E-4</v>
      </c>
      <c r="D12" s="1">
        <v>0.83333333330000003</v>
      </c>
      <c r="E12" s="1">
        <v>0.99958352409999995</v>
      </c>
      <c r="F12" s="1">
        <v>4.1656266669999999E-4</v>
      </c>
      <c r="G12" s="1">
        <v>1.0004166489999999</v>
      </c>
      <c r="H12" s="1">
        <v>0.83333333330000003</v>
      </c>
      <c r="I12" s="1">
        <v>5.0000015850000003E-4</v>
      </c>
      <c r="J12" s="1">
        <v>4.9987603109999997E-4</v>
      </c>
      <c r="K12" s="1">
        <v>1.0000416569999999</v>
      </c>
    </row>
    <row r="13" spans="1:11" x14ac:dyDescent="0.25">
      <c r="A13" s="79">
        <f>IR!B20/12</f>
        <v>0.91666666666666663</v>
      </c>
      <c r="B13" s="1">
        <v>1</v>
      </c>
      <c r="C13" s="1">
        <v>5.0000000000000001E-4</v>
      </c>
      <c r="D13" s="1">
        <v>0.91666666669999997</v>
      </c>
      <c r="E13" s="1">
        <v>0.99954188600000005</v>
      </c>
      <c r="F13" s="1">
        <v>4.582190027E-4</v>
      </c>
      <c r="G13" s="1">
        <v>1.000458324</v>
      </c>
      <c r="H13" s="1">
        <v>0.91666666669999997</v>
      </c>
      <c r="I13" s="1">
        <v>5.0000023410000003E-4</v>
      </c>
      <c r="J13" s="1">
        <v>5.0062209309999998E-4</v>
      </c>
      <c r="K13" s="1">
        <v>1.0000417189999999</v>
      </c>
    </row>
    <row r="14" spans="1:11" x14ac:dyDescent="0.25">
      <c r="A14" s="79">
        <f>IR!B21/12</f>
        <v>1</v>
      </c>
      <c r="B14" s="1">
        <v>1.5</v>
      </c>
      <c r="C14" s="1">
        <v>4.9999308200000001E-4</v>
      </c>
      <c r="D14" s="1">
        <v>1</v>
      </c>
      <c r="E14" s="1">
        <v>0.99950018740000002</v>
      </c>
      <c r="F14" s="1">
        <v>4.9993751040000004E-4</v>
      </c>
      <c r="G14" s="1">
        <v>1.0005000630000001</v>
      </c>
      <c r="H14" s="1">
        <v>1</v>
      </c>
      <c r="I14" s="1">
        <v>5.0006249999999996E-4</v>
      </c>
      <c r="J14" s="1">
        <v>5.0057407789999998E-4</v>
      </c>
      <c r="K14" s="1">
        <v>1.0000417150000001</v>
      </c>
    </row>
    <row r="15" spans="1:11" x14ac:dyDescent="0.25">
      <c r="A15" s="79">
        <f>IR!B22/12</f>
        <v>1.0833333333333333</v>
      </c>
      <c r="B15" s="1">
        <v>2</v>
      </c>
      <c r="C15" s="1">
        <v>5.0000000000000001E-4</v>
      </c>
      <c r="D15" s="1">
        <v>1.0833333329999999</v>
      </c>
      <c r="E15" s="1">
        <v>0.99945849470000003</v>
      </c>
      <c r="F15" s="1">
        <v>5.4165201689999995E-4</v>
      </c>
      <c r="G15" s="1">
        <v>1.0005417990000001</v>
      </c>
      <c r="H15" s="1">
        <v>1.0833333329999999</v>
      </c>
      <c r="I15" s="1">
        <v>5.0011149119999997E-4</v>
      </c>
      <c r="J15" s="1">
        <v>5.0023385289999997E-4</v>
      </c>
      <c r="K15" s="1">
        <v>1.000041687</v>
      </c>
    </row>
    <row r="16" spans="1:11" x14ac:dyDescent="0.25">
      <c r="A16" s="79">
        <f>IR!B23/12</f>
        <v>1.1666666666666667</v>
      </c>
      <c r="B16" s="1">
        <v>2.5</v>
      </c>
      <c r="C16" s="1">
        <v>5.0003040960000002E-4</v>
      </c>
      <c r="D16" s="1">
        <v>1.1666666670000001</v>
      </c>
      <c r="E16" s="1">
        <v>0.99941683189999997</v>
      </c>
      <c r="F16" s="1">
        <v>5.8333817129999999E-4</v>
      </c>
      <c r="G16" s="1">
        <v>1.0005835080000001</v>
      </c>
      <c r="H16" s="1">
        <v>1.1666666670000001</v>
      </c>
      <c r="I16" s="1">
        <v>5.001291698E-4</v>
      </c>
      <c r="J16" s="1">
        <v>4.9992628970000003E-4</v>
      </c>
      <c r="K16" s="1">
        <v>1.000041661</v>
      </c>
    </row>
    <row r="17" spans="1:11" x14ac:dyDescent="0.25">
      <c r="A17" s="79">
        <f>IR!B24/12</f>
        <v>1.25</v>
      </c>
      <c r="B17" s="1">
        <v>3</v>
      </c>
      <c r="C17" s="1">
        <v>5.0000000000000001E-4</v>
      </c>
      <c r="D17" s="1">
        <v>1.25</v>
      </c>
      <c r="E17" s="1">
        <v>0.99937519659999996</v>
      </c>
      <c r="F17" s="1">
        <v>6.2499869550000002E-4</v>
      </c>
      <c r="G17" s="1">
        <v>1.0006251939999999</v>
      </c>
      <c r="H17" s="1">
        <v>1.25</v>
      </c>
      <c r="I17" s="1">
        <v>5.0012397669999995E-4</v>
      </c>
      <c r="J17" s="1">
        <v>4.9968513550000004E-4</v>
      </c>
      <c r="K17" s="1">
        <v>1.0000416409999999</v>
      </c>
    </row>
    <row r="18" spans="1:11" x14ac:dyDescent="0.25">
      <c r="A18" s="79">
        <f>IR!B25/12</f>
        <v>1.3333333333333333</v>
      </c>
      <c r="B18" s="1">
        <v>3.5</v>
      </c>
      <c r="C18" s="1">
        <v>4.9988527959999999E-4</v>
      </c>
      <c r="D18" s="1">
        <v>1.3333333329999999</v>
      </c>
      <c r="E18" s="1">
        <v>0.99933358299999997</v>
      </c>
      <c r="F18" s="1">
        <v>6.6663912339999997E-4</v>
      </c>
      <c r="G18" s="1">
        <v>1.000666861</v>
      </c>
      <c r="H18" s="1">
        <v>1.3333333329999999</v>
      </c>
      <c r="I18" s="1">
        <v>5.001043531E-4</v>
      </c>
      <c r="J18" s="1">
        <v>4.9954413780000002E-4</v>
      </c>
      <c r="K18" s="1">
        <v>1.0000416299999999</v>
      </c>
    </row>
    <row r="19" spans="1:11" x14ac:dyDescent="0.25">
      <c r="A19" s="79">
        <f>IR!B26/12</f>
        <v>1.4166666666666667</v>
      </c>
      <c r="B19" s="1">
        <v>4</v>
      </c>
      <c r="C19" s="1">
        <v>5.0000000000000001E-4</v>
      </c>
      <c r="D19" s="1">
        <v>1.4166666670000001</v>
      </c>
      <c r="E19" s="1">
        <v>0.99929198299999999</v>
      </c>
      <c r="F19" s="1">
        <v>7.0826780159999997E-4</v>
      </c>
      <c r="G19" s="1">
        <v>1.000708519</v>
      </c>
      <c r="H19" s="1">
        <v>1.4166666670000001</v>
      </c>
      <c r="I19" s="1">
        <v>5.0007874000000002E-4</v>
      </c>
      <c r="J19" s="1">
        <v>4.9953704400000003E-4</v>
      </c>
      <c r="K19" s="1">
        <v>1.000041629</v>
      </c>
    </row>
    <row r="20" spans="1:11" x14ac:dyDescent="0.25">
      <c r="A20" s="79">
        <f>IR!B27/12</f>
        <v>1.5</v>
      </c>
      <c r="B20" s="1">
        <v>4.5</v>
      </c>
      <c r="C20" s="1">
        <v>5.0042847220000005E-4</v>
      </c>
      <c r="D20" s="1">
        <v>1.5</v>
      </c>
      <c r="E20" s="1">
        <v>0.99925038519999998</v>
      </c>
      <c r="F20" s="1">
        <v>7.4989588859999999E-4</v>
      </c>
      <c r="G20" s="1">
        <v>1.000750177</v>
      </c>
      <c r="H20" s="1">
        <v>1.5</v>
      </c>
      <c r="I20" s="1">
        <v>5.0005557849999997E-4</v>
      </c>
      <c r="J20" s="1">
        <v>4.9966434249999997E-4</v>
      </c>
      <c r="K20" s="1">
        <v>1.0000416400000001</v>
      </c>
    </row>
    <row r="21" spans="1:11" x14ac:dyDescent="0.25">
      <c r="A21" s="79">
        <f>IR!B28/12</f>
        <v>1.5833333333333333</v>
      </c>
      <c r="B21" s="1">
        <v>5</v>
      </c>
      <c r="C21" s="1">
        <v>5.0000000000000001E-4</v>
      </c>
      <c r="D21" s="1">
        <v>1.5833333329999999</v>
      </c>
      <c r="E21" s="1">
        <v>0.99920877860000001</v>
      </c>
      <c r="F21" s="1">
        <v>7.9153458379999998E-4</v>
      </c>
      <c r="G21" s="1">
        <v>1.000791848</v>
      </c>
      <c r="H21" s="1">
        <v>1.5833333329999999</v>
      </c>
      <c r="I21" s="1">
        <v>5.0004155829999999E-4</v>
      </c>
      <c r="J21" s="1">
        <v>4.9981274070000001E-4</v>
      </c>
      <c r="K21" s="1">
        <v>1.0000416519999999</v>
      </c>
    </row>
    <row r="22" spans="1:11" x14ac:dyDescent="0.25">
      <c r="A22" s="79">
        <f>IR!B29/12</f>
        <v>1.6666666666666667</v>
      </c>
      <c r="B22" s="1">
        <v>5.5</v>
      </c>
      <c r="C22" s="1">
        <v>4.9840083180000005E-4</v>
      </c>
      <c r="D22" s="1">
        <v>1.6666666670000001</v>
      </c>
      <c r="E22" s="1">
        <v>0.99916716139999995</v>
      </c>
      <c r="F22" s="1">
        <v>8.3318564549999998E-4</v>
      </c>
      <c r="G22" s="1">
        <v>1.000833533</v>
      </c>
      <c r="H22" s="1">
        <v>1.6666666670000001</v>
      </c>
      <c r="I22" s="1">
        <v>5.0003636380000003E-4</v>
      </c>
      <c r="J22" s="1">
        <v>4.9994421640000002E-4</v>
      </c>
      <c r="K22" s="1">
        <v>1.000041663</v>
      </c>
    </row>
    <row r="23" spans="1:11" x14ac:dyDescent="0.25">
      <c r="A23" s="79">
        <f>IR!B30/12</f>
        <v>1.75</v>
      </c>
      <c r="B23" s="1">
        <v>6</v>
      </c>
      <c r="C23" s="1">
        <v>5.0000000000000001E-4</v>
      </c>
      <c r="D23" s="1">
        <v>1.75</v>
      </c>
      <c r="E23" s="1">
        <v>0.9991255349</v>
      </c>
      <c r="F23" s="1">
        <v>8.7484766350000005E-4</v>
      </c>
      <c r="G23" s="1">
        <v>1.0008752299999999</v>
      </c>
      <c r="H23" s="1">
        <v>1.75</v>
      </c>
      <c r="I23" s="1">
        <v>5.0003792790000005E-4</v>
      </c>
      <c r="J23" s="1">
        <v>5.0005050570000003E-4</v>
      </c>
      <c r="K23" s="1">
        <v>1.000041672</v>
      </c>
    </row>
    <row r="24" spans="1:11" x14ac:dyDescent="0.25">
      <c r="A24" s="79">
        <f>IR!B31/12</f>
        <v>1.8333333333333333</v>
      </c>
      <c r="B24" s="1">
        <v>6.5</v>
      </c>
      <c r="C24" s="1">
        <v>5.059682007E-4</v>
      </c>
      <c r="D24" s="1">
        <v>1.8333333329999999</v>
      </c>
      <c r="E24" s="1">
        <v>0.99908390130000002</v>
      </c>
      <c r="F24" s="1">
        <v>9.1651853899999997E-4</v>
      </c>
      <c r="G24" s="1">
        <v>1.0009169389999999</v>
      </c>
      <c r="H24" s="1">
        <v>1.8333333329999999</v>
      </c>
      <c r="I24" s="1">
        <v>5.0004418349999997E-4</v>
      </c>
      <c r="J24" s="1">
        <v>5.0012334440000005E-4</v>
      </c>
      <c r="K24" s="1">
        <v>1.0000416780000001</v>
      </c>
    </row>
    <row r="25" spans="1:11" x14ac:dyDescent="0.25">
      <c r="A25" s="79">
        <f>IR!B32/12</f>
        <v>1.9166666666666667</v>
      </c>
      <c r="B25" s="1">
        <v>7</v>
      </c>
      <c r="C25" s="1">
        <v>5.0000000000000001E-4</v>
      </c>
      <c r="D25" s="1">
        <v>1.9166666670000001</v>
      </c>
      <c r="E25" s="1">
        <v>0.99904226340000002</v>
      </c>
      <c r="F25" s="1">
        <v>9.5819548440000005E-4</v>
      </c>
      <c r="G25" s="1">
        <v>1.000958655</v>
      </c>
      <c r="H25" s="1">
        <v>1.9166666670000001</v>
      </c>
      <c r="I25" s="1">
        <v>5.000530637E-4</v>
      </c>
      <c r="J25" s="1">
        <v>5.001544686E-4</v>
      </c>
      <c r="K25" s="1">
        <v>1.00004168</v>
      </c>
    </row>
    <row r="26" spans="1:11" x14ac:dyDescent="0.25">
      <c r="A26" s="79">
        <f>IR!B33/12</f>
        <v>2</v>
      </c>
      <c r="B26" s="1">
        <v>7.5</v>
      </c>
      <c r="C26" s="1">
        <v>4.9772636539999996E-4</v>
      </c>
      <c r="D26" s="1">
        <v>2</v>
      </c>
      <c r="E26" s="1">
        <v>0.99900062469999995</v>
      </c>
      <c r="F26" s="1">
        <v>9.9987502339999993E-4</v>
      </c>
      <c r="G26" s="1">
        <v>1.0010003750000001</v>
      </c>
      <c r="H26" s="1">
        <v>2</v>
      </c>
      <c r="I26" s="1">
        <v>5.000625013E-4</v>
      </c>
      <c r="J26" s="1">
        <v>5.0014462050000002E-4</v>
      </c>
      <c r="K26" s="1">
        <v>1.00004168</v>
      </c>
    </row>
    <row r="27" spans="1:11" x14ac:dyDescent="0.25">
      <c r="A27" s="79">
        <f>IR!B34/12</f>
        <v>2.0833333333333335</v>
      </c>
      <c r="B27" s="1">
        <v>8</v>
      </c>
      <c r="C27" s="1">
        <v>6.6E-4</v>
      </c>
      <c r="D27" s="1">
        <v>2.0833333330000001</v>
      </c>
      <c r="E27" s="1">
        <v>0.99895898849999998</v>
      </c>
      <c r="F27" s="1">
        <v>1.041553742E-3</v>
      </c>
      <c r="G27" s="1">
        <v>1.0010420959999999</v>
      </c>
      <c r="H27" s="1">
        <v>2.0833333330000001</v>
      </c>
      <c r="I27" s="1">
        <v>5.0007078979999995E-4</v>
      </c>
      <c r="J27" s="1">
        <v>5.0012444359999995E-4</v>
      </c>
      <c r="K27" s="1">
        <v>1.0000416780000001</v>
      </c>
    </row>
    <row r="28" spans="1:11" x14ac:dyDescent="0.25">
      <c r="A28" s="79">
        <f>IR!B35/12</f>
        <v>2.1666666666666665</v>
      </c>
      <c r="B28" s="1">
        <v>8.5</v>
      </c>
      <c r="C28" s="1">
        <v>1.1106263379999999E-3</v>
      </c>
      <c r="D28" s="1">
        <v>2.1666666669999999</v>
      </c>
      <c r="E28" s="1">
        <v>0.99891735569999995</v>
      </c>
      <c r="F28" s="1">
        <v>1.0832307790000001E-3</v>
      </c>
      <c r="G28" s="1">
        <v>1.0010838179999999</v>
      </c>
      <c r="H28" s="1">
        <v>2.1666666669999999</v>
      </c>
      <c r="I28" s="1">
        <v>5.0007766430000002E-4</v>
      </c>
      <c r="J28" s="1">
        <v>5.0010260560000004E-4</v>
      </c>
      <c r="K28" s="1">
        <v>1.0000416759999999</v>
      </c>
    </row>
    <row r="29" spans="1:11" x14ac:dyDescent="0.25">
      <c r="A29" s="79">
        <f>IR!B36/12</f>
        <v>2.25</v>
      </c>
      <c r="B29" s="1">
        <v>9</v>
      </c>
      <c r="C29" s="1">
        <v>1.6800000000000001E-3</v>
      </c>
      <c r="D29" s="1">
        <v>2.25</v>
      </c>
      <c r="E29" s="1">
        <v>0.99887572650000001</v>
      </c>
      <c r="F29" s="1">
        <v>1.124905996E-3</v>
      </c>
      <c r="G29" s="1">
        <v>1.001125539</v>
      </c>
      <c r="H29" s="1">
        <v>2.25</v>
      </c>
      <c r="I29" s="1">
        <v>5.0008322030000005E-4</v>
      </c>
      <c r="J29" s="1">
        <v>5.0007948870000002E-4</v>
      </c>
      <c r="K29" s="1">
        <v>1.000041674</v>
      </c>
    </row>
    <row r="30" spans="1:11" x14ac:dyDescent="0.25">
      <c r="A30" s="79">
        <f>IR!B37/12</f>
        <v>2.3333333333333335</v>
      </c>
      <c r="B30" s="1">
        <v>9.5</v>
      </c>
      <c r="C30" s="1">
        <v>2.1716432840000002E-3</v>
      </c>
      <c r="D30" s="1">
        <v>2.3333333330000001</v>
      </c>
      <c r="E30" s="1">
        <v>0.99883410090000002</v>
      </c>
      <c r="F30" s="1">
        <v>1.166579287E-3</v>
      </c>
      <c r="G30" s="1">
        <v>1.0011672599999999</v>
      </c>
      <c r="H30" s="1">
        <v>2.3333333330000001</v>
      </c>
      <c r="I30" s="1">
        <v>5.0008755350000004E-4</v>
      </c>
      <c r="J30" s="1">
        <v>5.000554748E-4</v>
      </c>
      <c r="K30" s="1">
        <v>1.000041672</v>
      </c>
    </row>
    <row r="31" spans="1:11" x14ac:dyDescent="0.25">
      <c r="A31" s="79">
        <f>IR!B38/12</f>
        <v>2.4166666666666665</v>
      </c>
      <c r="B31" s="1">
        <v>10</v>
      </c>
      <c r="C31" s="1">
        <v>2.575E-3</v>
      </c>
      <c r="D31" s="1">
        <v>2.4166666669999999</v>
      </c>
      <c r="E31" s="1">
        <v>0.99879247910000002</v>
      </c>
      <c r="F31" s="1">
        <v>1.208250576E-3</v>
      </c>
      <c r="G31" s="1">
        <v>1.001208981</v>
      </c>
      <c r="H31" s="1">
        <v>2.4166666669999999</v>
      </c>
      <c r="I31" s="1">
        <v>5.0009075940000004E-4</v>
      </c>
      <c r="J31" s="1">
        <v>5.0003094610000004E-4</v>
      </c>
      <c r="K31" s="1">
        <v>1.0000416700000001</v>
      </c>
    </row>
    <row r="32" spans="1:11" x14ac:dyDescent="0.25">
      <c r="A32" s="79">
        <f>IR!B39/12</f>
        <v>2.5</v>
      </c>
      <c r="B32" s="1">
        <v>10.5</v>
      </c>
      <c r="C32" s="1">
        <v>2.9274880260000001E-3</v>
      </c>
      <c r="D32" s="1">
        <v>2.5</v>
      </c>
      <c r="E32" s="1">
        <v>0.99875086099999999</v>
      </c>
      <c r="F32" s="1">
        <v>1.2499198219999999E-3</v>
      </c>
      <c r="G32" s="1">
        <v>1.001250701</v>
      </c>
      <c r="H32" s="1">
        <v>2.5</v>
      </c>
      <c r="I32" s="1">
        <v>5.0009293350000001E-4</v>
      </c>
      <c r="J32" s="1">
        <v>5.0000238740000003E-4</v>
      </c>
      <c r="K32" s="1">
        <v>1.0000416679999999</v>
      </c>
    </row>
    <row r="33" spans="1:11" x14ac:dyDescent="0.25">
      <c r="A33" s="79">
        <f>IR!B40/12</f>
        <v>2.5833333333333335</v>
      </c>
      <c r="B33" s="1">
        <v>11</v>
      </c>
      <c r="C33" s="1">
        <v>3.2724999999999998E-3</v>
      </c>
      <c r="D33" s="1">
        <v>2.5833333330000001</v>
      </c>
      <c r="E33" s="1">
        <v>0.99870924709999997</v>
      </c>
      <c r="F33" s="1">
        <v>1.291586687E-3</v>
      </c>
      <c r="G33" s="1">
        <v>1.001292421</v>
      </c>
      <c r="H33" s="1">
        <v>2.5833333330000001</v>
      </c>
      <c r="I33" s="1">
        <v>5.0009404559999999E-4</v>
      </c>
      <c r="J33" s="1">
        <v>4.9995358630000001E-4</v>
      </c>
      <c r="K33" s="1">
        <v>1.0000416640000001</v>
      </c>
    </row>
    <row r="34" spans="1:11" x14ac:dyDescent="0.25">
      <c r="A34" s="79">
        <f>IR!B41/12</f>
        <v>2.6666666666666665</v>
      </c>
      <c r="B34" s="1">
        <v>11.5</v>
      </c>
      <c r="C34" s="1">
        <v>3.6362171100000002E-3</v>
      </c>
      <c r="D34" s="1">
        <v>2.6666666669999999</v>
      </c>
      <c r="E34" s="1">
        <v>0.99866763889999999</v>
      </c>
      <c r="F34" s="1">
        <v>1.3332494859999999E-3</v>
      </c>
      <c r="G34" s="1">
        <v>1.0013341389999999</v>
      </c>
      <c r="H34" s="1">
        <v>2.6666666669999999</v>
      </c>
      <c r="I34" s="1">
        <v>5.0009356240000001E-4</v>
      </c>
      <c r="J34" s="1">
        <v>4.9987826199999997E-4</v>
      </c>
      <c r="K34" s="1">
        <v>1.0000416569999999</v>
      </c>
    </row>
    <row r="35" spans="1:11" x14ac:dyDescent="0.25">
      <c r="A35" s="79">
        <f>IR!B42/12</f>
        <v>2.75</v>
      </c>
      <c r="B35" s="1">
        <v>12</v>
      </c>
      <c r="C35" s="1">
        <v>3.9699999999999996E-3</v>
      </c>
      <c r="D35" s="1">
        <v>2.75</v>
      </c>
      <c r="E35" s="1">
        <v>0.9986260387</v>
      </c>
      <c r="F35" s="1">
        <v>1.3749060079999999E-3</v>
      </c>
      <c r="G35" s="1">
        <v>1.001375852</v>
      </c>
      <c r="H35" s="1">
        <v>2.75</v>
      </c>
      <c r="I35" s="1">
        <v>5.0009082480000002E-4</v>
      </c>
      <c r="J35" s="1">
        <v>4.9977377950000004E-4</v>
      </c>
      <c r="K35" s="1">
        <v>1.0000416489999999</v>
      </c>
    </row>
    <row r="36" spans="1:11" x14ac:dyDescent="0.25">
      <c r="A36" s="79">
        <f>IR!B43/12</f>
        <v>2.8333333333333335</v>
      </c>
      <c r="B36" s="1">
        <v>12.5</v>
      </c>
      <c r="C36" s="1">
        <v>4.2275393669999996E-3</v>
      </c>
      <c r="D36" s="1">
        <v>2.8333333330000001</v>
      </c>
      <c r="E36" s="1">
        <v>0.99858444899999999</v>
      </c>
      <c r="F36" s="1">
        <v>1.416553823E-3</v>
      </c>
      <c r="G36" s="1">
        <v>1.001417558</v>
      </c>
      <c r="H36" s="1">
        <v>2.8333333330000001</v>
      </c>
      <c r="I36" s="1">
        <v>5.0008517369999996E-4</v>
      </c>
      <c r="J36" s="1">
        <v>4.9963750349999998E-4</v>
      </c>
      <c r="K36" s="1">
        <v>1.000041637</v>
      </c>
    </row>
    <row r="37" spans="1:11" x14ac:dyDescent="0.25">
      <c r="A37" s="79">
        <f>IR!B44/12</f>
        <v>2.9166666666666665</v>
      </c>
      <c r="B37" s="1">
        <v>13</v>
      </c>
      <c r="C37" s="1">
        <v>4.4466666669999997E-3</v>
      </c>
      <c r="D37" s="1">
        <v>2.9166666669999999</v>
      </c>
      <c r="E37" s="1">
        <v>0.99854287239999995</v>
      </c>
      <c r="F37" s="1">
        <v>1.458190282E-3</v>
      </c>
      <c r="G37" s="1">
        <v>1.001459254</v>
      </c>
      <c r="H37" s="1">
        <v>2.9166666669999999</v>
      </c>
      <c r="I37" s="1">
        <v>5.0007595E-4</v>
      </c>
      <c r="J37" s="1">
        <v>4.9946679890000003E-4</v>
      </c>
      <c r="K37" s="1">
        <v>1.000041623</v>
      </c>
    </row>
    <row r="38" spans="1:11" x14ac:dyDescent="0.25">
      <c r="A38" s="79">
        <f>IR!B45/12</f>
        <v>3</v>
      </c>
      <c r="B38" s="1">
        <v>13.5</v>
      </c>
      <c r="C38" s="1">
        <v>4.6760212570000001E-3</v>
      </c>
      <c r="D38" s="1">
        <v>3</v>
      </c>
      <c r="E38" s="1">
        <v>0.9985013116</v>
      </c>
      <c r="F38" s="1">
        <v>1.499812515E-3</v>
      </c>
      <c r="G38" s="1">
        <v>1.001500938</v>
      </c>
      <c r="H38" s="1">
        <v>3</v>
      </c>
      <c r="I38" s="1">
        <v>5.0006249449999999E-4</v>
      </c>
      <c r="J38" s="1">
        <v>4.9927472649999999E-4</v>
      </c>
      <c r="K38" s="1">
        <v>1.000041607</v>
      </c>
    </row>
    <row r="39" spans="1:11" x14ac:dyDescent="0.25">
      <c r="A39" s="79">
        <f>IR!B46/12</f>
        <v>3.0833333333333335</v>
      </c>
      <c r="B39" s="1">
        <v>14</v>
      </c>
      <c r="C39" s="1">
        <v>4.9233333330000002E-3</v>
      </c>
      <c r="D39" s="1">
        <v>3.0833333330000001</v>
      </c>
      <c r="E39" s="1">
        <v>0.99845976859999996</v>
      </c>
      <c r="F39" s="1">
        <v>1.541418742E-3</v>
      </c>
      <c r="G39" s="1">
        <v>1.001542607</v>
      </c>
      <c r="H39" s="1">
        <v>3.0833333330000001</v>
      </c>
      <c r="I39" s="1">
        <v>5.0004457260000002E-4</v>
      </c>
      <c r="J39" s="1">
        <v>4.9912482739999996E-4</v>
      </c>
      <c r="K39" s="1">
        <v>1.0000415949999999</v>
      </c>
    </row>
    <row r="40" spans="1:11" x14ac:dyDescent="0.25">
      <c r="A40" s="79">
        <f>IR!B47/12</f>
        <v>3.1666666666666665</v>
      </c>
      <c r="B40" s="1">
        <v>14.5</v>
      </c>
      <c r="C40" s="1">
        <v>5.1783756049999996E-3</v>
      </c>
      <c r="D40" s="1">
        <v>3.1666666669999999</v>
      </c>
      <c r="E40" s="1">
        <v>0.9984182398</v>
      </c>
      <c r="F40" s="1">
        <v>1.583012478E-3</v>
      </c>
      <c r="G40" s="1">
        <v>1.0015842660000001</v>
      </c>
      <c r="H40" s="1">
        <v>3.1666666669999999</v>
      </c>
      <c r="I40" s="1">
        <v>5.000236473E-4</v>
      </c>
      <c r="J40" s="1">
        <v>4.9903949500000003E-4</v>
      </c>
      <c r="K40" s="1">
        <v>1.0000415869999999</v>
      </c>
    </row>
    <row r="41" spans="1:11" x14ac:dyDescent="0.25">
      <c r="A41" s="79">
        <f>IR!B48/12</f>
        <v>3.25</v>
      </c>
      <c r="B41" s="1">
        <v>15</v>
      </c>
      <c r="C41" s="1">
        <v>5.4000000000000003E-3</v>
      </c>
      <c r="D41" s="1">
        <v>3.25</v>
      </c>
      <c r="E41" s="1">
        <v>0.99837671979999998</v>
      </c>
      <c r="F41" s="1">
        <v>1.624599102E-3</v>
      </c>
      <c r="G41" s="1">
        <v>1.0016259190000001</v>
      </c>
      <c r="H41" s="1">
        <v>3.25</v>
      </c>
      <c r="I41" s="1">
        <v>5.0000160599999999E-4</v>
      </c>
      <c r="J41" s="1">
        <v>4.9902627520000001E-4</v>
      </c>
      <c r="K41" s="1">
        <v>1.000041586</v>
      </c>
    </row>
    <row r="42" spans="1:11" x14ac:dyDescent="0.25">
      <c r="A42" s="79">
        <f>IR!B49/12</f>
        <v>3.3333333333333335</v>
      </c>
      <c r="B42" s="1">
        <v>15.5</v>
      </c>
      <c r="C42" s="1">
        <v>5.5561429880000004E-3</v>
      </c>
      <c r="D42" s="1">
        <v>3.3333333330000001</v>
      </c>
      <c r="E42" s="1">
        <v>0.99833520269999998</v>
      </c>
      <c r="F42" s="1">
        <v>1.6661846249999999E-3</v>
      </c>
      <c r="G42" s="1">
        <v>1.001667573</v>
      </c>
      <c r="H42" s="1">
        <v>3.3333333330000001</v>
      </c>
      <c r="I42" s="1">
        <v>4.9998033609999996E-4</v>
      </c>
      <c r="J42" s="1">
        <v>4.9909271369999995E-4</v>
      </c>
      <c r="K42" s="1">
        <v>1.0000415920000001</v>
      </c>
    </row>
    <row r="43" spans="1:11" x14ac:dyDescent="0.25">
      <c r="A43" s="79">
        <f>IR!B50/12</f>
        <v>3.4166666666666665</v>
      </c>
      <c r="B43" s="1">
        <v>16</v>
      </c>
      <c r="C43" s="1">
        <v>5.6820000000000004E-3</v>
      </c>
      <c r="D43" s="1">
        <v>3.4166666669999999</v>
      </c>
      <c r="E43" s="1">
        <v>0.99829368169999999</v>
      </c>
      <c r="F43" s="1">
        <v>1.707775685E-3</v>
      </c>
      <c r="G43" s="1">
        <v>1.0017092350000001</v>
      </c>
      <c r="H43" s="1">
        <v>3.4166666669999999</v>
      </c>
      <c r="I43" s="1">
        <v>4.9996172499999997E-4</v>
      </c>
      <c r="J43" s="1">
        <v>4.9924635660000003E-4</v>
      </c>
      <c r="K43" s="1">
        <v>1.0000416050000001</v>
      </c>
    </row>
    <row r="44" spans="1:11" x14ac:dyDescent="0.25">
      <c r="A44" s="79">
        <f>IR!B51/12</f>
        <v>3.5</v>
      </c>
      <c r="B44" s="1">
        <v>16.5</v>
      </c>
      <c r="C44" s="1">
        <v>5.8187191080000004E-3</v>
      </c>
      <c r="D44" s="1">
        <v>3.5</v>
      </c>
      <c r="E44" s="1">
        <v>0.99825214969999998</v>
      </c>
      <c r="F44" s="1">
        <v>1.7493795480000001E-3</v>
      </c>
      <c r="G44" s="1">
        <v>1.001750911</v>
      </c>
      <c r="H44" s="1">
        <v>3.5</v>
      </c>
      <c r="I44" s="1">
        <v>4.9994766009999999E-4</v>
      </c>
      <c r="J44" s="1">
        <v>4.9949436840000003E-4</v>
      </c>
      <c r="K44" s="1">
        <v>1.0000416249999999</v>
      </c>
    </row>
    <row r="45" spans="1:11" x14ac:dyDescent="0.25">
      <c r="A45" s="79">
        <f>IR!B52/12</f>
        <v>3.5833333333333335</v>
      </c>
      <c r="B45" s="1">
        <v>17</v>
      </c>
      <c r="C45" s="1">
        <v>5.9639999999999997E-3</v>
      </c>
      <c r="D45" s="1">
        <v>3.5833333330000001</v>
      </c>
      <c r="E45" s="1">
        <v>0.99821059879999996</v>
      </c>
      <c r="F45" s="1">
        <v>1.791004078E-3</v>
      </c>
      <c r="G45" s="1">
        <v>1.001792609</v>
      </c>
      <c r="H45" s="1">
        <v>3.5833333330000001</v>
      </c>
      <c r="I45" s="1">
        <v>4.9994001999999996E-4</v>
      </c>
      <c r="J45" s="1">
        <v>4.9984269910000002E-4</v>
      </c>
      <c r="K45" s="1">
        <v>1.0000416539999999</v>
      </c>
    </row>
    <row r="46" spans="1:11" x14ac:dyDescent="0.25">
      <c r="A46" s="79">
        <f>IR!B53/12</f>
        <v>3.6666666666666665</v>
      </c>
      <c r="B46" s="1">
        <v>17.5</v>
      </c>
      <c r="C46" s="1">
        <v>6.1069805810000004E-3</v>
      </c>
      <c r="D46" s="1">
        <v>3.6666666669999999</v>
      </c>
      <c r="E46" s="1">
        <v>0.99816902070000002</v>
      </c>
      <c r="F46" s="1">
        <v>1.832657637E-3</v>
      </c>
      <c r="G46" s="1">
        <v>1.0018343380000001</v>
      </c>
      <c r="H46" s="1">
        <v>3.6666666669999999</v>
      </c>
      <c r="I46" s="1">
        <v>4.9994064779999999E-4</v>
      </c>
      <c r="J46" s="1">
        <v>5.0029831820000003E-4</v>
      </c>
      <c r="K46" s="1">
        <v>1.0000416919999999</v>
      </c>
    </row>
    <row r="47" spans="1:11" x14ac:dyDescent="0.25">
      <c r="A47" s="79">
        <f>IR!B54/12</f>
        <v>3.75</v>
      </c>
      <c r="B47" s="1">
        <v>18</v>
      </c>
      <c r="C47" s="1">
        <v>6.2459999999999998E-3</v>
      </c>
      <c r="D47" s="1">
        <v>3.75</v>
      </c>
      <c r="E47" s="1">
        <v>0.99812740629999996</v>
      </c>
      <c r="F47" s="1">
        <v>1.874349163E-3</v>
      </c>
      <c r="G47" s="1">
        <v>1.001876107</v>
      </c>
      <c r="H47" s="1">
        <v>3.75</v>
      </c>
      <c r="I47" s="1">
        <v>4.9995137759999999E-4</v>
      </c>
      <c r="J47" s="1">
        <v>5.0086855889999997E-4</v>
      </c>
      <c r="K47" s="1">
        <v>1.0000417399999999</v>
      </c>
    </row>
    <row r="48" spans="1:11" x14ac:dyDescent="0.25">
      <c r="A48" s="79">
        <f>IR!B55/12</f>
        <v>3.8333333333333335</v>
      </c>
      <c r="B48" s="1">
        <v>18.5</v>
      </c>
      <c r="C48" s="1">
        <v>6.3833585670000003E-3</v>
      </c>
      <c r="D48" s="1">
        <v>3.8333333330000001</v>
      </c>
      <c r="E48" s="1">
        <v>0.99808574630000002</v>
      </c>
      <c r="F48" s="1">
        <v>1.9160882100000001E-3</v>
      </c>
      <c r="G48" s="1">
        <v>1.0019179250000001</v>
      </c>
      <c r="H48" s="1">
        <v>3.8333333330000001</v>
      </c>
      <c r="I48" s="1">
        <v>4.9997404359999995E-4</v>
      </c>
      <c r="J48" s="1">
        <v>5.0156075409999996E-4</v>
      </c>
      <c r="K48" s="1">
        <v>1.000041798</v>
      </c>
    </row>
    <row r="49" spans="1:11" x14ac:dyDescent="0.25">
      <c r="A49" s="79">
        <f>IR!B56/12</f>
        <v>3.9166666666666665</v>
      </c>
      <c r="B49" s="1">
        <v>19</v>
      </c>
      <c r="C49" s="1">
        <v>6.5279999999999999E-3</v>
      </c>
      <c r="D49" s="1">
        <v>3.9166666669999999</v>
      </c>
      <c r="E49" s="1">
        <v>0.99804403050000001</v>
      </c>
      <c r="F49" s="1">
        <v>1.9578849390000002E-3</v>
      </c>
      <c r="G49" s="1">
        <v>1.0019598030000001</v>
      </c>
      <c r="H49" s="1">
        <v>3.9166666669999999</v>
      </c>
      <c r="I49" s="1">
        <v>5.0001047999999998E-4</v>
      </c>
      <c r="J49" s="1">
        <v>5.0238223700000003E-4</v>
      </c>
      <c r="K49" s="1">
        <v>1.0000418659999999</v>
      </c>
    </row>
    <row r="50" spans="1:11" x14ac:dyDescent="0.25">
      <c r="A50" s="79">
        <f>IR!B57/12</f>
        <v>4</v>
      </c>
      <c r="B50" s="1">
        <v>19.5</v>
      </c>
      <c r="C50" s="1">
        <v>6.6815851519999997E-3</v>
      </c>
      <c r="D50" s="1">
        <v>4</v>
      </c>
      <c r="E50" s="1">
        <v>0.99800224800000004</v>
      </c>
      <c r="F50" s="1">
        <v>1.9997501260000002E-3</v>
      </c>
      <c r="G50" s="1">
        <v>1.0020017510000001</v>
      </c>
      <c r="H50" s="1">
        <v>4</v>
      </c>
      <c r="I50" s="1">
        <v>5.0006252099999999E-4</v>
      </c>
      <c r="J50" s="1">
        <v>5.0326922370000002E-4</v>
      </c>
      <c r="K50" s="1">
        <v>1.00004194</v>
      </c>
    </row>
    <row r="51" spans="1:11" x14ac:dyDescent="0.25">
      <c r="A51" s="79">
        <f>IR!B58/12</f>
        <v>4.083333333333333</v>
      </c>
      <c r="B51" s="1">
        <v>20</v>
      </c>
      <c r="C51" s="1">
        <v>6.8100000000000001E-3</v>
      </c>
      <c r="D51" s="1">
        <v>4.0833333329999997</v>
      </c>
      <c r="E51" s="1">
        <v>0.9979603936</v>
      </c>
      <c r="F51" s="1">
        <v>2.0416892280000001E-3</v>
      </c>
      <c r="G51" s="1">
        <v>1.002043775</v>
      </c>
      <c r="H51" s="1">
        <v>4.0833333329999997</v>
      </c>
      <c r="I51" s="1">
        <v>5.0013054870000004E-4</v>
      </c>
      <c r="J51" s="1">
        <v>5.0393296929999998E-4</v>
      </c>
      <c r="K51" s="1">
        <v>1.0000419949999999</v>
      </c>
    </row>
    <row r="52" spans="1:11" x14ac:dyDescent="0.25">
      <c r="A52" s="79">
        <f>IR!B59/12</f>
        <v>4.166666666666667</v>
      </c>
      <c r="B52" s="1">
        <v>20.5</v>
      </c>
      <c r="C52" s="1">
        <v>6.8845508259999999E-3</v>
      </c>
      <c r="D52" s="1">
        <v>4.1666666670000003</v>
      </c>
      <c r="E52" s="1">
        <v>0.99791848569999997</v>
      </c>
      <c r="F52" s="1">
        <v>2.0836836419999998E-3</v>
      </c>
      <c r="G52" s="1">
        <v>1.0020858560000001</v>
      </c>
      <c r="H52" s="1">
        <v>4.1666666670000003</v>
      </c>
      <c r="I52" s="1">
        <v>5.0020913689999996E-4</v>
      </c>
      <c r="J52" s="1">
        <v>5.0427776029999996E-4</v>
      </c>
      <c r="K52" s="1">
        <v>1.0000420240000001</v>
      </c>
    </row>
    <row r="53" spans="1:11" x14ac:dyDescent="0.25">
      <c r="A53" s="79">
        <f>IR!B60/12</f>
        <v>4.25</v>
      </c>
      <c r="B53" s="1">
        <v>21</v>
      </c>
      <c r="C53" s="1">
        <v>6.9340000000000001E-3</v>
      </c>
      <c r="D53" s="1">
        <v>4.25</v>
      </c>
      <c r="E53" s="1">
        <v>0.99787655090000005</v>
      </c>
      <c r="F53" s="1">
        <v>2.1257067880000001E-3</v>
      </c>
      <c r="G53" s="1">
        <v>1.0021279679999999</v>
      </c>
      <c r="H53" s="1">
        <v>4.25</v>
      </c>
      <c r="I53" s="1">
        <v>5.0029140719999999E-4</v>
      </c>
      <c r="J53" s="1">
        <v>5.0427609700000005E-4</v>
      </c>
      <c r="K53" s="1">
        <v>1.0000420240000001</v>
      </c>
    </row>
    <row r="54" spans="1:11" x14ac:dyDescent="0.25">
      <c r="A54" s="79">
        <f>IR!B61/12</f>
        <v>4.333333333333333</v>
      </c>
      <c r="B54" s="1">
        <v>21.5</v>
      </c>
      <c r="C54" s="1">
        <v>6.9924615459999997E-3</v>
      </c>
      <c r="D54" s="1">
        <v>4.3333333329999997</v>
      </c>
      <c r="E54" s="1">
        <v>0.99783461799999995</v>
      </c>
      <c r="F54" s="1">
        <v>2.167729797E-3</v>
      </c>
      <c r="G54" s="1">
        <v>1.002170081</v>
      </c>
      <c r="H54" s="1">
        <v>4.3333333329999997</v>
      </c>
      <c r="I54" s="1">
        <v>5.0037048119999997E-4</v>
      </c>
      <c r="J54" s="1">
        <v>5.0390047999999998E-4</v>
      </c>
      <c r="K54" s="1">
        <v>1.000041993</v>
      </c>
    </row>
    <row r="55" spans="1:11" x14ac:dyDescent="0.25">
      <c r="A55" s="79">
        <f>IR!B62/12</f>
        <v>4.416666666666667</v>
      </c>
      <c r="B55" s="1">
        <v>22</v>
      </c>
      <c r="C55" s="1">
        <v>7.058E-3</v>
      </c>
      <c r="D55" s="1">
        <v>4.4166666670000003</v>
      </c>
      <c r="E55" s="1">
        <v>0.99779271810000003</v>
      </c>
      <c r="F55" s="1">
        <v>2.2097215030000002E-3</v>
      </c>
      <c r="G55" s="1">
        <v>1.002212165</v>
      </c>
      <c r="H55" s="1">
        <v>4.4166666670000003</v>
      </c>
      <c r="I55" s="1">
        <v>5.0043948069999997E-4</v>
      </c>
      <c r="J55" s="1">
        <v>5.0312340970000001E-4</v>
      </c>
      <c r="K55" s="1">
        <v>1.0000419279999999</v>
      </c>
    </row>
    <row r="56" spans="1:11" x14ac:dyDescent="0.25">
      <c r="A56" s="79">
        <f>IR!B63/12</f>
        <v>4.5</v>
      </c>
      <c r="B56" s="1">
        <v>22.5</v>
      </c>
      <c r="C56" s="1">
        <v>7.1216029910000003E-3</v>
      </c>
      <c r="D56" s="1">
        <v>4.5</v>
      </c>
      <c r="E56" s="1">
        <v>0.99775088460000005</v>
      </c>
      <c r="F56" s="1">
        <v>2.2516484540000001E-3</v>
      </c>
      <c r="G56" s="1">
        <v>1.002254185</v>
      </c>
      <c r="H56" s="1">
        <v>4.5</v>
      </c>
      <c r="I56" s="1">
        <v>5.0049152719999995E-4</v>
      </c>
      <c r="J56" s="1">
        <v>5.0191733890000002E-4</v>
      </c>
      <c r="K56" s="1">
        <v>1.000041827</v>
      </c>
    </row>
    <row r="57" spans="1:11" x14ac:dyDescent="0.25">
      <c r="A57" s="79">
        <f>IR!B64/12</f>
        <v>4.583333333333333</v>
      </c>
      <c r="B57" s="1">
        <v>23</v>
      </c>
      <c r="C57" s="1">
        <v>7.182E-3</v>
      </c>
      <c r="D57" s="1">
        <v>4.5833333329999997</v>
      </c>
      <c r="E57" s="1">
        <v>0.99770915309999997</v>
      </c>
      <c r="F57" s="1">
        <v>2.2934748990000001E-3</v>
      </c>
      <c r="G57" s="1">
        <v>1.002296107</v>
      </c>
      <c r="H57" s="1">
        <v>4.5833333329999997</v>
      </c>
      <c r="I57" s="1">
        <v>5.0051974159999999E-4</v>
      </c>
      <c r="J57" s="1">
        <v>5.0025457009999998E-4</v>
      </c>
      <c r="K57" s="1">
        <v>1.0000416889999999</v>
      </c>
    </row>
    <row r="58" spans="1:11" x14ac:dyDescent="0.25">
      <c r="A58" s="79">
        <f>IR!B65/12</f>
        <v>4.666666666666667</v>
      </c>
      <c r="B58" s="1">
        <v>23.5</v>
      </c>
      <c r="C58" s="1">
        <v>7.2411264920000003E-3</v>
      </c>
      <c r="D58" s="1">
        <v>4.6666666670000003</v>
      </c>
      <c r="E58" s="1">
        <v>0.99766756160000003</v>
      </c>
      <c r="F58" s="1">
        <v>2.3351627799999999E-3</v>
      </c>
      <c r="G58" s="1">
        <v>1.002337891</v>
      </c>
      <c r="H58" s="1">
        <v>4.6666666670000003</v>
      </c>
      <c r="I58" s="1">
        <v>5.0051724119999999E-4</v>
      </c>
      <c r="J58" s="1">
        <v>4.9810753660000002E-4</v>
      </c>
      <c r="K58" s="1">
        <v>1.00004151</v>
      </c>
    </row>
    <row r="59" spans="1:11" x14ac:dyDescent="0.25">
      <c r="A59" s="79">
        <f>IR!B66/12</f>
        <v>4.75</v>
      </c>
      <c r="B59" s="1">
        <v>24</v>
      </c>
      <c r="C59" s="1">
        <v>7.306E-3</v>
      </c>
      <c r="D59" s="1">
        <v>4.75</v>
      </c>
      <c r="E59" s="1">
        <v>0.99762615030000001</v>
      </c>
      <c r="F59" s="1">
        <v>2.376671741E-3</v>
      </c>
      <c r="G59" s="1">
        <v>1.002379498</v>
      </c>
      <c r="H59" s="1">
        <v>4.75</v>
      </c>
      <c r="I59" s="1">
        <v>5.0047714240000003E-4</v>
      </c>
      <c r="J59" s="1">
        <v>4.954487178E-4</v>
      </c>
      <c r="K59" s="1">
        <v>1.000041288</v>
      </c>
    </row>
    <row r="60" spans="1:11" x14ac:dyDescent="0.25">
      <c r="A60" s="79">
        <f>IR!B67/12</f>
        <v>4.833333333333333</v>
      </c>
      <c r="B60" s="1">
        <v>24.5</v>
      </c>
      <c r="C60" s="1">
        <v>7.377891042E-3</v>
      </c>
      <c r="D60" s="1">
        <v>4.8333333329999997</v>
      </c>
      <c r="E60" s="1">
        <v>0.9975849618</v>
      </c>
      <c r="F60" s="1">
        <v>2.4179591339999998E-3</v>
      </c>
      <c r="G60" s="1">
        <v>1.002420885</v>
      </c>
      <c r="H60" s="1">
        <v>4.8333333329999997</v>
      </c>
      <c r="I60" s="1">
        <v>5.0039256169999999E-4</v>
      </c>
      <c r="J60" s="1">
        <v>4.9225059270000004E-4</v>
      </c>
      <c r="K60" s="1">
        <v>1.000041022</v>
      </c>
    </row>
    <row r="61" spans="1:11" x14ac:dyDescent="0.25">
      <c r="A61" s="79">
        <f>IR!B68/12</f>
        <v>4.916666666666667</v>
      </c>
      <c r="B61" s="1">
        <v>25</v>
      </c>
      <c r="C61" s="1">
        <v>7.43E-3</v>
      </c>
      <c r="D61" s="1">
        <v>4.9166666670000003</v>
      </c>
      <c r="E61" s="1">
        <v>0.99754404080000003</v>
      </c>
      <c r="F61" s="1">
        <v>2.4589800169999999E-3</v>
      </c>
      <c r="G61" s="1">
        <v>1.002462006</v>
      </c>
      <c r="H61" s="1">
        <v>4.9166666670000003</v>
      </c>
      <c r="I61" s="1">
        <v>5.0025661549999996E-4</v>
      </c>
      <c r="J61" s="1">
        <v>4.8848564019999998E-4</v>
      </c>
      <c r="K61" s="1">
        <v>1.000040708</v>
      </c>
    </row>
    <row r="62" spans="1:11" x14ac:dyDescent="0.25">
      <c r="A62" s="79">
        <f>IR!B69/12</f>
        <v>5</v>
      </c>
      <c r="B62" s="1">
        <v>25.5</v>
      </c>
      <c r="C62" s="1">
        <v>7.4398093410000003E-3</v>
      </c>
      <c r="D62" s="1">
        <v>5</v>
      </c>
      <c r="E62" s="1">
        <v>0.99750343450000001</v>
      </c>
      <c r="F62" s="1">
        <v>2.4996871539999998E-3</v>
      </c>
      <c r="G62" s="1">
        <v>1.0025028140000001</v>
      </c>
      <c r="H62" s="1">
        <v>5</v>
      </c>
      <c r="I62" s="1">
        <v>5.000624203E-4</v>
      </c>
      <c r="J62" s="1">
        <v>4.8445724680000002E-4</v>
      </c>
      <c r="K62" s="1">
        <v>1.000040372</v>
      </c>
    </row>
    <row r="63" spans="1:11" x14ac:dyDescent="0.25">
      <c r="A63" s="79">
        <f>IR!B70/12</f>
        <v>5.083333333333333</v>
      </c>
      <c r="B63" s="1">
        <v>26</v>
      </c>
      <c r="C63" s="1">
        <v>7.43E-3</v>
      </c>
      <c r="D63" s="1">
        <v>5.0833333329999997</v>
      </c>
      <c r="E63" s="1">
        <v>0.99746316459999995</v>
      </c>
      <c r="F63" s="1">
        <v>2.5400585909999998E-3</v>
      </c>
      <c r="G63" s="1">
        <v>1.0025432869999999</v>
      </c>
      <c r="H63" s="1">
        <v>5.0833333329999997</v>
      </c>
      <c r="I63" s="1">
        <v>4.9980851990000003E-4</v>
      </c>
      <c r="J63" s="1">
        <v>4.8150492159999999E-4</v>
      </c>
      <c r="K63" s="1">
        <v>1.000040126</v>
      </c>
    </row>
    <row r="64" spans="1:11" x14ac:dyDescent="0.25">
      <c r="A64" s="79">
        <f>IR!B71/12</f>
        <v>5.166666666666667</v>
      </c>
      <c r="B64" s="1">
        <v>26.5</v>
      </c>
      <c r="C64" s="1">
        <v>7.4273715950000001E-3</v>
      </c>
      <c r="D64" s="1">
        <v>5.1666666670000003</v>
      </c>
      <c r="E64" s="1">
        <v>0.99742314180000002</v>
      </c>
      <c r="F64" s="1">
        <v>2.5801840010000001E-3</v>
      </c>
      <c r="G64" s="1">
        <v>1.0025835160000001</v>
      </c>
      <c r="H64" s="1">
        <v>5.1666666670000003</v>
      </c>
      <c r="I64" s="1">
        <v>4.9951516800000005E-4</v>
      </c>
      <c r="J64" s="1">
        <v>4.8005139710000002E-4</v>
      </c>
      <c r="K64" s="1">
        <v>1.000040005</v>
      </c>
    </row>
    <row r="65" spans="1:11" x14ac:dyDescent="0.25">
      <c r="A65" s="79">
        <f>IR!B72/12</f>
        <v>5.25</v>
      </c>
      <c r="B65" s="1">
        <v>27</v>
      </c>
      <c r="C65" s="1">
        <v>7.43E-3</v>
      </c>
      <c r="D65" s="1">
        <v>5.25</v>
      </c>
      <c r="E65" s="1">
        <v>0.99738324140000001</v>
      </c>
      <c r="F65" s="1">
        <v>2.620188284E-3</v>
      </c>
      <c r="G65" s="1">
        <v>1.0026236239999999</v>
      </c>
      <c r="H65" s="1">
        <v>5.25</v>
      </c>
      <c r="I65" s="1">
        <v>4.9920804560000002E-4</v>
      </c>
      <c r="J65" s="1">
        <v>4.801993481E-4</v>
      </c>
      <c r="K65" s="1">
        <v>1.0000400169999999</v>
      </c>
    </row>
    <row r="66" spans="1:11" x14ac:dyDescent="0.25">
      <c r="A66" s="79">
        <f>IR!B73/12</f>
        <v>5.333333333333333</v>
      </c>
      <c r="B66" s="1">
        <v>27.5</v>
      </c>
      <c r="C66" s="1">
        <v>7.430704279E-3</v>
      </c>
      <c r="D66" s="1">
        <v>5.3333333329999997</v>
      </c>
      <c r="E66" s="1">
        <v>0.9973433303</v>
      </c>
      <c r="F66" s="1">
        <v>2.6602048970000001E-3</v>
      </c>
      <c r="G66" s="1">
        <v>1.0026637460000001</v>
      </c>
      <c r="H66" s="1">
        <v>5.3333333329999997</v>
      </c>
      <c r="I66" s="1">
        <v>4.989128337E-4</v>
      </c>
      <c r="J66" s="1">
        <v>4.8205144929999998E-4</v>
      </c>
      <c r="K66" s="1">
        <v>1.0000401720000001</v>
      </c>
    </row>
    <row r="67" spans="1:11" x14ac:dyDescent="0.25">
      <c r="A67" s="79">
        <f>IR!B74/12</f>
        <v>5.416666666666667</v>
      </c>
      <c r="B67" s="1">
        <v>28</v>
      </c>
      <c r="C67" s="1">
        <v>7.43E-3</v>
      </c>
      <c r="D67" s="1">
        <v>5.4166666670000003</v>
      </c>
      <c r="E67" s="1">
        <v>0.99730326690000004</v>
      </c>
      <c r="F67" s="1">
        <v>2.7003758510000002E-3</v>
      </c>
      <c r="G67" s="1">
        <v>1.0027040250000001</v>
      </c>
      <c r="H67" s="1">
        <v>5.4166666670000003</v>
      </c>
      <c r="I67" s="1">
        <v>4.9865521349999999E-4</v>
      </c>
      <c r="J67" s="1">
        <v>4.8571037540000002E-4</v>
      </c>
      <c r="K67" s="1">
        <v>1.000040477</v>
      </c>
    </row>
    <row r="68" spans="1:11" x14ac:dyDescent="0.25">
      <c r="A68" s="79">
        <f>IR!B75/12</f>
        <v>5.5</v>
      </c>
      <c r="B68" s="1">
        <v>28.5</v>
      </c>
      <c r="C68" s="1">
        <v>7.4298112889999999E-3</v>
      </c>
      <c r="D68" s="1">
        <v>5.5</v>
      </c>
      <c r="E68" s="1">
        <v>0.99726290100000003</v>
      </c>
      <c r="F68" s="1">
        <v>2.7408517150000001E-3</v>
      </c>
      <c r="G68" s="1">
        <v>1.002744611</v>
      </c>
      <c r="H68" s="1">
        <v>5.5</v>
      </c>
      <c r="I68" s="1">
        <v>4.9846086579999999E-4</v>
      </c>
      <c r="J68" s="1">
        <v>4.9127915870000004E-4</v>
      </c>
      <c r="K68" s="1">
        <v>1.000040941</v>
      </c>
    </row>
    <row r="69" spans="1:11" x14ac:dyDescent="0.25">
      <c r="A69" s="79">
        <f>IR!B76/12</f>
        <v>5.583333333333333</v>
      </c>
      <c r="B69" s="1">
        <v>29</v>
      </c>
      <c r="C69" s="1">
        <v>7.43E-3</v>
      </c>
      <c r="D69" s="1">
        <v>5.5833333329999997</v>
      </c>
      <c r="E69" s="1">
        <v>0.99722207399999996</v>
      </c>
      <c r="F69" s="1">
        <v>2.7817916450000001E-3</v>
      </c>
      <c r="G69" s="1">
        <v>1.0027856639999999</v>
      </c>
      <c r="H69" s="1">
        <v>5.5833333329999997</v>
      </c>
      <c r="I69" s="1">
        <v>4.983554773E-4</v>
      </c>
      <c r="J69" s="1">
        <v>4.9886194849999997E-4</v>
      </c>
      <c r="K69" s="1">
        <v>1.0000415730000001</v>
      </c>
    </row>
    <row r="70" spans="1:11" x14ac:dyDescent="0.25">
      <c r="A70" s="79">
        <f>IR!B77/12</f>
        <v>5.666666666666667</v>
      </c>
      <c r="B70" s="1">
        <v>29.5</v>
      </c>
      <c r="C70" s="1">
        <v>7.4300505649999996E-3</v>
      </c>
      <c r="D70" s="1">
        <v>5.6666666670000003</v>
      </c>
      <c r="E70" s="1">
        <v>0.99718061849999995</v>
      </c>
      <c r="F70" s="1">
        <v>2.823363474E-3</v>
      </c>
      <c r="G70" s="1">
        <v>1.002827353</v>
      </c>
      <c r="H70" s="1">
        <v>5.6666666670000003</v>
      </c>
      <c r="I70" s="1">
        <v>4.9836475560000005E-4</v>
      </c>
      <c r="J70" s="1">
        <v>5.0856189179999999E-4</v>
      </c>
      <c r="K70" s="1">
        <v>1.0000423810000001</v>
      </c>
    </row>
    <row r="71" spans="1:11" x14ac:dyDescent="0.25">
      <c r="A71" s="79">
        <f>IR!B78/12</f>
        <v>5.75</v>
      </c>
      <c r="B71" s="1">
        <v>30</v>
      </c>
      <c r="C71" s="1">
        <v>7.43E-3</v>
      </c>
      <c r="D71" s="1">
        <v>5.75</v>
      </c>
      <c r="E71" s="1">
        <v>0.9971383587</v>
      </c>
      <c r="F71" s="1">
        <v>2.8657436320000001E-3</v>
      </c>
      <c r="G71" s="1">
        <v>1.0028698540000001</v>
      </c>
      <c r="H71" s="1">
        <v>5.75</v>
      </c>
      <c r="I71" s="1">
        <v>4.9851441390000003E-4</v>
      </c>
      <c r="J71" s="1">
        <v>5.2048178520000001E-4</v>
      </c>
      <c r="K71" s="1">
        <v>1.0000433740000001</v>
      </c>
    </row>
    <row r="72" spans="1:11" x14ac:dyDescent="0.25">
      <c r="A72" s="79">
        <f>IR!B79/12</f>
        <v>5.833333333333333</v>
      </c>
      <c r="B72" s="1">
        <v>30.5</v>
      </c>
      <c r="C72" s="1">
        <v>7.4299864509999999E-3</v>
      </c>
      <c r="D72" s="1">
        <v>5.8333333329999997</v>
      </c>
      <c r="E72" s="1">
        <v>0.99709511029999998</v>
      </c>
      <c r="F72" s="1">
        <v>2.9091171140000001E-3</v>
      </c>
      <c r="G72" s="1">
        <v>1.0029133530000001</v>
      </c>
      <c r="H72" s="1">
        <v>5.8333333329999997</v>
      </c>
      <c r="I72" s="1">
        <v>4.9883016540000003E-4</v>
      </c>
      <c r="J72" s="1">
        <v>5.3472442229999997E-4</v>
      </c>
      <c r="K72" s="1">
        <v>1.0000445609999999</v>
      </c>
    </row>
    <row r="73" spans="1:11" x14ac:dyDescent="0.25">
      <c r="A73" s="79">
        <f>IR!B80/12</f>
        <v>5.916666666666667</v>
      </c>
      <c r="B73" s="1">
        <v>31</v>
      </c>
      <c r="C73" s="1">
        <v>7.43E-3</v>
      </c>
      <c r="D73" s="1">
        <v>5.9166666670000003</v>
      </c>
      <c r="E73" s="1">
        <v>0.99705068029999999</v>
      </c>
      <c r="F73" s="1">
        <v>2.9536774819999998E-3</v>
      </c>
      <c r="G73" s="1">
        <v>1.0029580440000001</v>
      </c>
      <c r="H73" s="1">
        <v>5.9166666670000003</v>
      </c>
      <c r="I73" s="1">
        <v>4.9933772319999997E-4</v>
      </c>
      <c r="J73" s="1">
        <v>5.513925928E-4</v>
      </c>
      <c r="K73" s="1">
        <v>1.0000459500000001</v>
      </c>
    </row>
    <row r="74" spans="1:11" x14ac:dyDescent="0.25">
      <c r="A74" s="79">
        <f>IR!B81/12</f>
        <v>6</v>
      </c>
      <c r="B74" s="1">
        <v>31.5</v>
      </c>
      <c r="C74" s="1">
        <v>7.4300036300000002E-3</v>
      </c>
      <c r="D74" s="1">
        <v>6</v>
      </c>
      <c r="E74" s="1">
        <v>0.99700486749999995</v>
      </c>
      <c r="F74" s="1">
        <v>2.999626865E-3</v>
      </c>
      <c r="G74" s="1">
        <v>1.0030041300000001</v>
      </c>
      <c r="H74" s="1">
        <v>6</v>
      </c>
      <c r="I74" s="1">
        <v>5.0006280060000004E-4</v>
      </c>
      <c r="J74" s="1">
        <v>5.6910969380000002E-4</v>
      </c>
      <c r="K74" s="1">
        <v>1.0000474269999999</v>
      </c>
    </row>
    <row r="75" spans="1:11" x14ac:dyDescent="0.25">
      <c r="A75" s="79">
        <f>IR!B82/12</f>
        <v>6.083333333333333</v>
      </c>
      <c r="B75" s="1">
        <v>32</v>
      </c>
      <c r="C75" s="1">
        <v>7.43E-3</v>
      </c>
      <c r="D75" s="1">
        <v>6.0833333329999997</v>
      </c>
      <c r="E75" s="1">
        <v>0.99695758489999997</v>
      </c>
      <c r="F75" s="1">
        <v>3.0470526730000001E-3</v>
      </c>
      <c r="G75" s="1">
        <v>1.0030517000000001</v>
      </c>
      <c r="H75" s="1">
        <v>6.0833333329999997</v>
      </c>
      <c r="I75" s="1">
        <v>5.0101083490000002E-4</v>
      </c>
      <c r="J75" s="1">
        <v>5.818988433E-4</v>
      </c>
      <c r="K75" s="1">
        <v>1.000048493</v>
      </c>
    </row>
    <row r="76" spans="1:11" x14ac:dyDescent="0.25">
      <c r="A76" s="79">
        <f>IR!B83/12</f>
        <v>6.166666666666667</v>
      </c>
      <c r="B76" s="1">
        <v>32.5</v>
      </c>
      <c r="C76" s="1">
        <v>7.429999027E-3</v>
      </c>
      <c r="D76" s="1">
        <v>6.1666666670000003</v>
      </c>
      <c r="E76" s="1">
        <v>0.99690924199999997</v>
      </c>
      <c r="F76" s="1">
        <v>3.0955442429999999E-3</v>
      </c>
      <c r="G76" s="1">
        <v>1.00310034</v>
      </c>
      <c r="H76" s="1">
        <v>6.1666666670000003</v>
      </c>
      <c r="I76" s="1">
        <v>5.0210616069999996E-4</v>
      </c>
      <c r="J76" s="1">
        <v>5.8793763079999998E-4</v>
      </c>
      <c r="K76" s="1">
        <v>1.0000489960000001</v>
      </c>
    </row>
    <row r="77" spans="1:11" x14ac:dyDescent="0.25">
      <c r="A77" s="79">
        <f>IR!B84/12</f>
        <v>6.25</v>
      </c>
      <c r="B77" s="1">
        <v>33</v>
      </c>
      <c r="C77" s="1">
        <v>7.43E-3</v>
      </c>
      <c r="D77" s="1">
        <v>6.25</v>
      </c>
      <c r="E77" s="1">
        <v>0.99686039979999996</v>
      </c>
      <c r="F77" s="1">
        <v>3.1445390459999998E-3</v>
      </c>
      <c r="G77" s="1">
        <v>1.003149488</v>
      </c>
      <c r="H77" s="1">
        <v>6.25</v>
      </c>
      <c r="I77" s="1">
        <v>5.0325283660000004E-4</v>
      </c>
      <c r="J77" s="1">
        <v>5.8684251359999995E-4</v>
      </c>
      <c r="K77" s="1">
        <v>1.0000489050000001</v>
      </c>
    </row>
    <row r="78" spans="1:11" x14ac:dyDescent="0.25">
      <c r="A78" s="79">
        <f>IR!B85/12</f>
        <v>6.333333333333333</v>
      </c>
      <c r="B78" s="1">
        <v>33.5</v>
      </c>
      <c r="C78" s="1">
        <v>7.4300002610000002E-3</v>
      </c>
      <c r="D78" s="1">
        <v>6.3333333329999997</v>
      </c>
      <c r="E78" s="1">
        <v>0.99681165100000002</v>
      </c>
      <c r="F78" s="1">
        <v>3.1934425890000001E-3</v>
      </c>
      <c r="G78" s="1">
        <v>1.003198547</v>
      </c>
      <c r="H78" s="1">
        <v>6.3333333329999997</v>
      </c>
      <c r="I78" s="1">
        <v>5.0435492129999998E-4</v>
      </c>
      <c r="J78" s="1">
        <v>5.7822995149999998E-4</v>
      </c>
      <c r="K78" s="1">
        <v>1.000048187</v>
      </c>
    </row>
    <row r="79" spans="1:11" x14ac:dyDescent="0.25">
      <c r="A79" s="79">
        <f>IR!B86/12</f>
        <v>6.416666666666667</v>
      </c>
      <c r="B79" s="1">
        <v>34</v>
      </c>
      <c r="C79" s="1">
        <v>7.43E-3</v>
      </c>
      <c r="D79" s="1">
        <v>6.4166666670000003</v>
      </c>
      <c r="E79" s="1">
        <v>0.99676361999999996</v>
      </c>
      <c r="F79" s="1">
        <v>3.2416284179999999E-3</v>
      </c>
      <c r="G79" s="1">
        <v>1.0032468880000001</v>
      </c>
      <c r="H79" s="1">
        <v>6.4166666670000003</v>
      </c>
      <c r="I79" s="1">
        <v>5.0531647370000003E-4</v>
      </c>
      <c r="J79" s="1">
        <v>5.6171639940000003E-4</v>
      </c>
      <c r="K79" s="1">
        <v>1.000046811</v>
      </c>
    </row>
    <row r="80" spans="1:11" x14ac:dyDescent="0.25">
      <c r="A80" s="79">
        <f>IR!B87/12</f>
        <v>6.5</v>
      </c>
      <c r="B80" s="1">
        <v>34.5</v>
      </c>
      <c r="C80" s="1">
        <v>7.4299999300000003E-3</v>
      </c>
      <c r="D80" s="1">
        <v>6.5</v>
      </c>
      <c r="E80" s="1">
        <v>0.9967169629</v>
      </c>
      <c r="F80" s="1">
        <v>3.2884381179999998E-3</v>
      </c>
      <c r="G80" s="1">
        <v>1.003293851</v>
      </c>
      <c r="H80" s="1">
        <v>6.5</v>
      </c>
      <c r="I80" s="1">
        <v>5.0604155240000003E-4</v>
      </c>
      <c r="J80" s="1">
        <v>5.3692122499999996E-4</v>
      </c>
      <c r="K80" s="1">
        <v>1.000044744</v>
      </c>
    </row>
    <row r="81" spans="1:11" x14ac:dyDescent="0.25">
      <c r="A81" s="79">
        <f>IR!B88/12</f>
        <v>6.583333333333333</v>
      </c>
      <c r="B81" s="1">
        <v>35</v>
      </c>
      <c r="C81" s="1">
        <v>7.43E-3</v>
      </c>
      <c r="D81" s="1">
        <v>6.5833333329999997</v>
      </c>
      <c r="E81" s="1">
        <v>0.99667236729999997</v>
      </c>
      <c r="F81" s="1">
        <v>3.3331815530000001E-3</v>
      </c>
      <c r="G81" s="1">
        <v>1.003338743</v>
      </c>
      <c r="H81" s="1">
        <v>6.5833333329999997</v>
      </c>
      <c r="I81" s="1">
        <v>5.0643425329999995E-4</v>
      </c>
      <c r="J81" s="1">
        <v>5.0347284830000005E-4</v>
      </c>
      <c r="K81" s="1">
        <v>1.0000419570000001</v>
      </c>
    </row>
    <row r="82" spans="1:11" x14ac:dyDescent="0.25">
      <c r="A82" s="79">
        <f>IR!B89/12</f>
        <v>6.666666666666667</v>
      </c>
      <c r="B82" s="1">
        <v>35.5</v>
      </c>
      <c r="C82" s="1">
        <v>7.4300000190000003E-3</v>
      </c>
      <c r="D82" s="1">
        <v>6.6666666670000003</v>
      </c>
      <c r="E82" s="1">
        <v>0.99663055180000004</v>
      </c>
      <c r="F82" s="1">
        <v>3.375137624E-3</v>
      </c>
      <c r="G82" s="1">
        <v>1.0033808399999999</v>
      </c>
      <c r="H82" s="1">
        <v>6.6666666670000003</v>
      </c>
      <c r="I82" s="1">
        <v>5.0639882019999996E-4</v>
      </c>
      <c r="J82" s="1">
        <v>4.6099140049999998E-4</v>
      </c>
      <c r="K82" s="1">
        <v>1.0000384170000001</v>
      </c>
    </row>
    <row r="83" spans="1:11" x14ac:dyDescent="0.25">
      <c r="A83" s="79">
        <f>IR!B90/12</f>
        <v>6.75</v>
      </c>
      <c r="B83" s="1">
        <v>36</v>
      </c>
      <c r="C83" s="1">
        <v>7.43E-3</v>
      </c>
      <c r="D83" s="1">
        <v>6.75</v>
      </c>
      <c r="E83" s="1">
        <v>0.99659226599999995</v>
      </c>
      <c r="F83" s="1">
        <v>3.413553574E-3</v>
      </c>
      <c r="G83" s="1">
        <v>1.003419386</v>
      </c>
      <c r="H83" s="1">
        <v>6.75</v>
      </c>
      <c r="I83" s="1">
        <v>5.0583953429999997E-4</v>
      </c>
      <c r="J83" s="1">
        <v>4.090941217E-4</v>
      </c>
      <c r="K83" s="1">
        <v>1.0000340919999999</v>
      </c>
    </row>
    <row r="84" spans="1:11" x14ac:dyDescent="0.25">
      <c r="A84" s="79">
        <f>IR!B91/12</f>
        <v>6.833333333333333</v>
      </c>
      <c r="B84" s="1">
        <v>36.5</v>
      </c>
      <c r="C84" s="1">
        <v>7.4299999950000004E-3</v>
      </c>
      <c r="D84" s="1">
        <v>6.8333333329999997</v>
      </c>
      <c r="E84" s="1">
        <v>0.99655829159999998</v>
      </c>
      <c r="F84" s="1">
        <v>3.4476447510000002E-3</v>
      </c>
      <c r="G84" s="1">
        <v>1.0034535950000001</v>
      </c>
      <c r="H84" s="1">
        <v>6.8333333329999997</v>
      </c>
      <c r="I84" s="1">
        <v>5.0466067649999999E-4</v>
      </c>
      <c r="J84" s="1">
        <v>3.4739820189999998E-4</v>
      </c>
      <c r="K84" s="1">
        <v>1.0000289499999999</v>
      </c>
    </row>
    <row r="85" spans="1:11" x14ac:dyDescent="0.25">
      <c r="A85" s="79">
        <f>IR!B92/12</f>
        <v>6.916666666666667</v>
      </c>
      <c r="B85" s="1">
        <v>37</v>
      </c>
      <c r="C85" s="1">
        <v>7.43E-3</v>
      </c>
      <c r="D85" s="1">
        <v>6.9166666670000003</v>
      </c>
      <c r="E85" s="1">
        <v>0.99652944180000003</v>
      </c>
      <c r="F85" s="1">
        <v>3.4765946010000002E-3</v>
      </c>
      <c r="G85" s="1">
        <v>1.0034826450000001</v>
      </c>
      <c r="H85" s="1">
        <v>6.9166666670000003</v>
      </c>
      <c r="I85" s="1">
        <v>5.0276652800000004E-4</v>
      </c>
      <c r="J85" s="1">
        <v>2.755207699E-4</v>
      </c>
      <c r="K85" s="1">
        <v>1.0000229599999999</v>
      </c>
    </row>
    <row r="86" spans="1:11" x14ac:dyDescent="0.25">
      <c r="A86" s="79">
        <f>IR!B93/12</f>
        <v>7</v>
      </c>
      <c r="B86" s="1">
        <v>37.5</v>
      </c>
      <c r="C86" s="1">
        <v>7.4300000010000004E-3</v>
      </c>
      <c r="D86" s="1">
        <v>7</v>
      </c>
      <c r="E86" s="1">
        <v>0.99650656159999995</v>
      </c>
      <c r="F86" s="1">
        <v>3.4995546650000002E-3</v>
      </c>
      <c r="G86" s="1">
        <v>1.0035056849999999</v>
      </c>
      <c r="H86" s="1">
        <v>7</v>
      </c>
      <c r="I86" s="1">
        <v>5.0006136979999997E-4</v>
      </c>
      <c r="J86" s="1">
        <v>2.0737395029999999E-4</v>
      </c>
      <c r="K86" s="1">
        <v>1.0000172810000001</v>
      </c>
    </row>
    <row r="87" spans="1:11" x14ac:dyDescent="0.25">
      <c r="A87" s="79">
        <f>IR!B94/12</f>
        <v>7.083333333333333</v>
      </c>
      <c r="B87" s="1">
        <v>38</v>
      </c>
      <c r="C87" s="1">
        <v>7.43E-3</v>
      </c>
      <c r="D87" s="1">
        <v>7.0833333329999997</v>
      </c>
      <c r="E87" s="1">
        <v>0.99648934099999997</v>
      </c>
      <c r="F87" s="1">
        <v>3.516835828E-3</v>
      </c>
      <c r="G87" s="1">
        <v>1.003523027</v>
      </c>
      <c r="H87" s="1">
        <v>7.0833333329999997</v>
      </c>
      <c r="I87" s="1">
        <v>4.9661774360000002E-4</v>
      </c>
      <c r="J87" s="1">
        <v>2.011008711E-4</v>
      </c>
      <c r="K87" s="1">
        <v>1.000016759</v>
      </c>
    </row>
    <row r="88" spans="1:11" x14ac:dyDescent="0.25">
      <c r="A88" s="79">
        <f>IR!B95/12</f>
        <v>7.166666666666667</v>
      </c>
      <c r="B88" s="1">
        <v>38.5</v>
      </c>
      <c r="C88" s="1">
        <v>7.43E-3</v>
      </c>
      <c r="D88" s="1">
        <v>7.1666666670000003</v>
      </c>
      <c r="E88" s="1">
        <v>0.99647264160000004</v>
      </c>
      <c r="F88" s="1">
        <v>3.5335942340000001E-3</v>
      </c>
      <c r="G88" s="1">
        <v>1.0035398449999999</v>
      </c>
      <c r="H88" s="1">
        <v>7.1666666670000003</v>
      </c>
      <c r="I88" s="1">
        <v>4.9318123440000004E-4</v>
      </c>
      <c r="J88" s="1">
        <v>2.7431472599999998E-4</v>
      </c>
      <c r="K88" s="1">
        <v>1.0000228600000001</v>
      </c>
    </row>
    <row r="89" spans="1:11" x14ac:dyDescent="0.25">
      <c r="A89" s="79">
        <f>IR!B96/12</f>
        <v>7.25</v>
      </c>
      <c r="B89" s="1">
        <v>39</v>
      </c>
      <c r="C89" s="1">
        <v>7.43E-3</v>
      </c>
      <c r="D89" s="1">
        <v>7.25</v>
      </c>
      <c r="E89" s="1">
        <v>0.99644986290000004</v>
      </c>
      <c r="F89" s="1">
        <v>3.5564537940000001E-3</v>
      </c>
      <c r="G89" s="1">
        <v>1.003562785</v>
      </c>
      <c r="H89" s="1">
        <v>7.25</v>
      </c>
      <c r="I89" s="1">
        <v>4.9066568800000001E-4</v>
      </c>
      <c r="J89" s="1">
        <v>4.306697664E-4</v>
      </c>
      <c r="K89" s="1">
        <v>1.0000358899999999</v>
      </c>
    </row>
    <row r="90" spans="1:11" x14ac:dyDescent="0.25">
      <c r="A90" s="79">
        <f>IR!B97/12</f>
        <v>7.333333333333333</v>
      </c>
      <c r="B90" s="1">
        <v>39.5</v>
      </c>
      <c r="C90" s="1">
        <v>7.43E-3</v>
      </c>
      <c r="D90" s="1">
        <v>7.3333333329999997</v>
      </c>
      <c r="E90" s="1">
        <v>0.99641410180000001</v>
      </c>
      <c r="F90" s="1">
        <v>3.5923429409999998E-3</v>
      </c>
      <c r="G90" s="1">
        <v>1.003598803</v>
      </c>
      <c r="H90" s="1">
        <v>7.3333333329999997</v>
      </c>
      <c r="I90" s="1">
        <v>4.8998494999999995E-4</v>
      </c>
      <c r="J90" s="1">
        <v>6.7381916140000001E-4</v>
      </c>
      <c r="K90" s="1">
        <v>1.0000561530000001</v>
      </c>
    </row>
    <row r="91" spans="1:11" x14ac:dyDescent="0.25">
      <c r="A91" s="79">
        <f>IR!B98/12</f>
        <v>7.416666666666667</v>
      </c>
      <c r="B91" s="1">
        <v>40</v>
      </c>
      <c r="C91" s="1">
        <v>7.43E-3</v>
      </c>
      <c r="D91" s="1">
        <v>7.4166666670000003</v>
      </c>
      <c r="E91" s="1">
        <v>0.99635815309999998</v>
      </c>
      <c r="F91" s="1">
        <v>3.648494538E-3</v>
      </c>
      <c r="G91" s="1">
        <v>1.0036551579999999</v>
      </c>
      <c r="H91" s="1">
        <v>7.4166666670000003</v>
      </c>
      <c r="I91" s="1">
        <v>4.9205286609999997E-4</v>
      </c>
      <c r="J91" s="1">
        <v>1.0074141720000001E-3</v>
      </c>
      <c r="K91" s="1">
        <v>1.000083955</v>
      </c>
    </row>
    <row r="92" spans="1:11" x14ac:dyDescent="0.25">
      <c r="A92" s="79">
        <f>IR!B99/12</f>
        <v>7.5</v>
      </c>
      <c r="B92" s="1">
        <v>40.5</v>
      </c>
      <c r="C92" s="1">
        <v>7.43E-3</v>
      </c>
      <c r="D92" s="1">
        <v>7.5</v>
      </c>
      <c r="E92" s="1">
        <v>0.99627451119999999</v>
      </c>
      <c r="F92" s="1">
        <v>3.7324457190000002E-3</v>
      </c>
      <c r="G92" s="1">
        <v>1.00373942</v>
      </c>
      <c r="H92" s="1">
        <v>7.5</v>
      </c>
      <c r="I92" s="1">
        <v>4.9778328220000004E-4</v>
      </c>
      <c r="J92" s="1">
        <v>1.4352092040000001E-3</v>
      </c>
      <c r="K92" s="1">
        <v>1.0001196080000001</v>
      </c>
    </row>
    <row r="93" spans="1:11" x14ac:dyDescent="0.25">
      <c r="A93" s="79">
        <f>IR!B100/12</f>
        <v>7.583333333333333</v>
      </c>
      <c r="B93" s="1">
        <v>41</v>
      </c>
      <c r="C93" s="1">
        <v>7.43E-3</v>
      </c>
      <c r="D93" s="1">
        <v>7.5833333329999997</v>
      </c>
      <c r="E93" s="1">
        <v>0.99615536309999997</v>
      </c>
      <c r="F93" s="1">
        <v>3.8520464859999998E-3</v>
      </c>
      <c r="G93" s="1">
        <v>1.0038594750000001</v>
      </c>
      <c r="H93" s="1">
        <v>7.5833333329999997</v>
      </c>
      <c r="I93" s="1">
        <v>5.0809120860000002E-4</v>
      </c>
      <c r="J93" s="1">
        <v>1.9612820379999998E-3</v>
      </c>
      <c r="K93" s="1">
        <v>1.000163454</v>
      </c>
    </row>
    <row r="94" spans="1:11" x14ac:dyDescent="0.25">
      <c r="A94" s="79">
        <f>IR!B101/12</f>
        <v>7.666666666666667</v>
      </c>
      <c r="B94" s="1">
        <v>41.5</v>
      </c>
      <c r="C94" s="1">
        <v>7.43E-3</v>
      </c>
      <c r="D94" s="1">
        <v>7.6666666670000003</v>
      </c>
      <c r="E94" s="1">
        <v>0.99599256459999996</v>
      </c>
      <c r="F94" s="1">
        <v>4.0154866560000004E-3</v>
      </c>
      <c r="G94" s="1">
        <v>1.00402356</v>
      </c>
      <c r="H94" s="1">
        <v>7.6666666670000003</v>
      </c>
      <c r="I94" s="1">
        <v>5.2389631480000002E-4</v>
      </c>
      <c r="J94" s="1">
        <v>2.5894041629999998E-3</v>
      </c>
      <c r="K94" s="1">
        <v>1.000215807</v>
      </c>
    </row>
    <row r="95" spans="1:11" x14ac:dyDescent="0.25">
      <c r="A95" s="79">
        <f>IR!B102/12</f>
        <v>7.75</v>
      </c>
      <c r="B95" s="1">
        <v>42</v>
      </c>
      <c r="C95" s="1">
        <v>7.43E-3</v>
      </c>
      <c r="D95" s="1">
        <v>7.75</v>
      </c>
      <c r="E95" s="1">
        <v>0.99577766889999997</v>
      </c>
      <c r="F95" s="1">
        <v>4.231270336E-3</v>
      </c>
      <c r="G95" s="1">
        <v>1.0042402349999999</v>
      </c>
      <c r="H95" s="1">
        <v>7.75</v>
      </c>
      <c r="I95" s="1">
        <v>5.4611943489999999E-4</v>
      </c>
      <c r="J95" s="1">
        <v>3.3232376069999999E-3</v>
      </c>
      <c r="K95" s="1">
        <v>1.000276975</v>
      </c>
    </row>
    <row r="96" spans="1:11" x14ac:dyDescent="0.25">
      <c r="A96" s="79">
        <f>IR!B103/12</f>
        <v>7.833333333333333</v>
      </c>
      <c r="B96" s="1">
        <v>42.5</v>
      </c>
      <c r="C96" s="1">
        <v>7.43E-3</v>
      </c>
      <c r="D96" s="1">
        <v>7.8333333329999997</v>
      </c>
      <c r="E96" s="1">
        <v>0.99550193990000002</v>
      </c>
      <c r="F96" s="1">
        <v>4.5082068029999997E-3</v>
      </c>
      <c r="G96" s="1">
        <v>1.004518384</v>
      </c>
      <c r="H96" s="1">
        <v>7.8333333329999997</v>
      </c>
      <c r="I96" s="1">
        <v>5.7568140309999997E-4</v>
      </c>
      <c r="J96" s="1">
        <v>4.1664374220000003E-3</v>
      </c>
      <c r="K96" s="1">
        <v>1.0003472630000001</v>
      </c>
    </row>
    <row r="97" spans="1:11" x14ac:dyDescent="0.25">
      <c r="A97" s="79">
        <f>IR!B104/12</f>
        <v>7.916666666666667</v>
      </c>
      <c r="B97" s="1">
        <v>43</v>
      </c>
      <c r="C97" s="1">
        <v>7.43E-3</v>
      </c>
      <c r="D97" s="1">
        <v>7.9166666670000003</v>
      </c>
      <c r="E97" s="1">
        <v>0.99515635849999995</v>
      </c>
      <c r="F97" s="1">
        <v>4.8554099220000004E-3</v>
      </c>
      <c r="G97" s="1">
        <v>1.0048672169999999</v>
      </c>
      <c r="H97" s="1">
        <v>7.9166666670000003</v>
      </c>
      <c r="I97" s="1">
        <v>6.1350305360000003E-4</v>
      </c>
      <c r="J97" s="1">
        <v>5.1226504940000001E-3</v>
      </c>
      <c r="K97" s="1">
        <v>1.000426979</v>
      </c>
    </row>
    <row r="98" spans="1:11" x14ac:dyDescent="0.25">
      <c r="A98" s="79">
        <f>IR!B105/12</f>
        <v>8</v>
      </c>
      <c r="B98" s="1">
        <v>43.5</v>
      </c>
      <c r="C98" s="1">
        <v>7.43E-3</v>
      </c>
      <c r="D98" s="1">
        <v>8</v>
      </c>
      <c r="E98" s="1">
        <v>0.99473162930000003</v>
      </c>
      <c r="F98" s="1">
        <v>5.2822974630000004E-3</v>
      </c>
      <c r="G98" s="1">
        <v>1.0052962729999999</v>
      </c>
      <c r="H98" s="1">
        <v>8</v>
      </c>
      <c r="I98" s="1">
        <v>6.6050522040000004E-4</v>
      </c>
      <c r="J98" s="1">
        <v>6.1626209880000001E-3</v>
      </c>
      <c r="K98" s="1">
        <v>1.000513684</v>
      </c>
    </row>
    <row r="99" spans="1:11" x14ac:dyDescent="0.25">
      <c r="A99" s="79">
        <f>IR!B106/12</f>
        <v>8.0833333333333339</v>
      </c>
      <c r="B99" s="1">
        <v>44</v>
      </c>
      <c r="C99" s="1">
        <v>7.43E-3</v>
      </c>
      <c r="D99" s="1">
        <v>8.0833333330000006</v>
      </c>
      <c r="E99" s="1">
        <v>0.99422091430000004</v>
      </c>
      <c r="F99" s="1">
        <v>5.7958492119999996E-3</v>
      </c>
      <c r="G99" s="1">
        <v>1.0058126780000001</v>
      </c>
      <c r="H99" s="1">
        <v>8.0833333330000006</v>
      </c>
      <c r="I99" s="1">
        <v>7.1726938839999997E-4</v>
      </c>
      <c r="J99" s="1">
        <v>7.1557073780000001E-3</v>
      </c>
      <c r="K99" s="1">
        <v>1.0005964869999999</v>
      </c>
    </row>
    <row r="100" spans="1:11" x14ac:dyDescent="0.25">
      <c r="A100" s="79">
        <f>IR!B107/12</f>
        <v>8.1666666666666661</v>
      </c>
      <c r="B100" s="1">
        <v>44.5</v>
      </c>
      <c r="C100" s="1">
        <v>7.43E-3</v>
      </c>
      <c r="D100" s="1">
        <v>8.1666666669999994</v>
      </c>
      <c r="E100" s="1">
        <v>0.99362822819999996</v>
      </c>
      <c r="F100" s="1">
        <v>6.3921581599999996E-3</v>
      </c>
      <c r="G100" s="1">
        <v>1.006412632</v>
      </c>
      <c r="H100" s="1">
        <v>8.1666666669999994</v>
      </c>
      <c r="I100" s="1">
        <v>7.8301964399999995E-4</v>
      </c>
      <c r="J100" s="1">
        <v>8.0652297840000005E-3</v>
      </c>
      <c r="K100" s="1">
        <v>1.0006723280000001</v>
      </c>
    </row>
    <row r="101" spans="1:11" x14ac:dyDescent="0.25">
      <c r="A101" s="79">
        <f>IR!B108/12</f>
        <v>8.25</v>
      </c>
      <c r="B101" s="1">
        <v>45</v>
      </c>
      <c r="C101" s="1">
        <v>7.43E-3</v>
      </c>
      <c r="D101" s="1">
        <v>8.25</v>
      </c>
      <c r="E101" s="1">
        <v>0.9929606326</v>
      </c>
      <c r="F101" s="1">
        <v>7.0642606420000002E-3</v>
      </c>
      <c r="G101" s="1">
        <v>1.0070892709999999</v>
      </c>
      <c r="H101" s="1">
        <v>8.25</v>
      </c>
      <c r="I101" s="1">
        <v>8.5664072450000002E-4</v>
      </c>
      <c r="J101" s="1">
        <v>8.8867363039999998E-3</v>
      </c>
      <c r="K101" s="1">
        <v>1.0007408360000001</v>
      </c>
    </row>
    <row r="102" spans="1:11" x14ac:dyDescent="0.25">
      <c r="A102" s="79">
        <f>IR!B109/12</f>
        <v>8.3333333333333339</v>
      </c>
      <c r="B102" s="1">
        <v>45.5</v>
      </c>
      <c r="C102" s="1">
        <v>7.43E-3</v>
      </c>
      <c r="D102" s="1">
        <v>8.3333333330000006</v>
      </c>
      <c r="E102" s="1">
        <v>0.99222555649999999</v>
      </c>
      <c r="F102" s="1">
        <v>7.8048220009999999E-3</v>
      </c>
      <c r="G102" s="1">
        <v>1.007835359</v>
      </c>
      <c r="H102" s="1">
        <v>8.3333333330000006</v>
      </c>
      <c r="I102" s="1">
        <v>9.3701736680000005E-4</v>
      </c>
      <c r="J102" s="1">
        <v>9.6157838759999992E-3</v>
      </c>
      <c r="K102" s="1">
        <v>1.000801636</v>
      </c>
    </row>
    <row r="103" spans="1:11" x14ac:dyDescent="0.25">
      <c r="A103" s="79">
        <f>IR!B110/12</f>
        <v>8.4166666666666661</v>
      </c>
      <c r="B103" s="1">
        <v>46</v>
      </c>
      <c r="C103" s="1">
        <v>7.43E-3</v>
      </c>
      <c r="D103" s="1">
        <v>8.4166666669999994</v>
      </c>
      <c r="E103" s="1">
        <v>0.99143078949999996</v>
      </c>
      <c r="F103" s="1">
        <v>8.6061373240000003E-3</v>
      </c>
      <c r="G103" s="1">
        <v>1.008643277</v>
      </c>
      <c r="H103" s="1">
        <v>8.4166666669999994</v>
      </c>
      <c r="I103" s="1">
        <v>1.023034308E-3</v>
      </c>
      <c r="J103" s="1">
        <v>1.02479375E-2</v>
      </c>
      <c r="K103" s="1">
        <v>1.0008543599999999</v>
      </c>
    </row>
    <row r="104" spans="1:11" x14ac:dyDescent="0.25">
      <c r="A104" s="79">
        <f>IR!B111/12</f>
        <v>8.5</v>
      </c>
      <c r="B104" s="1">
        <v>46.5</v>
      </c>
      <c r="C104" s="1">
        <v>7.43E-3</v>
      </c>
      <c r="D104" s="1">
        <v>8.5</v>
      </c>
      <c r="E104" s="1">
        <v>0.99058447419999995</v>
      </c>
      <c r="F104" s="1">
        <v>9.4601321150000004E-3</v>
      </c>
      <c r="G104" s="1">
        <v>1.0095050210000001</v>
      </c>
      <c r="H104" s="1">
        <v>8.5</v>
      </c>
      <c r="I104" s="1">
        <v>1.113576286E-3</v>
      </c>
      <c r="J104" s="1">
        <v>1.077838612E-2</v>
      </c>
      <c r="K104" s="1">
        <v>1.0008986019999999</v>
      </c>
    </row>
    <row r="105" spans="1:11" x14ac:dyDescent="0.25">
      <c r="A105" s="79">
        <f>IR!B112/12</f>
        <v>8.5833333333333339</v>
      </c>
      <c r="B105" s="1">
        <v>47</v>
      </c>
      <c r="C105" s="1">
        <v>7.43E-3</v>
      </c>
      <c r="D105" s="1">
        <v>8.5833333330000006</v>
      </c>
      <c r="E105" s="1">
        <v>0.98969513180000002</v>
      </c>
      <c r="F105" s="1">
        <v>1.035833096E-2</v>
      </c>
      <c r="G105" s="1">
        <v>1.0104121639999999</v>
      </c>
      <c r="H105" s="1">
        <v>8.5833333330000006</v>
      </c>
      <c r="I105" s="1">
        <v>1.207524311E-3</v>
      </c>
      <c r="J105" s="1">
        <v>1.120114574E-2</v>
      </c>
      <c r="K105" s="1">
        <v>1.0009338649999999</v>
      </c>
    </row>
    <row r="106" spans="1:11" x14ac:dyDescent="0.25">
      <c r="A106" s="79">
        <f>IR!B113/12</f>
        <v>8.6666666666666661</v>
      </c>
      <c r="B106" s="1">
        <v>47.5</v>
      </c>
      <c r="C106" s="1">
        <v>7.43E-3</v>
      </c>
      <c r="D106" s="1">
        <v>8.6666666669999994</v>
      </c>
      <c r="E106" s="1">
        <v>0.98877175289999997</v>
      </c>
      <c r="F106" s="1">
        <v>1.129175977E-2</v>
      </c>
      <c r="G106" s="1">
        <v>1.0113557520000001</v>
      </c>
      <c r="H106" s="1">
        <v>8.6666666669999994</v>
      </c>
      <c r="I106" s="1">
        <v>1.3037444950000001E-3</v>
      </c>
      <c r="J106" s="1">
        <v>1.15113357E-2</v>
      </c>
      <c r="K106" s="1">
        <v>1.0009597379999999</v>
      </c>
    </row>
    <row r="107" spans="1:11" x14ac:dyDescent="0.25">
      <c r="A107" s="79">
        <f>IR!B114/12</f>
        <v>8.75</v>
      </c>
      <c r="B107" s="1">
        <v>48</v>
      </c>
      <c r="C107" s="1">
        <v>7.43E-3</v>
      </c>
      <c r="D107" s="1">
        <v>8.75</v>
      </c>
      <c r="E107" s="1">
        <v>0.98782370070000003</v>
      </c>
      <c r="F107" s="1">
        <v>1.2251037750000001E-2</v>
      </c>
      <c r="G107" s="1">
        <v>1.012326389</v>
      </c>
      <c r="H107" s="1">
        <v>8.75</v>
      </c>
      <c r="I107" s="1">
        <v>1.401099223E-3</v>
      </c>
      <c r="J107" s="1">
        <v>1.1704455339999999E-2</v>
      </c>
      <c r="K107" s="1">
        <v>1.0009758470000001</v>
      </c>
    </row>
    <row r="108" spans="1:11" x14ac:dyDescent="0.25">
      <c r="A108" s="79">
        <f>IR!B115/12</f>
        <v>8.8333333333333339</v>
      </c>
      <c r="B108" s="1">
        <v>48.5</v>
      </c>
      <c r="C108" s="1">
        <v>7.43E-3</v>
      </c>
      <c r="D108" s="1">
        <v>8.8333333330000006</v>
      </c>
      <c r="E108" s="1">
        <v>0.98686067560000001</v>
      </c>
      <c r="F108" s="1">
        <v>1.322640902E-2</v>
      </c>
      <c r="G108" s="1">
        <v>1.013314265</v>
      </c>
      <c r="H108" s="1">
        <v>8.8333333330000006</v>
      </c>
      <c r="I108" s="1">
        <v>1.4984508810000001E-3</v>
      </c>
      <c r="J108" s="1">
        <v>1.177600684E-2</v>
      </c>
      <c r="K108" s="1">
        <v>1.0009818159999999</v>
      </c>
    </row>
    <row r="109" spans="1:11" x14ac:dyDescent="0.25">
      <c r="A109" s="79">
        <f>IR!B116/12</f>
        <v>8.9166666666666661</v>
      </c>
      <c r="B109" s="1">
        <v>49</v>
      </c>
      <c r="C109" s="1">
        <v>7.43E-3</v>
      </c>
      <c r="D109" s="1">
        <v>8.9166666669999994</v>
      </c>
      <c r="E109" s="1">
        <v>0.98589271069999995</v>
      </c>
      <c r="F109" s="1">
        <v>1.420774293E-2</v>
      </c>
      <c r="G109" s="1">
        <v>1.0143091529999999</v>
      </c>
      <c r="H109" s="1">
        <v>8.9166666669999994</v>
      </c>
      <c r="I109" s="1">
        <v>1.5946618530000001E-3</v>
      </c>
      <c r="J109" s="1">
        <v>1.1721493830000001E-2</v>
      </c>
      <c r="K109" s="1">
        <v>1.000977268</v>
      </c>
    </row>
    <row r="110" spans="1:11" x14ac:dyDescent="0.25">
      <c r="A110" s="79">
        <f>IR!B117/12</f>
        <v>9</v>
      </c>
      <c r="B110" s="1">
        <v>49.5</v>
      </c>
      <c r="C110" s="1">
        <v>7.43E-3</v>
      </c>
      <c r="D110" s="1">
        <v>9</v>
      </c>
      <c r="E110" s="1">
        <v>0.98493016960000002</v>
      </c>
      <c r="F110" s="1">
        <v>1.5184534079999999E-2</v>
      </c>
      <c r="G110" s="1">
        <v>1.0153004050000001</v>
      </c>
      <c r="H110" s="1">
        <v>9</v>
      </c>
      <c r="I110" s="1">
        <v>1.6885945259999999E-3</v>
      </c>
      <c r="J110" s="1">
        <v>1.1559964000000001E-2</v>
      </c>
      <c r="K110" s="1">
        <v>1.000963794</v>
      </c>
    </row>
    <row r="111" spans="1:11" x14ac:dyDescent="0.25">
      <c r="A111" s="79">
        <f>IR!B118/12</f>
        <v>9.0833333333333339</v>
      </c>
      <c r="B111" s="1">
        <v>50</v>
      </c>
      <c r="C111" s="1">
        <v>7.43E-3</v>
      </c>
      <c r="D111" s="1">
        <v>9.0833333330000006</v>
      </c>
      <c r="E111" s="1">
        <v>0.98398181340000002</v>
      </c>
      <c r="F111" s="1">
        <v>1.6147864410000001E-2</v>
      </c>
      <c r="G111" s="1">
        <v>1.0162789459999999</v>
      </c>
      <c r="H111" s="1">
        <v>9.0833333330000006</v>
      </c>
      <c r="I111" s="1">
        <v>1.779327669E-3</v>
      </c>
      <c r="J111" s="1">
        <v>1.138280702E-2</v>
      </c>
      <c r="K111" s="1">
        <v>1.0009490169999999</v>
      </c>
    </row>
    <row r="112" spans="1:11" x14ac:dyDescent="0.25">
      <c r="A112" s="79">
        <f>IR!B119/12</f>
        <v>9.1666666666666661</v>
      </c>
      <c r="B112" s="1">
        <v>50.5</v>
      </c>
      <c r="C112" s="1">
        <v>7.43E-3</v>
      </c>
      <c r="D112" s="1">
        <v>9.1666666669999994</v>
      </c>
      <c r="E112" s="1">
        <v>0.98304888300000004</v>
      </c>
      <c r="F112" s="1">
        <v>1.7096431660000001E-2</v>
      </c>
      <c r="G112" s="1">
        <v>1.017243412</v>
      </c>
      <c r="H112" s="1">
        <v>9.1666666669999994</v>
      </c>
      <c r="I112" s="1">
        <v>1.8668055890000001E-3</v>
      </c>
      <c r="J112" s="1">
        <v>1.1213774540000001E-2</v>
      </c>
      <c r="K112" s="1">
        <v>1.000934918</v>
      </c>
    </row>
    <row r="113" spans="1:11" x14ac:dyDescent="0.25">
      <c r="A113" s="79">
        <f>IR!B120/12</f>
        <v>9.25</v>
      </c>
      <c r="B113" s="1">
        <v>51</v>
      </c>
      <c r="C113" s="1">
        <v>7.43E-3</v>
      </c>
      <c r="D113" s="1">
        <v>9.25</v>
      </c>
      <c r="E113" s="1">
        <v>0.98213067139999999</v>
      </c>
      <c r="F113" s="1">
        <v>1.803091288E-2</v>
      </c>
      <c r="G113" s="1">
        <v>1.0181944510000001</v>
      </c>
      <c r="H113" s="1">
        <v>9.25</v>
      </c>
      <c r="I113" s="1">
        <v>1.951188975E-3</v>
      </c>
      <c r="J113" s="1">
        <v>1.105350207E-2</v>
      </c>
      <c r="K113" s="1">
        <v>1.0009215499999999</v>
      </c>
    </row>
    <row r="114" spans="1:11" x14ac:dyDescent="0.25">
      <c r="A114" s="79">
        <f>IR!B121/12</f>
        <v>9.3333333333333339</v>
      </c>
      <c r="B114" s="1">
        <v>51.5</v>
      </c>
      <c r="C114" s="1">
        <v>7.43E-3</v>
      </c>
      <c r="D114" s="1">
        <v>9.3333333330000006</v>
      </c>
      <c r="E114" s="1">
        <v>0.98122642260000004</v>
      </c>
      <c r="F114" s="1">
        <v>1.8952038050000002E-2</v>
      </c>
      <c r="G114" s="1">
        <v>1.019132768</v>
      </c>
      <c r="H114" s="1">
        <v>9.3333333330000006</v>
      </c>
      <c r="I114" s="1">
        <v>2.0326385199999999E-3</v>
      </c>
      <c r="J114" s="1">
        <v>1.0902625270000001E-2</v>
      </c>
      <c r="K114" s="1">
        <v>1.000908965</v>
      </c>
    </row>
    <row r="115" spans="1:11" x14ac:dyDescent="0.25">
      <c r="A115" s="79">
        <f>IR!B122/12</f>
        <v>9.4166666666666661</v>
      </c>
      <c r="B115" s="1">
        <v>52</v>
      </c>
      <c r="C115" s="1">
        <v>7.43E-3</v>
      </c>
      <c r="D115" s="1">
        <v>9.4166666669999994</v>
      </c>
      <c r="E115" s="1">
        <v>0.98033533220000002</v>
      </c>
      <c r="F115" s="1">
        <v>1.986059016E-2</v>
      </c>
      <c r="G115" s="1">
        <v>1.0200591240000001</v>
      </c>
      <c r="H115" s="1">
        <v>9.4166666669999994</v>
      </c>
      <c r="I115" s="1">
        <v>2.1113149129999998E-3</v>
      </c>
      <c r="J115" s="1">
        <v>1.0761779920000001E-2</v>
      </c>
      <c r="K115" s="1">
        <v>1.0008972169999999</v>
      </c>
    </row>
    <row r="116" spans="1:11" x14ac:dyDescent="0.25">
      <c r="A116" s="79">
        <f>IR!B123/12</f>
        <v>9.5</v>
      </c>
      <c r="B116" s="1">
        <v>52.5</v>
      </c>
      <c r="C116" s="1">
        <v>7.43E-3</v>
      </c>
      <c r="D116" s="1">
        <v>9.5</v>
      </c>
      <c r="E116" s="1">
        <v>0.97945654689999995</v>
      </c>
      <c r="F116" s="1">
        <v>2.0757405150000002E-2</v>
      </c>
      <c r="G116" s="1">
        <v>1.020974338</v>
      </c>
      <c r="H116" s="1">
        <v>9.5</v>
      </c>
      <c r="I116" s="1">
        <v>2.1873788459999999E-3</v>
      </c>
      <c r="J116" s="1">
        <v>1.0631714279999999E-2</v>
      </c>
      <c r="K116" s="1">
        <v>1.0008863690000001</v>
      </c>
    </row>
    <row r="117" spans="1:11" x14ac:dyDescent="0.25">
      <c r="A117" s="79">
        <f>IR!B124/12</f>
        <v>9.5833333333333339</v>
      </c>
      <c r="B117" s="1">
        <v>53</v>
      </c>
      <c r="C117" s="1">
        <v>7.43E-3</v>
      </c>
      <c r="D117" s="1">
        <v>9.5833333330000006</v>
      </c>
      <c r="E117" s="1">
        <v>0.97858915599999996</v>
      </c>
      <c r="F117" s="1">
        <v>2.164338134E-2</v>
      </c>
      <c r="G117" s="1">
        <v>1.021879298</v>
      </c>
      <c r="H117" s="1">
        <v>9.5833333330000006</v>
      </c>
      <c r="I117" s="1">
        <v>2.2609919879999999E-3</v>
      </c>
      <c r="J117" s="1">
        <v>1.051352159E-2</v>
      </c>
      <c r="K117" s="1">
        <v>1.000876511</v>
      </c>
    </row>
    <row r="118" spans="1:11" x14ac:dyDescent="0.25">
      <c r="A118" s="79">
        <f>IR!B125/12</f>
        <v>9.6666666666666661</v>
      </c>
      <c r="B118" s="1">
        <v>53.5</v>
      </c>
      <c r="C118" s="1">
        <v>7.43E-3</v>
      </c>
      <c r="D118" s="1">
        <v>9.6666666669999994</v>
      </c>
      <c r="E118" s="1">
        <v>0.97773216330000001</v>
      </c>
      <c r="F118" s="1">
        <v>2.2519508139999998E-2</v>
      </c>
      <c r="G118" s="1">
        <v>1.0227749859999999</v>
      </c>
      <c r="H118" s="1">
        <v>9.6666666669999994</v>
      </c>
      <c r="I118" s="1">
        <v>2.332319927E-3</v>
      </c>
      <c r="J118" s="1">
        <v>1.040797169E-2</v>
      </c>
      <c r="K118" s="1">
        <v>1.0008677070000001</v>
      </c>
    </row>
    <row r="119" spans="1:11" x14ac:dyDescent="0.25">
      <c r="A119" s="79">
        <f>IR!B126/12</f>
        <v>9.75</v>
      </c>
      <c r="B119" s="1">
        <v>54</v>
      </c>
      <c r="C119" s="1">
        <v>7.43E-3</v>
      </c>
      <c r="D119" s="1">
        <v>9.75</v>
      </c>
      <c r="E119" s="1">
        <v>0.97688451350000005</v>
      </c>
      <c r="F119" s="1">
        <v>2.3386839110000002E-2</v>
      </c>
      <c r="G119" s="1">
        <v>1.0236624560000001</v>
      </c>
      <c r="H119" s="1">
        <v>9.75</v>
      </c>
      <c r="I119" s="1">
        <v>2.4015292279999999E-3</v>
      </c>
      <c r="J119" s="1">
        <v>1.0315724090000001E-2</v>
      </c>
      <c r="K119" s="1">
        <v>1.000860013</v>
      </c>
    </row>
    <row r="120" spans="1:11" x14ac:dyDescent="0.25">
      <c r="A120" s="79">
        <f>IR!B127/12</f>
        <v>9.8333333333333339</v>
      </c>
      <c r="B120" s="1">
        <v>54.5</v>
      </c>
      <c r="C120" s="1">
        <v>7.43E-3</v>
      </c>
      <c r="D120" s="1">
        <v>9.8333333330000006</v>
      </c>
      <c r="E120" s="1">
        <v>0.97604510180000004</v>
      </c>
      <c r="F120" s="1">
        <v>2.4246482789999999E-2</v>
      </c>
      <c r="G120" s="1">
        <v>1.0245428190000001</v>
      </c>
      <c r="H120" s="1">
        <v>9.8333333330000006</v>
      </c>
      <c r="I120" s="1">
        <v>2.4687864590000001E-3</v>
      </c>
      <c r="J120" s="1">
        <v>1.0237438410000001E-2</v>
      </c>
      <c r="K120" s="1">
        <v>1.0008534840000001</v>
      </c>
    </row>
    <row r="121" spans="1:11" x14ac:dyDescent="0.25">
      <c r="A121" s="79">
        <f>IR!B128/12</f>
        <v>9.9166666666666661</v>
      </c>
      <c r="B121" s="1">
        <v>55</v>
      </c>
      <c r="C121" s="1">
        <v>7.43E-3</v>
      </c>
      <c r="D121" s="1">
        <v>9.9166666669999994</v>
      </c>
      <c r="E121" s="1">
        <v>0.97521277340000001</v>
      </c>
      <c r="F121" s="1">
        <v>2.509960265E-2</v>
      </c>
      <c r="G121" s="1">
        <v>1.0254172500000001</v>
      </c>
      <c r="H121" s="1">
        <v>9.9166666669999994</v>
      </c>
      <c r="I121" s="1">
        <v>2.5342581859999999E-3</v>
      </c>
      <c r="J121" s="1">
        <v>1.0173774389999999E-2</v>
      </c>
      <c r="K121" s="1">
        <v>1.0008481739999999</v>
      </c>
    </row>
    <row r="122" spans="1:11" x14ac:dyDescent="0.25">
      <c r="A122" s="79">
        <f>IR!B129/12</f>
        <v>10</v>
      </c>
      <c r="B122" s="1">
        <v>55.5</v>
      </c>
      <c r="C122" s="1">
        <v>7.43E-3</v>
      </c>
      <c r="D122" s="1">
        <v>10</v>
      </c>
      <c r="E122" s="1">
        <v>0.97438632420000004</v>
      </c>
      <c r="F122" s="1">
        <v>2.5947417189999999E-2</v>
      </c>
      <c r="G122" s="1">
        <v>1.026286982</v>
      </c>
      <c r="H122" s="1">
        <v>10</v>
      </c>
      <c r="I122" s="1">
        <v>2.5981109739999998E-3</v>
      </c>
      <c r="J122" s="1">
        <v>1.012629437E-2</v>
      </c>
      <c r="K122" s="1">
        <v>1.000844214</v>
      </c>
    </row>
    <row r="123" spans="1:11" x14ac:dyDescent="0.25">
      <c r="A123" s="79">
        <f>IR!B130/12</f>
        <v>10.083333333333334</v>
      </c>
      <c r="B123" s="1">
        <v>56</v>
      </c>
      <c r="C123" s="1">
        <v>7.43E-3</v>
      </c>
      <c r="D123" s="1">
        <v>10.08333333</v>
      </c>
      <c r="E123" s="1">
        <v>0.97356442750000005</v>
      </c>
      <c r="F123" s="1">
        <v>2.679127505E-2</v>
      </c>
      <c r="G123" s="1">
        <v>1.0271533879999999</v>
      </c>
      <c r="H123" s="1">
        <v>10.08333333</v>
      </c>
      <c r="I123" s="1">
        <v>2.6605188710000002E-3</v>
      </c>
      <c r="J123" s="1">
        <v>1.009932776E-2</v>
      </c>
      <c r="K123" s="1">
        <v>1.000841965</v>
      </c>
    </row>
    <row r="124" spans="1:11" x14ac:dyDescent="0.25">
      <c r="A124" s="79">
        <f>IR!B131/12</f>
        <v>10.166666666666666</v>
      </c>
      <c r="B124" s="1">
        <v>56.5</v>
      </c>
      <c r="C124" s="1">
        <v>7.43E-3</v>
      </c>
      <c r="D124" s="1">
        <v>10.16666667</v>
      </c>
      <c r="E124" s="1">
        <v>0.97274541000000003</v>
      </c>
      <c r="F124" s="1">
        <v>2.7632885699999998E-2</v>
      </c>
      <c r="G124" s="1">
        <v>1.0280182149999999</v>
      </c>
      <c r="H124" s="1">
        <v>10.16666667</v>
      </c>
      <c r="I124" s="1">
        <v>2.7216858369999999E-3</v>
      </c>
      <c r="J124" s="1">
        <v>1.009459991E-2</v>
      </c>
      <c r="K124" s="1">
        <v>1.000841571</v>
      </c>
    </row>
    <row r="125" spans="1:11" x14ac:dyDescent="0.25">
      <c r="A125" s="79">
        <f>IR!B132/12</f>
        <v>10.25</v>
      </c>
      <c r="B125" s="1">
        <v>57</v>
      </c>
      <c r="C125" s="1">
        <v>7.43E-3</v>
      </c>
      <c r="D125" s="1">
        <v>10.25</v>
      </c>
      <c r="E125" s="1">
        <v>0.9719274645</v>
      </c>
      <c r="F125" s="1">
        <v>2.847410236E-2</v>
      </c>
      <c r="G125" s="1">
        <v>1.028883365</v>
      </c>
      <c r="H125" s="1">
        <v>10.25</v>
      </c>
      <c r="I125" s="1">
        <v>2.7818233150000002E-3</v>
      </c>
      <c r="J125" s="1">
        <v>1.011294842E-2</v>
      </c>
      <c r="K125" s="1">
        <v>1.0008431010000001</v>
      </c>
    </row>
    <row r="126" spans="1:11" x14ac:dyDescent="0.25">
      <c r="A126" s="79">
        <f>IR!B133/12</f>
        <v>10.333333333333334</v>
      </c>
      <c r="B126" s="1">
        <v>57.5</v>
      </c>
      <c r="C126" s="1">
        <v>7.43E-3</v>
      </c>
      <c r="D126" s="1">
        <v>10.33333333</v>
      </c>
      <c r="E126" s="1">
        <v>0.97110872179999996</v>
      </c>
      <c r="F126" s="1">
        <v>2.9316848060000001E-2</v>
      </c>
      <c r="G126" s="1">
        <v>1.029750817</v>
      </c>
      <c r="H126" s="1">
        <v>10.33333333</v>
      </c>
      <c r="I126" s="1">
        <v>2.8411427460000001E-3</v>
      </c>
      <c r="J126" s="1">
        <v>1.015521087E-2</v>
      </c>
      <c r="K126" s="1">
        <v>1.000846626</v>
      </c>
    </row>
    <row r="127" spans="1:11" x14ac:dyDescent="0.25">
      <c r="A127" s="79">
        <f>IR!B134/12</f>
        <v>10.416666666666666</v>
      </c>
      <c r="B127" s="1">
        <v>58</v>
      </c>
      <c r="C127" s="1">
        <v>7.43E-3</v>
      </c>
      <c r="D127" s="1">
        <v>10.41666667</v>
      </c>
      <c r="E127" s="1">
        <v>0.97028725159999996</v>
      </c>
      <c r="F127" s="1">
        <v>3.0163115630000001E-2</v>
      </c>
      <c r="G127" s="1">
        <v>1.030622631</v>
      </c>
      <c r="H127" s="1">
        <v>10.41666667</v>
      </c>
      <c r="I127" s="1">
        <v>2.8998555710000001E-3</v>
      </c>
      <c r="J127" s="1">
        <v>1.0222224740000001E-2</v>
      </c>
      <c r="K127" s="1">
        <v>1.0008522150000001</v>
      </c>
    </row>
    <row r="128" spans="1:11" x14ac:dyDescent="0.25">
      <c r="A128" s="79">
        <f>IR!B135/12</f>
        <v>10.5</v>
      </c>
      <c r="B128" s="1">
        <v>58.5</v>
      </c>
      <c r="C128" s="1">
        <v>7.43E-3</v>
      </c>
      <c r="D128" s="1">
        <v>10.5</v>
      </c>
      <c r="E128" s="1">
        <v>0.96946106239999996</v>
      </c>
      <c r="F128" s="1">
        <v>3.1014967689999999E-2</v>
      </c>
      <c r="G128" s="1">
        <v>1.0315009429999999</v>
      </c>
      <c r="H128" s="1">
        <v>10.5</v>
      </c>
      <c r="I128" s="1">
        <v>2.9581732320000001E-3</v>
      </c>
      <c r="J128" s="1">
        <v>1.0314913199999999E-2</v>
      </c>
      <c r="K128" s="1">
        <v>1.0008599460000001</v>
      </c>
    </row>
    <row r="129" spans="1:11" x14ac:dyDescent="0.25">
      <c r="A129" s="79">
        <f>IR!B136/12</f>
        <v>10.583333333333334</v>
      </c>
      <c r="B129" s="1">
        <v>59</v>
      </c>
      <c r="C129" s="1">
        <v>7.43E-3</v>
      </c>
      <c r="D129" s="1">
        <v>10.58333333</v>
      </c>
      <c r="E129" s="1">
        <v>0.96862809490000001</v>
      </c>
      <c r="F129" s="1">
        <v>3.1874543790000001E-2</v>
      </c>
      <c r="G129" s="1">
        <v>1.032387978</v>
      </c>
      <c r="H129" s="1">
        <v>10.58333333</v>
      </c>
      <c r="I129" s="1">
        <v>3.0163078469999998E-3</v>
      </c>
      <c r="J129" s="1">
        <v>1.043446196E-2</v>
      </c>
      <c r="K129" s="1">
        <v>1.0008699169999999</v>
      </c>
    </row>
    <row r="130" spans="1:11" x14ac:dyDescent="0.25">
      <c r="A130" s="79">
        <f>IR!B137/12</f>
        <v>10.666666666666666</v>
      </c>
      <c r="B130" s="1">
        <v>59.5</v>
      </c>
      <c r="C130" s="1">
        <v>7.43E-3</v>
      </c>
      <c r="D130" s="1">
        <v>10.66666667</v>
      </c>
      <c r="E130" s="1">
        <v>0.96778620150000005</v>
      </c>
      <c r="F130" s="1">
        <v>3.2744082289999997E-2</v>
      </c>
      <c r="G130" s="1">
        <v>1.0332860690000001</v>
      </c>
      <c r="H130" s="1">
        <v>10.66666667</v>
      </c>
      <c r="I130" s="1">
        <v>3.0744742460000001E-3</v>
      </c>
      <c r="J130" s="1">
        <v>1.058180853E-2</v>
      </c>
      <c r="K130" s="1">
        <v>1.000882206</v>
      </c>
    </row>
    <row r="131" spans="1:11" x14ac:dyDescent="0.25">
      <c r="A131" s="79">
        <f>IR!B138/12</f>
        <v>10.75</v>
      </c>
      <c r="B131" s="1">
        <v>60</v>
      </c>
      <c r="C131" s="1">
        <v>7.43E-3</v>
      </c>
      <c r="D131" s="1">
        <v>10.75</v>
      </c>
      <c r="E131" s="1">
        <v>0.96693316699999998</v>
      </c>
      <c r="F131" s="1">
        <v>3.3625899670000001E-2</v>
      </c>
      <c r="G131" s="1">
        <v>1.034197641</v>
      </c>
      <c r="H131" s="1">
        <v>10.75</v>
      </c>
      <c r="I131" s="1">
        <v>3.1328879340000002E-3</v>
      </c>
      <c r="J131" s="1">
        <v>1.0757805699999999E-2</v>
      </c>
      <c r="K131" s="1">
        <v>1.000896886</v>
      </c>
    </row>
    <row r="132" spans="1:11" x14ac:dyDescent="0.25">
      <c r="A132" s="79">
        <f>IR!B139/12</f>
        <v>10.833333333333334</v>
      </c>
      <c r="B132" s="1">
        <v>60.5</v>
      </c>
      <c r="C132" s="1">
        <v>7.43E-3</v>
      </c>
      <c r="D132" s="1">
        <v>10.83333333</v>
      </c>
      <c r="E132" s="1">
        <v>0.96606671550000001</v>
      </c>
      <c r="F132" s="1">
        <v>3.4522383470000001E-2</v>
      </c>
      <c r="G132" s="1">
        <v>1.035125198</v>
      </c>
      <c r="H132" s="1">
        <v>10.83333333</v>
      </c>
      <c r="I132" s="1">
        <v>3.1917644190000002E-3</v>
      </c>
      <c r="J132" s="1">
        <v>1.0963305919999999E-2</v>
      </c>
      <c r="K132" s="1">
        <v>1.000914026</v>
      </c>
    </row>
    <row r="133" spans="1:11" x14ac:dyDescent="0.25">
      <c r="A133" s="79">
        <f>IR!B140/12</f>
        <v>10.916666666666666</v>
      </c>
      <c r="B133" s="1">
        <v>61</v>
      </c>
      <c r="C133" s="1">
        <v>7.43E-3</v>
      </c>
      <c r="D133" s="1">
        <v>10.91666667</v>
      </c>
      <c r="E133" s="1">
        <v>0.96518451149999995</v>
      </c>
      <c r="F133" s="1">
        <v>3.5435992299999997E-2</v>
      </c>
      <c r="G133" s="1">
        <v>1.0360713290000001</v>
      </c>
      <c r="H133" s="1">
        <v>10.91666667</v>
      </c>
      <c r="I133" s="1">
        <v>3.251319206E-3</v>
      </c>
      <c r="J133" s="1">
        <v>1.1199161209999999E-2</v>
      </c>
      <c r="K133" s="1">
        <v>1.000933699</v>
      </c>
    </row>
    <row r="134" spans="1:11" x14ac:dyDescent="0.25">
      <c r="A134" s="79">
        <f>IR!B141/12</f>
        <v>11</v>
      </c>
      <c r="B134" s="1">
        <v>61.5</v>
      </c>
      <c r="C134" s="1">
        <v>7.43E-3</v>
      </c>
      <c r="D134" s="1">
        <v>11</v>
      </c>
      <c r="E134" s="1">
        <v>0.96428416029999997</v>
      </c>
      <c r="F134" s="1">
        <v>3.6369255740000002E-2</v>
      </c>
      <c r="G134" s="1">
        <v>1.0370387080000001</v>
      </c>
      <c r="H134" s="1">
        <v>11</v>
      </c>
      <c r="I134" s="1">
        <v>3.311767801E-3</v>
      </c>
      <c r="J134" s="1">
        <v>1.1454367470000001E-2</v>
      </c>
      <c r="K134" s="1">
        <v>1.000954986</v>
      </c>
    </row>
    <row r="135" spans="1:11" x14ac:dyDescent="0.25">
      <c r="A135" s="79">
        <f>IR!B142/12</f>
        <v>11.083333333333334</v>
      </c>
      <c r="B135" s="1">
        <v>62</v>
      </c>
      <c r="C135" s="1">
        <v>7.43E-3</v>
      </c>
      <c r="D135" s="1">
        <v>11.08333333</v>
      </c>
      <c r="E135" s="1">
        <v>0.96336416069999997</v>
      </c>
      <c r="F135" s="1">
        <v>3.732378636E-2</v>
      </c>
      <c r="G135" s="1">
        <v>1.038029066</v>
      </c>
      <c r="H135" s="1">
        <v>11.08333333</v>
      </c>
      <c r="I135" s="1">
        <v>3.3732362710000002E-3</v>
      </c>
      <c r="J135" s="1">
        <v>1.168164595E-2</v>
      </c>
      <c r="K135" s="1">
        <v>1.0009739440000001</v>
      </c>
    </row>
    <row r="136" spans="1:11" x14ac:dyDescent="0.25">
      <c r="A136" s="79">
        <f>IR!B143/12</f>
        <v>11.166666666666666</v>
      </c>
      <c r="B136" s="1">
        <v>62.5</v>
      </c>
      <c r="C136" s="1">
        <v>7.43E-3</v>
      </c>
      <c r="D136" s="1">
        <v>11.16666667</v>
      </c>
      <c r="E136" s="1">
        <v>0.9624268104</v>
      </c>
      <c r="F136" s="1">
        <v>3.8297256850000003E-2</v>
      </c>
      <c r="G136" s="1">
        <v>1.039040049</v>
      </c>
      <c r="H136" s="1">
        <v>11.16666667</v>
      </c>
      <c r="I136" s="1">
        <v>3.4354929159999999E-3</v>
      </c>
      <c r="J136" s="1">
        <v>1.1868047289999999E-2</v>
      </c>
      <c r="K136" s="1">
        <v>1.0009894930000001</v>
      </c>
    </row>
    <row r="137" spans="1:11" x14ac:dyDescent="0.25">
      <c r="A137" s="79">
        <f>IR!B144/12</f>
        <v>11.25</v>
      </c>
      <c r="B137" s="1">
        <v>63</v>
      </c>
      <c r="C137" s="1">
        <v>7.43E-3</v>
      </c>
      <c r="D137" s="1">
        <v>11.25</v>
      </c>
      <c r="E137" s="1">
        <v>0.96147543700000004</v>
      </c>
      <c r="F137" s="1">
        <v>3.92862608E-2</v>
      </c>
      <c r="G137" s="1">
        <v>1.040068172</v>
      </c>
      <c r="H137" s="1">
        <v>11.25</v>
      </c>
      <c r="I137" s="1">
        <v>3.498216598E-3</v>
      </c>
      <c r="J137" s="1">
        <v>1.2012301560000001E-2</v>
      </c>
      <c r="K137" s="1">
        <v>1.001001526</v>
      </c>
    </row>
    <row r="138" spans="1:11" x14ac:dyDescent="0.25">
      <c r="A138" s="79">
        <f>IR!B145/12</f>
        <v>11.333333333333334</v>
      </c>
      <c r="B138" s="1">
        <v>63.5</v>
      </c>
      <c r="C138" s="1">
        <v>7.43E-3</v>
      </c>
      <c r="D138" s="1">
        <v>11.33333333</v>
      </c>
      <c r="E138" s="1">
        <v>0.96051345749999995</v>
      </c>
      <c r="F138" s="1">
        <v>4.028728593E-2</v>
      </c>
      <c r="G138" s="1">
        <v>1.0411098270000001</v>
      </c>
      <c r="H138" s="1">
        <v>11.33333333</v>
      </c>
      <c r="I138" s="1">
        <v>3.5610861769999999E-3</v>
      </c>
      <c r="J138" s="1">
        <v>1.211313937E-2</v>
      </c>
      <c r="K138" s="1">
        <v>1.0010099379999999</v>
      </c>
    </row>
    <row r="139" spans="1:11" x14ac:dyDescent="0.25">
      <c r="A139" s="79">
        <f>IR!B146/12</f>
        <v>11.416666666666666</v>
      </c>
      <c r="B139" s="1">
        <v>64</v>
      </c>
      <c r="C139" s="1">
        <v>7.43E-3</v>
      </c>
      <c r="D139" s="1">
        <v>11.41666667</v>
      </c>
      <c r="E139" s="1">
        <v>0.95954437729999997</v>
      </c>
      <c r="F139" s="1">
        <v>4.1296714210000002E-2</v>
      </c>
      <c r="G139" s="1">
        <v>1.0421612840000001</v>
      </c>
      <c r="H139" s="1">
        <v>11.41666667</v>
      </c>
      <c r="I139" s="1">
        <v>3.6237805150000002E-3</v>
      </c>
      <c r="J139" s="1">
        <v>1.216929173E-2</v>
      </c>
      <c r="K139" s="1">
        <v>1.001014622</v>
      </c>
    </row>
    <row r="140" spans="1:11" x14ac:dyDescent="0.25">
      <c r="A140" s="79">
        <f>IR!B147/12</f>
        <v>11.5</v>
      </c>
      <c r="B140" s="1">
        <v>64.5</v>
      </c>
      <c r="C140" s="1">
        <v>7.43E-3</v>
      </c>
      <c r="D140" s="1">
        <v>11.5</v>
      </c>
      <c r="E140" s="1">
        <v>0.95857178919999997</v>
      </c>
      <c r="F140" s="1">
        <v>4.2310821849999999E-2</v>
      </c>
      <c r="G140" s="1">
        <v>1.043218684</v>
      </c>
      <c r="H140" s="1">
        <v>11.5</v>
      </c>
      <c r="I140" s="1">
        <v>3.6859784720000002E-3</v>
      </c>
      <c r="J140" s="1">
        <v>1.217933324E-2</v>
      </c>
      <c r="K140" s="1">
        <v>1.0010154600000001</v>
      </c>
    </row>
    <row r="141" spans="1:11" x14ac:dyDescent="0.25">
      <c r="A141" s="79">
        <f>IR!B148/12</f>
        <v>11.583333333333334</v>
      </c>
      <c r="B141" s="1">
        <v>65</v>
      </c>
      <c r="C141" s="1">
        <v>7.43E-3</v>
      </c>
      <c r="D141" s="1">
        <v>11.58333333</v>
      </c>
      <c r="E141" s="1">
        <v>0.95759938570000003</v>
      </c>
      <c r="F141" s="1">
        <v>4.3325766289999998E-2</v>
      </c>
      <c r="G141" s="1">
        <v>1.0442780300000001</v>
      </c>
      <c r="H141" s="1">
        <v>11.58333333</v>
      </c>
      <c r="I141" s="1">
        <v>3.7473577770000001E-3</v>
      </c>
      <c r="J141" s="1">
        <v>1.214135976E-2</v>
      </c>
      <c r="K141" s="1">
        <v>1.001012292</v>
      </c>
    </row>
    <row r="142" spans="1:11" x14ac:dyDescent="0.25">
      <c r="A142" s="79">
        <f>IR!B149/12</f>
        <v>11.666666666666666</v>
      </c>
      <c r="B142" s="1">
        <v>65.5</v>
      </c>
      <c r="C142" s="1">
        <v>7.43E-3</v>
      </c>
      <c r="D142" s="1">
        <v>11.66666667</v>
      </c>
      <c r="E142" s="1">
        <v>0.95663099569999999</v>
      </c>
      <c r="F142" s="1">
        <v>4.433754627E-2</v>
      </c>
      <c r="G142" s="1">
        <v>1.045335144</v>
      </c>
      <c r="H142" s="1">
        <v>11.66666667</v>
      </c>
      <c r="I142" s="1">
        <v>3.807591638E-3</v>
      </c>
      <c r="J142" s="1">
        <v>1.2053921380000001E-2</v>
      </c>
      <c r="K142" s="1">
        <v>1.001004998</v>
      </c>
    </row>
    <row r="143" spans="1:11" x14ac:dyDescent="0.25">
      <c r="A143" s="79">
        <f>IR!B150/12</f>
        <v>11.75</v>
      </c>
      <c r="B143" s="1">
        <v>66</v>
      </c>
      <c r="C143" s="1">
        <v>7.43E-3</v>
      </c>
      <c r="D143" s="1">
        <v>11.75</v>
      </c>
      <c r="E143" s="1">
        <v>0.9556705486</v>
      </c>
      <c r="F143" s="1">
        <v>4.5342039719999998E-2</v>
      </c>
      <c r="G143" s="1">
        <v>1.046385704</v>
      </c>
      <c r="H143" s="1">
        <v>11.75</v>
      </c>
      <c r="I143" s="1">
        <v>3.8663521269999999E-3</v>
      </c>
      <c r="J143" s="1">
        <v>1.191572231E-2</v>
      </c>
      <c r="K143" s="1">
        <v>1.0009934700000001</v>
      </c>
    </row>
    <row r="144" spans="1:11" x14ac:dyDescent="0.25">
      <c r="A144" s="79">
        <f>IR!B151/12</f>
        <v>11.833333333333334</v>
      </c>
      <c r="B144" s="1">
        <v>66.5</v>
      </c>
      <c r="C144" s="1">
        <v>7.43E-3</v>
      </c>
      <c r="D144" s="1">
        <v>11.83333333</v>
      </c>
      <c r="E144" s="1">
        <v>0.9547220609</v>
      </c>
      <c r="F144" s="1">
        <v>4.6335016569999998E-2</v>
      </c>
      <c r="G144" s="1">
        <v>1.047425257</v>
      </c>
      <c r="H144" s="1">
        <v>11.83333333</v>
      </c>
      <c r="I144" s="1">
        <v>3.9233113189999997E-3</v>
      </c>
      <c r="J144" s="1">
        <v>1.1725466380000001E-2</v>
      </c>
      <c r="K144" s="1">
        <v>1.0009775999999999</v>
      </c>
    </row>
    <row r="145" spans="1:11" x14ac:dyDescent="0.25">
      <c r="A145" s="79">
        <f>IR!B152/12</f>
        <v>11.916666666666666</v>
      </c>
      <c r="B145" s="1">
        <v>67</v>
      </c>
      <c r="C145" s="1">
        <v>7.43E-3</v>
      </c>
      <c r="D145" s="1">
        <v>11.91666667</v>
      </c>
      <c r="E145" s="1">
        <v>0.95378963640000003</v>
      </c>
      <c r="F145" s="1">
        <v>4.7312138769999998E-2</v>
      </c>
      <c r="G145" s="1">
        <v>1.04844922</v>
      </c>
      <c r="H145" s="1">
        <v>11.91666667</v>
      </c>
      <c r="I145" s="1">
        <v>3.9781412879999999E-3</v>
      </c>
      <c r="J145" s="1">
        <v>1.1481856800000001E-2</v>
      </c>
      <c r="K145" s="1">
        <v>1.0009572790000001</v>
      </c>
    </row>
    <row r="146" spans="1:11" x14ac:dyDescent="0.25">
      <c r="A146" s="79">
        <f>IR!B153/12</f>
        <v>12</v>
      </c>
      <c r="B146" s="1">
        <v>67.5</v>
      </c>
      <c r="C146" s="1">
        <v>7.43E-3</v>
      </c>
      <c r="D146" s="1">
        <v>12</v>
      </c>
      <c r="E146" s="1">
        <v>0.95287746650000005</v>
      </c>
      <c r="F146" s="1">
        <v>4.826896017E-2</v>
      </c>
      <c r="G146" s="1">
        <v>1.0494528780000001</v>
      </c>
      <c r="H146" s="1">
        <v>12</v>
      </c>
      <c r="I146" s="1">
        <v>4.0305141100000002E-3</v>
      </c>
      <c r="J146" s="1">
        <v>1.119824833E-2</v>
      </c>
      <c r="K146" s="1">
        <v>1.0009336230000001</v>
      </c>
    </row>
    <row r="147" spans="1:11" x14ac:dyDescent="0.25">
      <c r="A147" s="79">
        <f>IR!B154/12</f>
        <v>12.083333333333334</v>
      </c>
      <c r="B147" s="1">
        <v>68</v>
      </c>
      <c r="C147" s="1">
        <v>7.43E-3</v>
      </c>
      <c r="D147" s="1">
        <v>12.08333333</v>
      </c>
      <c r="E147" s="1">
        <v>0.95198866810000005</v>
      </c>
      <c r="F147" s="1">
        <v>4.9202147529999997E-2</v>
      </c>
      <c r="G147" s="1">
        <v>1.0504326719999999</v>
      </c>
      <c r="H147" s="1">
        <v>12.08333333</v>
      </c>
      <c r="I147" s="1">
        <v>4.0802033210000001E-3</v>
      </c>
      <c r="J147" s="1">
        <v>1.093275457E-2</v>
      </c>
      <c r="K147" s="1">
        <v>1.0009114779999999</v>
      </c>
    </row>
    <row r="148" spans="1:11" x14ac:dyDescent="0.25">
      <c r="A148" s="79">
        <f>IR!B155/12</f>
        <v>12.166666666666666</v>
      </c>
      <c r="B148" s="1">
        <v>68.5</v>
      </c>
      <c r="C148" s="1">
        <v>7.43E-3</v>
      </c>
      <c r="D148" s="1">
        <v>12.16666667</v>
      </c>
      <c r="E148" s="1">
        <v>0.95112174149999995</v>
      </c>
      <c r="F148" s="1">
        <v>5.0113210409999998E-2</v>
      </c>
      <c r="G148" s="1">
        <v>1.051390118</v>
      </c>
      <c r="H148" s="1">
        <v>12.16666667</v>
      </c>
      <c r="I148" s="1">
        <v>4.1273883090000001E-3</v>
      </c>
      <c r="J148" s="1">
        <v>1.0700936939999999E-2</v>
      </c>
      <c r="K148" s="1">
        <v>1.0008921420000001</v>
      </c>
    </row>
    <row r="149" spans="1:11" x14ac:dyDescent="0.25">
      <c r="A149" s="79">
        <f>IR!B156/12</f>
        <v>12.25</v>
      </c>
      <c r="B149" s="1">
        <v>69</v>
      </c>
      <c r="C149" s="1">
        <v>7.43E-3</v>
      </c>
      <c r="D149" s="1">
        <v>12.25</v>
      </c>
      <c r="E149" s="1">
        <v>0.95027396180000001</v>
      </c>
      <c r="F149" s="1">
        <v>5.1004955159999997E-2</v>
      </c>
      <c r="G149" s="1">
        <v>1.052328108</v>
      </c>
      <c r="H149" s="1">
        <v>12.25</v>
      </c>
      <c r="I149" s="1">
        <v>4.1723499249999999E-3</v>
      </c>
      <c r="J149" s="1">
        <v>1.0503905779999999E-2</v>
      </c>
      <c r="K149" s="1">
        <v>1.000875709</v>
      </c>
    </row>
    <row r="150" spans="1:11" x14ac:dyDescent="0.25">
      <c r="A150" s="79">
        <f>IR!B157/12</f>
        <v>12.333333333333334</v>
      </c>
      <c r="B150" s="1">
        <v>69.5</v>
      </c>
      <c r="C150" s="1">
        <v>7.43E-3</v>
      </c>
      <c r="D150" s="1">
        <v>12.33333333</v>
      </c>
      <c r="E150" s="1">
        <v>0.94944252669999996</v>
      </c>
      <c r="F150" s="1">
        <v>5.1880280639999998E-2</v>
      </c>
      <c r="G150" s="1">
        <v>1.0532496410000001</v>
      </c>
      <c r="H150" s="1">
        <v>12.33333333</v>
      </c>
      <c r="I150" s="1">
        <v>4.21536902E-3</v>
      </c>
      <c r="J150" s="1">
        <v>1.034277198E-2</v>
      </c>
      <c r="K150" s="1">
        <v>1.000862269</v>
      </c>
    </row>
    <row r="151" spans="1:11" x14ac:dyDescent="0.25">
      <c r="A151" s="79">
        <f>IR!B158/12</f>
        <v>12.416666666666666</v>
      </c>
      <c r="B151" s="1">
        <v>70</v>
      </c>
      <c r="C151" s="1">
        <v>7.43E-3</v>
      </c>
      <c r="D151" s="1">
        <v>12.41666667</v>
      </c>
      <c r="E151" s="1">
        <v>0.94862455690000003</v>
      </c>
      <c r="F151" s="1">
        <v>5.2742178309999999E-2</v>
      </c>
      <c r="G151" s="1">
        <v>1.0541578250000001</v>
      </c>
      <c r="H151" s="1">
        <v>12.41666667</v>
      </c>
      <c r="I151" s="1">
        <v>4.2567264439999997E-3</v>
      </c>
      <c r="J151" s="1">
        <v>1.021864688E-2</v>
      </c>
      <c r="K151" s="1">
        <v>1.0008519170000001</v>
      </c>
    </row>
    <row r="152" spans="1:11" x14ac:dyDescent="0.25">
      <c r="A152" s="79">
        <f>IR!B159/12</f>
        <v>12.5</v>
      </c>
      <c r="B152" s="1">
        <v>70.5</v>
      </c>
      <c r="C152" s="1">
        <v>7.43E-3</v>
      </c>
      <c r="D152" s="1">
        <v>12.5</v>
      </c>
      <c r="E152" s="1">
        <v>0.94781709579999995</v>
      </c>
      <c r="F152" s="1">
        <v>5.3593732210000002E-2</v>
      </c>
      <c r="G152" s="1">
        <v>1.0550558800000001</v>
      </c>
      <c r="H152" s="1">
        <v>12.5</v>
      </c>
      <c r="I152" s="1">
        <v>4.296703049E-3</v>
      </c>
      <c r="J152" s="1">
        <v>1.0132759749999999E-2</v>
      </c>
      <c r="K152" s="1">
        <v>1.000844753</v>
      </c>
    </row>
    <row r="153" spans="1:11" x14ac:dyDescent="0.25">
      <c r="A153" s="79">
        <f>IR!B160/12</f>
        <v>12.583333333333334</v>
      </c>
      <c r="B153" s="1">
        <v>71</v>
      </c>
      <c r="C153" s="1">
        <v>7.43E-3</v>
      </c>
      <c r="D153" s="1">
        <v>12.58333333</v>
      </c>
      <c r="E153" s="1">
        <v>0.94701710009999995</v>
      </c>
      <c r="F153" s="1">
        <v>5.4438128859999997E-2</v>
      </c>
      <c r="G153" s="1">
        <v>1.0559471419999999</v>
      </c>
      <c r="H153" s="1">
        <v>12.58333333</v>
      </c>
      <c r="I153" s="1">
        <v>4.3355804669999998E-3</v>
      </c>
      <c r="J153" s="1">
        <v>1.008669905E-2</v>
      </c>
      <c r="K153" s="1">
        <v>1.0008409119999999</v>
      </c>
    </row>
    <row r="154" spans="1:11" x14ac:dyDescent="0.25">
      <c r="A154" s="79">
        <f>IR!B161/12</f>
        <v>12.666666666666666</v>
      </c>
      <c r="B154" s="1">
        <v>71.5</v>
      </c>
      <c r="C154" s="1">
        <v>7.43E-3</v>
      </c>
      <c r="D154" s="1">
        <v>12.66666667</v>
      </c>
      <c r="E154" s="1">
        <v>0.94622141150000005</v>
      </c>
      <c r="F154" s="1">
        <v>5.5278687110000002E-2</v>
      </c>
      <c r="G154" s="1">
        <v>1.0568351</v>
      </c>
      <c r="H154" s="1">
        <v>12.66666667</v>
      </c>
      <c r="I154" s="1">
        <v>4.3736434599999999E-3</v>
      </c>
      <c r="J154" s="1">
        <v>1.0081711530000001E-2</v>
      </c>
      <c r="K154" s="1">
        <v>1.0008404959999999</v>
      </c>
    </row>
    <row r="155" spans="1:11" x14ac:dyDescent="0.25">
      <c r="A155" s="79">
        <f>IR!B162/12</f>
        <v>12.75</v>
      </c>
      <c r="B155" s="1">
        <v>72</v>
      </c>
      <c r="C155" s="1">
        <v>7.43E-3</v>
      </c>
      <c r="D155" s="1">
        <v>12.75</v>
      </c>
      <c r="E155" s="1">
        <v>0.94542678440000005</v>
      </c>
      <c r="F155" s="1">
        <v>5.6118829740000001E-2</v>
      </c>
      <c r="G155" s="1">
        <v>1.057723365</v>
      </c>
      <c r="H155" s="1">
        <v>12.75</v>
      </c>
      <c r="I155" s="1">
        <v>4.4111775690000004E-3</v>
      </c>
      <c r="J155" s="1">
        <v>1.0118927979999999E-2</v>
      </c>
      <c r="K155" s="1">
        <v>1.0008436000000001</v>
      </c>
    </row>
    <row r="156" spans="1:11" x14ac:dyDescent="0.25">
      <c r="A156" s="79">
        <f>IR!B163/12</f>
        <v>12.833333333333334</v>
      </c>
      <c r="B156" s="1">
        <v>72.5</v>
      </c>
      <c r="C156" s="1">
        <v>7.43E-3</v>
      </c>
      <c r="D156" s="1">
        <v>12.83333333</v>
      </c>
      <c r="E156" s="1">
        <v>0.94462989500000005</v>
      </c>
      <c r="F156" s="1">
        <v>5.6962073740000001E-2</v>
      </c>
      <c r="G156" s="1">
        <v>1.0586156600000001</v>
      </c>
      <c r="H156" s="1">
        <v>12.83333333</v>
      </c>
      <c r="I156" s="1">
        <v>4.4484683380000001E-3</v>
      </c>
      <c r="J156" s="1">
        <v>1.019947916E-2</v>
      </c>
      <c r="K156" s="1">
        <v>1.0008503179999999</v>
      </c>
    </row>
    <row r="157" spans="1:11" x14ac:dyDescent="0.25">
      <c r="A157" s="79">
        <f>IR!B164/12</f>
        <v>12.916666666666666</v>
      </c>
      <c r="B157" s="1">
        <v>73</v>
      </c>
      <c r="C157" s="1">
        <v>7.43E-3</v>
      </c>
      <c r="D157" s="1">
        <v>12.91666667</v>
      </c>
      <c r="E157" s="1">
        <v>0.94382734170000004</v>
      </c>
      <c r="F157" s="1">
        <v>5.781203033E-2</v>
      </c>
      <c r="G157" s="1">
        <v>1.0595158200000001</v>
      </c>
      <c r="H157" s="1">
        <v>12.91666667</v>
      </c>
      <c r="I157" s="1">
        <v>4.4858013099999998E-3</v>
      </c>
      <c r="J157" s="1">
        <v>1.032449562E-2</v>
      </c>
      <c r="K157" s="1">
        <v>1.000860745</v>
      </c>
    </row>
    <row r="158" spans="1:11" x14ac:dyDescent="0.25">
      <c r="A158" s="79">
        <f>IR!B165/12</f>
        <v>13</v>
      </c>
      <c r="B158" s="1">
        <v>73.5</v>
      </c>
      <c r="C158" s="1">
        <v>7.43E-3</v>
      </c>
      <c r="D158" s="1">
        <v>13</v>
      </c>
      <c r="E158" s="1">
        <v>0.94301564579999997</v>
      </c>
      <c r="F158" s="1">
        <v>5.8672404970000001E-2</v>
      </c>
      <c r="G158" s="1">
        <v>1.0604277929999999</v>
      </c>
      <c r="H158" s="1">
        <v>13</v>
      </c>
      <c r="I158" s="1">
        <v>4.5234620270000001E-3</v>
      </c>
      <c r="J158" s="1">
        <v>1.048738315E-2</v>
      </c>
      <c r="K158" s="1">
        <v>1.0008743309999999</v>
      </c>
    </row>
    <row r="159" spans="1:11" x14ac:dyDescent="0.25">
      <c r="A159" s="79">
        <f>IR!B166/12</f>
        <v>13.083333333333334</v>
      </c>
      <c r="B159" s="1">
        <v>74</v>
      </c>
      <c r="C159" s="1">
        <v>7.43E-3</v>
      </c>
      <c r="D159" s="1">
        <v>13.08333333</v>
      </c>
      <c r="E159" s="1">
        <v>0.94219185859999999</v>
      </c>
      <c r="F159" s="1">
        <v>5.9546353570000002E-2</v>
      </c>
      <c r="G159" s="1">
        <v>1.061354957</v>
      </c>
      <c r="H159" s="1">
        <v>13.08333333</v>
      </c>
      <c r="I159" s="1">
        <v>4.5616866070000003E-3</v>
      </c>
      <c r="J159" s="1">
        <v>1.0657982329999999E-2</v>
      </c>
      <c r="K159" s="1">
        <v>1.0008885599999999</v>
      </c>
    </row>
    <row r="160" spans="1:11" x14ac:dyDescent="0.25">
      <c r="A160" s="79">
        <f>IR!B167/12</f>
        <v>13.166666666666666</v>
      </c>
      <c r="B160" s="1">
        <v>74.5</v>
      </c>
      <c r="C160" s="1">
        <v>7.43E-3</v>
      </c>
      <c r="D160" s="1">
        <v>13.16666667</v>
      </c>
      <c r="E160" s="1">
        <v>0.94135540809999996</v>
      </c>
      <c r="F160" s="1">
        <v>6.043451876E-2</v>
      </c>
      <c r="G160" s="1">
        <v>1.062298035</v>
      </c>
      <c r="H160" s="1">
        <v>13.16666667</v>
      </c>
      <c r="I160" s="1">
        <v>4.6005134680000004E-3</v>
      </c>
      <c r="J160" s="1">
        <v>1.082862247E-2</v>
      </c>
      <c r="K160" s="1">
        <v>1.000902792</v>
      </c>
    </row>
    <row r="161" spans="1:11" x14ac:dyDescent="0.25">
      <c r="A161" s="79">
        <f>IR!B168/12</f>
        <v>13.25</v>
      </c>
      <c r="B161" s="1">
        <v>75</v>
      </c>
      <c r="C161" s="1">
        <v>7.43E-3</v>
      </c>
      <c r="D161" s="1">
        <v>13.25</v>
      </c>
      <c r="E161" s="1">
        <v>0.94050632609999996</v>
      </c>
      <c r="F161" s="1">
        <v>6.1336903970000002E-2</v>
      </c>
      <c r="G161" s="1">
        <v>1.0632570690000001</v>
      </c>
      <c r="H161" s="1">
        <v>13.25</v>
      </c>
      <c r="I161" s="1">
        <v>4.6399316000000001E-3</v>
      </c>
      <c r="J161" s="1">
        <v>1.099925956E-2</v>
      </c>
      <c r="K161" s="1">
        <v>1.0009170249999999</v>
      </c>
    </row>
    <row r="162" spans="1:11" x14ac:dyDescent="0.25">
      <c r="A162" s="79">
        <f>IR!B169/12</f>
        <v>13.333333333333334</v>
      </c>
      <c r="B162" s="1">
        <v>75.5</v>
      </c>
      <c r="C162" s="1">
        <v>7.43E-3</v>
      </c>
      <c r="D162" s="1">
        <v>13.33333333</v>
      </c>
      <c r="E162" s="1">
        <v>0.93964464830000005</v>
      </c>
      <c r="F162" s="1">
        <v>6.225350893E-2</v>
      </c>
      <c r="G162" s="1">
        <v>1.0642321029999999</v>
      </c>
      <c r="H162" s="1">
        <v>13.33333333</v>
      </c>
      <c r="I162" s="1">
        <v>4.6799299950000001E-3</v>
      </c>
      <c r="J162" s="1">
        <v>1.116984962E-2</v>
      </c>
      <c r="K162" s="1">
        <v>1.0009312539999999</v>
      </c>
    </row>
    <row r="163" spans="1:11" x14ac:dyDescent="0.25">
      <c r="A163" s="79">
        <f>IR!B170/12</f>
        <v>13.416666666666666</v>
      </c>
      <c r="B163" s="1">
        <v>76</v>
      </c>
      <c r="C163" s="1">
        <v>7.43E-3</v>
      </c>
      <c r="D163" s="1">
        <v>13.41666667</v>
      </c>
      <c r="E163" s="1">
        <v>0.93877041439999998</v>
      </c>
      <c r="F163" s="1">
        <v>6.3184329730000002E-2</v>
      </c>
      <c r="G163" s="1">
        <v>1.0652231729999999</v>
      </c>
      <c r="H163" s="1">
        <v>13.41666667</v>
      </c>
      <c r="I163" s="1">
        <v>4.7204976459999997E-3</v>
      </c>
      <c r="J163" s="1">
        <v>1.1340348680000001E-2</v>
      </c>
      <c r="K163" s="1">
        <v>1.0009454760000001</v>
      </c>
    </row>
    <row r="164" spans="1:11" x14ac:dyDescent="0.25">
      <c r="A164" s="79">
        <f>IR!B171/12</f>
        <v>13.5</v>
      </c>
      <c r="B164" s="1">
        <v>76.5</v>
      </c>
      <c r="C164" s="1">
        <v>7.43E-3</v>
      </c>
      <c r="D164" s="1">
        <v>13.5</v>
      </c>
      <c r="E164" s="1">
        <v>0.93788366820000002</v>
      </c>
      <c r="F164" s="1">
        <v>6.4129358789999993E-2</v>
      </c>
      <c r="G164" s="1">
        <v>1.066230316</v>
      </c>
      <c r="H164" s="1">
        <v>13.5</v>
      </c>
      <c r="I164" s="1">
        <v>4.761623544E-3</v>
      </c>
      <c r="J164" s="1">
        <v>1.151071347E-2</v>
      </c>
      <c r="K164" s="1">
        <v>1.0009596860000001</v>
      </c>
    </row>
    <row r="165" spans="1:11" x14ac:dyDescent="0.25">
      <c r="A165" s="79">
        <f>IR!B172/12</f>
        <v>13.583333333333334</v>
      </c>
      <c r="B165" s="1">
        <v>77</v>
      </c>
      <c r="C165" s="1">
        <v>7.43E-3</v>
      </c>
      <c r="D165" s="1">
        <v>13.58333333</v>
      </c>
      <c r="E165" s="1">
        <v>0.93698445699999999</v>
      </c>
      <c r="F165" s="1">
        <v>6.5088584909999997E-2</v>
      </c>
      <c r="G165" s="1">
        <v>1.067253563</v>
      </c>
      <c r="H165" s="1">
        <v>13.58333333</v>
      </c>
      <c r="I165" s="1">
        <v>4.8032966840000002E-3</v>
      </c>
      <c r="J165" s="1">
        <v>1.168090288E-2</v>
      </c>
      <c r="K165" s="1">
        <v>1.000973882</v>
      </c>
    </row>
    <row r="166" spans="1:11" x14ac:dyDescent="0.25">
      <c r="A166" s="79">
        <f>IR!B173/12</f>
        <v>13.666666666666666</v>
      </c>
      <c r="B166" s="1">
        <v>77.5</v>
      </c>
      <c r="C166" s="1">
        <v>7.43E-3</v>
      </c>
      <c r="D166" s="1">
        <v>13.66666667</v>
      </c>
      <c r="E166" s="1">
        <v>0.93607283210000003</v>
      </c>
      <c r="F166" s="1">
        <v>6.6061993479999997E-2</v>
      </c>
      <c r="G166" s="1">
        <v>1.068292942</v>
      </c>
      <c r="H166" s="1">
        <v>13.66666667</v>
      </c>
      <c r="I166" s="1">
        <v>4.8455060810000004E-3</v>
      </c>
      <c r="J166" s="1">
        <v>1.1850873769999999E-2</v>
      </c>
      <c r="K166" s="1">
        <v>1.0009880609999999</v>
      </c>
    </row>
    <row r="167" spans="1:11" x14ac:dyDescent="0.25">
      <c r="A167" s="79">
        <f>IR!B174/12</f>
        <v>13.75</v>
      </c>
      <c r="B167" s="1">
        <v>78</v>
      </c>
      <c r="C167" s="1">
        <v>7.43E-3</v>
      </c>
      <c r="D167" s="1">
        <v>13.75</v>
      </c>
      <c r="E167" s="1">
        <v>0.9351488483</v>
      </c>
      <c r="F167" s="1">
        <v>6.7049566300000002E-2</v>
      </c>
      <c r="G167" s="1">
        <v>1.069348481</v>
      </c>
      <c r="H167" s="1">
        <v>13.75</v>
      </c>
      <c r="I167" s="1">
        <v>4.8882407510000003E-3</v>
      </c>
      <c r="J167" s="1">
        <v>1.2020582320000001E-2</v>
      </c>
      <c r="K167" s="1">
        <v>1.0010022169999999</v>
      </c>
    </row>
    <row r="168" spans="1:11" x14ac:dyDescent="0.25">
      <c r="A168" s="79">
        <f>IR!B175/12</f>
        <v>13.833333333333334</v>
      </c>
      <c r="B168" s="1">
        <v>78.5</v>
      </c>
      <c r="C168" s="1">
        <v>7.43E-3</v>
      </c>
      <c r="D168" s="1">
        <v>13.83333333</v>
      </c>
      <c r="E168" s="1">
        <v>0.93421256450000001</v>
      </c>
      <c r="F168" s="1">
        <v>6.8051281490000004E-2</v>
      </c>
      <c r="G168" s="1">
        <v>1.0704202</v>
      </c>
      <c r="H168" s="1">
        <v>13.83333333</v>
      </c>
      <c r="I168" s="1">
        <v>4.9314897119999996E-3</v>
      </c>
      <c r="J168" s="1">
        <v>1.218998474E-2</v>
      </c>
      <c r="K168" s="1">
        <v>1.0010163480000001</v>
      </c>
    </row>
    <row r="169" spans="1:11" x14ac:dyDescent="0.25">
      <c r="A169" s="79">
        <f>IR!B176/12</f>
        <v>13.916666666666666</v>
      </c>
      <c r="B169" s="1">
        <v>79</v>
      </c>
      <c r="C169" s="1">
        <v>7.43E-3</v>
      </c>
      <c r="D169" s="1">
        <v>13.91666667</v>
      </c>
      <c r="E169" s="1">
        <v>0.93326404330000001</v>
      </c>
      <c r="F169" s="1">
        <v>6.9067113550000003E-2</v>
      </c>
      <c r="G169" s="1">
        <v>1.071508119</v>
      </c>
      <c r="H169" s="1">
        <v>13.91666667</v>
      </c>
      <c r="I169" s="1">
        <v>4.975241981E-3</v>
      </c>
      <c r="J169" s="1">
        <v>1.2359037240000001E-2</v>
      </c>
      <c r="K169" s="1">
        <v>1.00103045</v>
      </c>
    </row>
    <row r="170" spans="1:11" x14ac:dyDescent="0.25">
      <c r="A170" s="79">
        <f>IR!B177/12</f>
        <v>14</v>
      </c>
      <c r="B170" s="1">
        <v>79.5</v>
      </c>
      <c r="C170" s="1">
        <v>7.43E-3</v>
      </c>
      <c r="D170" s="1">
        <v>14</v>
      </c>
      <c r="E170" s="1">
        <v>0.93230335099999995</v>
      </c>
      <c r="F170" s="1">
        <v>7.0097033320000002E-2</v>
      </c>
      <c r="G170" s="1">
        <v>1.0726122549999999</v>
      </c>
      <c r="H170" s="1">
        <v>14</v>
      </c>
      <c r="I170" s="1">
        <v>5.0194865769999999E-3</v>
      </c>
      <c r="J170" s="1">
        <v>1.252128326E-2</v>
      </c>
      <c r="K170" s="1">
        <v>1.0010439849999999</v>
      </c>
    </row>
    <row r="171" spans="1:11" x14ac:dyDescent="0.25">
      <c r="A171" s="79">
        <f>IR!B178/12</f>
        <v>14.083333333333334</v>
      </c>
      <c r="B171" s="1">
        <v>80</v>
      </c>
      <c r="C171" s="1">
        <v>7.43E-3</v>
      </c>
      <c r="D171" s="1">
        <v>14.08333333</v>
      </c>
      <c r="E171" s="1">
        <v>0.93133105549999995</v>
      </c>
      <c r="F171" s="1">
        <v>7.1140473590000003E-2</v>
      </c>
      <c r="G171" s="1">
        <v>1.0737320459999999</v>
      </c>
      <c r="H171" s="1">
        <v>14.08333333</v>
      </c>
      <c r="I171" s="1">
        <v>5.0641743779999996E-3</v>
      </c>
      <c r="J171" s="1">
        <v>1.265072659E-2</v>
      </c>
      <c r="K171" s="1">
        <v>1.0010547830000001</v>
      </c>
    </row>
    <row r="172" spans="1:11" x14ac:dyDescent="0.25">
      <c r="A172" s="79">
        <f>IR!B179/12</f>
        <v>14.166666666666666</v>
      </c>
      <c r="B172" s="1">
        <v>80.5</v>
      </c>
      <c r="C172" s="1">
        <v>7.43E-3</v>
      </c>
      <c r="D172" s="1">
        <v>14.16666667</v>
      </c>
      <c r="E172" s="1">
        <v>0.93034973830000001</v>
      </c>
      <c r="F172" s="1">
        <v>7.2194700809999998E-2</v>
      </c>
      <c r="G172" s="1">
        <v>1.074864601</v>
      </c>
      <c r="H172" s="1">
        <v>14.16666667</v>
      </c>
      <c r="I172" s="1">
        <v>5.109103714E-3</v>
      </c>
      <c r="J172" s="1">
        <v>1.274008238E-2</v>
      </c>
      <c r="K172" s="1">
        <v>1.001062237</v>
      </c>
    </row>
    <row r="173" spans="1:11" x14ac:dyDescent="0.25">
      <c r="A173" s="79">
        <f>IR!B180/12</f>
        <v>14.25</v>
      </c>
      <c r="B173" s="1">
        <v>81</v>
      </c>
      <c r="C173" s="1">
        <v>7.43E-3</v>
      </c>
      <c r="D173" s="1">
        <v>14.25</v>
      </c>
      <c r="E173" s="1">
        <v>0.92936253479999997</v>
      </c>
      <c r="F173" s="1">
        <v>7.3256374339999999E-2</v>
      </c>
      <c r="G173" s="1">
        <v>1.076006362</v>
      </c>
      <c r="H173" s="1">
        <v>14.25</v>
      </c>
      <c r="I173" s="1">
        <v>5.154034775E-3</v>
      </c>
      <c r="J173" s="1">
        <v>1.278840352E-2</v>
      </c>
      <c r="K173" s="1">
        <v>1.001066268</v>
      </c>
    </row>
    <row r="174" spans="1:11" x14ac:dyDescent="0.25">
      <c r="A174" s="79">
        <f>IR!B181/12</f>
        <v>14.333333333333334</v>
      </c>
      <c r="B174" s="1">
        <v>81.5</v>
      </c>
      <c r="C174" s="1">
        <v>7.43E-3</v>
      </c>
      <c r="D174" s="1">
        <v>14.33333333</v>
      </c>
      <c r="E174" s="1">
        <v>0.9283726404</v>
      </c>
      <c r="F174" s="1">
        <v>7.4322074639999999E-2</v>
      </c>
      <c r="G174" s="1">
        <v>1.0771536740000001</v>
      </c>
      <c r="H174" s="1">
        <v>14.33333333</v>
      </c>
      <c r="I174" s="1">
        <v>5.1987277530000002E-3</v>
      </c>
      <c r="J174" s="1">
        <v>1.279474305E-2</v>
      </c>
      <c r="K174" s="1">
        <v>1.001066797</v>
      </c>
    </row>
    <row r="175" spans="1:11" x14ac:dyDescent="0.25">
      <c r="A175" s="79">
        <f>IR!B182/12</f>
        <v>14.416666666666666</v>
      </c>
      <c r="B175" s="1">
        <v>82</v>
      </c>
      <c r="C175" s="1">
        <v>7.43E-3</v>
      </c>
      <c r="D175" s="1">
        <v>14.41666667</v>
      </c>
      <c r="E175" s="1">
        <v>0.9273833105</v>
      </c>
      <c r="F175" s="1">
        <v>7.5388303219999994E-2</v>
      </c>
      <c r="G175" s="1">
        <v>1.0783027780000001</v>
      </c>
      <c r="H175" s="1">
        <v>14.41666667</v>
      </c>
      <c r="I175" s="1">
        <v>5.2429428390000001E-3</v>
      </c>
      <c r="J175" s="1">
        <v>1.275815407E-2</v>
      </c>
      <c r="K175" s="1">
        <v>1.0010637449999999</v>
      </c>
    </row>
    <row r="176" spans="1:11" x14ac:dyDescent="0.25">
      <c r="A176" s="79">
        <f>IR!B183/12</f>
        <v>14.5</v>
      </c>
      <c r="B176" s="1">
        <v>82.5</v>
      </c>
      <c r="C176" s="1">
        <v>7.43E-3</v>
      </c>
      <c r="D176" s="1">
        <v>14.5</v>
      </c>
      <c r="E176" s="1">
        <v>0.92639785949999998</v>
      </c>
      <c r="F176" s="1">
        <v>7.6451482730000006E-2</v>
      </c>
      <c r="G176" s="1">
        <v>1.079449817</v>
      </c>
      <c r="H176" s="1">
        <v>14.5</v>
      </c>
      <c r="I176" s="1">
        <v>5.2864402239999999E-3</v>
      </c>
      <c r="J176" s="1">
        <v>1.26775646E-2</v>
      </c>
      <c r="K176" s="1">
        <v>1.0010570219999999</v>
      </c>
    </row>
    <row r="177" spans="1:11" x14ac:dyDescent="0.25">
      <c r="A177" s="79">
        <f>IR!B184/12</f>
        <v>14.583333333333334</v>
      </c>
      <c r="B177" s="1">
        <v>83</v>
      </c>
      <c r="C177" s="1">
        <v>7.43E-3</v>
      </c>
      <c r="D177" s="1">
        <v>14.58333333</v>
      </c>
      <c r="E177" s="1">
        <v>0.92541967059999997</v>
      </c>
      <c r="F177" s="1">
        <v>7.7507946450000004E-2</v>
      </c>
      <c r="G177" s="1">
        <v>1.080590819</v>
      </c>
      <c r="H177" s="1">
        <v>14.58333333</v>
      </c>
      <c r="I177" s="1">
        <v>5.328979381E-3</v>
      </c>
      <c r="J177" s="1">
        <v>1.255152165E-2</v>
      </c>
      <c r="K177" s="1">
        <v>1.0010465070000001</v>
      </c>
    </row>
    <row r="178" spans="1:11" x14ac:dyDescent="0.25">
      <c r="A178" s="79">
        <f>IR!B185/12</f>
        <v>14.666666666666666</v>
      </c>
      <c r="B178" s="1">
        <v>83.5</v>
      </c>
      <c r="C178" s="1">
        <v>7.43E-3</v>
      </c>
      <c r="D178" s="1">
        <v>14.66666667</v>
      </c>
      <c r="E178" s="1">
        <v>0.92445222449999997</v>
      </c>
      <c r="F178" s="1">
        <v>7.8553906579999999E-2</v>
      </c>
      <c r="G178" s="1">
        <v>1.081721666</v>
      </c>
      <c r="H178" s="1">
        <v>14.66666667</v>
      </c>
      <c r="I178" s="1">
        <v>5.3703169079999998E-3</v>
      </c>
      <c r="J178" s="1">
        <v>1.2378937180000001E-2</v>
      </c>
      <c r="K178" s="1">
        <v>1.0010321099999999</v>
      </c>
    </row>
    <row r="179" spans="1:11" x14ac:dyDescent="0.25">
      <c r="A179" s="79">
        <f>IR!B186/12</f>
        <v>14.75</v>
      </c>
      <c r="B179" s="1">
        <v>84</v>
      </c>
      <c r="C179" s="1">
        <v>7.43E-3</v>
      </c>
      <c r="D179" s="1">
        <v>14.75</v>
      </c>
      <c r="E179" s="1">
        <v>0.9234990716</v>
      </c>
      <c r="F179" s="1">
        <v>7.9585484679999999E-2</v>
      </c>
      <c r="G179" s="1">
        <v>1.0828381220000001</v>
      </c>
      <c r="H179" s="1">
        <v>14.75</v>
      </c>
      <c r="I179" s="1">
        <v>5.4102086860000004E-3</v>
      </c>
      <c r="J179" s="1">
        <v>1.2158846439999999E-2</v>
      </c>
      <c r="K179" s="1">
        <v>1.0010137509999999</v>
      </c>
    </row>
    <row r="180" spans="1:11" x14ac:dyDescent="0.25">
      <c r="A180" s="79">
        <f>IR!B187/12</f>
        <v>14.833333333333334</v>
      </c>
      <c r="B180" s="1">
        <v>84.5</v>
      </c>
      <c r="C180" s="1">
        <v>7.43E-3</v>
      </c>
      <c r="D180" s="1">
        <v>14.83333333</v>
      </c>
      <c r="E180" s="1">
        <v>0.92256382179999996</v>
      </c>
      <c r="F180" s="1">
        <v>8.0598721880000002E-2</v>
      </c>
      <c r="G180" s="1">
        <v>1.08393585</v>
      </c>
      <c r="H180" s="1">
        <v>14.83333333</v>
      </c>
      <c r="I180" s="1">
        <v>5.4484105960000001E-3</v>
      </c>
      <c r="J180" s="1">
        <v>1.189028414E-2</v>
      </c>
      <c r="K180" s="1">
        <v>1.0009913479999999</v>
      </c>
    </row>
    <row r="181" spans="1:11" x14ac:dyDescent="0.25">
      <c r="A181" s="79">
        <f>IR!B188/12</f>
        <v>14.916666666666666</v>
      </c>
      <c r="B181" s="1">
        <v>85</v>
      </c>
      <c r="C181" s="1">
        <v>7.43E-3</v>
      </c>
      <c r="D181" s="1">
        <v>14.91666667</v>
      </c>
      <c r="E181" s="1">
        <v>0.92165014580000004</v>
      </c>
      <c r="F181" s="1">
        <v>8.1589578900000001E-2</v>
      </c>
      <c r="G181" s="1">
        <v>1.085010407</v>
      </c>
      <c r="H181" s="1">
        <v>14.91666667</v>
      </c>
      <c r="I181" s="1">
        <v>5.4846785180000003E-3</v>
      </c>
      <c r="J181" s="1">
        <v>1.1572284360000001E-2</v>
      </c>
      <c r="K181" s="1">
        <v>1.000964822</v>
      </c>
    </row>
    <row r="182" spans="1:11" x14ac:dyDescent="0.25">
      <c r="A182" s="79">
        <f>IR!B189/12</f>
        <v>15</v>
      </c>
      <c r="B182" s="1">
        <v>85.5</v>
      </c>
      <c r="C182" s="1">
        <v>7.43E-3</v>
      </c>
      <c r="D182" s="1">
        <v>15</v>
      </c>
      <c r="E182" s="1">
        <v>0.92076177439999995</v>
      </c>
      <c r="F182" s="1">
        <v>8.2553935930000003E-2</v>
      </c>
      <c r="G182" s="1">
        <v>1.086057249</v>
      </c>
      <c r="H182" s="1">
        <v>15</v>
      </c>
      <c r="I182" s="1">
        <v>5.5187683330000003E-3</v>
      </c>
      <c r="J182" s="1">
        <v>1.1218853339999999E-2</v>
      </c>
      <c r="K182" s="1">
        <v>1.000935342</v>
      </c>
    </row>
    <row r="183" spans="1:11" x14ac:dyDescent="0.25">
      <c r="A183" s="79">
        <f>IR!B190/12</f>
        <v>15.083333333333334</v>
      </c>
      <c r="B183" s="1">
        <v>86</v>
      </c>
      <c r="C183" s="1">
        <v>7.43E-3</v>
      </c>
      <c r="D183" s="1">
        <v>15.08333333</v>
      </c>
      <c r="E183" s="1">
        <v>0.91990135240000004</v>
      </c>
      <c r="F183" s="1">
        <v>8.3488840369999998E-2</v>
      </c>
      <c r="G183" s="1">
        <v>1.087073084</v>
      </c>
      <c r="H183" s="1">
        <v>15.08333333</v>
      </c>
      <c r="I183" s="1">
        <v>5.5505191039999999E-3</v>
      </c>
      <c r="J183" s="1">
        <v>1.0889573600000001E-2</v>
      </c>
      <c r="K183" s="1">
        <v>1.0009078760000001</v>
      </c>
    </row>
    <row r="184" spans="1:11" x14ac:dyDescent="0.25">
      <c r="A184" s="79">
        <f>IR!B191/12</f>
        <v>15.166666666666666</v>
      </c>
      <c r="B184" s="1">
        <v>86.5</v>
      </c>
      <c r="C184" s="1">
        <v>7.43E-3</v>
      </c>
      <c r="D184" s="1">
        <v>15.16666667</v>
      </c>
      <c r="E184" s="1">
        <v>0.91906695319999998</v>
      </c>
      <c r="F184" s="1">
        <v>8.4396304840000005E-2</v>
      </c>
      <c r="G184" s="1">
        <v>1.0880600119999999</v>
      </c>
      <c r="H184" s="1">
        <v>15.16666667</v>
      </c>
      <c r="I184" s="1">
        <v>5.5801026249999996E-3</v>
      </c>
      <c r="J184" s="1">
        <v>1.0600260530000001E-2</v>
      </c>
      <c r="K184" s="1">
        <v>1.0008837450000001</v>
      </c>
    </row>
    <row r="185" spans="1:11" x14ac:dyDescent="0.25">
      <c r="A185" s="79">
        <f>IR!B192/12</f>
        <v>15.25</v>
      </c>
      <c r="B185" s="1">
        <v>87</v>
      </c>
      <c r="C185" s="1">
        <v>7.43E-3</v>
      </c>
      <c r="D185" s="1">
        <v>15.25</v>
      </c>
      <c r="E185" s="1">
        <v>0.91825544930000003</v>
      </c>
      <c r="F185" s="1">
        <v>8.5279659879999997E-2</v>
      </c>
      <c r="G185" s="1">
        <v>1.08902158</v>
      </c>
      <c r="H185" s="1">
        <v>15.25</v>
      </c>
      <c r="I185" s="1">
        <v>5.6077738719999999E-3</v>
      </c>
      <c r="J185" s="1">
        <v>1.0351921789999999E-2</v>
      </c>
      <c r="K185" s="1">
        <v>1.000863032</v>
      </c>
    </row>
    <row r="186" spans="1:11" x14ac:dyDescent="0.25">
      <c r="A186" s="79">
        <f>IR!B193/12</f>
        <v>15.333333333333334</v>
      </c>
      <c r="B186" s="1">
        <v>87.5</v>
      </c>
      <c r="C186" s="1">
        <v>7.43E-3</v>
      </c>
      <c r="D186" s="1">
        <v>15.33333333</v>
      </c>
      <c r="E186" s="1">
        <v>0.91746364849999995</v>
      </c>
      <c r="F186" s="1">
        <v>8.6142320029999997E-2</v>
      </c>
      <c r="G186" s="1">
        <v>1.089961441</v>
      </c>
      <c r="H186" s="1">
        <v>15.33333333</v>
      </c>
      <c r="I186" s="1">
        <v>5.6337878219999997E-3</v>
      </c>
      <c r="J186" s="1">
        <v>1.014556568E-2</v>
      </c>
      <c r="K186" s="1">
        <v>1.000845821</v>
      </c>
    </row>
    <row r="187" spans="1:11" x14ac:dyDescent="0.25">
      <c r="A187" s="79">
        <f>IR!B194/12</f>
        <v>15.416666666666666</v>
      </c>
      <c r="B187" s="1">
        <v>88</v>
      </c>
      <c r="C187" s="1">
        <v>7.43E-3</v>
      </c>
      <c r="D187" s="1">
        <v>15.41666667</v>
      </c>
      <c r="E187" s="1">
        <v>0.91668829399999996</v>
      </c>
      <c r="F187" s="1">
        <v>8.6987783839999999E-2</v>
      </c>
      <c r="G187" s="1">
        <v>1.0908833529999999</v>
      </c>
      <c r="H187" s="1">
        <v>15.41666667</v>
      </c>
      <c r="I187" s="1">
        <v>5.6583994519999996E-3</v>
      </c>
      <c r="J187" s="1">
        <v>9.9822010150000008E-3</v>
      </c>
      <c r="K187" s="1">
        <v>1.000832196</v>
      </c>
    </row>
    <row r="188" spans="1:11" x14ac:dyDescent="0.25">
      <c r="A188" s="79">
        <f>IR!B195/12</f>
        <v>15.5</v>
      </c>
      <c r="B188" s="1">
        <v>88.5</v>
      </c>
      <c r="C188" s="1">
        <v>7.43E-3</v>
      </c>
      <c r="D188" s="1">
        <v>15.5</v>
      </c>
      <c r="E188" s="1">
        <v>0.91592606379999997</v>
      </c>
      <c r="F188" s="1">
        <v>8.7819633920000001E-2</v>
      </c>
      <c r="G188" s="1">
        <v>1.0917911819999999</v>
      </c>
      <c r="H188" s="1">
        <v>15.5</v>
      </c>
      <c r="I188" s="1">
        <v>5.6818637369999998E-3</v>
      </c>
      <c r="J188" s="1">
        <v>9.8629420070000008E-3</v>
      </c>
      <c r="K188" s="1">
        <v>1.0008222499999999</v>
      </c>
    </row>
    <row r="189" spans="1:11" x14ac:dyDescent="0.25">
      <c r="A189" s="79">
        <f>IR!B196/12</f>
        <v>15.583333333333334</v>
      </c>
      <c r="B189" s="1">
        <v>89</v>
      </c>
      <c r="C189" s="1">
        <v>7.43E-3</v>
      </c>
      <c r="D189" s="1">
        <v>15.58333333</v>
      </c>
      <c r="E189" s="1">
        <v>0.91517356260000005</v>
      </c>
      <c r="F189" s="1">
        <v>8.8641545759999996E-2</v>
      </c>
      <c r="G189" s="1">
        <v>1.0926889070000001</v>
      </c>
      <c r="H189" s="1">
        <v>15.58333333</v>
      </c>
      <c r="I189" s="1">
        <v>5.7044362200000002E-3</v>
      </c>
      <c r="J189" s="1">
        <v>9.7892224240000002E-3</v>
      </c>
      <c r="K189" s="1">
        <v>1.0008161010000001</v>
      </c>
    </row>
    <row r="190" spans="1:11" x14ac:dyDescent="0.25">
      <c r="A190" s="79">
        <f>IR!B197/12</f>
        <v>15.666666666666666</v>
      </c>
      <c r="B190" s="1">
        <v>89.5</v>
      </c>
      <c r="C190" s="1">
        <v>7.43E-3</v>
      </c>
      <c r="D190" s="1">
        <v>15.66666667</v>
      </c>
      <c r="E190" s="1">
        <v>0.91442729730000005</v>
      </c>
      <c r="F190" s="1">
        <v>8.9457314290000006E-2</v>
      </c>
      <c r="G190" s="1">
        <v>1.093580652</v>
      </c>
      <c r="H190" s="1">
        <v>15.66666667</v>
      </c>
      <c r="I190" s="1">
        <v>5.7263746969999996E-3</v>
      </c>
      <c r="J190" s="1">
        <v>9.7621693380000006E-3</v>
      </c>
      <c r="K190" s="1">
        <v>1.0008138449999999</v>
      </c>
    </row>
    <row r="191" spans="1:11" x14ac:dyDescent="0.25">
      <c r="A191" s="79">
        <f>IR!B198/12</f>
        <v>15.75</v>
      </c>
      <c r="B191" s="1">
        <v>90</v>
      </c>
      <c r="C191" s="1">
        <v>7.43E-3</v>
      </c>
      <c r="D191" s="1">
        <v>15.75</v>
      </c>
      <c r="E191" s="1">
        <v>0.91368370030000001</v>
      </c>
      <c r="F191" s="1">
        <v>9.0270828400000003E-2</v>
      </c>
      <c r="G191" s="1">
        <v>1.094470657</v>
      </c>
      <c r="H191" s="1">
        <v>15.75</v>
      </c>
      <c r="I191" s="1">
        <v>5.7479375309999999E-3</v>
      </c>
      <c r="J191" s="1">
        <v>9.7828061399999992E-3</v>
      </c>
      <c r="K191" s="1">
        <v>1.000815566</v>
      </c>
    </row>
    <row r="192" spans="1:11" x14ac:dyDescent="0.25">
      <c r="A192" s="79">
        <f>IR!B199/12</f>
        <v>15.833333333333334</v>
      </c>
      <c r="B192" s="1">
        <v>90.5</v>
      </c>
      <c r="C192" s="1">
        <v>7.43E-3</v>
      </c>
      <c r="D192" s="1">
        <v>15.83333333</v>
      </c>
      <c r="E192" s="1">
        <v>0.91293913790000003</v>
      </c>
      <c r="F192" s="1">
        <v>9.1086062250000002E-2</v>
      </c>
      <c r="G192" s="1">
        <v>1.0953632710000001</v>
      </c>
      <c r="H192" s="1">
        <v>15.83333333</v>
      </c>
      <c r="I192" s="1">
        <v>5.7693830850000004E-3</v>
      </c>
      <c r="J192" s="1">
        <v>9.8521562319999999E-3</v>
      </c>
      <c r="K192" s="1">
        <v>1.0008213500000001</v>
      </c>
    </row>
    <row r="193" spans="1:11" x14ac:dyDescent="0.25">
      <c r="A193" s="79">
        <f>IR!B200/12</f>
        <v>15.916666666666666</v>
      </c>
      <c r="B193" s="1">
        <v>91</v>
      </c>
      <c r="C193" s="1">
        <v>7.43E-3</v>
      </c>
      <c r="D193" s="1">
        <v>15.91666667</v>
      </c>
      <c r="E193" s="1">
        <v>0.91218991059999999</v>
      </c>
      <c r="F193" s="1">
        <v>9.1907075269999999E-2</v>
      </c>
      <c r="G193" s="1">
        <v>1.096262947</v>
      </c>
      <c r="H193" s="1">
        <v>15.91666667</v>
      </c>
      <c r="I193" s="1">
        <v>5.7909697199999997E-3</v>
      </c>
      <c r="J193" s="1">
        <v>9.9712428980000007E-3</v>
      </c>
      <c r="K193" s="1">
        <v>1.000831282</v>
      </c>
    </row>
    <row r="194" spans="1:11" x14ac:dyDescent="0.25">
      <c r="A194" s="79">
        <f>IR!B201/12</f>
        <v>16</v>
      </c>
      <c r="B194" s="1">
        <v>91.5</v>
      </c>
      <c r="C194" s="1">
        <v>7.43E-3</v>
      </c>
      <c r="D194" s="1">
        <v>16</v>
      </c>
      <c r="E194" s="1">
        <v>0.91143225319999999</v>
      </c>
      <c r="F194" s="1">
        <v>9.2738012179999996E-2</v>
      </c>
      <c r="G194" s="1">
        <v>1.097174251</v>
      </c>
      <c r="H194" s="1">
        <v>16</v>
      </c>
      <c r="I194" s="1">
        <v>5.8129557980000001E-3</v>
      </c>
      <c r="J194" s="1">
        <v>1.013075534E-2</v>
      </c>
      <c r="K194" s="1">
        <v>1.0008445859999999</v>
      </c>
    </row>
    <row r="195" spans="1:11" x14ac:dyDescent="0.25">
      <c r="A195" s="79">
        <f>IR!B202/12</f>
        <v>16.083333333333332</v>
      </c>
      <c r="B195" s="1">
        <v>92</v>
      </c>
      <c r="C195" s="1">
        <v>7.43E-3</v>
      </c>
      <c r="D195" s="1">
        <v>16.083333329999999</v>
      </c>
      <c r="E195" s="1">
        <v>0.91066311980000003</v>
      </c>
      <c r="F195" s="1">
        <v>9.3582241790000006E-2</v>
      </c>
      <c r="G195" s="1">
        <v>1.098100909</v>
      </c>
      <c r="H195" s="1">
        <v>16.083333329999999</v>
      </c>
      <c r="I195" s="1">
        <v>5.8355458269999999E-3</v>
      </c>
      <c r="J195" s="1">
        <v>1.028995444E-2</v>
      </c>
      <c r="K195" s="1">
        <v>1.0008578640000001</v>
      </c>
    </row>
    <row r="196" spans="1:11" x14ac:dyDescent="0.25">
      <c r="A196" s="79">
        <f>IR!B203/12</f>
        <v>16.166666666666668</v>
      </c>
      <c r="B196" s="1">
        <v>92.5</v>
      </c>
      <c r="C196" s="1">
        <v>7.43E-3</v>
      </c>
      <c r="D196" s="1">
        <v>16.166666670000001</v>
      </c>
      <c r="E196" s="1">
        <v>0.90988256430000003</v>
      </c>
      <c r="F196" s="1">
        <v>9.4439737989999994E-2</v>
      </c>
      <c r="G196" s="1">
        <v>1.0990429310000001</v>
      </c>
      <c r="H196" s="1">
        <v>16.166666670000001</v>
      </c>
      <c r="I196" s="1">
        <v>5.8587288899999996E-3</v>
      </c>
      <c r="J196" s="1">
        <v>1.0438356189999999E-2</v>
      </c>
      <c r="K196" s="1">
        <v>1.0008702410000001</v>
      </c>
    </row>
    <row r="197" spans="1:11" x14ac:dyDescent="0.25">
      <c r="A197" s="79">
        <f>IR!B204/12</f>
        <v>16.25</v>
      </c>
      <c r="B197" s="1">
        <v>93</v>
      </c>
      <c r="C197" s="1">
        <v>7.43E-3</v>
      </c>
      <c r="D197" s="1">
        <v>16.25</v>
      </c>
      <c r="E197" s="1">
        <v>0.90909143530000003</v>
      </c>
      <c r="F197" s="1">
        <v>9.5309601009999995E-2</v>
      </c>
      <c r="G197" s="1">
        <v>1.099999363</v>
      </c>
      <c r="H197" s="1">
        <v>16.25</v>
      </c>
      <c r="I197" s="1">
        <v>5.8824402149999996E-3</v>
      </c>
      <c r="J197" s="1">
        <v>1.0575703860000001E-2</v>
      </c>
      <c r="K197" s="1">
        <v>1.0008816970000001</v>
      </c>
    </row>
    <row r="198" spans="1:11" x14ac:dyDescent="0.25">
      <c r="A198" s="79">
        <f>IR!B205/12</f>
        <v>16.333333333333332</v>
      </c>
      <c r="B198" s="1">
        <v>93.5</v>
      </c>
      <c r="C198" s="1">
        <v>7.43E-3</v>
      </c>
      <c r="D198" s="1">
        <v>16.333333329999999</v>
      </c>
      <c r="E198" s="1">
        <v>0.90829059810000001</v>
      </c>
      <c r="F198" s="1">
        <v>9.6190909660000004E-2</v>
      </c>
      <c r="G198" s="1">
        <v>1.10096923</v>
      </c>
      <c r="H198" s="1">
        <v>16.333333329999999</v>
      </c>
      <c r="I198" s="1">
        <v>5.9066150300000004E-3</v>
      </c>
      <c r="J198" s="1">
        <v>1.0701740830000001E-2</v>
      </c>
      <c r="K198" s="1">
        <v>1.0008922099999999</v>
      </c>
    </row>
    <row r="199" spans="1:11" x14ac:dyDescent="0.25">
      <c r="A199" s="79">
        <f>IR!B206/12</f>
        <v>16.416666666666668</v>
      </c>
      <c r="B199" s="1">
        <v>94</v>
      </c>
      <c r="C199" s="1">
        <v>7.43E-3</v>
      </c>
      <c r="D199" s="1">
        <v>16.416666670000001</v>
      </c>
      <c r="E199" s="1">
        <v>0.90748093490000004</v>
      </c>
      <c r="F199" s="1">
        <v>9.7082721400000002E-2</v>
      </c>
      <c r="G199" s="1">
        <v>1.101951525</v>
      </c>
      <c r="H199" s="1">
        <v>16.416666670000001</v>
      </c>
      <c r="I199" s="1">
        <v>5.9311885639999999E-3</v>
      </c>
      <c r="J199" s="1">
        <v>1.081621053E-2</v>
      </c>
      <c r="K199" s="1">
        <v>1.0009017570000001</v>
      </c>
    </row>
    <row r="200" spans="1:11" x14ac:dyDescent="0.25">
      <c r="A200" s="79">
        <f>IR!B207/12</f>
        <v>16.5</v>
      </c>
      <c r="B200" s="1">
        <v>94.5</v>
      </c>
      <c r="C200" s="1">
        <v>7.43E-3</v>
      </c>
      <c r="D200" s="1">
        <v>16.5</v>
      </c>
      <c r="E200" s="1">
        <v>0.90666334469999998</v>
      </c>
      <c r="F200" s="1">
        <v>9.7984072280000001E-2</v>
      </c>
      <c r="G200" s="1">
        <v>1.1029452179999999</v>
      </c>
      <c r="H200" s="1">
        <v>16.5</v>
      </c>
      <c r="I200" s="1">
        <v>5.9560960450000004E-3</v>
      </c>
      <c r="J200" s="1">
        <v>1.091882603E-2</v>
      </c>
      <c r="K200" s="1">
        <v>1.0009103159999999</v>
      </c>
    </row>
    <row r="201" spans="1:11" x14ac:dyDescent="0.25">
      <c r="A201" s="79">
        <f>IR!B208/12</f>
        <v>16.583333333333332</v>
      </c>
      <c r="B201" s="1">
        <v>95</v>
      </c>
      <c r="C201" s="1">
        <v>7.43E-3</v>
      </c>
      <c r="D201" s="1">
        <v>16.583333329999999</v>
      </c>
      <c r="E201" s="1">
        <v>0.90583874499999995</v>
      </c>
      <c r="F201" s="1">
        <v>9.8893974440000004E-2</v>
      </c>
      <c r="G201" s="1">
        <v>1.1039492470000001</v>
      </c>
      <c r="H201" s="1">
        <v>16.583333329999999</v>
      </c>
      <c r="I201" s="1">
        <v>5.9812725470000001E-3</v>
      </c>
      <c r="J201" s="1">
        <v>1.100920778E-2</v>
      </c>
      <c r="K201" s="1">
        <v>1.000917855</v>
      </c>
    </row>
    <row r="202" spans="1:11" x14ac:dyDescent="0.25">
      <c r="A202" s="79">
        <f>IR!B209/12</f>
        <v>16.666666666666668</v>
      </c>
      <c r="B202" s="1">
        <v>95.5</v>
      </c>
      <c r="C202" s="1">
        <v>7.43E-3</v>
      </c>
      <c r="D202" s="1">
        <v>16.666666670000001</v>
      </c>
      <c r="E202" s="1">
        <v>0.9050080788</v>
      </c>
      <c r="F202" s="1">
        <v>9.9811408429999998E-2</v>
      </c>
      <c r="G202" s="1">
        <v>1.104962512</v>
      </c>
      <c r="H202" s="1">
        <v>16.666666670000001</v>
      </c>
      <c r="I202" s="1">
        <v>6.0066525270000004E-3</v>
      </c>
      <c r="J202" s="1">
        <v>1.108706563E-2</v>
      </c>
      <c r="K202" s="1">
        <v>1.0009243489999999</v>
      </c>
    </row>
    <row r="203" spans="1:11" x14ac:dyDescent="0.25">
      <c r="A203" s="79">
        <f>IR!B210/12</f>
        <v>16.75</v>
      </c>
      <c r="B203" s="1">
        <v>96</v>
      </c>
      <c r="C203" s="1">
        <v>7.43E-3</v>
      </c>
      <c r="D203" s="1">
        <v>16.75</v>
      </c>
      <c r="E203" s="1">
        <v>0.90417230800000004</v>
      </c>
      <c r="F203" s="1">
        <v>0.10073533060000001</v>
      </c>
      <c r="G203" s="1">
        <v>1.1059838829999999</v>
      </c>
      <c r="H203" s="1">
        <v>16.75</v>
      </c>
      <c r="I203" s="1">
        <v>6.0321702899999996E-3</v>
      </c>
      <c r="J203" s="1">
        <v>1.1152139619999999E-2</v>
      </c>
      <c r="K203" s="1">
        <v>1.0009297770000001</v>
      </c>
    </row>
    <row r="204" spans="1:11" x14ac:dyDescent="0.25">
      <c r="A204" s="79">
        <f>IR!B211/12</f>
        <v>16.833333333333332</v>
      </c>
      <c r="B204" s="1">
        <v>96.5</v>
      </c>
      <c r="C204" s="1">
        <v>7.43E-3</v>
      </c>
      <c r="D204" s="1">
        <v>16.833333329999999</v>
      </c>
      <c r="E204" s="1">
        <v>0.9033324103</v>
      </c>
      <c r="F204" s="1">
        <v>0.1016646755</v>
      </c>
      <c r="G204" s="1">
        <v>1.1070122010000001</v>
      </c>
      <c r="H204" s="1">
        <v>16.833333329999999</v>
      </c>
      <c r="I204" s="1">
        <v>6.05776014E-3</v>
      </c>
      <c r="J204" s="1">
        <v>1.120416986E-2</v>
      </c>
      <c r="K204" s="1">
        <v>1.0009341169999999</v>
      </c>
    </row>
    <row r="205" spans="1:11" x14ac:dyDescent="0.25">
      <c r="A205" s="79">
        <f>IR!B212/12</f>
        <v>16.916666666666668</v>
      </c>
      <c r="B205" s="1">
        <v>97</v>
      </c>
      <c r="C205" s="1">
        <v>7.43E-3</v>
      </c>
      <c r="D205" s="1">
        <v>16.916666670000001</v>
      </c>
      <c r="E205" s="1">
        <v>0.90248937979999999</v>
      </c>
      <c r="F205" s="1">
        <v>0.10259835639999999</v>
      </c>
      <c r="G205" s="1">
        <v>1.1080462799999999</v>
      </c>
      <c r="H205" s="1">
        <v>16.916666670000001</v>
      </c>
      <c r="I205" s="1">
        <v>6.0833563789999996E-3</v>
      </c>
      <c r="J205" s="1">
        <v>1.1242896469999999E-2</v>
      </c>
      <c r="K205" s="1">
        <v>1.000937347</v>
      </c>
    </row>
    <row r="206" spans="1:11" x14ac:dyDescent="0.25">
      <c r="A206" s="79">
        <f>IR!B213/12</f>
        <v>17</v>
      </c>
      <c r="B206" s="1">
        <v>97.5</v>
      </c>
      <c r="C206" s="1">
        <v>7.43E-3</v>
      </c>
      <c r="D206" s="1">
        <v>17</v>
      </c>
      <c r="E206" s="1">
        <v>0.90164422619999995</v>
      </c>
      <c r="F206" s="1">
        <v>0.10353526439999999</v>
      </c>
      <c r="G206" s="1">
        <v>1.1090849039999999</v>
      </c>
      <c r="H206" s="1">
        <v>17</v>
      </c>
      <c r="I206" s="1">
        <v>6.1088933140000003E-3</v>
      </c>
      <c r="J206" s="1">
        <v>1.127039466E-2</v>
      </c>
      <c r="K206" s="1">
        <v>1.000939641</v>
      </c>
    </row>
    <row r="207" spans="1:11" x14ac:dyDescent="0.25">
      <c r="A207" s="79">
        <f>IR!B214/12</f>
        <v>17.083333333333332</v>
      </c>
      <c r="B207" s="1">
        <v>98</v>
      </c>
      <c r="C207" s="1">
        <v>7.43E-3</v>
      </c>
      <c r="D207" s="1">
        <v>17.083333329999999</v>
      </c>
      <c r="E207" s="1">
        <v>0.90079779989999997</v>
      </c>
      <c r="F207" s="1">
        <v>0.10447446389999999</v>
      </c>
      <c r="G207" s="1">
        <v>1.110127045</v>
      </c>
      <c r="H207" s="1">
        <v>17.083333329999999</v>
      </c>
      <c r="I207" s="1">
        <v>6.1343167059999997E-3</v>
      </c>
      <c r="J207" s="1">
        <v>1.1295835359999999E-2</v>
      </c>
      <c r="K207" s="1">
        <v>1.0009417629999999</v>
      </c>
    </row>
    <row r="208" spans="1:11" x14ac:dyDescent="0.25">
      <c r="A208" s="79">
        <f>IR!B215/12</f>
        <v>17.166666666666668</v>
      </c>
      <c r="B208" s="1">
        <v>98.5</v>
      </c>
      <c r="C208" s="1">
        <v>7.43E-3</v>
      </c>
      <c r="D208" s="1">
        <v>17.166666670000001</v>
      </c>
      <c r="E208" s="1">
        <v>0.89995026030000003</v>
      </c>
      <c r="F208" s="1">
        <v>0.10541578359999999</v>
      </c>
      <c r="G208" s="1">
        <v>1.1111725219999999</v>
      </c>
      <c r="H208" s="1">
        <v>17.166666670000001</v>
      </c>
      <c r="I208" s="1">
        <v>6.1596181610000002E-3</v>
      </c>
      <c r="J208" s="1">
        <v>1.1321543099999999E-2</v>
      </c>
      <c r="K208" s="1">
        <v>1.0009439069999999</v>
      </c>
    </row>
    <row r="209" spans="1:11" x14ac:dyDescent="0.25">
      <c r="A209" s="79">
        <f>IR!B216/12</f>
        <v>17.25</v>
      </c>
      <c r="B209" s="1">
        <v>99</v>
      </c>
      <c r="C209" s="1">
        <v>7.43E-3</v>
      </c>
      <c r="D209" s="1">
        <v>17.25</v>
      </c>
      <c r="E209" s="1">
        <v>0.89910159190000005</v>
      </c>
      <c r="F209" s="1">
        <v>0.1063592455</v>
      </c>
      <c r="G209" s="1">
        <v>1.1122213649999999</v>
      </c>
      <c r="H209" s="1">
        <v>17.25</v>
      </c>
      <c r="I209" s="1">
        <v>6.1848007460000003E-3</v>
      </c>
      <c r="J209" s="1">
        <v>1.1347530030000001E-2</v>
      </c>
      <c r="K209" s="1">
        <v>1.0009460750000001</v>
      </c>
    </row>
    <row r="210" spans="1:11" x14ac:dyDescent="0.25">
      <c r="A210" s="79">
        <f>IR!B217/12</f>
        <v>17.333333333333332</v>
      </c>
      <c r="B210" s="1">
        <v>99.5</v>
      </c>
      <c r="C210" s="1">
        <v>7.43E-3</v>
      </c>
      <c r="D210" s="1">
        <v>17.333333329999999</v>
      </c>
      <c r="E210" s="1">
        <v>0.89825177850000004</v>
      </c>
      <c r="F210" s="1">
        <v>0.107304873</v>
      </c>
      <c r="G210" s="1">
        <v>1.11327361</v>
      </c>
      <c r="H210" s="1">
        <v>17.333333329999999</v>
      </c>
      <c r="I210" s="1">
        <v>6.2098675239999996E-3</v>
      </c>
      <c r="J210" s="1">
        <v>1.137380828E-2</v>
      </c>
      <c r="K210" s="1">
        <v>1.0009482670000001</v>
      </c>
    </row>
    <row r="211" spans="1:11" x14ac:dyDescent="0.25">
      <c r="A211" s="79">
        <f>IR!B218/12</f>
        <v>17.416666666666668</v>
      </c>
      <c r="B211" s="1">
        <v>100</v>
      </c>
      <c r="C211" s="1">
        <v>7.43E-3</v>
      </c>
      <c r="D211" s="1">
        <v>17.416666670000001</v>
      </c>
      <c r="E211" s="1">
        <v>0.89740080330000005</v>
      </c>
      <c r="F211" s="1">
        <v>0.1082526903</v>
      </c>
      <c r="G211" s="1">
        <v>1.1143292899999999</v>
      </c>
      <c r="H211" s="1">
        <v>17.416666670000001</v>
      </c>
      <c r="I211" s="1">
        <v>6.2348215609999997E-3</v>
      </c>
      <c r="J211" s="1">
        <v>1.140039002E-2</v>
      </c>
      <c r="K211" s="1">
        <v>1.0009504840000001</v>
      </c>
    </row>
    <row r="212" spans="1:11" x14ac:dyDescent="0.25">
      <c r="A212" s="79">
        <f>IR!B219/12</f>
        <v>17.5</v>
      </c>
      <c r="D212" s="2">
        <v>17.5</v>
      </c>
      <c r="E212" s="2">
        <v>0.89654864820000002</v>
      </c>
      <c r="F212" s="2">
        <v>0.1092027228</v>
      </c>
      <c r="G212" s="2">
        <v>1.115388442</v>
      </c>
      <c r="H212" s="2">
        <v>17.5</v>
      </c>
      <c r="I212" s="2">
        <v>6.2596659230000004E-3</v>
      </c>
      <c r="J212" s="2">
        <v>1.1427289409999999E-2</v>
      </c>
      <c r="K212" s="2">
        <v>1.0009527279999999</v>
      </c>
    </row>
    <row r="213" spans="1:11" x14ac:dyDescent="0.25">
      <c r="A213" s="79">
        <f>IR!B220/12</f>
        <v>17.583333333333332</v>
      </c>
      <c r="D213" s="2">
        <v>17.583333329999999</v>
      </c>
      <c r="E213" s="2">
        <v>0.89569529449999996</v>
      </c>
      <c r="F213" s="2">
        <v>0.110154997</v>
      </c>
      <c r="G213" s="2">
        <v>1.116451104</v>
      </c>
      <c r="H213" s="2">
        <v>17.583333329999999</v>
      </c>
      <c r="I213" s="2">
        <v>6.2844036850000003E-3</v>
      </c>
      <c r="J213" s="2">
        <v>1.145452674E-2</v>
      </c>
      <c r="K213" s="2">
        <v>1.000955</v>
      </c>
    </row>
    <row r="214" spans="1:11" x14ac:dyDescent="0.25">
      <c r="A214" s="79">
        <f>IR!B221/12</f>
        <v>17.666666666666668</v>
      </c>
      <c r="D214" s="2">
        <v>17.666666670000001</v>
      </c>
      <c r="E214" s="2">
        <v>0.89484072189999997</v>
      </c>
      <c r="F214" s="2">
        <v>0.1111095409</v>
      </c>
      <c r="G214" s="2">
        <v>1.1175173140000001</v>
      </c>
      <c r="H214" s="2">
        <v>17.666666670000001</v>
      </c>
      <c r="I214" s="2">
        <v>6.3090379599999996E-3</v>
      </c>
      <c r="J214" s="2">
        <v>1.148211639E-2</v>
      </c>
      <c r="K214" s="2">
        <v>1.0009573009999999</v>
      </c>
    </row>
    <row r="215" spans="1:11" x14ac:dyDescent="0.25">
      <c r="A215" s="79">
        <f>IR!B222/12</f>
        <v>17.75</v>
      </c>
      <c r="D215" s="2">
        <v>17.75</v>
      </c>
      <c r="E215" s="2">
        <v>0.89398490929999996</v>
      </c>
      <c r="F215" s="2">
        <v>0.1120663839</v>
      </c>
      <c r="G215" s="2">
        <v>1.1185871140000001</v>
      </c>
      <c r="H215" s="2">
        <v>17.75</v>
      </c>
      <c r="I215" s="2">
        <v>6.3335718699999996E-3</v>
      </c>
      <c r="J215" s="2">
        <v>1.151007073E-2</v>
      </c>
      <c r="K215" s="2">
        <v>1.0009596329999999</v>
      </c>
    </row>
    <row r="216" spans="1:11" x14ac:dyDescent="0.25">
      <c r="A216" s="79">
        <f>IR!B223/12</f>
        <v>17.833333333333332</v>
      </c>
      <c r="D216" s="2">
        <v>17.833333329999999</v>
      </c>
      <c r="E216" s="2">
        <v>0.8931278346</v>
      </c>
      <c r="F216" s="2">
        <v>0.1130255565</v>
      </c>
      <c r="G216" s="2">
        <v>1.1196605470000001</v>
      </c>
      <c r="H216" s="2">
        <v>17.833333329999999</v>
      </c>
      <c r="I216" s="2">
        <v>6.3580085399999996E-3</v>
      </c>
      <c r="J216" s="2">
        <v>1.153840213E-2</v>
      </c>
      <c r="K216" s="2">
        <v>1.000961996</v>
      </c>
    </row>
    <row r="217" spans="1:11" x14ac:dyDescent="0.25">
      <c r="A217" s="79">
        <f>IR!B224/12</f>
        <v>17.916666666666668</v>
      </c>
      <c r="D217" s="2">
        <v>17.916666670000001</v>
      </c>
      <c r="E217" s="2">
        <v>0.89226947499999998</v>
      </c>
      <c r="F217" s="2">
        <v>0.11398709</v>
      </c>
      <c r="G217" s="2">
        <v>1.120737656</v>
      </c>
      <c r="H217" s="2">
        <v>17.916666670000001</v>
      </c>
      <c r="I217" s="2">
        <v>6.3823510920000001E-3</v>
      </c>
      <c r="J217" s="2">
        <v>1.156712297E-2</v>
      </c>
      <c r="K217" s="2">
        <v>1.000964392</v>
      </c>
    </row>
    <row r="218" spans="1:11" x14ac:dyDescent="0.25">
      <c r="A218" s="79">
        <f>IR!B225/12</f>
        <v>18</v>
      </c>
      <c r="D218" s="2">
        <v>18</v>
      </c>
      <c r="E218" s="2">
        <v>0.89140980690000005</v>
      </c>
      <c r="F218" s="2">
        <v>0.11495101689999999</v>
      </c>
      <c r="G218" s="2">
        <v>1.121818486</v>
      </c>
      <c r="H218" s="2">
        <v>18</v>
      </c>
      <c r="I218" s="2">
        <v>6.40660265E-3</v>
      </c>
      <c r="J218" s="2">
        <v>1.1598058830000001E-2</v>
      </c>
      <c r="K218" s="2">
        <v>1.0009669720000001</v>
      </c>
    </row>
    <row r="219" spans="1:11" x14ac:dyDescent="0.25">
      <c r="A219" s="79">
        <f>IR!B226/12</f>
        <v>18.083333333333332</v>
      </c>
      <c r="D219" s="2">
        <v>18.083333329999999</v>
      </c>
      <c r="E219" s="2">
        <v>0.89054867110000002</v>
      </c>
      <c r="F219" s="2">
        <v>0.11591752180000001</v>
      </c>
      <c r="G219" s="2">
        <v>1.122903253</v>
      </c>
      <c r="H219" s="2">
        <v>18.083333329999999</v>
      </c>
      <c r="I219" s="2">
        <v>6.4307747450000003E-3</v>
      </c>
      <c r="J219" s="2">
        <v>1.163854144E-2</v>
      </c>
      <c r="K219" s="2">
        <v>1.0009703489999999</v>
      </c>
    </row>
    <row r="220" spans="1:11" x14ac:dyDescent="0.25">
      <c r="A220" s="79">
        <f>IR!B227/12</f>
        <v>18.166666666666668</v>
      </c>
      <c r="D220" s="2">
        <v>18.166666670000001</v>
      </c>
      <c r="E220" s="2">
        <v>0.88968536590000002</v>
      </c>
      <c r="F220" s="2">
        <v>0.11688740020000001</v>
      </c>
      <c r="G220" s="2">
        <v>1.1239928610000001</v>
      </c>
      <c r="H220" s="2">
        <v>18.166666670000001</v>
      </c>
      <c r="I220" s="2">
        <v>6.4549125499999997E-3</v>
      </c>
      <c r="J220" s="2">
        <v>1.169057924E-2</v>
      </c>
      <c r="K220" s="2">
        <v>1.0009746900000001</v>
      </c>
    </row>
    <row r="221" spans="1:11" x14ac:dyDescent="0.25">
      <c r="A221" s="79">
        <f>IR!B228/12</f>
        <v>18.25</v>
      </c>
      <c r="D221" s="2">
        <v>18.25</v>
      </c>
      <c r="E221" s="2">
        <v>0.88881904320000005</v>
      </c>
      <c r="F221" s="2">
        <v>0.11786161520000001</v>
      </c>
      <c r="G221" s="2">
        <v>1.1250884050000001</v>
      </c>
      <c r="H221" s="2">
        <v>18.25</v>
      </c>
      <c r="I221" s="2">
        <v>6.4790696439999997E-3</v>
      </c>
      <c r="J221" s="2">
        <v>1.175438405E-2</v>
      </c>
      <c r="K221" s="2">
        <v>1.0009800120000001</v>
      </c>
    </row>
    <row r="222" spans="1:11" x14ac:dyDescent="0.25">
      <c r="A222" s="79">
        <f>IR!B229/12</f>
        <v>18.333333333333332</v>
      </c>
      <c r="D222" s="2">
        <v>18.333333329999999</v>
      </c>
      <c r="E222" s="2">
        <v>0.88794884269999996</v>
      </c>
      <c r="F222" s="2">
        <v>0.1188411472</v>
      </c>
      <c r="G222" s="2">
        <v>1.1261910049999999</v>
      </c>
      <c r="H222" s="2">
        <v>18.333333329999999</v>
      </c>
      <c r="I222" s="2">
        <v>6.5032996079999999E-3</v>
      </c>
      <c r="J222" s="2">
        <v>1.183016768E-2</v>
      </c>
      <c r="K222" s="2">
        <v>1.000986333</v>
      </c>
    </row>
    <row r="223" spans="1:11" x14ac:dyDescent="0.25">
      <c r="A223" s="79">
        <f>IR!B230/12</f>
        <v>18.416666666666668</v>
      </c>
      <c r="D223" s="2">
        <v>18.416666670000001</v>
      </c>
      <c r="E223" s="2">
        <v>0.88707389209999998</v>
      </c>
      <c r="F223" s="2">
        <v>0.11982699450000001</v>
      </c>
      <c r="G223" s="2">
        <v>1.1273018050000001</v>
      </c>
      <c r="H223" s="2">
        <v>18.416666670000001</v>
      </c>
      <c r="I223" s="2">
        <v>6.5276560219999996E-3</v>
      </c>
      <c r="J223" s="2">
        <v>1.191814188E-2</v>
      </c>
      <c r="K223" s="2">
        <v>1.0009936719999999</v>
      </c>
    </row>
    <row r="224" spans="1:11" x14ac:dyDescent="0.25">
      <c r="A224" s="79">
        <f>IR!B231/12</f>
        <v>18.5</v>
      </c>
      <c r="D224" s="2">
        <v>18.5</v>
      </c>
      <c r="E224" s="2">
        <v>0.88619330679999997</v>
      </c>
      <c r="F224" s="2">
        <v>0.120820173</v>
      </c>
      <c r="G224" s="2">
        <v>1.128421973</v>
      </c>
      <c r="H224" s="2">
        <v>18.5</v>
      </c>
      <c r="I224" s="2">
        <v>6.5521924670000004E-3</v>
      </c>
      <c r="J224" s="2">
        <v>1.201855756E-2</v>
      </c>
      <c r="K224" s="2">
        <v>1.0010020479999999</v>
      </c>
    </row>
    <row r="225" spans="1:11" x14ac:dyDescent="0.25">
      <c r="A225" s="79">
        <f>IR!B232/12</f>
        <v>18.583333333333332</v>
      </c>
      <c r="D225" s="2">
        <v>18.583333329999999</v>
      </c>
      <c r="E225" s="2">
        <v>0.88530618729999999</v>
      </c>
      <c r="F225" s="2">
        <v>0.1218217194</v>
      </c>
      <c r="G225" s="2">
        <v>1.129552707</v>
      </c>
      <c r="H225" s="2">
        <v>18.583333329999999</v>
      </c>
      <c r="I225" s="2">
        <v>6.5769627009999998E-3</v>
      </c>
      <c r="J225" s="2">
        <v>1.2131784519999999E-2</v>
      </c>
      <c r="K225" s="2">
        <v>1.001011493</v>
      </c>
    </row>
    <row r="226" spans="1:11" x14ac:dyDescent="0.25">
      <c r="A226" s="79">
        <f>IR!B233/12</f>
        <v>18.666666666666668</v>
      </c>
      <c r="D226" s="2">
        <v>18.666666670000001</v>
      </c>
      <c r="E226" s="2">
        <v>0.88441161089999998</v>
      </c>
      <c r="F226" s="2">
        <v>0.1228327015</v>
      </c>
      <c r="G226" s="2">
        <v>1.130695241</v>
      </c>
      <c r="H226" s="2">
        <v>18.666666670000001</v>
      </c>
      <c r="I226" s="2">
        <v>6.6020211879999997E-3</v>
      </c>
      <c r="J226" s="2">
        <v>1.225807739E-2</v>
      </c>
      <c r="K226" s="2">
        <v>1.001022028</v>
      </c>
    </row>
    <row r="227" spans="1:11" x14ac:dyDescent="0.25">
      <c r="A227" s="79">
        <f>IR!B234/12</f>
        <v>18.75</v>
      </c>
      <c r="D227" s="2">
        <v>18.75</v>
      </c>
      <c r="E227" s="2">
        <v>0.88350864009999996</v>
      </c>
      <c r="F227" s="2">
        <v>0.1238542079</v>
      </c>
      <c r="G227" s="2">
        <v>1.1318508439999999</v>
      </c>
      <c r="H227" s="2">
        <v>18.75</v>
      </c>
      <c r="I227" s="2">
        <v>6.6274225689999999E-3</v>
      </c>
      <c r="J227" s="2">
        <v>1.239765191E-2</v>
      </c>
      <c r="K227" s="2">
        <v>1.0010336719999999</v>
      </c>
    </row>
    <row r="228" spans="1:11" x14ac:dyDescent="0.25">
      <c r="A228" s="79">
        <f>IR!B235/12</f>
        <v>18.833333333333332</v>
      </c>
      <c r="D228" s="2">
        <v>18.833333329999999</v>
      </c>
      <c r="E228" s="2">
        <v>0.88259632539999999</v>
      </c>
      <c r="F228" s="2">
        <v>0.1248873456</v>
      </c>
      <c r="G228" s="2">
        <v>1.133020806</v>
      </c>
      <c r="H228" s="2">
        <v>18.833333329999999</v>
      </c>
      <c r="I228" s="2">
        <v>6.6532214870000002E-3</v>
      </c>
      <c r="J228" s="2">
        <v>1.255072374E-2</v>
      </c>
      <c r="K228" s="2">
        <v>1.001046441</v>
      </c>
    </row>
    <row r="229" spans="1:11" x14ac:dyDescent="0.25">
      <c r="A229" s="79">
        <f>IR!B236/12</f>
        <v>18.916666666666668</v>
      </c>
      <c r="D229" s="2">
        <v>18.916666670000001</v>
      </c>
      <c r="E229" s="2">
        <v>0.88167370599999995</v>
      </c>
      <c r="F229" s="2">
        <v>0.12593323919999999</v>
      </c>
      <c r="G229" s="2">
        <v>1.134206445</v>
      </c>
      <c r="H229" s="2">
        <v>18.916666670000001</v>
      </c>
      <c r="I229" s="2">
        <v>6.6794725839999999E-3</v>
      </c>
      <c r="J229" s="2">
        <v>1.2717508460000001E-2</v>
      </c>
      <c r="K229" s="2">
        <v>1.001060354</v>
      </c>
    </row>
    <row r="230" spans="1:11" x14ac:dyDescent="0.25">
      <c r="A230" s="79">
        <f>IR!B237/12</f>
        <v>19</v>
      </c>
      <c r="D230" s="2">
        <v>19</v>
      </c>
      <c r="E230" s="2">
        <v>0.8807398099</v>
      </c>
      <c r="F230" s="2">
        <v>0.1269930316</v>
      </c>
      <c r="G230" s="2">
        <v>1.135409106</v>
      </c>
      <c r="H230" s="2">
        <v>19</v>
      </c>
      <c r="I230" s="2">
        <v>6.7062305009999998E-3</v>
      </c>
      <c r="J230" s="2">
        <v>1.288784747E-2</v>
      </c>
      <c r="K230" s="2">
        <v>1.0010745640000001</v>
      </c>
    </row>
    <row r="231" spans="1:11" x14ac:dyDescent="0.25">
      <c r="A231" s="79">
        <f>IR!B238/12</f>
        <v>19.083333333333332</v>
      </c>
      <c r="D231" s="2">
        <v>19.083333329999999</v>
      </c>
      <c r="E231" s="2">
        <v>0.87979441430000005</v>
      </c>
      <c r="F231" s="2">
        <v>0.1280670189</v>
      </c>
      <c r="G231" s="2">
        <v>1.136629176</v>
      </c>
      <c r="H231" s="2">
        <v>19.083333329999999</v>
      </c>
      <c r="I231" s="2">
        <v>6.7335042729999997E-3</v>
      </c>
      <c r="J231" s="2">
        <v>1.302009965E-2</v>
      </c>
      <c r="K231" s="2">
        <v>1.0010855970000001</v>
      </c>
    </row>
    <row r="232" spans="1:11" x14ac:dyDescent="0.25">
      <c r="A232" s="79">
        <f>IR!B239/12</f>
        <v>19.166666666666668</v>
      </c>
      <c r="D232" s="2">
        <v>19.166666670000001</v>
      </c>
      <c r="E232" s="2">
        <v>0.87884034779999998</v>
      </c>
      <c r="F232" s="2">
        <v>0.12915202719999999</v>
      </c>
      <c r="G232" s="2">
        <v>1.1378630970000001</v>
      </c>
      <c r="H232" s="2">
        <v>19.166666670000001</v>
      </c>
      <c r="I232" s="2">
        <v>6.7611205080000004E-3</v>
      </c>
      <c r="J232" s="2">
        <v>1.310311607E-2</v>
      </c>
      <c r="K232" s="2">
        <v>1.0010925230000001</v>
      </c>
    </row>
    <row r="233" spans="1:11" x14ac:dyDescent="0.25">
      <c r="A233" s="79">
        <f>IR!B240/12</f>
        <v>19.25</v>
      </c>
      <c r="D233" s="2">
        <v>19.25</v>
      </c>
      <c r="E233" s="2">
        <v>0.8778812426</v>
      </c>
      <c r="F233" s="2">
        <v>0.13024395350000001</v>
      </c>
      <c r="G233" s="2">
        <v>1.1391062380000001</v>
      </c>
      <c r="H233" s="2">
        <v>19.25</v>
      </c>
      <c r="I233" s="2">
        <v>6.7888602070000003E-3</v>
      </c>
      <c r="J233" s="2">
        <v>1.313603205E-2</v>
      </c>
      <c r="K233" s="2">
        <v>1.0010952689999999</v>
      </c>
    </row>
    <row r="234" spans="1:11" x14ac:dyDescent="0.25">
      <c r="A234" s="79">
        <f>IR!B241/12</f>
        <v>19.333333333333332</v>
      </c>
      <c r="D234" s="2">
        <v>19.333333329999999</v>
      </c>
      <c r="E234" s="2">
        <v>0.87692077869999996</v>
      </c>
      <c r="F234" s="2">
        <v>0.13133862290000001</v>
      </c>
      <c r="G234" s="2">
        <v>1.1403538660000001</v>
      </c>
      <c r="H234" s="2">
        <v>19.333333329999999</v>
      </c>
      <c r="I234" s="2">
        <v>6.8165043720000004E-3</v>
      </c>
      <c r="J234" s="2">
        <v>1.3117983059999999E-2</v>
      </c>
      <c r="K234" s="2">
        <v>1.0010937630000001</v>
      </c>
    </row>
    <row r="235" spans="1:11" x14ac:dyDescent="0.25">
      <c r="A235" s="79">
        <f>IR!B242/12</f>
        <v>19.416666666666668</v>
      </c>
      <c r="D235" s="2">
        <v>19.416666670000001</v>
      </c>
      <c r="E235" s="2">
        <v>0.87596268310000003</v>
      </c>
      <c r="F235" s="2">
        <v>0.1324317881</v>
      </c>
      <c r="G235" s="2">
        <v>1.1416011429999999</v>
      </c>
      <c r="H235" s="2">
        <v>19.416666670000001</v>
      </c>
      <c r="I235" s="2">
        <v>6.843834004E-3</v>
      </c>
      <c r="J235" s="2">
        <v>1.304810455E-2</v>
      </c>
      <c r="K235" s="2">
        <v>1.001087933</v>
      </c>
    </row>
    <row r="236" spans="1:11" x14ac:dyDescent="0.25">
      <c r="A236" s="79">
        <f>IR!B243/12</f>
        <v>19.5</v>
      </c>
      <c r="D236" s="2">
        <v>19.5</v>
      </c>
      <c r="E236" s="2">
        <v>0.87501072970000005</v>
      </c>
      <c r="F236" s="2">
        <v>0.1335191302</v>
      </c>
      <c r="G236" s="2">
        <v>1.1428431290000001</v>
      </c>
      <c r="H236" s="2">
        <v>19.5</v>
      </c>
      <c r="I236" s="2">
        <v>6.870630103E-3</v>
      </c>
      <c r="J236" s="2">
        <v>1.292539658E-2</v>
      </c>
      <c r="K236" s="2">
        <v>1.0010776969999999</v>
      </c>
    </row>
    <row r="237" spans="1:11" x14ac:dyDescent="0.25">
      <c r="A237" s="79">
        <f>IR!B244/12</f>
        <v>19.583333333333332</v>
      </c>
      <c r="D237" s="2">
        <v>19.583333329999999</v>
      </c>
      <c r="E237" s="2">
        <v>0.87406874869999995</v>
      </c>
      <c r="F237" s="2">
        <v>0.1345962466</v>
      </c>
      <c r="G237" s="2">
        <v>1.144074767</v>
      </c>
      <c r="H237" s="2">
        <v>19.583333329999999</v>
      </c>
      <c r="I237" s="2">
        <v>6.8966730920000004E-3</v>
      </c>
      <c r="J237" s="2">
        <v>1.274844845E-2</v>
      </c>
      <c r="K237" s="2">
        <v>1.001062935</v>
      </c>
    </row>
    <row r="238" spans="1:11" x14ac:dyDescent="0.25">
      <c r="A238" s="79">
        <f>IR!B245/12</f>
        <v>19.666666666666668</v>
      </c>
      <c r="D238" s="2">
        <v>19.666666670000001</v>
      </c>
      <c r="E238" s="2">
        <v>0.87314065679999997</v>
      </c>
      <c r="F238" s="2">
        <v>0.13565861730000001</v>
      </c>
      <c r="G238" s="2">
        <v>1.145290844</v>
      </c>
      <c r="H238" s="2">
        <v>19.666666670000001</v>
      </c>
      <c r="I238" s="2">
        <v>6.9217410720000001E-3</v>
      </c>
      <c r="J238" s="2">
        <v>1.251624707E-2</v>
      </c>
      <c r="K238" s="2">
        <v>1.001043565</v>
      </c>
    </row>
    <row r="239" spans="1:11" x14ac:dyDescent="0.25">
      <c r="A239" s="79">
        <f>IR!B246/12</f>
        <v>19.75</v>
      </c>
      <c r="D239" s="2">
        <v>19.75</v>
      </c>
      <c r="E239" s="2">
        <v>0.87223042790000005</v>
      </c>
      <c r="F239" s="2">
        <v>0.1367016378</v>
      </c>
      <c r="G239" s="2">
        <v>1.1464860290000001</v>
      </c>
      <c r="H239" s="2">
        <v>19.75</v>
      </c>
      <c r="I239" s="2">
        <v>6.9456115660000003E-3</v>
      </c>
      <c r="J239" s="2">
        <v>1.222791304E-2</v>
      </c>
      <c r="K239" s="2">
        <v>1.0010195120000001</v>
      </c>
    </row>
    <row r="240" spans="1:11" x14ac:dyDescent="0.25">
      <c r="A240" s="79">
        <f>IR!B247/12</f>
        <v>19.833333333333332</v>
      </c>
      <c r="D240" s="2">
        <v>19.833333329999999</v>
      </c>
      <c r="E240" s="2">
        <v>0.87134208410000002</v>
      </c>
      <c r="F240" s="2">
        <v>0.1377206306</v>
      </c>
      <c r="G240" s="2">
        <v>1.147654886</v>
      </c>
      <c r="H240" s="2">
        <v>19.833333329999999</v>
      </c>
      <c r="I240" s="2">
        <v>6.9680620960000002E-3</v>
      </c>
      <c r="J240" s="2">
        <v>1.188256637E-2</v>
      </c>
      <c r="K240" s="2">
        <v>1.0009907039999999</v>
      </c>
    </row>
    <row r="241" spans="1:11" x14ac:dyDescent="0.25">
      <c r="A241" s="79">
        <f>IR!B248/12</f>
        <v>19.916666666666668</v>
      </c>
      <c r="D241" s="2">
        <v>19.916666670000001</v>
      </c>
      <c r="E241" s="2">
        <v>0.87047969609999998</v>
      </c>
      <c r="F241" s="2">
        <v>0.13871084450000001</v>
      </c>
      <c r="G241" s="2">
        <v>1.1487918720000001</v>
      </c>
      <c r="H241" s="2">
        <v>19.916666670000001</v>
      </c>
      <c r="I241" s="2">
        <v>6.9888701859999996E-3</v>
      </c>
      <c r="J241" s="2">
        <v>1.1479326329999999E-2</v>
      </c>
      <c r="K241" s="2">
        <v>1.0009570679999999</v>
      </c>
    </row>
    <row r="242" spans="1:11" x14ac:dyDescent="0.25">
      <c r="A242" s="79">
        <f>IR!B249/12</f>
        <v>20</v>
      </c>
      <c r="D242" s="2">
        <v>20</v>
      </c>
      <c r="E242" s="2">
        <v>0.86964738419999998</v>
      </c>
      <c r="F242" s="2">
        <v>0.139667455</v>
      </c>
      <c r="G242" s="2">
        <v>1.1498913449999999</v>
      </c>
      <c r="H242" s="2">
        <v>20</v>
      </c>
      <c r="I242" s="2">
        <v>7.0078133569999998E-3</v>
      </c>
      <c r="J242" s="2">
        <v>1.1034949420000001E-2</v>
      </c>
      <c r="K242" s="2">
        <v>1.000920002</v>
      </c>
    </row>
    <row r="243" spans="1:11" x14ac:dyDescent="0.25">
      <c r="A243" s="79">
        <f>IR!B250/12</f>
        <v>20.083333333333332</v>
      </c>
      <c r="D243" s="2">
        <v>20.083333329999999</v>
      </c>
      <c r="E243" s="2">
        <v>0.8688480422</v>
      </c>
      <c r="F243" s="2">
        <v>0.14058703410000001</v>
      </c>
      <c r="G243" s="2">
        <v>1.150949247</v>
      </c>
      <c r="H243" s="2">
        <v>20.083333329999999</v>
      </c>
      <c r="I243" s="2">
        <v>7.0247428319999998E-3</v>
      </c>
      <c r="J243" s="2">
        <v>1.0619688889999999E-2</v>
      </c>
      <c r="K243" s="2">
        <v>1.0008853660000001</v>
      </c>
    </row>
    <row r="244" spans="1:11" x14ac:dyDescent="0.25">
      <c r="A244" s="79">
        <f>IR!B251/12</f>
        <v>20.166666666666668</v>
      </c>
      <c r="D244" s="2">
        <v>20.166666670000001</v>
      </c>
      <c r="E244" s="2">
        <v>0.8680794744</v>
      </c>
      <c r="F244" s="2">
        <v>0.1414720082</v>
      </c>
      <c r="G244" s="2">
        <v>1.1519682579999999</v>
      </c>
      <c r="H244" s="2">
        <v>20.166666670000001</v>
      </c>
      <c r="I244" s="2">
        <v>7.0398046420000002E-3</v>
      </c>
      <c r="J244" s="2">
        <v>1.025190441E-2</v>
      </c>
      <c r="K244" s="2">
        <v>1.0008546899999999</v>
      </c>
    </row>
    <row r="245" spans="1:11" x14ac:dyDescent="0.25">
      <c r="A245" s="79">
        <f>IR!B252/12</f>
        <v>20.25</v>
      </c>
      <c r="D245" s="2">
        <v>20.25</v>
      </c>
      <c r="E245" s="2">
        <v>0.86733816880000003</v>
      </c>
      <c r="F245" s="2">
        <v>0.14232633359999999</v>
      </c>
      <c r="G245" s="2">
        <v>1.1529528339999999</v>
      </c>
      <c r="H245" s="2">
        <v>20.25</v>
      </c>
      <c r="I245" s="2">
        <v>7.0532185159999997E-3</v>
      </c>
      <c r="J245" s="2">
        <v>9.9324640820000008E-3</v>
      </c>
      <c r="K245" s="2">
        <v>1.000828048</v>
      </c>
    </row>
    <row r="246" spans="1:11" x14ac:dyDescent="0.25">
      <c r="A246" s="79">
        <f>IR!B253/12</f>
        <v>20.333333333333332</v>
      </c>
      <c r="D246" s="2">
        <v>20.333333329999999</v>
      </c>
      <c r="E246" s="2">
        <v>0.86662056529999998</v>
      </c>
      <c r="F246" s="2">
        <v>0.1431540389</v>
      </c>
      <c r="G246" s="2">
        <v>1.1539075350000001</v>
      </c>
      <c r="H246" s="2">
        <v>20.333333329999999</v>
      </c>
      <c r="I246" s="2">
        <v>7.065204185E-3</v>
      </c>
      <c r="J246" s="2">
        <v>9.6622367490000003E-3</v>
      </c>
      <c r="K246" s="2">
        <v>1.000805511</v>
      </c>
    </row>
    <row r="247" spans="1:11" x14ac:dyDescent="0.25">
      <c r="A247" s="79">
        <f>IR!B254/12</f>
        <v>20.416666666666668</v>
      </c>
      <c r="D247" s="2">
        <v>20.416666670000001</v>
      </c>
      <c r="E247" s="2">
        <v>0.86592305510000001</v>
      </c>
      <c r="F247" s="2">
        <v>0.14395922529999999</v>
      </c>
      <c r="G247" s="2">
        <v>1.1548370189999999</v>
      </c>
      <c r="H247" s="2">
        <v>20.416666670000001</v>
      </c>
      <c r="I247" s="2">
        <v>7.0759813779999996E-3</v>
      </c>
      <c r="J247" s="2">
        <v>9.4420918519999997E-3</v>
      </c>
      <c r="K247" s="2">
        <v>1.0007871509999999</v>
      </c>
    </row>
    <row r="248" spans="1:11" x14ac:dyDescent="0.25">
      <c r="A248" s="79">
        <f>IR!B255/12</f>
        <v>20.5</v>
      </c>
      <c r="D248" s="2">
        <v>20.5</v>
      </c>
      <c r="E248" s="2">
        <v>0.86524197930000002</v>
      </c>
      <c r="F248" s="2">
        <v>0.1447460663</v>
      </c>
      <c r="G248" s="2">
        <v>1.1557460500000001</v>
      </c>
      <c r="H248" s="2">
        <v>20.5</v>
      </c>
      <c r="I248" s="2">
        <v>7.0857698270000002E-3</v>
      </c>
      <c r="J248" s="2">
        <v>9.2729890709999999E-3</v>
      </c>
      <c r="K248" s="2">
        <v>1.0007730480000001</v>
      </c>
    </row>
    <row r="249" spans="1:11" x14ac:dyDescent="0.25">
      <c r="A249" s="79">
        <f>IR!B256/12</f>
        <v>20.583333333333332</v>
      </c>
      <c r="D249" s="2">
        <v>20.583333329999999</v>
      </c>
      <c r="E249" s="2">
        <v>0.86457362270000004</v>
      </c>
      <c r="F249" s="2">
        <v>0.1455188154</v>
      </c>
      <c r="G249" s="2">
        <v>1.156639497</v>
      </c>
      <c r="H249" s="2">
        <v>20.583333329999999</v>
      </c>
      <c r="I249" s="2">
        <v>7.0947896259999999E-3</v>
      </c>
      <c r="J249" s="2">
        <v>9.156160541E-3</v>
      </c>
      <c r="K249" s="2">
        <v>1.000763305</v>
      </c>
    </row>
    <row r="250" spans="1:11" x14ac:dyDescent="0.25">
      <c r="A250" s="79">
        <f>IR!B257/12</f>
        <v>20.666666666666668</v>
      </c>
      <c r="D250" s="2">
        <v>20.666666670000001</v>
      </c>
      <c r="E250" s="2">
        <v>0.86391419300000005</v>
      </c>
      <c r="F250" s="2">
        <v>0.14628182870000001</v>
      </c>
      <c r="G250" s="2">
        <v>1.1575223649999999</v>
      </c>
      <c r="H250" s="2">
        <v>20.666666670000001</v>
      </c>
      <c r="I250" s="2">
        <v>7.1032623360000003E-3</v>
      </c>
      <c r="J250" s="2">
        <v>9.0925746349999996E-3</v>
      </c>
      <c r="K250" s="2">
        <v>1.000758002</v>
      </c>
    </row>
    <row r="251" spans="1:11" x14ac:dyDescent="0.25">
      <c r="A251" s="79">
        <f>IR!B258/12</f>
        <v>20.75</v>
      </c>
      <c r="D251" s="2">
        <v>20.75</v>
      </c>
      <c r="E251" s="2">
        <v>0.86325984060000005</v>
      </c>
      <c r="F251" s="2">
        <v>0.14703954329999999</v>
      </c>
      <c r="G251" s="2">
        <v>1.1583997690000001</v>
      </c>
      <c r="H251" s="2">
        <v>20.75</v>
      </c>
      <c r="I251" s="2">
        <v>7.1114098819999999E-3</v>
      </c>
      <c r="J251" s="2">
        <v>9.0831109319999999E-3</v>
      </c>
      <c r="K251" s="2">
        <v>1.0007572119999999</v>
      </c>
    </row>
    <row r="252" spans="1:11" x14ac:dyDescent="0.25">
      <c r="A252" s="79">
        <f>IR!B259/12</f>
        <v>20.833333333333332</v>
      </c>
      <c r="D252" s="2">
        <v>20.833333329999999</v>
      </c>
      <c r="E252" s="2">
        <v>0.86260666409999998</v>
      </c>
      <c r="F252" s="2">
        <v>0.1477964692</v>
      </c>
      <c r="G252" s="2">
        <v>1.159276924</v>
      </c>
      <c r="H252" s="2">
        <v>20.833333329999999</v>
      </c>
      <c r="I252" s="2">
        <v>7.1194541869999996E-3</v>
      </c>
      <c r="J252" s="2">
        <v>9.1286490880000005E-3</v>
      </c>
      <c r="K252" s="2">
        <v>1.00076101</v>
      </c>
    </row>
    <row r="253" spans="1:11" x14ac:dyDescent="0.25">
      <c r="A253" s="79">
        <f>IR!B260/12</f>
        <v>20.916666666666668</v>
      </c>
      <c r="D253" s="2">
        <v>20.916666670000001</v>
      </c>
      <c r="E253" s="2">
        <v>0.86195071079999996</v>
      </c>
      <c r="F253" s="2">
        <v>0.14855719000000001</v>
      </c>
      <c r="G253" s="2">
        <v>1.1601591449999999</v>
      </c>
      <c r="H253" s="2">
        <v>20.916666670000001</v>
      </c>
      <c r="I253" s="2">
        <v>7.1276171789999999E-3</v>
      </c>
      <c r="J253" s="2">
        <v>9.2300687229999994E-3</v>
      </c>
      <c r="K253" s="2">
        <v>1.0007694680000001</v>
      </c>
    </row>
    <row r="254" spans="1:11" x14ac:dyDescent="0.25">
      <c r="A254" s="79">
        <f>IR!B261/12</f>
        <v>21</v>
      </c>
      <c r="D254" s="2">
        <v>21</v>
      </c>
      <c r="E254" s="2">
        <v>0.86128797710000005</v>
      </c>
      <c r="F254" s="2">
        <v>0.1493263624</v>
      </c>
      <c r="G254" s="2">
        <v>1.1610518510000001</v>
      </c>
      <c r="H254" s="2">
        <v>21</v>
      </c>
      <c r="I254" s="2">
        <v>7.1361207810000001E-3</v>
      </c>
      <c r="J254" s="2">
        <v>9.3766107350000006E-3</v>
      </c>
      <c r="K254" s="2">
        <v>1.0007816899999999</v>
      </c>
    </row>
    <row r="255" spans="1:11" x14ac:dyDescent="0.25">
      <c r="A255" s="79">
        <f>IR!B262/12</f>
        <v>21.083333333333332</v>
      </c>
      <c r="D255" s="2">
        <v>21.083333329999999</v>
      </c>
      <c r="E255" s="2">
        <v>0.86061524310000004</v>
      </c>
      <c r="F255" s="2">
        <v>0.15010774660000001</v>
      </c>
      <c r="G255" s="2">
        <v>1.161959433</v>
      </c>
      <c r="H255" s="2">
        <v>21.083333329999999</v>
      </c>
      <c r="I255" s="2">
        <v>7.1451405870000002E-3</v>
      </c>
      <c r="J255" s="2">
        <v>9.5222329509999995E-3</v>
      </c>
      <c r="K255" s="2">
        <v>1.000793834</v>
      </c>
    </row>
    <row r="256" spans="1:11" x14ac:dyDescent="0.25">
      <c r="A256" s="79">
        <f>IR!B263/12</f>
        <v>21.166666666666668</v>
      </c>
      <c r="D256" s="2">
        <v>21.166666670000001</v>
      </c>
      <c r="E256" s="2">
        <v>0.85993259909999997</v>
      </c>
      <c r="F256" s="2">
        <v>0.15090126600000001</v>
      </c>
      <c r="G256" s="2">
        <v>1.1628818359999999</v>
      </c>
      <c r="H256" s="2">
        <v>21.166666670000001</v>
      </c>
      <c r="I256" s="2">
        <v>7.1546668690000001E-3</v>
      </c>
      <c r="J256" s="2">
        <v>9.6551662409999992E-3</v>
      </c>
      <c r="K256" s="2">
        <v>1.0008049210000001</v>
      </c>
    </row>
    <row r="257" spans="1:11" x14ac:dyDescent="0.25">
      <c r="A257" s="79">
        <f>IR!B264/12</f>
        <v>21.25</v>
      </c>
      <c r="D257" s="2">
        <v>21.25</v>
      </c>
      <c r="E257" s="2">
        <v>0.85924097799999999</v>
      </c>
      <c r="F257" s="2">
        <v>0.15170586320000001</v>
      </c>
      <c r="G257" s="2">
        <v>1.1638178640000001</v>
      </c>
      <c r="H257" s="2">
        <v>21.25</v>
      </c>
      <c r="I257" s="2">
        <v>7.1646435660000004E-3</v>
      </c>
      <c r="J257" s="2">
        <v>9.7751882980000003E-3</v>
      </c>
      <c r="K257" s="2">
        <v>1.0008149310000001</v>
      </c>
    </row>
    <row r="258" spans="1:11" x14ac:dyDescent="0.25">
      <c r="A258" s="79">
        <f>IR!B265/12</f>
        <v>21.333333333333332</v>
      </c>
      <c r="D258" s="2">
        <v>21.333333329999999</v>
      </c>
      <c r="E258" s="2">
        <v>0.8585413261</v>
      </c>
      <c r="F258" s="2">
        <v>0.15252046220000001</v>
      </c>
      <c r="G258" s="2">
        <v>1.164766296</v>
      </c>
      <c r="H258" s="2">
        <v>21.333333329999999</v>
      </c>
      <c r="I258" s="2">
        <v>7.1750146170000001E-3</v>
      </c>
      <c r="J258" s="2">
        <v>9.8820768850000004E-3</v>
      </c>
      <c r="K258" s="2">
        <v>1.0008238460000001</v>
      </c>
    </row>
    <row r="259" spans="1:11" x14ac:dyDescent="0.25">
      <c r="A259" s="79">
        <f>IR!B266/12</f>
        <v>21.416666666666668</v>
      </c>
      <c r="D259" s="2">
        <v>21.416666670000001</v>
      </c>
      <c r="E259" s="2">
        <v>0.85783460290000002</v>
      </c>
      <c r="F259" s="2">
        <v>0.15334396859999999</v>
      </c>
      <c r="G259" s="2">
        <v>1.1657258829999999</v>
      </c>
      <c r="H259" s="2">
        <v>21.416666670000001</v>
      </c>
      <c r="I259" s="2">
        <v>7.1857239629999998E-3</v>
      </c>
      <c r="J259" s="2">
        <v>9.9756098259999992E-3</v>
      </c>
      <c r="K259" s="2">
        <v>1.000831646</v>
      </c>
    </row>
    <row r="260" spans="1:11" x14ac:dyDescent="0.25">
      <c r="A260" s="79">
        <f>IR!B267/12</f>
        <v>21.5</v>
      </c>
      <c r="D260" s="2">
        <v>21.5</v>
      </c>
      <c r="E260" s="2">
        <v>0.85712178059999999</v>
      </c>
      <c r="F260" s="2">
        <v>0.15417526940000001</v>
      </c>
      <c r="G260" s="2">
        <v>1.1666953550000001</v>
      </c>
      <c r="H260" s="2">
        <v>21.5</v>
      </c>
      <c r="I260" s="2">
        <v>7.1967155430000002E-3</v>
      </c>
      <c r="J260" s="2">
        <v>1.0055541600000001E-2</v>
      </c>
      <c r="K260" s="2">
        <v>1.000838313</v>
      </c>
    </row>
    <row r="261" spans="1:11" x14ac:dyDescent="0.25">
      <c r="A261" s="79">
        <f>IR!B268/12</f>
        <v>21.583333333333332</v>
      </c>
      <c r="D261" s="2">
        <v>21.583333329999999</v>
      </c>
      <c r="E261" s="2">
        <v>0.85640384609999998</v>
      </c>
      <c r="F261" s="2">
        <v>0.15501323119999999</v>
      </c>
      <c r="G261" s="2">
        <v>1.167673411</v>
      </c>
      <c r="H261" s="2">
        <v>21.583333329999999</v>
      </c>
      <c r="I261" s="2">
        <v>7.2079332050000002E-3</v>
      </c>
      <c r="J261" s="2">
        <v>1.0121555799999999E-2</v>
      </c>
      <c r="K261" s="2">
        <v>1.000843819</v>
      </c>
    </row>
    <row r="262" spans="1:11" x14ac:dyDescent="0.25">
      <c r="A262" s="79">
        <f>IR!B269/12</f>
        <v>21.666666666666668</v>
      </c>
      <c r="D262" s="2">
        <v>21.666666670000001</v>
      </c>
      <c r="E262" s="2">
        <v>0.85568180569999996</v>
      </c>
      <c r="F262" s="2">
        <v>0.15585669420000001</v>
      </c>
      <c r="G262" s="2">
        <v>1.1686587159999999</v>
      </c>
      <c r="H262" s="2">
        <v>21.666666670000001</v>
      </c>
      <c r="I262" s="2">
        <v>7.2193204360000004E-3</v>
      </c>
      <c r="J262" s="2">
        <v>1.0173405010000001E-2</v>
      </c>
      <c r="K262" s="2">
        <v>1.000848143</v>
      </c>
    </row>
    <row r="263" spans="1:11" x14ac:dyDescent="0.25">
      <c r="A263" s="79">
        <f>IR!B270/12</f>
        <v>21.75</v>
      </c>
      <c r="D263" s="2">
        <v>21.75</v>
      </c>
      <c r="E263" s="2">
        <v>0.85495668000000002</v>
      </c>
      <c r="F263" s="2">
        <v>0.15670447800000001</v>
      </c>
      <c r="G263" s="2">
        <v>1.1696499060000001</v>
      </c>
      <c r="H263" s="2">
        <v>21.75</v>
      </c>
      <c r="I263" s="2">
        <v>7.2308206270000003E-3</v>
      </c>
      <c r="J263" s="2">
        <v>1.0210865079999999E-2</v>
      </c>
      <c r="K263" s="2">
        <v>1.0008512679999999</v>
      </c>
    </row>
    <row r="264" spans="1:11" x14ac:dyDescent="0.25">
      <c r="A264" s="79">
        <f>IR!B271/12</f>
        <v>21.833333333333332</v>
      </c>
      <c r="D264" s="2">
        <v>21.833333329999999</v>
      </c>
      <c r="E264" s="2">
        <v>0.85422950220000005</v>
      </c>
      <c r="F264" s="2">
        <v>0.1575553834</v>
      </c>
      <c r="G264" s="2">
        <v>1.170645591</v>
      </c>
      <c r="H264" s="2">
        <v>21.833333329999999</v>
      </c>
      <c r="I264" s="2">
        <v>7.2423771739999997E-3</v>
      </c>
      <c r="J264" s="2">
        <v>1.023371185E-2</v>
      </c>
      <c r="K264" s="2">
        <v>1.0008531730000001</v>
      </c>
    </row>
    <row r="265" spans="1:11" x14ac:dyDescent="0.25">
      <c r="A265" s="79">
        <f>IR!B272/12</f>
        <v>21.916666666666668</v>
      </c>
      <c r="D265" s="2">
        <v>21.916666670000001</v>
      </c>
      <c r="E265" s="2">
        <v>0.85350131780000005</v>
      </c>
      <c r="F265" s="2">
        <v>0.15840819270000001</v>
      </c>
      <c r="G265" s="2">
        <v>1.1716443540000001</v>
      </c>
      <c r="H265" s="2">
        <v>21.916666670000001</v>
      </c>
      <c r="I265" s="2">
        <v>7.253933469E-3</v>
      </c>
      <c r="J265" s="2">
        <v>1.024172122E-2</v>
      </c>
      <c r="K265" s="2">
        <v>1.0008538410000001</v>
      </c>
    </row>
    <row r="266" spans="1:11" x14ac:dyDescent="0.25">
      <c r="A266" s="79">
        <f>IR!B273/12</f>
        <v>22</v>
      </c>
      <c r="D266" s="2">
        <v>22</v>
      </c>
      <c r="E266" s="2">
        <v>0.8527731851</v>
      </c>
      <c r="F266" s="2">
        <v>0.15926166950000001</v>
      </c>
      <c r="G266" s="2">
        <v>1.1726447520000001</v>
      </c>
      <c r="H266" s="2">
        <v>22</v>
      </c>
      <c r="I266" s="2">
        <v>7.2654329060000003E-3</v>
      </c>
      <c r="J266" s="2">
        <v>1.0237296829999999E-2</v>
      </c>
      <c r="K266" s="2">
        <v>1.000853472</v>
      </c>
    </row>
    <row r="267" spans="1:11" x14ac:dyDescent="0.25">
      <c r="A267" s="79">
        <f>IR!B274/12</f>
        <v>22.083333333333332</v>
      </c>
      <c r="D267" s="2">
        <v>22.083333329999999</v>
      </c>
      <c r="E267" s="2">
        <v>0.85204598760000005</v>
      </c>
      <c r="F267" s="2">
        <v>0.16011477760000001</v>
      </c>
      <c r="G267" s="2">
        <v>1.173645571</v>
      </c>
      <c r="H267" s="2">
        <v>22.083333329999999</v>
      </c>
      <c r="I267" s="2">
        <v>7.2768288670000004E-3</v>
      </c>
      <c r="J267" s="2">
        <v>1.023080474E-2</v>
      </c>
      <c r="K267" s="2">
        <v>1.0008529310000001</v>
      </c>
    </row>
    <row r="268" spans="1:11" x14ac:dyDescent="0.25">
      <c r="A268" s="79">
        <f>IR!B275/12</f>
        <v>22.166666666666668</v>
      </c>
      <c r="D268" s="2">
        <v>22.166666670000001</v>
      </c>
      <c r="E268" s="2">
        <v>0.85131987080000004</v>
      </c>
      <c r="F268" s="2">
        <v>0.16096734460000001</v>
      </c>
      <c r="G268" s="2">
        <v>1.1746466099999999</v>
      </c>
      <c r="H268" s="2">
        <v>22.166666670000001</v>
      </c>
      <c r="I268" s="2">
        <v>7.2881146879999999E-3</v>
      </c>
      <c r="J268" s="2">
        <v>1.022486612E-2</v>
      </c>
      <c r="K268" s="2">
        <v>1.0008524350000001</v>
      </c>
    </row>
    <row r="269" spans="1:11" x14ac:dyDescent="0.25">
      <c r="A269" s="79">
        <f>IR!B276/12</f>
        <v>22.25</v>
      </c>
      <c r="D269" s="2">
        <v>22.25</v>
      </c>
      <c r="E269" s="2">
        <v>0.85059479380000003</v>
      </c>
      <c r="F269" s="2">
        <v>0.1618194168</v>
      </c>
      <c r="G269" s="2">
        <v>1.1756479200000001</v>
      </c>
      <c r="H269" s="2">
        <v>22.25</v>
      </c>
      <c r="I269" s="2">
        <v>7.2992936919999999E-3</v>
      </c>
      <c r="J269" s="2">
        <v>1.0219494129999999E-2</v>
      </c>
      <c r="K269" s="2">
        <v>1.0008519870000001</v>
      </c>
    </row>
    <row r="270" spans="1:11" x14ac:dyDescent="0.25">
      <c r="A270" s="79">
        <f>IR!B277/12</f>
        <v>22.333333333333332</v>
      </c>
      <c r="D270" s="2">
        <v>22.333333329999999</v>
      </c>
      <c r="E270" s="2">
        <v>0.84987071479999998</v>
      </c>
      <c r="F270" s="2">
        <v>0.16267104130000001</v>
      </c>
      <c r="G270" s="2">
        <v>1.176649557</v>
      </c>
      <c r="H270" s="2">
        <v>22.333333329999999</v>
      </c>
      <c r="I270" s="2">
        <v>7.3103692019999998E-3</v>
      </c>
      <c r="J270" s="2">
        <v>1.0214701939999999E-2</v>
      </c>
      <c r="K270" s="2">
        <v>1.000851588</v>
      </c>
    </row>
    <row r="271" spans="1:11" x14ac:dyDescent="0.25">
      <c r="A271" s="79">
        <f>IR!B278/12</f>
        <v>22.416666666666668</v>
      </c>
      <c r="D271" s="2">
        <v>22.416666670000001</v>
      </c>
      <c r="E271" s="2">
        <v>0.84914759129999995</v>
      </c>
      <c r="F271" s="2">
        <v>0.16352226650000001</v>
      </c>
      <c r="G271" s="2">
        <v>1.177651577</v>
      </c>
      <c r="H271" s="2">
        <v>22.416666670000001</v>
      </c>
      <c r="I271" s="2">
        <v>7.3213445409999996E-3</v>
      </c>
      <c r="J271" s="2">
        <v>1.02105027E-2</v>
      </c>
      <c r="K271" s="2">
        <v>1.000851237</v>
      </c>
    </row>
    <row r="272" spans="1:11" x14ac:dyDescent="0.25">
      <c r="A272" s="79">
        <f>IR!B279/12</f>
        <v>22.5</v>
      </c>
      <c r="D272" s="2">
        <v>22.5</v>
      </c>
      <c r="E272" s="2">
        <v>0.8484253799</v>
      </c>
      <c r="F272" s="2">
        <v>0.1643731417</v>
      </c>
      <c r="G272" s="2">
        <v>1.1786540379999999</v>
      </c>
      <c r="H272" s="2">
        <v>22.5</v>
      </c>
      <c r="I272" s="2">
        <v>7.3322230320000004E-3</v>
      </c>
      <c r="J272" s="2">
        <v>1.0206911799999999E-2</v>
      </c>
      <c r="K272" s="2">
        <v>1.0008509379999999</v>
      </c>
    </row>
    <row r="273" spans="1:11" x14ac:dyDescent="0.25">
      <c r="A273" s="79">
        <f>IR!B280/12</f>
        <v>22.583333333333332</v>
      </c>
      <c r="D273" s="2">
        <v>22.583333329999999</v>
      </c>
      <c r="E273" s="2">
        <v>0.84770403650000004</v>
      </c>
      <c r="F273" s="2">
        <v>0.16522371769999999</v>
      </c>
      <c r="G273" s="2">
        <v>1.1796569990000001</v>
      </c>
      <c r="H273" s="2">
        <v>22.583333329999999</v>
      </c>
      <c r="I273" s="2">
        <v>7.3430080079999998E-3</v>
      </c>
      <c r="J273" s="2">
        <v>1.0203951399999999E-2</v>
      </c>
      <c r="K273" s="2">
        <v>1.0008506909999999</v>
      </c>
    </row>
    <row r="274" spans="1:11" x14ac:dyDescent="0.25">
      <c r="A274" s="79">
        <f>IR!B281/12</f>
        <v>22.666666666666668</v>
      </c>
      <c r="D274" s="2">
        <v>22.666666670000001</v>
      </c>
      <c r="E274" s="2">
        <v>0.84698351530000004</v>
      </c>
      <c r="F274" s="2">
        <v>0.166074047</v>
      </c>
      <c r="G274" s="2">
        <v>1.180660523</v>
      </c>
      <c r="H274" s="2">
        <v>22.666666670000001</v>
      </c>
      <c r="I274" s="2">
        <v>7.3537028329999999E-3</v>
      </c>
      <c r="J274" s="2">
        <v>1.020163707E-2</v>
      </c>
      <c r="K274" s="2">
        <v>1.0008504979999999</v>
      </c>
    </row>
    <row r="275" spans="1:11" x14ac:dyDescent="0.25">
      <c r="A275" s="79">
        <f>IR!B282/12</f>
        <v>22.75</v>
      </c>
      <c r="D275" s="2">
        <v>22.75</v>
      </c>
      <c r="E275" s="2">
        <v>0.84626376979999995</v>
      </c>
      <c r="F275" s="2">
        <v>0.16692418340000001</v>
      </c>
      <c r="G275" s="2">
        <v>1.1816646719999999</v>
      </c>
      <c r="H275" s="2">
        <v>22.75</v>
      </c>
      <c r="I275" s="2">
        <v>7.3643108799999997E-3</v>
      </c>
      <c r="J275" s="2">
        <v>1.019998215E-2</v>
      </c>
      <c r="K275" s="2">
        <v>1.00085036</v>
      </c>
    </row>
    <row r="276" spans="1:11" x14ac:dyDescent="0.25">
      <c r="A276" s="79">
        <f>IR!B283/12</f>
        <v>22.833333333333332</v>
      </c>
      <c r="D276" s="2">
        <v>22.833333329999999</v>
      </c>
      <c r="E276" s="2">
        <v>0.84554475240000004</v>
      </c>
      <c r="F276" s="2">
        <v>0.16777418190000001</v>
      </c>
      <c r="G276" s="2">
        <v>1.1826695119999999</v>
      </c>
      <c r="H276" s="2">
        <v>22.833333329999999</v>
      </c>
      <c r="I276" s="2">
        <v>7.3748355229999998E-3</v>
      </c>
      <c r="J276" s="2">
        <v>1.019900002E-2</v>
      </c>
      <c r="K276" s="2">
        <v>1.0008502779999999</v>
      </c>
    </row>
    <row r="277" spans="1:11" x14ac:dyDescent="0.25">
      <c r="A277" s="79">
        <f>IR!B284/12</f>
        <v>22.916666666666668</v>
      </c>
      <c r="D277" s="2">
        <v>22.916666670000001</v>
      </c>
      <c r="E277" s="2">
        <v>0.84482641520000001</v>
      </c>
      <c r="F277" s="2">
        <v>0.16862409859999999</v>
      </c>
      <c r="G277" s="2">
        <v>1.18367511</v>
      </c>
      <c r="H277" s="2">
        <v>22.916666670000001</v>
      </c>
      <c r="I277" s="2">
        <v>7.385280133E-3</v>
      </c>
      <c r="J277" s="2">
        <v>1.0198704039999999E-2</v>
      </c>
      <c r="K277" s="2">
        <v>1.0008502530000001</v>
      </c>
    </row>
    <row r="278" spans="1:11" x14ac:dyDescent="0.25">
      <c r="A278" s="79">
        <f>IR!B285/12</f>
        <v>23</v>
      </c>
      <c r="D278" s="2">
        <v>23</v>
      </c>
      <c r="E278" s="2">
        <v>0.84410870900000001</v>
      </c>
      <c r="F278" s="2">
        <v>0.16947399060000001</v>
      </c>
      <c r="G278" s="2">
        <v>1.1846815340000001</v>
      </c>
      <c r="H278" s="2">
        <v>23</v>
      </c>
      <c r="I278" s="2">
        <v>7.395648084E-3</v>
      </c>
      <c r="J278" s="2">
        <v>1.020093104E-2</v>
      </c>
      <c r="K278" s="2">
        <v>1.0008504389999999</v>
      </c>
    </row>
    <row r="279" spans="1:11" x14ac:dyDescent="0.25">
      <c r="A279" s="79">
        <f>IR!B286/12</f>
        <v>23.083333333333332</v>
      </c>
      <c r="D279" s="2">
        <v>23.083333329999999</v>
      </c>
      <c r="E279" s="2">
        <v>0.84339145599999998</v>
      </c>
      <c r="F279" s="2">
        <v>0.1703240681</v>
      </c>
      <c r="G279" s="2">
        <v>1.1856890330000001</v>
      </c>
      <c r="H279" s="2">
        <v>23.083333329999999</v>
      </c>
      <c r="I279" s="2">
        <v>7.4059493820000004E-3</v>
      </c>
      <c r="J279" s="2">
        <v>1.021304088E-2</v>
      </c>
      <c r="K279" s="2">
        <v>1.000851449</v>
      </c>
    </row>
    <row r="280" spans="1:11" x14ac:dyDescent="0.25">
      <c r="A280" s="79">
        <f>IR!B287/12</f>
        <v>23.166666666666668</v>
      </c>
      <c r="D280" s="2">
        <v>23.166666670000001</v>
      </c>
      <c r="E280" s="2">
        <v>0.84267396210000001</v>
      </c>
      <c r="F280" s="2">
        <v>0.17117515489999999</v>
      </c>
      <c r="G280" s="2">
        <v>1.186698587</v>
      </c>
      <c r="H280" s="2">
        <v>23.166666670000001</v>
      </c>
      <c r="I280" s="2">
        <v>7.4162205570000002E-3</v>
      </c>
      <c r="J280" s="2">
        <v>1.0237014799999999E-2</v>
      </c>
      <c r="K280" s="2">
        <v>1.0008534490000001</v>
      </c>
    </row>
    <row r="281" spans="1:11" x14ac:dyDescent="0.25">
      <c r="A281" s="79">
        <f>IR!B288/12</f>
        <v>23.25</v>
      </c>
      <c r="D281" s="2">
        <v>23.25</v>
      </c>
      <c r="E281" s="2">
        <v>0.84195539649999995</v>
      </c>
      <c r="F281" s="2">
        <v>0.17202823950000001</v>
      </c>
      <c r="G281" s="2">
        <v>1.187711373</v>
      </c>
      <c r="H281" s="2">
        <v>23.25</v>
      </c>
      <c r="I281" s="2">
        <v>7.4265047739999999E-3</v>
      </c>
      <c r="J281" s="2">
        <v>1.0273023710000001E-2</v>
      </c>
      <c r="K281" s="2">
        <v>1.0008564520000001</v>
      </c>
    </row>
    <row r="282" spans="1:11" x14ac:dyDescent="0.25">
      <c r="A282" s="79">
        <f>IR!B289/12</f>
        <v>23.333333333333332</v>
      </c>
      <c r="D282" s="2">
        <v>23.333333329999999</v>
      </c>
      <c r="E282" s="2">
        <v>0.84123491930000005</v>
      </c>
      <c r="F282" s="2">
        <v>0.17288432479999999</v>
      </c>
      <c r="G282" s="2">
        <v>1.1887285910000001</v>
      </c>
      <c r="H282" s="2">
        <v>23.333333329999999</v>
      </c>
      <c r="I282" s="2">
        <v>7.4368451949999997E-3</v>
      </c>
      <c r="J282" s="2">
        <v>1.0321238490000001E-2</v>
      </c>
      <c r="K282" s="2">
        <v>1.0008604729999999</v>
      </c>
    </row>
    <row r="283" spans="1:11" x14ac:dyDescent="0.25">
      <c r="A283" s="79">
        <f>IR!B290/12</f>
        <v>23.416666666666668</v>
      </c>
      <c r="D283" s="2">
        <v>23.416666670000001</v>
      </c>
      <c r="E283" s="2">
        <v>0.8405116815</v>
      </c>
      <c r="F283" s="2">
        <v>0.17374442800000001</v>
      </c>
      <c r="G283" s="2">
        <v>1.1897514600000001</v>
      </c>
      <c r="H283" s="2">
        <v>23.416666670000001</v>
      </c>
      <c r="I283" s="2">
        <v>7.4472849850000002E-3</v>
      </c>
      <c r="J283" s="2">
        <v>1.038183E-2</v>
      </c>
      <c r="K283" s="2">
        <v>1.000865527</v>
      </c>
    </row>
    <row r="284" spans="1:11" x14ac:dyDescent="0.25">
      <c r="A284" s="79">
        <f>IR!B291/12</f>
        <v>23.5</v>
      </c>
      <c r="D284" s="2">
        <v>23.5</v>
      </c>
      <c r="E284" s="2">
        <v>0.83978482519999997</v>
      </c>
      <c r="F284" s="2">
        <v>0.1746095805</v>
      </c>
      <c r="G284" s="2">
        <v>1.190781222</v>
      </c>
      <c r="H284" s="2">
        <v>23.5</v>
      </c>
      <c r="I284" s="2">
        <v>7.4578673059999996E-3</v>
      </c>
      <c r="J284" s="2">
        <v>1.045499749E-2</v>
      </c>
      <c r="K284" s="2">
        <v>1.0008716289999999</v>
      </c>
    </row>
    <row r="285" spans="1:11" x14ac:dyDescent="0.25">
      <c r="A285" s="79">
        <f>IR!B292/12</f>
        <v>23.583333333333332</v>
      </c>
      <c r="D285" s="2">
        <v>23.583333329999999</v>
      </c>
      <c r="E285" s="2">
        <v>0.83905348150000003</v>
      </c>
      <c r="F285" s="2">
        <v>0.1754808303</v>
      </c>
      <c r="G285" s="2">
        <v>1.1918191419999999</v>
      </c>
      <c r="H285" s="2">
        <v>23.583333329999999</v>
      </c>
      <c r="I285" s="2">
        <v>7.468635425E-3</v>
      </c>
      <c r="J285" s="2">
        <v>1.0541026219999999E-2</v>
      </c>
      <c r="K285" s="2">
        <v>1.0008788049999999</v>
      </c>
    </row>
    <row r="286" spans="1:11" x14ac:dyDescent="0.25">
      <c r="A286" s="79">
        <f>IR!B293/12</f>
        <v>23.666666666666668</v>
      </c>
      <c r="D286" s="2">
        <v>23.666666670000001</v>
      </c>
      <c r="E286" s="2">
        <v>0.83831676470000005</v>
      </c>
      <c r="F286" s="2">
        <v>0.1763592491</v>
      </c>
      <c r="G286" s="2">
        <v>1.192866518</v>
      </c>
      <c r="H286" s="2">
        <v>23.666666670000001</v>
      </c>
      <c r="I286" s="2">
        <v>7.4796330089999998E-3</v>
      </c>
      <c r="J286" s="2">
        <v>1.0640117560000001E-2</v>
      </c>
      <c r="K286" s="2">
        <v>1.0008870700000001</v>
      </c>
    </row>
    <row r="287" spans="1:11" x14ac:dyDescent="0.25">
      <c r="A287" s="79">
        <f>IR!B294/12</f>
        <v>23.75</v>
      </c>
      <c r="D287" s="2">
        <v>23.75</v>
      </c>
      <c r="E287" s="2">
        <v>0.83757377840000002</v>
      </c>
      <c r="F287" s="2">
        <v>0.17724592559999999</v>
      </c>
      <c r="G287" s="2">
        <v>1.193924674</v>
      </c>
      <c r="H287" s="2">
        <v>23.75</v>
      </c>
      <c r="I287" s="2">
        <v>7.4909038289999999E-3</v>
      </c>
      <c r="J287" s="2">
        <v>1.0752444660000001E-2</v>
      </c>
      <c r="K287" s="2">
        <v>1.0008964389999999</v>
      </c>
    </row>
    <row r="288" spans="1:11" x14ac:dyDescent="0.25">
      <c r="A288" s="79">
        <f>IR!B295/12</f>
        <v>23.833333333333332</v>
      </c>
      <c r="D288" s="2">
        <v>23.833333329999999</v>
      </c>
      <c r="E288" s="2">
        <v>0.8368236174</v>
      </c>
      <c r="F288" s="2">
        <v>0.17814196260000001</v>
      </c>
      <c r="G288" s="2">
        <v>1.194994954</v>
      </c>
      <c r="H288" s="2">
        <v>23.833333329999999</v>
      </c>
      <c r="I288" s="2">
        <v>7.5024916549999996E-3</v>
      </c>
      <c r="J288" s="2">
        <v>1.087818061E-2</v>
      </c>
      <c r="K288" s="2">
        <v>1.0009069260000001</v>
      </c>
    </row>
    <row r="289" spans="1:11" x14ac:dyDescent="0.25">
      <c r="A289" s="79">
        <f>IR!B296/12</f>
        <v>23.916666666666668</v>
      </c>
      <c r="D289" s="2">
        <v>23.916666670000001</v>
      </c>
      <c r="E289" s="2">
        <v>0.83606536789999997</v>
      </c>
      <c r="F289" s="2">
        <v>0.17904847770000001</v>
      </c>
      <c r="G289" s="2">
        <v>1.1960787260000001</v>
      </c>
      <c r="H289" s="2">
        <v>23.916666670000001</v>
      </c>
      <c r="I289" s="2">
        <v>7.5144402590000001E-3</v>
      </c>
      <c r="J289" s="2">
        <v>1.101749843E-2</v>
      </c>
      <c r="K289" s="2">
        <v>1.0009185460000001</v>
      </c>
    </row>
    <row r="290" spans="1:11" x14ac:dyDescent="0.25">
      <c r="A290" s="79">
        <f>IR!B297/12</f>
        <v>24</v>
      </c>
      <c r="D290" s="2">
        <v>24</v>
      </c>
      <c r="E290" s="2">
        <v>0.83529810780000002</v>
      </c>
      <c r="F290" s="2">
        <v>0.1799666026</v>
      </c>
      <c r="G290" s="2">
        <v>1.1971773800000001</v>
      </c>
      <c r="H290" s="2">
        <v>24</v>
      </c>
      <c r="I290" s="2">
        <v>7.526793409E-3</v>
      </c>
      <c r="J290" s="2">
        <v>1.116000405E-2</v>
      </c>
      <c r="K290" s="2">
        <v>1.000930433</v>
      </c>
    </row>
    <row r="291" spans="1:11" x14ac:dyDescent="0.25">
      <c r="A291" s="79">
        <f>IR!B298/12</f>
        <v>24.083333333333332</v>
      </c>
      <c r="D291" s="2">
        <v>24.083333329999999</v>
      </c>
      <c r="E291" s="2">
        <v>0.83452164139999996</v>
      </c>
      <c r="F291" s="2">
        <v>0.18089660290000001</v>
      </c>
      <c r="G291" s="2">
        <v>1.1982912729999999</v>
      </c>
      <c r="H291" s="2">
        <v>24.083333329999999</v>
      </c>
      <c r="I291" s="2">
        <v>7.5395580370000003E-3</v>
      </c>
      <c r="J291" s="2">
        <v>1.126331071E-2</v>
      </c>
      <c r="K291" s="2">
        <v>1.0009390499999999</v>
      </c>
    </row>
    <row r="292" spans="1:11" x14ac:dyDescent="0.25">
      <c r="A292" s="79">
        <f>IR!B299/12</f>
        <v>24.166666666666668</v>
      </c>
      <c r="D292" s="2">
        <v>24.166666670000001</v>
      </c>
      <c r="E292" s="2">
        <v>0.83373871909999997</v>
      </c>
      <c r="F292" s="2">
        <v>0.1818352121</v>
      </c>
      <c r="G292" s="2">
        <v>1.199416528</v>
      </c>
      <c r="H292" s="2">
        <v>24.166666670000001</v>
      </c>
      <c r="I292" s="2">
        <v>7.5525937140000004E-3</v>
      </c>
      <c r="J292" s="2">
        <v>1.1316222920000001E-2</v>
      </c>
      <c r="K292" s="2">
        <v>1.000943463</v>
      </c>
    </row>
    <row r="293" spans="1:11" x14ac:dyDescent="0.25">
      <c r="A293" s="79">
        <f>IR!B300/12</f>
        <v>24.25</v>
      </c>
      <c r="D293" s="2">
        <v>24.25</v>
      </c>
      <c r="E293" s="2">
        <v>0.83295285860000001</v>
      </c>
      <c r="F293" s="2">
        <v>0.18277823069999999</v>
      </c>
      <c r="G293" s="2">
        <v>1.2005481339999999</v>
      </c>
      <c r="H293" s="2">
        <v>24.25</v>
      </c>
      <c r="I293" s="2">
        <v>7.5657231700000001E-3</v>
      </c>
      <c r="J293" s="2">
        <v>1.131803954E-2</v>
      </c>
      <c r="K293" s="2">
        <v>1.000943615</v>
      </c>
    </row>
    <row r="294" spans="1:11" x14ac:dyDescent="0.25">
      <c r="A294" s="79">
        <f>IR!B301/12</f>
        <v>24.333333333333332</v>
      </c>
      <c r="D294" s="2">
        <v>24.333333329999999</v>
      </c>
      <c r="E294" s="2">
        <v>0.83216761289999996</v>
      </c>
      <c r="F294" s="2">
        <v>0.18372140070000001</v>
      </c>
      <c r="G294" s="2">
        <v>1.201680989</v>
      </c>
      <c r="H294" s="2">
        <v>24.333333329999999</v>
      </c>
      <c r="I294" s="2">
        <v>7.5787691349999999E-3</v>
      </c>
      <c r="J294" s="2">
        <v>1.126805948E-2</v>
      </c>
      <c r="K294" s="2">
        <v>1.0009394460000001</v>
      </c>
    </row>
    <row r="295" spans="1:11" x14ac:dyDescent="0.25">
      <c r="A295" s="79">
        <f>IR!B302/12</f>
        <v>24.416666666666668</v>
      </c>
      <c r="D295" s="2">
        <v>24.416666670000001</v>
      </c>
      <c r="E295" s="2">
        <v>0.83138657010000006</v>
      </c>
      <c r="F295" s="2">
        <v>0.18466040559999999</v>
      </c>
      <c r="G295" s="2">
        <v>1.2028099029999999</v>
      </c>
      <c r="H295" s="2">
        <v>24.416666670000001</v>
      </c>
      <c r="I295" s="2">
        <v>7.5915543419999999E-3</v>
      </c>
      <c r="J295" s="2">
        <v>1.11655816E-2</v>
      </c>
      <c r="K295" s="2">
        <v>1.000930898</v>
      </c>
    </row>
    <row r="296" spans="1:11" x14ac:dyDescent="0.25">
      <c r="A296" s="79">
        <f>IR!B303/12</f>
        <v>24.5</v>
      </c>
      <c r="D296" s="2">
        <v>24.5</v>
      </c>
      <c r="E296" s="2">
        <v>0.8306133537</v>
      </c>
      <c r="F296" s="2">
        <v>0.18559087069999999</v>
      </c>
      <c r="G296" s="2">
        <v>1.2039295969999999</v>
      </c>
      <c r="H296" s="2">
        <v>24.5</v>
      </c>
      <c r="I296" s="2">
        <v>7.6039015200000002E-3</v>
      </c>
      <c r="J296" s="2">
        <v>1.1009816190000001E-2</v>
      </c>
      <c r="K296" s="2">
        <v>1.000917906</v>
      </c>
    </row>
    <row r="297" spans="1:11" x14ac:dyDescent="0.25">
      <c r="A297" s="79">
        <f>IR!B304/12</f>
        <v>24.583333333333332</v>
      </c>
      <c r="D297" s="2">
        <v>24.583333329999999</v>
      </c>
      <c r="E297" s="2">
        <v>0.82985162820000002</v>
      </c>
      <c r="F297" s="2">
        <v>0.18650835539999999</v>
      </c>
      <c r="G297" s="2">
        <v>1.205034691</v>
      </c>
      <c r="H297" s="2">
        <v>24.583333329999999</v>
      </c>
      <c r="I297" s="2">
        <v>7.6156330990000002E-3</v>
      </c>
      <c r="J297" s="2">
        <v>1.0799705600000001E-2</v>
      </c>
      <c r="K297" s="2">
        <v>1.0009003809999999</v>
      </c>
    </row>
    <row r="298" spans="1:11" x14ac:dyDescent="0.25">
      <c r="A298" s="79">
        <f>IR!B305/12</f>
        <v>24.666666666666668</v>
      </c>
      <c r="D298" s="2">
        <v>24.666666670000001</v>
      </c>
      <c r="E298" s="2">
        <v>0.82910511799999997</v>
      </c>
      <c r="F298" s="2">
        <v>0.1874083309</v>
      </c>
      <c r="G298" s="2">
        <v>1.20611968</v>
      </c>
      <c r="H298" s="2">
        <v>24.666666670000001</v>
      </c>
      <c r="I298" s="2">
        <v>7.6265702990000002E-3</v>
      </c>
      <c r="J298" s="2">
        <v>1.0534452999999999E-2</v>
      </c>
      <c r="K298" s="2">
        <v>1.0008782570000001</v>
      </c>
    </row>
    <row r="299" spans="1:11" x14ac:dyDescent="0.25">
      <c r="A299" s="79">
        <f>IR!B306/12</f>
        <v>24.75</v>
      </c>
      <c r="D299" s="2">
        <v>24.75</v>
      </c>
      <c r="E299" s="2">
        <v>0.82837759</v>
      </c>
      <c r="F299" s="2">
        <v>0.18828620200000001</v>
      </c>
      <c r="G299" s="2">
        <v>1.207178963</v>
      </c>
      <c r="H299" s="2">
        <v>24.75</v>
      </c>
      <c r="I299" s="2">
        <v>7.6365340369999998E-3</v>
      </c>
      <c r="J299" s="2">
        <v>1.0213348929999999E-2</v>
      </c>
      <c r="K299" s="2">
        <v>1.0008514749999999</v>
      </c>
    </row>
    <row r="300" spans="1:11" x14ac:dyDescent="0.25">
      <c r="A300" s="79">
        <f>IR!B307/12</f>
        <v>24.833333333333332</v>
      </c>
      <c r="D300" s="2">
        <v>24.833333329999999</v>
      </c>
      <c r="E300" s="2">
        <v>0.82767284750000003</v>
      </c>
      <c r="F300" s="2">
        <v>0.18913731440000001</v>
      </c>
      <c r="G300" s="2">
        <v>1.2082068450000001</v>
      </c>
      <c r="H300" s="2">
        <v>24.833333329999999</v>
      </c>
      <c r="I300" s="2">
        <v>7.6453452340000004E-3</v>
      </c>
      <c r="J300" s="2">
        <v>9.8356834090000001E-3</v>
      </c>
      <c r="K300" s="2">
        <v>1.0008199760000001</v>
      </c>
    </row>
    <row r="301" spans="1:11" x14ac:dyDescent="0.25">
      <c r="A301" s="79">
        <f>IR!B308/12</f>
        <v>24.916666666666668</v>
      </c>
      <c r="D301" s="2">
        <v>24.916666670000001</v>
      </c>
      <c r="E301" s="2">
        <v>0.82699473140000002</v>
      </c>
      <c r="F301" s="2">
        <v>0.18995695470000001</v>
      </c>
      <c r="G301" s="2">
        <v>1.209197546</v>
      </c>
      <c r="H301" s="2">
        <v>24.916666670000001</v>
      </c>
      <c r="I301" s="2">
        <v>7.6528248069999997E-3</v>
      </c>
      <c r="J301" s="2">
        <v>9.4007458249999992E-3</v>
      </c>
      <c r="K301" s="2">
        <v>1.0007837020000001</v>
      </c>
    </row>
    <row r="302" spans="1:11" x14ac:dyDescent="0.25">
      <c r="A302" s="79">
        <f>IR!B309/12</f>
        <v>25</v>
      </c>
      <c r="D302" s="2">
        <v>25</v>
      </c>
      <c r="E302" s="2">
        <v>0.82634712119999998</v>
      </c>
      <c r="F302" s="2">
        <v>0.19074035019999999</v>
      </c>
      <c r="G302" s="2">
        <v>1.2101451969999999</v>
      </c>
      <c r="H302" s="2">
        <v>25</v>
      </c>
      <c r="I302" s="2">
        <v>7.6587936739999996E-3</v>
      </c>
      <c r="J302" s="2">
        <v>8.9256398599999991E-3</v>
      </c>
      <c r="K302" s="2">
        <v>1.00074408</v>
      </c>
    </row>
    <row r="303" spans="1:11" x14ac:dyDescent="0.25">
      <c r="A303" s="79">
        <f>IR!B310/12</f>
        <v>25.083333333333332</v>
      </c>
      <c r="D303" s="2">
        <v>25.083333329999999</v>
      </c>
      <c r="E303" s="2">
        <v>0.82573271000000004</v>
      </c>
      <c r="F303" s="2">
        <v>0.1914841535</v>
      </c>
      <c r="G303" s="2">
        <v>1.211045642</v>
      </c>
      <c r="H303" s="2">
        <v>25.083333329999999</v>
      </c>
      <c r="I303" s="2">
        <v>7.6631323939999997E-3</v>
      </c>
      <c r="J303" s="2">
        <v>8.4813866469999992E-3</v>
      </c>
      <c r="K303" s="2">
        <v>1.000707032</v>
      </c>
    </row>
    <row r="304" spans="1:11" x14ac:dyDescent="0.25">
      <c r="A304" s="79">
        <f>IR!B311/12</f>
        <v>25.166666666666668</v>
      </c>
      <c r="D304" s="2">
        <v>25.166666670000001</v>
      </c>
      <c r="E304" s="2">
        <v>0.825149303</v>
      </c>
      <c r="F304" s="2">
        <v>0.19219093570000001</v>
      </c>
      <c r="G304" s="2">
        <v>1.21190189</v>
      </c>
      <c r="H304" s="2">
        <v>25.166666670000001</v>
      </c>
      <c r="I304" s="2">
        <v>7.6659600830000004E-3</v>
      </c>
      <c r="J304" s="2">
        <v>8.0863899159999992E-3</v>
      </c>
      <c r="K304" s="2">
        <v>1.000674093</v>
      </c>
    </row>
    <row r="305" spans="1:11" x14ac:dyDescent="0.25">
      <c r="A305" s="79">
        <f>IR!B312/12</f>
        <v>25.25</v>
      </c>
      <c r="D305" s="2">
        <v>25.25</v>
      </c>
      <c r="E305" s="2">
        <v>0.82459345039999998</v>
      </c>
      <c r="F305" s="2">
        <v>0.19286480149999999</v>
      </c>
      <c r="G305" s="2">
        <v>1.2127188250000001</v>
      </c>
      <c r="H305" s="2">
        <v>25.25</v>
      </c>
      <c r="I305" s="2">
        <v>7.6674555010000003E-3</v>
      </c>
      <c r="J305" s="2">
        <v>7.7413572379999998E-3</v>
      </c>
      <c r="K305" s="2">
        <v>1.0006453209999999</v>
      </c>
    </row>
    <row r="306" spans="1:11" x14ac:dyDescent="0.25">
      <c r="A306" s="79">
        <f>IR!B313/12</f>
        <v>25.333333333333332</v>
      </c>
      <c r="D306" s="2">
        <v>25.333333329999999</v>
      </c>
      <c r="E306" s="2">
        <v>0.82406166589999996</v>
      </c>
      <c r="F306" s="2">
        <v>0.1935099146</v>
      </c>
      <c r="G306" s="2">
        <v>1.2135014180000001</v>
      </c>
      <c r="H306" s="2">
        <v>25.333333329999999</v>
      </c>
      <c r="I306" s="2">
        <v>7.6677974030000002E-3</v>
      </c>
      <c r="J306" s="2">
        <v>7.4469968200000002E-3</v>
      </c>
      <c r="K306" s="2">
        <v>1.0006207760000001</v>
      </c>
    </row>
    <row r="307" spans="1:11" x14ac:dyDescent="0.25">
      <c r="A307" s="79">
        <f>IR!B314/12</f>
        <v>25.416666666666668</v>
      </c>
      <c r="D307" s="2">
        <v>25.416666670000001</v>
      </c>
      <c r="E307" s="2">
        <v>0.82355042580000004</v>
      </c>
      <c r="F307" s="2">
        <v>0.19413049769999999</v>
      </c>
      <c r="G307" s="2">
        <v>1.2142547299999999</v>
      </c>
      <c r="H307" s="2">
        <v>25.416666670000001</v>
      </c>
      <c r="I307" s="2">
        <v>7.6671645460000002E-3</v>
      </c>
      <c r="J307" s="2">
        <v>7.2040174169999997E-3</v>
      </c>
      <c r="K307" s="2">
        <v>1.0006005149999999</v>
      </c>
    </row>
    <row r="308" spans="1:11" x14ac:dyDescent="0.25">
      <c r="A308" s="79">
        <f>IR!B315/12</f>
        <v>25.5</v>
      </c>
      <c r="D308" s="2">
        <v>25.5</v>
      </c>
      <c r="E308" s="2">
        <v>0.82305616820000005</v>
      </c>
      <c r="F308" s="2">
        <v>0.19473083250000001</v>
      </c>
      <c r="G308" s="2">
        <v>1.214983908</v>
      </c>
      <c r="H308" s="2">
        <v>25.5</v>
      </c>
      <c r="I308" s="2">
        <v>7.6657356890000002E-3</v>
      </c>
      <c r="J308" s="2">
        <v>7.0131653520000004E-3</v>
      </c>
      <c r="K308" s="2">
        <v>1.0005846009999999</v>
      </c>
    </row>
    <row r="309" spans="1:11" x14ac:dyDescent="0.25">
      <c r="A309" s="79">
        <f>IR!B316/12</f>
        <v>25.583333333333332</v>
      </c>
      <c r="D309" s="2">
        <v>25.583333329999999</v>
      </c>
      <c r="E309" s="2">
        <v>0.82257528970000005</v>
      </c>
      <c r="F309" s="2">
        <v>0.19531526290000001</v>
      </c>
      <c r="G309" s="2">
        <v>1.2156941889999999</v>
      </c>
      <c r="H309" s="2">
        <v>25.583333329999999</v>
      </c>
      <c r="I309" s="2">
        <v>7.6636897100000002E-3</v>
      </c>
      <c r="J309" s="2">
        <v>6.8752995999999999E-3</v>
      </c>
      <c r="K309" s="2">
        <v>1.000573106</v>
      </c>
    </row>
    <row r="310" spans="1:11" x14ac:dyDescent="0.25">
      <c r="A310" s="79">
        <f>IR!B317/12</f>
        <v>25.666666666666668</v>
      </c>
      <c r="D310" s="2">
        <v>25.666666670000001</v>
      </c>
      <c r="E310" s="2">
        <v>0.82210413699999996</v>
      </c>
      <c r="F310" s="2">
        <v>0.1958882046</v>
      </c>
      <c r="G310" s="2">
        <v>1.216390911</v>
      </c>
      <c r="H310" s="2">
        <v>25.666666670000001</v>
      </c>
      <c r="I310" s="2">
        <v>7.6612059749999999E-3</v>
      </c>
      <c r="J310" s="2">
        <v>6.7911698099999999E-3</v>
      </c>
      <c r="K310" s="2">
        <v>1.000566091</v>
      </c>
    </row>
    <row r="311" spans="1:11" x14ac:dyDescent="0.25">
      <c r="A311" s="79">
        <f>IR!B318/12</f>
        <v>25.75</v>
      </c>
      <c r="D311" s="2">
        <v>25.75</v>
      </c>
      <c r="E311" s="2">
        <v>0.82163901459999999</v>
      </c>
      <c r="F311" s="2">
        <v>0.19645413540000001</v>
      </c>
      <c r="G311" s="2">
        <v>1.217079499</v>
      </c>
      <c r="H311" s="2">
        <v>25.75</v>
      </c>
      <c r="I311" s="2">
        <v>7.6584639720000004E-3</v>
      </c>
      <c r="J311" s="2">
        <v>6.7614889670000004E-3</v>
      </c>
      <c r="K311" s="2">
        <v>1.000563616</v>
      </c>
    </row>
    <row r="312" spans="1:11" x14ac:dyDescent="0.25">
      <c r="A312" s="79">
        <f>IR!B319/12</f>
        <v>25.833333333333332</v>
      </c>
      <c r="D312" s="2">
        <v>25.833333329999999</v>
      </c>
      <c r="E312" s="2">
        <v>0.82117618640000001</v>
      </c>
      <c r="F312" s="2">
        <v>0.1970175928</v>
      </c>
      <c r="G312" s="2">
        <v>1.217765464</v>
      </c>
      <c r="H312" s="2">
        <v>25.833333329999999</v>
      </c>
      <c r="I312" s="2">
        <v>7.6556431900000003E-3</v>
      </c>
      <c r="J312" s="2">
        <v>6.7869701549999996E-3</v>
      </c>
      <c r="K312" s="2">
        <v>1.000565741</v>
      </c>
    </row>
    <row r="313" spans="1:11" x14ac:dyDescent="0.25">
      <c r="A313" s="79">
        <f>IR!B320/12</f>
        <v>25.916666666666668</v>
      </c>
      <c r="D313" s="2">
        <v>25.916666670000001</v>
      </c>
      <c r="E313" s="2">
        <v>0.82071187619999997</v>
      </c>
      <c r="F313" s="2">
        <v>0.19758317359999999</v>
      </c>
      <c r="G313" s="2">
        <v>1.218454404</v>
      </c>
      <c r="H313" s="2">
        <v>25.916666670000001</v>
      </c>
      <c r="I313" s="2">
        <v>7.6529231149999998E-3</v>
      </c>
      <c r="J313" s="2">
        <v>6.8683264629999996E-3</v>
      </c>
      <c r="K313" s="2">
        <v>1.0005725240000001</v>
      </c>
    </row>
    <row r="314" spans="1:11" x14ac:dyDescent="0.25">
      <c r="A314" s="79">
        <f>IR!B321/12</f>
        <v>26</v>
      </c>
      <c r="D314" s="2">
        <v>26</v>
      </c>
      <c r="E314" s="2">
        <v>0.82024226749999996</v>
      </c>
      <c r="F314" s="2">
        <v>0.19815553420000001</v>
      </c>
      <c r="G314" s="2">
        <v>1.2191519989999999</v>
      </c>
      <c r="H314" s="2">
        <v>26</v>
      </c>
      <c r="I314" s="2">
        <v>7.6504832360000004E-3</v>
      </c>
      <c r="J314" s="2">
        <v>6.9944876159999999E-3</v>
      </c>
      <c r="K314" s="2">
        <v>1.0005830440000001</v>
      </c>
    </row>
    <row r="315" spans="1:11" x14ac:dyDescent="0.25">
      <c r="A315" s="79">
        <f>IR!B322/12</f>
        <v>26.083333333333332</v>
      </c>
      <c r="D315" s="2">
        <v>26.083333329999999</v>
      </c>
      <c r="E315" s="2">
        <v>0.81976430899999997</v>
      </c>
      <c r="F315" s="2">
        <v>0.19873840810000001</v>
      </c>
      <c r="G315" s="2">
        <v>1.219862818</v>
      </c>
      <c r="H315" s="2">
        <v>26.083333329999999</v>
      </c>
      <c r="I315" s="2">
        <v>7.6484651070000001E-3</v>
      </c>
      <c r="J315" s="2">
        <v>7.1187320399999999E-3</v>
      </c>
      <c r="K315" s="2">
        <v>1.000593404</v>
      </c>
    </row>
    <row r="316" spans="1:11" x14ac:dyDescent="0.25">
      <c r="A316" s="79">
        <f>IR!B323/12</f>
        <v>26.166666666666668</v>
      </c>
      <c r="D316" s="2">
        <v>26.166666670000001</v>
      </c>
      <c r="E316" s="2">
        <v>0.81927814629999995</v>
      </c>
      <c r="F316" s="2">
        <v>0.19933163579999999</v>
      </c>
      <c r="G316" s="2">
        <v>1.2205866889999999</v>
      </c>
      <c r="H316" s="2">
        <v>26.166666670000001</v>
      </c>
      <c r="I316" s="2">
        <v>7.6468585450000003E-3</v>
      </c>
      <c r="J316" s="2">
        <v>7.2291605490000001E-3</v>
      </c>
      <c r="K316" s="2">
        <v>1.000602612</v>
      </c>
    </row>
    <row r="317" spans="1:11" x14ac:dyDescent="0.25">
      <c r="A317" s="79">
        <f>IR!B324/12</f>
        <v>26.25</v>
      </c>
      <c r="D317" s="2">
        <v>26.25</v>
      </c>
      <c r="E317" s="2">
        <v>0.8187847372</v>
      </c>
      <c r="F317" s="2">
        <v>0.19993406590000001</v>
      </c>
      <c r="G317" s="2">
        <v>1.2213222290000001</v>
      </c>
      <c r="H317" s="2">
        <v>26.25</v>
      </c>
      <c r="I317" s="2">
        <v>7.6456154330000001E-3</v>
      </c>
      <c r="J317" s="2">
        <v>7.325581934E-3</v>
      </c>
      <c r="K317" s="2">
        <v>1.000610652</v>
      </c>
    </row>
    <row r="318" spans="1:11" x14ac:dyDescent="0.25">
      <c r="A318" s="79">
        <f>IR!B325/12</f>
        <v>26.333333333333332</v>
      </c>
      <c r="D318" s="2">
        <v>26.333333329999999</v>
      </c>
      <c r="E318" s="2">
        <v>0.81828505009999997</v>
      </c>
      <c r="F318" s="2">
        <v>0.200544531</v>
      </c>
      <c r="G318" s="2">
        <v>1.2220680310000001</v>
      </c>
      <c r="H318" s="2">
        <v>26.333333329999999</v>
      </c>
      <c r="I318" s="2">
        <v>7.6446876539999998E-3</v>
      </c>
      <c r="J318" s="2">
        <v>7.4078050339999998E-3</v>
      </c>
      <c r="K318" s="2">
        <v>1.0006175079999999</v>
      </c>
    </row>
    <row r="319" spans="1:11" x14ac:dyDescent="0.25">
      <c r="A319" s="79">
        <f>IR!B326/12</f>
        <v>26.416666666666668</v>
      </c>
      <c r="D319" s="2">
        <v>26.416666670000001</v>
      </c>
      <c r="E319" s="2">
        <v>0.81778006469999998</v>
      </c>
      <c r="F319" s="2">
        <v>0.20116184810000001</v>
      </c>
      <c r="G319" s="2">
        <v>1.222822667</v>
      </c>
      <c r="H319" s="2">
        <v>26.416666670000001</v>
      </c>
      <c r="I319" s="2">
        <v>7.6440270899999999E-3</v>
      </c>
      <c r="J319" s="2">
        <v>7.4756387280000003E-3</v>
      </c>
      <c r="K319" s="2">
        <v>1.0006231640000001</v>
      </c>
    </row>
    <row r="320" spans="1:11" x14ac:dyDescent="0.25">
      <c r="A320" s="79">
        <f>IR!B327/12</f>
        <v>26.5</v>
      </c>
      <c r="D320" s="2">
        <v>26.5</v>
      </c>
      <c r="E320" s="2">
        <v>0.81727077100000001</v>
      </c>
      <c r="F320" s="2">
        <v>0.201784818</v>
      </c>
      <c r="G320" s="2">
        <v>1.2235846859999999</v>
      </c>
      <c r="H320" s="2">
        <v>26.5</v>
      </c>
      <c r="I320" s="2">
        <v>7.6435856250000002E-3</v>
      </c>
      <c r="J320" s="2">
        <v>7.5288848370000001E-3</v>
      </c>
      <c r="K320" s="2">
        <v>1.0006276039999999</v>
      </c>
    </row>
    <row r="321" spans="1:11" x14ac:dyDescent="0.25">
      <c r="A321" s="79">
        <f>IR!B328/12</f>
        <v>26.583333333333332</v>
      </c>
      <c r="D321" s="2">
        <v>26.583333329999999</v>
      </c>
      <c r="E321" s="2">
        <v>0.81675817029999997</v>
      </c>
      <c r="F321" s="2">
        <v>0.20241222510000001</v>
      </c>
      <c r="G321" s="2">
        <v>1.224352613</v>
      </c>
      <c r="H321" s="2">
        <v>26.583333329999999</v>
      </c>
      <c r="I321" s="2">
        <v>7.6433151199999999E-3</v>
      </c>
      <c r="J321" s="2">
        <v>7.567323745E-3</v>
      </c>
      <c r="K321" s="2">
        <v>1.000630809</v>
      </c>
    </row>
    <row r="322" spans="1:11" x14ac:dyDescent="0.25">
      <c r="A322" s="79">
        <f>IR!B329/12</f>
        <v>26.666666666666668</v>
      </c>
      <c r="D322" s="2">
        <v>26.666666670000001</v>
      </c>
      <c r="E322" s="2">
        <v>0.81624327659999996</v>
      </c>
      <c r="F322" s="2">
        <v>0.20304283540000001</v>
      </c>
      <c r="G322" s="2">
        <v>1.225124946</v>
      </c>
      <c r="H322" s="2">
        <v>26.666666670000001</v>
      </c>
      <c r="I322" s="2">
        <v>7.6431673450000001E-3</v>
      </c>
      <c r="J322" s="2">
        <v>7.5907568310000003E-3</v>
      </c>
      <c r="K322" s="2">
        <v>1.000632763</v>
      </c>
    </row>
    <row r="323" spans="1:11" x14ac:dyDescent="0.25">
      <c r="A323" s="79">
        <f>IR!B330/12</f>
        <v>26.75</v>
      </c>
      <c r="D323" s="2">
        <v>26.75</v>
      </c>
      <c r="E323" s="2">
        <v>0.81572711450000002</v>
      </c>
      <c r="F323" s="2">
        <v>0.20367539849999999</v>
      </c>
      <c r="G323" s="2">
        <v>1.2259001599999999</v>
      </c>
      <c r="H323" s="2">
        <v>26.75</v>
      </c>
      <c r="I323" s="2">
        <v>7.6430940500000003E-3</v>
      </c>
      <c r="J323" s="2">
        <v>7.5989925409999997E-3</v>
      </c>
      <c r="K323" s="2">
        <v>1.00063345</v>
      </c>
    </row>
    <row r="324" spans="1:11" x14ac:dyDescent="0.25">
      <c r="A324" s="79">
        <f>IR!B331/12</f>
        <v>26.833333333333332</v>
      </c>
      <c r="D324" s="2">
        <v>26.833333329999999</v>
      </c>
      <c r="E324" s="2">
        <v>0.8152107193</v>
      </c>
      <c r="F324" s="2">
        <v>0.20430864779999999</v>
      </c>
      <c r="G324" s="2">
        <v>1.2266767059999999</v>
      </c>
      <c r="H324" s="2">
        <v>26.833333329999999</v>
      </c>
      <c r="I324" s="2">
        <v>7.6430469809999997E-3</v>
      </c>
      <c r="J324" s="2">
        <v>7.5918393290000004E-3</v>
      </c>
      <c r="K324" s="2">
        <v>1.0006328529999999</v>
      </c>
    </row>
    <row r="325" spans="1:11" x14ac:dyDescent="0.25">
      <c r="A325" s="79">
        <f>IR!B332/12</f>
        <v>26.916666666666668</v>
      </c>
      <c r="D325" s="2">
        <v>26.916666670000001</v>
      </c>
      <c r="E325" s="2">
        <v>0.81469513670000004</v>
      </c>
      <c r="F325" s="2">
        <v>0.2049413011</v>
      </c>
      <c r="G325" s="2">
        <v>1.2274530130000001</v>
      </c>
      <c r="H325" s="2">
        <v>26.916666670000001</v>
      </c>
      <c r="I325" s="2">
        <v>7.6429778889999999E-3</v>
      </c>
      <c r="J325" s="2">
        <v>7.569105647E-3</v>
      </c>
      <c r="K325" s="2">
        <v>1.0006309579999999</v>
      </c>
    </row>
    <row r="326" spans="1:11" x14ac:dyDescent="0.25">
      <c r="A326" s="79">
        <f>IR!B333/12</f>
        <v>27</v>
      </c>
      <c r="D326" s="2">
        <v>27</v>
      </c>
      <c r="E326" s="2">
        <v>0.81418142260000004</v>
      </c>
      <c r="F326" s="2">
        <v>0.20557205989999999</v>
      </c>
      <c r="G326" s="2">
        <v>1.228227484</v>
      </c>
      <c r="H326" s="2">
        <v>27</v>
      </c>
      <c r="I326" s="2">
        <v>7.642838521E-3</v>
      </c>
      <c r="J326" s="2">
        <v>7.5338856230000003E-3</v>
      </c>
      <c r="K326" s="2">
        <v>1.000628021</v>
      </c>
    </row>
    <row r="327" spans="1:11" x14ac:dyDescent="0.25">
      <c r="A327" s="79">
        <f>IR!B334/12</f>
        <v>27.083333333333332</v>
      </c>
      <c r="D327" s="2">
        <v>27.083333329999999</v>
      </c>
      <c r="E327" s="2">
        <v>0.81367042060000005</v>
      </c>
      <c r="F327" s="2">
        <v>0.2061998837</v>
      </c>
      <c r="G327" s="2">
        <v>1.2289988359999999</v>
      </c>
      <c r="H327" s="2">
        <v>27.083333329999999</v>
      </c>
      <c r="I327" s="2">
        <v>7.6425908139999997E-3</v>
      </c>
      <c r="J327" s="2">
        <v>7.4992113009999996E-3</v>
      </c>
      <c r="K327" s="2">
        <v>1.00062513</v>
      </c>
    </row>
    <row r="328" spans="1:11" x14ac:dyDescent="0.25">
      <c r="A328" s="79">
        <f>IR!B335/12</f>
        <v>27.166666666666668</v>
      </c>
      <c r="D328" s="2">
        <v>27.166666670000001</v>
      </c>
      <c r="E328" s="2">
        <v>0.81316208889999997</v>
      </c>
      <c r="F328" s="2">
        <v>0.20682481799999999</v>
      </c>
      <c r="G328" s="2">
        <v>1.22976712</v>
      </c>
      <c r="H328" s="2">
        <v>27.166666670000001</v>
      </c>
      <c r="I328" s="2">
        <v>7.6422374499999996E-3</v>
      </c>
      <c r="J328" s="2">
        <v>7.4683992270000001E-3</v>
      </c>
      <c r="K328" s="2">
        <v>1.00062256</v>
      </c>
    </row>
    <row r="329" spans="1:11" x14ac:dyDescent="0.25">
      <c r="A329" s="79">
        <f>IR!B336/12</f>
        <v>27.25</v>
      </c>
      <c r="D329" s="2">
        <v>27.25</v>
      </c>
      <c r="E329" s="2">
        <v>0.81265616139999997</v>
      </c>
      <c r="F329" s="2">
        <v>0.2074471846</v>
      </c>
      <c r="G329" s="2">
        <v>1.2305327239999999</v>
      </c>
      <c r="H329" s="2">
        <v>27.25</v>
      </c>
      <c r="I329" s="2">
        <v>7.6417913010000003E-3</v>
      </c>
      <c r="J329" s="2">
        <v>7.441500492E-3</v>
      </c>
      <c r="K329" s="2">
        <v>1.0006203170000001</v>
      </c>
    </row>
    <row r="330" spans="1:11" x14ac:dyDescent="0.25">
      <c r="A330" s="79">
        <f>IR!B337/12</f>
        <v>27.333333333333332</v>
      </c>
      <c r="D330" s="2">
        <v>27.333333329999999</v>
      </c>
      <c r="E330" s="2">
        <v>0.8121523692</v>
      </c>
      <c r="F330" s="2">
        <v>0.2080673096</v>
      </c>
      <c r="G330" s="2">
        <v>1.2312960449999999</v>
      </c>
      <c r="H330" s="2">
        <v>27.333333329999999</v>
      </c>
      <c r="I330" s="2">
        <v>7.6412652380000003E-3</v>
      </c>
      <c r="J330" s="2">
        <v>7.4185661910000002E-3</v>
      </c>
      <c r="K330" s="2">
        <v>1.000618405</v>
      </c>
    </row>
    <row r="331" spans="1:11" x14ac:dyDescent="0.25">
      <c r="A331" s="79">
        <f>IR!B338/12</f>
        <v>27.416666666666668</v>
      </c>
      <c r="D331" s="2">
        <v>27.416666670000001</v>
      </c>
      <c r="E331" s="2">
        <v>0.81165044050000001</v>
      </c>
      <c r="F331" s="2">
        <v>0.2086855235</v>
      </c>
      <c r="G331" s="2">
        <v>1.232057484</v>
      </c>
      <c r="H331" s="2">
        <v>27.416666670000001</v>
      </c>
      <c r="I331" s="2">
        <v>7.6406721310000002E-3</v>
      </c>
      <c r="J331" s="2">
        <v>7.3996474210000001E-3</v>
      </c>
      <c r="K331" s="2">
        <v>1.000616827</v>
      </c>
    </row>
    <row r="332" spans="1:11" x14ac:dyDescent="0.25">
      <c r="A332" s="79">
        <f>IR!B339/12</f>
        <v>27.5</v>
      </c>
      <c r="D332" s="2">
        <v>27.5</v>
      </c>
      <c r="E332" s="2">
        <v>0.81115010089999995</v>
      </c>
      <c r="F332" s="2">
        <v>0.2093021608</v>
      </c>
      <c r="G332" s="2">
        <v>1.2328174510000001</v>
      </c>
      <c r="H332" s="2">
        <v>27.5</v>
      </c>
      <c r="I332" s="2">
        <v>7.6400248510000001E-3</v>
      </c>
      <c r="J332" s="2">
        <v>7.3847984980000003E-3</v>
      </c>
      <c r="K332" s="2">
        <v>1.0006155889999999</v>
      </c>
    </row>
    <row r="333" spans="1:11" x14ac:dyDescent="0.25">
      <c r="A333" s="79">
        <f>IR!B340/12</f>
        <v>27.583333333333332</v>
      </c>
      <c r="D333" s="2">
        <v>27.583333329999999</v>
      </c>
      <c r="E333" s="2">
        <v>0.81065107280000004</v>
      </c>
      <c r="F333" s="2">
        <v>0.2099175606</v>
      </c>
      <c r="G333" s="2">
        <v>1.2335763609999999</v>
      </c>
      <c r="H333" s="2">
        <v>27.583333329999999</v>
      </c>
      <c r="I333" s="2">
        <v>7.6393362799999998E-3</v>
      </c>
      <c r="J333" s="2">
        <v>7.3740834650000003E-3</v>
      </c>
      <c r="K333" s="2">
        <v>1.000614696</v>
      </c>
    </row>
    <row r="334" spans="1:11" x14ac:dyDescent="0.25">
      <c r="A334" s="79">
        <f>IR!B341/12</f>
        <v>27.666666666666668</v>
      </c>
      <c r="D334" s="2">
        <v>27.666666670000001</v>
      </c>
      <c r="E334" s="2">
        <v>0.81015307510000001</v>
      </c>
      <c r="F334" s="2">
        <v>0.21053206760000001</v>
      </c>
      <c r="G334" s="2">
        <v>1.234334635</v>
      </c>
      <c r="H334" s="2">
        <v>27.666666670000001</v>
      </c>
      <c r="I334" s="2">
        <v>7.6386193359999997E-3</v>
      </c>
      <c r="J334" s="2">
        <v>7.3675568550000004E-3</v>
      </c>
      <c r="K334" s="2">
        <v>1.000614152</v>
      </c>
    </row>
    <row r="335" spans="1:11" x14ac:dyDescent="0.25">
      <c r="A335" s="79">
        <f>IR!B342/12</f>
        <v>27.75</v>
      </c>
      <c r="D335" s="2">
        <v>27.75</v>
      </c>
      <c r="E335" s="2">
        <v>0.8096558237</v>
      </c>
      <c r="F335" s="2">
        <v>0.21114603069999999</v>
      </c>
      <c r="G335" s="2">
        <v>1.2350927030000001</v>
      </c>
      <c r="H335" s="2">
        <v>27.75</v>
      </c>
      <c r="I335" s="2">
        <v>7.6378869499999997E-3</v>
      </c>
      <c r="J335" s="2">
        <v>7.3652700049999997E-3</v>
      </c>
      <c r="K335" s="2">
        <v>1.000613961</v>
      </c>
    </row>
    <row r="336" spans="1:11" x14ac:dyDescent="0.25">
      <c r="A336" s="79">
        <f>IR!B343/12</f>
        <v>27.833333333333332</v>
      </c>
      <c r="D336" s="2">
        <v>27.833333329999999</v>
      </c>
      <c r="E336" s="2">
        <v>0.80915903170000003</v>
      </c>
      <c r="F336" s="2">
        <v>0.21175980320000001</v>
      </c>
      <c r="G336" s="2">
        <v>1.235851002</v>
      </c>
      <c r="H336" s="2">
        <v>27.833333329999999</v>
      </c>
      <c r="I336" s="2">
        <v>7.6371520500000002E-3</v>
      </c>
      <c r="J336" s="2">
        <v>7.3672742559999999E-3</v>
      </c>
      <c r="K336" s="2">
        <v>1.000614128</v>
      </c>
    </row>
    <row r="337" spans="1:11" x14ac:dyDescent="0.25">
      <c r="A337" s="79">
        <f>IR!B344/12</f>
        <v>27.916666666666668</v>
      </c>
      <c r="D337" s="2">
        <v>27.916666670000001</v>
      </c>
      <c r="E337" s="2">
        <v>0.8086624094</v>
      </c>
      <c r="F337" s="2">
        <v>0.21237374270000001</v>
      </c>
      <c r="G337" s="2">
        <v>1.236609973</v>
      </c>
      <c r="H337" s="2">
        <v>27.916666670000001</v>
      </c>
      <c r="I337" s="2">
        <v>7.6364275670000002E-3</v>
      </c>
      <c r="J337" s="2">
        <v>7.3736209450000001E-3</v>
      </c>
      <c r="K337" s="2">
        <v>1.0006146570000001</v>
      </c>
    </row>
    <row r="338" spans="1:11" x14ac:dyDescent="0.25">
      <c r="A338" s="79">
        <f>IR!B345/12</f>
        <v>28</v>
      </c>
      <c r="D338" s="2">
        <v>28</v>
      </c>
      <c r="E338" s="2">
        <v>0.80816566450000005</v>
      </c>
      <c r="F338" s="2">
        <v>0.21298821109999999</v>
      </c>
      <c r="G338" s="2">
        <v>1.237370064</v>
      </c>
      <c r="H338" s="2">
        <v>28</v>
      </c>
      <c r="I338" s="2">
        <v>7.6357264299999998E-3</v>
      </c>
      <c r="J338" s="2">
        <v>7.383445703E-3</v>
      </c>
      <c r="K338" s="2">
        <v>1.0006154759999999</v>
      </c>
    </row>
    <row r="339" spans="1:11" x14ac:dyDescent="0.25">
      <c r="A339" s="79">
        <f>IR!B346/12</f>
        <v>28.083333333333332</v>
      </c>
      <c r="D339" s="2">
        <v>28.083333329999999</v>
      </c>
      <c r="E339" s="2">
        <v>0.80766856350000005</v>
      </c>
      <c r="F339" s="2">
        <v>0.21360349819999999</v>
      </c>
      <c r="G339" s="2">
        <v>1.2381316360000001</v>
      </c>
      <c r="H339" s="2">
        <v>28.083333329999999</v>
      </c>
      <c r="I339" s="2">
        <v>7.6350588309999998E-3</v>
      </c>
      <c r="J339" s="2">
        <v>7.3931152940000001E-3</v>
      </c>
      <c r="K339" s="2">
        <v>1.0006162830000001</v>
      </c>
    </row>
    <row r="340" spans="1:11" x14ac:dyDescent="0.25">
      <c r="A340" s="79">
        <f>IR!B347/12</f>
        <v>28.166666666666668</v>
      </c>
      <c r="D340" s="2">
        <v>28.166666670000001</v>
      </c>
      <c r="E340" s="2">
        <v>0.80717111789999996</v>
      </c>
      <c r="F340" s="2">
        <v>0.2142195912</v>
      </c>
      <c r="G340" s="2">
        <v>1.2388946750000001</v>
      </c>
      <c r="H340" s="2">
        <v>28.166666670000001</v>
      </c>
      <c r="I340" s="2">
        <v>7.6344240090000003E-3</v>
      </c>
      <c r="J340" s="2">
        <v>7.4017055560000001E-3</v>
      </c>
      <c r="K340" s="2">
        <v>1.000616999</v>
      </c>
    </row>
    <row r="341" spans="1:11" x14ac:dyDescent="0.25">
      <c r="A341" s="79">
        <f>IR!B348/12</f>
        <v>28.25</v>
      </c>
      <c r="D341" s="2">
        <v>28.25</v>
      </c>
      <c r="E341" s="2">
        <v>0.80667340119999997</v>
      </c>
      <c r="F341" s="2">
        <v>0.21483640000000001</v>
      </c>
      <c r="G341" s="2">
        <v>1.239659072</v>
      </c>
      <c r="H341" s="2">
        <v>28.25</v>
      </c>
      <c r="I341" s="2">
        <v>7.6338184660000004E-3</v>
      </c>
      <c r="J341" s="2">
        <v>7.4092025980000004E-3</v>
      </c>
      <c r="K341" s="2">
        <v>1.000617624</v>
      </c>
    </row>
    <row r="342" spans="1:11" x14ac:dyDescent="0.25">
      <c r="A342" s="79">
        <f>IR!B349/12</f>
        <v>28.333333333333332</v>
      </c>
      <c r="D342" s="2">
        <v>28.333333329999999</v>
      </c>
      <c r="E342" s="2">
        <v>0.80617548770000003</v>
      </c>
      <c r="F342" s="2">
        <v>0.2154538335</v>
      </c>
      <c r="G342" s="2">
        <v>1.2404247159999999</v>
      </c>
      <c r="H342" s="2">
        <v>28.333333329999999</v>
      </c>
      <c r="I342" s="2">
        <v>7.6332387049999999E-3</v>
      </c>
      <c r="J342" s="2">
        <v>7.415592528E-3</v>
      </c>
      <c r="K342" s="2">
        <v>1.0006181569999999</v>
      </c>
    </row>
    <row r="343" spans="1:11" x14ac:dyDescent="0.25">
      <c r="A343" s="79">
        <f>IR!B350/12</f>
        <v>28.416666666666668</v>
      </c>
      <c r="D343" s="2">
        <v>28.416666670000001</v>
      </c>
      <c r="E343" s="2">
        <v>0.8056774525</v>
      </c>
      <c r="F343" s="2">
        <v>0.2160717996</v>
      </c>
      <c r="G343" s="2">
        <v>1.2411914930000001</v>
      </c>
      <c r="H343" s="2">
        <v>28.416666670000001</v>
      </c>
      <c r="I343" s="2">
        <v>7.6326812250000001E-3</v>
      </c>
      <c r="J343" s="2">
        <v>7.4208614579999999E-3</v>
      </c>
      <c r="K343" s="2">
        <v>1.000618596</v>
      </c>
    </row>
    <row r="344" spans="1:11" x14ac:dyDescent="0.25">
      <c r="A344" s="79">
        <f>IR!B351/12</f>
        <v>28.5</v>
      </c>
      <c r="D344" s="2">
        <v>28.5</v>
      </c>
      <c r="E344" s="2">
        <v>0.80517937149999996</v>
      </c>
      <c r="F344" s="2">
        <v>0.2166902047</v>
      </c>
      <c r="G344" s="2">
        <v>1.241959289</v>
      </c>
      <c r="H344" s="2">
        <v>28.5</v>
      </c>
      <c r="I344" s="2">
        <v>7.6321425300000002E-3</v>
      </c>
      <c r="J344" s="2">
        <v>7.4249948309999996E-3</v>
      </c>
      <c r="K344" s="2">
        <v>1.0006189409999999</v>
      </c>
    </row>
    <row r="345" spans="1:11" x14ac:dyDescent="0.25">
      <c r="A345" s="79">
        <f>IR!B352/12</f>
        <v>28.583333333333332</v>
      </c>
      <c r="D345" s="2">
        <v>28.583333329999999</v>
      </c>
      <c r="E345" s="2">
        <v>0.80468132120000002</v>
      </c>
      <c r="F345" s="2">
        <v>0.2173089543</v>
      </c>
      <c r="G345" s="2">
        <v>1.242727989</v>
      </c>
      <c r="H345" s="2">
        <v>28.583333329999999</v>
      </c>
      <c r="I345" s="2">
        <v>7.631619119E-3</v>
      </c>
      <c r="J345" s="2">
        <v>7.4279760779999999E-3</v>
      </c>
      <c r="K345" s="2">
        <v>1.0006191900000001</v>
      </c>
    </row>
    <row r="346" spans="1:11" x14ac:dyDescent="0.25">
      <c r="A346" s="79">
        <f>IR!B353/12</f>
        <v>28.666666666666668</v>
      </c>
      <c r="D346" s="2">
        <v>28.666666670000001</v>
      </c>
      <c r="E346" s="2">
        <v>0.80418337920000005</v>
      </c>
      <c r="F346" s="2">
        <v>0.21792795230000001</v>
      </c>
      <c r="G346" s="2">
        <v>1.2434974729999999</v>
      </c>
      <c r="H346" s="2">
        <v>28.666666670000001</v>
      </c>
      <c r="I346" s="2">
        <v>7.6311074839999996E-3</v>
      </c>
      <c r="J346" s="2">
        <v>7.4297905999999997E-3</v>
      </c>
      <c r="K346" s="2">
        <v>1.0006193409999999</v>
      </c>
    </row>
    <row r="347" spans="1:11" x14ac:dyDescent="0.25">
      <c r="A347" s="79">
        <f>IR!B354/12</f>
        <v>28.75</v>
      </c>
      <c r="D347" s="2">
        <v>28.75</v>
      </c>
      <c r="E347" s="2">
        <v>0.80368562379999997</v>
      </c>
      <c r="F347" s="2">
        <v>0.21854710150000001</v>
      </c>
      <c r="G347" s="2">
        <v>1.244267622</v>
      </c>
      <c r="H347" s="2">
        <v>28.75</v>
      </c>
      <c r="I347" s="2">
        <v>7.6306041139999996E-3</v>
      </c>
      <c r="J347" s="2">
        <v>7.430424461E-3</v>
      </c>
      <c r="K347" s="2">
        <v>1.0006193940000001</v>
      </c>
    </row>
    <row r="348" spans="1:11" x14ac:dyDescent="0.25">
      <c r="A348" s="79">
        <f>IR!B355/12</f>
        <v>28.833333333333332</v>
      </c>
      <c r="D348" s="2">
        <v>28.833333329999999</v>
      </c>
      <c r="E348" s="2">
        <v>0.803188134</v>
      </c>
      <c r="F348" s="2">
        <v>0.21916630349999999</v>
      </c>
      <c r="G348" s="2">
        <v>1.2450383140000001</v>
      </c>
      <c r="H348" s="2">
        <v>28.833333329999999</v>
      </c>
      <c r="I348" s="2">
        <v>7.630105501E-3</v>
      </c>
      <c r="J348" s="2">
        <v>7.4298637259999998E-3</v>
      </c>
      <c r="K348" s="2">
        <v>1.000619347</v>
      </c>
    </row>
    <row r="349" spans="1:11" x14ac:dyDescent="0.25">
      <c r="A349" s="79">
        <f>IR!B356/12</f>
        <v>28.916666666666668</v>
      </c>
      <c r="D349" s="2">
        <v>28.916666670000001</v>
      </c>
      <c r="E349" s="2">
        <v>0.80269098979999998</v>
      </c>
      <c r="F349" s="2">
        <v>0.2197854588</v>
      </c>
      <c r="G349" s="2">
        <v>1.245809425</v>
      </c>
      <c r="H349" s="2">
        <v>28.916666670000001</v>
      </c>
      <c r="I349" s="2">
        <v>7.6296081330000003E-3</v>
      </c>
      <c r="J349" s="2">
        <v>7.428094457E-3</v>
      </c>
      <c r="K349" s="2">
        <v>1.000619199</v>
      </c>
    </row>
    <row r="350" spans="1:11" x14ac:dyDescent="0.25">
      <c r="A350" s="79">
        <f>IR!B357/12</f>
        <v>29</v>
      </c>
      <c r="D350" s="2">
        <v>29</v>
      </c>
      <c r="E350" s="2">
        <v>0.8021942715</v>
      </c>
      <c r="F350" s="2">
        <v>0.2204044667</v>
      </c>
      <c r="G350" s="2">
        <v>1.246580829</v>
      </c>
      <c r="H350" s="2">
        <v>29</v>
      </c>
      <c r="I350" s="2">
        <v>7.6291085010000001E-3</v>
      </c>
      <c r="J350" s="2">
        <v>7.4253576700000004E-3</v>
      </c>
      <c r="K350" s="2">
        <v>1.000618971</v>
      </c>
    </row>
    <row r="351" spans="1:11" x14ac:dyDescent="0.25">
      <c r="A351" s="79">
        <f>IR!B358/12</f>
        <v>29.083333333333332</v>
      </c>
      <c r="D351" s="2">
        <v>29.083333329999999</v>
      </c>
      <c r="E351" s="2">
        <v>0.80169804339999995</v>
      </c>
      <c r="F351" s="2">
        <v>0.22102324649999999</v>
      </c>
      <c r="G351" s="2">
        <v>1.247352427</v>
      </c>
      <c r="H351" s="2">
        <v>29.083333329999999</v>
      </c>
      <c r="I351" s="2">
        <v>7.628603831E-3</v>
      </c>
      <c r="J351" s="2">
        <v>7.4226650770000003E-3</v>
      </c>
      <c r="K351" s="2">
        <v>1.0006187470000001</v>
      </c>
    </row>
    <row r="352" spans="1:11" x14ac:dyDescent="0.25">
      <c r="A352" s="79">
        <f>IR!B359/12</f>
        <v>29.166666666666668</v>
      </c>
      <c r="D352" s="2">
        <v>29.166666670000001</v>
      </c>
      <c r="E352" s="2">
        <v>0.80120230209999999</v>
      </c>
      <c r="F352" s="2">
        <v>0.22164180189999999</v>
      </c>
      <c r="G352" s="2">
        <v>1.2481242219999999</v>
      </c>
      <c r="H352" s="2">
        <v>29.166666670000001</v>
      </c>
      <c r="I352" s="2">
        <v>7.6280942930000003E-3</v>
      </c>
      <c r="J352" s="2">
        <v>7.4202737660000002E-3</v>
      </c>
      <c r="K352" s="2">
        <v>1.000618547</v>
      </c>
    </row>
    <row r="353" spans="1:11" x14ac:dyDescent="0.25">
      <c r="A353" s="79">
        <f>IR!B360/12</f>
        <v>29.25</v>
      </c>
      <c r="D353" s="2">
        <v>29.25</v>
      </c>
      <c r="E353" s="2">
        <v>0.80070702680000005</v>
      </c>
      <c r="F353" s="2">
        <v>0.22226015809999999</v>
      </c>
      <c r="G353" s="2">
        <v>1.2488962459999999</v>
      </c>
      <c r="H353" s="2">
        <v>29.25</v>
      </c>
      <c r="I353" s="2">
        <v>7.6275807940000004E-3</v>
      </c>
      <c r="J353" s="2">
        <v>7.4181873360000001E-3</v>
      </c>
      <c r="K353" s="2">
        <v>1.000618373</v>
      </c>
    </row>
    <row r="354" spans="1:11" x14ac:dyDescent="0.25">
      <c r="A354" s="79">
        <f>IR!B361/12</f>
        <v>29.333333333333332</v>
      </c>
      <c r="D354" s="2">
        <v>29.333333329999999</v>
      </c>
      <c r="E354" s="2">
        <v>0.80021219690000001</v>
      </c>
      <c r="F354" s="2">
        <v>0.22287834040000001</v>
      </c>
      <c r="G354" s="2">
        <v>1.2496685300000001</v>
      </c>
      <c r="H354" s="2">
        <v>29.333333329999999</v>
      </c>
      <c r="I354" s="2">
        <v>7.6270642409999997E-3</v>
      </c>
      <c r="J354" s="2">
        <v>7.4164093879999999E-3</v>
      </c>
      <c r="K354" s="2">
        <v>1.000618225</v>
      </c>
    </row>
    <row r="355" spans="1:11" x14ac:dyDescent="0.25">
      <c r="A355" s="79">
        <f>IR!B362/12</f>
        <v>29.416666666666668</v>
      </c>
      <c r="D355" s="2">
        <v>29.416666670000001</v>
      </c>
      <c r="E355" s="2">
        <v>0.79971779129999998</v>
      </c>
      <c r="F355" s="2">
        <v>0.22349637450000001</v>
      </c>
      <c r="G355" s="2">
        <v>1.2504411070000001</v>
      </c>
      <c r="H355" s="2">
        <v>29.416666670000001</v>
      </c>
      <c r="I355" s="2">
        <v>7.6265455390000002E-3</v>
      </c>
      <c r="J355" s="2">
        <v>7.4149435190000003E-3</v>
      </c>
      <c r="K355" s="2">
        <v>1.0006181030000001</v>
      </c>
    </row>
    <row r="356" spans="1:11" x14ac:dyDescent="0.25">
      <c r="A356" s="79">
        <f>IR!B363/12</f>
        <v>29.5</v>
      </c>
      <c r="D356" s="2">
        <v>29.5</v>
      </c>
      <c r="E356" s="2">
        <v>0.79922378869999999</v>
      </c>
      <c r="F356" s="2">
        <v>0.2241142864</v>
      </c>
      <c r="G356" s="2">
        <v>1.251214008</v>
      </c>
      <c r="H356" s="2">
        <v>29.5</v>
      </c>
      <c r="I356" s="2">
        <v>7.6260255949999996E-3</v>
      </c>
      <c r="J356" s="2">
        <v>7.4137936669999996E-3</v>
      </c>
      <c r="K356" s="2">
        <v>1.0006180069999999</v>
      </c>
    </row>
    <row r="357" spans="1:11" x14ac:dyDescent="0.25">
      <c r="A357" s="79">
        <f>IR!B364/12</f>
        <v>29.583333333333332</v>
      </c>
      <c r="D357" s="2">
        <v>29.583333329999999</v>
      </c>
      <c r="E357" s="2">
        <v>0.79873016789999995</v>
      </c>
      <c r="F357" s="2">
        <v>0.22473210260000001</v>
      </c>
      <c r="G357" s="2">
        <v>1.2519872670000001</v>
      </c>
      <c r="H357" s="2">
        <v>29.583333329999999</v>
      </c>
      <c r="I357" s="2">
        <v>7.6255053179999999E-3</v>
      </c>
      <c r="J357" s="2">
        <v>7.4129647850000001E-3</v>
      </c>
      <c r="K357" s="2">
        <v>1.000617938</v>
      </c>
    </row>
    <row r="358" spans="1:11" x14ac:dyDescent="0.25">
      <c r="A358" s="79">
        <f>IR!B365/12</f>
        <v>29.666666666666668</v>
      </c>
      <c r="D358" s="2">
        <v>29.666666670000001</v>
      </c>
      <c r="E358" s="2">
        <v>0.79823690700000005</v>
      </c>
      <c r="F358" s="2">
        <v>0.22534984960000001</v>
      </c>
      <c r="G358" s="2">
        <v>1.252760917</v>
      </c>
      <c r="H358" s="2">
        <v>29.666666670000001</v>
      </c>
      <c r="I358" s="2">
        <v>7.6249856169999996E-3</v>
      </c>
      <c r="J358" s="2">
        <v>7.4124608300000002E-3</v>
      </c>
      <c r="K358" s="2">
        <v>1.0006178960000001</v>
      </c>
    </row>
    <row r="359" spans="1:11" x14ac:dyDescent="0.25">
      <c r="A359" s="79">
        <f>IR!B366/12</f>
        <v>29.75</v>
      </c>
      <c r="D359" s="2">
        <v>29.75</v>
      </c>
      <c r="E359" s="2">
        <v>0.79774398430000004</v>
      </c>
      <c r="F359" s="2">
        <v>0.22596755469999999</v>
      </c>
      <c r="G359" s="2">
        <v>1.2535349929999999</v>
      </c>
      <c r="H359" s="2">
        <v>29.75</v>
      </c>
      <c r="I359" s="2">
        <v>7.6244674060000003E-3</v>
      </c>
      <c r="J359" s="2">
        <v>7.4122854240000003E-3</v>
      </c>
      <c r="K359" s="2">
        <v>1.0006178809999999</v>
      </c>
    </row>
    <row r="360" spans="1:11" x14ac:dyDescent="0.25">
      <c r="A360" s="79">
        <f>IR!B367/12</f>
        <v>29.833333333333332</v>
      </c>
      <c r="D360" s="2">
        <v>29.833333329999999</v>
      </c>
      <c r="E360" s="2">
        <v>0.79725137759999998</v>
      </c>
      <c r="F360" s="2">
        <v>0.22658524520000001</v>
      </c>
      <c r="G360" s="2">
        <v>1.2543095289999999</v>
      </c>
      <c r="H360" s="2">
        <v>29.833333329999999</v>
      </c>
      <c r="I360" s="2">
        <v>7.6239515959999997E-3</v>
      </c>
      <c r="J360" s="2">
        <v>7.4124421889999997E-3</v>
      </c>
      <c r="K360" s="2">
        <v>1.0006178939999999</v>
      </c>
    </row>
    <row r="361" spans="1:11" x14ac:dyDescent="0.25">
      <c r="A361" s="79">
        <f>IR!B368/12</f>
        <v>29.916666666666668</v>
      </c>
      <c r="D361" s="2">
        <v>29.916666670000001</v>
      </c>
      <c r="E361" s="2">
        <v>0.79675906470000002</v>
      </c>
      <c r="F361" s="2">
        <v>0.22720294869999999</v>
      </c>
      <c r="G361" s="2">
        <v>1.25508456</v>
      </c>
      <c r="H361" s="2">
        <v>29.916666670000001</v>
      </c>
      <c r="I361" s="2">
        <v>7.6234390999999997E-3</v>
      </c>
      <c r="J361" s="2">
        <v>7.412934748E-3</v>
      </c>
      <c r="K361" s="2">
        <v>1.000617935</v>
      </c>
    </row>
    <row r="362" spans="1:11" x14ac:dyDescent="0.25">
      <c r="A362" s="79">
        <f>IR!B369/12</f>
        <v>30</v>
      </c>
      <c r="D362" s="2">
        <v>30</v>
      </c>
      <c r="E362" s="2">
        <v>0.79626702309999997</v>
      </c>
      <c r="F362" s="2">
        <v>0.22782069320000001</v>
      </c>
      <c r="G362" s="2">
        <v>1.255860121</v>
      </c>
      <c r="H362" s="2">
        <v>30</v>
      </c>
      <c r="I362" s="2">
        <v>7.6229308300000001E-3</v>
      </c>
      <c r="J362" s="2">
        <v>7.4136959629999997E-3</v>
      </c>
      <c r="K362" s="2">
        <v>1.0006179989999999</v>
      </c>
    </row>
    <row r="363" spans="1:11" x14ac:dyDescent="0.25">
      <c r="A363" s="79">
        <f>IR!B370/12</f>
        <v>30.083333333333332</v>
      </c>
      <c r="D363" s="2">
        <v>30.083333329999999</v>
      </c>
      <c r="E363" s="2">
        <v>0.79577523490000002</v>
      </c>
      <c r="F363" s="2">
        <v>0.2284385012</v>
      </c>
      <c r="G363" s="2">
        <v>1.256636241</v>
      </c>
      <c r="H363" s="2">
        <v>30.083333329999999</v>
      </c>
      <c r="I363" s="2">
        <v>7.6224275019999999E-3</v>
      </c>
      <c r="J363" s="2">
        <v>7.4144448520000001E-3</v>
      </c>
      <c r="K363" s="2">
        <v>1.0006180609999999</v>
      </c>
    </row>
    <row r="364" spans="1:11" x14ac:dyDescent="0.25">
      <c r="A364" s="79">
        <f>IR!B371/12</f>
        <v>30.166666666666668</v>
      </c>
      <c r="D364" s="2">
        <v>30.166666670000001</v>
      </c>
      <c r="E364" s="2">
        <v>0.79528370079999999</v>
      </c>
      <c r="F364" s="2">
        <v>0.2290563716</v>
      </c>
      <c r="G364" s="2">
        <v>1.2574129190000001</v>
      </c>
      <c r="H364" s="2">
        <v>30.166666670000001</v>
      </c>
      <c r="I364" s="2">
        <v>7.6219290380000002E-3</v>
      </c>
      <c r="J364" s="2">
        <v>7.4151099649999996E-3</v>
      </c>
      <c r="K364" s="2">
        <v>1.0006181169999999</v>
      </c>
    </row>
    <row r="365" spans="1:11" x14ac:dyDescent="0.25">
      <c r="A365" s="79">
        <f>IR!B372/12</f>
        <v>30.25</v>
      </c>
      <c r="D365" s="2">
        <v>30.25</v>
      </c>
      <c r="E365" s="2">
        <v>0.79479242630000002</v>
      </c>
      <c r="F365" s="2">
        <v>0.22967429750000001</v>
      </c>
      <c r="G365" s="2">
        <v>1.2581901470000001</v>
      </c>
      <c r="H365" s="2">
        <v>30.25</v>
      </c>
      <c r="I365" s="2">
        <v>7.6214351680000004E-3</v>
      </c>
      <c r="J365" s="2">
        <v>7.4156902190000004E-3</v>
      </c>
      <c r="K365" s="2">
        <v>1.0006181649999999</v>
      </c>
    </row>
    <row r="366" spans="1:11" x14ac:dyDescent="0.25">
      <c r="A366" s="79">
        <f>IR!B373/12</f>
        <v>30.333333333333332</v>
      </c>
      <c r="D366" s="2">
        <v>30.333333329999999</v>
      </c>
      <c r="E366" s="2">
        <v>0.79430141679999999</v>
      </c>
      <c r="F366" s="2">
        <v>0.2302922717</v>
      </c>
      <c r="G366" s="2">
        <v>1.2589679170000001</v>
      </c>
      <c r="H366" s="2">
        <v>30.333333329999999</v>
      </c>
      <c r="I366" s="2">
        <v>7.6209456179999998E-3</v>
      </c>
      <c r="J366" s="2">
        <v>7.4161845310000002E-3</v>
      </c>
      <c r="K366" s="2">
        <v>1.000618206</v>
      </c>
    </row>
    <row r="367" spans="1:11" x14ac:dyDescent="0.25">
      <c r="A367" s="79">
        <f>IR!B374/12</f>
        <v>30.416666666666668</v>
      </c>
      <c r="D367" s="2">
        <v>30.416666670000001</v>
      </c>
      <c r="E367" s="2">
        <v>0.79381067800000005</v>
      </c>
      <c r="F367" s="2">
        <v>0.23091028699999999</v>
      </c>
      <c r="G367" s="2">
        <v>1.2597462189999999</v>
      </c>
      <c r="H367" s="2">
        <v>30.416666670000001</v>
      </c>
      <c r="I367" s="2">
        <v>7.6204601140000003E-3</v>
      </c>
      <c r="J367" s="2">
        <v>7.4165918169999999E-3</v>
      </c>
      <c r="K367" s="2">
        <v>1.0006182400000001</v>
      </c>
    </row>
    <row r="368" spans="1:11" x14ac:dyDescent="0.25">
      <c r="A368" s="79">
        <f>IR!B375/12</f>
        <v>30.5</v>
      </c>
      <c r="D368" s="2">
        <v>30.5</v>
      </c>
      <c r="E368" s="2">
        <v>0.79332021539999997</v>
      </c>
      <c r="F368" s="2">
        <v>0.23152833640000001</v>
      </c>
      <c r="G368" s="2">
        <v>1.2605250450000001</v>
      </c>
      <c r="H368" s="2">
        <v>30.5</v>
      </c>
      <c r="I368" s="2">
        <v>7.6199783859999997E-3</v>
      </c>
      <c r="J368" s="2">
        <v>7.4169110139999999E-3</v>
      </c>
      <c r="K368" s="2">
        <v>1.0006182669999999</v>
      </c>
    </row>
    <row r="369" spans="1:11" x14ac:dyDescent="0.25">
      <c r="A369" s="79">
        <f>IR!B376/12</f>
        <v>30.583333333333332</v>
      </c>
      <c r="D369" s="2">
        <v>30.583333329999999</v>
      </c>
      <c r="E369" s="2">
        <v>0.79283003480000003</v>
      </c>
      <c r="F369" s="2">
        <v>0.23214641229999999</v>
      </c>
      <c r="G369" s="2">
        <v>1.2613043859999999</v>
      </c>
      <c r="H369" s="2">
        <v>30.583333329999999</v>
      </c>
      <c r="I369" s="2">
        <v>7.6195001590000002E-3</v>
      </c>
      <c r="J369" s="2">
        <v>7.4171411119999999E-3</v>
      </c>
      <c r="K369" s="2">
        <v>1.0006182859999999</v>
      </c>
    </row>
    <row r="370" spans="1:11" x14ac:dyDescent="0.25">
      <c r="A370" s="79">
        <f>IR!B377/12</f>
        <v>30.666666666666668</v>
      </c>
      <c r="D370" s="2">
        <v>30.666666670000001</v>
      </c>
      <c r="E370" s="2">
        <v>0.79234014180000001</v>
      </c>
      <c r="F370" s="2">
        <v>0.23276450739999999</v>
      </c>
      <c r="G370" s="2">
        <v>1.2620842329999999</v>
      </c>
      <c r="H370" s="2">
        <v>30.666666670000001</v>
      </c>
      <c r="I370" s="2">
        <v>7.619025162E-3</v>
      </c>
      <c r="J370" s="2">
        <v>7.4172810480000002E-3</v>
      </c>
      <c r="K370" s="2">
        <v>1.000618298</v>
      </c>
    </row>
    <row r="371" spans="1:11" x14ac:dyDescent="0.25">
      <c r="A371" s="79">
        <f>IR!B378/12</f>
        <v>30.75</v>
      </c>
      <c r="D371" s="2">
        <v>30.75</v>
      </c>
      <c r="E371" s="2">
        <v>0.79185054239999997</v>
      </c>
      <c r="F371" s="2">
        <v>0.2333826141</v>
      </c>
      <c r="G371" s="2">
        <v>1.262864577</v>
      </c>
      <c r="H371" s="2">
        <v>30.75</v>
      </c>
      <c r="I371" s="2">
        <v>7.6185531210000001E-3</v>
      </c>
      <c r="J371" s="2">
        <v>7.4173297399999999E-3</v>
      </c>
      <c r="K371" s="2">
        <v>1.0006183019999999</v>
      </c>
    </row>
    <row r="372" spans="1:11" x14ac:dyDescent="0.25">
      <c r="A372" s="79">
        <f>IR!B379/12</f>
        <v>30.833333333333332</v>
      </c>
      <c r="D372" s="2">
        <v>30.833333329999999</v>
      </c>
      <c r="E372" s="2">
        <v>0.79136124220000004</v>
      </c>
      <c r="F372" s="2">
        <v>0.23400072490000001</v>
      </c>
      <c r="G372" s="2">
        <v>1.2636454079999999</v>
      </c>
      <c r="H372" s="2">
        <v>30.833333329999999</v>
      </c>
      <c r="I372" s="2">
        <v>7.6180837650000003E-3</v>
      </c>
      <c r="J372" s="2">
        <v>7.4172861059999999E-3</v>
      </c>
      <c r="K372" s="2">
        <v>1.000618298</v>
      </c>
    </row>
    <row r="373" spans="1:11" x14ac:dyDescent="0.25">
      <c r="A373" s="79">
        <f>IR!B380/12</f>
        <v>30.916666666666668</v>
      </c>
      <c r="D373" s="2">
        <v>30.916666670000001</v>
      </c>
      <c r="E373" s="2">
        <v>0.79087224730000005</v>
      </c>
      <c r="F373" s="2">
        <v>0.23461883210000001</v>
      </c>
      <c r="G373" s="2">
        <v>1.2644267179999999</v>
      </c>
      <c r="H373" s="2">
        <v>30.916666670000001</v>
      </c>
      <c r="I373" s="2">
        <v>7.6176168210000004E-3</v>
      </c>
      <c r="J373" s="2">
        <v>7.4171490649999998E-3</v>
      </c>
      <c r="K373" s="2">
        <v>1.000618287</v>
      </c>
    </row>
    <row r="374" spans="1:11" x14ac:dyDescent="0.25">
      <c r="A374" s="79">
        <f>IR!B381/12</f>
        <v>31</v>
      </c>
      <c r="D374" s="2">
        <v>31</v>
      </c>
      <c r="E374" s="2">
        <v>0.79038356359999995</v>
      </c>
      <c r="F374" s="2">
        <v>0.2352369279</v>
      </c>
      <c r="G374" s="2">
        <v>1.2652084960000001</v>
      </c>
      <c r="H374" s="2">
        <v>31</v>
      </c>
      <c r="I374" s="2">
        <v>7.6171520160000002E-3</v>
      </c>
      <c r="J374" s="2">
        <v>7.4169372899999999E-3</v>
      </c>
      <c r="K374" s="2">
        <v>1.0006182690000001</v>
      </c>
    </row>
    <row r="375" spans="1:11" x14ac:dyDescent="0.25">
      <c r="A375" s="79">
        <f>IR!B382/12</f>
        <v>31.083333333333332</v>
      </c>
      <c r="D375" s="2">
        <v>31.083333329999999</v>
      </c>
      <c r="E375" s="2">
        <v>0.7898951957</v>
      </c>
      <c r="F375" s="2">
        <v>0.23585500600000001</v>
      </c>
      <c r="G375" s="2">
        <v>1.265990736</v>
      </c>
      <c r="H375" s="2">
        <v>31.083333329999999</v>
      </c>
      <c r="I375" s="2">
        <v>7.6166891319999997E-3</v>
      </c>
      <c r="J375" s="2">
        <v>7.4167291479999998E-3</v>
      </c>
      <c r="K375" s="2">
        <v>1.000618252</v>
      </c>
    </row>
    <row r="376" spans="1:11" x14ac:dyDescent="0.25">
      <c r="A376" s="79">
        <f>IR!B383/12</f>
        <v>31.166666666666668</v>
      </c>
      <c r="D376" s="2">
        <v>31.166666670000001</v>
      </c>
      <c r="E376" s="2">
        <v>0.78940714329999995</v>
      </c>
      <c r="F376" s="2">
        <v>0.23647306670000001</v>
      </c>
      <c r="G376" s="2">
        <v>1.2667734369999999</v>
      </c>
      <c r="H376" s="2">
        <v>31.166666670000001</v>
      </c>
      <c r="I376" s="2">
        <v>7.6162281620000003E-3</v>
      </c>
      <c r="J376" s="2">
        <v>7.416544477E-3</v>
      </c>
      <c r="K376" s="2">
        <v>1.000618236</v>
      </c>
    </row>
    <row r="377" spans="1:11" x14ac:dyDescent="0.25">
      <c r="A377" s="79">
        <f>IR!B384/12</f>
        <v>31.25</v>
      </c>
      <c r="D377" s="2">
        <v>31.25</v>
      </c>
      <c r="E377" s="2">
        <v>0.78891940459999998</v>
      </c>
      <c r="F377" s="2">
        <v>0.2370911121</v>
      </c>
      <c r="G377" s="2">
        <v>1.267556602</v>
      </c>
      <c r="H377" s="2">
        <v>31.25</v>
      </c>
      <c r="I377" s="2">
        <v>7.6157691550000003E-3</v>
      </c>
      <c r="J377" s="2">
        <v>7.4163834680000002E-3</v>
      </c>
      <c r="K377" s="2">
        <v>1.000618223</v>
      </c>
    </row>
    <row r="378" spans="1:11" x14ac:dyDescent="0.25">
      <c r="A378" s="79">
        <f>IR!B385/12</f>
        <v>31.333333333333332</v>
      </c>
      <c r="D378" s="2">
        <v>31.333333329999999</v>
      </c>
      <c r="E378" s="2">
        <v>0.78843197789999997</v>
      </c>
      <c r="F378" s="2">
        <v>0.23770914409999999</v>
      </c>
      <c r="G378" s="2">
        <v>1.2683402349999999</v>
      </c>
      <c r="H378" s="2">
        <v>31.333333329999999</v>
      </c>
      <c r="I378" s="2">
        <v>7.6153121580000002E-3</v>
      </c>
      <c r="J378" s="2">
        <v>7.4162463089999997E-3</v>
      </c>
      <c r="K378" s="2">
        <v>1.000618212</v>
      </c>
    </row>
    <row r="379" spans="1:11" x14ac:dyDescent="0.25">
      <c r="A379" s="79">
        <f>IR!B386/12</f>
        <v>31.416666666666668</v>
      </c>
      <c r="D379" s="2">
        <v>31.416666670000001</v>
      </c>
      <c r="E379" s="2">
        <v>0.78794486129999997</v>
      </c>
      <c r="F379" s="2">
        <v>0.2383271646</v>
      </c>
      <c r="G379" s="2">
        <v>1.269124337</v>
      </c>
      <c r="H379" s="2">
        <v>31.416666670000001</v>
      </c>
      <c r="I379" s="2">
        <v>7.6148572189999996E-3</v>
      </c>
      <c r="J379" s="2">
        <v>7.4161331909999998E-3</v>
      </c>
      <c r="K379" s="2">
        <v>1.0006182020000001</v>
      </c>
    </row>
    <row r="380" spans="1:11" x14ac:dyDescent="0.25">
      <c r="A380" s="79">
        <f>IR!B387/12</f>
        <v>31.5</v>
      </c>
      <c r="D380" s="2">
        <v>31.5</v>
      </c>
      <c r="E380" s="2">
        <v>0.78745805300000005</v>
      </c>
      <c r="F380" s="2">
        <v>0.23894517570000001</v>
      </c>
      <c r="G380" s="2">
        <v>1.2699089130000001</v>
      </c>
      <c r="H380" s="2">
        <v>31.5</v>
      </c>
      <c r="I380" s="2">
        <v>7.6144043860000002E-3</v>
      </c>
      <c r="J380" s="2">
        <v>7.4160443980000003E-3</v>
      </c>
      <c r="K380" s="2">
        <v>1.0006181949999999</v>
      </c>
    </row>
    <row r="381" spans="1:11" x14ac:dyDescent="0.25">
      <c r="A381" s="79">
        <f>IR!B388/12</f>
        <v>31.583333333333332</v>
      </c>
      <c r="D381" s="2">
        <v>31.583333329999999</v>
      </c>
      <c r="E381" s="2">
        <v>0.78697155139999997</v>
      </c>
      <c r="F381" s="2">
        <v>0.23956317939999999</v>
      </c>
      <c r="G381" s="2">
        <v>1.2706939639999999</v>
      </c>
      <c r="H381" s="2">
        <v>31.583333329999999</v>
      </c>
      <c r="I381" s="2">
        <v>7.6139537069999999E-3</v>
      </c>
      <c r="J381" s="2">
        <v>7.4159805010000001E-3</v>
      </c>
      <c r="K381" s="2">
        <v>1.0006181890000001</v>
      </c>
    </row>
    <row r="382" spans="1:11" x14ac:dyDescent="0.25">
      <c r="A382" s="79">
        <f>IR!B389/12</f>
        <v>31.666666666666668</v>
      </c>
      <c r="D382" s="2">
        <v>31.666666670000001</v>
      </c>
      <c r="E382" s="2">
        <v>0.78648535450000001</v>
      </c>
      <c r="F382" s="2">
        <v>0.24018117780000001</v>
      </c>
      <c r="G382" s="2">
        <v>1.271479493</v>
      </c>
      <c r="H382" s="2">
        <v>31.666666670000001</v>
      </c>
      <c r="I382" s="2">
        <v>7.6135052300000004E-3</v>
      </c>
      <c r="J382" s="2">
        <v>7.41594179E-3</v>
      </c>
      <c r="K382" s="2">
        <v>1.0006181860000001</v>
      </c>
    </row>
    <row r="383" spans="1:11" x14ac:dyDescent="0.25">
      <c r="A383" s="79">
        <f>IR!B390/12</f>
        <v>31.75</v>
      </c>
      <c r="D383" s="2">
        <v>31.75</v>
      </c>
      <c r="E383" s="2">
        <v>0.78599946050000002</v>
      </c>
      <c r="F383" s="2">
        <v>0.2407991729</v>
      </c>
      <c r="G383" s="2">
        <v>1.2722655039999999</v>
      </c>
      <c r="H383" s="2">
        <v>31.75</v>
      </c>
      <c r="I383" s="2">
        <v>7.6130590060000001E-3</v>
      </c>
      <c r="J383" s="2">
        <v>7.4159284620000003E-3</v>
      </c>
      <c r="K383" s="2">
        <v>1.000618185</v>
      </c>
    </row>
    <row r="384" spans="1:11" x14ac:dyDescent="0.25">
      <c r="A384" s="79">
        <f>IR!B391/12</f>
        <v>31.833333333333332</v>
      </c>
      <c r="D384" s="2">
        <v>31.833333329999999</v>
      </c>
      <c r="E384" s="2">
        <v>0.78551386759999997</v>
      </c>
      <c r="F384" s="2">
        <v>0.24141716690000001</v>
      </c>
      <c r="G384" s="2">
        <v>1.2730520000000001</v>
      </c>
      <c r="H384" s="2">
        <v>31.833333329999999</v>
      </c>
      <c r="I384" s="2">
        <v>7.6126150829999998E-3</v>
      </c>
      <c r="J384" s="2">
        <v>7.41594071E-3</v>
      </c>
      <c r="K384" s="2">
        <v>1.0006181860000001</v>
      </c>
    </row>
    <row r="385" spans="1:11" x14ac:dyDescent="0.25">
      <c r="A385" s="79">
        <f>IR!B392/12</f>
        <v>31.916666666666668</v>
      </c>
      <c r="D385" s="2">
        <v>31.916666670000001</v>
      </c>
      <c r="E385" s="2">
        <v>0.78502857390000003</v>
      </c>
      <c r="F385" s="2">
        <v>0.242035162</v>
      </c>
      <c r="G385" s="2">
        <v>1.2738389830000001</v>
      </c>
      <c r="H385" s="2">
        <v>31.916666670000001</v>
      </c>
      <c r="I385" s="2">
        <v>7.6121735100000004E-3</v>
      </c>
      <c r="J385" s="2">
        <v>7.4159787319999998E-3</v>
      </c>
      <c r="K385" s="2">
        <v>1.0006181890000001</v>
      </c>
    </row>
    <row r="386" spans="1:11" x14ac:dyDescent="0.25">
      <c r="A386" s="79">
        <f>IR!B393/12</f>
        <v>32</v>
      </c>
      <c r="D386" s="2">
        <v>32</v>
      </c>
      <c r="E386" s="2">
        <v>0.78454357750000003</v>
      </c>
      <c r="F386" s="2">
        <v>0.2426531602</v>
      </c>
      <c r="G386" s="2">
        <v>1.274626456</v>
      </c>
      <c r="H386" s="2">
        <v>32</v>
      </c>
      <c r="I386" s="2">
        <v>7.6117343370000002E-3</v>
      </c>
      <c r="J386" s="2">
        <v>7.4160373339999999E-3</v>
      </c>
      <c r="K386" s="2">
        <v>1.0006181940000001</v>
      </c>
    </row>
    <row r="387" spans="1:11" x14ac:dyDescent="0.25">
      <c r="A387" s="79">
        <f>IR!B394/12</f>
        <v>32.083333333333336</v>
      </c>
      <c r="D387" s="2">
        <v>32.083333330000002</v>
      </c>
      <c r="E387" s="2">
        <v>0.78405887689999998</v>
      </c>
      <c r="F387" s="2">
        <v>0.24327116330000001</v>
      </c>
      <c r="G387" s="2">
        <v>1.275414423</v>
      </c>
      <c r="H387" s="2">
        <v>32.083333330000002</v>
      </c>
      <c r="I387" s="2">
        <v>7.6112975990000001E-3</v>
      </c>
      <c r="J387" s="2">
        <v>7.41609505E-3</v>
      </c>
      <c r="K387" s="2">
        <v>1.000618199</v>
      </c>
    </row>
    <row r="388" spans="1:11" x14ac:dyDescent="0.25">
      <c r="A388" s="79">
        <f>IR!B395/12</f>
        <v>32.166666666666664</v>
      </c>
      <c r="D388" s="2">
        <v>32.166666669999998</v>
      </c>
      <c r="E388" s="2">
        <v>0.78357447199999997</v>
      </c>
      <c r="F388" s="2">
        <v>0.24388917130000001</v>
      </c>
      <c r="G388" s="2">
        <v>1.2762028830000001</v>
      </c>
      <c r="H388" s="2">
        <v>32.166666669999998</v>
      </c>
      <c r="I388" s="2">
        <v>7.610863275E-3</v>
      </c>
      <c r="J388" s="2">
        <v>7.4161463780000004E-3</v>
      </c>
      <c r="K388" s="2">
        <v>1.0006182029999999</v>
      </c>
    </row>
    <row r="389" spans="1:11" x14ac:dyDescent="0.25">
      <c r="A389" s="79">
        <f>IR!B396/12</f>
        <v>32.25</v>
      </c>
      <c r="D389" s="2">
        <v>32.25</v>
      </c>
      <c r="E389" s="2">
        <v>0.78309036300000001</v>
      </c>
      <c r="F389" s="2">
        <v>0.2445071835</v>
      </c>
      <c r="G389" s="2">
        <v>1.276991835</v>
      </c>
      <c r="H389" s="2">
        <v>32.25</v>
      </c>
      <c r="I389" s="2">
        <v>7.610431329E-3</v>
      </c>
      <c r="J389" s="2">
        <v>7.4161911789999996E-3</v>
      </c>
      <c r="K389" s="2">
        <v>1.000618207</v>
      </c>
    </row>
    <row r="390" spans="1:11" x14ac:dyDescent="0.25">
      <c r="A390" s="79">
        <f>IR!B397/12</f>
        <v>32.333333333333336</v>
      </c>
      <c r="D390" s="2">
        <v>32.333333330000002</v>
      </c>
      <c r="E390" s="2">
        <v>0.78260655020000003</v>
      </c>
      <c r="F390" s="2">
        <v>0.24512519939999999</v>
      </c>
      <c r="G390" s="2">
        <v>1.277781281</v>
      </c>
      <c r="H390" s="2">
        <v>32.333333330000002</v>
      </c>
      <c r="I390" s="2">
        <v>7.610001727E-3</v>
      </c>
      <c r="J390" s="2">
        <v>7.4162293120000004E-3</v>
      </c>
      <c r="K390" s="2">
        <v>1.0006182100000001</v>
      </c>
    </row>
    <row r="391" spans="1:11" x14ac:dyDescent="0.25">
      <c r="A391" s="79">
        <f>IR!B398/12</f>
        <v>32.416666666666664</v>
      </c>
      <c r="D391" s="2">
        <v>32.416666669999998</v>
      </c>
      <c r="E391" s="2">
        <v>0.78212303390000004</v>
      </c>
      <c r="F391" s="2">
        <v>0.2457432185</v>
      </c>
      <c r="G391" s="2">
        <v>1.278571218</v>
      </c>
      <c r="H391" s="2">
        <v>32.416666669999998</v>
      </c>
      <c r="I391" s="2">
        <v>7.609574432E-3</v>
      </c>
      <c r="J391" s="2">
        <v>7.4162606369999997E-3</v>
      </c>
      <c r="K391" s="2">
        <v>1.0006182130000001</v>
      </c>
    </row>
    <row r="392" spans="1:11" x14ac:dyDescent="0.25">
      <c r="A392" s="79">
        <f>IR!B399/12</f>
        <v>32.5</v>
      </c>
      <c r="D392" s="2">
        <v>32.5</v>
      </c>
      <c r="E392" s="2">
        <v>0.78163981419999995</v>
      </c>
      <c r="F392" s="2">
        <v>0.2463612402</v>
      </c>
      <c r="G392" s="2">
        <v>1.279361647</v>
      </c>
      <c r="H392" s="2">
        <v>32.5</v>
      </c>
      <c r="I392" s="2">
        <v>7.6091494089999996E-3</v>
      </c>
      <c r="J392" s="2">
        <v>7.416285075E-3</v>
      </c>
      <c r="K392" s="2">
        <v>1.000618215</v>
      </c>
    </row>
    <row r="393" spans="1:11" x14ac:dyDescent="0.25">
      <c r="A393" s="79">
        <f>IR!B400/12</f>
        <v>32.583333333333336</v>
      </c>
      <c r="D393" s="2">
        <v>32.583333330000002</v>
      </c>
      <c r="E393" s="2">
        <v>0.7811568914</v>
      </c>
      <c r="F393" s="2">
        <v>0.246979264</v>
      </c>
      <c r="G393" s="2">
        <v>1.280152567</v>
      </c>
      <c r="H393" s="2">
        <v>32.583333330000002</v>
      </c>
      <c r="I393" s="2">
        <v>7.6087266239999998E-3</v>
      </c>
      <c r="J393" s="2">
        <v>7.4163027300000002E-3</v>
      </c>
      <c r="K393" s="2">
        <v>1.0006182159999999</v>
      </c>
    </row>
    <row r="394" spans="1:11" x14ac:dyDescent="0.25">
      <c r="A394" s="79">
        <f>IR!B401/12</f>
        <v>32.666666666666664</v>
      </c>
      <c r="D394" s="2">
        <v>32.666666669999998</v>
      </c>
      <c r="E394" s="2">
        <v>0.7806742659</v>
      </c>
      <c r="F394" s="2">
        <v>0.24759728919999999</v>
      </c>
      <c r="G394" s="2">
        <v>1.280943978</v>
      </c>
      <c r="H394" s="2">
        <v>32.666666669999998</v>
      </c>
      <c r="I394" s="2">
        <v>7.6083060409999998E-3</v>
      </c>
      <c r="J394" s="2">
        <v>7.416313527E-3</v>
      </c>
      <c r="K394" s="2">
        <v>1.000618217</v>
      </c>
    </row>
    <row r="395" spans="1:11" x14ac:dyDescent="0.25">
      <c r="A395" s="79">
        <f>IR!B402/12</f>
        <v>32.75</v>
      </c>
      <c r="D395" s="2">
        <v>32.75</v>
      </c>
      <c r="E395" s="2">
        <v>0.78019193789999997</v>
      </c>
      <c r="F395" s="2">
        <v>0.24821531529999999</v>
      </c>
      <c r="G395" s="2">
        <v>1.28173588</v>
      </c>
      <c r="H395" s="2">
        <v>32.75</v>
      </c>
      <c r="I395" s="2">
        <v>7.6078876259999999E-3</v>
      </c>
      <c r="J395" s="2">
        <v>7.4163173299999999E-3</v>
      </c>
      <c r="K395" s="2">
        <v>1.000618217</v>
      </c>
    </row>
    <row r="396" spans="1:11" x14ac:dyDescent="0.25">
      <c r="A396" s="79">
        <f>IR!B403/12</f>
        <v>32.833333333333336</v>
      </c>
      <c r="D396" s="2">
        <v>32.833333330000002</v>
      </c>
      <c r="E396" s="2">
        <v>0.77970990760000003</v>
      </c>
      <c r="F396" s="2">
        <v>0.2488333418</v>
      </c>
      <c r="G396" s="2">
        <v>1.2825282710000001</v>
      </c>
      <c r="H396" s="2">
        <v>32.833333330000002</v>
      </c>
      <c r="I396" s="2">
        <v>7.6074713450000001E-3</v>
      </c>
      <c r="J396" s="2">
        <v>7.4163140009999998E-3</v>
      </c>
      <c r="K396" s="2">
        <v>1.000618217</v>
      </c>
    </row>
    <row r="397" spans="1:11" x14ac:dyDescent="0.25">
      <c r="A397" s="79">
        <f>IR!B404/12</f>
        <v>32.916666666666664</v>
      </c>
      <c r="D397" s="2">
        <v>32.916666669999998</v>
      </c>
      <c r="E397" s="2">
        <v>0.7792281754</v>
      </c>
      <c r="F397" s="2">
        <v>0.2494513679</v>
      </c>
      <c r="G397" s="2">
        <v>1.2833211520000001</v>
      </c>
      <c r="H397" s="2">
        <v>32.916666669999998</v>
      </c>
      <c r="I397" s="2">
        <v>7.6070571639999997E-3</v>
      </c>
      <c r="J397" s="2">
        <v>7.4163034049999996E-3</v>
      </c>
      <c r="K397" s="2">
        <v>1.0006182159999999</v>
      </c>
    </row>
    <row r="398" spans="1:11" x14ac:dyDescent="0.25">
      <c r="A398" s="79">
        <f>IR!B405/12</f>
        <v>33</v>
      </c>
      <c r="D398" s="2">
        <v>33</v>
      </c>
      <c r="E398" s="2">
        <v>0.7787467414</v>
      </c>
      <c r="F398" s="2">
        <v>0.25006939319999999</v>
      </c>
      <c r="G398" s="2">
        <v>1.2841145220000001</v>
      </c>
      <c r="H398" s="2">
        <v>33</v>
      </c>
      <c r="I398" s="2">
        <v>7.6066450480000002E-3</v>
      </c>
      <c r="J398" s="2">
        <v>7.4162869790000002E-3</v>
      </c>
      <c r="K398" s="2">
        <v>1.000618215</v>
      </c>
    </row>
    <row r="399" spans="1:11" x14ac:dyDescent="0.25">
      <c r="A399" s="79">
        <f>IR!B406/12</f>
        <v>33.083333333333336</v>
      </c>
      <c r="D399" s="2">
        <v>33.083333330000002</v>
      </c>
      <c r="E399" s="2">
        <v>0.77826560600000005</v>
      </c>
      <c r="F399" s="2">
        <v>0.25068741709999998</v>
      </c>
      <c r="G399" s="2">
        <v>1.2849083809999999</v>
      </c>
      <c r="H399" s="2">
        <v>33.083333330000002</v>
      </c>
      <c r="I399" s="2">
        <v>7.6062349660000004E-3</v>
      </c>
      <c r="J399" s="2">
        <v>7.4162709230000002E-3</v>
      </c>
      <c r="K399" s="2">
        <v>1.000618214</v>
      </c>
    </row>
    <row r="400" spans="1:11" x14ac:dyDescent="0.25">
      <c r="A400" s="79">
        <f>IR!B407/12</f>
        <v>33.166666666666664</v>
      </c>
      <c r="D400" s="2">
        <v>33.166666669999998</v>
      </c>
      <c r="E400" s="2">
        <v>0.77778476890000003</v>
      </c>
      <c r="F400" s="2">
        <v>0.25130543970000002</v>
      </c>
      <c r="G400" s="2">
        <v>1.285702729</v>
      </c>
      <c r="H400" s="2">
        <v>33.166666669999998</v>
      </c>
      <c r="I400" s="2">
        <v>7.6058269049999998E-3</v>
      </c>
      <c r="J400" s="2">
        <v>7.4162567630000004E-3</v>
      </c>
      <c r="K400" s="2">
        <v>1.000618212</v>
      </c>
    </row>
    <row r="401" spans="1:11" x14ac:dyDescent="0.25">
      <c r="A401" s="79">
        <f>IR!B408/12</f>
        <v>33.25</v>
      </c>
      <c r="D401" s="2">
        <v>33.25</v>
      </c>
      <c r="E401" s="2">
        <v>0.77730422980000002</v>
      </c>
      <c r="F401" s="2">
        <v>0.25192346110000002</v>
      </c>
      <c r="G401" s="2">
        <v>1.286497566</v>
      </c>
      <c r="H401" s="2">
        <v>33.25</v>
      </c>
      <c r="I401" s="2">
        <v>7.6054208530000004E-3</v>
      </c>
      <c r="J401" s="2">
        <v>7.4162444570000001E-3</v>
      </c>
      <c r="K401" s="2">
        <v>1.0006182109999999</v>
      </c>
    </row>
    <row r="402" spans="1:11" x14ac:dyDescent="0.25">
      <c r="A402" s="79">
        <f>IR!B409/12</f>
        <v>33.333333333333336</v>
      </c>
      <c r="D402" s="2">
        <v>33.333333330000002</v>
      </c>
      <c r="E402" s="2">
        <v>0.7768239884</v>
      </c>
      <c r="F402" s="2">
        <v>0.2525414815</v>
      </c>
      <c r="G402" s="2">
        <v>1.2872928939999999</v>
      </c>
      <c r="H402" s="2">
        <v>33.333333330000002</v>
      </c>
      <c r="I402" s="2">
        <v>7.6050168009999999E-3</v>
      </c>
      <c r="J402" s="2">
        <v>7.416233964E-3</v>
      </c>
      <c r="K402" s="2">
        <v>1.0006182109999999</v>
      </c>
    </row>
    <row r="403" spans="1:11" x14ac:dyDescent="0.25">
      <c r="A403" s="79">
        <f>IR!B410/12</f>
        <v>33.416666666666664</v>
      </c>
      <c r="D403" s="2">
        <v>33.416666669999998</v>
      </c>
      <c r="E403" s="2">
        <v>0.77634404430000004</v>
      </c>
      <c r="F403" s="2">
        <v>0.25315950100000001</v>
      </c>
      <c r="G403" s="2">
        <v>1.288088712</v>
      </c>
      <c r="H403" s="2">
        <v>33.416666669999998</v>
      </c>
      <c r="I403" s="2">
        <v>7.6046147379999996E-3</v>
      </c>
      <c r="J403" s="2">
        <v>7.4162252420000001E-3</v>
      </c>
      <c r="K403" s="2">
        <v>1.0006182100000001</v>
      </c>
    </row>
    <row r="404" spans="1:11" x14ac:dyDescent="0.25">
      <c r="A404" s="79">
        <f>IR!B411/12</f>
        <v>33.5</v>
      </c>
      <c r="D404" s="2">
        <v>33.5</v>
      </c>
      <c r="E404" s="2">
        <v>0.77586439730000001</v>
      </c>
      <c r="F404" s="2">
        <v>0.25377751980000002</v>
      </c>
      <c r="G404" s="2">
        <v>1.288885021</v>
      </c>
      <c r="H404" s="2">
        <v>33.5</v>
      </c>
      <c r="I404" s="2">
        <v>7.6042146530000002E-3</v>
      </c>
      <c r="J404" s="2">
        <v>7.4162183120000001E-3</v>
      </c>
      <c r="K404" s="2">
        <v>1.000618209</v>
      </c>
    </row>
    <row r="405" spans="1:11" x14ac:dyDescent="0.25">
      <c r="A405" s="79">
        <f>IR!B412/12</f>
        <v>33.583333333333336</v>
      </c>
      <c r="D405" s="2">
        <v>33.583333330000002</v>
      </c>
      <c r="E405" s="2">
        <v>0.77538504720000001</v>
      </c>
      <c r="F405" s="2">
        <v>0.25439553790000002</v>
      </c>
      <c r="G405" s="2">
        <v>1.2896818210000001</v>
      </c>
      <c r="H405" s="2">
        <v>33.583333330000002</v>
      </c>
      <c r="I405" s="2">
        <v>7.6038165370000002E-3</v>
      </c>
      <c r="J405" s="2">
        <v>7.4162133739999999E-3</v>
      </c>
      <c r="K405" s="2">
        <v>1.000618209</v>
      </c>
    </row>
    <row r="406" spans="1:11" x14ac:dyDescent="0.25">
      <c r="A406" s="79">
        <f>IR!B413/12</f>
        <v>33.666666666666664</v>
      </c>
      <c r="D406" s="2">
        <v>33.666666669999998</v>
      </c>
      <c r="E406" s="2">
        <v>0.7749059935</v>
      </c>
      <c r="F406" s="2">
        <v>0.25501355570000001</v>
      </c>
      <c r="G406" s="2">
        <v>1.290479114</v>
      </c>
      <c r="H406" s="2">
        <v>33.666666669999998</v>
      </c>
      <c r="I406" s="2">
        <v>7.6034203790000003E-3</v>
      </c>
      <c r="J406" s="2">
        <v>7.4162104520000003E-3</v>
      </c>
      <c r="K406" s="2">
        <v>1.000618209</v>
      </c>
    </row>
    <row r="407" spans="1:11" x14ac:dyDescent="0.25">
      <c r="A407" s="79">
        <f>IR!B414/12</f>
        <v>33.75</v>
      </c>
      <c r="D407" s="2">
        <v>33.75</v>
      </c>
      <c r="E407" s="2">
        <v>0.77442723589999996</v>
      </c>
      <c r="F407" s="2">
        <v>0.25563157330000003</v>
      </c>
      <c r="G407" s="2">
        <v>1.2912768990000001</v>
      </c>
      <c r="H407" s="2">
        <v>33.75</v>
      </c>
      <c r="I407" s="2">
        <v>7.6030261710000003E-3</v>
      </c>
      <c r="J407" s="2">
        <v>7.4162095079999997E-3</v>
      </c>
      <c r="K407" s="2">
        <v>1.0006182079999999</v>
      </c>
    </row>
    <row r="408" spans="1:11" x14ac:dyDescent="0.25">
      <c r="A408" s="79">
        <f>IR!B415/12</f>
        <v>33.833333333333336</v>
      </c>
      <c r="D408" s="2">
        <v>33.833333330000002</v>
      </c>
      <c r="E408" s="2">
        <v>0.77394877419999997</v>
      </c>
      <c r="F408" s="2">
        <v>0.25624959069999997</v>
      </c>
      <c r="G408" s="2">
        <v>1.2920751779999999</v>
      </c>
      <c r="H408" s="2">
        <v>33.833333330000002</v>
      </c>
      <c r="I408" s="2">
        <v>7.6026339030000004E-3</v>
      </c>
      <c r="J408" s="2">
        <v>7.4162105049999996E-3</v>
      </c>
      <c r="K408" s="2">
        <v>1.000618209</v>
      </c>
    </row>
    <row r="409" spans="1:11" x14ac:dyDescent="0.25">
      <c r="A409" s="79">
        <f>IR!B416/12</f>
        <v>33.916666666666664</v>
      </c>
      <c r="D409" s="2">
        <v>33.916666669999998</v>
      </c>
      <c r="E409" s="2">
        <v>0.77347060810000001</v>
      </c>
      <c r="F409" s="2">
        <v>0.25686760829999999</v>
      </c>
      <c r="G409" s="2">
        <v>1.2928739499999999</v>
      </c>
      <c r="H409" s="2">
        <v>33.916666669999998</v>
      </c>
      <c r="I409" s="2">
        <v>7.6022435640000002E-3</v>
      </c>
      <c r="J409" s="2">
        <v>7.4162134030000002E-3</v>
      </c>
      <c r="K409" s="2">
        <v>1.000618209</v>
      </c>
    </row>
    <row r="410" spans="1:11" x14ac:dyDescent="0.25">
      <c r="A410" s="79">
        <f>IR!B417/12</f>
        <v>34</v>
      </c>
      <c r="D410" s="2">
        <v>34</v>
      </c>
      <c r="E410" s="2">
        <v>0.77299273719999995</v>
      </c>
      <c r="F410" s="2">
        <v>0.25748562609999998</v>
      </c>
      <c r="G410" s="2">
        <v>1.293673216</v>
      </c>
      <c r="H410" s="2">
        <v>34</v>
      </c>
      <c r="I410" s="2">
        <v>7.6018551470000001E-3</v>
      </c>
      <c r="J410" s="2">
        <v>7.4162178029999999E-3</v>
      </c>
      <c r="K410" s="2">
        <v>1.000618209</v>
      </c>
    </row>
    <row r="411" spans="1:11" x14ac:dyDescent="0.25">
      <c r="A411" s="79">
        <f>IR!B418/12</f>
        <v>34.083333333333336</v>
      </c>
      <c r="D411" s="2">
        <v>34.083333330000002</v>
      </c>
      <c r="E411" s="2">
        <v>0.77251516119999997</v>
      </c>
      <c r="F411" s="2">
        <v>0.25810364419999998</v>
      </c>
      <c r="G411" s="2">
        <v>1.294472976</v>
      </c>
      <c r="H411" s="2">
        <v>34.083333330000002</v>
      </c>
      <c r="I411" s="2">
        <v>7.6014686400000002E-3</v>
      </c>
      <c r="J411" s="2">
        <v>7.4162222060000001E-3</v>
      </c>
      <c r="K411" s="2">
        <v>1.0006182100000001</v>
      </c>
    </row>
    <row r="412" spans="1:11" x14ac:dyDescent="0.25">
      <c r="A412" s="79">
        <f>IR!B419/12</f>
        <v>34.166666666666664</v>
      </c>
      <c r="D412" s="2">
        <v>34.166666669999998</v>
      </c>
      <c r="E412" s="2">
        <v>0.77203788009999996</v>
      </c>
      <c r="F412" s="2">
        <v>0.25872166270000002</v>
      </c>
      <c r="G412" s="2">
        <v>1.295273232</v>
      </c>
      <c r="H412" s="2">
        <v>34.166666669999998</v>
      </c>
      <c r="I412" s="2">
        <v>7.6010840289999996E-3</v>
      </c>
      <c r="J412" s="2">
        <v>7.4162261919999998E-3</v>
      </c>
      <c r="K412" s="2">
        <v>1.0006182100000001</v>
      </c>
    </row>
    <row r="413" spans="1:11" x14ac:dyDescent="0.25">
      <c r="A413" s="79">
        <f>IR!B420/12</f>
        <v>34.25</v>
      </c>
      <c r="D413" s="2">
        <v>34.25</v>
      </c>
      <c r="E413" s="2">
        <v>0.77156089350000001</v>
      </c>
      <c r="F413" s="2">
        <v>0.25933968159999998</v>
      </c>
      <c r="G413" s="2">
        <v>1.2960739830000001</v>
      </c>
      <c r="H413" s="2">
        <v>34.25</v>
      </c>
      <c r="I413" s="2">
        <v>7.6007012989999997E-3</v>
      </c>
      <c r="J413" s="2">
        <v>7.4162296999999997E-3</v>
      </c>
      <c r="K413" s="2">
        <v>1.0006182100000001</v>
      </c>
    </row>
    <row r="414" spans="1:11" x14ac:dyDescent="0.25">
      <c r="A414" s="79">
        <f>IR!B421/12</f>
        <v>34.333333333333336</v>
      </c>
      <c r="D414" s="2">
        <v>34.333333330000002</v>
      </c>
      <c r="E414" s="2">
        <v>0.7710842014</v>
      </c>
      <c r="F414" s="2">
        <v>0.25995770070000002</v>
      </c>
      <c r="G414" s="2">
        <v>1.2968752290000001</v>
      </c>
      <c r="H414" s="2">
        <v>34.333333330000002</v>
      </c>
      <c r="I414" s="2">
        <v>7.6003204370000002E-3</v>
      </c>
      <c r="J414" s="2">
        <v>7.4162326719999999E-3</v>
      </c>
      <c r="K414" s="2">
        <v>1.0006182100000001</v>
      </c>
    </row>
    <row r="415" spans="1:11" x14ac:dyDescent="0.25">
      <c r="A415" s="79">
        <f>IR!B422/12</f>
        <v>34.416666666666664</v>
      </c>
      <c r="D415" s="2">
        <v>34.416666669999998</v>
      </c>
      <c r="E415" s="2">
        <v>0.77060780370000004</v>
      </c>
      <c r="F415" s="2">
        <v>0.26057572010000002</v>
      </c>
      <c r="G415" s="2">
        <v>1.2976769699999999</v>
      </c>
      <c r="H415" s="2">
        <v>34.416666669999998</v>
      </c>
      <c r="I415" s="2">
        <v>7.5999414259999998E-3</v>
      </c>
      <c r="J415" s="2">
        <v>7.41623505E-3</v>
      </c>
      <c r="K415" s="2">
        <v>1.0006182109999999</v>
      </c>
    </row>
    <row r="416" spans="1:11" x14ac:dyDescent="0.25">
      <c r="A416" s="79">
        <f>IR!B423/12</f>
        <v>34.5</v>
      </c>
      <c r="D416" s="2">
        <v>34.5</v>
      </c>
      <c r="E416" s="2">
        <v>0.77013170009999998</v>
      </c>
      <c r="F416" s="2">
        <v>0.26119373969999998</v>
      </c>
      <c r="G416" s="2">
        <v>1.2984792080000001</v>
      </c>
      <c r="H416" s="2">
        <v>34.5</v>
      </c>
      <c r="I416" s="2">
        <v>7.5995642520000004E-3</v>
      </c>
      <c r="J416" s="2">
        <v>7.4162368250000003E-3</v>
      </c>
      <c r="K416" s="2">
        <v>1.0006182109999999</v>
      </c>
    </row>
    <row r="417" spans="1:11" x14ac:dyDescent="0.25">
      <c r="A417" s="79">
        <f>IR!B424/12</f>
        <v>34.583333333333336</v>
      </c>
      <c r="D417" s="2">
        <v>34.583333330000002</v>
      </c>
      <c r="E417" s="2">
        <v>0.76965589050000005</v>
      </c>
      <c r="F417" s="2">
        <v>0.26181175940000001</v>
      </c>
      <c r="G417" s="2">
        <v>1.2992819419999999</v>
      </c>
      <c r="H417" s="2">
        <v>34.583333330000002</v>
      </c>
      <c r="I417" s="2">
        <v>7.5991888999999996E-3</v>
      </c>
      <c r="J417" s="2">
        <v>7.4162381490000002E-3</v>
      </c>
      <c r="K417" s="2">
        <v>1.0006182109999999</v>
      </c>
    </row>
    <row r="418" spans="1:11" x14ac:dyDescent="0.25">
      <c r="A418" s="79">
        <f>IR!B425/12</f>
        <v>34.666666666666664</v>
      </c>
      <c r="D418" s="2">
        <v>34.666666669999998</v>
      </c>
      <c r="E418" s="2">
        <v>0.76918037490000002</v>
      </c>
      <c r="F418" s="2">
        <v>0.2624297793</v>
      </c>
      <c r="G418" s="2">
        <v>1.300085172</v>
      </c>
      <c r="H418" s="2">
        <v>34.666666669999998</v>
      </c>
      <c r="I418" s="2">
        <v>7.5988153560000004E-3</v>
      </c>
      <c r="J418" s="2">
        <v>7.4162390159999998E-3</v>
      </c>
      <c r="K418" s="2">
        <v>1.0006182109999999</v>
      </c>
    </row>
    <row r="419" spans="1:11" x14ac:dyDescent="0.25">
      <c r="A419" s="79">
        <f>IR!B426/12</f>
        <v>34.75</v>
      </c>
      <c r="D419" s="2">
        <v>34.75</v>
      </c>
      <c r="E419" s="2">
        <v>0.76870515299999997</v>
      </c>
      <c r="F419" s="2">
        <v>0.26304779919999999</v>
      </c>
      <c r="G419" s="2">
        <v>1.300888899</v>
      </c>
      <c r="H419" s="2">
        <v>34.75</v>
      </c>
      <c r="I419" s="2">
        <v>7.5984436049999996E-3</v>
      </c>
      <c r="J419" s="2">
        <v>7.4162393700000001E-3</v>
      </c>
      <c r="K419" s="2">
        <v>1.0006182109999999</v>
      </c>
    </row>
    <row r="420" spans="1:11" x14ac:dyDescent="0.25">
      <c r="A420" s="79">
        <f>IR!B427/12</f>
        <v>34.833333333333336</v>
      </c>
      <c r="D420" s="2">
        <v>34.833333330000002</v>
      </c>
      <c r="E420" s="2">
        <v>0.76823022460000001</v>
      </c>
      <c r="F420" s="2">
        <v>0.26366581909999998</v>
      </c>
      <c r="G420" s="2">
        <v>1.301693123</v>
      </c>
      <c r="H420" s="2">
        <v>34.833333330000002</v>
      </c>
      <c r="I420" s="2">
        <v>7.598073635E-3</v>
      </c>
      <c r="J420" s="2">
        <v>7.4162391569999996E-3</v>
      </c>
      <c r="K420" s="2">
        <v>1.0006182109999999</v>
      </c>
    </row>
    <row r="421" spans="1:11" x14ac:dyDescent="0.25">
      <c r="A421" s="79">
        <f>IR!B428/12</f>
        <v>34.916666666666664</v>
      </c>
      <c r="D421" s="2">
        <v>34.916666669999998</v>
      </c>
      <c r="E421" s="2">
        <v>0.76775558970000002</v>
      </c>
      <c r="F421" s="2">
        <v>0.26428383909999997</v>
      </c>
      <c r="G421" s="2">
        <v>1.3024978439999999</v>
      </c>
      <c r="H421" s="2">
        <v>34.916666669999998</v>
      </c>
      <c r="I421" s="2">
        <v>7.5977054299999998E-3</v>
      </c>
      <c r="J421" s="2">
        <v>7.4162383179999999E-3</v>
      </c>
      <c r="K421" s="2">
        <v>1.0006182109999999</v>
      </c>
    </row>
    <row r="422" spans="1:11" x14ac:dyDescent="0.25">
      <c r="A422" s="79">
        <f>IR!B429/12</f>
        <v>35</v>
      </c>
      <c r="D422" s="2">
        <v>35</v>
      </c>
      <c r="E422" s="2">
        <v>0.76728124809999998</v>
      </c>
      <c r="F422" s="2">
        <v>0.26490185890000001</v>
      </c>
      <c r="G422" s="2">
        <v>1.3033030619999999</v>
      </c>
      <c r="H422" s="2">
        <v>35</v>
      </c>
      <c r="I422" s="2">
        <v>7.5973389770000004E-3</v>
      </c>
      <c r="J422" s="2">
        <v>7.4162369649999997E-3</v>
      </c>
      <c r="K422" s="2">
        <v>1.0006182109999999</v>
      </c>
    </row>
    <row r="423" spans="1:11" x14ac:dyDescent="0.25">
      <c r="A423" s="79">
        <f>IR!B430/12</f>
        <v>35.083333333333336</v>
      </c>
      <c r="D423" s="2">
        <v>35.083333330000002</v>
      </c>
      <c r="E423" s="2">
        <v>0.76680719959999999</v>
      </c>
      <c r="F423" s="2">
        <v>0.26551987869999999</v>
      </c>
      <c r="G423" s="2">
        <v>1.304108778</v>
      </c>
      <c r="H423" s="2">
        <v>35.083333330000002</v>
      </c>
      <c r="I423" s="2">
        <v>7.5969742609999997E-3</v>
      </c>
      <c r="J423" s="2">
        <v>7.416235706E-3</v>
      </c>
      <c r="K423" s="2">
        <v>1.0006182109999999</v>
      </c>
    </row>
    <row r="424" spans="1:11" x14ac:dyDescent="0.25">
      <c r="A424" s="79">
        <f>IR!B431/12</f>
        <v>35.166666666666664</v>
      </c>
      <c r="D424" s="2">
        <v>35.166666669999998</v>
      </c>
      <c r="E424" s="2">
        <v>0.76633344410000004</v>
      </c>
      <c r="F424" s="2">
        <v>0.26613789830000001</v>
      </c>
      <c r="G424" s="2">
        <v>1.3049149920000001</v>
      </c>
      <c r="H424" s="2">
        <v>35.166666669999998</v>
      </c>
      <c r="I424" s="2">
        <v>7.5966112709999999E-3</v>
      </c>
      <c r="J424" s="2">
        <v>7.4162346590000002E-3</v>
      </c>
      <c r="K424" s="2">
        <v>1.0006182109999999</v>
      </c>
    </row>
    <row r="425" spans="1:11" x14ac:dyDescent="0.25">
      <c r="A425" s="79">
        <f>IR!B432/12</f>
        <v>35.25</v>
      </c>
      <c r="D425" s="2">
        <v>35.25</v>
      </c>
      <c r="E425" s="2">
        <v>0.7658599814</v>
      </c>
      <c r="F425" s="2">
        <v>0.26675591789999997</v>
      </c>
      <c r="G425" s="2">
        <v>1.305721704</v>
      </c>
      <c r="H425" s="2">
        <v>35.25</v>
      </c>
      <c r="I425" s="2">
        <v>7.5962499950000002E-3</v>
      </c>
      <c r="J425" s="2">
        <v>7.4162337770000003E-3</v>
      </c>
      <c r="K425" s="2">
        <v>1.0006182100000001</v>
      </c>
    </row>
    <row r="426" spans="1:11" x14ac:dyDescent="0.25">
      <c r="A426" s="79">
        <f>IR!B433/12</f>
        <v>35.333333333333336</v>
      </c>
      <c r="D426" s="2">
        <v>35.333333330000002</v>
      </c>
      <c r="E426" s="2">
        <v>0.76538681119999996</v>
      </c>
      <c r="F426" s="2">
        <v>0.26737393739999998</v>
      </c>
      <c r="G426" s="2">
        <v>1.3065289149999999</v>
      </c>
      <c r="H426" s="2">
        <v>35.333333330000002</v>
      </c>
      <c r="I426" s="2">
        <v>7.5958904209999997E-3</v>
      </c>
      <c r="J426" s="2">
        <v>7.4162330140000003E-3</v>
      </c>
      <c r="K426" s="2">
        <v>1.0006182100000001</v>
      </c>
    </row>
    <row r="427" spans="1:11" x14ac:dyDescent="0.25">
      <c r="A427" s="79">
        <f>IR!B434/12</f>
        <v>35.416666666666664</v>
      </c>
      <c r="D427" s="2">
        <v>35.416666669999998</v>
      </c>
      <c r="E427" s="2">
        <v>0.76491393350000003</v>
      </c>
      <c r="F427" s="2">
        <v>0.26799195679999999</v>
      </c>
      <c r="G427" s="2">
        <v>1.307336625</v>
      </c>
      <c r="H427" s="2">
        <v>35.416666669999998</v>
      </c>
      <c r="I427" s="2">
        <v>7.5955325370000003E-3</v>
      </c>
      <c r="J427" s="2">
        <v>7.416232323E-3</v>
      </c>
      <c r="K427" s="2">
        <v>1.0006182100000001</v>
      </c>
    </row>
    <row r="428" spans="1:11" x14ac:dyDescent="0.25">
      <c r="A428" s="79">
        <f>IR!B435/12</f>
        <v>35.5</v>
      </c>
      <c r="D428" s="2">
        <v>35.5</v>
      </c>
      <c r="E428" s="2">
        <v>0.76444134789999996</v>
      </c>
      <c r="F428" s="2">
        <v>0.26860997609999998</v>
      </c>
      <c r="G428" s="2">
        <v>1.3081448339999999</v>
      </c>
      <c r="H428" s="2">
        <v>35.5</v>
      </c>
      <c r="I428" s="2">
        <v>7.5951763330000003E-3</v>
      </c>
      <c r="J428" s="2">
        <v>7.4162317049999999E-3</v>
      </c>
      <c r="K428" s="2">
        <v>1.0006182100000001</v>
      </c>
    </row>
    <row r="429" spans="1:11" x14ac:dyDescent="0.25">
      <c r="A429" s="79">
        <f>IR!B436/12</f>
        <v>35.583333333333336</v>
      </c>
      <c r="D429" s="2">
        <v>35.583333330000002</v>
      </c>
      <c r="E429" s="2">
        <v>0.76396905429999995</v>
      </c>
      <c r="F429" s="2">
        <v>0.26922799539999998</v>
      </c>
      <c r="G429" s="2">
        <v>1.308953542</v>
      </c>
      <c r="H429" s="2">
        <v>35.583333330000002</v>
      </c>
      <c r="I429" s="2">
        <v>7.5948217949999997E-3</v>
      </c>
      <c r="J429" s="2">
        <v>7.4162313009999998E-3</v>
      </c>
      <c r="K429" s="2">
        <v>1.0006182100000001</v>
      </c>
    </row>
    <row r="430" spans="1:11" x14ac:dyDescent="0.25">
      <c r="A430" s="79">
        <f>IR!B437/12</f>
        <v>35.666666666666664</v>
      </c>
      <c r="D430" s="2">
        <v>35.666666669999998</v>
      </c>
      <c r="E430" s="2">
        <v>0.7634970526</v>
      </c>
      <c r="F430" s="2">
        <v>0.26984601470000003</v>
      </c>
      <c r="G430" s="2">
        <v>1.3097627510000001</v>
      </c>
      <c r="H430" s="2">
        <v>35.666666669999998</v>
      </c>
      <c r="I430" s="2">
        <v>7.5944689130000003E-3</v>
      </c>
      <c r="J430" s="2">
        <v>7.4162311140000001E-3</v>
      </c>
      <c r="K430" s="2">
        <v>1.0006182100000001</v>
      </c>
    </row>
    <row r="431" spans="1:11" x14ac:dyDescent="0.25">
      <c r="A431" s="79">
        <f>IR!B438/12</f>
        <v>35.75</v>
      </c>
      <c r="D431" s="2">
        <v>35.75</v>
      </c>
      <c r="E431" s="2">
        <v>0.76302534249999998</v>
      </c>
      <c r="F431" s="2">
        <v>0.27046403400000002</v>
      </c>
      <c r="G431" s="2">
        <v>1.3105724599999999</v>
      </c>
      <c r="H431" s="2">
        <v>35.75</v>
      </c>
      <c r="I431" s="2">
        <v>7.594117676E-3</v>
      </c>
      <c r="J431" s="2">
        <v>7.4162311000000002E-3</v>
      </c>
      <c r="K431" s="2">
        <v>1.0006182100000001</v>
      </c>
    </row>
    <row r="432" spans="1:11" x14ac:dyDescent="0.25">
      <c r="A432" s="79">
        <f>IR!B439/12</f>
        <v>35.833333333333336</v>
      </c>
      <c r="D432" s="2">
        <v>35.833333330000002</v>
      </c>
      <c r="E432" s="2">
        <v>0.76255392379999998</v>
      </c>
      <c r="F432" s="2">
        <v>0.27108205320000001</v>
      </c>
      <c r="G432" s="2">
        <v>1.3113826689999999</v>
      </c>
      <c r="H432" s="2">
        <v>35.833333330000002</v>
      </c>
      <c r="I432" s="2">
        <v>7.593768073E-3</v>
      </c>
      <c r="J432" s="2">
        <v>7.4162312159999997E-3</v>
      </c>
      <c r="K432" s="2">
        <v>1.0006182100000001</v>
      </c>
    </row>
    <row r="433" spans="1:11" x14ac:dyDescent="0.25">
      <c r="A433" s="79">
        <f>IR!B440/12</f>
        <v>35.916666666666664</v>
      </c>
      <c r="D433" s="2">
        <v>35.916666669999998</v>
      </c>
      <c r="E433" s="2">
        <v>0.76208279639999998</v>
      </c>
      <c r="F433" s="2">
        <v>0.2717000725</v>
      </c>
      <c r="G433" s="2">
        <v>1.312193379</v>
      </c>
      <c r="H433" s="2">
        <v>35.916666669999998</v>
      </c>
      <c r="I433" s="2">
        <v>7.5934200919999997E-3</v>
      </c>
      <c r="J433" s="2">
        <v>7.4162314159999998E-3</v>
      </c>
      <c r="K433" s="2">
        <v>1.0006182100000001</v>
      </c>
    </row>
    <row r="434" spans="1:11" x14ac:dyDescent="0.25">
      <c r="A434" s="79">
        <f>IR!B441/12</f>
        <v>36</v>
      </c>
      <c r="D434" s="2">
        <v>36</v>
      </c>
      <c r="E434" s="2">
        <v>0.76161195999999998</v>
      </c>
      <c r="F434" s="2">
        <v>0.2723180918</v>
      </c>
      <c r="G434" s="2">
        <v>1.3130045910000001</v>
      </c>
      <c r="H434" s="2">
        <v>36</v>
      </c>
      <c r="I434" s="2">
        <v>7.5930737229999998E-3</v>
      </c>
      <c r="J434" s="2">
        <v>7.4162316699999996E-3</v>
      </c>
      <c r="K434" s="2">
        <v>1.0006182100000001</v>
      </c>
    </row>
    <row r="435" spans="1:11" x14ac:dyDescent="0.25">
      <c r="A435" s="79">
        <f>IR!B442/12</f>
        <v>36.083333333333336</v>
      </c>
      <c r="D435" s="2">
        <v>36.083333330000002</v>
      </c>
      <c r="E435" s="2">
        <v>0.76114141459999995</v>
      </c>
      <c r="F435" s="2">
        <v>0.27293611109999999</v>
      </c>
      <c r="G435" s="2">
        <v>1.3138163039999999</v>
      </c>
      <c r="H435" s="2">
        <v>36.083333330000002</v>
      </c>
      <c r="I435" s="2">
        <v>7.5927289550000001E-3</v>
      </c>
      <c r="J435" s="2">
        <v>7.4162319829999997E-3</v>
      </c>
      <c r="K435" s="2">
        <v>1.0006182100000001</v>
      </c>
    </row>
    <row r="436" spans="1:11" x14ac:dyDescent="0.25">
      <c r="A436" s="79">
        <f>IR!B443/12</f>
        <v>36.166666666666664</v>
      </c>
      <c r="D436" s="2">
        <v>36.166666669999998</v>
      </c>
      <c r="E436" s="2">
        <v>0.7606711598</v>
      </c>
      <c r="F436" s="2">
        <v>0.27355413039999998</v>
      </c>
      <c r="G436" s="2">
        <v>1.314628519</v>
      </c>
      <c r="H436" s="2">
        <v>36.166666669999998</v>
      </c>
      <c r="I436" s="2">
        <v>7.5923857759999996E-3</v>
      </c>
      <c r="J436" s="2">
        <v>7.4162323219999996E-3</v>
      </c>
      <c r="K436" s="2">
        <v>1.0006182100000001</v>
      </c>
    </row>
    <row r="437" spans="1:11" x14ac:dyDescent="0.25">
      <c r="A437" s="79">
        <f>IR!B444/12</f>
        <v>36.25</v>
      </c>
      <c r="D437" s="2">
        <v>36.25</v>
      </c>
      <c r="E437" s="2">
        <v>0.76020119549999998</v>
      </c>
      <c r="F437" s="2">
        <v>0.27417214979999999</v>
      </c>
      <c r="G437" s="2">
        <v>1.3154412360000001</v>
      </c>
      <c r="H437" s="2">
        <v>36.25</v>
      </c>
      <c r="I437" s="2">
        <v>7.5920441760000002E-3</v>
      </c>
      <c r="J437" s="2">
        <v>7.4162326460000001E-3</v>
      </c>
      <c r="K437" s="2">
        <v>1.0006182100000001</v>
      </c>
    </row>
    <row r="438" spans="1:11" x14ac:dyDescent="0.25">
      <c r="A438" s="79">
        <f>IR!B445/12</f>
        <v>36.333333333333336</v>
      </c>
      <c r="D438" s="2">
        <v>36.333333330000002</v>
      </c>
      <c r="E438" s="2">
        <v>0.75973152160000001</v>
      </c>
      <c r="F438" s="2">
        <v>0.27479016919999999</v>
      </c>
      <c r="G438" s="2">
        <v>1.3162544549999999</v>
      </c>
      <c r="H438" s="2">
        <v>36.333333330000002</v>
      </c>
      <c r="I438" s="2">
        <v>7.5917041439999998E-3</v>
      </c>
      <c r="J438" s="2">
        <v>7.4162329099999999E-3</v>
      </c>
      <c r="K438" s="2">
        <v>1.0006182100000001</v>
      </c>
    </row>
    <row r="439" spans="1:11" x14ac:dyDescent="0.25">
      <c r="A439" s="79">
        <f>IR!B446/12</f>
        <v>36.416666666666664</v>
      </c>
      <c r="D439" s="2">
        <v>36.416666669999998</v>
      </c>
      <c r="E439" s="2">
        <v>0.75926213779999996</v>
      </c>
      <c r="F439" s="2">
        <v>0.27540818859999999</v>
      </c>
      <c r="G439" s="2">
        <v>1.3170681769999999</v>
      </c>
      <c r="H439" s="2">
        <v>36.416666669999998</v>
      </c>
      <c r="I439" s="2">
        <v>7.591365668E-3</v>
      </c>
      <c r="J439" s="2">
        <v>7.4162330709999997E-3</v>
      </c>
      <c r="K439" s="2">
        <v>1.0006182100000001</v>
      </c>
    </row>
    <row r="440" spans="1:11" x14ac:dyDescent="0.25">
      <c r="A440" s="79">
        <f>IR!B447/12</f>
        <v>36.5</v>
      </c>
      <c r="D440" s="2">
        <v>36.5</v>
      </c>
      <c r="E440" s="2">
        <v>0.75879304410000004</v>
      </c>
      <c r="F440" s="2">
        <v>0.276026208</v>
      </c>
      <c r="G440" s="2">
        <v>1.317882403</v>
      </c>
      <c r="H440" s="2">
        <v>36.5</v>
      </c>
      <c r="I440" s="2">
        <v>7.5910287389999997E-3</v>
      </c>
      <c r="J440" s="2">
        <v>7.4162331279999999E-3</v>
      </c>
      <c r="K440" s="2">
        <v>1.0006182100000001</v>
      </c>
    </row>
    <row r="441" spans="1:11" x14ac:dyDescent="0.25">
      <c r="A441" s="79">
        <f>IR!B448/12</f>
        <v>36.583333333333336</v>
      </c>
      <c r="D441" s="2">
        <v>36.583333330000002</v>
      </c>
      <c r="E441" s="2">
        <v>0.75832424009999999</v>
      </c>
      <c r="F441" s="2">
        <v>0.2766442274</v>
      </c>
      <c r="G441" s="2">
        <v>1.318697131</v>
      </c>
      <c r="H441" s="2">
        <v>36.583333330000002</v>
      </c>
      <c r="I441" s="2">
        <v>7.5906933449999998E-3</v>
      </c>
      <c r="J441" s="2">
        <v>7.4162332060000004E-3</v>
      </c>
      <c r="K441" s="2">
        <v>1.0006182100000001</v>
      </c>
    </row>
    <row r="442" spans="1:11" x14ac:dyDescent="0.25">
      <c r="A442" s="79">
        <f>IR!B449/12</f>
        <v>36.666666666666664</v>
      </c>
      <c r="D442" s="2">
        <v>36.666666669999998</v>
      </c>
      <c r="E442" s="2">
        <v>0.75785572580000005</v>
      </c>
      <c r="F442" s="2">
        <v>0.27726224690000001</v>
      </c>
      <c r="G442" s="2">
        <v>1.3195123639999999</v>
      </c>
      <c r="H442" s="2">
        <v>36.666666669999998</v>
      </c>
      <c r="I442" s="2">
        <v>7.5903594760000003E-3</v>
      </c>
      <c r="J442" s="2">
        <v>7.416233304E-3</v>
      </c>
      <c r="K442" s="2">
        <v>1.0006182100000001</v>
      </c>
    </row>
    <row r="443" spans="1:11" x14ac:dyDescent="0.25">
      <c r="A443" s="79">
        <f>IR!B450/12</f>
        <v>36.75</v>
      </c>
      <c r="D443" s="2">
        <v>36.75</v>
      </c>
      <c r="E443" s="2">
        <v>0.75738750089999995</v>
      </c>
      <c r="F443" s="2">
        <v>0.27788026630000001</v>
      </c>
      <c r="G443" s="2">
        <v>1.3203281</v>
      </c>
      <c r="H443" s="2">
        <v>36.75</v>
      </c>
      <c r="I443" s="2">
        <v>7.590027121E-3</v>
      </c>
      <c r="J443" s="2">
        <v>7.4162333830000001E-3</v>
      </c>
      <c r="K443" s="2">
        <v>1.0006182100000001</v>
      </c>
    </row>
    <row r="444" spans="1:11" x14ac:dyDescent="0.25">
      <c r="A444" s="79">
        <f>IR!B451/12</f>
        <v>36.833333333333336</v>
      </c>
      <c r="D444" s="2">
        <v>36.833333330000002</v>
      </c>
      <c r="E444" s="2">
        <v>0.75691956530000004</v>
      </c>
      <c r="F444" s="2">
        <v>0.27849828580000002</v>
      </c>
      <c r="G444" s="2">
        <v>1.3211443410000001</v>
      </c>
      <c r="H444" s="2">
        <v>36.833333330000002</v>
      </c>
      <c r="I444" s="2">
        <v>7.5896962699999997E-3</v>
      </c>
      <c r="J444" s="2">
        <v>7.4162334019999996E-3</v>
      </c>
      <c r="K444" s="2">
        <v>1.0006182100000001</v>
      </c>
    </row>
    <row r="445" spans="1:11" x14ac:dyDescent="0.25">
      <c r="A445" s="79">
        <f>IR!B452/12</f>
        <v>36.916666666666664</v>
      </c>
      <c r="D445" s="2">
        <v>36.916666669999998</v>
      </c>
      <c r="E445" s="2">
        <v>0.75645191879999996</v>
      </c>
      <c r="F445" s="2">
        <v>0.27911630520000003</v>
      </c>
      <c r="G445" s="2">
        <v>1.321961086</v>
      </c>
      <c r="H445" s="2">
        <v>36.916666669999998</v>
      </c>
      <c r="I445" s="2">
        <v>7.589366914E-3</v>
      </c>
      <c r="J445" s="2">
        <v>7.416233318E-3</v>
      </c>
      <c r="K445" s="2">
        <v>1.0006182100000001</v>
      </c>
    </row>
    <row r="446" spans="1:11" x14ac:dyDescent="0.25">
      <c r="A446" s="79">
        <f>IR!B453/12</f>
        <v>37</v>
      </c>
      <c r="D446" s="2">
        <v>37</v>
      </c>
      <c r="E446" s="2">
        <v>0.75598456120000002</v>
      </c>
      <c r="F446" s="2">
        <v>0.27973432459999997</v>
      </c>
      <c r="G446" s="2">
        <v>1.3227783360000001</v>
      </c>
      <c r="H446" s="2">
        <v>37</v>
      </c>
      <c r="I446" s="2">
        <v>7.5890390400000004E-3</v>
      </c>
      <c r="J446" s="2">
        <v>7.4162331399999998E-3</v>
      </c>
      <c r="K446" s="2">
        <v>1.0006182100000001</v>
      </c>
    </row>
    <row r="447" spans="1:11" x14ac:dyDescent="0.25">
      <c r="A447" s="79">
        <f>IR!B454/12</f>
        <v>37.083333333333336</v>
      </c>
      <c r="D447" s="2">
        <v>37.083333330000002</v>
      </c>
      <c r="E447" s="2">
        <v>0.75551749239999999</v>
      </c>
      <c r="F447" s="2">
        <v>0.28035234409999998</v>
      </c>
      <c r="G447" s="2">
        <v>1.323596091</v>
      </c>
      <c r="H447" s="2">
        <v>37.083333330000002</v>
      </c>
      <c r="I447" s="2">
        <v>7.5887126400000001E-3</v>
      </c>
      <c r="J447" s="2">
        <v>7.4162330220000003E-3</v>
      </c>
      <c r="K447" s="2">
        <v>1.0006182100000001</v>
      </c>
    </row>
    <row r="448" spans="1:11" x14ac:dyDescent="0.25">
      <c r="A448" s="79">
        <f>IR!B455/12</f>
        <v>37.166666666666664</v>
      </c>
      <c r="D448" s="2">
        <v>37.166666669999998</v>
      </c>
      <c r="E448" s="2">
        <v>0.75505071219999997</v>
      </c>
      <c r="F448" s="2">
        <v>0.28097036349999999</v>
      </c>
      <c r="G448" s="2">
        <v>1.324414352</v>
      </c>
      <c r="H448" s="2">
        <v>37.166666669999998</v>
      </c>
      <c r="I448" s="2">
        <v>7.588387704E-3</v>
      </c>
      <c r="J448" s="2">
        <v>7.4162329719999996E-3</v>
      </c>
      <c r="K448" s="2">
        <v>1.0006182100000001</v>
      </c>
    </row>
    <row r="449" spans="1:11" x14ac:dyDescent="0.25">
      <c r="A449" s="79">
        <f>IR!B456/12</f>
        <v>37.25</v>
      </c>
      <c r="D449" s="2">
        <v>37.25</v>
      </c>
      <c r="E449" s="2">
        <v>0.75458422039999995</v>
      </c>
      <c r="F449" s="2">
        <v>0.28158838289999999</v>
      </c>
      <c r="G449" s="2">
        <v>1.325233119</v>
      </c>
      <c r="H449" s="2">
        <v>37.25</v>
      </c>
      <c r="I449" s="2">
        <v>7.5880642209999998E-3</v>
      </c>
      <c r="J449" s="2">
        <v>7.4162329539999997E-3</v>
      </c>
      <c r="K449" s="2">
        <v>1.0006182100000001</v>
      </c>
    </row>
    <row r="450" spans="1:11" x14ac:dyDescent="0.25">
      <c r="A450" s="79">
        <f>IR!B457/12</f>
        <v>37.333333333333336</v>
      </c>
      <c r="D450" s="2">
        <v>37.333333330000002</v>
      </c>
      <c r="E450" s="2">
        <v>0.75411801680000001</v>
      </c>
      <c r="F450" s="2">
        <v>0.28220640229999999</v>
      </c>
      <c r="G450" s="2">
        <v>1.326052392</v>
      </c>
      <c r="H450" s="2">
        <v>37.333333330000002</v>
      </c>
      <c r="I450" s="2">
        <v>7.5877421830000003E-3</v>
      </c>
      <c r="J450" s="2">
        <v>7.4162329290000002E-3</v>
      </c>
      <c r="K450" s="2">
        <v>1.0006182100000001</v>
      </c>
    </row>
    <row r="451" spans="1:11" x14ac:dyDescent="0.25">
      <c r="A451" s="79">
        <f>IR!B458/12</f>
        <v>37.416666666666664</v>
      </c>
      <c r="D451" s="2">
        <v>37.416666669999998</v>
      </c>
      <c r="E451" s="2">
        <v>0.75365210120000004</v>
      </c>
      <c r="F451" s="2">
        <v>0.28282442169999999</v>
      </c>
      <c r="G451" s="2">
        <v>1.326872171</v>
      </c>
      <c r="H451" s="2">
        <v>37.416666669999998</v>
      </c>
      <c r="I451" s="2">
        <v>7.5874215790000003E-3</v>
      </c>
      <c r="J451" s="2">
        <v>7.4162328580000001E-3</v>
      </c>
      <c r="K451" s="2">
        <v>1.0006182100000001</v>
      </c>
    </row>
    <row r="452" spans="1:11" x14ac:dyDescent="0.25">
      <c r="A452" s="79">
        <f>IR!B459/12</f>
        <v>37.5</v>
      </c>
      <c r="D452" s="2">
        <v>37.5</v>
      </c>
      <c r="E452" s="2">
        <v>0.75318647350000001</v>
      </c>
      <c r="F452" s="2">
        <v>0.2834424411</v>
      </c>
      <c r="G452" s="2">
        <v>1.327692458</v>
      </c>
      <c r="H452" s="2">
        <v>37.5</v>
      </c>
      <c r="I452" s="2">
        <v>7.5871024000000002E-3</v>
      </c>
      <c r="J452" s="2">
        <v>7.4162327399999997E-3</v>
      </c>
      <c r="K452" s="2">
        <v>1.0006182100000001</v>
      </c>
    </row>
    <row r="453" spans="1:11" x14ac:dyDescent="0.25">
      <c r="A453" s="79">
        <f>IR!B460/12</f>
        <v>37.583333333333336</v>
      </c>
      <c r="D453" s="2">
        <v>37.583333330000002</v>
      </c>
      <c r="E453" s="2">
        <v>0.75272113340000002</v>
      </c>
      <c r="F453" s="2">
        <v>0.2840604605</v>
      </c>
      <c r="G453" s="2">
        <v>1.328513251</v>
      </c>
      <c r="H453" s="2">
        <v>37.583333330000002</v>
      </c>
      <c r="I453" s="2">
        <v>7.5867846360000001E-3</v>
      </c>
      <c r="J453" s="2">
        <v>7.4162326879999999E-3</v>
      </c>
      <c r="K453" s="2">
        <v>1.0006182100000001</v>
      </c>
    </row>
    <row r="454" spans="1:11" x14ac:dyDescent="0.25">
      <c r="A454" s="79">
        <f>IR!B461/12</f>
        <v>37.666666666666664</v>
      </c>
      <c r="D454" s="2">
        <v>37.666666669999998</v>
      </c>
      <c r="E454" s="2">
        <v>0.75225608089999996</v>
      </c>
      <c r="F454" s="2">
        <v>0.2846784799</v>
      </c>
      <c r="G454" s="2">
        <v>1.3293345519999999</v>
      </c>
      <c r="H454" s="2">
        <v>37.666666669999998</v>
      </c>
      <c r="I454" s="2">
        <v>7.586468279E-3</v>
      </c>
      <c r="J454" s="2">
        <v>7.4162327030000003E-3</v>
      </c>
      <c r="K454" s="2">
        <v>1.0006182100000001</v>
      </c>
    </row>
    <row r="455" spans="1:11" x14ac:dyDescent="0.25">
      <c r="A455" s="79">
        <f>IR!B462/12</f>
        <v>37.75</v>
      </c>
      <c r="D455" s="2">
        <v>37.75</v>
      </c>
      <c r="E455" s="2">
        <v>0.75179131570000002</v>
      </c>
      <c r="F455" s="2">
        <v>0.28529649930000001</v>
      </c>
      <c r="G455" s="2">
        <v>1.3301563599999999</v>
      </c>
      <c r="H455" s="2">
        <v>37.75</v>
      </c>
      <c r="I455" s="2">
        <v>7.5861533179999996E-3</v>
      </c>
      <c r="J455" s="2">
        <v>7.4162327490000001E-3</v>
      </c>
      <c r="K455" s="2">
        <v>1.0006182100000001</v>
      </c>
    </row>
    <row r="456" spans="1:11" x14ac:dyDescent="0.25">
      <c r="A456" s="79">
        <f>IR!B463/12</f>
        <v>37.833333333333336</v>
      </c>
      <c r="D456" s="2">
        <v>37.833333330000002</v>
      </c>
      <c r="E456" s="2">
        <v>0.75132683759999996</v>
      </c>
      <c r="F456" s="2">
        <v>0.28591451870000001</v>
      </c>
      <c r="G456" s="2">
        <v>1.3309786770000001</v>
      </c>
      <c r="H456" s="2">
        <v>37.833333330000002</v>
      </c>
      <c r="I456" s="2">
        <v>7.5858397440000001E-3</v>
      </c>
      <c r="J456" s="2">
        <v>7.4162327889999999E-3</v>
      </c>
      <c r="K456" s="2">
        <v>1.0006182100000001</v>
      </c>
    </row>
    <row r="457" spans="1:11" x14ac:dyDescent="0.25">
      <c r="A457" s="79">
        <f>IR!B464/12</f>
        <v>37.916666666666664</v>
      </c>
      <c r="D457" s="2">
        <v>37.916666669999998</v>
      </c>
      <c r="E457" s="2">
        <v>0.75086264650000001</v>
      </c>
      <c r="F457" s="2">
        <v>0.28653253810000001</v>
      </c>
      <c r="G457" s="2">
        <v>1.3318015009999999</v>
      </c>
      <c r="H457" s="2">
        <v>37.916666669999998</v>
      </c>
      <c r="I457" s="2">
        <v>7.5855275500000003E-3</v>
      </c>
      <c r="J457" s="2">
        <v>7.4162327869999999E-3</v>
      </c>
      <c r="K457" s="2">
        <v>1.0006182100000001</v>
      </c>
    </row>
    <row r="458" spans="1:11" x14ac:dyDescent="0.25">
      <c r="A458" s="79">
        <f>IR!B465/12</f>
        <v>38</v>
      </c>
      <c r="D458" s="2">
        <v>38</v>
      </c>
      <c r="E458" s="2">
        <v>0.75039874220000002</v>
      </c>
      <c r="F458" s="2">
        <v>0.28715055750000001</v>
      </c>
      <c r="G458" s="2">
        <v>1.3326248350000001</v>
      </c>
      <c r="H458" s="2">
        <v>38</v>
      </c>
      <c r="I458" s="2">
        <v>7.5852167240000002E-3</v>
      </c>
      <c r="J458" s="2">
        <v>7.4162327390000001E-3</v>
      </c>
      <c r="K458" s="2">
        <v>1.0006182100000001</v>
      </c>
    </row>
    <row r="459" spans="1:11" x14ac:dyDescent="0.25">
      <c r="A459" s="79">
        <f>IR!B466/12</f>
        <v>38.083333333333336</v>
      </c>
      <c r="D459" s="2">
        <v>38.083333330000002</v>
      </c>
      <c r="E459" s="2">
        <v>0.74993512449999999</v>
      </c>
      <c r="F459" s="2">
        <v>0.28776857690000002</v>
      </c>
      <c r="G459" s="2">
        <v>1.3334486780000001</v>
      </c>
      <c r="H459" s="2">
        <v>38.083333330000002</v>
      </c>
      <c r="I459" s="2">
        <v>7.5849072590000004E-3</v>
      </c>
      <c r="J459" s="2">
        <v>7.4162327430000001E-3</v>
      </c>
      <c r="K459" s="2">
        <v>1.0006182100000001</v>
      </c>
    </row>
    <row r="460" spans="1:11" x14ac:dyDescent="0.25">
      <c r="A460" s="79">
        <f>IR!B467/12</f>
        <v>38.166666666666664</v>
      </c>
      <c r="D460" s="2">
        <v>38.166666669999998</v>
      </c>
      <c r="E460" s="2">
        <v>0.74947179320000001</v>
      </c>
      <c r="F460" s="2">
        <v>0.28838659630000002</v>
      </c>
      <c r="G460" s="2">
        <v>1.334273029</v>
      </c>
      <c r="H460" s="2">
        <v>38.166666669999998</v>
      </c>
      <c r="I460" s="2">
        <v>7.5845991460000003E-3</v>
      </c>
      <c r="J460" s="2">
        <v>7.4162327969999999E-3</v>
      </c>
      <c r="K460" s="2">
        <v>1.0006182100000001</v>
      </c>
    </row>
    <row r="461" spans="1:11" x14ac:dyDescent="0.25">
      <c r="A461" s="79">
        <f>IR!B468/12</f>
        <v>38.25</v>
      </c>
      <c r="D461" s="2">
        <v>38.25</v>
      </c>
      <c r="E461" s="2">
        <v>0.74900874819999996</v>
      </c>
      <c r="F461" s="2">
        <v>0.28900461570000002</v>
      </c>
      <c r="G461" s="2">
        <v>1.335097891</v>
      </c>
      <c r="H461" s="2">
        <v>38.25</v>
      </c>
      <c r="I461" s="2">
        <v>7.5842923750000001E-3</v>
      </c>
      <c r="J461" s="2">
        <v>7.416232866E-3</v>
      </c>
      <c r="K461" s="2">
        <v>1.0006182100000001</v>
      </c>
    </row>
    <row r="462" spans="1:11" x14ac:dyDescent="0.25">
      <c r="A462" s="79">
        <f>IR!B469/12</f>
        <v>38.333333333333336</v>
      </c>
      <c r="D462" s="2">
        <v>38.333333330000002</v>
      </c>
      <c r="E462" s="2">
        <v>0.74854598930000005</v>
      </c>
      <c r="F462" s="2">
        <v>0.28962263510000003</v>
      </c>
      <c r="G462" s="2">
        <v>1.3359232619999999</v>
      </c>
      <c r="H462" s="2">
        <v>38.333333330000002</v>
      </c>
      <c r="I462" s="2">
        <v>7.5839869379999997E-3</v>
      </c>
      <c r="J462" s="2">
        <v>7.4162329150000003E-3</v>
      </c>
      <c r="K462" s="2">
        <v>1.0006182100000001</v>
      </c>
    </row>
    <row r="463" spans="1:11" x14ac:dyDescent="0.25">
      <c r="A463" s="79">
        <f>IR!B470/12</f>
        <v>38.416666666666664</v>
      </c>
      <c r="D463" s="2">
        <v>38.416666669999998</v>
      </c>
      <c r="E463" s="2">
        <v>0.74808351620000002</v>
      </c>
      <c r="F463" s="2">
        <v>0.29024065449999997</v>
      </c>
      <c r="G463" s="2">
        <v>1.3367491439999999</v>
      </c>
      <c r="H463" s="2">
        <v>38.416666669999998</v>
      </c>
      <c r="I463" s="2">
        <v>7.5836828270000002E-3</v>
      </c>
      <c r="J463" s="2">
        <v>7.4162329110000003E-3</v>
      </c>
      <c r="K463" s="2">
        <v>1.0006182100000001</v>
      </c>
    </row>
    <row r="464" spans="1:11" x14ac:dyDescent="0.25">
      <c r="A464" s="79">
        <f>IR!B471/12</f>
        <v>38.5</v>
      </c>
      <c r="D464" s="2">
        <v>38.5</v>
      </c>
      <c r="E464" s="2">
        <v>0.74762132889999999</v>
      </c>
      <c r="F464" s="2">
        <v>0.29085867389999998</v>
      </c>
      <c r="G464" s="2">
        <v>1.3375755359999999</v>
      </c>
      <c r="H464" s="2">
        <v>38.5</v>
      </c>
      <c r="I464" s="2">
        <v>7.5833800319999997E-3</v>
      </c>
      <c r="J464" s="2">
        <v>7.4162328520000001E-3</v>
      </c>
      <c r="K464" s="2">
        <v>1.0006182100000001</v>
      </c>
    </row>
    <row r="465" spans="1:11" x14ac:dyDescent="0.25">
      <c r="A465" s="79">
        <f>IR!B472/12</f>
        <v>38.583333333333336</v>
      </c>
      <c r="D465" s="2">
        <v>38.583333330000002</v>
      </c>
      <c r="E465" s="2">
        <v>0.74715942719999995</v>
      </c>
      <c r="F465" s="2">
        <v>0.29147669329999998</v>
      </c>
      <c r="G465" s="2">
        <v>1.338402439</v>
      </c>
      <c r="H465" s="2">
        <v>38.583333330000002</v>
      </c>
      <c r="I465" s="2">
        <v>7.583078545E-3</v>
      </c>
      <c r="J465" s="2">
        <v>7.4162328389999997E-3</v>
      </c>
      <c r="K465" s="2">
        <v>1.0006182100000001</v>
      </c>
    </row>
    <row r="466" spans="1:11" x14ac:dyDescent="0.25">
      <c r="A466" s="79">
        <f>IR!B473/12</f>
        <v>38.666666666666664</v>
      </c>
      <c r="D466" s="2">
        <v>38.666666669999998</v>
      </c>
      <c r="E466" s="2">
        <v>0.74669781079999997</v>
      </c>
      <c r="F466" s="2">
        <v>0.29209471269999998</v>
      </c>
      <c r="G466" s="2">
        <v>1.3392298540000001</v>
      </c>
      <c r="H466" s="2">
        <v>38.666666669999998</v>
      </c>
      <c r="I466" s="2">
        <v>7.582778357E-3</v>
      </c>
      <c r="J466" s="2">
        <v>7.4162328729999996E-3</v>
      </c>
      <c r="K466" s="2">
        <v>1.0006182100000001</v>
      </c>
    </row>
    <row r="467" spans="1:11" x14ac:dyDescent="0.25">
      <c r="A467" s="79">
        <f>IR!B474/12</f>
        <v>38.75</v>
      </c>
      <c r="D467" s="2">
        <v>38.75</v>
      </c>
      <c r="E467" s="2">
        <v>0.74623647969999995</v>
      </c>
      <c r="F467" s="2">
        <v>0.29271273209999998</v>
      </c>
      <c r="G467" s="2">
        <v>1.34005778</v>
      </c>
      <c r="H467" s="2">
        <v>38.75</v>
      </c>
      <c r="I467" s="2">
        <v>7.5824794609999999E-3</v>
      </c>
      <c r="J467" s="2">
        <v>7.4162329210000003E-3</v>
      </c>
      <c r="K467" s="2">
        <v>1.0006182100000001</v>
      </c>
    </row>
    <row r="468" spans="1:11" x14ac:dyDescent="0.25">
      <c r="A468" s="79">
        <f>IR!B475/12</f>
        <v>38.833333333333336</v>
      </c>
      <c r="D468" s="2">
        <v>38.833333330000002</v>
      </c>
      <c r="E468" s="2">
        <v>0.74577543349999997</v>
      </c>
      <c r="F468" s="2">
        <v>0.29333075149999999</v>
      </c>
      <c r="G468" s="2">
        <v>1.340886217</v>
      </c>
      <c r="H468" s="2">
        <v>38.833333330000002</v>
      </c>
      <c r="I468" s="2">
        <v>7.5821818480000004E-3</v>
      </c>
      <c r="J468" s="2">
        <v>7.4162329499999997E-3</v>
      </c>
      <c r="K468" s="2">
        <v>1.0006182100000001</v>
      </c>
    </row>
    <row r="469" spans="1:11" x14ac:dyDescent="0.25">
      <c r="A469" s="79">
        <f>IR!B476/12</f>
        <v>38.916666666666664</v>
      </c>
      <c r="D469" s="2">
        <v>38.916666669999998</v>
      </c>
      <c r="E469" s="2">
        <v>0.74531467220000003</v>
      </c>
      <c r="F469" s="2">
        <v>0.293948771</v>
      </c>
      <c r="G469" s="2">
        <v>1.341715167</v>
      </c>
      <c r="H469" s="2">
        <v>38.916666669999998</v>
      </c>
      <c r="I469" s="2">
        <v>7.5818855099999997E-3</v>
      </c>
      <c r="J469" s="2">
        <v>7.4162329279999998E-3</v>
      </c>
      <c r="K469" s="2">
        <v>1.0006182100000001</v>
      </c>
    </row>
    <row r="470" spans="1:11" x14ac:dyDescent="0.25">
      <c r="A470" s="79">
        <f>IR!B477/12</f>
        <v>39</v>
      </c>
      <c r="D470" s="2">
        <v>39</v>
      </c>
      <c r="E470" s="2">
        <v>0.74485419559999999</v>
      </c>
      <c r="F470" s="2">
        <v>0.2945667904</v>
      </c>
      <c r="G470" s="2">
        <v>1.342544629</v>
      </c>
      <c r="H470" s="2">
        <v>39</v>
      </c>
      <c r="I470" s="2">
        <v>7.581590438E-3</v>
      </c>
      <c r="J470" s="2">
        <v>7.4162328540000001E-3</v>
      </c>
      <c r="K470" s="2">
        <v>1.0006182100000001</v>
      </c>
    </row>
    <row r="471" spans="1:11" x14ac:dyDescent="0.25">
      <c r="A471" s="79">
        <f>IR!B478/12</f>
        <v>39.083333333333336</v>
      </c>
      <c r="D471" s="2">
        <v>39.083333330000002</v>
      </c>
      <c r="E471" s="2">
        <v>0.74439400349999996</v>
      </c>
      <c r="F471" s="2">
        <v>0.2951848098</v>
      </c>
      <c r="G471" s="2">
        <v>1.3433746040000001</v>
      </c>
      <c r="H471" s="2">
        <v>39.083333330000002</v>
      </c>
      <c r="I471" s="2">
        <v>7.5812966239999996E-3</v>
      </c>
      <c r="J471" s="2">
        <v>7.4162328269999998E-3</v>
      </c>
      <c r="K471" s="2">
        <v>1.0006182100000001</v>
      </c>
    </row>
    <row r="472" spans="1:11" x14ac:dyDescent="0.25">
      <c r="A472" s="79">
        <f>IR!B479/12</f>
        <v>39.166666666666664</v>
      </c>
      <c r="D472" s="2">
        <v>39.166666669999998</v>
      </c>
      <c r="E472" s="2">
        <v>0.74393409570000002</v>
      </c>
      <c r="F472" s="2">
        <v>0.29580282920000001</v>
      </c>
      <c r="G472" s="2">
        <v>1.344205093</v>
      </c>
      <c r="H472" s="2">
        <v>39.166666669999998</v>
      </c>
      <c r="I472" s="2">
        <v>7.5810040609999999E-3</v>
      </c>
      <c r="J472" s="2">
        <v>7.4162328489999997E-3</v>
      </c>
      <c r="K472" s="2">
        <v>1.0006182100000001</v>
      </c>
    </row>
    <row r="473" spans="1:11" x14ac:dyDescent="0.25">
      <c r="A473" s="79">
        <f>IR!B480/12</f>
        <v>39.25</v>
      </c>
      <c r="D473" s="2">
        <v>39.25</v>
      </c>
      <c r="E473" s="2">
        <v>0.74347447200000005</v>
      </c>
      <c r="F473" s="2">
        <v>0.29642084860000001</v>
      </c>
      <c r="G473" s="2">
        <v>1.3450360939999999</v>
      </c>
      <c r="H473" s="2">
        <v>39.25</v>
      </c>
      <c r="I473" s="2">
        <v>7.5807127400000004E-3</v>
      </c>
      <c r="J473" s="2">
        <v>7.4162328870000004E-3</v>
      </c>
      <c r="K473" s="2">
        <v>1.0006182100000001</v>
      </c>
    </row>
    <row r="474" spans="1:11" x14ac:dyDescent="0.25">
      <c r="A474" s="79">
        <f>IR!B481/12</f>
        <v>39.333333333333336</v>
      </c>
      <c r="D474" s="2">
        <v>39.333333330000002</v>
      </c>
      <c r="E474" s="2">
        <v>0.74301513230000005</v>
      </c>
      <c r="F474" s="2">
        <v>0.29703886800000001</v>
      </c>
      <c r="G474" s="2">
        <v>1.34586761</v>
      </c>
      <c r="H474" s="2">
        <v>39.333333330000002</v>
      </c>
      <c r="I474" s="2">
        <v>7.5804226539999998E-3</v>
      </c>
      <c r="J474" s="2">
        <v>7.4162329119999999E-3</v>
      </c>
      <c r="K474" s="2">
        <v>1.0006182100000001</v>
      </c>
    </row>
    <row r="475" spans="1:11" x14ac:dyDescent="0.25">
      <c r="A475" s="79">
        <f>IR!B482/12</f>
        <v>39.416666666666664</v>
      </c>
      <c r="D475" s="2">
        <v>39.416666669999998</v>
      </c>
      <c r="E475" s="2">
        <v>0.74255607639999999</v>
      </c>
      <c r="F475" s="2">
        <v>0.29765688740000001</v>
      </c>
      <c r="G475" s="2">
        <v>1.3466996389999999</v>
      </c>
      <c r="H475" s="2">
        <v>39.416666669999998</v>
      </c>
      <c r="I475" s="2">
        <v>7.5801337939999996E-3</v>
      </c>
      <c r="J475" s="2">
        <v>7.4162328910000004E-3</v>
      </c>
      <c r="K475" s="2">
        <v>1.0006182100000001</v>
      </c>
    </row>
    <row r="476" spans="1:11" x14ac:dyDescent="0.25">
      <c r="A476" s="79">
        <f>IR!B483/12</f>
        <v>39.5</v>
      </c>
      <c r="D476" s="2">
        <v>39.5</v>
      </c>
      <c r="E476" s="2">
        <v>0.74209730409999997</v>
      </c>
      <c r="F476" s="2">
        <v>0.29827490680000002</v>
      </c>
      <c r="G476" s="2">
        <v>1.347532183</v>
      </c>
      <c r="H476" s="2">
        <v>39.5</v>
      </c>
      <c r="I476" s="2">
        <v>7.5798461530000001E-3</v>
      </c>
      <c r="J476" s="2">
        <v>7.4162328249999998E-3</v>
      </c>
      <c r="K476" s="2">
        <v>1.0006182100000001</v>
      </c>
    </row>
    <row r="477" spans="1:11" x14ac:dyDescent="0.25">
      <c r="A477" s="79">
        <f>IR!B484/12</f>
        <v>39.583333333333336</v>
      </c>
      <c r="D477" s="2">
        <v>39.583333330000002</v>
      </c>
      <c r="E477" s="2">
        <v>0.74163881529999998</v>
      </c>
      <c r="F477" s="2">
        <v>0.29889292620000002</v>
      </c>
      <c r="G477" s="2">
        <v>1.348365241</v>
      </c>
      <c r="H477" s="2">
        <v>39.583333330000002</v>
      </c>
      <c r="I477" s="2">
        <v>7.5795597229999997E-3</v>
      </c>
      <c r="J477" s="2">
        <v>7.4162328040000003E-3</v>
      </c>
      <c r="K477" s="2">
        <v>1.0006182100000001</v>
      </c>
    </row>
    <row r="478" spans="1:11" x14ac:dyDescent="0.25">
      <c r="A478" s="79">
        <f>IR!B485/12</f>
        <v>39.666666666666664</v>
      </c>
      <c r="D478" s="2">
        <v>39.666666669999998</v>
      </c>
      <c r="E478" s="2">
        <v>0.74118060969999999</v>
      </c>
      <c r="F478" s="2">
        <v>0.29951094560000002</v>
      </c>
      <c r="G478" s="2">
        <v>1.3491988150000001</v>
      </c>
      <c r="H478" s="2">
        <v>39.666666669999998</v>
      </c>
      <c r="I478" s="2">
        <v>7.5792744969999997E-3</v>
      </c>
      <c r="J478" s="2">
        <v>7.4162328289999998E-3</v>
      </c>
      <c r="K478" s="2">
        <v>1.0006182100000001</v>
      </c>
    </row>
    <row r="479" spans="1:11" x14ac:dyDescent="0.25">
      <c r="A479" s="79">
        <f>IR!B486/12</f>
        <v>39.75</v>
      </c>
      <c r="D479" s="2">
        <v>39.75</v>
      </c>
      <c r="E479" s="2">
        <v>0.74072268720000001</v>
      </c>
      <c r="F479" s="2">
        <v>0.30012896500000003</v>
      </c>
      <c r="G479" s="2">
        <v>1.350032903</v>
      </c>
      <c r="H479" s="2">
        <v>39.75</v>
      </c>
      <c r="I479" s="2">
        <v>7.5789904670000002E-3</v>
      </c>
      <c r="J479" s="2">
        <v>7.4162328709999996E-3</v>
      </c>
      <c r="K479" s="2">
        <v>1.0006182100000001</v>
      </c>
    </row>
    <row r="480" spans="1:11" x14ac:dyDescent="0.25">
      <c r="A480" s="79">
        <f>IR!B487/12</f>
        <v>39.833333333333336</v>
      </c>
      <c r="D480" s="2">
        <v>39.833333330000002</v>
      </c>
      <c r="E480" s="2">
        <v>0.7402650476</v>
      </c>
      <c r="F480" s="2">
        <v>0.30074698439999997</v>
      </c>
      <c r="G480" s="2">
        <v>1.3508675080000001</v>
      </c>
      <c r="H480" s="2">
        <v>39.833333330000002</v>
      </c>
      <c r="I480" s="2">
        <v>7.5787076250000002E-3</v>
      </c>
      <c r="J480" s="2">
        <v>7.4162328990000003E-3</v>
      </c>
      <c r="K480" s="2">
        <v>1.0006182100000001</v>
      </c>
    </row>
    <row r="481" spans="1:11" x14ac:dyDescent="0.25">
      <c r="A481" s="79">
        <f>IR!B488/12</f>
        <v>39.916666666666664</v>
      </c>
      <c r="D481" s="2">
        <v>39.916666669999998</v>
      </c>
      <c r="E481" s="2">
        <v>0.73980769079999997</v>
      </c>
      <c r="F481" s="2">
        <v>0.30136500379999998</v>
      </c>
      <c r="G481" s="2">
        <v>1.351702628</v>
      </c>
      <c r="H481" s="2">
        <v>39.916666669999998</v>
      </c>
      <c r="I481" s="2">
        <v>7.5784259649999998E-3</v>
      </c>
      <c r="J481" s="2">
        <v>7.416232884E-3</v>
      </c>
      <c r="K481" s="2">
        <v>1.0006182100000001</v>
      </c>
    </row>
    <row r="482" spans="1:11" x14ac:dyDescent="0.25">
      <c r="A482" s="79">
        <f>IR!B489/12</f>
        <v>40</v>
      </c>
      <c r="D482" s="2">
        <v>40</v>
      </c>
      <c r="E482" s="2">
        <v>0.73935061660000001</v>
      </c>
      <c r="F482" s="2">
        <v>0.30198302319999998</v>
      </c>
      <c r="G482" s="2">
        <v>1.352538265</v>
      </c>
      <c r="H482" s="2">
        <v>40</v>
      </c>
      <c r="I482" s="2">
        <v>7.5781454780000004E-3</v>
      </c>
      <c r="J482" s="2">
        <v>7.4162328260000002E-3</v>
      </c>
      <c r="K482" s="2">
        <v>1.0006182100000001</v>
      </c>
    </row>
    <row r="483" spans="1:11" x14ac:dyDescent="0.25">
      <c r="A483" s="79">
        <f>IR!B490/12</f>
        <v>40.083333333333336</v>
      </c>
      <c r="D483" s="2">
        <v>40.083333330000002</v>
      </c>
      <c r="E483" s="2">
        <v>0.73889382469999998</v>
      </c>
      <c r="F483" s="2">
        <v>0.30260104259999998</v>
      </c>
      <c r="G483" s="2">
        <v>1.353374418</v>
      </c>
      <c r="H483" s="2">
        <v>40.083333330000002</v>
      </c>
      <c r="I483" s="2">
        <v>7.5778661569999997E-3</v>
      </c>
      <c r="J483" s="2">
        <v>7.4162328100000003E-3</v>
      </c>
      <c r="K483" s="2">
        <v>1.0006182100000001</v>
      </c>
    </row>
    <row r="484" spans="1:11" x14ac:dyDescent="0.25">
      <c r="A484" s="79">
        <f>IR!B491/12</f>
        <v>40.166666666666664</v>
      </c>
      <c r="D484" s="2">
        <v>40.166666669999998</v>
      </c>
      <c r="E484" s="2">
        <v>0.73843731509999999</v>
      </c>
      <c r="F484" s="2">
        <v>0.30321906199999998</v>
      </c>
      <c r="G484" s="2">
        <v>1.354211088</v>
      </c>
      <c r="H484" s="2">
        <v>40.166666669999998</v>
      </c>
      <c r="I484" s="2">
        <v>7.5775879959999997E-3</v>
      </c>
      <c r="J484" s="2">
        <v>7.4162328369999997E-3</v>
      </c>
      <c r="K484" s="2">
        <v>1.0006182100000001</v>
      </c>
    </row>
    <row r="485" spans="1:11" x14ac:dyDescent="0.25">
      <c r="A485" s="79">
        <f>IR!B492/12</f>
        <v>40.25</v>
      </c>
      <c r="D485" s="2">
        <v>40.25</v>
      </c>
      <c r="E485" s="2">
        <v>0.73798108750000002</v>
      </c>
      <c r="F485" s="2">
        <v>0.30383708139999999</v>
      </c>
      <c r="G485" s="2">
        <v>1.355048276</v>
      </c>
      <c r="H485" s="2">
        <v>40.25</v>
      </c>
      <c r="I485" s="2">
        <v>7.5773109859999998E-3</v>
      </c>
      <c r="J485" s="2">
        <v>7.4162328790000004E-3</v>
      </c>
      <c r="K485" s="2">
        <v>1.0006182100000001</v>
      </c>
    </row>
    <row r="486" spans="1:11" x14ac:dyDescent="0.25">
      <c r="A486" s="79">
        <f>IR!B493/12</f>
        <v>40.333333333333336</v>
      </c>
      <c r="D486" s="2">
        <v>40.333333330000002</v>
      </c>
      <c r="E486" s="2">
        <v>0.73752514179999995</v>
      </c>
      <c r="F486" s="2">
        <v>0.30445510079999999</v>
      </c>
      <c r="G486" s="2">
        <v>1.3558859809999999</v>
      </c>
      <c r="H486" s="2">
        <v>40.333333330000002</v>
      </c>
      <c r="I486" s="2">
        <v>7.5770351210000001E-3</v>
      </c>
      <c r="J486" s="2">
        <v>7.4162329070000003E-3</v>
      </c>
      <c r="K486" s="2">
        <v>1.0006182100000001</v>
      </c>
    </row>
    <row r="487" spans="1:11" x14ac:dyDescent="0.25">
      <c r="A487" s="79">
        <f>IR!B494/12</f>
        <v>40.416666666666664</v>
      </c>
      <c r="D487" s="2">
        <v>40.416666669999998</v>
      </c>
      <c r="E487" s="2">
        <v>0.73706947769999998</v>
      </c>
      <c r="F487" s="2">
        <v>0.30507312019999999</v>
      </c>
      <c r="G487" s="2">
        <v>1.356724203</v>
      </c>
      <c r="H487" s="2">
        <v>40.416666669999998</v>
      </c>
      <c r="I487" s="2">
        <v>7.5767603940000003E-3</v>
      </c>
      <c r="J487" s="2">
        <v>7.4162328919999999E-3</v>
      </c>
      <c r="K487" s="2">
        <v>1.0006182100000001</v>
      </c>
    </row>
    <row r="488" spans="1:11" x14ac:dyDescent="0.25">
      <c r="A488" s="79">
        <f>IR!B495/12</f>
        <v>40.5</v>
      </c>
      <c r="D488" s="2">
        <v>40.5</v>
      </c>
      <c r="E488" s="2">
        <v>0.73661409519999999</v>
      </c>
      <c r="F488" s="2">
        <v>0.3056911397</v>
      </c>
      <c r="G488" s="2">
        <v>1.3575629440000001</v>
      </c>
      <c r="H488" s="2">
        <v>40.5</v>
      </c>
      <c r="I488" s="2">
        <v>7.5764867979999997E-3</v>
      </c>
      <c r="J488" s="2">
        <v>7.4162328360000002E-3</v>
      </c>
      <c r="K488" s="2">
        <v>1.0006182100000001</v>
      </c>
    </row>
    <row r="489" spans="1:11" x14ac:dyDescent="0.25">
      <c r="A489" s="79">
        <f>IR!B496/12</f>
        <v>40.583333333333336</v>
      </c>
      <c r="D489" s="2">
        <v>40.583333330000002</v>
      </c>
      <c r="E489" s="2">
        <v>0.73615899399999996</v>
      </c>
      <c r="F489" s="2">
        <v>0.30630915910000001</v>
      </c>
      <c r="G489" s="2">
        <v>1.3584022039999999</v>
      </c>
      <c r="H489" s="2">
        <v>40.583333330000002</v>
      </c>
      <c r="I489" s="2">
        <v>7.5762143250000004E-3</v>
      </c>
      <c r="J489" s="2">
        <v>7.4162328200000002E-3</v>
      </c>
      <c r="K489" s="2">
        <v>1.0006182100000001</v>
      </c>
    </row>
    <row r="490" spans="1:11" x14ac:dyDescent="0.25">
      <c r="A490" s="79">
        <f>IR!B497/12</f>
        <v>40.666666666666664</v>
      </c>
      <c r="D490" s="2">
        <v>40.666666669999998</v>
      </c>
      <c r="E490" s="2">
        <v>0.7357041741</v>
      </c>
      <c r="F490" s="2">
        <v>0.30692717850000001</v>
      </c>
      <c r="G490" s="2">
        <v>1.3592419819999999</v>
      </c>
      <c r="H490" s="2">
        <v>40.666666669999998</v>
      </c>
      <c r="I490" s="2">
        <v>7.5759429689999996E-3</v>
      </c>
      <c r="J490" s="2">
        <v>7.4162328440000001E-3</v>
      </c>
      <c r="K490" s="2">
        <v>1.0006182100000001</v>
      </c>
    </row>
    <row r="491" spans="1:11" x14ac:dyDescent="0.25">
      <c r="A491" s="79">
        <f>IR!B498/12</f>
        <v>40.75</v>
      </c>
      <c r="D491" s="2">
        <v>40.75</v>
      </c>
      <c r="E491" s="2">
        <v>0.73524963509999997</v>
      </c>
      <c r="F491" s="2">
        <v>0.30754519790000001</v>
      </c>
      <c r="G491" s="2">
        <v>1.3600822800000001</v>
      </c>
      <c r="H491" s="2">
        <v>40.75</v>
      </c>
      <c r="I491" s="2">
        <v>7.575672722E-3</v>
      </c>
      <c r="J491" s="2">
        <v>7.416232882E-3</v>
      </c>
      <c r="K491" s="2">
        <v>1.0006182100000001</v>
      </c>
    </row>
    <row r="492" spans="1:11" x14ac:dyDescent="0.25">
      <c r="A492" s="79">
        <f>IR!B499/12</f>
        <v>40.833333333333336</v>
      </c>
      <c r="D492" s="2">
        <v>40.833333330000002</v>
      </c>
      <c r="E492" s="2">
        <v>0.73479537689999996</v>
      </c>
      <c r="F492" s="2">
        <v>0.30816321730000001</v>
      </c>
      <c r="G492" s="2">
        <v>1.3609230969999999</v>
      </c>
      <c r="H492" s="2">
        <v>40.833333330000002</v>
      </c>
      <c r="I492" s="2">
        <v>7.5754035790000004E-3</v>
      </c>
      <c r="J492" s="2">
        <v>7.4162329070000003E-3</v>
      </c>
      <c r="K492" s="2">
        <v>1.0006182100000001</v>
      </c>
    </row>
    <row r="493" spans="1:11" x14ac:dyDescent="0.25">
      <c r="A493" s="79">
        <f>IR!B500/12</f>
        <v>40.916666666666664</v>
      </c>
      <c r="D493" s="2">
        <v>40.916666669999998</v>
      </c>
      <c r="E493" s="2">
        <v>0.73434139939999998</v>
      </c>
      <c r="F493" s="2">
        <v>0.30878123670000002</v>
      </c>
      <c r="G493" s="2">
        <v>1.3617644339999999</v>
      </c>
      <c r="H493" s="2">
        <v>40.916666669999998</v>
      </c>
      <c r="I493" s="2">
        <v>7.5751355330000002E-3</v>
      </c>
      <c r="J493" s="2">
        <v>7.4162328930000004E-3</v>
      </c>
      <c r="K493" s="2">
        <v>1.0006182100000001</v>
      </c>
    </row>
    <row r="494" spans="1:11" x14ac:dyDescent="0.25">
      <c r="A494" s="79">
        <f>IR!B501/12</f>
        <v>41</v>
      </c>
      <c r="D494" s="2">
        <v>41</v>
      </c>
      <c r="E494" s="2">
        <v>0.73388770240000001</v>
      </c>
      <c r="F494" s="2">
        <v>0.30939925610000002</v>
      </c>
      <c r="G494" s="2">
        <v>1.3626062910000001</v>
      </c>
      <c r="H494" s="2">
        <v>41</v>
      </c>
      <c r="I494" s="2">
        <v>7.5748685759999997E-3</v>
      </c>
      <c r="J494" s="2">
        <v>7.4162328369999997E-3</v>
      </c>
      <c r="K494" s="2">
        <v>1.0006182100000001</v>
      </c>
    </row>
    <row r="495" spans="1:11" x14ac:dyDescent="0.25">
      <c r="A495" s="79">
        <f>IR!B502/12</f>
        <v>41.083333333333336</v>
      </c>
      <c r="D495" s="2">
        <v>41.083333330000002</v>
      </c>
      <c r="E495" s="2">
        <v>0.73343428570000002</v>
      </c>
      <c r="F495" s="2">
        <v>0.31001727550000002</v>
      </c>
      <c r="G495" s="2">
        <v>1.363448668</v>
      </c>
      <c r="H495" s="2">
        <v>41.083333330000002</v>
      </c>
      <c r="I495" s="2">
        <v>7.5746027020000004E-3</v>
      </c>
      <c r="J495" s="2">
        <v>7.4162328209999998E-3</v>
      </c>
      <c r="K495" s="2">
        <v>1.0006182100000001</v>
      </c>
    </row>
    <row r="496" spans="1:11" x14ac:dyDescent="0.25">
      <c r="A496" s="79">
        <f>IR!B503/12</f>
        <v>41.166666666666664</v>
      </c>
      <c r="D496" s="2">
        <v>41.166666669999998</v>
      </c>
      <c r="E496" s="2">
        <v>0.73298114910000001</v>
      </c>
      <c r="F496" s="2">
        <v>0.31063529490000003</v>
      </c>
      <c r="G496" s="2">
        <v>1.3642915659999999</v>
      </c>
      <c r="H496" s="2">
        <v>41.166666669999998</v>
      </c>
      <c r="I496" s="2">
        <v>7.5743379040000003E-3</v>
      </c>
      <c r="J496" s="2">
        <v>7.4162328429999997E-3</v>
      </c>
      <c r="K496" s="2">
        <v>1.0006182100000001</v>
      </c>
    </row>
    <row r="497" spans="1:11" x14ac:dyDescent="0.25">
      <c r="A497" s="79">
        <f>IR!B504/12</f>
        <v>41.25</v>
      </c>
      <c r="D497" s="2">
        <v>41.25</v>
      </c>
      <c r="E497" s="2">
        <v>0.73252829249999996</v>
      </c>
      <c r="F497" s="2">
        <v>0.31125331429999997</v>
      </c>
      <c r="G497" s="2">
        <v>1.3651349859999999</v>
      </c>
      <c r="H497" s="2">
        <v>41.25</v>
      </c>
      <c r="I497" s="2">
        <v>7.5740741769999998E-3</v>
      </c>
      <c r="J497" s="2">
        <v>7.4162328790000004E-3</v>
      </c>
      <c r="K497" s="2">
        <v>1.0006182100000001</v>
      </c>
    </row>
    <row r="498" spans="1:11" x14ac:dyDescent="0.25">
      <c r="A498" s="79">
        <f>IR!B505/12</f>
        <v>41.333333333333336</v>
      </c>
      <c r="D498" s="2">
        <v>41.333333330000002</v>
      </c>
      <c r="E498" s="2">
        <v>0.73207571559999995</v>
      </c>
      <c r="F498" s="2">
        <v>0.31187133369999998</v>
      </c>
      <c r="G498" s="2">
        <v>1.3659789259999999</v>
      </c>
      <c r="H498" s="2">
        <v>41.333333330000002</v>
      </c>
      <c r="I498" s="2">
        <v>7.5738115129999999E-3</v>
      </c>
      <c r="J498" s="2">
        <v>7.4162329019999999E-3</v>
      </c>
      <c r="K498" s="2">
        <v>1.0006182100000001</v>
      </c>
    </row>
    <row r="499" spans="1:11" x14ac:dyDescent="0.25">
      <c r="A499" s="79">
        <f>IR!B506/12</f>
        <v>41.416666666666664</v>
      </c>
      <c r="D499" s="2">
        <v>41.416666669999998</v>
      </c>
      <c r="E499" s="2">
        <v>0.7316234184</v>
      </c>
      <c r="F499" s="2">
        <v>0.31248935309999998</v>
      </c>
      <c r="G499" s="2">
        <v>1.3668233890000001</v>
      </c>
      <c r="H499" s="2">
        <v>41.416666669999998</v>
      </c>
      <c r="I499" s="2">
        <v>7.5735499059999996E-3</v>
      </c>
      <c r="J499" s="2">
        <v>7.416232888E-3</v>
      </c>
      <c r="K499" s="2">
        <v>1.0006182100000001</v>
      </c>
    </row>
    <row r="500" spans="1:11" x14ac:dyDescent="0.25">
      <c r="A500" s="79">
        <f>IR!B507/12</f>
        <v>41.5</v>
      </c>
      <c r="D500" s="2">
        <v>41.5</v>
      </c>
      <c r="E500" s="2">
        <v>0.73117140059999997</v>
      </c>
      <c r="F500" s="2">
        <v>0.31310737249999998</v>
      </c>
      <c r="G500" s="2">
        <v>1.3676683730000001</v>
      </c>
      <c r="H500" s="2">
        <v>41.5</v>
      </c>
      <c r="I500" s="2">
        <v>7.5732893499999999E-3</v>
      </c>
      <c r="J500" s="2">
        <v>7.4162328360000002E-3</v>
      </c>
      <c r="K500" s="2">
        <v>1.0006182100000001</v>
      </c>
    </row>
    <row r="501" spans="1:11" x14ac:dyDescent="0.25">
      <c r="A501" s="79">
        <f>IR!B508/12</f>
        <v>41.583333333333336</v>
      </c>
      <c r="D501" s="2">
        <v>41.583333330000002</v>
      </c>
      <c r="E501" s="2">
        <v>0.73071966209999994</v>
      </c>
      <c r="F501" s="2">
        <v>0.31372539189999998</v>
      </c>
      <c r="G501" s="2">
        <v>1.3685138800000001</v>
      </c>
      <c r="H501" s="2">
        <v>41.583333330000002</v>
      </c>
      <c r="I501" s="2">
        <v>7.5730298380000003E-3</v>
      </c>
      <c r="J501" s="2">
        <v>7.4162328209999998E-3</v>
      </c>
      <c r="K501" s="2">
        <v>1.0006182100000001</v>
      </c>
    </row>
    <row r="502" spans="1:11" x14ac:dyDescent="0.25">
      <c r="A502" s="79">
        <f>IR!B509/12</f>
        <v>41.666666666666664</v>
      </c>
      <c r="D502" s="2">
        <v>41.666666669999998</v>
      </c>
      <c r="E502" s="2">
        <v>0.73026820270000004</v>
      </c>
      <c r="F502" s="2">
        <v>0.31434341129999999</v>
      </c>
      <c r="G502" s="2">
        <v>1.36935991</v>
      </c>
      <c r="H502" s="2">
        <v>41.666666669999998</v>
      </c>
      <c r="I502" s="2">
        <v>7.5727713640000001E-3</v>
      </c>
      <c r="J502" s="2">
        <v>7.4162328420000001E-3</v>
      </c>
      <c r="K502" s="2">
        <v>1.0006182100000001</v>
      </c>
    </row>
    <row r="503" spans="1:11" x14ac:dyDescent="0.25">
      <c r="A503" s="79">
        <f>IR!B510/12</f>
        <v>41.75</v>
      </c>
      <c r="D503" s="2">
        <v>41.75</v>
      </c>
      <c r="E503" s="2">
        <v>0.7298170222</v>
      </c>
      <c r="F503" s="2">
        <v>0.31496143069999999</v>
      </c>
      <c r="G503" s="2">
        <v>1.3702064620000001</v>
      </c>
      <c r="H503" s="2">
        <v>41.75</v>
      </c>
      <c r="I503" s="2">
        <v>7.5725139220000001E-3</v>
      </c>
      <c r="J503" s="2">
        <v>7.4162328770000004E-3</v>
      </c>
      <c r="K503" s="2">
        <v>1.0006182100000001</v>
      </c>
    </row>
    <row r="504" spans="1:11" x14ac:dyDescent="0.25">
      <c r="A504" s="79">
        <f>IR!B511/12</f>
        <v>41.833333333333336</v>
      </c>
      <c r="D504" s="2">
        <v>41.833333330000002</v>
      </c>
      <c r="E504" s="2">
        <v>0.72936612050000005</v>
      </c>
      <c r="F504" s="2">
        <v>0.31557945009999999</v>
      </c>
      <c r="G504" s="2">
        <v>1.371053538</v>
      </c>
      <c r="H504" s="2">
        <v>41.833333330000002</v>
      </c>
      <c r="I504" s="2">
        <v>7.5722575060000004E-3</v>
      </c>
      <c r="J504" s="2">
        <v>7.4162328999999999E-3</v>
      </c>
      <c r="K504" s="2">
        <v>1.0006182100000001</v>
      </c>
    </row>
    <row r="505" spans="1:11" x14ac:dyDescent="0.25">
      <c r="A505" s="79">
        <f>IR!B512/12</f>
        <v>41.916666666666664</v>
      </c>
      <c r="D505" s="2">
        <v>41.916666669999998</v>
      </c>
      <c r="E505" s="2">
        <v>0.72891549730000005</v>
      </c>
      <c r="F505" s="2">
        <v>0.31619746949999999</v>
      </c>
      <c r="G505" s="2">
        <v>1.3719011379999999</v>
      </c>
      <c r="H505" s="2">
        <v>41.916666669999998</v>
      </c>
      <c r="I505" s="2">
        <v>7.5720021090000004E-3</v>
      </c>
      <c r="J505" s="2">
        <v>7.4162328870000004E-3</v>
      </c>
      <c r="K505" s="2">
        <v>1.0006182100000001</v>
      </c>
    </row>
    <row r="506" spans="1:11" x14ac:dyDescent="0.25">
      <c r="A506" s="79">
        <f>IR!B513/12</f>
        <v>42</v>
      </c>
      <c r="D506" s="2">
        <v>42</v>
      </c>
      <c r="E506" s="2">
        <v>0.7284651526</v>
      </c>
      <c r="F506" s="2">
        <v>0.3168154889</v>
      </c>
      <c r="G506" s="2">
        <v>1.3727492610000001</v>
      </c>
      <c r="H506" s="2">
        <v>42</v>
      </c>
      <c r="I506" s="2">
        <v>7.5717477259999999E-3</v>
      </c>
      <c r="J506" s="2">
        <v>7.4162328369999997E-3</v>
      </c>
      <c r="K506" s="2">
        <v>1.0006182100000001</v>
      </c>
    </row>
    <row r="507" spans="1:11" x14ac:dyDescent="0.25">
      <c r="A507" s="79">
        <f>IR!B514/12</f>
        <v>42.083333333333336</v>
      </c>
      <c r="D507" s="2">
        <v>42.083333330000002</v>
      </c>
      <c r="E507" s="2">
        <v>0.72801508609999999</v>
      </c>
      <c r="F507" s="2">
        <v>0.31743350840000001</v>
      </c>
      <c r="G507" s="2">
        <v>1.3735979089999999</v>
      </c>
      <c r="H507" s="2">
        <v>42.083333330000002</v>
      </c>
      <c r="I507" s="2">
        <v>7.5714943509999997E-3</v>
      </c>
      <c r="J507" s="2">
        <v>7.4162328229999998E-3</v>
      </c>
      <c r="K507" s="2">
        <v>1.0006182100000001</v>
      </c>
    </row>
    <row r="508" spans="1:11" x14ac:dyDescent="0.25">
      <c r="A508" s="79">
        <f>IR!B515/12</f>
        <v>42.166666666666664</v>
      </c>
      <c r="D508" s="2">
        <v>42.166666669999998</v>
      </c>
      <c r="E508" s="2">
        <v>0.72756529759999999</v>
      </c>
      <c r="F508" s="2">
        <v>0.31805152780000001</v>
      </c>
      <c r="G508" s="2">
        <v>1.3744470820000001</v>
      </c>
      <c r="H508" s="2">
        <v>42.166666669999998</v>
      </c>
      <c r="I508" s="2">
        <v>7.5712419770000003E-3</v>
      </c>
      <c r="J508" s="2">
        <v>7.4162328440000001E-3</v>
      </c>
      <c r="K508" s="2">
        <v>1.0006182100000001</v>
      </c>
    </row>
    <row r="509" spans="1:11" x14ac:dyDescent="0.25">
      <c r="A509" s="79">
        <f>IR!B516/12</f>
        <v>42.25</v>
      </c>
      <c r="D509" s="2">
        <v>42.25</v>
      </c>
      <c r="E509" s="2">
        <v>0.72711578710000002</v>
      </c>
      <c r="F509" s="2">
        <v>0.31866954720000001</v>
      </c>
      <c r="G509" s="2">
        <v>1.3752967789999999</v>
      </c>
      <c r="H509" s="2">
        <v>42.25</v>
      </c>
      <c r="I509" s="2">
        <v>7.5709905990000003E-3</v>
      </c>
      <c r="J509" s="2">
        <v>7.4162328770000004E-3</v>
      </c>
      <c r="K509" s="2">
        <v>1.0006182100000001</v>
      </c>
    </row>
    <row r="510" spans="1:11" x14ac:dyDescent="0.25">
      <c r="A510" s="79">
        <f>IR!B517/12</f>
        <v>42.333333333333336</v>
      </c>
      <c r="D510" s="2">
        <v>42.333333330000002</v>
      </c>
      <c r="E510" s="2">
        <v>0.72666655430000004</v>
      </c>
      <c r="F510" s="2">
        <v>0.31928756660000002</v>
      </c>
      <c r="G510" s="2">
        <v>1.376147002</v>
      </c>
      <c r="H510" s="2">
        <v>42.333333330000002</v>
      </c>
      <c r="I510" s="2">
        <v>7.5707402100000003E-3</v>
      </c>
      <c r="J510" s="2">
        <v>7.4162328990000003E-3</v>
      </c>
      <c r="K510" s="2">
        <v>1.0006182100000001</v>
      </c>
    </row>
    <row r="511" spans="1:11" x14ac:dyDescent="0.25">
      <c r="A511" s="79">
        <f>IR!B518/12</f>
        <v>42.416666666666664</v>
      </c>
      <c r="D511" s="2">
        <v>42.416666669999998</v>
      </c>
      <c r="E511" s="2">
        <v>0.72621759900000005</v>
      </c>
      <c r="F511" s="2">
        <v>0.31990558600000002</v>
      </c>
      <c r="G511" s="2">
        <v>1.3769977499999999</v>
      </c>
      <c r="H511" s="2">
        <v>42.416666669999998</v>
      </c>
      <c r="I511" s="2">
        <v>7.5704908049999999E-3</v>
      </c>
      <c r="J511" s="2">
        <v>7.416232886E-3</v>
      </c>
      <c r="K511" s="2">
        <v>1.0006182100000001</v>
      </c>
    </row>
    <row r="512" spans="1:11" x14ac:dyDescent="0.25">
      <c r="A512" s="79">
        <f>IR!B519/12</f>
        <v>42.5</v>
      </c>
      <c r="D512" s="2">
        <v>42.5</v>
      </c>
      <c r="E512" s="2">
        <v>0.72576892110000002</v>
      </c>
      <c r="F512" s="2">
        <v>0.32052360540000002</v>
      </c>
      <c r="G512" s="2">
        <v>1.3778490249999999</v>
      </c>
      <c r="H512" s="2">
        <v>42.5</v>
      </c>
      <c r="I512" s="2">
        <v>7.5702423790000003E-3</v>
      </c>
      <c r="J512" s="2">
        <v>7.4162328389999997E-3</v>
      </c>
      <c r="K512" s="2">
        <v>1.0006182100000001</v>
      </c>
    </row>
    <row r="513" spans="1:11" x14ac:dyDescent="0.25">
      <c r="A513" s="79">
        <f>IR!B520/12</f>
        <v>42.583333333333336</v>
      </c>
      <c r="D513" s="2">
        <v>42.583333330000002</v>
      </c>
      <c r="E513" s="2">
        <v>0.72532052039999995</v>
      </c>
      <c r="F513" s="2">
        <v>0.32114162480000003</v>
      </c>
      <c r="G513" s="2">
        <v>1.3787008249999999</v>
      </c>
      <c r="H513" s="2">
        <v>42.583333330000002</v>
      </c>
      <c r="I513" s="2">
        <v>7.5699949250000002E-3</v>
      </c>
      <c r="J513" s="2">
        <v>7.4162328249999998E-3</v>
      </c>
      <c r="K513" s="2">
        <v>1.0006182100000001</v>
      </c>
    </row>
    <row r="514" spans="1:11" x14ac:dyDescent="0.25">
      <c r="A514" s="79">
        <f>IR!B521/12</f>
        <v>42.666666666666664</v>
      </c>
      <c r="D514" s="2">
        <v>42.666666669999998</v>
      </c>
      <c r="E514" s="2">
        <v>0.72487239670000003</v>
      </c>
      <c r="F514" s="2">
        <v>0.32175964419999997</v>
      </c>
      <c r="G514" s="2">
        <v>1.3795531519999999</v>
      </c>
      <c r="H514" s="2">
        <v>42.666666669999998</v>
      </c>
      <c r="I514" s="2">
        <v>7.5697484369999998E-3</v>
      </c>
      <c r="J514" s="2">
        <v>7.4162328449999997E-3</v>
      </c>
      <c r="K514" s="2">
        <v>1.0006182100000001</v>
      </c>
    </row>
    <row r="515" spans="1:11" x14ac:dyDescent="0.25">
      <c r="A515" s="79">
        <f>IR!B522/12</f>
        <v>42.75</v>
      </c>
      <c r="D515" s="2">
        <v>42.75</v>
      </c>
      <c r="E515" s="2">
        <v>0.72442454990000005</v>
      </c>
      <c r="F515" s="2">
        <v>0.32237766359999998</v>
      </c>
      <c r="G515" s="2">
        <v>1.3804060069999999</v>
      </c>
      <c r="H515" s="2">
        <v>42.75</v>
      </c>
      <c r="I515" s="2">
        <v>7.5695029109999999E-3</v>
      </c>
      <c r="J515" s="2">
        <v>7.416232876E-3</v>
      </c>
      <c r="K515" s="2">
        <v>1.0006182100000001</v>
      </c>
    </row>
    <row r="516" spans="1:11" x14ac:dyDescent="0.25">
      <c r="A516" s="79">
        <f>IR!B523/12</f>
        <v>42.833333333333336</v>
      </c>
      <c r="D516" s="2">
        <v>42.833333330000002</v>
      </c>
      <c r="E516" s="2">
        <v>0.72397697979999998</v>
      </c>
      <c r="F516" s="2">
        <v>0.32299568299999998</v>
      </c>
      <c r="G516" s="2">
        <v>1.3812593879999999</v>
      </c>
      <c r="H516" s="2">
        <v>42.833333330000002</v>
      </c>
      <c r="I516" s="2">
        <v>7.5692583400000001E-3</v>
      </c>
      <c r="J516" s="2">
        <v>7.4162328970000004E-3</v>
      </c>
      <c r="K516" s="2">
        <v>1.0006182100000001</v>
      </c>
    </row>
    <row r="517" spans="1:11" x14ac:dyDescent="0.25">
      <c r="A517" s="79">
        <f>IR!B524/12</f>
        <v>42.916666666666664</v>
      </c>
      <c r="D517" s="2">
        <v>42.916666669999998</v>
      </c>
      <c r="E517" s="2">
        <v>0.72352968620000002</v>
      </c>
      <c r="F517" s="2">
        <v>0.32361370239999998</v>
      </c>
      <c r="G517" s="2">
        <v>1.3821132970000001</v>
      </c>
      <c r="H517" s="2">
        <v>42.916666669999998</v>
      </c>
      <c r="I517" s="2">
        <v>7.5690147189999999E-3</v>
      </c>
      <c r="J517" s="2">
        <v>7.4162328850000004E-3</v>
      </c>
      <c r="K517" s="2">
        <v>1.0006182100000001</v>
      </c>
    </row>
    <row r="518" spans="1:11" x14ac:dyDescent="0.25">
      <c r="A518" s="79">
        <f>IR!B525/12</f>
        <v>43</v>
      </c>
      <c r="D518" s="2">
        <v>43</v>
      </c>
      <c r="E518" s="2">
        <v>0.72308266889999995</v>
      </c>
      <c r="F518" s="2">
        <v>0.32423172179999998</v>
      </c>
      <c r="G518" s="2">
        <v>1.3829677339999999</v>
      </c>
      <c r="H518" s="2">
        <v>43</v>
      </c>
      <c r="I518" s="2">
        <v>7.5687720420000004E-3</v>
      </c>
      <c r="J518" s="2">
        <v>7.4162328400000001E-3</v>
      </c>
      <c r="K518" s="2">
        <v>1.0006182100000001</v>
      </c>
    </row>
    <row r="519" spans="1:11" x14ac:dyDescent="0.25">
      <c r="A519" s="79">
        <f>IR!B526/12</f>
        <v>43.083333333333336</v>
      </c>
      <c r="D519" s="2">
        <v>43.083333330000002</v>
      </c>
      <c r="E519" s="2">
        <v>0.72263592789999997</v>
      </c>
      <c r="F519" s="2">
        <v>0.32484974119999999</v>
      </c>
      <c r="G519" s="2">
        <v>1.383822699</v>
      </c>
      <c r="H519" s="2">
        <v>43.083333330000002</v>
      </c>
      <c r="I519" s="2">
        <v>7.568530304E-3</v>
      </c>
      <c r="J519" s="2">
        <v>7.4162328269999998E-3</v>
      </c>
      <c r="K519" s="2">
        <v>1.0006182100000001</v>
      </c>
    </row>
    <row r="520" spans="1:11" x14ac:dyDescent="0.25">
      <c r="A520" s="79">
        <f>IR!B527/12</f>
        <v>43.166666666666664</v>
      </c>
      <c r="D520" s="2">
        <v>43.166666669999998</v>
      </c>
      <c r="E520" s="2">
        <v>0.72218946279999996</v>
      </c>
      <c r="F520" s="2">
        <v>0.32546776059999999</v>
      </c>
      <c r="G520" s="2">
        <v>1.384678192</v>
      </c>
      <c r="H520" s="2">
        <v>43.166666669999998</v>
      </c>
      <c r="I520" s="2">
        <v>7.5682894989999999E-3</v>
      </c>
      <c r="J520" s="2">
        <v>7.4162328449999997E-3</v>
      </c>
      <c r="K520" s="2">
        <v>1.0006182100000001</v>
      </c>
    </row>
    <row r="521" spans="1:11" x14ac:dyDescent="0.25">
      <c r="A521" s="79">
        <f>IR!B528/12</f>
        <v>43.25</v>
      </c>
      <c r="D521" s="2">
        <v>43.25</v>
      </c>
      <c r="E521" s="2">
        <v>0.72174327360000001</v>
      </c>
      <c r="F521" s="2">
        <v>0.32608577999999999</v>
      </c>
      <c r="G521" s="2">
        <v>1.3855342150000001</v>
      </c>
      <c r="H521" s="2">
        <v>43.25</v>
      </c>
      <c r="I521" s="2">
        <v>7.568049623E-3</v>
      </c>
      <c r="J521" s="2">
        <v>7.4162328749999996E-3</v>
      </c>
      <c r="K521" s="2">
        <v>1.0006182100000001</v>
      </c>
    </row>
    <row r="522" spans="1:11" x14ac:dyDescent="0.25">
      <c r="A522" s="79">
        <f>IR!B529/12</f>
        <v>43.333333333333336</v>
      </c>
      <c r="D522" s="2">
        <v>43.333333330000002</v>
      </c>
      <c r="E522" s="2">
        <v>0.72129736010000001</v>
      </c>
      <c r="F522" s="2">
        <v>0.32670379939999999</v>
      </c>
      <c r="G522" s="2">
        <v>1.386390767</v>
      </c>
      <c r="H522" s="2">
        <v>43.333333330000002</v>
      </c>
      <c r="I522" s="2">
        <v>7.5678106689999998E-3</v>
      </c>
      <c r="J522" s="2">
        <v>7.4162328950000004E-3</v>
      </c>
      <c r="K522" s="2">
        <v>1.0006182100000001</v>
      </c>
    </row>
    <row r="523" spans="1:11" x14ac:dyDescent="0.25">
      <c r="A523" s="79">
        <f>IR!B530/12</f>
        <v>43.416666666666664</v>
      </c>
      <c r="D523" s="2">
        <v>43.416666669999998</v>
      </c>
      <c r="E523" s="2">
        <v>0.72085172200000003</v>
      </c>
      <c r="F523" s="2">
        <v>0.3273218188</v>
      </c>
      <c r="G523" s="2">
        <v>1.3872478479999999</v>
      </c>
      <c r="H523" s="2">
        <v>43.416666669999998</v>
      </c>
      <c r="I523" s="2">
        <v>7.5675726319999999E-3</v>
      </c>
      <c r="J523" s="2">
        <v>7.416232884E-3</v>
      </c>
      <c r="K523" s="2">
        <v>1.0006182100000001</v>
      </c>
    </row>
    <row r="524" spans="1:11" x14ac:dyDescent="0.25">
      <c r="A524" s="79">
        <f>IR!B531/12</f>
        <v>43.5</v>
      </c>
      <c r="D524" s="2">
        <v>43.5</v>
      </c>
      <c r="E524" s="2">
        <v>0.72040635929999997</v>
      </c>
      <c r="F524" s="2">
        <v>0.3279398382</v>
      </c>
      <c r="G524" s="2">
        <v>1.3881054589999999</v>
      </c>
      <c r="H524" s="2">
        <v>43.5</v>
      </c>
      <c r="I524" s="2">
        <v>7.5673355080000003E-3</v>
      </c>
      <c r="J524" s="2">
        <v>7.4162328409999997E-3</v>
      </c>
      <c r="K524" s="2">
        <v>1.0006182100000001</v>
      </c>
    </row>
    <row r="525" spans="1:11" x14ac:dyDescent="0.25">
      <c r="A525" s="79">
        <f>IR!B532/12</f>
        <v>43.583333333333336</v>
      </c>
      <c r="D525" s="2">
        <v>43.583333330000002</v>
      </c>
      <c r="E525" s="2">
        <v>0.71996127180000002</v>
      </c>
      <c r="F525" s="2">
        <v>0.3285578576</v>
      </c>
      <c r="G525" s="2">
        <v>1.3889636000000001</v>
      </c>
      <c r="H525" s="2">
        <v>43.583333330000002</v>
      </c>
      <c r="I525" s="2">
        <v>7.5670992899999996E-3</v>
      </c>
      <c r="J525" s="2">
        <v>7.4162328280000002E-3</v>
      </c>
      <c r="K525" s="2">
        <v>1.0006182100000001</v>
      </c>
    </row>
    <row r="526" spans="1:11" x14ac:dyDescent="0.25">
      <c r="A526" s="79">
        <f>IR!B533/12</f>
        <v>43.666666666666664</v>
      </c>
      <c r="D526" s="2">
        <v>43.666666669999998</v>
      </c>
      <c r="E526" s="2">
        <v>0.71951645919999996</v>
      </c>
      <c r="F526" s="2">
        <v>0.32917587700000001</v>
      </c>
      <c r="G526" s="2">
        <v>1.389822272</v>
      </c>
      <c r="H526" s="2">
        <v>43.666666669999998</v>
      </c>
      <c r="I526" s="2">
        <v>7.5668639739999996E-3</v>
      </c>
      <c r="J526" s="2">
        <v>7.4162328460000001E-3</v>
      </c>
      <c r="K526" s="2">
        <v>1.0006182100000001</v>
      </c>
    </row>
    <row r="527" spans="1:11" x14ac:dyDescent="0.25">
      <c r="A527" s="79">
        <f>IR!B534/12</f>
        <v>43.75</v>
      </c>
      <c r="D527" s="2">
        <v>43.75</v>
      </c>
      <c r="E527" s="2">
        <v>0.71907192139999998</v>
      </c>
      <c r="F527" s="2">
        <v>0.32979389650000002</v>
      </c>
      <c r="G527" s="2">
        <v>1.3906814750000001</v>
      </c>
      <c r="H527" s="2">
        <v>43.75</v>
      </c>
      <c r="I527" s="2">
        <v>7.5666295539999996E-3</v>
      </c>
      <c r="J527" s="2">
        <v>7.4162328749999996E-3</v>
      </c>
      <c r="K527" s="2">
        <v>1.0006182100000001</v>
      </c>
    </row>
    <row r="528" spans="1:11" x14ac:dyDescent="0.25">
      <c r="A528" s="79">
        <f>IR!B535/12</f>
        <v>43.833333333333336</v>
      </c>
      <c r="D528" s="2">
        <v>43.833333330000002</v>
      </c>
      <c r="E528" s="2">
        <v>0.71862765829999997</v>
      </c>
      <c r="F528" s="2">
        <v>0.33041191590000002</v>
      </c>
      <c r="G528" s="2">
        <v>1.391541208</v>
      </c>
      <c r="H528" s="2">
        <v>43.833333330000002</v>
      </c>
      <c r="I528" s="2">
        <v>7.5663960260000003E-3</v>
      </c>
      <c r="J528" s="2">
        <v>7.4162328939999999E-3</v>
      </c>
      <c r="K528" s="2">
        <v>1.0006182100000001</v>
      </c>
    </row>
    <row r="529" spans="1:11" x14ac:dyDescent="0.25">
      <c r="A529" s="79">
        <f>IR!B536/12</f>
        <v>43.916666666666664</v>
      </c>
      <c r="D529" s="2">
        <v>43.916666669999998</v>
      </c>
      <c r="E529" s="2">
        <v>0.71818366970000003</v>
      </c>
      <c r="F529" s="2">
        <v>0.33102993530000002</v>
      </c>
      <c r="G529" s="2">
        <v>1.3924014739999999</v>
      </c>
      <c r="H529" s="2">
        <v>43.916666669999998</v>
      </c>
      <c r="I529" s="2">
        <v>7.5661633840000001E-3</v>
      </c>
      <c r="J529" s="2">
        <v>7.4162328830000004E-3</v>
      </c>
      <c r="K529" s="2">
        <v>1.0006182100000001</v>
      </c>
    </row>
    <row r="530" spans="1:11" x14ac:dyDescent="0.25">
      <c r="A530" s="79">
        <f>IR!B537/12</f>
        <v>44</v>
      </c>
      <c r="D530" s="2">
        <v>44</v>
      </c>
      <c r="E530" s="2">
        <v>0.71773995540000002</v>
      </c>
      <c r="F530" s="2">
        <v>0.33164795470000002</v>
      </c>
      <c r="G530" s="2">
        <v>1.393262271</v>
      </c>
      <c r="H530" s="2">
        <v>44</v>
      </c>
      <c r="I530" s="2">
        <v>7.5659316239999998E-3</v>
      </c>
      <c r="J530" s="2">
        <v>7.4162328420000001E-3</v>
      </c>
      <c r="K530" s="2">
        <v>1.0006182100000001</v>
      </c>
    </row>
    <row r="531" spans="1:11" x14ac:dyDescent="0.25">
      <c r="A531" s="79">
        <f>IR!B538/12</f>
        <v>44.083333333333336</v>
      </c>
      <c r="D531" s="2">
        <v>44.083333330000002</v>
      </c>
      <c r="E531" s="2">
        <v>0.71729651520000004</v>
      </c>
      <c r="F531" s="2">
        <v>0.33226597410000003</v>
      </c>
      <c r="G531" s="2">
        <v>1.3941235999999999</v>
      </c>
      <c r="H531" s="2">
        <v>44.083333330000002</v>
      </c>
      <c r="I531" s="2">
        <v>7.5657007400000004E-3</v>
      </c>
      <c r="J531" s="2">
        <v>7.4162328300000002E-3</v>
      </c>
      <c r="K531" s="2">
        <v>1.0006182100000001</v>
      </c>
    </row>
    <row r="532" spans="1:11" x14ac:dyDescent="0.25">
      <c r="A532" s="79">
        <f>IR!B539/12</f>
        <v>44.166666666666664</v>
      </c>
      <c r="D532" s="2">
        <v>44.166666669999998</v>
      </c>
      <c r="E532" s="2">
        <v>0.71685334899999997</v>
      </c>
      <c r="F532" s="2">
        <v>0.33288399349999998</v>
      </c>
      <c r="G532" s="2">
        <v>1.394985462</v>
      </c>
      <c r="H532" s="2">
        <v>44.166666669999998</v>
      </c>
      <c r="I532" s="2">
        <v>7.5654707269999996E-3</v>
      </c>
      <c r="J532" s="2">
        <v>7.4162328469999997E-3</v>
      </c>
      <c r="K532" s="2">
        <v>1.0006182100000001</v>
      </c>
    </row>
    <row r="533" spans="1:11" x14ac:dyDescent="0.25">
      <c r="A533" s="79">
        <f>IR!B540/12</f>
        <v>44.25</v>
      </c>
      <c r="D533" s="2">
        <v>44.25</v>
      </c>
      <c r="E533" s="2">
        <v>0.71641045660000002</v>
      </c>
      <c r="F533" s="2">
        <v>0.33350201289999998</v>
      </c>
      <c r="G533" s="2">
        <v>1.3958478560000001</v>
      </c>
      <c r="H533" s="2">
        <v>44.25</v>
      </c>
      <c r="I533" s="2">
        <v>7.5652415799999997E-3</v>
      </c>
      <c r="J533" s="2">
        <v>7.416232874E-3</v>
      </c>
      <c r="K533" s="2">
        <v>1.0006182100000001</v>
      </c>
    </row>
    <row r="534" spans="1:11" x14ac:dyDescent="0.25">
      <c r="A534" s="79">
        <f>IR!B541/12</f>
        <v>44.333333333333336</v>
      </c>
      <c r="D534" s="2">
        <v>44.333333330000002</v>
      </c>
      <c r="E534" s="2">
        <v>0.71596783779999995</v>
      </c>
      <c r="F534" s="2">
        <v>0.33412003229999998</v>
      </c>
      <c r="G534" s="2">
        <v>1.3967107839999999</v>
      </c>
      <c r="H534" s="2">
        <v>44.333333330000002</v>
      </c>
      <c r="I534" s="2">
        <v>7.5650132949999999E-3</v>
      </c>
      <c r="J534" s="2">
        <v>7.4162328919999999E-3</v>
      </c>
      <c r="K534" s="2">
        <v>1.0006182100000001</v>
      </c>
    </row>
    <row r="535" spans="1:11" x14ac:dyDescent="0.25">
      <c r="A535" s="79">
        <f>IR!B542/12</f>
        <v>44.416666666666664</v>
      </c>
      <c r="D535" s="2">
        <v>44.416666669999998</v>
      </c>
      <c r="E535" s="2">
        <v>0.71552549249999997</v>
      </c>
      <c r="F535" s="2">
        <v>0.33473805169999998</v>
      </c>
      <c r="G535" s="2">
        <v>1.3975742449999999</v>
      </c>
      <c r="H535" s="2">
        <v>44.416666669999998</v>
      </c>
      <c r="I535" s="2">
        <v>7.5647858660000001E-3</v>
      </c>
      <c r="J535" s="2">
        <v>7.416232882E-3</v>
      </c>
      <c r="K535" s="2">
        <v>1.0006182100000001</v>
      </c>
    </row>
    <row r="536" spans="1:11" x14ac:dyDescent="0.25">
      <c r="A536" s="79">
        <f>IR!B543/12</f>
        <v>44.5</v>
      </c>
      <c r="D536" s="2">
        <v>44.5</v>
      </c>
      <c r="E536" s="2">
        <v>0.71508342049999996</v>
      </c>
      <c r="F536" s="2">
        <v>0.33535607109999999</v>
      </c>
      <c r="G536" s="2">
        <v>1.3984382399999999</v>
      </c>
      <c r="H536" s="2">
        <v>44.5</v>
      </c>
      <c r="I536" s="2">
        <v>7.5645592899999999E-3</v>
      </c>
      <c r="J536" s="2">
        <v>7.4162328429999997E-3</v>
      </c>
      <c r="K536" s="2">
        <v>1.0006182100000001</v>
      </c>
    </row>
    <row r="537" spans="1:11" x14ac:dyDescent="0.25">
      <c r="A537" s="79">
        <f>IR!B544/12</f>
        <v>44.583333333333336</v>
      </c>
      <c r="D537" s="2">
        <v>44.583333330000002</v>
      </c>
      <c r="E537" s="2">
        <v>0.7146416216</v>
      </c>
      <c r="F537" s="2">
        <v>0.33597409049999999</v>
      </c>
      <c r="G537" s="2">
        <v>1.3993027689999999</v>
      </c>
      <c r="H537" s="2">
        <v>44.583333330000002</v>
      </c>
      <c r="I537" s="2">
        <v>7.5643335599999998E-3</v>
      </c>
      <c r="J537" s="2">
        <v>7.4162328309999997E-3</v>
      </c>
      <c r="K537" s="2">
        <v>1.0006182100000001</v>
      </c>
    </row>
    <row r="538" spans="1:11" x14ac:dyDescent="0.25">
      <c r="A538" s="79">
        <f>IR!B545/12</f>
        <v>44.666666666666664</v>
      </c>
      <c r="D538" s="2">
        <v>44.666666669999998</v>
      </c>
      <c r="E538" s="2">
        <v>0.71420009559999997</v>
      </c>
      <c r="F538" s="2">
        <v>0.33659210989999999</v>
      </c>
      <c r="G538" s="2">
        <v>1.400167833</v>
      </c>
      <c r="H538" s="2">
        <v>44.666666669999998</v>
      </c>
      <c r="I538" s="2">
        <v>7.5641086730000003E-3</v>
      </c>
      <c r="J538" s="2">
        <v>7.4162328480000001E-3</v>
      </c>
      <c r="K538" s="2">
        <v>1.0006182100000001</v>
      </c>
    </row>
    <row r="539" spans="1:11" x14ac:dyDescent="0.25">
      <c r="A539" s="79">
        <f>IR!B546/12</f>
        <v>44.75</v>
      </c>
      <c r="D539" s="2">
        <v>44.75</v>
      </c>
      <c r="E539" s="2">
        <v>0.71375884249999999</v>
      </c>
      <c r="F539" s="2">
        <v>0.33721012929999999</v>
      </c>
      <c r="G539" s="2">
        <v>1.4010334310000001</v>
      </c>
      <c r="H539" s="2">
        <v>44.75</v>
      </c>
      <c r="I539" s="2">
        <v>7.563884624E-3</v>
      </c>
      <c r="J539" s="2">
        <v>7.416232874E-3</v>
      </c>
      <c r="K539" s="2">
        <v>1.0006182100000001</v>
      </c>
    </row>
    <row r="540" spans="1:11" x14ac:dyDescent="0.25">
      <c r="A540" s="79">
        <f>IR!B547/12</f>
        <v>44.833333333333336</v>
      </c>
      <c r="D540" s="2">
        <v>44.833333330000002</v>
      </c>
      <c r="E540" s="2">
        <v>0.71331786200000002</v>
      </c>
      <c r="F540" s="2">
        <v>0.3378281487</v>
      </c>
      <c r="G540" s="2">
        <v>1.401899564</v>
      </c>
      <c r="H540" s="2">
        <v>44.833333330000002</v>
      </c>
      <c r="I540" s="2">
        <v>7.5636614069999998E-3</v>
      </c>
      <c r="J540" s="2">
        <v>7.4162328910000004E-3</v>
      </c>
      <c r="K540" s="2">
        <v>1.0006182100000001</v>
      </c>
    </row>
    <row r="541" spans="1:11" x14ac:dyDescent="0.25">
      <c r="A541" s="79">
        <f>IR!B548/12</f>
        <v>44.916666666666664</v>
      </c>
      <c r="D541" s="2">
        <v>44.916666669999998</v>
      </c>
      <c r="E541" s="2">
        <v>0.71287715389999995</v>
      </c>
      <c r="F541" s="2">
        <v>0.3384461681</v>
      </c>
      <c r="G541" s="2">
        <v>1.4027662329999999</v>
      </c>
      <c r="H541" s="2">
        <v>44.916666669999998</v>
      </c>
      <c r="I541" s="2">
        <v>7.5634390190000003E-3</v>
      </c>
      <c r="J541" s="2">
        <v>7.4162328810000004E-3</v>
      </c>
      <c r="K541" s="2">
        <v>1.0006182100000001</v>
      </c>
    </row>
    <row r="542" spans="1:11" x14ac:dyDescent="0.25">
      <c r="A542" s="79">
        <f>IR!B549/12</f>
        <v>45</v>
      </c>
      <c r="D542" s="2">
        <v>45</v>
      </c>
      <c r="E542" s="2">
        <v>0.71243671809999998</v>
      </c>
      <c r="F542" s="2">
        <v>0.3390641875</v>
      </c>
      <c r="G542" s="2">
        <v>1.403633438</v>
      </c>
      <c r="H542" s="2">
        <v>45</v>
      </c>
      <c r="I542" s="2">
        <v>7.5632174539999996E-3</v>
      </c>
      <c r="J542" s="2">
        <v>7.4162328429999997E-3</v>
      </c>
      <c r="K542" s="2">
        <v>1.0006182100000001</v>
      </c>
    </row>
    <row r="543" spans="1:11" x14ac:dyDescent="0.25">
      <c r="A543" s="79">
        <f>IR!B550/12</f>
        <v>45.083333333333336</v>
      </c>
      <c r="D543" s="2">
        <v>45.083333330000002</v>
      </c>
      <c r="E543" s="2">
        <v>0.71199655439999998</v>
      </c>
      <c r="F543" s="2">
        <v>0.33968220690000001</v>
      </c>
      <c r="G543" s="2">
        <v>1.4045011789999999</v>
      </c>
      <c r="H543" s="2">
        <v>45.083333330000002</v>
      </c>
      <c r="I543" s="2">
        <v>7.562996709E-3</v>
      </c>
      <c r="J543" s="2">
        <v>7.4162328320000002E-3</v>
      </c>
      <c r="K543" s="2">
        <v>1.0006182100000001</v>
      </c>
    </row>
    <row r="544" spans="1:11" x14ac:dyDescent="0.25">
      <c r="A544" s="79">
        <f>IR!B551/12</f>
        <v>45.166666666666664</v>
      </c>
      <c r="D544" s="2">
        <v>45.166666669999998</v>
      </c>
      <c r="E544" s="2">
        <v>0.71155666259999995</v>
      </c>
      <c r="F544" s="2">
        <v>0.34030022630000001</v>
      </c>
      <c r="G544" s="2">
        <v>1.4053694560000001</v>
      </c>
      <c r="H544" s="2">
        <v>45.166666669999998</v>
      </c>
      <c r="I544" s="2">
        <v>7.5627767779999997E-3</v>
      </c>
      <c r="J544" s="2">
        <v>7.4162328480000001E-3</v>
      </c>
      <c r="K544" s="2">
        <v>1.0006182100000001</v>
      </c>
    </row>
    <row r="545" spans="1:11" x14ac:dyDescent="0.25">
      <c r="A545" s="79">
        <f>IR!B552/12</f>
        <v>45.25</v>
      </c>
      <c r="D545" s="2">
        <v>45.25</v>
      </c>
      <c r="E545" s="2">
        <v>0.71111704269999998</v>
      </c>
      <c r="F545" s="2">
        <v>0.34091824570000001</v>
      </c>
      <c r="G545" s="2">
        <v>1.40623827</v>
      </c>
      <c r="H545" s="2">
        <v>45.25</v>
      </c>
      <c r="I545" s="2">
        <v>7.5625576569999997E-3</v>
      </c>
      <c r="J545" s="2">
        <v>7.4162328729999996E-3</v>
      </c>
      <c r="K545" s="2">
        <v>1.0006182100000001</v>
      </c>
    </row>
    <row r="546" spans="1:11" x14ac:dyDescent="0.25">
      <c r="A546" s="79">
        <f>IR!B553/12</f>
        <v>45.333333333333336</v>
      </c>
      <c r="D546" s="2">
        <v>45.333333330000002</v>
      </c>
      <c r="E546" s="2">
        <v>0.71067769430000005</v>
      </c>
      <c r="F546" s="2">
        <v>0.34153626510000001</v>
      </c>
      <c r="G546" s="2">
        <v>1.407107621</v>
      </c>
      <c r="H546" s="2">
        <v>45.333333330000002</v>
      </c>
      <c r="I546" s="2">
        <v>7.5623393419999999E-3</v>
      </c>
      <c r="J546" s="2">
        <v>7.4162328899999999E-3</v>
      </c>
      <c r="K546" s="2">
        <v>1.0006182100000001</v>
      </c>
    </row>
    <row r="547" spans="1:11" x14ac:dyDescent="0.25">
      <c r="A547" s="79">
        <f>IR!B554/12</f>
        <v>45.416666666666664</v>
      </c>
      <c r="D547" s="2">
        <v>45.416666669999998</v>
      </c>
      <c r="E547" s="2">
        <v>0.71023861740000005</v>
      </c>
      <c r="F547" s="2">
        <v>0.34215428460000002</v>
      </c>
      <c r="G547" s="2">
        <v>1.40797751</v>
      </c>
      <c r="H547" s="2">
        <v>45.416666669999998</v>
      </c>
      <c r="I547" s="2">
        <v>7.5621218279999999E-3</v>
      </c>
      <c r="J547" s="2">
        <v>7.41623288E-3</v>
      </c>
      <c r="K547" s="2">
        <v>1.0006182100000001</v>
      </c>
    </row>
    <row r="548" spans="1:11" x14ac:dyDescent="0.25">
      <c r="A548" s="79">
        <f>IR!B555/12</f>
        <v>45.5</v>
      </c>
      <c r="D548" s="2">
        <v>45.5</v>
      </c>
      <c r="E548" s="2">
        <v>0.70979981179999996</v>
      </c>
      <c r="F548" s="2">
        <v>0.34277230400000003</v>
      </c>
      <c r="G548" s="2">
        <v>1.4088479359999999</v>
      </c>
      <c r="H548" s="2">
        <v>45.5</v>
      </c>
      <c r="I548" s="2">
        <v>7.5619051109999998E-3</v>
      </c>
      <c r="J548" s="2">
        <v>7.4162328440000001E-3</v>
      </c>
      <c r="K548" s="2">
        <v>1.0006182100000001</v>
      </c>
    </row>
    <row r="549" spans="1:11" x14ac:dyDescent="0.25">
      <c r="A549" s="79">
        <f>IR!B556/12</f>
        <v>45.583333333333336</v>
      </c>
      <c r="D549" s="2">
        <v>45.583333330000002</v>
      </c>
      <c r="E549" s="2">
        <v>0.70936127719999997</v>
      </c>
      <c r="F549" s="2">
        <v>0.34339032339999997</v>
      </c>
      <c r="G549" s="2">
        <v>1.409718901</v>
      </c>
      <c r="H549" s="2">
        <v>45.583333330000002</v>
      </c>
      <c r="I549" s="2">
        <v>7.561689186E-3</v>
      </c>
      <c r="J549" s="2">
        <v>7.4162328340000002E-3</v>
      </c>
      <c r="K549" s="2">
        <v>1.0006182100000001</v>
      </c>
    </row>
    <row r="550" spans="1:11" x14ac:dyDescent="0.25">
      <c r="A550" s="79">
        <f>IR!B557/12</f>
        <v>45.666666666666664</v>
      </c>
      <c r="D550" s="2">
        <v>45.666666669999998</v>
      </c>
      <c r="E550" s="2">
        <v>0.70892301359999998</v>
      </c>
      <c r="F550" s="2">
        <v>0.34400834279999998</v>
      </c>
      <c r="G550" s="2">
        <v>1.4105904039999999</v>
      </c>
      <c r="H550" s="2">
        <v>45.666666669999998</v>
      </c>
      <c r="I550" s="2">
        <v>7.5614740500000001E-3</v>
      </c>
      <c r="J550" s="2">
        <v>7.4162328489999997E-3</v>
      </c>
      <c r="K550" s="2">
        <v>1.0006182100000001</v>
      </c>
    </row>
    <row r="551" spans="1:11" x14ac:dyDescent="0.25">
      <c r="A551" s="79">
        <f>IR!B558/12</f>
        <v>45.75</v>
      </c>
      <c r="D551" s="2">
        <v>45.75</v>
      </c>
      <c r="E551" s="2">
        <v>0.70848502079999998</v>
      </c>
      <c r="F551" s="2">
        <v>0.34462636219999998</v>
      </c>
      <c r="G551" s="2">
        <v>1.411462445</v>
      </c>
      <c r="H551" s="2">
        <v>45.75</v>
      </c>
      <c r="I551" s="2">
        <v>7.5612596970000001E-3</v>
      </c>
      <c r="J551" s="2">
        <v>7.4162328729999996E-3</v>
      </c>
      <c r="K551" s="2">
        <v>1.0006182100000001</v>
      </c>
    </row>
    <row r="552" spans="1:11" x14ac:dyDescent="0.25">
      <c r="A552" s="79">
        <f>IR!B559/12</f>
        <v>45.833333333333336</v>
      </c>
      <c r="D552" s="2">
        <v>45.833333330000002</v>
      </c>
      <c r="E552" s="2">
        <v>0.70804729860000004</v>
      </c>
      <c r="F552" s="2">
        <v>0.34524438159999998</v>
      </c>
      <c r="G552" s="2">
        <v>1.412335026</v>
      </c>
      <c r="H552" s="2">
        <v>45.833333330000002</v>
      </c>
      <c r="I552" s="2">
        <v>7.5610461239999996E-3</v>
      </c>
      <c r="J552" s="2">
        <v>7.416232888E-3</v>
      </c>
      <c r="K552" s="2">
        <v>1.0006182100000001</v>
      </c>
    </row>
    <row r="553" spans="1:11" x14ac:dyDescent="0.25">
      <c r="A553" s="79">
        <f>IR!B560/12</f>
        <v>45.916666666666664</v>
      </c>
      <c r="D553" s="2">
        <v>45.916666669999998</v>
      </c>
      <c r="E553" s="2">
        <v>0.70760984680000005</v>
      </c>
      <c r="F553" s="2">
        <v>0.34586240099999999</v>
      </c>
      <c r="G553" s="2">
        <v>1.4132081460000001</v>
      </c>
      <c r="H553" s="2">
        <v>45.916666669999998</v>
      </c>
      <c r="I553" s="2">
        <v>7.5608333259999999E-3</v>
      </c>
      <c r="J553" s="2">
        <v>7.4162328790000004E-3</v>
      </c>
      <c r="K553" s="2">
        <v>1.0006182100000001</v>
      </c>
    </row>
    <row r="554" spans="1:11" x14ac:dyDescent="0.25">
      <c r="A554" s="79">
        <f>IR!B561/12</f>
        <v>46</v>
      </c>
      <c r="D554" s="2">
        <v>46</v>
      </c>
      <c r="E554" s="2">
        <v>0.7071726653</v>
      </c>
      <c r="F554" s="2">
        <v>0.34648042039999999</v>
      </c>
      <c r="G554" s="2">
        <v>1.414081806</v>
      </c>
      <c r="H554" s="2">
        <v>46</v>
      </c>
      <c r="I554" s="2">
        <v>7.5606212990000001E-3</v>
      </c>
      <c r="J554" s="2">
        <v>7.4162328449999997E-3</v>
      </c>
      <c r="K554" s="2">
        <v>1.0006182100000001</v>
      </c>
    </row>
    <row r="555" spans="1:11" x14ac:dyDescent="0.25">
      <c r="A555" s="79">
        <f>IR!B562/12</f>
        <v>46.083333333333336</v>
      </c>
      <c r="D555" s="2">
        <v>46.083333330000002</v>
      </c>
      <c r="E555" s="2">
        <v>0.70673575389999999</v>
      </c>
      <c r="F555" s="2">
        <v>0.34709843979999999</v>
      </c>
      <c r="G555" s="2">
        <v>1.4149560059999999</v>
      </c>
      <c r="H555" s="2">
        <v>46.083333330000002</v>
      </c>
      <c r="I555" s="2">
        <v>7.5604100390000003E-3</v>
      </c>
      <c r="J555" s="2">
        <v>7.4162328349999997E-3</v>
      </c>
      <c r="K555" s="2">
        <v>1.0006182100000001</v>
      </c>
    </row>
    <row r="556" spans="1:11" x14ac:dyDescent="0.25">
      <c r="A556" s="79">
        <f>IR!B563/12</f>
        <v>46.166666666666664</v>
      </c>
      <c r="D556" s="2">
        <v>46.166666669999998</v>
      </c>
      <c r="E556" s="2">
        <v>0.70629911239999998</v>
      </c>
      <c r="F556" s="2">
        <v>0.34771645919999999</v>
      </c>
      <c r="G556" s="2">
        <v>1.415830747</v>
      </c>
      <c r="H556" s="2">
        <v>46.166666669999998</v>
      </c>
      <c r="I556" s="2">
        <v>7.5601995410000001E-3</v>
      </c>
      <c r="J556" s="2">
        <v>7.4162328489999997E-3</v>
      </c>
      <c r="K556" s="2">
        <v>1.0006182100000001</v>
      </c>
    </row>
    <row r="557" spans="1:11" x14ac:dyDescent="0.25">
      <c r="A557" s="79">
        <f>IR!B564/12</f>
        <v>46.25</v>
      </c>
      <c r="D557" s="2">
        <v>46.25</v>
      </c>
      <c r="E557" s="2">
        <v>0.70586274069999999</v>
      </c>
      <c r="F557" s="2">
        <v>0.3483344786</v>
      </c>
      <c r="G557" s="2">
        <v>1.4167060279999999</v>
      </c>
      <c r="H557" s="2">
        <v>46.25</v>
      </c>
      <c r="I557" s="2">
        <v>7.5599898019999999E-3</v>
      </c>
      <c r="J557" s="2">
        <v>7.416232872E-3</v>
      </c>
      <c r="K557" s="2">
        <v>1.0006182100000001</v>
      </c>
    </row>
    <row r="558" spans="1:11" x14ac:dyDescent="0.25">
      <c r="A558" s="79">
        <f>IR!B565/12</f>
        <v>46.333333333333336</v>
      </c>
      <c r="D558" s="2">
        <v>46.333333330000002</v>
      </c>
      <c r="E558" s="2">
        <v>0.70542663859999999</v>
      </c>
      <c r="F558" s="2">
        <v>0.348952498</v>
      </c>
      <c r="G558" s="2">
        <v>1.417581851</v>
      </c>
      <c r="H558" s="2">
        <v>46.333333330000002</v>
      </c>
      <c r="I558" s="2">
        <v>7.5597808179999997E-3</v>
      </c>
      <c r="J558" s="2">
        <v>7.4162328870000004E-3</v>
      </c>
      <c r="K558" s="2">
        <v>1.0006182100000001</v>
      </c>
    </row>
    <row r="559" spans="1:11" x14ac:dyDescent="0.25">
      <c r="A559" s="79">
        <f>IR!B566/12</f>
        <v>46.416666666666664</v>
      </c>
      <c r="D559" s="2">
        <v>46.416666669999998</v>
      </c>
      <c r="E559" s="2">
        <v>0.70499080599999997</v>
      </c>
      <c r="F559" s="2">
        <v>0.3495705174</v>
      </c>
      <c r="G559" s="2">
        <v>1.418458215</v>
      </c>
      <c r="H559" s="2">
        <v>46.416666669999998</v>
      </c>
      <c r="I559" s="2">
        <v>7.5595725839999999E-3</v>
      </c>
      <c r="J559" s="2">
        <v>7.4162328790000004E-3</v>
      </c>
      <c r="K559" s="2">
        <v>1.0006182100000001</v>
      </c>
    </row>
    <row r="560" spans="1:11" x14ac:dyDescent="0.25">
      <c r="A560" s="79">
        <f>IR!B567/12</f>
        <v>46.5</v>
      </c>
      <c r="D560" s="2">
        <v>46.5</v>
      </c>
      <c r="E560" s="2">
        <v>0.70455524260000002</v>
      </c>
      <c r="F560" s="2">
        <v>0.35018853680000001</v>
      </c>
      <c r="G560" s="2">
        <v>1.41933512</v>
      </c>
      <c r="H560" s="2">
        <v>46.5</v>
      </c>
      <c r="I560" s="2">
        <v>7.5593650970000002E-3</v>
      </c>
      <c r="J560" s="2">
        <v>7.4162328460000001E-3</v>
      </c>
      <c r="K560" s="2">
        <v>1.0006182100000001</v>
      </c>
    </row>
    <row r="561" spans="1:11" x14ac:dyDescent="0.25">
      <c r="A561" s="79">
        <f>IR!B568/12</f>
        <v>46.583333333333336</v>
      </c>
      <c r="D561" s="2">
        <v>46.583333330000002</v>
      </c>
      <c r="E561" s="2">
        <v>0.70411994830000002</v>
      </c>
      <c r="F561" s="2">
        <v>0.35080655620000001</v>
      </c>
      <c r="G561" s="2">
        <v>1.420212568</v>
      </c>
      <c r="H561" s="2">
        <v>46.583333330000002</v>
      </c>
      <c r="I561" s="2">
        <v>7.5591583520000002E-3</v>
      </c>
      <c r="J561" s="2">
        <v>7.4162328360000002E-3</v>
      </c>
      <c r="K561" s="2">
        <v>1.0006182100000001</v>
      </c>
    </row>
    <row r="562" spans="1:11" x14ac:dyDescent="0.25">
      <c r="A562" s="79">
        <f>IR!B569/12</f>
        <v>46.666666666666664</v>
      </c>
      <c r="D562" s="2">
        <v>46.666666669999998</v>
      </c>
      <c r="E562" s="2">
        <v>0.70368492299999996</v>
      </c>
      <c r="F562" s="2">
        <v>0.35142457560000001</v>
      </c>
      <c r="G562" s="2">
        <v>1.4210905579999999</v>
      </c>
      <c r="H562" s="2">
        <v>46.666666669999998</v>
      </c>
      <c r="I562" s="2">
        <v>7.5589523449999998E-3</v>
      </c>
      <c r="J562" s="2">
        <v>7.4162328500000001E-3</v>
      </c>
      <c r="K562" s="2">
        <v>1.0006182100000001</v>
      </c>
    </row>
    <row r="563" spans="1:11" x14ac:dyDescent="0.25">
      <c r="A563" s="79">
        <f>IR!B570/12</f>
        <v>46.75</v>
      </c>
      <c r="D563" s="2">
        <v>46.75</v>
      </c>
      <c r="E563" s="2">
        <v>0.70325016640000004</v>
      </c>
      <c r="F563" s="2">
        <v>0.35204259500000001</v>
      </c>
      <c r="G563" s="2">
        <v>1.421969091</v>
      </c>
      <c r="H563" s="2">
        <v>46.75</v>
      </c>
      <c r="I563" s="2">
        <v>7.5587470730000004E-3</v>
      </c>
      <c r="J563" s="2">
        <v>7.416232872E-3</v>
      </c>
      <c r="K563" s="2">
        <v>1.0006182100000001</v>
      </c>
    </row>
    <row r="564" spans="1:11" x14ac:dyDescent="0.25">
      <c r="A564" s="79">
        <f>IR!B571/12</f>
        <v>46.833333333333336</v>
      </c>
      <c r="D564" s="2">
        <v>46.833333330000002</v>
      </c>
      <c r="E564" s="2">
        <v>0.70281567840000003</v>
      </c>
      <c r="F564" s="2">
        <v>0.35266061440000002</v>
      </c>
      <c r="G564" s="2">
        <v>1.4228481669999999</v>
      </c>
      <c r="H564" s="2">
        <v>46.833333330000002</v>
      </c>
      <c r="I564" s="2">
        <v>7.5585425309999997E-3</v>
      </c>
      <c r="J564" s="2">
        <v>7.416232886E-3</v>
      </c>
      <c r="K564" s="2">
        <v>1.0006182100000001</v>
      </c>
    </row>
    <row r="565" spans="1:11" x14ac:dyDescent="0.25">
      <c r="A565" s="79">
        <f>IR!B572/12</f>
        <v>46.916666666666664</v>
      </c>
      <c r="D565" s="2">
        <v>46.916666669999998</v>
      </c>
      <c r="E565" s="2">
        <v>0.70238145890000003</v>
      </c>
      <c r="F565" s="2">
        <v>0.35327863380000002</v>
      </c>
      <c r="G565" s="2">
        <v>1.423727787</v>
      </c>
      <c r="H565" s="2">
        <v>46.916666669999998</v>
      </c>
      <c r="I565" s="2">
        <v>7.5583387160000001E-3</v>
      </c>
      <c r="J565" s="2">
        <v>7.416232878E-3</v>
      </c>
      <c r="K565" s="2">
        <v>1.0006182100000001</v>
      </c>
    </row>
    <row r="566" spans="1:11" x14ac:dyDescent="0.25">
      <c r="A566" s="79">
        <f>IR!B573/12</f>
        <v>47</v>
      </c>
      <c r="D566" s="2">
        <v>47</v>
      </c>
      <c r="E566" s="2">
        <v>0.70194750760000002</v>
      </c>
      <c r="F566" s="2">
        <v>0.35389665329999997</v>
      </c>
      <c r="G566" s="2">
        <v>1.42460795</v>
      </c>
      <c r="H566" s="2">
        <v>47</v>
      </c>
      <c r="I566" s="2">
        <v>7.5581356239999998E-3</v>
      </c>
      <c r="J566" s="2">
        <v>7.4162328460000001E-3</v>
      </c>
      <c r="K566" s="2">
        <v>1.0006182100000001</v>
      </c>
    </row>
    <row r="567" spans="1:11" x14ac:dyDescent="0.25">
      <c r="A567" s="79">
        <f>IR!B574/12</f>
        <v>47.083333333333336</v>
      </c>
      <c r="D567" s="2">
        <v>47.083333330000002</v>
      </c>
      <c r="E567" s="2">
        <v>0.70151382439999999</v>
      </c>
      <c r="F567" s="2">
        <v>0.35451467269999998</v>
      </c>
      <c r="G567" s="2">
        <v>1.4254886579999999</v>
      </c>
      <c r="H567" s="2">
        <v>47.083333330000002</v>
      </c>
      <c r="I567" s="2">
        <v>7.5579332509999996E-3</v>
      </c>
      <c r="J567" s="2">
        <v>7.4162328369999997E-3</v>
      </c>
      <c r="K567" s="2">
        <v>1.0006182100000001</v>
      </c>
    </row>
    <row r="568" spans="1:11" x14ac:dyDescent="0.25">
      <c r="A568" s="79">
        <f>IR!B575/12</f>
        <v>47.166666666666664</v>
      </c>
      <c r="D568" s="2">
        <v>47.166666669999998</v>
      </c>
      <c r="E568" s="2">
        <v>0.70108040920000003</v>
      </c>
      <c r="F568" s="2">
        <v>0.35513269209999998</v>
      </c>
      <c r="G568" s="2">
        <v>1.42636991</v>
      </c>
      <c r="H568" s="2">
        <v>47.166666669999998</v>
      </c>
      <c r="I568" s="2">
        <v>7.5577315929999996E-3</v>
      </c>
      <c r="J568" s="2">
        <v>7.4162328500000001E-3</v>
      </c>
      <c r="K568" s="2">
        <v>1.0006182100000001</v>
      </c>
    </row>
    <row r="569" spans="1:11" x14ac:dyDescent="0.25">
      <c r="A569" s="79">
        <f>IR!B576/12</f>
        <v>47.25</v>
      </c>
      <c r="D569" s="2">
        <v>47.25</v>
      </c>
      <c r="E569" s="2">
        <v>0.70064726180000003</v>
      </c>
      <c r="F569" s="2">
        <v>0.35575071149999998</v>
      </c>
      <c r="G569" s="2">
        <v>1.4272517060000001</v>
      </c>
      <c r="H569" s="2">
        <v>47.25</v>
      </c>
      <c r="I569" s="2">
        <v>7.5575306459999998E-3</v>
      </c>
      <c r="J569" s="2">
        <v>7.4162328709999996E-3</v>
      </c>
      <c r="K569" s="2">
        <v>1.0006182100000001</v>
      </c>
    </row>
    <row r="570" spans="1:11" x14ac:dyDescent="0.25">
      <c r="A570" s="79">
        <f>IR!B577/12</f>
        <v>47.333333333333336</v>
      </c>
      <c r="D570" s="2">
        <v>47.333333330000002</v>
      </c>
      <c r="E570" s="2">
        <v>0.70021438199999997</v>
      </c>
      <c r="F570" s="2">
        <v>0.35636873089999999</v>
      </c>
      <c r="G570" s="2">
        <v>1.428134048</v>
      </c>
      <c r="H570" s="2">
        <v>47.333333330000002</v>
      </c>
      <c r="I570" s="2">
        <v>7.5573304069999998E-3</v>
      </c>
      <c r="J570" s="2">
        <v>7.4162328850000004E-3</v>
      </c>
      <c r="K570" s="2">
        <v>1.0006182100000001</v>
      </c>
    </row>
    <row r="571" spans="1:11" x14ac:dyDescent="0.25">
      <c r="A571" s="79">
        <f>IR!B578/12</f>
        <v>47.416666666666664</v>
      </c>
      <c r="D571" s="2">
        <v>47.416666669999998</v>
      </c>
      <c r="E571" s="2">
        <v>0.69978176960000005</v>
      </c>
      <c r="F571" s="2">
        <v>0.35698675029999999</v>
      </c>
      <c r="G571" s="2">
        <v>1.429016936</v>
      </c>
      <c r="H571" s="2">
        <v>47.416666669999998</v>
      </c>
      <c r="I571" s="2">
        <v>7.5571308720000004E-3</v>
      </c>
      <c r="J571" s="2">
        <v>7.4162328770000004E-3</v>
      </c>
      <c r="K571" s="2">
        <v>1.0006182100000001</v>
      </c>
    </row>
    <row r="572" spans="1:11" x14ac:dyDescent="0.25">
      <c r="A572" s="79">
        <f>IR!B579/12</f>
        <v>47.5</v>
      </c>
      <c r="D572" s="2">
        <v>47.5</v>
      </c>
      <c r="E572" s="2">
        <v>0.69934942450000004</v>
      </c>
      <c r="F572" s="2">
        <v>0.35760476969999999</v>
      </c>
      <c r="G572" s="2">
        <v>1.4299003690000001</v>
      </c>
      <c r="H572" s="2">
        <v>47.5</v>
      </c>
      <c r="I572" s="2">
        <v>7.556932037E-3</v>
      </c>
      <c r="J572" s="2">
        <v>7.4162328469999997E-3</v>
      </c>
      <c r="K572" s="2">
        <v>1.0006182100000001</v>
      </c>
    </row>
    <row r="573" spans="1:11" x14ac:dyDescent="0.25">
      <c r="A573" s="79">
        <f>IR!B580/12</f>
        <v>47.583333333333336</v>
      </c>
      <c r="D573" s="2">
        <v>47.583333330000002</v>
      </c>
      <c r="E573" s="2">
        <v>0.69891734650000004</v>
      </c>
      <c r="F573" s="2">
        <v>0.35822278909999999</v>
      </c>
      <c r="G573" s="2">
        <v>1.430784348</v>
      </c>
      <c r="H573" s="2">
        <v>47.583333330000002</v>
      </c>
      <c r="I573" s="2">
        <v>7.5567338980000003E-3</v>
      </c>
      <c r="J573" s="2">
        <v>7.4162328380000002E-3</v>
      </c>
      <c r="K573" s="2">
        <v>1.0006182100000001</v>
      </c>
    </row>
    <row r="574" spans="1:11" x14ac:dyDescent="0.25">
      <c r="A574" s="79">
        <f>IR!B581/12</f>
        <v>47.666666666666664</v>
      </c>
      <c r="D574" s="2">
        <v>47.666666669999998</v>
      </c>
      <c r="E574" s="2">
        <v>0.69848553550000003</v>
      </c>
      <c r="F574" s="2">
        <v>0.3588408085</v>
      </c>
      <c r="G574" s="2">
        <v>1.4316688740000001</v>
      </c>
      <c r="H574" s="2">
        <v>47.666666669999998</v>
      </c>
      <c r="I574" s="2">
        <v>7.5565364519999999E-3</v>
      </c>
      <c r="J574" s="2">
        <v>7.4162328509999997E-3</v>
      </c>
      <c r="K574" s="2">
        <v>1.0006182100000001</v>
      </c>
    </row>
    <row r="575" spans="1:11" x14ac:dyDescent="0.25">
      <c r="A575" s="79">
        <f>IR!B582/12</f>
        <v>47.75</v>
      </c>
      <c r="D575" s="2">
        <v>47.75</v>
      </c>
      <c r="E575" s="2">
        <v>0.6980539912</v>
      </c>
      <c r="F575" s="2">
        <v>0.3594588279</v>
      </c>
      <c r="G575" s="2">
        <v>1.4325539469999999</v>
      </c>
      <c r="H575" s="2">
        <v>47.75</v>
      </c>
      <c r="I575" s="2">
        <v>7.5563396960000003E-3</v>
      </c>
      <c r="J575" s="2">
        <v>7.4162328709999996E-3</v>
      </c>
      <c r="K575" s="2">
        <v>1.0006182100000001</v>
      </c>
    </row>
    <row r="576" spans="1:11" x14ac:dyDescent="0.25">
      <c r="A576" s="79">
        <f>IR!B583/12</f>
        <v>47.833333333333336</v>
      </c>
      <c r="D576" s="2">
        <v>47.833333330000002</v>
      </c>
      <c r="E576" s="2">
        <v>0.69762271360000006</v>
      </c>
      <c r="F576" s="2">
        <v>0.3600768473</v>
      </c>
      <c r="G576" s="2">
        <v>1.4334395660000001</v>
      </c>
      <c r="H576" s="2">
        <v>47.833333330000002</v>
      </c>
      <c r="I576" s="2">
        <v>7.5561436250000001E-3</v>
      </c>
      <c r="J576" s="2">
        <v>7.416232884E-3</v>
      </c>
      <c r="K576" s="2">
        <v>1.0006182100000001</v>
      </c>
    </row>
    <row r="577" spans="1:11" x14ac:dyDescent="0.25">
      <c r="A577" s="79">
        <f>IR!B584/12</f>
        <v>47.916666666666664</v>
      </c>
      <c r="D577" s="2">
        <v>47.916666669999998</v>
      </c>
      <c r="E577" s="2">
        <v>0.69719170239999995</v>
      </c>
      <c r="F577" s="2">
        <v>0.36069486670000001</v>
      </c>
      <c r="G577" s="2">
        <v>1.434325734</v>
      </c>
      <c r="H577" s="2">
        <v>47.916666669999998</v>
      </c>
      <c r="I577" s="2">
        <v>7.5559482359999998E-3</v>
      </c>
      <c r="J577" s="2">
        <v>7.416232876E-3</v>
      </c>
      <c r="K577" s="2">
        <v>1.0006182100000001</v>
      </c>
    </row>
    <row r="578" spans="1:11" x14ac:dyDescent="0.25">
      <c r="A578" s="79">
        <f>IR!B585/12</f>
        <v>48</v>
      </c>
      <c r="D578" s="2">
        <v>48</v>
      </c>
      <c r="E578" s="2">
        <v>0.6967609575</v>
      </c>
      <c r="F578" s="2">
        <v>0.36131288610000001</v>
      </c>
      <c r="G578" s="2">
        <v>1.435212449</v>
      </c>
      <c r="H578" s="2">
        <v>48</v>
      </c>
      <c r="I578" s="2">
        <v>7.5557535250000002E-3</v>
      </c>
      <c r="J578" s="2">
        <v>7.4162328469999997E-3</v>
      </c>
      <c r="K578" s="2">
        <v>1.0006182100000001</v>
      </c>
    </row>
    <row r="579" spans="1:11" x14ac:dyDescent="0.25">
      <c r="A579" s="79">
        <f>IR!B586/12</f>
        <v>48.083333333333336</v>
      </c>
      <c r="D579" s="2">
        <v>48.083333330000002</v>
      </c>
      <c r="E579" s="2">
        <v>0.69633047879999999</v>
      </c>
      <c r="F579" s="2">
        <v>0.36193090550000001</v>
      </c>
      <c r="G579" s="2">
        <v>1.4360997120000001</v>
      </c>
      <c r="H579" s="2">
        <v>48.083333330000002</v>
      </c>
      <c r="I579" s="2">
        <v>7.5555594899999997E-3</v>
      </c>
      <c r="J579" s="2">
        <v>7.4162328389999997E-3</v>
      </c>
      <c r="K579" s="2">
        <v>1.0006182100000001</v>
      </c>
    </row>
    <row r="580" spans="1:11" x14ac:dyDescent="0.25">
      <c r="A580" s="79">
        <f>IR!B587/12</f>
        <v>48.166666666666664</v>
      </c>
      <c r="D580" s="2">
        <v>48.166666669999998</v>
      </c>
      <c r="E580" s="2">
        <v>0.69590026599999999</v>
      </c>
      <c r="F580" s="2">
        <v>0.36254892490000001</v>
      </c>
      <c r="G580" s="2">
        <v>1.4369875240000001</v>
      </c>
      <c r="H580" s="2">
        <v>48.166666669999998</v>
      </c>
      <c r="I580" s="2">
        <v>7.5553661249999999E-3</v>
      </c>
      <c r="J580" s="2">
        <v>7.4162328509999997E-3</v>
      </c>
      <c r="K580" s="2">
        <v>1.0006182100000001</v>
      </c>
    </row>
    <row r="581" spans="1:11" x14ac:dyDescent="0.25">
      <c r="A581" s="79">
        <f>IR!B588/12</f>
        <v>48.25</v>
      </c>
      <c r="D581" s="2">
        <v>48.25</v>
      </c>
      <c r="E581" s="2">
        <v>0.695470319</v>
      </c>
      <c r="F581" s="2">
        <v>0.36316694430000002</v>
      </c>
      <c r="G581" s="2">
        <v>1.4378758840000001</v>
      </c>
      <c r="H581" s="2">
        <v>48.25</v>
      </c>
      <c r="I581" s="2">
        <v>7.5551734289999997E-3</v>
      </c>
      <c r="J581" s="2">
        <v>7.41623287E-3</v>
      </c>
      <c r="K581" s="2">
        <v>1.0006182100000001</v>
      </c>
    </row>
    <row r="582" spans="1:11" x14ac:dyDescent="0.25">
      <c r="A582" s="79">
        <f>IR!B589/12</f>
        <v>48.333333333333336</v>
      </c>
      <c r="D582" s="2">
        <v>48.333333330000002</v>
      </c>
      <c r="E582" s="2">
        <v>0.69504063760000001</v>
      </c>
      <c r="F582" s="2">
        <v>0.36378496370000002</v>
      </c>
      <c r="G582" s="2">
        <v>1.4387647939999999</v>
      </c>
      <c r="H582" s="2">
        <v>48.333333330000002</v>
      </c>
      <c r="I582" s="2">
        <v>7.5549813979999998E-3</v>
      </c>
      <c r="J582" s="2">
        <v>7.4162328830000004E-3</v>
      </c>
      <c r="K582" s="2">
        <v>1.0006182100000001</v>
      </c>
    </row>
    <row r="583" spans="1:11" x14ac:dyDescent="0.25">
      <c r="A583" s="79">
        <f>IR!B590/12</f>
        <v>48.416666666666664</v>
      </c>
      <c r="D583" s="2">
        <v>48.416666669999998</v>
      </c>
      <c r="E583" s="2">
        <v>0.6946112217</v>
      </c>
      <c r="F583" s="2">
        <v>0.36440298310000002</v>
      </c>
      <c r="G583" s="2">
        <v>1.4396542539999999</v>
      </c>
      <c r="H583" s="2">
        <v>48.416666669999998</v>
      </c>
      <c r="I583" s="2">
        <v>7.5547900269999999E-3</v>
      </c>
      <c r="J583" s="2">
        <v>7.416232876E-3</v>
      </c>
      <c r="K583" s="2">
        <v>1.0006182100000001</v>
      </c>
    </row>
    <row r="584" spans="1:11" x14ac:dyDescent="0.25">
      <c r="A584" s="79">
        <f>IR!B591/12</f>
        <v>48.5</v>
      </c>
      <c r="D584" s="2">
        <v>48.5</v>
      </c>
      <c r="E584" s="2">
        <v>0.69418207109999996</v>
      </c>
      <c r="F584" s="2">
        <v>0.36502100250000002</v>
      </c>
      <c r="G584" s="2">
        <v>1.440544263</v>
      </c>
      <c r="H584" s="2">
        <v>48.5</v>
      </c>
      <c r="I584" s="2">
        <v>7.554599314E-3</v>
      </c>
      <c r="J584" s="2">
        <v>7.4162328480000001E-3</v>
      </c>
      <c r="K584" s="2">
        <v>1.0006182100000001</v>
      </c>
    </row>
    <row r="585" spans="1:11" x14ac:dyDescent="0.25">
      <c r="A585" s="79">
        <f>IR!B592/12</f>
        <v>48.583333333333336</v>
      </c>
      <c r="D585" s="2">
        <v>48.583333330000002</v>
      </c>
      <c r="E585" s="2">
        <v>0.6937531857</v>
      </c>
      <c r="F585" s="2">
        <v>0.36563902199999998</v>
      </c>
      <c r="G585" s="2">
        <v>1.4414348219999999</v>
      </c>
      <c r="H585" s="2">
        <v>48.583333330000002</v>
      </c>
      <c r="I585" s="2">
        <v>7.5544092559999996E-3</v>
      </c>
      <c r="J585" s="2">
        <v>7.4162328400000001E-3</v>
      </c>
      <c r="K585" s="2">
        <v>1.0006182100000001</v>
      </c>
    </row>
    <row r="586" spans="1:11" x14ac:dyDescent="0.25">
      <c r="A586" s="79">
        <f>IR!B593/12</f>
        <v>48.666666666666664</v>
      </c>
      <c r="D586" s="2">
        <v>48.666666669999998</v>
      </c>
      <c r="E586" s="2">
        <v>0.69332456519999996</v>
      </c>
      <c r="F586" s="2">
        <v>0.36625704139999998</v>
      </c>
      <c r="G586" s="2">
        <v>1.4423259319999999</v>
      </c>
      <c r="H586" s="2">
        <v>48.666666669999998</v>
      </c>
      <c r="I586" s="2">
        <v>7.5542198480000001E-3</v>
      </c>
      <c r="J586" s="2">
        <v>7.4162328520000001E-3</v>
      </c>
      <c r="K586" s="2">
        <v>1.0006182100000001</v>
      </c>
    </row>
    <row r="587" spans="1:11" x14ac:dyDescent="0.25">
      <c r="A587" s="79">
        <f>IR!B594/12</f>
        <v>48.75</v>
      </c>
      <c r="D587" s="2">
        <v>48.75</v>
      </c>
      <c r="E587" s="2">
        <v>0.69289620959999998</v>
      </c>
      <c r="F587" s="2">
        <v>0.36687506079999999</v>
      </c>
      <c r="G587" s="2">
        <v>1.443217593</v>
      </c>
      <c r="H587" s="2">
        <v>48.75</v>
      </c>
      <c r="I587" s="2">
        <v>7.5540310879999998E-3</v>
      </c>
      <c r="J587" s="2">
        <v>7.41623287E-3</v>
      </c>
      <c r="K587" s="2">
        <v>1.0006182100000001</v>
      </c>
    </row>
    <row r="588" spans="1:11" x14ac:dyDescent="0.25">
      <c r="A588" s="79">
        <f>IR!B595/12</f>
        <v>48.833333333333336</v>
      </c>
      <c r="D588" s="2">
        <v>48.833333330000002</v>
      </c>
      <c r="E588" s="2">
        <v>0.69246811860000002</v>
      </c>
      <c r="F588" s="2">
        <v>0.36749308019999999</v>
      </c>
      <c r="G588" s="2">
        <v>1.4441098050000001</v>
      </c>
      <c r="H588" s="2">
        <v>48.833333330000002</v>
      </c>
      <c r="I588" s="2">
        <v>7.5538429720000003E-3</v>
      </c>
      <c r="J588" s="2">
        <v>7.416232882E-3</v>
      </c>
      <c r="K588" s="2">
        <v>1.0006182100000001</v>
      </c>
    </row>
    <row r="589" spans="1:11" x14ac:dyDescent="0.25">
      <c r="A589" s="79">
        <f>IR!B596/12</f>
        <v>48.916666666666664</v>
      </c>
      <c r="D589" s="2">
        <v>48.916666669999998</v>
      </c>
      <c r="E589" s="2">
        <v>0.69204029199999995</v>
      </c>
      <c r="F589" s="2">
        <v>0.36811109959999999</v>
      </c>
      <c r="G589" s="2">
        <v>1.4450025689999999</v>
      </c>
      <c r="H589" s="2">
        <v>48.916666669999998</v>
      </c>
      <c r="I589" s="2">
        <v>7.5536554969999996E-3</v>
      </c>
      <c r="J589" s="2">
        <v>7.4162328749999996E-3</v>
      </c>
      <c r="K589" s="2">
        <v>1.0006182100000001</v>
      </c>
    </row>
    <row r="590" spans="1:11" x14ac:dyDescent="0.25">
      <c r="A590" s="79">
        <f>IR!B597/12</f>
        <v>49</v>
      </c>
      <c r="D590" s="2">
        <v>49</v>
      </c>
      <c r="E590" s="2">
        <v>0.69161272979999999</v>
      </c>
      <c r="F590" s="2">
        <v>0.36872911899999999</v>
      </c>
      <c r="G590" s="2">
        <v>1.4458958850000001</v>
      </c>
      <c r="H590" s="2">
        <v>49</v>
      </c>
      <c r="I590" s="2">
        <v>7.5534686599999998E-3</v>
      </c>
      <c r="J590" s="2">
        <v>7.4162328480000001E-3</v>
      </c>
      <c r="K590" s="2">
        <v>1.0006182100000001</v>
      </c>
    </row>
    <row r="591" spans="1:11" x14ac:dyDescent="0.25">
      <c r="A591" s="79">
        <f>IR!B598/12</f>
        <v>49.083333333333336</v>
      </c>
      <c r="D591" s="2">
        <v>49.083333330000002</v>
      </c>
      <c r="E591" s="2">
        <v>0.69118543180000003</v>
      </c>
      <c r="F591" s="2">
        <v>0.3693471384</v>
      </c>
      <c r="G591" s="2">
        <v>1.446789753</v>
      </c>
      <c r="H591" s="2">
        <v>49.083333330000002</v>
      </c>
      <c r="I591" s="2">
        <v>7.553282457E-3</v>
      </c>
      <c r="J591" s="2">
        <v>7.4162328409999997E-3</v>
      </c>
      <c r="K591" s="2">
        <v>1.0006182100000001</v>
      </c>
    </row>
    <row r="592" spans="1:11" x14ac:dyDescent="0.25">
      <c r="A592" s="79">
        <f>IR!B599/12</f>
        <v>49.166666666666664</v>
      </c>
      <c r="D592" s="2">
        <v>49.166666669999998</v>
      </c>
      <c r="E592" s="2">
        <v>0.69075839780000003</v>
      </c>
      <c r="F592" s="2">
        <v>0.3699651578</v>
      </c>
      <c r="G592" s="2">
        <v>1.4476841730000001</v>
      </c>
      <c r="H592" s="2">
        <v>49.166666669999998</v>
      </c>
      <c r="I592" s="2">
        <v>7.5530968860000004E-3</v>
      </c>
      <c r="J592" s="2">
        <v>7.4162328520000001E-3</v>
      </c>
      <c r="K592" s="2">
        <v>1.0006182100000001</v>
      </c>
    </row>
    <row r="593" spans="1:11" x14ac:dyDescent="0.25">
      <c r="A593" s="79">
        <f>IR!B600/12</f>
        <v>49.25</v>
      </c>
      <c r="D593" s="2">
        <v>49.25</v>
      </c>
      <c r="E593" s="2">
        <v>0.6903316276</v>
      </c>
      <c r="F593" s="2">
        <v>0.3705831772</v>
      </c>
      <c r="G593" s="2">
        <v>1.448579147</v>
      </c>
      <c r="H593" s="2">
        <v>49.25</v>
      </c>
      <c r="I593" s="2">
        <v>7.5529119420000004E-3</v>
      </c>
      <c r="J593" s="2">
        <v>7.41623287E-3</v>
      </c>
      <c r="K593" s="2">
        <v>1.0006182100000001</v>
      </c>
    </row>
    <row r="594" spans="1:11" x14ac:dyDescent="0.25">
      <c r="A594" s="79">
        <f>IR!B601/12</f>
        <v>49.333333333333336</v>
      </c>
      <c r="D594" s="2">
        <v>49.333333330000002</v>
      </c>
      <c r="E594" s="2">
        <v>0.68990512100000001</v>
      </c>
      <c r="F594" s="2">
        <v>0.37120119660000001</v>
      </c>
      <c r="G594" s="2">
        <v>1.4494746730000001</v>
      </c>
      <c r="H594" s="2">
        <v>49.333333330000002</v>
      </c>
      <c r="I594" s="2">
        <v>7.5527276239999996E-3</v>
      </c>
      <c r="J594" s="2">
        <v>7.4162328810000004E-3</v>
      </c>
      <c r="K594" s="2">
        <v>1.0006182100000001</v>
      </c>
    </row>
    <row r="595" spans="1:11" x14ac:dyDescent="0.25">
      <c r="A595" s="79">
        <f>IR!B602/12</f>
        <v>49.416666666666664</v>
      </c>
      <c r="D595" s="2">
        <v>49.416666669999998</v>
      </c>
      <c r="E595" s="2">
        <v>0.68947887799999996</v>
      </c>
      <c r="F595" s="2">
        <v>0.37181921600000001</v>
      </c>
      <c r="G595" s="2">
        <v>1.4503707539999999</v>
      </c>
      <c r="H595" s="2">
        <v>49.416666669999998</v>
      </c>
      <c r="I595" s="2">
        <v>7.5525439270000003E-3</v>
      </c>
      <c r="J595" s="2">
        <v>7.4162328749999996E-3</v>
      </c>
      <c r="K595" s="2">
        <v>1.0006182100000001</v>
      </c>
    </row>
    <row r="596" spans="1:11" x14ac:dyDescent="0.25">
      <c r="A596" s="79">
        <f>IR!B603/12</f>
        <v>49.5</v>
      </c>
      <c r="D596" s="2">
        <v>49.5</v>
      </c>
      <c r="E596" s="2">
        <v>0.68905289830000005</v>
      </c>
      <c r="F596" s="2">
        <v>0.37243723540000001</v>
      </c>
      <c r="G596" s="2">
        <v>1.451267388</v>
      </c>
      <c r="H596" s="2">
        <v>49.5</v>
      </c>
      <c r="I596" s="2">
        <v>7.5523608480000002E-3</v>
      </c>
      <c r="J596" s="2">
        <v>7.4162328489999997E-3</v>
      </c>
      <c r="K596" s="2">
        <v>1.0006182100000001</v>
      </c>
    </row>
    <row r="597" spans="1:11" x14ac:dyDescent="0.25">
      <c r="A597" s="79">
        <f>IR!B604/12</f>
        <v>49.583333333333336</v>
      </c>
      <c r="D597" s="2">
        <v>49.583333330000002</v>
      </c>
      <c r="E597" s="2">
        <v>0.68862718180000004</v>
      </c>
      <c r="F597" s="2">
        <v>0.37305525480000001</v>
      </c>
      <c r="G597" s="2">
        <v>1.452164577</v>
      </c>
      <c r="H597" s="2">
        <v>49.583333330000002</v>
      </c>
      <c r="I597" s="2">
        <v>7.5521783850000003E-3</v>
      </c>
      <c r="J597" s="2">
        <v>7.4162328409999997E-3</v>
      </c>
      <c r="K597" s="2">
        <v>1.0006182100000001</v>
      </c>
    </row>
    <row r="598" spans="1:11" x14ac:dyDescent="0.25">
      <c r="A598" s="79">
        <f>IR!B605/12</f>
        <v>49.666666666666664</v>
      </c>
      <c r="D598" s="2">
        <v>49.666666669999998</v>
      </c>
      <c r="E598" s="2">
        <v>0.68820172830000004</v>
      </c>
      <c r="F598" s="2">
        <v>0.37367327420000002</v>
      </c>
      <c r="G598" s="2">
        <v>1.4530623199999999</v>
      </c>
      <c r="H598" s="2">
        <v>49.666666669999998</v>
      </c>
      <c r="I598" s="2">
        <v>7.5519965350000001E-3</v>
      </c>
      <c r="J598" s="2">
        <v>7.4162328520000001E-3</v>
      </c>
      <c r="K598" s="2">
        <v>1.0006182100000001</v>
      </c>
    </row>
    <row r="599" spans="1:11" x14ac:dyDescent="0.25">
      <c r="A599" s="79">
        <f>IR!B606/12</f>
        <v>49.75</v>
      </c>
      <c r="D599" s="2">
        <v>49.75</v>
      </c>
      <c r="E599" s="2">
        <v>0.68777653770000002</v>
      </c>
      <c r="F599" s="2">
        <v>0.37429129360000002</v>
      </c>
      <c r="G599" s="2">
        <v>1.453960618</v>
      </c>
      <c r="H599" s="2">
        <v>49.75</v>
      </c>
      <c r="I599" s="2">
        <v>7.551815293E-3</v>
      </c>
      <c r="J599" s="2">
        <v>7.4162328689999996E-3</v>
      </c>
      <c r="K599" s="2">
        <v>1.0006182100000001</v>
      </c>
    </row>
    <row r="600" spans="1:11" x14ac:dyDescent="0.25">
      <c r="A600" s="79">
        <f>IR!B607/12</f>
        <v>49.833333333333336</v>
      </c>
      <c r="D600" s="2">
        <v>49.833333330000002</v>
      </c>
      <c r="E600" s="2">
        <v>0.68735160979999999</v>
      </c>
      <c r="F600" s="2">
        <v>0.37490931300000002</v>
      </c>
      <c r="G600" s="2">
        <v>1.4548594720000001</v>
      </c>
      <c r="H600" s="2">
        <v>49.833333330000002</v>
      </c>
      <c r="I600" s="2">
        <v>7.5516346579999998E-3</v>
      </c>
      <c r="J600" s="2">
        <v>7.4162328810000004E-3</v>
      </c>
      <c r="K600" s="2">
        <v>1.0006182100000001</v>
      </c>
    </row>
    <row r="601" spans="1:11" x14ac:dyDescent="0.25">
      <c r="A601" s="79">
        <f>IR!B608/12</f>
        <v>49.916666666666664</v>
      </c>
      <c r="D601" s="2">
        <v>49.916666669999998</v>
      </c>
      <c r="E601" s="2">
        <v>0.68692694440000002</v>
      </c>
      <c r="F601" s="2">
        <v>0.37552733240000002</v>
      </c>
      <c r="G601" s="2">
        <v>1.4557588809999999</v>
      </c>
      <c r="H601" s="2">
        <v>49.916666669999998</v>
      </c>
      <c r="I601" s="2">
        <v>7.5514546260000001E-3</v>
      </c>
      <c r="J601" s="2">
        <v>7.416232874E-3</v>
      </c>
      <c r="K601" s="2">
        <v>1.0006182100000001</v>
      </c>
    </row>
    <row r="602" spans="1:11" x14ac:dyDescent="0.25">
      <c r="A602" s="79">
        <f>IR!B609/12</f>
        <v>50</v>
      </c>
      <c r="D602" s="2">
        <v>50</v>
      </c>
      <c r="E602" s="2">
        <v>0.6865025414</v>
      </c>
      <c r="F602" s="2">
        <v>0.37614535180000003</v>
      </c>
      <c r="G602" s="2">
        <v>1.4566588460000001</v>
      </c>
      <c r="H602" s="2">
        <v>50</v>
      </c>
      <c r="I602" s="2">
        <v>7.5512751939999997E-3</v>
      </c>
      <c r="J602" s="2">
        <v>7.4162328489999997E-3</v>
      </c>
      <c r="K602" s="2">
        <v>1.0006182100000001</v>
      </c>
    </row>
    <row r="603" spans="1:11" x14ac:dyDescent="0.25">
      <c r="A603" s="79">
        <f>IR!B610/12</f>
        <v>50.083333333333336</v>
      </c>
      <c r="D603" s="2">
        <v>50.083333330000002</v>
      </c>
      <c r="E603" s="2">
        <v>0.68607840060000003</v>
      </c>
      <c r="F603" s="2">
        <v>0.37676337119999997</v>
      </c>
      <c r="G603" s="2">
        <v>1.4575593680000001</v>
      </c>
      <c r="H603" s="2">
        <v>50.083333330000002</v>
      </c>
      <c r="I603" s="2">
        <v>7.5510963599999996E-3</v>
      </c>
      <c r="J603" s="2">
        <v>7.4162328420000001E-3</v>
      </c>
      <c r="K603" s="2">
        <v>1.0006182100000001</v>
      </c>
    </row>
    <row r="604" spans="1:11" x14ac:dyDescent="0.25">
      <c r="A604" s="79">
        <f>IR!B611/12</f>
        <v>50.166666666666664</v>
      </c>
      <c r="D604" s="2">
        <v>50.166666669999998</v>
      </c>
      <c r="E604" s="2">
        <v>0.68565452179999997</v>
      </c>
      <c r="F604" s="2">
        <v>0.37738139059999998</v>
      </c>
      <c r="G604" s="2">
        <v>1.4584604459999999</v>
      </c>
      <c r="H604" s="2">
        <v>50.166666669999998</v>
      </c>
      <c r="I604" s="2">
        <v>7.5509181190000002E-3</v>
      </c>
      <c r="J604" s="2">
        <v>7.4162328520000001E-3</v>
      </c>
      <c r="K604" s="2">
        <v>1.0006182100000001</v>
      </c>
    </row>
    <row r="605" spans="1:11" x14ac:dyDescent="0.25">
      <c r="A605" s="79">
        <f>IR!B612/12</f>
        <v>50.25</v>
      </c>
      <c r="D605" s="2">
        <v>50.25</v>
      </c>
      <c r="E605" s="2">
        <v>0.68523090490000005</v>
      </c>
      <c r="F605" s="2">
        <v>0.37799941009999999</v>
      </c>
      <c r="G605" s="2">
        <v>1.4593620819999999</v>
      </c>
      <c r="H605" s="2">
        <v>50.25</v>
      </c>
      <c r="I605" s="2">
        <v>7.5507404689999997E-3</v>
      </c>
      <c r="J605" s="2">
        <v>7.4162328689999996E-3</v>
      </c>
      <c r="K605" s="2">
        <v>1.0006182100000001</v>
      </c>
    </row>
    <row r="606" spans="1:11" x14ac:dyDescent="0.25">
      <c r="A606" s="79">
        <f>IR!B613/12</f>
        <v>50.333333333333336</v>
      </c>
      <c r="D606" s="2">
        <v>50.333333330000002</v>
      </c>
      <c r="E606" s="2">
        <v>0.68480754980000003</v>
      </c>
      <c r="F606" s="2">
        <v>0.37861742949999999</v>
      </c>
      <c r="G606" s="2">
        <v>1.4602642749999999</v>
      </c>
      <c r="H606" s="2">
        <v>50.333333330000002</v>
      </c>
      <c r="I606" s="2">
        <v>7.5505634079999998E-3</v>
      </c>
      <c r="J606" s="2">
        <v>7.41623288E-3</v>
      </c>
      <c r="K606" s="2">
        <v>1.0006182100000001</v>
      </c>
    </row>
    <row r="607" spans="1:11" x14ac:dyDescent="0.25">
      <c r="A607" s="79">
        <f>IR!B614/12</f>
        <v>50.416666666666664</v>
      </c>
      <c r="D607" s="2">
        <v>50.416666669999998</v>
      </c>
      <c r="E607" s="2">
        <v>0.68438445619999999</v>
      </c>
      <c r="F607" s="2">
        <v>0.37923544889999999</v>
      </c>
      <c r="G607" s="2">
        <v>1.461167025</v>
      </c>
      <c r="H607" s="2">
        <v>50.416666669999998</v>
      </c>
      <c r="I607" s="2">
        <v>7.5503869330000003E-3</v>
      </c>
      <c r="J607" s="2">
        <v>7.416232874E-3</v>
      </c>
      <c r="K607" s="2">
        <v>1.0006182100000001</v>
      </c>
    </row>
    <row r="608" spans="1:11" x14ac:dyDescent="0.25">
      <c r="A608" s="79">
        <f>IR!B615/12</f>
        <v>50.5</v>
      </c>
      <c r="D608" s="2">
        <v>50.5</v>
      </c>
      <c r="E608" s="2">
        <v>0.68396162400000005</v>
      </c>
      <c r="F608" s="2">
        <v>0.3798534683</v>
      </c>
      <c r="G608" s="2">
        <v>1.4620703340000001</v>
      </c>
      <c r="H608" s="2">
        <v>50.5</v>
      </c>
      <c r="I608" s="2">
        <v>7.5502110389999997E-3</v>
      </c>
      <c r="J608" s="2">
        <v>7.4162328500000001E-3</v>
      </c>
      <c r="K608" s="2">
        <v>1.0006182100000001</v>
      </c>
    </row>
    <row r="609" spans="1:11" x14ac:dyDescent="0.25">
      <c r="A609" s="79">
        <f>IR!B616/12</f>
        <v>50.583333333333336</v>
      </c>
      <c r="D609" s="2">
        <v>50.583333330000002</v>
      </c>
      <c r="E609" s="2">
        <v>0.68353905299999995</v>
      </c>
      <c r="F609" s="2">
        <v>0.3804714877</v>
      </c>
      <c r="G609" s="2">
        <v>1.462974201</v>
      </c>
      <c r="H609" s="2">
        <v>50.583333330000002</v>
      </c>
      <c r="I609" s="2">
        <v>7.5500357259999998E-3</v>
      </c>
      <c r="J609" s="2">
        <v>7.4162328429999997E-3</v>
      </c>
      <c r="K609" s="2">
        <v>1.0006182100000001</v>
      </c>
    </row>
    <row r="610" spans="1:11" x14ac:dyDescent="0.25">
      <c r="A610" s="79">
        <f>IR!B617/12</f>
        <v>50.666666666666664</v>
      </c>
      <c r="D610" s="2">
        <v>50.666666669999998</v>
      </c>
      <c r="E610" s="2">
        <v>0.68311674310000003</v>
      </c>
      <c r="F610" s="2">
        <v>0.3810895071</v>
      </c>
      <c r="G610" s="2">
        <v>1.4638786269999999</v>
      </c>
      <c r="H610" s="2">
        <v>50.666666669999998</v>
      </c>
      <c r="I610" s="2">
        <v>7.5498609890000002E-3</v>
      </c>
      <c r="J610" s="2">
        <v>7.4162328529999997E-3</v>
      </c>
      <c r="K610" s="2">
        <v>1.0006182100000001</v>
      </c>
    </row>
    <row r="611" spans="1:11" x14ac:dyDescent="0.25">
      <c r="A611" s="79">
        <f>IR!B618/12</f>
        <v>50.75</v>
      </c>
      <c r="D611" s="2">
        <v>50.75</v>
      </c>
      <c r="E611" s="2">
        <v>0.68269469410000005</v>
      </c>
      <c r="F611" s="2">
        <v>0.38170752650000001</v>
      </c>
      <c r="G611" s="2">
        <v>1.464783612</v>
      </c>
      <c r="H611" s="2">
        <v>50.75</v>
      </c>
      <c r="I611" s="2">
        <v>7.5496868260000001E-3</v>
      </c>
      <c r="J611" s="2">
        <v>7.4162328689999996E-3</v>
      </c>
      <c r="K611" s="2">
        <v>1.0006182100000001</v>
      </c>
    </row>
    <row r="612" spans="1:11" x14ac:dyDescent="0.25">
      <c r="A612" s="79">
        <f>IR!B619/12</f>
        <v>50.833333333333336</v>
      </c>
      <c r="D612" s="2">
        <v>50.833333330000002</v>
      </c>
      <c r="E612" s="2">
        <v>0.6822729059</v>
      </c>
      <c r="F612" s="2">
        <v>0.38232554590000001</v>
      </c>
      <c r="G612" s="2">
        <v>1.4656891569999999</v>
      </c>
      <c r="H612" s="2">
        <v>50.833333330000002</v>
      </c>
      <c r="I612" s="2">
        <v>7.5495132330000003E-3</v>
      </c>
      <c r="J612" s="2">
        <v>7.4162328790000004E-3</v>
      </c>
      <c r="K612" s="2">
        <v>1.0006182100000001</v>
      </c>
    </row>
    <row r="613" spans="1:11" x14ac:dyDescent="0.25">
      <c r="A613" s="79">
        <f>IR!B620/12</f>
        <v>50.916666666666664</v>
      </c>
      <c r="D613" s="2">
        <v>50.916666669999998</v>
      </c>
      <c r="E613" s="2">
        <v>0.68185137829999998</v>
      </c>
      <c r="F613" s="2">
        <v>0.38294356530000001</v>
      </c>
      <c r="G613" s="2">
        <v>1.4665952609999999</v>
      </c>
      <c r="H613" s="2">
        <v>50.916666669999998</v>
      </c>
      <c r="I613" s="2">
        <v>7.5493402099999999E-3</v>
      </c>
      <c r="J613" s="2">
        <v>7.4162328729999996E-3</v>
      </c>
      <c r="K613" s="2">
        <v>1.0006182100000001</v>
      </c>
    </row>
    <row r="614" spans="1:11" x14ac:dyDescent="0.25">
      <c r="A614" s="79">
        <f>IR!B621/12</f>
        <v>51</v>
      </c>
      <c r="D614" s="2">
        <v>51</v>
      </c>
      <c r="E614" s="2">
        <v>0.68143011109999996</v>
      </c>
      <c r="F614" s="2">
        <v>0.38356158470000001</v>
      </c>
      <c r="G614" s="2">
        <v>1.4675019250000001</v>
      </c>
      <c r="H614" s="2">
        <v>51</v>
      </c>
      <c r="I614" s="2">
        <v>7.5491677509999999E-3</v>
      </c>
      <c r="J614" s="2">
        <v>7.4162328500000001E-3</v>
      </c>
      <c r="K614" s="2">
        <v>1.0006182100000001</v>
      </c>
    </row>
    <row r="615" spans="1:11" x14ac:dyDescent="0.25">
      <c r="A615" s="79">
        <f>IR!B622/12</f>
        <v>51.083333333333336</v>
      </c>
      <c r="D615" s="2">
        <v>51.083333330000002</v>
      </c>
      <c r="E615" s="2">
        <v>0.68100910420000005</v>
      </c>
      <c r="F615" s="2">
        <v>0.38417960410000002</v>
      </c>
      <c r="G615" s="2">
        <v>1.4684091500000001</v>
      </c>
      <c r="H615" s="2">
        <v>51.083333330000002</v>
      </c>
      <c r="I615" s="2">
        <v>7.5489958560000002E-3</v>
      </c>
      <c r="J615" s="2">
        <v>7.4162328440000001E-3</v>
      </c>
      <c r="K615" s="2">
        <v>1.0006182100000001</v>
      </c>
    </row>
    <row r="616" spans="1:11" x14ac:dyDescent="0.25">
      <c r="A616" s="79">
        <f>IR!B623/12</f>
        <v>51.166666666666664</v>
      </c>
      <c r="D616" s="2">
        <v>51.166666669999998</v>
      </c>
      <c r="E616" s="2">
        <v>0.68058835740000001</v>
      </c>
      <c r="F616" s="2">
        <v>0.38479762350000002</v>
      </c>
      <c r="G616" s="2">
        <v>1.469316936</v>
      </c>
      <c r="H616" s="2">
        <v>51.166666669999998</v>
      </c>
      <c r="I616" s="2">
        <v>7.5488245199999996E-3</v>
      </c>
      <c r="J616" s="2">
        <v>7.4162328529999997E-3</v>
      </c>
      <c r="K616" s="2">
        <v>1.0006182100000001</v>
      </c>
    </row>
    <row r="617" spans="1:11" x14ac:dyDescent="0.25">
      <c r="A617" s="79">
        <f>IR!B624/12</f>
        <v>51.25</v>
      </c>
      <c r="D617" s="2">
        <v>51.25</v>
      </c>
      <c r="E617" s="2">
        <v>0.68016787050000005</v>
      </c>
      <c r="F617" s="2">
        <v>0.38541564290000002</v>
      </c>
      <c r="G617" s="2">
        <v>1.470225283</v>
      </c>
      <c r="H617" s="2">
        <v>51.25</v>
      </c>
      <c r="I617" s="2">
        <v>7.5486537420000003E-3</v>
      </c>
      <c r="J617" s="2">
        <v>7.416232868E-3</v>
      </c>
      <c r="K617" s="2">
        <v>1.0006182100000001</v>
      </c>
    </row>
    <row r="618" spans="1:11" x14ac:dyDescent="0.25">
      <c r="A618" s="79">
        <f>IR!B625/12</f>
        <v>51.333333333333336</v>
      </c>
      <c r="D618" s="2">
        <v>51.333333330000002</v>
      </c>
      <c r="E618" s="2">
        <v>0.67974764340000005</v>
      </c>
      <c r="F618" s="2">
        <v>0.38603366230000002</v>
      </c>
      <c r="G618" s="2">
        <v>1.4711341920000001</v>
      </c>
      <c r="H618" s="2">
        <v>51.333333330000002</v>
      </c>
      <c r="I618" s="2">
        <v>7.5484835179999996E-3</v>
      </c>
      <c r="J618" s="2">
        <v>7.416232878E-3</v>
      </c>
      <c r="K618" s="2">
        <v>1.0006182100000001</v>
      </c>
    </row>
    <row r="619" spans="1:11" x14ac:dyDescent="0.25">
      <c r="A619" s="79">
        <f>IR!B626/12</f>
        <v>51.416666666666664</v>
      </c>
      <c r="D619" s="2">
        <v>51.416666669999998</v>
      </c>
      <c r="E619" s="2">
        <v>0.67932767599999999</v>
      </c>
      <c r="F619" s="2">
        <v>0.38665168170000003</v>
      </c>
      <c r="G619" s="2">
        <v>1.4720436619999999</v>
      </c>
      <c r="H619" s="2">
        <v>51.416666669999998</v>
      </c>
      <c r="I619" s="2">
        <v>7.5483138449999997E-3</v>
      </c>
      <c r="J619" s="2">
        <v>7.4162328729999996E-3</v>
      </c>
      <c r="K619" s="2">
        <v>1.0006182100000001</v>
      </c>
    </row>
    <row r="620" spans="1:11" x14ac:dyDescent="0.25">
      <c r="A620" s="79">
        <f>IR!B627/12</f>
        <v>51.5</v>
      </c>
      <c r="D620" s="2">
        <v>51.5</v>
      </c>
      <c r="E620" s="2">
        <v>0.67890796799999997</v>
      </c>
      <c r="F620" s="2">
        <v>0.38726970109999997</v>
      </c>
      <c r="G620" s="2">
        <v>1.472953695</v>
      </c>
      <c r="H620" s="2">
        <v>51.5</v>
      </c>
      <c r="I620" s="2">
        <v>7.5481447220000003E-3</v>
      </c>
      <c r="J620" s="2">
        <v>7.4162328509999997E-3</v>
      </c>
      <c r="K620" s="2">
        <v>1.0006182100000001</v>
      </c>
    </row>
    <row r="621" spans="1:11" x14ac:dyDescent="0.25">
      <c r="A621" s="79">
        <f>IR!B628/12</f>
        <v>51.583333333333336</v>
      </c>
      <c r="D621" s="2">
        <v>51.583333330000002</v>
      </c>
      <c r="E621" s="2">
        <v>0.67848851929999998</v>
      </c>
      <c r="F621" s="2">
        <v>0.38788772049999998</v>
      </c>
      <c r="G621" s="2">
        <v>1.4738642900000001</v>
      </c>
      <c r="H621" s="2">
        <v>51.583333330000002</v>
      </c>
      <c r="I621" s="2">
        <v>7.5479761459999999E-3</v>
      </c>
      <c r="J621" s="2">
        <v>7.4162328440000001E-3</v>
      </c>
      <c r="K621" s="2">
        <v>1.0006182100000001</v>
      </c>
    </row>
    <row r="622" spans="1:11" x14ac:dyDescent="0.25">
      <c r="A622" s="79">
        <f>IR!B629/12</f>
        <v>51.666666666666664</v>
      </c>
      <c r="D622" s="2">
        <v>51.666666669999998</v>
      </c>
      <c r="E622" s="2">
        <v>0.67806932980000001</v>
      </c>
      <c r="F622" s="2">
        <v>0.38850573989999998</v>
      </c>
      <c r="G622" s="2">
        <v>1.474775449</v>
      </c>
      <c r="H622" s="2">
        <v>51.666666669999998</v>
      </c>
      <c r="I622" s="2">
        <v>7.5478081129999996E-3</v>
      </c>
      <c r="J622" s="2">
        <v>7.4162328540000001E-3</v>
      </c>
      <c r="K622" s="2">
        <v>1.0006182100000001</v>
      </c>
    </row>
    <row r="623" spans="1:11" x14ac:dyDescent="0.25">
      <c r="A623" s="79">
        <f>IR!B630/12</f>
        <v>51.75</v>
      </c>
      <c r="D623" s="2">
        <v>51.75</v>
      </c>
      <c r="E623" s="2">
        <v>0.67765039930000004</v>
      </c>
      <c r="F623" s="2">
        <v>0.38912375929999998</v>
      </c>
      <c r="G623" s="2">
        <v>1.47568717</v>
      </c>
      <c r="H623" s="2">
        <v>51.75</v>
      </c>
      <c r="I623" s="2">
        <v>7.5476406219999997E-3</v>
      </c>
      <c r="J623" s="2">
        <v>7.416232868E-3</v>
      </c>
      <c r="K623" s="2">
        <v>1.0006182100000001</v>
      </c>
    </row>
    <row r="624" spans="1:11" x14ac:dyDescent="0.25">
      <c r="A624" s="79">
        <f>IR!B631/12</f>
        <v>51.833333333333336</v>
      </c>
      <c r="D624" s="2">
        <v>51.833333330000002</v>
      </c>
      <c r="E624" s="2">
        <v>0.67723172750000005</v>
      </c>
      <c r="F624" s="2">
        <v>0.38974177869999999</v>
      </c>
      <c r="G624" s="2">
        <v>1.4765994549999999</v>
      </c>
      <c r="H624" s="2">
        <v>51.833333330000002</v>
      </c>
      <c r="I624" s="2">
        <v>7.5474736690000002E-3</v>
      </c>
      <c r="J624" s="2">
        <v>7.416232878E-3</v>
      </c>
      <c r="K624" s="2">
        <v>1.0006182100000001</v>
      </c>
    </row>
    <row r="625" spans="1:11" x14ac:dyDescent="0.25">
      <c r="A625" s="79">
        <f>IR!B632/12</f>
        <v>51.916666666666664</v>
      </c>
      <c r="D625" s="2">
        <v>51.916666669999998</v>
      </c>
      <c r="E625" s="2">
        <v>0.67681331450000004</v>
      </c>
      <c r="F625" s="2">
        <v>0.3903597982</v>
      </c>
      <c r="G625" s="2">
        <v>1.477512304</v>
      </c>
      <c r="H625" s="2">
        <v>51.916666669999998</v>
      </c>
      <c r="I625" s="2">
        <v>7.5473072520000004E-3</v>
      </c>
      <c r="J625" s="2">
        <v>7.416232872E-3</v>
      </c>
      <c r="K625" s="2">
        <v>1.0006182100000001</v>
      </c>
    </row>
    <row r="626" spans="1:11" x14ac:dyDescent="0.25">
      <c r="A626" s="79">
        <f>IR!B633/12</f>
        <v>52</v>
      </c>
      <c r="D626" s="2">
        <v>52</v>
      </c>
      <c r="E626" s="2">
        <v>0.67639516</v>
      </c>
      <c r="F626" s="2">
        <v>0.3909778176</v>
      </c>
      <c r="G626" s="2">
        <v>1.478425718</v>
      </c>
      <c r="H626" s="2">
        <v>52</v>
      </c>
      <c r="I626" s="2">
        <v>7.5471413679999997E-3</v>
      </c>
      <c r="J626" s="2">
        <v>7.4162328509999997E-3</v>
      </c>
      <c r="K626" s="2">
        <v>1.0006182100000001</v>
      </c>
    </row>
    <row r="627" spans="1:11" x14ac:dyDescent="0.25">
      <c r="A627" s="79">
        <f>IR!B634/12</f>
        <v>52.083333333333336</v>
      </c>
      <c r="D627" s="2">
        <v>52.083333330000002</v>
      </c>
      <c r="E627" s="2">
        <v>0.67597726380000001</v>
      </c>
      <c r="F627" s="2">
        <v>0.391595837</v>
      </c>
      <c r="G627" s="2">
        <v>1.479339696</v>
      </c>
      <c r="H627" s="2">
        <v>52.083333330000002</v>
      </c>
      <c r="I627" s="2">
        <v>7.5469760149999999E-3</v>
      </c>
      <c r="J627" s="2">
        <v>7.4162328449999997E-3</v>
      </c>
      <c r="K627" s="2">
        <v>1.0006182100000001</v>
      </c>
    </row>
    <row r="628" spans="1:11" x14ac:dyDescent="0.25">
      <c r="A628" s="79">
        <f>IR!B635/12</f>
        <v>52.166666666666664</v>
      </c>
      <c r="D628" s="2">
        <v>52.166666669999998</v>
      </c>
      <c r="E628" s="2">
        <v>0.67555962579999995</v>
      </c>
      <c r="F628" s="2">
        <v>0.3922138564</v>
      </c>
      <c r="G628" s="2">
        <v>1.480254239</v>
      </c>
      <c r="H628" s="2">
        <v>52.166666669999998</v>
      </c>
      <c r="I628" s="2">
        <v>7.5468111910000002E-3</v>
      </c>
      <c r="J628" s="2">
        <v>7.4162328540000001E-3</v>
      </c>
      <c r="K628" s="2">
        <v>1.0006182100000001</v>
      </c>
    </row>
    <row r="629" spans="1:11" x14ac:dyDescent="0.25">
      <c r="A629" s="79">
        <f>IR!B636/12</f>
        <v>52.25</v>
      </c>
      <c r="D629" s="2">
        <v>52.25</v>
      </c>
      <c r="E629" s="2">
        <v>0.67514224580000004</v>
      </c>
      <c r="F629" s="2">
        <v>0.39283187580000001</v>
      </c>
      <c r="G629" s="2">
        <v>1.4811693480000001</v>
      </c>
      <c r="H629" s="2">
        <v>52.25</v>
      </c>
      <c r="I629" s="2">
        <v>7.5466468919999996E-3</v>
      </c>
      <c r="J629" s="2">
        <v>7.416232868E-3</v>
      </c>
      <c r="K629" s="2">
        <v>1.0006182100000001</v>
      </c>
    </row>
    <row r="630" spans="1:11" x14ac:dyDescent="0.25">
      <c r="A630" s="79">
        <f>IR!B637/12</f>
        <v>52.333333333333336</v>
      </c>
      <c r="D630" s="2">
        <v>52.333333330000002</v>
      </c>
      <c r="E630" s="2">
        <v>0.67472512370000004</v>
      </c>
      <c r="F630" s="2">
        <v>0.39344989520000001</v>
      </c>
      <c r="G630" s="2">
        <v>1.4820850219999999</v>
      </c>
      <c r="H630" s="2">
        <v>52.333333330000002</v>
      </c>
      <c r="I630" s="2">
        <v>7.5464831169999996E-3</v>
      </c>
      <c r="J630" s="2">
        <v>7.4162328770000004E-3</v>
      </c>
      <c r="K630" s="2">
        <v>1.0006182100000001</v>
      </c>
    </row>
    <row r="631" spans="1:11" x14ac:dyDescent="0.25">
      <c r="A631" s="79">
        <f>IR!B638/12</f>
        <v>52.416666666666664</v>
      </c>
      <c r="D631" s="2">
        <v>52.416666669999998</v>
      </c>
      <c r="E631" s="2">
        <v>0.67430825930000005</v>
      </c>
      <c r="F631" s="2">
        <v>0.39406791460000001</v>
      </c>
      <c r="G631" s="2">
        <v>1.483001263</v>
      </c>
      <c r="H631" s="2">
        <v>52.416666669999998</v>
      </c>
      <c r="I631" s="2">
        <v>7.5463198629999997E-3</v>
      </c>
      <c r="J631" s="2">
        <v>7.416232872E-3</v>
      </c>
      <c r="K631" s="2">
        <v>1.0006182100000001</v>
      </c>
    </row>
    <row r="632" spans="1:11" x14ac:dyDescent="0.25">
      <c r="A632" s="79">
        <f>IR!B639/12</f>
        <v>52.5</v>
      </c>
      <c r="D632" s="2">
        <v>52.5</v>
      </c>
      <c r="E632" s="2">
        <v>0.67389165250000005</v>
      </c>
      <c r="F632" s="2">
        <v>0.39468593400000002</v>
      </c>
      <c r="G632" s="2">
        <v>1.4839180700000001</v>
      </c>
      <c r="H632" s="2">
        <v>52.5</v>
      </c>
      <c r="I632" s="2">
        <v>7.5461571259999999E-3</v>
      </c>
      <c r="J632" s="2">
        <v>7.4162328509999997E-3</v>
      </c>
      <c r="K632" s="2">
        <v>1.0006182100000001</v>
      </c>
    </row>
    <row r="633" spans="1:11" x14ac:dyDescent="0.25">
      <c r="A633" s="79">
        <f>IR!B640/12</f>
        <v>52.583333333333336</v>
      </c>
      <c r="D633" s="2">
        <v>52.583333330000002</v>
      </c>
      <c r="E633" s="2">
        <v>0.67347530300000003</v>
      </c>
      <c r="F633" s="2">
        <v>0.39530395340000002</v>
      </c>
      <c r="G633" s="2">
        <v>1.4848354429999999</v>
      </c>
      <c r="H633" s="2">
        <v>52.583333330000002</v>
      </c>
      <c r="I633" s="2">
        <v>7.5459949060000002E-3</v>
      </c>
      <c r="J633" s="2">
        <v>7.4162328460000001E-3</v>
      </c>
      <c r="K633" s="2">
        <v>1.0006182100000001</v>
      </c>
    </row>
    <row r="634" spans="1:11" x14ac:dyDescent="0.25">
      <c r="A634" s="79">
        <f>IR!B641/12</f>
        <v>52.666666666666664</v>
      </c>
      <c r="D634" s="2">
        <v>52.666666669999998</v>
      </c>
      <c r="E634" s="2">
        <v>0.67305921079999997</v>
      </c>
      <c r="F634" s="2">
        <v>0.39592197280000002</v>
      </c>
      <c r="G634" s="2">
        <v>1.4857533839999999</v>
      </c>
      <c r="H634" s="2">
        <v>52.666666669999998</v>
      </c>
      <c r="I634" s="2">
        <v>7.5458331989999997E-3</v>
      </c>
      <c r="J634" s="2">
        <v>7.4162328540000001E-3</v>
      </c>
      <c r="K634" s="2">
        <v>1.0006182100000001</v>
      </c>
    </row>
    <row r="635" spans="1:11" x14ac:dyDescent="0.25">
      <c r="A635" s="79">
        <f>IR!B642/12</f>
        <v>52.75</v>
      </c>
      <c r="D635" s="2">
        <v>52.75</v>
      </c>
      <c r="E635" s="2">
        <v>0.67264337569999999</v>
      </c>
      <c r="F635" s="2">
        <v>0.39653999220000002</v>
      </c>
      <c r="G635" s="2">
        <v>1.4866718919999999</v>
      </c>
      <c r="H635" s="2">
        <v>52.75</v>
      </c>
      <c r="I635" s="2">
        <v>7.5456720030000002E-3</v>
      </c>
      <c r="J635" s="2">
        <v>7.416232868E-3</v>
      </c>
      <c r="K635" s="2">
        <v>1.0006182100000001</v>
      </c>
    </row>
    <row r="636" spans="1:11" x14ac:dyDescent="0.25">
      <c r="A636" s="79">
        <f>IR!B643/12</f>
        <v>52.833333333333336</v>
      </c>
      <c r="D636" s="2">
        <v>52.833333330000002</v>
      </c>
      <c r="E636" s="2">
        <v>0.67222779740000005</v>
      </c>
      <c r="F636" s="2">
        <v>0.39715801160000003</v>
      </c>
      <c r="G636" s="2">
        <v>1.4875909679999999</v>
      </c>
      <c r="H636" s="2">
        <v>52.833333330000002</v>
      </c>
      <c r="I636" s="2">
        <v>7.5455113149999996E-3</v>
      </c>
      <c r="J636" s="2">
        <v>7.4162328770000004E-3</v>
      </c>
      <c r="K636" s="2">
        <v>1.0006182100000001</v>
      </c>
    </row>
    <row r="637" spans="1:11" x14ac:dyDescent="0.25">
      <c r="A637" s="79">
        <f>IR!B644/12</f>
        <v>52.916666666666664</v>
      </c>
      <c r="D637" s="2">
        <v>52.916666669999998</v>
      </c>
      <c r="E637" s="2">
        <v>0.67181247600000005</v>
      </c>
      <c r="F637" s="2">
        <v>0.39777603099999997</v>
      </c>
      <c r="G637" s="2">
        <v>1.488510612</v>
      </c>
      <c r="H637" s="2">
        <v>52.916666669999998</v>
      </c>
      <c r="I637" s="2">
        <v>7.545351134E-3</v>
      </c>
      <c r="J637" s="2">
        <v>7.4162328709999996E-3</v>
      </c>
      <c r="K637" s="2">
        <v>1.0006182100000001</v>
      </c>
    </row>
    <row r="638" spans="1:11" x14ac:dyDescent="0.25">
      <c r="A638" s="79">
        <f>IR!B645/12</f>
        <v>53</v>
      </c>
      <c r="D638" s="2">
        <v>53</v>
      </c>
      <c r="E638" s="2">
        <v>0.67139741109999995</v>
      </c>
      <c r="F638" s="2">
        <v>0.39839405039999998</v>
      </c>
      <c r="G638" s="2">
        <v>1.4894308249999999</v>
      </c>
      <c r="H638" s="2">
        <v>53</v>
      </c>
      <c r="I638" s="2">
        <v>7.5451914559999996E-3</v>
      </c>
      <c r="J638" s="2">
        <v>7.4162328520000001E-3</v>
      </c>
      <c r="K638" s="2">
        <v>1.0006182100000001</v>
      </c>
    </row>
    <row r="639" spans="1:11" x14ac:dyDescent="0.25">
      <c r="A639" s="79">
        <f>IR!B646/12</f>
        <v>53.083333333333336</v>
      </c>
      <c r="D639" s="2">
        <v>53.083333330000002</v>
      </c>
      <c r="E639" s="2">
        <v>0.67098260269999999</v>
      </c>
      <c r="F639" s="2">
        <v>0.39901206979999998</v>
      </c>
      <c r="G639" s="2">
        <v>1.490351607</v>
      </c>
      <c r="H639" s="2">
        <v>53.083333330000002</v>
      </c>
      <c r="I639" s="2">
        <v>7.5450322799999999E-3</v>
      </c>
      <c r="J639" s="2">
        <v>7.4162328460000001E-3</v>
      </c>
      <c r="K639" s="2">
        <v>1.0006182100000001</v>
      </c>
    </row>
    <row r="640" spans="1:11" x14ac:dyDescent="0.25">
      <c r="A640" s="79">
        <f>IR!B647/12</f>
        <v>53.166666666666664</v>
      </c>
      <c r="D640" s="2">
        <v>53.166666669999998</v>
      </c>
      <c r="E640" s="2">
        <v>0.67056805050000001</v>
      </c>
      <c r="F640" s="2">
        <v>0.39963008919999998</v>
      </c>
      <c r="G640" s="2">
        <v>1.4912729579999999</v>
      </c>
      <c r="H640" s="2">
        <v>53.166666669999998</v>
      </c>
      <c r="I640" s="2">
        <v>7.5448736019999999E-3</v>
      </c>
      <c r="J640" s="2">
        <v>7.4162328540000001E-3</v>
      </c>
      <c r="K640" s="2">
        <v>1.0006182100000001</v>
      </c>
    </row>
    <row r="641" spans="1:11" x14ac:dyDescent="0.25">
      <c r="A641" s="79">
        <f>IR!B648/12</f>
        <v>53.25</v>
      </c>
      <c r="D641" s="2">
        <v>53.25</v>
      </c>
      <c r="E641" s="2">
        <v>0.67015375450000003</v>
      </c>
      <c r="F641" s="2">
        <v>0.40024810859999999</v>
      </c>
      <c r="G641" s="2">
        <v>1.4921948780000001</v>
      </c>
      <c r="H641" s="2">
        <v>53.25</v>
      </c>
      <c r="I641" s="2">
        <v>7.5447154219999996E-3</v>
      </c>
      <c r="J641" s="2">
        <v>7.4162328669999996E-3</v>
      </c>
      <c r="K641" s="2">
        <v>1.0006182100000001</v>
      </c>
    </row>
    <row r="642" spans="1:11" x14ac:dyDescent="0.25">
      <c r="A642" s="79">
        <f>IR!B649/12</f>
        <v>53.333333333333336</v>
      </c>
      <c r="D642" s="2">
        <v>53.333333330000002</v>
      </c>
      <c r="E642" s="2">
        <v>0.66973971440000002</v>
      </c>
      <c r="F642" s="2">
        <v>0.40086612799999999</v>
      </c>
      <c r="G642" s="2">
        <v>1.4931173689999999</v>
      </c>
      <c r="H642" s="2">
        <v>53.333333330000002</v>
      </c>
      <c r="I642" s="2">
        <v>7.5445577349999996E-3</v>
      </c>
      <c r="J642" s="2">
        <v>7.416232876E-3</v>
      </c>
      <c r="K642" s="2">
        <v>1.0006182100000001</v>
      </c>
    </row>
    <row r="643" spans="1:11" x14ac:dyDescent="0.25">
      <c r="A643" s="79">
        <f>IR!B650/12</f>
        <v>53.416666666666664</v>
      </c>
      <c r="D643" s="2">
        <v>53.416666669999998</v>
      </c>
      <c r="E643" s="2">
        <v>0.66932593009999997</v>
      </c>
      <c r="F643" s="2">
        <v>0.40148414739999999</v>
      </c>
      <c r="G643" s="2">
        <v>1.494040429</v>
      </c>
      <c r="H643" s="2">
        <v>53.416666669999998</v>
      </c>
      <c r="I643" s="2">
        <v>7.5444005409999997E-3</v>
      </c>
      <c r="J643" s="2">
        <v>7.4162328709999996E-3</v>
      </c>
      <c r="K643" s="2">
        <v>1.0006182100000001</v>
      </c>
    </row>
    <row r="644" spans="1:11" x14ac:dyDescent="0.25">
      <c r="A644" s="79">
        <f>IR!B651/12</f>
        <v>53.5</v>
      </c>
      <c r="D644" s="2">
        <v>53.5</v>
      </c>
      <c r="E644" s="2">
        <v>0.66891240149999998</v>
      </c>
      <c r="F644" s="2">
        <v>0.4021021669</v>
      </c>
      <c r="G644" s="2">
        <v>1.4949640609999999</v>
      </c>
      <c r="H644" s="2">
        <v>53.5</v>
      </c>
      <c r="I644" s="2">
        <v>7.5442438360000001E-3</v>
      </c>
      <c r="J644" s="2">
        <v>7.4162328520000001E-3</v>
      </c>
      <c r="K644" s="2">
        <v>1.0006182100000001</v>
      </c>
    </row>
    <row r="645" spans="1:11" x14ac:dyDescent="0.25">
      <c r="A645" s="79">
        <f>IR!B652/12</f>
        <v>53.583333333333336</v>
      </c>
      <c r="D645" s="2">
        <v>53.583333330000002</v>
      </c>
      <c r="E645" s="2">
        <v>0.66849912840000003</v>
      </c>
      <c r="F645" s="2">
        <v>0.4027201863</v>
      </c>
      <c r="G645" s="2">
        <v>1.4958882630000001</v>
      </c>
      <c r="H645" s="2">
        <v>53.583333330000002</v>
      </c>
      <c r="I645" s="2">
        <v>7.5440876190000002E-3</v>
      </c>
      <c r="J645" s="2">
        <v>7.4162328469999997E-3</v>
      </c>
      <c r="K645" s="2">
        <v>1.0006182100000001</v>
      </c>
    </row>
    <row r="646" spans="1:11" x14ac:dyDescent="0.25">
      <c r="A646" s="79">
        <f>IR!B653/12</f>
        <v>53.666666666666664</v>
      </c>
      <c r="D646" s="2">
        <v>53.666666669999998</v>
      </c>
      <c r="E646" s="2">
        <v>0.6680861106</v>
      </c>
      <c r="F646" s="2">
        <v>0.40333820570000001</v>
      </c>
      <c r="G646" s="2">
        <v>1.4968130369999999</v>
      </c>
      <c r="H646" s="2">
        <v>53.666666669999998</v>
      </c>
      <c r="I646" s="2">
        <v>7.5439318869999997E-3</v>
      </c>
      <c r="J646" s="2">
        <v>7.4162328549999997E-3</v>
      </c>
      <c r="K646" s="2">
        <v>1.0006182100000001</v>
      </c>
    </row>
    <row r="647" spans="1:11" x14ac:dyDescent="0.25">
      <c r="A647" s="79">
        <f>IR!B654/12</f>
        <v>53.75</v>
      </c>
      <c r="D647" s="2">
        <v>53.75</v>
      </c>
      <c r="E647" s="2">
        <v>0.667673348</v>
      </c>
      <c r="F647" s="2">
        <v>0.40395622510000001</v>
      </c>
      <c r="G647" s="2">
        <v>1.4977383820000001</v>
      </c>
      <c r="H647" s="2">
        <v>53.75</v>
      </c>
      <c r="I647" s="2">
        <v>7.5437766380000004E-3</v>
      </c>
      <c r="J647" s="2">
        <v>7.4162328669999996E-3</v>
      </c>
      <c r="K647" s="2">
        <v>1.0006182100000001</v>
      </c>
    </row>
    <row r="648" spans="1:11" x14ac:dyDescent="0.25">
      <c r="A648" s="79">
        <f>IR!B655/12</f>
        <v>53.833333333333336</v>
      </c>
      <c r="D648" s="2">
        <v>53.833333330000002</v>
      </c>
      <c r="E648" s="2">
        <v>0.6672608404</v>
      </c>
      <c r="F648" s="2">
        <v>0.40457424450000001</v>
      </c>
      <c r="G648" s="2">
        <v>1.4986642999999999</v>
      </c>
      <c r="H648" s="2">
        <v>53.833333330000002</v>
      </c>
      <c r="I648" s="2">
        <v>7.5436218700000003E-3</v>
      </c>
      <c r="J648" s="2">
        <v>7.4162328749999996E-3</v>
      </c>
      <c r="K648" s="2">
        <v>1.0006182100000001</v>
      </c>
    </row>
    <row r="649" spans="1:11" x14ac:dyDescent="0.25">
      <c r="A649" s="79">
        <f>IR!B656/12</f>
        <v>53.916666666666664</v>
      </c>
      <c r="D649" s="2">
        <v>53.916666669999998</v>
      </c>
      <c r="E649" s="2">
        <v>0.66684858759999999</v>
      </c>
      <c r="F649" s="2">
        <v>0.40519226390000002</v>
      </c>
      <c r="G649" s="2">
        <v>1.499590789</v>
      </c>
      <c r="H649" s="2">
        <v>53.916666669999998</v>
      </c>
      <c r="I649" s="2">
        <v>7.5434675800000002E-3</v>
      </c>
      <c r="J649" s="2">
        <v>7.4162328709999996E-3</v>
      </c>
      <c r="K649" s="2">
        <v>1.0006182100000001</v>
      </c>
    </row>
    <row r="650" spans="1:11" x14ac:dyDescent="0.25">
      <c r="A650" s="79">
        <f>IR!B657/12</f>
        <v>54</v>
      </c>
      <c r="D650" s="2">
        <v>54</v>
      </c>
      <c r="E650" s="2">
        <v>0.66643658959999996</v>
      </c>
      <c r="F650" s="2">
        <v>0.40581028330000002</v>
      </c>
      <c r="G650" s="2">
        <v>1.500517852</v>
      </c>
      <c r="H650" s="2">
        <v>54</v>
      </c>
      <c r="I650" s="2">
        <v>7.5433137659999998E-3</v>
      </c>
      <c r="J650" s="2">
        <v>7.4162328520000001E-3</v>
      </c>
      <c r="K650" s="2">
        <v>1.0006182100000001</v>
      </c>
    </row>
    <row r="651" spans="1:11" x14ac:dyDescent="0.25">
      <c r="A651" s="79">
        <f>IR!B658/12</f>
        <v>54.083333333333336</v>
      </c>
      <c r="D651" s="2">
        <v>54.083333330000002</v>
      </c>
      <c r="E651" s="2">
        <v>0.66602484610000001</v>
      </c>
      <c r="F651" s="2">
        <v>0.40642830270000002</v>
      </c>
      <c r="G651" s="2">
        <v>1.5014454880000001</v>
      </c>
      <c r="H651" s="2">
        <v>54.083333330000002</v>
      </c>
      <c r="I651" s="2">
        <v>7.5431604269999997E-3</v>
      </c>
      <c r="J651" s="2">
        <v>7.4162328469999997E-3</v>
      </c>
      <c r="K651" s="2">
        <v>1.0006182100000001</v>
      </c>
    </row>
    <row r="652" spans="1:11" x14ac:dyDescent="0.25">
      <c r="A652" s="79">
        <f>IR!B659/12</f>
        <v>54.166666666666664</v>
      </c>
      <c r="D652" s="2">
        <v>54.166666669999998</v>
      </c>
      <c r="E652" s="2">
        <v>0.66561335700000002</v>
      </c>
      <c r="F652" s="2">
        <v>0.40704632210000002</v>
      </c>
      <c r="G652" s="2">
        <v>1.5023736969999999</v>
      </c>
      <c r="H652" s="2">
        <v>54.166666669999998</v>
      </c>
      <c r="I652" s="2">
        <v>7.5430075589999999E-3</v>
      </c>
      <c r="J652" s="2">
        <v>7.4162328549999997E-3</v>
      </c>
      <c r="K652" s="2">
        <v>1.0006182100000001</v>
      </c>
    </row>
    <row r="653" spans="1:11" x14ac:dyDescent="0.25">
      <c r="A653" s="79">
        <f>IR!B660/12</f>
        <v>54.25</v>
      </c>
      <c r="D653" s="2">
        <v>54.25</v>
      </c>
      <c r="E653" s="2">
        <v>0.66520212209999996</v>
      </c>
      <c r="F653" s="2">
        <v>0.40766434150000003</v>
      </c>
      <c r="G653" s="2">
        <v>1.5033024800000001</v>
      </c>
      <c r="H653" s="2">
        <v>54.25</v>
      </c>
      <c r="I653" s="2">
        <v>7.542855161E-3</v>
      </c>
      <c r="J653" s="2">
        <v>7.4162328669999996E-3</v>
      </c>
      <c r="K653" s="2">
        <v>1.0006182100000001</v>
      </c>
    </row>
    <row r="654" spans="1:11" x14ac:dyDescent="0.25">
      <c r="A654" s="79">
        <f>IR!B661/12</f>
        <v>54.333333333333336</v>
      </c>
      <c r="D654" s="2">
        <v>54.333333330000002</v>
      </c>
      <c r="E654" s="2">
        <v>0.66479114130000005</v>
      </c>
      <c r="F654" s="2">
        <v>0.40828236089999997</v>
      </c>
      <c r="G654" s="2">
        <v>1.5042318370000001</v>
      </c>
      <c r="H654" s="2">
        <v>54.333333330000002</v>
      </c>
      <c r="I654" s="2">
        <v>7.5427032300000004E-3</v>
      </c>
      <c r="J654" s="2">
        <v>7.4162328749999996E-3</v>
      </c>
      <c r="K654" s="2">
        <v>1.0006182100000001</v>
      </c>
    </row>
    <row r="655" spans="1:11" x14ac:dyDescent="0.25">
      <c r="A655" s="79">
        <f>IR!B662/12</f>
        <v>54.416666666666664</v>
      </c>
      <c r="D655" s="2">
        <v>54.416666669999998</v>
      </c>
      <c r="E655" s="2">
        <v>0.66438041439999995</v>
      </c>
      <c r="F655" s="2">
        <v>0.40890038029999998</v>
      </c>
      <c r="G655" s="2">
        <v>1.5051617690000001</v>
      </c>
      <c r="H655" s="2">
        <v>54.416666669999998</v>
      </c>
      <c r="I655" s="2">
        <v>7.5425517649999997E-3</v>
      </c>
      <c r="J655" s="2">
        <v>7.41623287E-3</v>
      </c>
      <c r="K655" s="2">
        <v>1.0006182100000001</v>
      </c>
    </row>
    <row r="656" spans="1:11" x14ac:dyDescent="0.25">
      <c r="A656" s="79">
        <f>IR!B663/12</f>
        <v>54.5</v>
      </c>
      <c r="D656" s="2">
        <v>54.5</v>
      </c>
      <c r="E656" s="2">
        <v>0.66396994129999998</v>
      </c>
      <c r="F656" s="2">
        <v>0.40951839969999998</v>
      </c>
      <c r="G656" s="2">
        <v>1.506092276</v>
      </c>
      <c r="H656" s="2">
        <v>54.5</v>
      </c>
      <c r="I656" s="2">
        <v>7.5424007630000003E-3</v>
      </c>
      <c r="J656" s="2">
        <v>7.4162328529999997E-3</v>
      </c>
      <c r="K656" s="2">
        <v>1.0006182100000001</v>
      </c>
    </row>
    <row r="657" spans="1:11" x14ac:dyDescent="0.25">
      <c r="A657" s="79">
        <f>IR!B664/12</f>
        <v>54.583333333333336</v>
      </c>
      <c r="D657" s="2">
        <v>54.583333330000002</v>
      </c>
      <c r="E657" s="2">
        <v>0.66355972169999999</v>
      </c>
      <c r="F657" s="2">
        <v>0.41013641909999998</v>
      </c>
      <c r="G657" s="2">
        <v>1.5070233580000001</v>
      </c>
      <c r="H657" s="2">
        <v>54.583333330000002</v>
      </c>
      <c r="I657" s="2">
        <v>7.5422502220000003E-3</v>
      </c>
      <c r="J657" s="2">
        <v>7.4162328480000001E-3</v>
      </c>
      <c r="K657" s="2">
        <v>1.0006182100000001</v>
      </c>
    </row>
    <row r="658" spans="1:11" x14ac:dyDescent="0.25">
      <c r="A658" s="79">
        <f>IR!B665/12</f>
        <v>54.666666666666664</v>
      </c>
      <c r="D658" s="2">
        <v>54.666666669999998</v>
      </c>
      <c r="E658" s="2">
        <v>0.6631497556</v>
      </c>
      <c r="F658" s="2">
        <v>0.41075443849999999</v>
      </c>
      <c r="G658" s="2">
        <v>1.5079550150000001</v>
      </c>
      <c r="H658" s="2">
        <v>54.666666669999998</v>
      </c>
      <c r="I658" s="2">
        <v>7.5421001399999998E-3</v>
      </c>
      <c r="J658" s="2">
        <v>7.4162328549999997E-3</v>
      </c>
      <c r="K658" s="2">
        <v>1.0006182100000001</v>
      </c>
    </row>
    <row r="659" spans="1:11" x14ac:dyDescent="0.25">
      <c r="A659" s="79">
        <f>IR!B666/12</f>
        <v>54.75</v>
      </c>
      <c r="D659" s="2">
        <v>54.75</v>
      </c>
      <c r="E659" s="2">
        <v>0.66274004279999998</v>
      </c>
      <c r="F659" s="2">
        <v>0.41137245789999999</v>
      </c>
      <c r="G659" s="2">
        <v>1.508887249</v>
      </c>
      <c r="H659" s="2">
        <v>54.75</v>
      </c>
      <c r="I659" s="2">
        <v>7.5419505140000001E-3</v>
      </c>
      <c r="J659" s="2">
        <v>7.4162328669999996E-3</v>
      </c>
      <c r="K659" s="2">
        <v>1.0006182100000001</v>
      </c>
    </row>
    <row r="660" spans="1:11" x14ac:dyDescent="0.25">
      <c r="A660" s="79">
        <f>IR!B667/12</f>
        <v>54.833333333333336</v>
      </c>
      <c r="D660" s="2">
        <v>54.833333330000002</v>
      </c>
      <c r="E660" s="2">
        <v>0.66233058320000004</v>
      </c>
      <c r="F660" s="2">
        <v>0.41199047729999999</v>
      </c>
      <c r="G660" s="2">
        <v>1.5098200589999999</v>
      </c>
      <c r="H660" s="2">
        <v>54.833333330000002</v>
      </c>
      <c r="I660" s="2">
        <v>7.5418013440000002E-3</v>
      </c>
      <c r="J660" s="2">
        <v>7.416232874E-3</v>
      </c>
      <c r="K660" s="2">
        <v>1.0006182100000001</v>
      </c>
    </row>
    <row r="661" spans="1:11" x14ac:dyDescent="0.25">
      <c r="A661" s="79">
        <f>IR!B668/12</f>
        <v>54.916666666666664</v>
      </c>
      <c r="D661" s="2">
        <v>54.916666669999998</v>
      </c>
      <c r="E661" s="2">
        <v>0.66192137650000005</v>
      </c>
      <c r="F661" s="2">
        <v>0.41260849669999999</v>
      </c>
      <c r="G661" s="2">
        <v>1.510753445</v>
      </c>
      <c r="H661" s="2">
        <v>54.916666669999998</v>
      </c>
      <c r="I661" s="2">
        <v>7.5416526269999999E-3</v>
      </c>
      <c r="J661" s="2">
        <v>7.41623287E-3</v>
      </c>
      <c r="K661" s="2">
        <v>1.0006182100000001</v>
      </c>
    </row>
    <row r="662" spans="1:11" x14ac:dyDescent="0.25">
      <c r="A662" s="79">
        <f>IR!B669/12</f>
        <v>55</v>
      </c>
      <c r="D662" s="2">
        <v>55</v>
      </c>
      <c r="E662" s="2">
        <v>0.66151242259999998</v>
      </c>
      <c r="F662" s="2">
        <v>0.4132265161</v>
      </c>
      <c r="G662" s="2">
        <v>1.5116874090000001</v>
      </c>
      <c r="H662" s="2">
        <v>55</v>
      </c>
      <c r="I662" s="2">
        <v>7.5415043600000004E-3</v>
      </c>
      <c r="J662" s="2">
        <v>7.4162328529999997E-3</v>
      </c>
      <c r="K662" s="2">
        <v>1.0006182100000001</v>
      </c>
    </row>
    <row r="663" spans="1:11" x14ac:dyDescent="0.25">
      <c r="A663" s="79">
        <f>IR!B670/12</f>
        <v>55.083333333333336</v>
      </c>
      <c r="D663" s="2">
        <v>55.083333330000002</v>
      </c>
      <c r="E663" s="2">
        <v>0.66110372139999996</v>
      </c>
      <c r="F663" s="2">
        <v>0.4138445355</v>
      </c>
      <c r="G663" s="2">
        <v>1.51262195</v>
      </c>
      <c r="H663" s="2">
        <v>55.083333330000002</v>
      </c>
      <c r="I663" s="2">
        <v>7.5413565409999999E-3</v>
      </c>
      <c r="J663" s="2">
        <v>7.4162328480000001E-3</v>
      </c>
      <c r="K663" s="2">
        <v>1.0006182100000001</v>
      </c>
    </row>
    <row r="664" spans="1:11" x14ac:dyDescent="0.25">
      <c r="A664" s="79">
        <f>IR!B671/12</f>
        <v>55.166666666666664</v>
      </c>
      <c r="D664" s="2">
        <v>55.166666669999998</v>
      </c>
      <c r="E664" s="2">
        <v>0.66069527269999995</v>
      </c>
      <c r="F664" s="2">
        <v>0.41446255500000001</v>
      </c>
      <c r="G664" s="2">
        <v>1.5135570679999999</v>
      </c>
      <c r="H664" s="2">
        <v>55.166666669999998</v>
      </c>
      <c r="I664" s="2">
        <v>7.5412091700000003E-3</v>
      </c>
      <c r="J664" s="2">
        <v>7.4162328549999997E-3</v>
      </c>
      <c r="K664" s="2">
        <v>1.0006182100000001</v>
      </c>
    </row>
    <row r="665" spans="1:11" x14ac:dyDescent="0.25">
      <c r="A665" s="79">
        <f>IR!B672/12</f>
        <v>55.25</v>
      </c>
      <c r="D665" s="2">
        <v>55.25</v>
      </c>
      <c r="E665" s="2">
        <v>0.66028707639999995</v>
      </c>
      <c r="F665" s="2">
        <v>0.41508057440000001</v>
      </c>
      <c r="G665" s="2">
        <v>1.514492765</v>
      </c>
      <c r="H665" s="2">
        <v>55.25</v>
      </c>
      <c r="I665" s="2">
        <v>7.5410622429999997E-3</v>
      </c>
      <c r="J665" s="2">
        <v>7.416232866E-3</v>
      </c>
      <c r="K665" s="2">
        <v>1.0006182100000001</v>
      </c>
    </row>
    <row r="666" spans="1:11" x14ac:dyDescent="0.25">
      <c r="A666" s="79">
        <f>IR!B673/12</f>
        <v>55.333333333333336</v>
      </c>
      <c r="D666" s="2">
        <v>55.333333330000002</v>
      </c>
      <c r="E666" s="2">
        <v>0.65987913220000005</v>
      </c>
      <c r="F666" s="2">
        <v>0.41569859380000002</v>
      </c>
      <c r="G666" s="2">
        <v>1.5154290399999999</v>
      </c>
      <c r="H666" s="2">
        <v>55.333333330000002</v>
      </c>
      <c r="I666" s="2">
        <v>7.540915758E-3</v>
      </c>
      <c r="J666" s="2">
        <v>7.416232874E-3</v>
      </c>
      <c r="K666" s="2">
        <v>1.0006182100000001</v>
      </c>
    </row>
    <row r="667" spans="1:11" x14ac:dyDescent="0.25">
      <c r="A667" s="79">
        <f>IR!B674/12</f>
        <v>55.416666666666664</v>
      </c>
      <c r="D667" s="2">
        <v>55.416666669999998</v>
      </c>
      <c r="E667" s="2">
        <v>0.65947144010000003</v>
      </c>
      <c r="F667" s="2">
        <v>0.41631661320000002</v>
      </c>
      <c r="G667" s="2">
        <v>1.516365894</v>
      </c>
      <c r="H667" s="2">
        <v>55.416666669999998</v>
      </c>
      <c r="I667" s="2">
        <v>7.5407697139999999E-3</v>
      </c>
      <c r="J667" s="2">
        <v>7.41623287E-3</v>
      </c>
      <c r="K667" s="2">
        <v>1.0006182100000001</v>
      </c>
    </row>
    <row r="668" spans="1:11" x14ac:dyDescent="0.25">
      <c r="A668" s="79">
        <f>IR!B675/12</f>
        <v>55.5</v>
      </c>
      <c r="D668" s="2">
        <v>55.5</v>
      </c>
      <c r="E668" s="2">
        <v>0.65906399989999997</v>
      </c>
      <c r="F668" s="2">
        <v>0.41693463260000002</v>
      </c>
      <c r="G668" s="2">
        <v>1.517303327</v>
      </c>
      <c r="H668" s="2">
        <v>55.5</v>
      </c>
      <c r="I668" s="2">
        <v>7.5406241090000001E-3</v>
      </c>
      <c r="J668" s="2">
        <v>7.4162328529999997E-3</v>
      </c>
      <c r="K668" s="2">
        <v>1.0006182100000001</v>
      </c>
    </row>
    <row r="669" spans="1:11" x14ac:dyDescent="0.25">
      <c r="A669" s="79">
        <f>IR!B676/12</f>
        <v>55.583333333333336</v>
      </c>
      <c r="D669" s="2">
        <v>55.583333330000002</v>
      </c>
      <c r="E669" s="2">
        <v>0.65865681139999999</v>
      </c>
      <c r="F669" s="2">
        <v>0.41755265200000002</v>
      </c>
      <c r="G669" s="2">
        <v>1.5182413400000001</v>
      </c>
      <c r="H669" s="2">
        <v>55.583333330000002</v>
      </c>
      <c r="I669" s="2">
        <v>7.5404789400000003E-3</v>
      </c>
      <c r="J669" s="2">
        <v>7.4162328489999997E-3</v>
      </c>
      <c r="K669" s="2">
        <v>1.0006182100000001</v>
      </c>
    </row>
    <row r="670" spans="1:11" x14ac:dyDescent="0.25">
      <c r="A670" s="79">
        <f>IR!B677/12</f>
        <v>55.666666666666664</v>
      </c>
      <c r="D670" s="2">
        <v>55.666666669999998</v>
      </c>
      <c r="E670" s="2">
        <v>0.65824987440000005</v>
      </c>
      <c r="F670" s="2">
        <v>0.41817067140000003</v>
      </c>
      <c r="G670" s="2">
        <v>1.519179933</v>
      </c>
      <c r="H670" s="2">
        <v>55.666666669999998</v>
      </c>
      <c r="I670" s="2">
        <v>7.5403342060000001E-3</v>
      </c>
      <c r="J670" s="2">
        <v>7.4162328560000001E-3</v>
      </c>
      <c r="K670" s="2">
        <v>1.0006182100000001</v>
      </c>
    </row>
    <row r="671" spans="1:11" x14ac:dyDescent="0.25">
      <c r="A671" s="79">
        <f>IR!B678/12</f>
        <v>55.75</v>
      </c>
      <c r="D671" s="2">
        <v>55.75</v>
      </c>
      <c r="E671" s="2">
        <v>0.65784318890000004</v>
      </c>
      <c r="F671" s="2">
        <v>0.41878869079999997</v>
      </c>
      <c r="G671" s="2">
        <v>1.5201191060000001</v>
      </c>
      <c r="H671" s="2">
        <v>55.75</v>
      </c>
      <c r="I671" s="2">
        <v>7.5401899050000004E-3</v>
      </c>
      <c r="J671" s="2">
        <v>7.416232866E-3</v>
      </c>
      <c r="K671" s="2">
        <v>1.0006182100000001</v>
      </c>
    </row>
    <row r="672" spans="1:11" x14ac:dyDescent="0.25">
      <c r="A672" s="79">
        <f>IR!B679/12</f>
        <v>55.833333333333336</v>
      </c>
      <c r="D672" s="2">
        <v>55.833333330000002</v>
      </c>
      <c r="E672" s="2">
        <v>0.65743675469999996</v>
      </c>
      <c r="F672" s="2">
        <v>0.41940671019999998</v>
      </c>
      <c r="G672" s="2">
        <v>1.521058859</v>
      </c>
      <c r="H672" s="2">
        <v>55.833333330000002</v>
      </c>
      <c r="I672" s="2">
        <v>7.5400460339999998E-3</v>
      </c>
      <c r="J672" s="2">
        <v>7.4162328729999996E-3</v>
      </c>
      <c r="K672" s="2">
        <v>1.0006182100000001</v>
      </c>
    </row>
    <row r="673" spans="1:11" x14ac:dyDescent="0.25">
      <c r="A673" s="79">
        <f>IR!B680/12</f>
        <v>55.916666666666664</v>
      </c>
      <c r="D673" s="2">
        <v>55.916666669999998</v>
      </c>
      <c r="E673" s="2">
        <v>0.65703057149999999</v>
      </c>
      <c r="F673" s="2">
        <v>0.42002472959999998</v>
      </c>
      <c r="G673" s="2">
        <v>1.5219991939999999</v>
      </c>
      <c r="H673" s="2">
        <v>55.916666669999998</v>
      </c>
      <c r="I673" s="2">
        <v>7.539902593E-3</v>
      </c>
      <c r="J673" s="2">
        <v>7.4162328689999996E-3</v>
      </c>
      <c r="K673" s="2">
        <v>1.0006182100000001</v>
      </c>
    </row>
    <row r="674" spans="1:11" x14ac:dyDescent="0.25">
      <c r="A674" s="79">
        <f>IR!B681/12</f>
        <v>56</v>
      </c>
      <c r="D674" s="2">
        <v>56</v>
      </c>
      <c r="E674" s="2">
        <v>0.65662463930000003</v>
      </c>
      <c r="F674" s="2">
        <v>0.42064274899999998</v>
      </c>
      <c r="G674" s="2">
        <v>1.5229401090000001</v>
      </c>
      <c r="H674" s="2">
        <v>56</v>
      </c>
      <c r="I674" s="2">
        <v>7.5397595780000003E-3</v>
      </c>
      <c r="J674" s="2">
        <v>7.4162328540000001E-3</v>
      </c>
      <c r="K674" s="2">
        <v>1.0006182100000001</v>
      </c>
    </row>
    <row r="675" spans="1:11" x14ac:dyDescent="0.25">
      <c r="A675" s="79">
        <f>IR!B682/12</f>
        <v>56.083333333333336</v>
      </c>
      <c r="D675" s="2">
        <v>56.083333330000002</v>
      </c>
      <c r="E675" s="2">
        <v>0.65621895789999996</v>
      </c>
      <c r="F675" s="2">
        <v>0.42126076839999999</v>
      </c>
      <c r="G675" s="2">
        <v>1.5238816070000001</v>
      </c>
      <c r="H675" s="2">
        <v>56.083333330000002</v>
      </c>
      <c r="I675" s="2">
        <v>7.5396169880000002E-3</v>
      </c>
      <c r="J675" s="2">
        <v>7.4162328489999997E-3</v>
      </c>
      <c r="K675" s="2">
        <v>1.0006182100000001</v>
      </c>
    </row>
    <row r="676" spans="1:11" x14ac:dyDescent="0.25">
      <c r="A676" s="79">
        <f>IR!B683/12</f>
        <v>56.166666666666664</v>
      </c>
      <c r="D676" s="2">
        <v>56.166666669999998</v>
      </c>
      <c r="E676" s="2">
        <v>0.65581352719999997</v>
      </c>
      <c r="F676" s="2">
        <v>0.42187878779999999</v>
      </c>
      <c r="G676" s="2">
        <v>1.524823686</v>
      </c>
      <c r="H676" s="2">
        <v>56.166666669999998</v>
      </c>
      <c r="I676" s="2">
        <v>7.5394748209999998E-3</v>
      </c>
      <c r="J676" s="2">
        <v>7.4162328560000001E-3</v>
      </c>
      <c r="K676" s="2">
        <v>1.0006182100000001</v>
      </c>
    </row>
    <row r="677" spans="1:11" x14ac:dyDescent="0.25">
      <c r="A677" s="79">
        <f>IR!B684/12</f>
        <v>56.25</v>
      </c>
      <c r="D677" s="2">
        <v>56.25</v>
      </c>
      <c r="E677" s="2">
        <v>0.65540834690000005</v>
      </c>
      <c r="F677" s="2">
        <v>0.42249680719999999</v>
      </c>
      <c r="G677" s="2">
        <v>1.5257663480000001</v>
      </c>
      <c r="H677" s="2">
        <v>56.25</v>
      </c>
      <c r="I677" s="2">
        <v>7.5393330760000002E-3</v>
      </c>
      <c r="J677" s="2">
        <v>7.416232866E-3</v>
      </c>
      <c r="K677" s="2">
        <v>1.0006182100000001</v>
      </c>
    </row>
    <row r="678" spans="1:11" x14ac:dyDescent="0.25">
      <c r="A678" s="79">
        <f>IR!B685/12</f>
        <v>56.333333333333336</v>
      </c>
      <c r="D678" s="2">
        <v>56.333333330000002</v>
      </c>
      <c r="E678" s="2">
        <v>0.65500341699999998</v>
      </c>
      <c r="F678" s="2">
        <v>0.42311482659999999</v>
      </c>
      <c r="G678" s="2">
        <v>1.5267095930000001</v>
      </c>
      <c r="H678" s="2">
        <v>56.333333330000002</v>
      </c>
      <c r="I678" s="2">
        <v>7.5391917500000002E-3</v>
      </c>
      <c r="J678" s="2">
        <v>7.4162328729999996E-3</v>
      </c>
      <c r="K678" s="2">
        <v>1.0006182100000001</v>
      </c>
    </row>
    <row r="679" spans="1:11" x14ac:dyDescent="0.25">
      <c r="A679" s="79">
        <f>IR!B686/12</f>
        <v>56.416666666666664</v>
      </c>
      <c r="D679" s="2">
        <v>56.416666669999998</v>
      </c>
      <c r="E679" s="2">
        <v>0.65459873719999995</v>
      </c>
      <c r="F679" s="2">
        <v>0.423732846</v>
      </c>
      <c r="G679" s="2">
        <v>1.5276534209999999</v>
      </c>
      <c r="H679" s="2">
        <v>56.416666669999998</v>
      </c>
      <c r="I679" s="2">
        <v>7.5390508420000004E-3</v>
      </c>
      <c r="J679" s="2">
        <v>7.4162328689999996E-3</v>
      </c>
      <c r="K679" s="2">
        <v>1.0006182100000001</v>
      </c>
    </row>
    <row r="680" spans="1:11" x14ac:dyDescent="0.25">
      <c r="A680" s="79">
        <f>IR!B687/12</f>
        <v>56.5</v>
      </c>
      <c r="D680" s="2">
        <v>56.5</v>
      </c>
      <c r="E680" s="2">
        <v>0.65419430749999996</v>
      </c>
      <c r="F680" s="2">
        <v>0.4243508654</v>
      </c>
      <c r="G680" s="2">
        <v>1.528597832</v>
      </c>
      <c r="H680" s="2">
        <v>56.5</v>
      </c>
      <c r="I680" s="2">
        <v>7.5389103490000001E-3</v>
      </c>
      <c r="J680" s="2">
        <v>7.4162328540000001E-3</v>
      </c>
      <c r="K680" s="2">
        <v>1.0006182100000001</v>
      </c>
    </row>
    <row r="681" spans="1:11" x14ac:dyDescent="0.25">
      <c r="A681" s="79">
        <f>IR!B688/12</f>
        <v>56.583333333333336</v>
      </c>
      <c r="D681" s="2">
        <v>56.583333330000002</v>
      </c>
      <c r="E681" s="2">
        <v>0.65379012759999999</v>
      </c>
      <c r="F681" s="2">
        <v>0.4249688848</v>
      </c>
      <c r="G681" s="2">
        <v>1.529542827</v>
      </c>
      <c r="H681" s="2">
        <v>56.583333330000002</v>
      </c>
      <c r="I681" s="2">
        <v>7.53877027E-3</v>
      </c>
      <c r="J681" s="2">
        <v>7.4162328489999997E-3</v>
      </c>
      <c r="K681" s="2">
        <v>1.0006182100000001</v>
      </c>
    </row>
    <row r="682" spans="1:11" x14ac:dyDescent="0.25">
      <c r="A682" s="79">
        <f>IR!B689/12</f>
        <v>56.666666666666664</v>
      </c>
      <c r="D682" s="2">
        <v>56.666666669999998</v>
      </c>
      <c r="E682" s="2">
        <v>0.65338619740000003</v>
      </c>
      <c r="F682" s="2">
        <v>0.4255869042</v>
      </c>
      <c r="G682" s="2">
        <v>1.5304884059999999</v>
      </c>
      <c r="H682" s="2">
        <v>56.666666669999998</v>
      </c>
      <c r="I682" s="2">
        <v>7.5386306029999999E-3</v>
      </c>
      <c r="J682" s="2">
        <v>7.4162328560000001E-3</v>
      </c>
      <c r="K682" s="2">
        <v>1.0006182100000001</v>
      </c>
    </row>
    <row r="683" spans="1:11" x14ac:dyDescent="0.25">
      <c r="A683" s="79">
        <f>IR!B690/12</f>
        <v>56.75</v>
      </c>
      <c r="D683" s="2">
        <v>56.75</v>
      </c>
      <c r="E683" s="2">
        <v>0.65298251679999997</v>
      </c>
      <c r="F683" s="2">
        <v>0.42620492360000001</v>
      </c>
      <c r="G683" s="2">
        <v>1.5314345700000001</v>
      </c>
      <c r="H683" s="2">
        <v>56.75</v>
      </c>
      <c r="I683" s="2">
        <v>7.5384913459999999E-3</v>
      </c>
      <c r="J683" s="2">
        <v>7.416232866E-3</v>
      </c>
      <c r="K683" s="2">
        <v>1.0006182100000001</v>
      </c>
    </row>
    <row r="684" spans="1:11" x14ac:dyDescent="0.25">
      <c r="A684" s="79">
        <f>IR!B691/12</f>
        <v>56.833333333333336</v>
      </c>
      <c r="D684" s="2">
        <v>56.833333330000002</v>
      </c>
      <c r="E684" s="2">
        <v>0.65257908570000001</v>
      </c>
      <c r="F684" s="2">
        <v>0.42682294310000002</v>
      </c>
      <c r="G684" s="2">
        <v>1.532381319</v>
      </c>
      <c r="H684" s="2">
        <v>56.833333330000002</v>
      </c>
      <c r="I684" s="2">
        <v>7.5383524979999996E-3</v>
      </c>
      <c r="J684" s="2">
        <v>7.4162328729999996E-3</v>
      </c>
      <c r="K684" s="2">
        <v>1.0006182100000001</v>
      </c>
    </row>
    <row r="685" spans="1:11" x14ac:dyDescent="0.25">
      <c r="A685" s="79">
        <f>IR!B692/12</f>
        <v>56.916666666666664</v>
      </c>
      <c r="D685" s="2">
        <v>56.916666669999998</v>
      </c>
      <c r="E685" s="2">
        <v>0.6521759037</v>
      </c>
      <c r="F685" s="2">
        <v>0.42744096250000002</v>
      </c>
      <c r="G685" s="2">
        <v>1.5333286530000001</v>
      </c>
      <c r="H685" s="2">
        <v>56.916666669999998</v>
      </c>
      <c r="I685" s="2">
        <v>7.5382140560000003E-3</v>
      </c>
      <c r="J685" s="2">
        <v>7.4162328689999996E-3</v>
      </c>
      <c r="K685" s="2">
        <v>1.0006182100000001</v>
      </c>
    </row>
    <row r="686" spans="1:11" x14ac:dyDescent="0.25">
      <c r="A686" s="79">
        <f>IR!B693/12</f>
        <v>57</v>
      </c>
      <c r="D686" s="2">
        <v>57</v>
      </c>
      <c r="E686" s="2">
        <v>0.65177297089999997</v>
      </c>
      <c r="F686" s="2">
        <v>0.42805898190000002</v>
      </c>
      <c r="G686" s="2">
        <v>1.5342765730000001</v>
      </c>
      <c r="H686" s="2">
        <v>57</v>
      </c>
      <c r="I686" s="2">
        <v>7.5380760189999998E-3</v>
      </c>
      <c r="J686" s="2">
        <v>7.4162328540000001E-3</v>
      </c>
      <c r="K686" s="2">
        <v>1.0006182100000001</v>
      </c>
    </row>
    <row r="687" spans="1:11" x14ac:dyDescent="0.25">
      <c r="A687" s="79">
        <f>IR!B694/12</f>
        <v>57.083333333333336</v>
      </c>
      <c r="D687" s="2">
        <v>57.083333330000002</v>
      </c>
      <c r="E687" s="2">
        <v>0.65137028699999999</v>
      </c>
      <c r="F687" s="2">
        <v>0.42867700130000003</v>
      </c>
      <c r="G687" s="2">
        <v>1.5352250789999999</v>
      </c>
      <c r="H687" s="2">
        <v>57.083333330000002</v>
      </c>
      <c r="I687" s="2">
        <v>7.5379383849999999E-3</v>
      </c>
      <c r="J687" s="2">
        <v>7.4162328500000001E-3</v>
      </c>
      <c r="K687" s="2">
        <v>1.0006182100000001</v>
      </c>
    </row>
    <row r="688" spans="1:11" x14ac:dyDescent="0.25">
      <c r="A688" s="79">
        <f>IR!B695/12</f>
        <v>57.166666666666664</v>
      </c>
      <c r="D688" s="2">
        <v>57.166666669999998</v>
      </c>
      <c r="E688" s="2">
        <v>0.65096785189999995</v>
      </c>
      <c r="F688" s="2">
        <v>0.42929502069999997</v>
      </c>
      <c r="G688" s="2">
        <v>1.5361741710000001</v>
      </c>
      <c r="H688" s="2">
        <v>57.166666669999998</v>
      </c>
      <c r="I688" s="2">
        <v>7.537801153E-3</v>
      </c>
      <c r="J688" s="2">
        <v>7.4162328560000001E-3</v>
      </c>
      <c r="K688" s="2">
        <v>1.0006182100000001</v>
      </c>
    </row>
    <row r="689" spans="1:11" x14ac:dyDescent="0.25">
      <c r="A689" s="79">
        <f>IR!B696/12</f>
        <v>57.25</v>
      </c>
      <c r="D689" s="2">
        <v>57.25</v>
      </c>
      <c r="E689" s="2">
        <v>0.65056566540000005</v>
      </c>
      <c r="F689" s="2">
        <v>0.42991304009999998</v>
      </c>
      <c r="G689" s="2">
        <v>1.53712385</v>
      </c>
      <c r="H689" s="2">
        <v>57.25</v>
      </c>
      <c r="I689" s="2">
        <v>7.5376643199999999E-3</v>
      </c>
      <c r="J689" s="2">
        <v>7.416232866E-3</v>
      </c>
      <c r="K689" s="2">
        <v>1.0006182100000001</v>
      </c>
    </row>
    <row r="690" spans="1:11" x14ac:dyDescent="0.25">
      <c r="A690" s="79">
        <f>IR!B697/12</f>
        <v>57.333333333333336</v>
      </c>
      <c r="D690" s="2">
        <v>57.333333330000002</v>
      </c>
      <c r="E690" s="2">
        <v>0.65016372739999995</v>
      </c>
      <c r="F690" s="2">
        <v>0.43053105949999998</v>
      </c>
      <c r="G690" s="2">
        <v>1.538074116</v>
      </c>
      <c r="H690" s="2">
        <v>57.333333330000002</v>
      </c>
      <c r="I690" s="2">
        <v>7.5375278840000004E-3</v>
      </c>
      <c r="J690" s="2">
        <v>7.416232872E-3</v>
      </c>
      <c r="K690" s="2">
        <v>1.0006182100000001</v>
      </c>
    </row>
    <row r="691" spans="1:11" x14ac:dyDescent="0.25">
      <c r="A691" s="79">
        <f>IR!B698/12</f>
        <v>57.416666666666664</v>
      </c>
      <c r="D691" s="2">
        <v>57.416666669999998</v>
      </c>
      <c r="E691" s="2">
        <v>0.64976203779999997</v>
      </c>
      <c r="F691" s="2">
        <v>0.43114907889999998</v>
      </c>
      <c r="G691" s="2">
        <v>1.539024969</v>
      </c>
      <c r="H691" s="2">
        <v>57.416666669999998</v>
      </c>
      <c r="I691" s="2">
        <v>7.5373918449999997E-3</v>
      </c>
      <c r="J691" s="2">
        <v>7.416232868E-3</v>
      </c>
      <c r="K691" s="2">
        <v>1.0006182100000001</v>
      </c>
    </row>
    <row r="692" spans="1:11" x14ac:dyDescent="0.25">
      <c r="A692" s="79">
        <f>IR!B699/12</f>
        <v>57.5</v>
      </c>
      <c r="D692" s="2">
        <v>57.5</v>
      </c>
      <c r="E692" s="2">
        <v>0.64936059629999998</v>
      </c>
      <c r="F692" s="2">
        <v>0.43176709829999999</v>
      </c>
      <c r="G692" s="2">
        <v>1.53997641</v>
      </c>
      <c r="H692" s="2">
        <v>57.5</v>
      </c>
      <c r="I692" s="2">
        <v>7.5372562000000001E-3</v>
      </c>
      <c r="J692" s="2">
        <v>7.4162328540000001E-3</v>
      </c>
      <c r="K692" s="2">
        <v>1.0006182100000001</v>
      </c>
    </row>
    <row r="693" spans="1:11" x14ac:dyDescent="0.25">
      <c r="A693" s="79">
        <f>IR!B700/12</f>
        <v>57.583333333333336</v>
      </c>
      <c r="D693" s="2">
        <v>57.583333330000002</v>
      </c>
      <c r="E693" s="2">
        <v>0.64895940279999997</v>
      </c>
      <c r="F693" s="2">
        <v>0.43238511769999999</v>
      </c>
      <c r="G693" s="2">
        <v>1.5409284400000001</v>
      </c>
      <c r="H693" s="2">
        <v>57.583333330000002</v>
      </c>
      <c r="I693" s="2">
        <v>7.5371209480000001E-3</v>
      </c>
      <c r="J693" s="2">
        <v>7.4162328500000001E-3</v>
      </c>
      <c r="K693" s="2">
        <v>1.0006182100000001</v>
      </c>
    </row>
    <row r="694" spans="1:11" x14ac:dyDescent="0.25">
      <c r="A694" s="79">
        <f>IR!B701/12</f>
        <v>57.666666666666664</v>
      </c>
      <c r="D694" s="2">
        <v>57.666666669999998</v>
      </c>
      <c r="E694" s="2">
        <v>0.64855845720000005</v>
      </c>
      <c r="F694" s="2">
        <v>0.43300313709999999</v>
      </c>
      <c r="G694" s="2">
        <v>1.541881058</v>
      </c>
      <c r="H694" s="2">
        <v>57.666666669999998</v>
      </c>
      <c r="I694" s="2">
        <v>7.5369860869999999E-3</v>
      </c>
      <c r="J694" s="2">
        <v>7.4162328560000001E-3</v>
      </c>
      <c r="K694" s="2">
        <v>1.0006182100000001</v>
      </c>
    </row>
    <row r="695" spans="1:11" x14ac:dyDescent="0.25">
      <c r="A695" s="79">
        <f>IR!B702/12</f>
        <v>57.75</v>
      </c>
      <c r="D695" s="2">
        <v>57.75</v>
      </c>
      <c r="E695" s="2">
        <v>0.64815775929999997</v>
      </c>
      <c r="F695" s="2">
        <v>0.43362115649999999</v>
      </c>
      <c r="G695" s="2">
        <v>1.542834265</v>
      </c>
      <c r="H695" s="2">
        <v>57.75</v>
      </c>
      <c r="I695" s="2">
        <v>7.5368516150000004E-3</v>
      </c>
      <c r="J695" s="2">
        <v>7.416232866E-3</v>
      </c>
      <c r="K695" s="2">
        <v>1.0006182100000001</v>
      </c>
    </row>
    <row r="696" spans="1:11" x14ac:dyDescent="0.25">
      <c r="A696" s="79">
        <f>IR!B703/12</f>
        <v>57.833333333333336</v>
      </c>
      <c r="D696" s="2">
        <v>57.833333330000002</v>
      </c>
      <c r="E696" s="2">
        <v>0.64775730899999995</v>
      </c>
      <c r="F696" s="2">
        <v>0.4342391759</v>
      </c>
      <c r="G696" s="2">
        <v>1.5437880610000001</v>
      </c>
      <c r="H696" s="2">
        <v>57.833333330000002</v>
      </c>
      <c r="I696" s="2">
        <v>7.5367175299999997E-3</v>
      </c>
      <c r="J696" s="2">
        <v>7.416232872E-3</v>
      </c>
      <c r="K696" s="2">
        <v>1.0006182100000001</v>
      </c>
    </row>
    <row r="697" spans="1:11" x14ac:dyDescent="0.25">
      <c r="A697" s="79">
        <f>IR!B704/12</f>
        <v>57.916666666666664</v>
      </c>
      <c r="D697" s="2">
        <v>57.916666669999998</v>
      </c>
      <c r="E697" s="2">
        <v>0.64735710609999997</v>
      </c>
      <c r="F697" s="2">
        <v>0.4348571953</v>
      </c>
      <c r="G697" s="2">
        <v>1.544742447</v>
      </c>
      <c r="H697" s="2">
        <v>57.916666669999998</v>
      </c>
      <c r="I697" s="2">
        <v>7.5365838310000001E-3</v>
      </c>
      <c r="J697" s="2">
        <v>7.416232868E-3</v>
      </c>
      <c r="K697" s="2">
        <v>1.0006182100000001</v>
      </c>
    </row>
    <row r="698" spans="1:11" x14ac:dyDescent="0.25">
      <c r="A698" s="79">
        <f>IR!B705/12</f>
        <v>58</v>
      </c>
      <c r="D698" s="2">
        <v>58</v>
      </c>
      <c r="E698" s="2">
        <v>0.64695715040000001</v>
      </c>
      <c r="F698" s="2">
        <v>0.4354752147</v>
      </c>
      <c r="G698" s="2">
        <v>1.545697423</v>
      </c>
      <c r="H698" s="2">
        <v>58</v>
      </c>
      <c r="I698" s="2">
        <v>7.5364505170000002E-3</v>
      </c>
      <c r="J698" s="2">
        <v>7.4162328549999997E-3</v>
      </c>
      <c r="K698" s="2">
        <v>1.0006182100000001</v>
      </c>
    </row>
    <row r="699" spans="1:11" x14ac:dyDescent="0.25">
      <c r="A699" s="79">
        <f>IR!B706/12</f>
        <v>58.083333333333336</v>
      </c>
      <c r="D699" s="2">
        <v>58.083333330000002</v>
      </c>
      <c r="E699" s="2">
        <v>0.64655744189999997</v>
      </c>
      <c r="F699" s="2">
        <v>0.4360932341</v>
      </c>
      <c r="G699" s="2">
        <v>1.546652989</v>
      </c>
      <c r="H699" s="2">
        <v>58.083333330000002</v>
      </c>
      <c r="I699" s="2">
        <v>7.5363175849999997E-3</v>
      </c>
      <c r="J699" s="2">
        <v>7.4162328509999997E-3</v>
      </c>
      <c r="K699" s="2">
        <v>1.0006182100000001</v>
      </c>
    </row>
    <row r="700" spans="1:11" x14ac:dyDescent="0.25">
      <c r="A700" s="79">
        <f>IR!B707/12</f>
        <v>58.166666666666664</v>
      </c>
      <c r="D700" s="2">
        <v>58.166666669999998</v>
      </c>
      <c r="E700" s="2">
        <v>0.64615798030000005</v>
      </c>
      <c r="F700" s="2">
        <v>0.43671125350000001</v>
      </c>
      <c r="G700" s="2">
        <v>1.5476091460000001</v>
      </c>
      <c r="H700" s="2">
        <v>58.166666669999998</v>
      </c>
      <c r="I700" s="2">
        <v>7.5361850339999998E-3</v>
      </c>
      <c r="J700" s="2">
        <v>7.4162328560000001E-3</v>
      </c>
      <c r="K700" s="2">
        <v>1.0006182100000001</v>
      </c>
    </row>
    <row r="701" spans="1:11" x14ac:dyDescent="0.25">
      <c r="A701" s="79">
        <f>IR!B708/12</f>
        <v>58.25</v>
      </c>
      <c r="D701" s="2">
        <v>58.25</v>
      </c>
      <c r="E701" s="2">
        <v>0.6457587655</v>
      </c>
      <c r="F701" s="2">
        <v>0.43732927290000001</v>
      </c>
      <c r="G701" s="2">
        <v>1.548565894</v>
      </c>
      <c r="H701" s="2">
        <v>58.25</v>
      </c>
      <c r="I701" s="2">
        <v>7.5360528619999997E-3</v>
      </c>
      <c r="J701" s="2">
        <v>7.416232866E-3</v>
      </c>
      <c r="K701" s="2">
        <v>1.0006182100000001</v>
      </c>
    </row>
    <row r="702" spans="1:11" x14ac:dyDescent="0.25">
      <c r="A702" s="79">
        <f>IR!B709/12</f>
        <v>58.333333333333336</v>
      </c>
      <c r="D702" s="2">
        <v>58.333333330000002</v>
      </c>
      <c r="E702" s="2">
        <v>0.64535979740000005</v>
      </c>
      <c r="F702" s="2">
        <v>0.43794729230000001</v>
      </c>
      <c r="G702" s="2">
        <v>1.549523234</v>
      </c>
      <c r="H702" s="2">
        <v>58.333333330000002</v>
      </c>
      <c r="I702" s="2">
        <v>7.5359210679999998E-3</v>
      </c>
      <c r="J702" s="2">
        <v>7.4162328709999996E-3</v>
      </c>
      <c r="K702" s="2">
        <v>1.0006182100000001</v>
      </c>
    </row>
    <row r="703" spans="1:11" x14ac:dyDescent="0.25">
      <c r="A703" s="79">
        <f>IR!B710/12</f>
        <v>58.416666666666664</v>
      </c>
      <c r="D703" s="2">
        <v>58.416666669999998</v>
      </c>
      <c r="E703" s="2">
        <v>0.64496107570000005</v>
      </c>
      <c r="F703" s="2">
        <v>0.43856531180000002</v>
      </c>
      <c r="G703" s="2">
        <v>1.5504811650000001</v>
      </c>
      <c r="H703" s="2">
        <v>58.416666669999998</v>
      </c>
      <c r="I703" s="2">
        <v>7.5357896500000002E-3</v>
      </c>
      <c r="J703" s="2">
        <v>7.416232868E-3</v>
      </c>
      <c r="K703" s="2">
        <v>1.0006182100000001</v>
      </c>
    </row>
    <row r="704" spans="1:11" x14ac:dyDescent="0.25">
      <c r="A704" s="79">
        <f>IR!B711/12</f>
        <v>58.5</v>
      </c>
      <c r="D704" s="2">
        <v>58.5</v>
      </c>
      <c r="E704" s="2">
        <v>0.64456260040000002</v>
      </c>
      <c r="F704" s="2">
        <v>0.43918333120000003</v>
      </c>
      <c r="G704" s="2">
        <v>1.551439689</v>
      </c>
      <c r="H704" s="2">
        <v>58.5</v>
      </c>
      <c r="I704" s="2">
        <v>7.5356586070000004E-3</v>
      </c>
      <c r="J704" s="2">
        <v>7.4162328549999997E-3</v>
      </c>
      <c r="K704" s="2">
        <v>1.0006182100000001</v>
      </c>
    </row>
    <row r="705" spans="1:11" x14ac:dyDescent="0.25">
      <c r="A705" s="79">
        <f>IR!B712/12</f>
        <v>58.583333333333336</v>
      </c>
      <c r="D705" s="2">
        <v>58.583333330000002</v>
      </c>
      <c r="E705" s="2">
        <v>0.64416437130000004</v>
      </c>
      <c r="F705" s="2">
        <v>0.43980135059999997</v>
      </c>
      <c r="G705" s="2">
        <v>1.5523988049999999</v>
      </c>
      <c r="H705" s="2">
        <v>58.583333330000002</v>
      </c>
      <c r="I705" s="2">
        <v>7.5355279359999999E-3</v>
      </c>
      <c r="J705" s="2">
        <v>7.4162328509999997E-3</v>
      </c>
      <c r="K705" s="2">
        <v>1.0006182100000001</v>
      </c>
    </row>
    <row r="706" spans="1:11" x14ac:dyDescent="0.25">
      <c r="A706" s="79">
        <f>IR!B713/12</f>
        <v>58.666666666666664</v>
      </c>
      <c r="D706" s="2">
        <v>58.666666669999998</v>
      </c>
      <c r="E706" s="2">
        <v>0.64376638819999998</v>
      </c>
      <c r="F706" s="2">
        <v>0.44041936999999998</v>
      </c>
      <c r="G706" s="2">
        <v>1.5533585139999999</v>
      </c>
      <c r="H706" s="2">
        <v>58.666666669999998</v>
      </c>
      <c r="I706" s="2">
        <v>7.5353976360000002E-3</v>
      </c>
      <c r="J706" s="2">
        <v>7.4162328569999996E-3</v>
      </c>
      <c r="K706" s="2">
        <v>1.0006182100000001</v>
      </c>
    </row>
    <row r="707" spans="1:11" x14ac:dyDescent="0.25">
      <c r="A707" s="79">
        <f>IR!B714/12</f>
        <v>58.75</v>
      </c>
      <c r="D707" s="2">
        <v>58.75</v>
      </c>
      <c r="E707" s="2">
        <v>0.64336865099999996</v>
      </c>
      <c r="F707" s="2">
        <v>0.44103738939999998</v>
      </c>
      <c r="G707" s="2">
        <v>1.5543188160000001</v>
      </c>
      <c r="H707" s="2">
        <v>58.75</v>
      </c>
      <c r="I707" s="2">
        <v>7.5352677059999998E-3</v>
      </c>
      <c r="J707" s="2">
        <v>7.4162328649999996E-3</v>
      </c>
      <c r="K707" s="2">
        <v>1.0006182100000001</v>
      </c>
    </row>
    <row r="708" spans="1:11" x14ac:dyDescent="0.25">
      <c r="A708" s="79">
        <f>IR!B715/12</f>
        <v>58.833333333333336</v>
      </c>
      <c r="D708" s="2">
        <v>58.833333330000002</v>
      </c>
      <c r="E708" s="2">
        <v>0.64297115949999994</v>
      </c>
      <c r="F708" s="2">
        <v>0.44165540879999998</v>
      </c>
      <c r="G708" s="2">
        <v>1.5552797119999999</v>
      </c>
      <c r="H708" s="2">
        <v>58.833333330000002</v>
      </c>
      <c r="I708" s="2">
        <v>7.5351381439999997E-3</v>
      </c>
      <c r="J708" s="2">
        <v>7.4162328709999996E-3</v>
      </c>
      <c r="K708" s="2">
        <v>1.0006182100000001</v>
      </c>
    </row>
    <row r="709" spans="1:11" x14ac:dyDescent="0.25">
      <c r="A709" s="79">
        <f>IR!B716/12</f>
        <v>58.916666666666664</v>
      </c>
      <c r="D709" s="2">
        <v>58.916666669999998</v>
      </c>
      <c r="E709" s="2">
        <v>0.64257391360000005</v>
      </c>
      <c r="F709" s="2">
        <v>0.44227342819999999</v>
      </c>
      <c r="G709" s="2">
        <v>1.556241202</v>
      </c>
      <c r="H709" s="2">
        <v>58.916666669999998</v>
      </c>
      <c r="I709" s="2">
        <v>7.5350089490000003E-3</v>
      </c>
      <c r="J709" s="2">
        <v>7.416232868E-3</v>
      </c>
      <c r="K709" s="2">
        <v>1.0006182100000001</v>
      </c>
    </row>
    <row r="710" spans="1:11" x14ac:dyDescent="0.25">
      <c r="A710" s="79">
        <f>IR!B717/12</f>
        <v>59</v>
      </c>
      <c r="D710" s="2">
        <v>59</v>
      </c>
      <c r="E710" s="2">
        <v>0.64217691320000003</v>
      </c>
      <c r="F710" s="2">
        <v>0.44289144759999999</v>
      </c>
      <c r="G710" s="2">
        <v>1.5572032870000001</v>
      </c>
      <c r="H710" s="2">
        <v>59</v>
      </c>
      <c r="I710" s="2">
        <v>7.5348801189999998E-3</v>
      </c>
      <c r="J710" s="2">
        <v>7.4162328549999997E-3</v>
      </c>
      <c r="K710" s="2">
        <v>1.0006182100000001</v>
      </c>
    </row>
    <row r="711" spans="1:11" x14ac:dyDescent="0.25">
      <c r="A711" s="79">
        <f>IR!B718/12</f>
        <v>59.083333333333336</v>
      </c>
      <c r="D711" s="2">
        <v>59.083333330000002</v>
      </c>
      <c r="E711" s="2">
        <v>0.64178015799999999</v>
      </c>
      <c r="F711" s="2">
        <v>0.44350946699999999</v>
      </c>
      <c r="G711" s="2">
        <v>1.558165966</v>
      </c>
      <c r="H711" s="2">
        <v>59.083333330000002</v>
      </c>
      <c r="I711" s="2">
        <v>7.5347516520000001E-3</v>
      </c>
      <c r="J711" s="2">
        <v>7.4162328509999997E-3</v>
      </c>
      <c r="K711" s="2">
        <v>1.0006182100000001</v>
      </c>
    </row>
    <row r="712" spans="1:11" x14ac:dyDescent="0.25">
      <c r="A712" s="79">
        <f>IR!B719/12</f>
        <v>59.166666666666664</v>
      </c>
      <c r="D712" s="2">
        <v>59.166666669999998</v>
      </c>
      <c r="E712" s="2">
        <v>0.64138364790000002</v>
      </c>
      <c r="F712" s="2">
        <v>0.44412748639999999</v>
      </c>
      <c r="G712" s="2">
        <v>1.5591292409999999</v>
      </c>
      <c r="H712" s="2">
        <v>59.166666669999998</v>
      </c>
      <c r="I712" s="2">
        <v>7.5346235469999998E-3</v>
      </c>
      <c r="J712" s="2">
        <v>7.4162328569999996E-3</v>
      </c>
      <c r="K712" s="2">
        <v>1.0006182100000001</v>
      </c>
    </row>
    <row r="713" spans="1:11" x14ac:dyDescent="0.25">
      <c r="A713" s="79">
        <f>IR!B720/12</f>
        <v>59.25</v>
      </c>
      <c r="D713" s="2">
        <v>59.25</v>
      </c>
      <c r="E713" s="2">
        <v>0.64098738280000001</v>
      </c>
      <c r="F713" s="2">
        <v>0.4447455058</v>
      </c>
      <c r="G713" s="2">
        <v>1.560093111</v>
      </c>
      <c r="H713" s="2">
        <v>59.25</v>
      </c>
      <c r="I713" s="2">
        <v>7.5344958019999998E-3</v>
      </c>
      <c r="J713" s="2">
        <v>7.4162328649999996E-3</v>
      </c>
      <c r="K713" s="2">
        <v>1.0006182100000001</v>
      </c>
    </row>
    <row r="714" spans="1:11" x14ac:dyDescent="0.25">
      <c r="A714" s="79">
        <f>IR!B721/12</f>
        <v>59.333333333333336</v>
      </c>
      <c r="D714" s="2">
        <v>59.333333330000002</v>
      </c>
      <c r="E714" s="2">
        <v>0.64059136260000005</v>
      </c>
      <c r="F714" s="2">
        <v>0.4453635252</v>
      </c>
      <c r="G714" s="2">
        <v>1.5610575760000001</v>
      </c>
      <c r="H714" s="2">
        <v>59.333333330000002</v>
      </c>
      <c r="I714" s="2">
        <v>7.5343684170000001E-3</v>
      </c>
      <c r="J714" s="2">
        <v>7.4162328709999996E-3</v>
      </c>
      <c r="K714" s="2">
        <v>1.0006182100000001</v>
      </c>
    </row>
    <row r="715" spans="1:11" x14ac:dyDescent="0.25">
      <c r="A715" s="79">
        <f>IR!B722/12</f>
        <v>59.416666666666664</v>
      </c>
      <c r="D715" s="2">
        <v>59.416666669999998</v>
      </c>
      <c r="E715" s="2">
        <v>0.64019558700000001</v>
      </c>
      <c r="F715" s="2">
        <v>0.4459815446</v>
      </c>
      <c r="G715" s="2">
        <v>1.562022639</v>
      </c>
      <c r="H715" s="2">
        <v>59.416666669999998</v>
      </c>
      <c r="I715" s="2">
        <v>7.5342413879999999E-3</v>
      </c>
      <c r="J715" s="2">
        <v>7.416232868E-3</v>
      </c>
      <c r="K715" s="2">
        <v>1.0006182100000001</v>
      </c>
    </row>
    <row r="716" spans="1:11" x14ac:dyDescent="0.25">
      <c r="A716" s="79">
        <f>IR!B723/12</f>
        <v>59.5</v>
      </c>
      <c r="D716" s="2">
        <v>59.5</v>
      </c>
      <c r="E716" s="2">
        <v>0.6398000559</v>
      </c>
      <c r="F716" s="2">
        <v>0.446599564</v>
      </c>
      <c r="G716" s="2">
        <v>1.562988297</v>
      </c>
      <c r="H716" s="2">
        <v>59.5</v>
      </c>
      <c r="I716" s="2">
        <v>7.5341147160000004E-3</v>
      </c>
      <c r="J716" s="2">
        <v>7.4162328549999997E-3</v>
      </c>
      <c r="K716" s="2">
        <v>1.0006182100000001</v>
      </c>
    </row>
    <row r="717" spans="1:11" x14ac:dyDescent="0.25">
      <c r="A717" s="79">
        <f>IR!B724/12</f>
        <v>59.583333333333336</v>
      </c>
      <c r="D717" s="2">
        <v>59.583333330000002</v>
      </c>
      <c r="E717" s="2">
        <v>0.63940476930000001</v>
      </c>
      <c r="F717" s="2">
        <v>0.44721758340000001</v>
      </c>
      <c r="G717" s="2">
        <v>1.5639545530000001</v>
      </c>
      <c r="H717" s="2">
        <v>59.583333330000002</v>
      </c>
      <c r="I717" s="2">
        <v>7.5339883980000003E-3</v>
      </c>
      <c r="J717" s="2">
        <v>7.4162328520000001E-3</v>
      </c>
      <c r="K717" s="2">
        <v>1.0006182100000001</v>
      </c>
    </row>
    <row r="718" spans="1:11" x14ac:dyDescent="0.25">
      <c r="A718" s="79">
        <f>IR!B725/12</f>
        <v>59.666666666666664</v>
      </c>
      <c r="D718" s="2">
        <v>59.666666669999998</v>
      </c>
      <c r="E718" s="2">
        <v>0.63900972680000001</v>
      </c>
      <c r="F718" s="2">
        <v>0.44783560280000001</v>
      </c>
      <c r="G718" s="2">
        <v>1.5649214060000001</v>
      </c>
      <c r="H718" s="2">
        <v>59.666666669999998</v>
      </c>
      <c r="I718" s="2">
        <v>7.5338624319999997E-3</v>
      </c>
      <c r="J718" s="2">
        <v>7.4162328569999996E-3</v>
      </c>
      <c r="K718" s="2">
        <v>1.0006182100000001</v>
      </c>
    </row>
    <row r="719" spans="1:11" x14ac:dyDescent="0.25">
      <c r="A719" s="79">
        <f>IR!B726/12</f>
        <v>59.75</v>
      </c>
      <c r="D719" s="2">
        <v>59.75</v>
      </c>
      <c r="E719" s="2">
        <v>0.6386149284</v>
      </c>
      <c r="F719" s="2">
        <v>0.44845362220000001</v>
      </c>
      <c r="G719" s="2">
        <v>1.565888857</v>
      </c>
      <c r="H719" s="2">
        <v>59.75</v>
      </c>
      <c r="I719" s="2">
        <v>7.5337368180000003E-3</v>
      </c>
      <c r="J719" s="2">
        <v>7.4162328649999996E-3</v>
      </c>
      <c r="K719" s="2">
        <v>1.0006182100000001</v>
      </c>
    </row>
    <row r="720" spans="1:11" x14ac:dyDescent="0.25">
      <c r="A720" s="79">
        <f>IR!B727/12</f>
        <v>59.833333333333336</v>
      </c>
      <c r="D720" s="2">
        <v>59.833333330000002</v>
      </c>
      <c r="E720" s="2">
        <v>0.63822037389999997</v>
      </c>
      <c r="F720" s="2">
        <v>0.44907164160000002</v>
      </c>
      <c r="G720" s="2">
        <v>1.5668569050000001</v>
      </c>
      <c r="H720" s="2">
        <v>59.833333330000002</v>
      </c>
      <c r="I720" s="2">
        <v>7.5336115540000003E-3</v>
      </c>
      <c r="J720" s="2">
        <v>7.4162328709999996E-3</v>
      </c>
      <c r="K720" s="2">
        <v>1.0006182100000001</v>
      </c>
    </row>
    <row r="721" spans="1:11" x14ac:dyDescent="0.25">
      <c r="A721" s="79">
        <f>IR!B728/12</f>
        <v>59.916666666666664</v>
      </c>
      <c r="D721" s="2">
        <v>59.916666669999998</v>
      </c>
      <c r="E721" s="2">
        <v>0.63782606320000002</v>
      </c>
      <c r="F721" s="2">
        <v>0.44968966100000002</v>
      </c>
      <c r="G721" s="2">
        <v>1.567825553</v>
      </c>
      <c r="H721" s="2">
        <v>59.916666669999998</v>
      </c>
      <c r="I721" s="2">
        <v>7.5334866390000003E-3</v>
      </c>
      <c r="J721" s="2">
        <v>7.4162328669999996E-3</v>
      </c>
      <c r="K721" s="2">
        <v>1.0006182100000001</v>
      </c>
    </row>
    <row r="722" spans="1:11" x14ac:dyDescent="0.25">
      <c r="A722" s="79">
        <f>IR!B729/12</f>
        <v>60</v>
      </c>
      <c r="D722" s="2">
        <v>60</v>
      </c>
      <c r="E722" s="2">
        <v>0.63743199610000001</v>
      </c>
      <c r="F722" s="2">
        <v>0.45030768040000002</v>
      </c>
      <c r="G722" s="2">
        <v>1.568794799</v>
      </c>
      <c r="H722" s="2">
        <v>60</v>
      </c>
      <c r="I722" s="2">
        <v>7.5333620699999998E-3</v>
      </c>
      <c r="J722" s="2">
        <v>7.4162328549999997E-3</v>
      </c>
      <c r="K722" s="2">
        <v>1.0006182100000001</v>
      </c>
    </row>
    <row r="723" spans="1:11" x14ac:dyDescent="0.25">
      <c r="A723" s="79">
        <f>IR!B730/12</f>
        <v>60.083333333333336</v>
      </c>
      <c r="D723" s="2">
        <v>60.083333330000002</v>
      </c>
      <c r="E723" s="2">
        <v>0.63703817240000005</v>
      </c>
      <c r="F723" s="2">
        <v>0.45092569989999998</v>
      </c>
      <c r="G723" s="2">
        <v>1.5697646439999999</v>
      </c>
      <c r="H723" s="2">
        <v>60.083333330000002</v>
      </c>
      <c r="I723" s="2">
        <v>7.5332378469999996E-3</v>
      </c>
      <c r="J723" s="2">
        <v>7.4162328520000001E-3</v>
      </c>
      <c r="K723" s="2">
        <v>1.0006182100000001</v>
      </c>
    </row>
    <row r="724" spans="1:11" x14ac:dyDescent="0.25">
      <c r="A724" s="79">
        <f>IR!B731/12</f>
        <v>60.166666666666664</v>
      </c>
      <c r="D724" s="2">
        <v>60.166666669999998</v>
      </c>
      <c r="E724" s="2">
        <v>0.63664459210000002</v>
      </c>
      <c r="F724" s="2">
        <v>0.45154371929999998</v>
      </c>
      <c r="G724" s="2">
        <v>1.570735089</v>
      </c>
      <c r="H724" s="2">
        <v>60.166666669999998</v>
      </c>
      <c r="I724" s="2">
        <v>7.5331139679999997E-3</v>
      </c>
      <c r="J724" s="2">
        <v>7.4162328569999996E-3</v>
      </c>
      <c r="K724" s="2">
        <v>1.0006182100000001</v>
      </c>
    </row>
    <row r="725" spans="1:11" x14ac:dyDescent="0.25">
      <c r="A725" s="79">
        <f>IR!B732/12</f>
        <v>60.25</v>
      </c>
      <c r="D725" s="2">
        <v>60.25</v>
      </c>
      <c r="E725" s="2">
        <v>0.63625125500000002</v>
      </c>
      <c r="F725" s="2">
        <v>0.45216173869999998</v>
      </c>
      <c r="G725" s="2">
        <v>1.571706134</v>
      </c>
      <c r="H725" s="2">
        <v>60.25</v>
      </c>
      <c r="I725" s="2">
        <v>7.5329904319999998E-3</v>
      </c>
      <c r="J725" s="2">
        <v>7.4162328649999996E-3</v>
      </c>
      <c r="K725" s="2">
        <v>1.0006182100000001</v>
      </c>
    </row>
    <row r="726" spans="1:11" x14ac:dyDescent="0.25">
      <c r="A726" s="79">
        <f>IR!B733/12</f>
        <v>60.333333333333336</v>
      </c>
      <c r="D726" s="2">
        <v>60.333333330000002</v>
      </c>
      <c r="E726" s="2">
        <v>0.63585816080000002</v>
      </c>
      <c r="F726" s="2">
        <v>0.45277975809999998</v>
      </c>
      <c r="G726" s="2">
        <v>1.5726777789999999</v>
      </c>
      <c r="H726" s="2">
        <v>60.333333330000002</v>
      </c>
      <c r="I726" s="2">
        <v>7.5328672369999999E-3</v>
      </c>
      <c r="J726" s="2">
        <v>7.41623287E-3</v>
      </c>
      <c r="K726" s="2">
        <v>1.0006182100000001</v>
      </c>
    </row>
    <row r="727" spans="1:11" x14ac:dyDescent="0.25">
      <c r="A727" s="79">
        <f>IR!B734/12</f>
        <v>60.416666666666664</v>
      </c>
      <c r="D727" s="2">
        <v>60.416666669999998</v>
      </c>
      <c r="E727" s="2">
        <v>0.63546530960000003</v>
      </c>
      <c r="F727" s="2">
        <v>0.45339777749999999</v>
      </c>
      <c r="G727" s="2">
        <v>1.5736500250000001</v>
      </c>
      <c r="H727" s="2">
        <v>60.416666669999998</v>
      </c>
      <c r="I727" s="2">
        <v>7.5327443820000003E-3</v>
      </c>
      <c r="J727" s="2">
        <v>7.4162328669999996E-3</v>
      </c>
      <c r="K727" s="2">
        <v>1.0006182100000001</v>
      </c>
    </row>
    <row r="728" spans="1:11" x14ac:dyDescent="0.25">
      <c r="A728" s="79">
        <f>IR!B735/12</f>
        <v>60.5</v>
      </c>
      <c r="D728" s="2">
        <v>60.5</v>
      </c>
      <c r="E728" s="2">
        <v>0.63507270100000002</v>
      </c>
      <c r="F728" s="2">
        <v>0.45401579689999999</v>
      </c>
      <c r="G728" s="2">
        <v>1.5746228710000001</v>
      </c>
      <c r="H728" s="2">
        <v>60.5</v>
      </c>
      <c r="I728" s="2">
        <v>7.5326218650000002E-3</v>
      </c>
      <c r="J728" s="2">
        <v>7.4162328560000001E-3</v>
      </c>
      <c r="K728" s="2">
        <v>1.0006182100000001</v>
      </c>
    </row>
    <row r="729" spans="1:11" x14ac:dyDescent="0.25">
      <c r="A729" s="79">
        <f>IR!B736/12</f>
        <v>60.583333333333336</v>
      </c>
      <c r="D729" s="2">
        <v>60.583333330000002</v>
      </c>
      <c r="E729" s="2">
        <v>0.63468033499999998</v>
      </c>
      <c r="F729" s="2">
        <v>0.45463381629999999</v>
      </c>
      <c r="G729" s="2">
        <v>1.5755963200000001</v>
      </c>
      <c r="H729" s="2">
        <v>60.583333330000002</v>
      </c>
      <c r="I729" s="2">
        <v>7.5324996850000001E-3</v>
      </c>
      <c r="J729" s="2">
        <v>7.4162328520000001E-3</v>
      </c>
      <c r="K729" s="2">
        <v>1.0006182100000001</v>
      </c>
    </row>
    <row r="730" spans="1:11" x14ac:dyDescent="0.25">
      <c r="A730" s="79">
        <f>IR!B737/12</f>
        <v>60.666666666666664</v>
      </c>
      <c r="D730" s="2">
        <v>60.666666669999998</v>
      </c>
      <c r="E730" s="2">
        <v>0.63428821140000002</v>
      </c>
      <c r="F730" s="2">
        <v>0.4552518357</v>
      </c>
      <c r="G730" s="2">
        <v>1.57657037</v>
      </c>
      <c r="H730" s="2">
        <v>60.666666669999998</v>
      </c>
      <c r="I730" s="2">
        <v>7.5323778419999999E-3</v>
      </c>
      <c r="J730" s="2">
        <v>7.4162328569999996E-3</v>
      </c>
      <c r="K730" s="2">
        <v>1.0006182100000001</v>
      </c>
    </row>
    <row r="731" spans="1:11" x14ac:dyDescent="0.25">
      <c r="A731" s="79">
        <f>IR!B738/12</f>
        <v>60.75</v>
      </c>
      <c r="D731" s="2">
        <v>60.75</v>
      </c>
      <c r="E731" s="2">
        <v>0.63389633010000002</v>
      </c>
      <c r="F731" s="2">
        <v>0.4558698551</v>
      </c>
      <c r="G731" s="2">
        <v>1.577545022</v>
      </c>
      <c r="H731" s="2">
        <v>60.75</v>
      </c>
      <c r="I731" s="2">
        <v>7.5322563319999997E-3</v>
      </c>
      <c r="J731" s="2">
        <v>7.4162328649999996E-3</v>
      </c>
      <c r="K731" s="2">
        <v>1.0006182100000001</v>
      </c>
    </row>
    <row r="732" spans="1:11" x14ac:dyDescent="0.25">
      <c r="A732" s="79">
        <f>IR!B739/12</f>
        <v>60.833333333333336</v>
      </c>
      <c r="D732" s="2">
        <v>60.833333330000002</v>
      </c>
      <c r="E732" s="2">
        <v>0.63350469089999994</v>
      </c>
      <c r="F732" s="2">
        <v>0.4564878745</v>
      </c>
      <c r="G732" s="2">
        <v>1.578520277</v>
      </c>
      <c r="H732" s="2">
        <v>60.833333330000002</v>
      </c>
      <c r="I732" s="2">
        <v>7.5321351550000004E-3</v>
      </c>
      <c r="J732" s="2">
        <v>7.41623287E-3</v>
      </c>
      <c r="K732" s="2">
        <v>1.0006182100000001</v>
      </c>
    </row>
    <row r="733" spans="1:11" x14ac:dyDescent="0.25">
      <c r="A733" s="79">
        <f>IR!B740/12</f>
        <v>60.916666666666664</v>
      </c>
      <c r="D733" s="2">
        <v>60.916666669999998</v>
      </c>
      <c r="E733" s="2">
        <v>0.63311329370000002</v>
      </c>
      <c r="F733" s="2">
        <v>0.4571058939</v>
      </c>
      <c r="G733" s="2">
        <v>1.579496134</v>
      </c>
      <c r="H733" s="2">
        <v>60.916666669999998</v>
      </c>
      <c r="I733" s="2">
        <v>7.5320143099999997E-3</v>
      </c>
      <c r="J733" s="2">
        <v>7.4162328669999996E-3</v>
      </c>
      <c r="K733" s="2">
        <v>1.0006182100000001</v>
      </c>
    </row>
    <row r="734" spans="1:11" x14ac:dyDescent="0.25">
      <c r="A734" s="79">
        <f>IR!B741/12</f>
        <v>61</v>
      </c>
      <c r="D734" s="2">
        <v>61</v>
      </c>
      <c r="E734" s="2">
        <v>0.63272213830000001</v>
      </c>
      <c r="F734" s="2">
        <v>0.45772391330000001</v>
      </c>
      <c r="G734" s="2">
        <v>1.580472595</v>
      </c>
      <c r="H734" s="2">
        <v>61</v>
      </c>
      <c r="I734" s="2">
        <v>7.5318937950000003E-3</v>
      </c>
      <c r="J734" s="2">
        <v>7.4162328560000001E-3</v>
      </c>
      <c r="K734" s="2">
        <v>1.0006182100000001</v>
      </c>
    </row>
    <row r="735" spans="1:11" x14ac:dyDescent="0.25">
      <c r="A735" s="79">
        <f>IR!B742/12</f>
        <v>61.083333333333336</v>
      </c>
      <c r="D735" s="2">
        <v>61.083333330000002</v>
      </c>
      <c r="E735" s="2">
        <v>0.63233122450000001</v>
      </c>
      <c r="F735" s="2">
        <v>0.45834193270000001</v>
      </c>
      <c r="G735" s="2">
        <v>1.5814496600000001</v>
      </c>
      <c r="H735" s="2">
        <v>61.083333330000002</v>
      </c>
      <c r="I735" s="2">
        <v>7.531773609E-3</v>
      </c>
      <c r="J735" s="2">
        <v>7.4162328520000001E-3</v>
      </c>
      <c r="K735" s="2">
        <v>1.0006182100000001</v>
      </c>
    </row>
    <row r="736" spans="1:11" x14ac:dyDescent="0.25">
      <c r="A736" s="79">
        <f>IR!B743/12</f>
        <v>61.166666666666664</v>
      </c>
      <c r="D736" s="2">
        <v>61.166666669999998</v>
      </c>
      <c r="E736" s="2">
        <v>0.63194055230000001</v>
      </c>
      <c r="F736" s="2">
        <v>0.45895995210000001</v>
      </c>
      <c r="G736" s="2">
        <v>1.5824273289999999</v>
      </c>
      <c r="H736" s="2">
        <v>61.166666669999998</v>
      </c>
      <c r="I736" s="2">
        <v>7.5316537499999997E-3</v>
      </c>
      <c r="J736" s="2">
        <v>7.4162328569999996E-3</v>
      </c>
      <c r="K736" s="2">
        <v>1.0006182100000001</v>
      </c>
    </row>
    <row r="737" spans="1:11" x14ac:dyDescent="0.25">
      <c r="A737" s="79">
        <f>IR!B744/12</f>
        <v>61.25</v>
      </c>
      <c r="D737" s="2">
        <v>61.25</v>
      </c>
      <c r="E737" s="2">
        <v>0.6315501214</v>
      </c>
      <c r="F737" s="2">
        <v>0.45957797150000002</v>
      </c>
      <c r="G737" s="2">
        <v>1.583405602</v>
      </c>
      <c r="H737" s="2">
        <v>61.25</v>
      </c>
      <c r="I737" s="2">
        <v>7.5315342180000003E-3</v>
      </c>
      <c r="J737" s="2">
        <v>7.4162328649999996E-3</v>
      </c>
      <c r="K737" s="2">
        <v>1.0006182100000001</v>
      </c>
    </row>
    <row r="738" spans="1:11" x14ac:dyDescent="0.25">
      <c r="A738" s="79">
        <f>IR!B745/12</f>
        <v>61.333333333333336</v>
      </c>
      <c r="D738" s="2">
        <v>61.333333330000002</v>
      </c>
      <c r="E738" s="2">
        <v>0.63115993179999996</v>
      </c>
      <c r="F738" s="2">
        <v>0.46019599090000002</v>
      </c>
      <c r="G738" s="2">
        <v>1.58438448</v>
      </c>
      <c r="H738" s="2">
        <v>61.333333330000002</v>
      </c>
      <c r="I738" s="2">
        <v>7.5314150099999996E-3</v>
      </c>
      <c r="J738" s="2">
        <v>7.41623287E-3</v>
      </c>
      <c r="K738" s="2">
        <v>1.0006182100000001</v>
      </c>
    </row>
    <row r="739" spans="1:11" x14ac:dyDescent="0.25">
      <c r="A739" s="79">
        <f>IR!B746/12</f>
        <v>61.416666666666664</v>
      </c>
      <c r="D739" s="2">
        <v>61.416666669999998</v>
      </c>
      <c r="E739" s="2">
        <v>0.6307699832</v>
      </c>
      <c r="F739" s="2">
        <v>0.46081401030000002</v>
      </c>
      <c r="G739" s="2">
        <v>1.585363963</v>
      </c>
      <c r="H739" s="2">
        <v>61.416666669999998</v>
      </c>
      <c r="I739" s="2">
        <v>7.5312961260000002E-3</v>
      </c>
      <c r="J739" s="2">
        <v>7.4162328669999996E-3</v>
      </c>
      <c r="K739" s="2">
        <v>1.0006182100000001</v>
      </c>
    </row>
    <row r="740" spans="1:11" x14ac:dyDescent="0.25">
      <c r="A740" s="79">
        <f>IR!B747/12</f>
        <v>61.5</v>
      </c>
      <c r="D740" s="2">
        <v>61.5</v>
      </c>
      <c r="E740" s="2">
        <v>0.63038027549999998</v>
      </c>
      <c r="F740" s="2">
        <v>0.46143202970000002</v>
      </c>
      <c r="G740" s="2">
        <v>1.586344051</v>
      </c>
      <c r="H740" s="2">
        <v>61.5</v>
      </c>
      <c r="I740" s="2">
        <v>7.5311775640000004E-3</v>
      </c>
      <c r="J740" s="2">
        <v>7.4162328560000001E-3</v>
      </c>
      <c r="K740" s="2">
        <v>1.0006182100000001</v>
      </c>
    </row>
    <row r="741" spans="1:11" x14ac:dyDescent="0.25">
      <c r="A741" s="79">
        <f>IR!B748/12</f>
        <v>61.583333333333336</v>
      </c>
      <c r="D741" s="2">
        <v>61.583333330000002</v>
      </c>
      <c r="E741" s="2">
        <v>0.62999080870000002</v>
      </c>
      <c r="F741" s="2">
        <v>0.46205004910000003</v>
      </c>
      <c r="G741" s="2">
        <v>1.5873247450000001</v>
      </c>
      <c r="H741" s="2">
        <v>61.583333330000002</v>
      </c>
      <c r="I741" s="2">
        <v>7.5310593229999997E-3</v>
      </c>
      <c r="J741" s="2">
        <v>7.4162328529999997E-3</v>
      </c>
      <c r="K741" s="2">
        <v>1.0006182100000001</v>
      </c>
    </row>
    <row r="742" spans="1:11" x14ac:dyDescent="0.25">
      <c r="A742" s="79">
        <f>IR!B749/12</f>
        <v>61.666666666666664</v>
      </c>
      <c r="D742" s="2">
        <v>61.666666669999998</v>
      </c>
      <c r="E742" s="2">
        <v>0.62960158239999997</v>
      </c>
      <c r="F742" s="2">
        <v>0.46266806849999997</v>
      </c>
      <c r="G742" s="2">
        <v>1.588306046</v>
      </c>
      <c r="H742" s="2">
        <v>61.666666669999998</v>
      </c>
      <c r="I742" s="2">
        <v>7.5309414020000003E-3</v>
      </c>
      <c r="J742" s="2">
        <v>7.4162328569999996E-3</v>
      </c>
      <c r="K742" s="2">
        <v>1.0006182100000001</v>
      </c>
    </row>
    <row r="743" spans="1:11" x14ac:dyDescent="0.25">
      <c r="A743" s="79">
        <f>IR!B750/12</f>
        <v>61.75</v>
      </c>
      <c r="D743" s="2">
        <v>61.75</v>
      </c>
      <c r="E743" s="2">
        <v>0.62921259659999995</v>
      </c>
      <c r="F743" s="2">
        <v>0.46328608799999998</v>
      </c>
      <c r="G743" s="2">
        <v>1.589287954</v>
      </c>
      <c r="H743" s="2">
        <v>61.75</v>
      </c>
      <c r="I743" s="2">
        <v>7.5308237989999997E-3</v>
      </c>
      <c r="J743" s="2">
        <v>7.4162328649999996E-3</v>
      </c>
      <c r="K743" s="2">
        <v>1.0006182100000001</v>
      </c>
    </row>
    <row r="744" spans="1:11" x14ac:dyDescent="0.25">
      <c r="A744" s="79">
        <f>IR!B751/12</f>
        <v>61.833333333333336</v>
      </c>
      <c r="D744" s="2">
        <v>61.833333330000002</v>
      </c>
      <c r="E744" s="2">
        <v>0.62882385119999995</v>
      </c>
      <c r="F744" s="2">
        <v>0.46390410739999999</v>
      </c>
      <c r="G744" s="2">
        <v>1.5902704679999999</v>
      </c>
      <c r="H744" s="2">
        <v>61.833333330000002</v>
      </c>
      <c r="I744" s="2">
        <v>7.530706513E-3</v>
      </c>
      <c r="J744" s="2">
        <v>7.4162328689999996E-3</v>
      </c>
      <c r="K744" s="2">
        <v>1.0006182100000001</v>
      </c>
    </row>
    <row r="745" spans="1:11" x14ac:dyDescent="0.25">
      <c r="A745" s="79">
        <f>IR!B752/12</f>
        <v>61.916666666666664</v>
      </c>
      <c r="D745" s="2">
        <v>61.916666669999998</v>
      </c>
      <c r="E745" s="2">
        <v>0.62843534590000005</v>
      </c>
      <c r="F745" s="2">
        <v>0.46452212679999999</v>
      </c>
      <c r="G745" s="2">
        <v>1.59125359</v>
      </c>
      <c r="H745" s="2">
        <v>61.916666669999998</v>
      </c>
      <c r="I745" s="2">
        <v>7.5305895420000003E-3</v>
      </c>
      <c r="J745" s="2">
        <v>7.416232866E-3</v>
      </c>
      <c r="K745" s="2">
        <v>1.0006182100000001</v>
      </c>
    </row>
    <row r="746" spans="1:11" x14ac:dyDescent="0.25">
      <c r="A746" s="79">
        <f>IR!B753/12</f>
        <v>62</v>
      </c>
      <c r="D746" s="2">
        <v>62</v>
      </c>
      <c r="E746" s="2">
        <v>0.62804708060000003</v>
      </c>
      <c r="F746" s="2">
        <v>0.46514014619999999</v>
      </c>
      <c r="G746" s="2">
        <v>1.5922373190000001</v>
      </c>
      <c r="H746" s="2">
        <v>62</v>
      </c>
      <c r="I746" s="2">
        <v>7.5304728859999998E-3</v>
      </c>
      <c r="J746" s="2">
        <v>7.4162328560000001E-3</v>
      </c>
      <c r="K746" s="2">
        <v>1.0006182100000001</v>
      </c>
    </row>
    <row r="747" spans="1:11" x14ac:dyDescent="0.25">
      <c r="A747" s="79">
        <f>IR!B754/12</f>
        <v>62.083333333333336</v>
      </c>
      <c r="D747" s="2">
        <v>62.083333330000002</v>
      </c>
      <c r="E747" s="2">
        <v>0.62765905529999999</v>
      </c>
      <c r="F747" s="2">
        <v>0.4657581656</v>
      </c>
      <c r="G747" s="2">
        <v>1.593221657</v>
      </c>
      <c r="H747" s="2">
        <v>62.083333330000002</v>
      </c>
      <c r="I747" s="2">
        <v>7.5303565430000002E-3</v>
      </c>
      <c r="J747" s="2">
        <v>7.4162328529999997E-3</v>
      </c>
      <c r="K747" s="2">
        <v>1.0006182100000001</v>
      </c>
    </row>
    <row r="748" spans="1:11" x14ac:dyDescent="0.25">
      <c r="A748" s="79">
        <f>IR!B755/12</f>
        <v>62.166666666666664</v>
      </c>
      <c r="D748" s="2">
        <v>62.166666669999998</v>
      </c>
      <c r="E748" s="2">
        <v>0.62727126960000001</v>
      </c>
      <c r="F748" s="2">
        <v>0.466376185</v>
      </c>
      <c r="G748" s="2">
        <v>1.5942066029999999</v>
      </c>
      <c r="H748" s="2">
        <v>62.166666669999998</v>
      </c>
      <c r="I748" s="2">
        <v>7.5302405120000002E-3</v>
      </c>
      <c r="J748" s="2">
        <v>7.4162328569999996E-3</v>
      </c>
      <c r="K748" s="2">
        <v>1.0006182100000001</v>
      </c>
    </row>
    <row r="749" spans="1:11" x14ac:dyDescent="0.25">
      <c r="A749" s="79">
        <f>IR!B756/12</f>
        <v>62.25</v>
      </c>
      <c r="D749" s="2">
        <v>62.25</v>
      </c>
      <c r="E749" s="2">
        <v>0.6268837236</v>
      </c>
      <c r="F749" s="2">
        <v>0.4669942044</v>
      </c>
      <c r="G749" s="2">
        <v>1.5951921579999999</v>
      </c>
      <c r="H749" s="2">
        <v>62.25</v>
      </c>
      <c r="I749" s="2">
        <v>7.5301247920000003E-3</v>
      </c>
      <c r="J749" s="2">
        <v>7.416232864E-3</v>
      </c>
      <c r="K749" s="2">
        <v>1.0006182100000001</v>
      </c>
    </row>
    <row r="750" spans="1:11" x14ac:dyDescent="0.25">
      <c r="A750" s="79">
        <f>IR!B757/12</f>
        <v>62.333333333333336</v>
      </c>
      <c r="D750" s="2">
        <v>62.333333330000002</v>
      </c>
      <c r="E750" s="2">
        <v>0.62649641700000003</v>
      </c>
      <c r="F750" s="2">
        <v>0.4676122238</v>
      </c>
      <c r="G750" s="2">
        <v>1.596178323</v>
      </c>
      <c r="H750" s="2">
        <v>62.333333330000002</v>
      </c>
      <c r="I750" s="2">
        <v>7.5300093809999996E-3</v>
      </c>
      <c r="J750" s="2">
        <v>7.4162328689999996E-3</v>
      </c>
      <c r="K750" s="2">
        <v>1.0006182100000001</v>
      </c>
    </row>
    <row r="751" spans="1:11" x14ac:dyDescent="0.25">
      <c r="A751" s="79">
        <f>IR!B758/12</f>
        <v>62.416666666666664</v>
      </c>
      <c r="D751" s="2">
        <v>62.416666669999998</v>
      </c>
      <c r="E751" s="2">
        <v>0.62610934959999998</v>
      </c>
      <c r="F751" s="2">
        <v>0.46823024320000001</v>
      </c>
      <c r="G751" s="2">
        <v>1.597165097</v>
      </c>
      <c r="H751" s="2">
        <v>62.416666669999998</v>
      </c>
      <c r="I751" s="2">
        <v>7.5298942789999998E-3</v>
      </c>
      <c r="J751" s="2">
        <v>7.416232866E-3</v>
      </c>
      <c r="K751" s="2">
        <v>1.0006182100000001</v>
      </c>
    </row>
    <row r="752" spans="1:11" x14ac:dyDescent="0.25">
      <c r="A752" s="79">
        <f>IR!B759/12</f>
        <v>62.5</v>
      </c>
      <c r="D752" s="2">
        <v>62.5</v>
      </c>
      <c r="E752" s="2">
        <v>0.62572252149999996</v>
      </c>
      <c r="F752" s="2">
        <v>0.46884826260000001</v>
      </c>
      <c r="G752" s="2">
        <v>1.5981524810000001</v>
      </c>
      <c r="H752" s="2">
        <v>62.5</v>
      </c>
      <c r="I752" s="2">
        <v>7.5297794829999997E-3</v>
      </c>
      <c r="J752" s="2">
        <v>7.4162328560000001E-3</v>
      </c>
      <c r="K752" s="2">
        <v>1.0006182100000001</v>
      </c>
    </row>
    <row r="753" spans="1:11" x14ac:dyDescent="0.25">
      <c r="A753" s="79">
        <f>IR!B760/12</f>
        <v>62.583333333333336</v>
      </c>
      <c r="D753" s="2">
        <v>62.583333330000002</v>
      </c>
      <c r="E753" s="2">
        <v>0.62533593229999995</v>
      </c>
      <c r="F753" s="2">
        <v>0.46946628200000001</v>
      </c>
      <c r="G753" s="2">
        <v>1.599140475</v>
      </c>
      <c r="H753" s="2">
        <v>62.583333330000002</v>
      </c>
      <c r="I753" s="2">
        <v>7.5296649930000001E-3</v>
      </c>
      <c r="J753" s="2">
        <v>7.4162328529999997E-3</v>
      </c>
      <c r="K753" s="2">
        <v>1.0006182100000001</v>
      </c>
    </row>
    <row r="754" spans="1:11" x14ac:dyDescent="0.25">
      <c r="A754" s="79">
        <f>IR!B761/12</f>
        <v>62.666666666666664</v>
      </c>
      <c r="D754" s="2">
        <v>62.666666669999998</v>
      </c>
      <c r="E754" s="2">
        <v>0.62494958190000005</v>
      </c>
      <c r="F754" s="2">
        <v>0.47008430140000002</v>
      </c>
      <c r="G754" s="2">
        <v>1.600129081</v>
      </c>
      <c r="H754" s="2">
        <v>62.666666669999998</v>
      </c>
      <c r="I754" s="2">
        <v>7.5295508079999997E-3</v>
      </c>
      <c r="J754" s="2">
        <v>7.4162328580000001E-3</v>
      </c>
      <c r="K754" s="2">
        <v>1.0006182100000001</v>
      </c>
    </row>
    <row r="755" spans="1:11" x14ac:dyDescent="0.25">
      <c r="A755" s="79">
        <f>IR!B762/12</f>
        <v>62.75</v>
      </c>
      <c r="D755" s="2">
        <v>62.75</v>
      </c>
      <c r="E755" s="2">
        <v>0.62456347030000003</v>
      </c>
      <c r="F755" s="2">
        <v>0.47070232080000002</v>
      </c>
      <c r="G755" s="2">
        <v>1.601118297</v>
      </c>
      <c r="H755" s="2">
        <v>62.75</v>
      </c>
      <c r="I755" s="2">
        <v>7.5294369260000002E-3</v>
      </c>
      <c r="J755" s="2">
        <v>7.416232864E-3</v>
      </c>
      <c r="K755" s="2">
        <v>1.0006182100000001</v>
      </c>
    </row>
    <row r="756" spans="1:11" x14ac:dyDescent="0.25">
      <c r="A756" s="79">
        <f>IR!B763/12</f>
        <v>62.833333333333336</v>
      </c>
      <c r="D756" s="2">
        <v>62.833333330000002</v>
      </c>
      <c r="E756" s="2">
        <v>0.62417759719999999</v>
      </c>
      <c r="F756" s="2">
        <v>0.47132034020000002</v>
      </c>
      <c r="G756" s="2">
        <v>1.602108125</v>
      </c>
      <c r="H756" s="2">
        <v>62.833333330000002</v>
      </c>
      <c r="I756" s="2">
        <v>7.5293233459999996E-3</v>
      </c>
      <c r="J756" s="2">
        <v>7.4162328689999996E-3</v>
      </c>
      <c r="K756" s="2">
        <v>1.0006182100000001</v>
      </c>
    </row>
    <row r="757" spans="1:11" x14ac:dyDescent="0.25">
      <c r="A757" s="79">
        <f>IR!B764/12</f>
        <v>62.916666666666664</v>
      </c>
      <c r="D757" s="2">
        <v>62.916666669999998</v>
      </c>
      <c r="E757" s="2">
        <v>0.62379196250000002</v>
      </c>
      <c r="F757" s="2">
        <v>0.47193835960000002</v>
      </c>
      <c r="G757" s="2">
        <v>1.603098565</v>
      </c>
      <c r="H757" s="2">
        <v>62.916666669999998</v>
      </c>
      <c r="I757" s="2">
        <v>7.5292100669999999E-3</v>
      </c>
      <c r="J757" s="2">
        <v>7.416232866E-3</v>
      </c>
      <c r="K757" s="2">
        <v>1.0006182100000001</v>
      </c>
    </row>
    <row r="758" spans="1:11" x14ac:dyDescent="0.25">
      <c r="A758" s="79">
        <f>IR!B765/12</f>
        <v>63</v>
      </c>
      <c r="D758" s="2">
        <v>63</v>
      </c>
      <c r="E758" s="2">
        <v>0.6234065661</v>
      </c>
      <c r="F758" s="2">
        <v>0.47255637900000003</v>
      </c>
      <c r="G758" s="2">
        <v>1.6040896170000001</v>
      </c>
      <c r="H758" s="2">
        <v>63</v>
      </c>
      <c r="I758" s="2">
        <v>7.5290970870000003E-3</v>
      </c>
      <c r="J758" s="2">
        <v>7.4162328560000001E-3</v>
      </c>
      <c r="K758" s="2">
        <v>1.0006182100000001</v>
      </c>
    </row>
    <row r="759" spans="1:11" x14ac:dyDescent="0.25">
      <c r="A759" s="79">
        <f>IR!B766/12</f>
        <v>63.083333333333336</v>
      </c>
      <c r="D759" s="2">
        <v>63.083333330000002</v>
      </c>
      <c r="E759" s="2">
        <v>0.62302140770000003</v>
      </c>
      <c r="F759" s="2">
        <v>0.47317439839999997</v>
      </c>
      <c r="G759" s="2">
        <v>1.605081282</v>
      </c>
      <c r="H759" s="2">
        <v>63.083333330000002</v>
      </c>
      <c r="I759" s="2">
        <v>7.528984406E-3</v>
      </c>
      <c r="J759" s="2">
        <v>7.4162328540000001E-3</v>
      </c>
      <c r="K759" s="2">
        <v>1.0006182100000001</v>
      </c>
    </row>
    <row r="760" spans="1:11" x14ac:dyDescent="0.25">
      <c r="A760" s="79">
        <f>IR!B767/12</f>
        <v>63.166666666666664</v>
      </c>
      <c r="D760" s="2">
        <v>63.166666669999998</v>
      </c>
      <c r="E760" s="2">
        <v>0.62263648739999999</v>
      </c>
      <c r="F760" s="2">
        <v>0.47379241779999998</v>
      </c>
      <c r="G760" s="2">
        <v>1.60607356</v>
      </c>
      <c r="H760" s="2">
        <v>63.166666669999998</v>
      </c>
      <c r="I760" s="2">
        <v>7.5288720230000002E-3</v>
      </c>
      <c r="J760" s="2">
        <v>7.4162328580000001E-3</v>
      </c>
      <c r="K760" s="2">
        <v>1.0006182100000001</v>
      </c>
    </row>
    <row r="761" spans="1:11" x14ac:dyDescent="0.25">
      <c r="A761" s="79">
        <f>IR!B768/12</f>
        <v>63.25</v>
      </c>
      <c r="D761" s="2">
        <v>63.25</v>
      </c>
      <c r="E761" s="2">
        <v>0.62225180479999997</v>
      </c>
      <c r="F761" s="2">
        <v>0.47441043719999998</v>
      </c>
      <c r="G761" s="2">
        <v>1.607066452</v>
      </c>
      <c r="H761" s="2">
        <v>63.25</v>
      </c>
      <c r="I761" s="2">
        <v>7.5287599349999996E-3</v>
      </c>
      <c r="J761" s="2">
        <v>7.416232864E-3</v>
      </c>
      <c r="K761" s="2">
        <v>1.0006182100000001</v>
      </c>
    </row>
    <row r="762" spans="1:11" x14ac:dyDescent="0.25">
      <c r="A762" s="79">
        <f>IR!B769/12</f>
        <v>63.333333333333336</v>
      </c>
      <c r="D762" s="2">
        <v>63.333333330000002</v>
      </c>
      <c r="E762" s="2">
        <v>0.62186735999999998</v>
      </c>
      <c r="F762" s="2">
        <v>0.47502845669999999</v>
      </c>
      <c r="G762" s="2">
        <v>1.608059957</v>
      </c>
      <c r="H762" s="2">
        <v>63.333333330000002</v>
      </c>
      <c r="I762" s="2">
        <v>7.5286481429999996E-3</v>
      </c>
      <c r="J762" s="2">
        <v>7.4162328689999996E-3</v>
      </c>
      <c r="K762" s="2">
        <v>1.0006182100000001</v>
      </c>
    </row>
    <row r="763" spans="1:11" x14ac:dyDescent="0.25">
      <c r="A763" s="79">
        <f>IR!B770/12</f>
        <v>63.416666666666664</v>
      </c>
      <c r="D763" s="2">
        <v>63.416666669999998</v>
      </c>
      <c r="E763" s="2">
        <v>0.62148315259999998</v>
      </c>
      <c r="F763" s="2">
        <v>0.47564647609999999</v>
      </c>
      <c r="G763" s="2">
        <v>1.6090540760000001</v>
      </c>
      <c r="H763" s="2">
        <v>63.416666669999998</v>
      </c>
      <c r="I763" s="2">
        <v>7.5285366439999998E-3</v>
      </c>
      <c r="J763" s="2">
        <v>7.416232866E-3</v>
      </c>
      <c r="K763" s="2">
        <v>1.0006182100000001</v>
      </c>
    </row>
    <row r="764" spans="1:11" x14ac:dyDescent="0.25">
      <c r="A764" s="79">
        <f>IR!B771/12</f>
        <v>63.5</v>
      </c>
      <c r="D764" s="2">
        <v>63.5</v>
      </c>
      <c r="E764" s="2">
        <v>0.62109918259999997</v>
      </c>
      <c r="F764" s="2">
        <v>0.4762644955</v>
      </c>
      <c r="G764" s="2">
        <v>1.6100488100000001</v>
      </c>
      <c r="H764" s="2">
        <v>63.5</v>
      </c>
      <c r="I764" s="2">
        <v>7.528425438E-3</v>
      </c>
      <c r="J764" s="2">
        <v>7.4162328569999996E-3</v>
      </c>
      <c r="K764" s="2">
        <v>1.0006182100000001</v>
      </c>
    </row>
    <row r="765" spans="1:11" x14ac:dyDescent="0.25">
      <c r="A765" s="79">
        <f>IR!B772/12</f>
        <v>63.583333333333336</v>
      </c>
      <c r="D765" s="2">
        <v>63.583333330000002</v>
      </c>
      <c r="E765" s="2">
        <v>0.62071544980000004</v>
      </c>
      <c r="F765" s="2">
        <v>0.4768825149</v>
      </c>
      <c r="G765" s="2">
        <v>1.611044159</v>
      </c>
      <c r="H765" s="2">
        <v>63.583333330000002</v>
      </c>
      <c r="I765" s="2">
        <v>7.528314524E-3</v>
      </c>
      <c r="J765" s="2">
        <v>7.4162328540000001E-3</v>
      </c>
      <c r="K765" s="2">
        <v>1.0006182100000001</v>
      </c>
    </row>
    <row r="766" spans="1:11" x14ac:dyDescent="0.25">
      <c r="A766" s="79">
        <f>IR!B773/12</f>
        <v>63.666666666666664</v>
      </c>
      <c r="D766" s="2">
        <v>63.666666669999998</v>
      </c>
      <c r="E766" s="2">
        <v>0.62033195419999998</v>
      </c>
      <c r="F766" s="2">
        <v>0.4775005343</v>
      </c>
      <c r="G766" s="2">
        <v>1.6120401230000001</v>
      </c>
      <c r="H766" s="2">
        <v>63.666666669999998</v>
      </c>
      <c r="I766" s="2">
        <v>7.5282038990000001E-3</v>
      </c>
      <c r="J766" s="2">
        <v>7.4162328580000001E-3</v>
      </c>
      <c r="K766" s="2">
        <v>1.0006182100000001</v>
      </c>
    </row>
    <row r="767" spans="1:11" x14ac:dyDescent="0.25">
      <c r="A767" s="79">
        <f>IR!B774/12</f>
        <v>63.75</v>
      </c>
      <c r="D767" s="2">
        <v>63.75</v>
      </c>
      <c r="E767" s="2">
        <v>0.61994869539999997</v>
      </c>
      <c r="F767" s="2">
        <v>0.4781185537</v>
      </c>
      <c r="G767" s="2">
        <v>1.6130367029999999</v>
      </c>
      <c r="H767" s="2">
        <v>63.75</v>
      </c>
      <c r="I767" s="2">
        <v>7.5280935650000004E-3</v>
      </c>
      <c r="J767" s="2">
        <v>7.416232864E-3</v>
      </c>
      <c r="K767" s="2">
        <v>1.0006182100000001</v>
      </c>
    </row>
    <row r="768" spans="1:11" x14ac:dyDescent="0.25">
      <c r="A768" s="79">
        <f>IR!B775/12</f>
        <v>63.833333333333336</v>
      </c>
      <c r="D768" s="2">
        <v>63.833333330000002</v>
      </c>
      <c r="E768" s="2">
        <v>0.61956567350000002</v>
      </c>
      <c r="F768" s="2">
        <v>0.47873657310000001</v>
      </c>
      <c r="G768" s="2">
        <v>1.6140338999999999</v>
      </c>
      <c r="H768" s="2">
        <v>63.833333330000002</v>
      </c>
      <c r="I768" s="2">
        <v>7.5279835179999999E-3</v>
      </c>
      <c r="J768" s="2">
        <v>7.416232868E-3</v>
      </c>
      <c r="K768" s="2">
        <v>1.0006182100000001</v>
      </c>
    </row>
    <row r="769" spans="1:11" x14ac:dyDescent="0.25">
      <c r="A769" s="79">
        <f>IR!B776/12</f>
        <v>63.916666666666664</v>
      </c>
      <c r="D769" s="2">
        <v>63.916666669999998</v>
      </c>
      <c r="E769" s="2">
        <v>0.6191828882</v>
      </c>
      <c r="F769" s="2">
        <v>0.47935459250000001</v>
      </c>
      <c r="G769" s="2">
        <v>1.615031712</v>
      </c>
      <c r="H769" s="2">
        <v>63.916666669999998</v>
      </c>
      <c r="I769" s="2">
        <v>7.5278737579999996E-3</v>
      </c>
      <c r="J769" s="2">
        <v>7.416232866E-3</v>
      </c>
      <c r="K769" s="2">
        <v>1.0006182100000001</v>
      </c>
    </row>
    <row r="770" spans="1:11" x14ac:dyDescent="0.25">
      <c r="A770" s="79">
        <f>IR!B777/12</f>
        <v>64</v>
      </c>
      <c r="D770" s="2">
        <v>64</v>
      </c>
      <c r="E770" s="2">
        <v>0.6188003393</v>
      </c>
      <c r="F770" s="2">
        <v>0.47997261190000001</v>
      </c>
      <c r="G770" s="2">
        <v>1.6160301420000001</v>
      </c>
      <c r="H770" s="2">
        <v>64</v>
      </c>
      <c r="I770" s="2">
        <v>7.5277642839999999E-3</v>
      </c>
      <c r="J770" s="2">
        <v>7.4162328569999996E-3</v>
      </c>
      <c r="K770" s="2">
        <v>1.0006182100000001</v>
      </c>
    </row>
    <row r="771" spans="1:11" x14ac:dyDescent="0.25">
      <c r="A771" s="79">
        <f>IR!B778/12</f>
        <v>64.083333333333329</v>
      </c>
      <c r="D771" s="2">
        <v>64.083333330000002</v>
      </c>
      <c r="E771" s="2">
        <v>0.61841802690000003</v>
      </c>
      <c r="F771" s="2">
        <v>0.48059063130000002</v>
      </c>
      <c r="G771" s="2">
        <v>1.6170291880000001</v>
      </c>
      <c r="H771" s="2">
        <v>64.083333330000002</v>
      </c>
      <c r="I771" s="2">
        <v>7.5276550950000003E-3</v>
      </c>
      <c r="J771" s="2">
        <v>7.4162328540000001E-3</v>
      </c>
      <c r="K771" s="2">
        <v>1.0006182100000001</v>
      </c>
    </row>
    <row r="772" spans="1:11" x14ac:dyDescent="0.25">
      <c r="A772" s="79">
        <f>IR!B779/12</f>
        <v>64.166666666666671</v>
      </c>
      <c r="D772" s="2">
        <v>64.166666669999998</v>
      </c>
      <c r="E772" s="2">
        <v>0.61803595060000005</v>
      </c>
      <c r="F772" s="2">
        <v>0.48120865070000002</v>
      </c>
      <c r="G772" s="2">
        <v>1.618028853</v>
      </c>
      <c r="H772" s="2">
        <v>64.166666669999998</v>
      </c>
      <c r="I772" s="2">
        <v>7.5275461890000001E-3</v>
      </c>
      <c r="J772" s="2">
        <v>7.4162328580000001E-3</v>
      </c>
      <c r="K772" s="2">
        <v>1.0006182100000001</v>
      </c>
    </row>
    <row r="773" spans="1:11" x14ac:dyDescent="0.25">
      <c r="A773" s="79">
        <f>IR!B780/12</f>
        <v>64.25</v>
      </c>
      <c r="D773" s="2">
        <v>64.25</v>
      </c>
      <c r="E773" s="2">
        <v>0.61765411039999996</v>
      </c>
      <c r="F773" s="2">
        <v>0.48182667010000002</v>
      </c>
      <c r="G773" s="2">
        <v>1.6190291349999999</v>
      </c>
      <c r="H773" s="2">
        <v>64.25</v>
      </c>
      <c r="I773" s="2">
        <v>7.527437566E-3</v>
      </c>
      <c r="J773" s="2">
        <v>7.416232864E-3</v>
      </c>
      <c r="K773" s="2">
        <v>1.0006182100000001</v>
      </c>
    </row>
    <row r="774" spans="1:11" x14ac:dyDescent="0.25">
      <c r="A774" s="79">
        <f>IR!B781/12</f>
        <v>64.333333333333329</v>
      </c>
      <c r="D774" s="2">
        <v>64.333333330000002</v>
      </c>
      <c r="E774" s="2">
        <v>0.61727250609999995</v>
      </c>
      <c r="F774" s="2">
        <v>0.48244468950000002</v>
      </c>
      <c r="G774" s="2">
        <v>1.620030036</v>
      </c>
      <c r="H774" s="2">
        <v>64.333333330000002</v>
      </c>
      <c r="I774" s="2">
        <v>7.5273292240000001E-3</v>
      </c>
      <c r="J774" s="2">
        <v>7.416232868E-3</v>
      </c>
      <c r="K774" s="2">
        <v>1.0006182100000001</v>
      </c>
    </row>
    <row r="775" spans="1:11" x14ac:dyDescent="0.25">
      <c r="A775" s="79">
        <f>IR!B782/12</f>
        <v>64.416666666666671</v>
      </c>
      <c r="D775" s="2">
        <v>64.416666669999998</v>
      </c>
      <c r="E775" s="2">
        <v>0.61689113760000003</v>
      </c>
      <c r="F775" s="2">
        <v>0.48306270890000003</v>
      </c>
      <c r="G775" s="2">
        <v>1.6210315550000001</v>
      </c>
      <c r="H775" s="2">
        <v>64.416666669999998</v>
      </c>
      <c r="I775" s="2">
        <v>7.5272211630000004E-3</v>
      </c>
      <c r="J775" s="2">
        <v>7.416232866E-3</v>
      </c>
      <c r="K775" s="2">
        <v>1.0006182100000001</v>
      </c>
    </row>
    <row r="776" spans="1:11" x14ac:dyDescent="0.25">
      <c r="A776" s="79">
        <f>IR!B783/12</f>
        <v>64.5</v>
      </c>
      <c r="D776" s="2">
        <v>64.5</v>
      </c>
      <c r="E776" s="2">
        <v>0.61651000469999995</v>
      </c>
      <c r="F776" s="2">
        <v>0.48368072829999997</v>
      </c>
      <c r="G776" s="2">
        <v>1.622033694</v>
      </c>
      <c r="H776" s="2">
        <v>64.5</v>
      </c>
      <c r="I776" s="2">
        <v>7.527113381E-3</v>
      </c>
      <c r="J776" s="2">
        <v>7.4162328569999996E-3</v>
      </c>
      <c r="K776" s="2">
        <v>1.0006182100000001</v>
      </c>
    </row>
    <row r="777" spans="1:11" x14ac:dyDescent="0.25">
      <c r="A777" s="79">
        <f>IR!B784/12</f>
        <v>64.583333333333329</v>
      </c>
      <c r="D777" s="2">
        <v>64.583333330000002</v>
      </c>
      <c r="E777" s="2">
        <v>0.61612910720000003</v>
      </c>
      <c r="F777" s="2">
        <v>0.48429874769999998</v>
      </c>
      <c r="G777" s="2">
        <v>1.623036452</v>
      </c>
      <c r="H777" s="2">
        <v>64.583333330000002</v>
      </c>
      <c r="I777" s="2">
        <v>7.5270058770000002E-3</v>
      </c>
      <c r="J777" s="2">
        <v>7.4162328540000001E-3</v>
      </c>
      <c r="K777" s="2">
        <v>1.0006182100000001</v>
      </c>
    </row>
    <row r="778" spans="1:11" x14ac:dyDescent="0.25">
      <c r="A778" s="79">
        <f>IR!B785/12</f>
        <v>64.666666666666671</v>
      </c>
      <c r="D778" s="2">
        <v>64.666666669999998</v>
      </c>
      <c r="E778" s="2">
        <v>0.61574844510000004</v>
      </c>
      <c r="F778" s="2">
        <v>0.48491676709999998</v>
      </c>
      <c r="G778" s="2">
        <v>1.6240398300000001</v>
      </c>
      <c r="H778" s="2">
        <v>64.666666669999998</v>
      </c>
      <c r="I778" s="2">
        <v>7.5268986499999998E-3</v>
      </c>
      <c r="J778" s="2">
        <v>7.4162328580000001E-3</v>
      </c>
      <c r="K778" s="2">
        <v>1.0006182100000001</v>
      </c>
    </row>
    <row r="779" spans="1:11" x14ac:dyDescent="0.25">
      <c r="A779" s="79">
        <f>IR!B786/12</f>
        <v>64.75</v>
      </c>
      <c r="D779" s="2">
        <v>64.75</v>
      </c>
      <c r="E779" s="2">
        <v>0.61536801819999998</v>
      </c>
      <c r="F779" s="2">
        <v>0.48553478649999998</v>
      </c>
      <c r="G779" s="2">
        <v>1.6250438279999999</v>
      </c>
      <c r="H779" s="2">
        <v>64.75</v>
      </c>
      <c r="I779" s="2">
        <v>7.5267916989999999E-3</v>
      </c>
      <c r="J779" s="2">
        <v>7.416232864E-3</v>
      </c>
      <c r="K779" s="2">
        <v>1.0006182100000001</v>
      </c>
    </row>
    <row r="780" spans="1:11" x14ac:dyDescent="0.25">
      <c r="A780" s="79">
        <f>IR!B787/12</f>
        <v>64.833333333333329</v>
      </c>
      <c r="D780" s="2">
        <v>64.833333330000002</v>
      </c>
      <c r="E780" s="2">
        <v>0.61498782630000004</v>
      </c>
      <c r="F780" s="2">
        <v>0.48615280589999998</v>
      </c>
      <c r="G780" s="2">
        <v>1.6260484470000001</v>
      </c>
      <c r="H780" s="2">
        <v>64.833333330000002</v>
      </c>
      <c r="I780" s="2">
        <v>7.5266850230000003E-3</v>
      </c>
      <c r="J780" s="2">
        <v>7.416232868E-3</v>
      </c>
      <c r="K780" s="2">
        <v>1.0006182100000001</v>
      </c>
    </row>
    <row r="781" spans="1:11" x14ac:dyDescent="0.25">
      <c r="A781" s="79">
        <f>IR!B788/12</f>
        <v>64.916666666666671</v>
      </c>
      <c r="D781" s="2">
        <v>64.916666669999998</v>
      </c>
      <c r="E781" s="2">
        <v>0.6146078693</v>
      </c>
      <c r="F781" s="2">
        <v>0.48677082529999999</v>
      </c>
      <c r="G781" s="2">
        <v>1.6270536870000001</v>
      </c>
      <c r="H781" s="2">
        <v>64.916666669999998</v>
      </c>
      <c r="I781" s="2">
        <v>7.5265786209999996E-3</v>
      </c>
      <c r="J781" s="2">
        <v>7.416232866E-3</v>
      </c>
      <c r="K781" s="2">
        <v>1.0006182100000001</v>
      </c>
    </row>
    <row r="782" spans="1:11" x14ac:dyDescent="0.25">
      <c r="A782" s="79">
        <f>IR!B789/12</f>
        <v>65</v>
      </c>
      <c r="D782" s="2">
        <v>65</v>
      </c>
      <c r="E782" s="2">
        <v>0.61422814709999995</v>
      </c>
      <c r="F782" s="2">
        <v>0.4873888448</v>
      </c>
      <c r="G782" s="2">
        <v>1.6280595490000001</v>
      </c>
      <c r="H782" s="2">
        <v>65</v>
      </c>
      <c r="I782" s="2">
        <v>7.5264724910000004E-3</v>
      </c>
      <c r="J782" s="2">
        <v>7.4162328569999996E-3</v>
      </c>
      <c r="K782" s="2">
        <v>1.0006182100000001</v>
      </c>
    </row>
    <row r="783" spans="1:11" x14ac:dyDescent="0.25">
      <c r="A783" s="79">
        <f>IR!B790/12</f>
        <v>65.083333333333329</v>
      </c>
      <c r="D783" s="2">
        <v>65.083333330000002</v>
      </c>
      <c r="E783" s="2">
        <v>0.6138486595</v>
      </c>
      <c r="F783" s="2">
        <v>0.4880068642</v>
      </c>
      <c r="G783" s="2">
        <v>1.6290660320000001</v>
      </c>
      <c r="H783" s="2">
        <v>65.083333330000002</v>
      </c>
      <c r="I783" s="2">
        <v>7.5263666339999997E-3</v>
      </c>
      <c r="J783" s="2">
        <v>7.4162328549999997E-3</v>
      </c>
      <c r="K783" s="2">
        <v>1.0006182100000001</v>
      </c>
    </row>
    <row r="784" spans="1:11" x14ac:dyDescent="0.25">
      <c r="A784" s="79">
        <f>IR!B791/12</f>
        <v>65.166666666666671</v>
      </c>
      <c r="D784" s="2">
        <v>65.166666669999998</v>
      </c>
      <c r="E784" s="2">
        <v>0.61346940630000002</v>
      </c>
      <c r="F784" s="2">
        <v>0.4886248836</v>
      </c>
      <c r="G784" s="2">
        <v>1.630073138</v>
      </c>
      <c r="H784" s="2">
        <v>65.166666669999998</v>
      </c>
      <c r="I784" s="2">
        <v>7.5262610469999996E-3</v>
      </c>
      <c r="J784" s="2">
        <v>7.4162328580000001E-3</v>
      </c>
      <c r="K784" s="2">
        <v>1.0006182100000001</v>
      </c>
    </row>
    <row r="785" spans="1:11" x14ac:dyDescent="0.25">
      <c r="A785" s="79">
        <f>IR!B792/12</f>
        <v>65.25</v>
      </c>
      <c r="D785" s="2">
        <v>65.25</v>
      </c>
      <c r="E785" s="2">
        <v>0.61309038739999999</v>
      </c>
      <c r="F785" s="2">
        <v>0.48924290300000001</v>
      </c>
      <c r="G785" s="2">
        <v>1.631080866</v>
      </c>
      <c r="H785" s="2">
        <v>65.25</v>
      </c>
      <c r="I785" s="2">
        <v>7.5261557300000002E-3</v>
      </c>
      <c r="J785" s="2">
        <v>7.416232864E-3</v>
      </c>
      <c r="K785" s="2">
        <v>1.0006182100000001</v>
      </c>
    </row>
    <row r="786" spans="1:11" x14ac:dyDescent="0.25">
      <c r="A786" s="79">
        <f>IR!B793/12</f>
        <v>65.333333333333329</v>
      </c>
      <c r="D786" s="2">
        <v>65.333333330000002</v>
      </c>
      <c r="E786" s="2">
        <v>0.61271160270000002</v>
      </c>
      <c r="F786" s="2">
        <v>0.48986092240000001</v>
      </c>
      <c r="G786" s="2">
        <v>1.6320892170000001</v>
      </c>
      <c r="H786" s="2">
        <v>65.333333330000002</v>
      </c>
      <c r="I786" s="2">
        <v>7.5260506820000002E-3</v>
      </c>
      <c r="J786" s="2">
        <v>7.416232868E-3</v>
      </c>
      <c r="K786" s="2">
        <v>1.0006182100000001</v>
      </c>
    </row>
    <row r="787" spans="1:11" x14ac:dyDescent="0.25">
      <c r="A787" s="79">
        <f>IR!B794/12</f>
        <v>65.416666666666671</v>
      </c>
      <c r="D787" s="2">
        <v>65.416666669999998</v>
      </c>
      <c r="E787" s="2">
        <v>0.6123330521</v>
      </c>
      <c r="F787" s="2">
        <v>0.49047894180000001</v>
      </c>
      <c r="G787" s="2">
        <v>1.6330981920000001</v>
      </c>
      <c r="H787" s="2">
        <v>65.416666669999998</v>
      </c>
      <c r="I787" s="2">
        <v>7.5259459010000003E-3</v>
      </c>
      <c r="J787" s="2">
        <v>7.4162328649999996E-3</v>
      </c>
      <c r="K787" s="2">
        <v>1.0006182100000001</v>
      </c>
    </row>
    <row r="788" spans="1:11" x14ac:dyDescent="0.25">
      <c r="A788" s="79">
        <f>IR!B795/12</f>
        <v>65.5</v>
      </c>
      <c r="D788" s="2">
        <v>65.5</v>
      </c>
      <c r="E788" s="2">
        <v>0.6119547353</v>
      </c>
      <c r="F788" s="2">
        <v>0.49109696120000002</v>
      </c>
      <c r="G788" s="2">
        <v>1.6341077900000001</v>
      </c>
      <c r="H788" s="2">
        <v>65.5</v>
      </c>
      <c r="I788" s="2">
        <v>7.5258413869999999E-3</v>
      </c>
      <c r="J788" s="2">
        <v>7.4162328569999996E-3</v>
      </c>
      <c r="K788" s="2">
        <v>1.0006182100000001</v>
      </c>
    </row>
    <row r="789" spans="1:11" x14ac:dyDescent="0.25">
      <c r="A789" s="79">
        <f>IR!B796/12</f>
        <v>65.583333333333329</v>
      </c>
      <c r="D789" s="2">
        <v>65.583333330000002</v>
      </c>
      <c r="E789" s="2">
        <v>0.61157665220000001</v>
      </c>
      <c r="F789" s="2">
        <v>0.49171498060000002</v>
      </c>
      <c r="G789" s="2">
        <v>1.635118012</v>
      </c>
      <c r="H789" s="2">
        <v>65.583333330000002</v>
      </c>
      <c r="I789" s="2">
        <v>7.5257371390000001E-3</v>
      </c>
      <c r="J789" s="2">
        <v>7.4162328549999997E-3</v>
      </c>
      <c r="K789" s="2">
        <v>1.0006182100000001</v>
      </c>
    </row>
    <row r="790" spans="1:11" x14ac:dyDescent="0.25">
      <c r="A790" s="79">
        <f>IR!B797/12</f>
        <v>65.666666666666671</v>
      </c>
      <c r="D790" s="2">
        <v>65.666666669999998</v>
      </c>
      <c r="E790" s="2">
        <v>0.61119880270000004</v>
      </c>
      <c r="F790" s="2">
        <v>0.49233300000000002</v>
      </c>
      <c r="G790" s="2">
        <v>1.636128859</v>
      </c>
      <c r="H790" s="2">
        <v>65.666666669999998</v>
      </c>
      <c r="I790" s="2">
        <v>7.5256331550000001E-3</v>
      </c>
      <c r="J790" s="2">
        <v>7.4162328580000001E-3</v>
      </c>
      <c r="K790" s="2">
        <v>1.0006182100000001</v>
      </c>
    </row>
    <row r="791" spans="1:11" x14ac:dyDescent="0.25">
      <c r="A791" s="79">
        <f>IR!B798/12</f>
        <v>65.75</v>
      </c>
      <c r="D791" s="2">
        <v>65.75</v>
      </c>
      <c r="E791" s="2">
        <v>0.61082118669999996</v>
      </c>
      <c r="F791" s="2">
        <v>0.49295101940000002</v>
      </c>
      <c r="G791" s="2">
        <v>1.6371403309999999</v>
      </c>
      <c r="H791" s="2">
        <v>65.75</v>
      </c>
      <c r="I791" s="2">
        <v>7.525529435E-3</v>
      </c>
      <c r="J791" s="2">
        <v>7.416232864E-3</v>
      </c>
      <c r="K791" s="2">
        <v>1.0006182100000001</v>
      </c>
    </row>
    <row r="792" spans="1:11" x14ac:dyDescent="0.25">
      <c r="A792" s="79">
        <f>IR!B799/12</f>
        <v>65.833333333333329</v>
      </c>
      <c r="D792" s="2">
        <v>65.833333330000002</v>
      </c>
      <c r="E792" s="2">
        <v>0.61044380399999998</v>
      </c>
      <c r="F792" s="2">
        <v>0.49356903880000003</v>
      </c>
      <c r="G792" s="2">
        <v>1.638152429</v>
      </c>
      <c r="H792" s="2">
        <v>65.833333330000002</v>
      </c>
      <c r="I792" s="2">
        <v>7.5254259769999996E-3</v>
      </c>
      <c r="J792" s="2">
        <v>7.4162328669999996E-3</v>
      </c>
      <c r="K792" s="2">
        <v>1.0006182100000001</v>
      </c>
    </row>
    <row r="793" spans="1:11" x14ac:dyDescent="0.25">
      <c r="A793" s="79">
        <f>IR!B800/12</f>
        <v>65.916666666666671</v>
      </c>
      <c r="D793" s="2">
        <v>65.916666669999998</v>
      </c>
      <c r="E793" s="2">
        <v>0.61006665439999996</v>
      </c>
      <c r="F793" s="2">
        <v>0.49418705819999997</v>
      </c>
      <c r="G793" s="2">
        <v>1.639165151</v>
      </c>
      <c r="H793" s="2">
        <v>65.916666669999998</v>
      </c>
      <c r="I793" s="2">
        <v>7.525322781E-3</v>
      </c>
      <c r="J793" s="2">
        <v>7.4162328649999996E-3</v>
      </c>
      <c r="K793" s="2">
        <v>1.0006182100000001</v>
      </c>
    </row>
    <row r="794" spans="1:11" x14ac:dyDescent="0.25">
      <c r="A794" s="79">
        <f>IR!B801/12</f>
        <v>66</v>
      </c>
      <c r="D794" s="2">
        <v>66</v>
      </c>
      <c r="E794" s="2">
        <v>0.60968973790000003</v>
      </c>
      <c r="F794" s="2">
        <v>0.49480507759999998</v>
      </c>
      <c r="G794" s="2">
        <v>1.6401785</v>
      </c>
      <c r="H794" s="2">
        <v>66</v>
      </c>
      <c r="I794" s="2">
        <v>7.5252198459999997E-3</v>
      </c>
      <c r="J794" s="2">
        <v>7.4162328569999996E-3</v>
      </c>
      <c r="K794" s="2">
        <v>1.0006182100000001</v>
      </c>
    </row>
    <row r="795" spans="1:11" x14ac:dyDescent="0.25">
      <c r="A795" s="79">
        <f>IR!B802/12</f>
        <v>66.083333333333329</v>
      </c>
      <c r="D795" s="2">
        <v>66.083333330000002</v>
      </c>
      <c r="E795" s="2">
        <v>0.60931305420000004</v>
      </c>
      <c r="F795" s="2">
        <v>0.49542309699999998</v>
      </c>
      <c r="G795" s="2">
        <v>1.6411924760000001</v>
      </c>
      <c r="H795" s="2">
        <v>66.083333330000002</v>
      </c>
      <c r="I795" s="2">
        <v>7.5251171699999998E-3</v>
      </c>
      <c r="J795" s="2">
        <v>7.4162328549999997E-3</v>
      </c>
      <c r="K795" s="2">
        <v>1.0006182100000001</v>
      </c>
    </row>
    <row r="796" spans="1:11" x14ac:dyDescent="0.25">
      <c r="A796" s="79">
        <f>IR!B803/12</f>
        <v>66.166666666666671</v>
      </c>
      <c r="D796" s="2">
        <v>66.166666669999998</v>
      </c>
      <c r="E796" s="2">
        <v>0.60893660329999999</v>
      </c>
      <c r="F796" s="2">
        <v>0.49604111639999998</v>
      </c>
      <c r="G796" s="2">
        <v>1.642207078</v>
      </c>
      <c r="H796" s="2">
        <v>66.166666669999998</v>
      </c>
      <c r="I796" s="2">
        <v>7.525014753E-3</v>
      </c>
      <c r="J796" s="2">
        <v>7.4162328580000001E-3</v>
      </c>
      <c r="K796" s="2">
        <v>1.0006182100000001</v>
      </c>
    </row>
    <row r="797" spans="1:11" x14ac:dyDescent="0.25">
      <c r="A797" s="79">
        <f>IR!B804/12</f>
        <v>66.25</v>
      </c>
      <c r="D797" s="2">
        <v>66.25</v>
      </c>
      <c r="E797" s="2">
        <v>0.60856038489999997</v>
      </c>
      <c r="F797" s="2">
        <v>0.49665913579999998</v>
      </c>
      <c r="G797" s="2">
        <v>1.6432223079999999</v>
      </c>
      <c r="H797" s="2">
        <v>66.25</v>
      </c>
      <c r="I797" s="2">
        <v>7.5249125929999997E-3</v>
      </c>
      <c r="J797" s="2">
        <v>7.416232864E-3</v>
      </c>
      <c r="K797" s="2">
        <v>1.0006182100000001</v>
      </c>
    </row>
    <row r="798" spans="1:11" x14ac:dyDescent="0.25">
      <c r="A798" s="79">
        <f>IR!B805/12</f>
        <v>66.333333333333329</v>
      </c>
      <c r="D798" s="2">
        <v>66.333333330000002</v>
      </c>
      <c r="E798" s="2">
        <v>0.60818439899999999</v>
      </c>
      <c r="F798" s="2">
        <v>0.49727715519999999</v>
      </c>
      <c r="G798" s="2">
        <v>1.644238165</v>
      </c>
      <c r="H798" s="2">
        <v>66.333333330000002</v>
      </c>
      <c r="I798" s="2">
        <v>7.5248106910000001E-3</v>
      </c>
      <c r="J798" s="2">
        <v>7.4162328669999996E-3</v>
      </c>
      <c r="K798" s="2">
        <v>1.0006182100000001</v>
      </c>
    </row>
    <row r="799" spans="1:11" x14ac:dyDescent="0.25">
      <c r="A799" s="79">
        <f>IR!B806/12</f>
        <v>66.416666666666671</v>
      </c>
      <c r="D799" s="2">
        <v>66.416666669999998</v>
      </c>
      <c r="E799" s="2">
        <v>0.60780864530000001</v>
      </c>
      <c r="F799" s="2">
        <v>0.49789517459999999</v>
      </c>
      <c r="G799" s="2">
        <v>1.64525465</v>
      </c>
      <c r="H799" s="2">
        <v>66.416666669999998</v>
      </c>
      <c r="I799" s="2">
        <v>7.5247090439999999E-3</v>
      </c>
      <c r="J799" s="2">
        <v>7.4162328649999996E-3</v>
      </c>
      <c r="K799" s="2">
        <v>1.0006182100000001</v>
      </c>
    </row>
    <row r="800" spans="1:11" x14ac:dyDescent="0.25">
      <c r="A800" s="79">
        <f>IR!B807/12</f>
        <v>66.5</v>
      </c>
      <c r="D800" s="2">
        <v>66.5</v>
      </c>
      <c r="E800" s="2">
        <v>0.60743312380000003</v>
      </c>
      <c r="F800" s="2">
        <v>0.49851319399999999</v>
      </c>
      <c r="G800" s="2">
        <v>1.646271764</v>
      </c>
      <c r="H800" s="2">
        <v>66.5</v>
      </c>
      <c r="I800" s="2">
        <v>7.5246076510000004E-3</v>
      </c>
      <c r="J800" s="2">
        <v>7.4162328569999996E-3</v>
      </c>
      <c r="K800" s="2">
        <v>1.0006182100000001</v>
      </c>
    </row>
    <row r="801" spans="1:11" x14ac:dyDescent="0.25">
      <c r="A801" s="79">
        <f>IR!B808/12</f>
        <v>66.583333333333329</v>
      </c>
      <c r="D801" s="2">
        <v>66.583333330000002</v>
      </c>
      <c r="E801" s="2">
        <v>0.60705783440000005</v>
      </c>
      <c r="F801" s="2">
        <v>0.4991312135</v>
      </c>
      <c r="G801" s="2">
        <v>1.6472895059999999</v>
      </c>
      <c r="H801" s="2">
        <v>66.583333330000002</v>
      </c>
      <c r="I801" s="2">
        <v>7.5245065130000004E-3</v>
      </c>
      <c r="J801" s="2">
        <v>7.4162328549999997E-3</v>
      </c>
      <c r="K801" s="2">
        <v>1.0006182100000001</v>
      </c>
    </row>
    <row r="802" spans="1:11" x14ac:dyDescent="0.25">
      <c r="A802" s="79">
        <f>IR!B809/12</f>
        <v>66.666666666666671</v>
      </c>
      <c r="D802" s="2">
        <v>66.666666669999998</v>
      </c>
      <c r="E802" s="2">
        <v>0.60668277670000004</v>
      </c>
      <c r="F802" s="2">
        <v>0.49974923290000001</v>
      </c>
      <c r="G802" s="2">
        <v>1.6483078769999999</v>
      </c>
      <c r="H802" s="2">
        <v>66.666666669999998</v>
      </c>
      <c r="I802" s="2">
        <v>7.5244056270000002E-3</v>
      </c>
      <c r="J802" s="2">
        <v>7.4162328580000001E-3</v>
      </c>
      <c r="K802" s="2">
        <v>1.0006182100000001</v>
      </c>
    </row>
    <row r="803" spans="1:11" x14ac:dyDescent="0.25">
      <c r="A803" s="79">
        <f>IR!B810/12</f>
        <v>66.75</v>
      </c>
      <c r="D803" s="2">
        <v>66.75</v>
      </c>
      <c r="E803" s="2">
        <v>0.6063079509</v>
      </c>
      <c r="F803" s="2">
        <v>0.50036725230000001</v>
      </c>
      <c r="G803" s="2">
        <v>1.649326879</v>
      </c>
      <c r="H803" s="2">
        <v>66.75</v>
      </c>
      <c r="I803" s="2">
        <v>7.5243049929999998E-3</v>
      </c>
      <c r="J803" s="2">
        <v>7.416232864E-3</v>
      </c>
      <c r="K803" s="2">
        <v>1.0006182100000001</v>
      </c>
    </row>
    <row r="804" spans="1:11" x14ac:dyDescent="0.25">
      <c r="A804" s="79">
        <f>IR!B811/12</f>
        <v>66.833333333333329</v>
      </c>
      <c r="D804" s="2">
        <v>66.833333330000002</v>
      </c>
      <c r="E804" s="2">
        <v>0.60593335650000002</v>
      </c>
      <c r="F804" s="2">
        <v>0.50098527169999996</v>
      </c>
      <c r="G804" s="2">
        <v>1.6503465100000001</v>
      </c>
      <c r="H804" s="2">
        <v>66.833333330000002</v>
      </c>
      <c r="I804" s="2">
        <v>7.5242046110000002E-3</v>
      </c>
      <c r="J804" s="2">
        <v>7.4162328669999996E-3</v>
      </c>
      <c r="K804" s="2">
        <v>1.0006182100000001</v>
      </c>
    </row>
    <row r="805" spans="1:11" x14ac:dyDescent="0.25">
      <c r="A805" s="79">
        <f>IR!B812/12</f>
        <v>66.916666666666671</v>
      </c>
      <c r="D805" s="2">
        <v>66.916666669999998</v>
      </c>
      <c r="E805" s="2">
        <v>0.60555899369999999</v>
      </c>
      <c r="F805" s="2">
        <v>0.50160329110000001</v>
      </c>
      <c r="G805" s="2">
        <v>1.651366771</v>
      </c>
      <c r="H805" s="2">
        <v>66.916666669999998</v>
      </c>
      <c r="I805" s="2">
        <v>7.524104478E-3</v>
      </c>
      <c r="J805" s="2">
        <v>7.4162328649999996E-3</v>
      </c>
      <c r="K805" s="2">
        <v>1.0006182100000001</v>
      </c>
    </row>
    <row r="806" spans="1:11" x14ac:dyDescent="0.25">
      <c r="A806" s="79">
        <f>IR!B813/12</f>
        <v>67</v>
      </c>
      <c r="D806" s="2">
        <v>67</v>
      </c>
      <c r="E806" s="2">
        <v>0.6051848621</v>
      </c>
      <c r="F806" s="2">
        <v>0.50222131049999996</v>
      </c>
      <c r="G806" s="2">
        <v>1.6523876630000001</v>
      </c>
      <c r="H806" s="2">
        <v>67</v>
      </c>
      <c r="I806" s="2">
        <v>7.5240045940000002E-3</v>
      </c>
      <c r="J806" s="2">
        <v>7.4162328569999996E-3</v>
      </c>
      <c r="K806" s="2">
        <v>1.0006182100000001</v>
      </c>
    </row>
    <row r="807" spans="1:11" x14ac:dyDescent="0.25">
      <c r="A807" s="79">
        <f>IR!B814/12</f>
        <v>67.083333333333329</v>
      </c>
      <c r="D807" s="2">
        <v>67.083333330000002</v>
      </c>
      <c r="E807" s="2">
        <v>0.60481096160000003</v>
      </c>
      <c r="F807" s="2">
        <v>0.50283932990000002</v>
      </c>
      <c r="G807" s="2">
        <v>1.653409186</v>
      </c>
      <c r="H807" s="2">
        <v>67.083333330000002</v>
      </c>
      <c r="I807" s="2">
        <v>7.5239049589999997E-3</v>
      </c>
      <c r="J807" s="2">
        <v>7.4162328549999997E-3</v>
      </c>
      <c r="K807" s="2">
        <v>1.0006182100000001</v>
      </c>
    </row>
    <row r="808" spans="1:11" x14ac:dyDescent="0.25">
      <c r="A808" s="79">
        <f>IR!B815/12</f>
        <v>67.166666666666671</v>
      </c>
      <c r="D808" s="2">
        <v>67.166666669999998</v>
      </c>
      <c r="E808" s="2">
        <v>0.60443729219999998</v>
      </c>
      <c r="F808" s="2">
        <v>0.50345734929999997</v>
      </c>
      <c r="G808" s="2">
        <v>1.654431341</v>
      </c>
      <c r="H808" s="2">
        <v>67.166666669999998</v>
      </c>
      <c r="I808" s="2">
        <v>7.5238055709999996E-3</v>
      </c>
      <c r="J808" s="2">
        <v>7.4162328580000001E-3</v>
      </c>
      <c r="K808" s="2">
        <v>1.0006182100000001</v>
      </c>
    </row>
    <row r="809" spans="1:11" x14ac:dyDescent="0.25">
      <c r="A809" s="79">
        <f>IR!B816/12</f>
        <v>67.25</v>
      </c>
      <c r="D809" s="2">
        <v>67.25</v>
      </c>
      <c r="E809" s="2">
        <v>0.60406385360000003</v>
      </c>
      <c r="F809" s="2">
        <v>0.50407536870000003</v>
      </c>
      <c r="G809" s="2">
        <v>1.6554541279999999</v>
      </c>
      <c r="H809" s="2">
        <v>67.25</v>
      </c>
      <c r="I809" s="2">
        <v>7.5237064290000003E-3</v>
      </c>
      <c r="J809" s="2">
        <v>7.416232864E-3</v>
      </c>
      <c r="K809" s="2">
        <v>1.0006182100000001</v>
      </c>
    </row>
    <row r="810" spans="1:11" x14ac:dyDescent="0.25">
      <c r="A810" s="79">
        <f>IR!B817/12</f>
        <v>67.333333333333329</v>
      </c>
      <c r="D810" s="2">
        <v>67.333333330000002</v>
      </c>
      <c r="E810" s="2">
        <v>0.60369064579999998</v>
      </c>
      <c r="F810" s="2">
        <v>0.50469338809999997</v>
      </c>
      <c r="G810" s="2">
        <v>1.6564775469999999</v>
      </c>
      <c r="H810" s="2">
        <v>67.333333330000002</v>
      </c>
      <c r="I810" s="2">
        <v>7.5236075320000003E-3</v>
      </c>
      <c r="J810" s="2">
        <v>7.4162328669999996E-3</v>
      </c>
      <c r="K810" s="2">
        <v>1.0006182100000001</v>
      </c>
    </row>
    <row r="811" spans="1:11" x14ac:dyDescent="0.25">
      <c r="A811" s="79">
        <f>IR!B818/12</f>
        <v>67.416666666666671</v>
      </c>
      <c r="D811" s="2">
        <v>67.416666669999998</v>
      </c>
      <c r="E811" s="2">
        <v>0.60331766850000002</v>
      </c>
      <c r="F811" s="2">
        <v>0.50531140750000003</v>
      </c>
      <c r="G811" s="2">
        <v>1.6575015989999999</v>
      </c>
      <c r="H811" s="2">
        <v>67.416666669999998</v>
      </c>
      <c r="I811" s="2">
        <v>7.5235088799999999E-3</v>
      </c>
      <c r="J811" s="2">
        <v>7.4162328649999996E-3</v>
      </c>
      <c r="K811" s="2">
        <v>1.0006182100000001</v>
      </c>
    </row>
    <row r="812" spans="1:11" x14ac:dyDescent="0.25">
      <c r="A812" s="79">
        <f>IR!B819/12</f>
        <v>67.5</v>
      </c>
      <c r="D812" s="2">
        <v>67.5</v>
      </c>
      <c r="E812" s="2">
        <v>0.60294492170000002</v>
      </c>
      <c r="F812" s="2">
        <v>0.50592942689999998</v>
      </c>
      <c r="G812" s="2">
        <v>1.658526283</v>
      </c>
      <c r="H812" s="2">
        <v>67.5</v>
      </c>
      <c r="I812" s="2">
        <v>7.5234104720000002E-3</v>
      </c>
      <c r="J812" s="2">
        <v>7.4162328569999996E-3</v>
      </c>
      <c r="K812" s="2">
        <v>1.0006182100000001</v>
      </c>
    </row>
    <row r="813" spans="1:11" x14ac:dyDescent="0.25">
      <c r="A813" s="79">
        <f>IR!B820/12</f>
        <v>67.583333333333329</v>
      </c>
      <c r="D813" s="2">
        <v>67.583333330000002</v>
      </c>
      <c r="E813" s="2">
        <v>0.60257240519999999</v>
      </c>
      <c r="F813" s="2">
        <v>0.50654744630000004</v>
      </c>
      <c r="G813" s="2">
        <v>1.6595516020000001</v>
      </c>
      <c r="H813" s="2">
        <v>67.583333330000002</v>
      </c>
      <c r="I813" s="2">
        <v>7.5233123060000004E-3</v>
      </c>
      <c r="J813" s="2">
        <v>7.4162328549999997E-3</v>
      </c>
      <c r="K813" s="2">
        <v>1.0006182100000001</v>
      </c>
    </row>
    <row r="814" spans="1:11" x14ac:dyDescent="0.25">
      <c r="A814" s="79">
        <f>IR!B821/12</f>
        <v>67.666666666666671</v>
      </c>
      <c r="D814" s="2">
        <v>67.666666669999998</v>
      </c>
      <c r="E814" s="2">
        <v>0.60220011880000002</v>
      </c>
      <c r="F814" s="2">
        <v>0.50716546569999998</v>
      </c>
      <c r="G814" s="2">
        <v>1.6605775540000001</v>
      </c>
      <c r="H814" s="2">
        <v>67.666666669999998</v>
      </c>
      <c r="I814" s="2">
        <v>7.5232143819999996E-3</v>
      </c>
      <c r="J814" s="2">
        <v>7.4162328580000001E-3</v>
      </c>
      <c r="K814" s="2">
        <v>1.0006182100000001</v>
      </c>
    </row>
    <row r="815" spans="1:11" x14ac:dyDescent="0.25">
      <c r="A815" s="79">
        <f>IR!B822/12</f>
        <v>67.75</v>
      </c>
      <c r="D815" s="2">
        <v>67.75</v>
      </c>
      <c r="E815" s="2">
        <v>0.60182806239999997</v>
      </c>
      <c r="F815" s="2">
        <v>0.50778348510000004</v>
      </c>
      <c r="G815" s="2">
        <v>1.6616041399999999</v>
      </c>
      <c r="H815" s="2">
        <v>67.75</v>
      </c>
      <c r="I815" s="2">
        <v>7.5231166990000001E-3</v>
      </c>
      <c r="J815" s="2">
        <v>7.416232864E-3</v>
      </c>
      <c r="K815" s="2">
        <v>1.0006182100000001</v>
      </c>
    </row>
    <row r="816" spans="1:11" x14ac:dyDescent="0.25">
      <c r="A816" s="79">
        <f>IR!B823/12</f>
        <v>67.833333333333329</v>
      </c>
      <c r="D816" s="2">
        <v>67.833333330000002</v>
      </c>
      <c r="E816" s="2">
        <v>0.60145623589999997</v>
      </c>
      <c r="F816" s="2">
        <v>0.50840150449999999</v>
      </c>
      <c r="G816" s="2">
        <v>1.6626313610000001</v>
      </c>
      <c r="H816" s="2">
        <v>67.833333330000002</v>
      </c>
      <c r="I816" s="2">
        <v>7.5230192560000004E-3</v>
      </c>
      <c r="J816" s="2">
        <v>7.4162328669999996E-3</v>
      </c>
      <c r="K816" s="2">
        <v>1.0006182100000001</v>
      </c>
    </row>
    <row r="817" spans="1:11" x14ac:dyDescent="0.25">
      <c r="A817" s="79">
        <f>IR!B824/12</f>
        <v>67.916666666666671</v>
      </c>
      <c r="D817" s="2">
        <v>67.916666669999998</v>
      </c>
      <c r="E817" s="2">
        <v>0.60108463909999998</v>
      </c>
      <c r="F817" s="2">
        <v>0.50901952390000005</v>
      </c>
      <c r="G817" s="2">
        <v>1.663659217</v>
      </c>
      <c r="H817" s="2">
        <v>67.916666669999998</v>
      </c>
      <c r="I817" s="2">
        <v>7.5229220520000003E-3</v>
      </c>
      <c r="J817" s="2">
        <v>7.4162328649999996E-3</v>
      </c>
      <c r="K817" s="2">
        <v>1.0006182100000001</v>
      </c>
    </row>
    <row r="818" spans="1:11" x14ac:dyDescent="0.25">
      <c r="A818" s="79">
        <f>IR!B825/12</f>
        <v>68</v>
      </c>
      <c r="D818" s="2">
        <v>68</v>
      </c>
      <c r="E818" s="2">
        <v>0.60071327190000001</v>
      </c>
      <c r="F818" s="2">
        <v>0.5096375433</v>
      </c>
      <c r="G818" s="2">
        <v>1.664687708</v>
      </c>
      <c r="H818" s="2">
        <v>68</v>
      </c>
      <c r="I818" s="2">
        <v>7.5228250870000004E-3</v>
      </c>
      <c r="J818" s="2">
        <v>7.4162328580000001E-3</v>
      </c>
      <c r="K818" s="2">
        <v>1.0006182100000001</v>
      </c>
    </row>
    <row r="819" spans="1:11" x14ac:dyDescent="0.25">
      <c r="A819" s="79">
        <f>IR!B826/12</f>
        <v>68.083333333333329</v>
      </c>
      <c r="D819" s="2">
        <v>68.083333330000002</v>
      </c>
      <c r="E819" s="2">
        <v>0.60034213410000004</v>
      </c>
      <c r="F819" s="2">
        <v>0.51025556270000005</v>
      </c>
      <c r="G819" s="2">
        <v>1.6657168360000001</v>
      </c>
      <c r="H819" s="2">
        <v>68.083333330000002</v>
      </c>
      <c r="I819" s="2">
        <v>7.5227283579999997E-3</v>
      </c>
      <c r="J819" s="2">
        <v>7.4162328560000001E-3</v>
      </c>
      <c r="K819" s="2">
        <v>1.0006182100000001</v>
      </c>
    </row>
    <row r="820" spans="1:11" x14ac:dyDescent="0.25">
      <c r="A820" s="79">
        <f>IR!B827/12</f>
        <v>68.166666666666671</v>
      </c>
      <c r="D820" s="2">
        <v>68.166666669999998</v>
      </c>
      <c r="E820" s="2">
        <v>0.59997122570000005</v>
      </c>
      <c r="F820" s="2">
        <v>0.5108735821</v>
      </c>
      <c r="G820" s="2">
        <v>1.6667465990000001</v>
      </c>
      <c r="H820" s="2">
        <v>68.166666669999998</v>
      </c>
      <c r="I820" s="2">
        <v>7.5226318669999997E-3</v>
      </c>
      <c r="J820" s="2">
        <v>7.4162328589999996E-3</v>
      </c>
      <c r="K820" s="2">
        <v>1.0006182100000001</v>
      </c>
    </row>
    <row r="821" spans="1:11" x14ac:dyDescent="0.25">
      <c r="A821" s="79">
        <f>IR!B828/12</f>
        <v>68.25</v>
      </c>
      <c r="D821" s="2">
        <v>68.25</v>
      </c>
      <c r="E821" s="2">
        <v>0.59960054640000005</v>
      </c>
      <c r="F821" s="2">
        <v>0.51149160159999996</v>
      </c>
      <c r="G821" s="2">
        <v>1.667776999</v>
      </c>
      <c r="H821" s="2">
        <v>68.25</v>
      </c>
      <c r="I821" s="2">
        <v>7.5225356110000001E-3</v>
      </c>
      <c r="J821" s="2">
        <v>7.416232864E-3</v>
      </c>
      <c r="K821" s="2">
        <v>1.0006182100000001</v>
      </c>
    </row>
    <row r="822" spans="1:11" x14ac:dyDescent="0.25">
      <c r="A822" s="79">
        <f>IR!B829/12</f>
        <v>68.333333333333329</v>
      </c>
      <c r="D822" s="2">
        <v>68.333333330000002</v>
      </c>
      <c r="E822" s="2">
        <v>0.5992300961</v>
      </c>
      <c r="F822" s="2">
        <v>0.51210962100000001</v>
      </c>
      <c r="G822" s="2">
        <v>1.6688080359999999</v>
      </c>
      <c r="H822" s="2">
        <v>68.333333330000002</v>
      </c>
      <c r="I822" s="2">
        <v>7.5224395890000004E-3</v>
      </c>
      <c r="J822" s="2">
        <v>7.4162328669999996E-3</v>
      </c>
      <c r="K822" s="2">
        <v>1.0006182100000001</v>
      </c>
    </row>
    <row r="823" spans="1:11" x14ac:dyDescent="0.25">
      <c r="A823" s="79">
        <f>IR!B830/12</f>
        <v>68.416666666666671</v>
      </c>
      <c r="D823" s="2">
        <v>68.416666669999998</v>
      </c>
      <c r="E823" s="2">
        <v>0.59885987470000002</v>
      </c>
      <c r="F823" s="2">
        <v>0.51272764039999996</v>
      </c>
      <c r="G823" s="2">
        <v>1.6698397110000001</v>
      </c>
      <c r="H823" s="2">
        <v>68.416666669999998</v>
      </c>
      <c r="I823" s="2">
        <v>7.5223438020000002E-3</v>
      </c>
      <c r="J823" s="2">
        <v>7.4162328649999996E-3</v>
      </c>
      <c r="K823" s="2">
        <v>1.0006182100000001</v>
      </c>
    </row>
    <row r="824" spans="1:11" x14ac:dyDescent="0.25">
      <c r="A824" s="79">
        <f>IR!B831/12</f>
        <v>68.5</v>
      </c>
      <c r="D824" s="2">
        <v>68.5</v>
      </c>
      <c r="E824" s="2">
        <v>0.59848988199999997</v>
      </c>
      <c r="F824" s="2">
        <v>0.51334565980000002</v>
      </c>
      <c r="G824" s="2">
        <v>1.670872023</v>
      </c>
      <c r="H824" s="2">
        <v>68.5</v>
      </c>
      <c r="I824" s="2">
        <v>7.5222482480000004E-3</v>
      </c>
      <c r="J824" s="2">
        <v>7.4162328580000001E-3</v>
      </c>
      <c r="K824" s="2">
        <v>1.0006182100000001</v>
      </c>
    </row>
    <row r="825" spans="1:11" x14ac:dyDescent="0.25">
      <c r="A825" s="79">
        <f>IR!B832/12</f>
        <v>68.583333333333329</v>
      </c>
      <c r="D825" s="2">
        <v>68.583333330000002</v>
      </c>
      <c r="E825" s="2">
        <v>0.59812011789999997</v>
      </c>
      <c r="F825" s="2">
        <v>0.51396367919999997</v>
      </c>
      <c r="G825" s="2">
        <v>1.671904974</v>
      </c>
      <c r="H825" s="2">
        <v>68.583333330000002</v>
      </c>
      <c r="I825" s="2">
        <v>7.5221529259999996E-3</v>
      </c>
      <c r="J825" s="2">
        <v>7.4162328560000001E-3</v>
      </c>
      <c r="K825" s="2">
        <v>1.0006182100000001</v>
      </c>
    </row>
    <row r="826" spans="1:11" x14ac:dyDescent="0.25">
      <c r="A826" s="79">
        <f>IR!B833/12</f>
        <v>68.666666666666671</v>
      </c>
      <c r="D826" s="2">
        <v>68.666666669999998</v>
      </c>
      <c r="E826" s="2">
        <v>0.59775058219999999</v>
      </c>
      <c r="F826" s="2">
        <v>0.51458169860000003</v>
      </c>
      <c r="G826" s="2">
        <v>1.672938563</v>
      </c>
      <c r="H826" s="2">
        <v>68.666666669999998</v>
      </c>
      <c r="I826" s="2">
        <v>7.5220578350000001E-3</v>
      </c>
      <c r="J826" s="2">
        <v>7.4162328589999996E-3</v>
      </c>
      <c r="K826" s="2">
        <v>1.0006182100000001</v>
      </c>
    </row>
    <row r="827" spans="1:11" x14ac:dyDescent="0.25">
      <c r="A827" s="79">
        <f>IR!B834/12</f>
        <v>68.75</v>
      </c>
      <c r="D827" s="2">
        <v>68.75</v>
      </c>
      <c r="E827" s="2">
        <v>0.59738127490000004</v>
      </c>
      <c r="F827" s="2">
        <v>0.51519971799999997</v>
      </c>
      <c r="G827" s="2">
        <v>1.673972791</v>
      </c>
      <c r="H827" s="2">
        <v>68.75</v>
      </c>
      <c r="I827" s="2">
        <v>7.5219629750000001E-3</v>
      </c>
      <c r="J827" s="2">
        <v>7.4162328629999996E-3</v>
      </c>
      <c r="K827" s="2">
        <v>1.0006182100000001</v>
      </c>
    </row>
    <row r="828" spans="1:11" x14ac:dyDescent="0.25">
      <c r="A828" s="79">
        <f>IR!B835/12</f>
        <v>68.833333333333329</v>
      </c>
      <c r="D828" s="2">
        <v>68.833333330000002</v>
      </c>
      <c r="E828" s="2">
        <v>0.59701219579999998</v>
      </c>
      <c r="F828" s="2">
        <v>0.51581773740000003</v>
      </c>
      <c r="G828" s="2">
        <v>1.675007658</v>
      </c>
      <c r="H828" s="2">
        <v>68.833333330000002</v>
      </c>
      <c r="I828" s="2">
        <v>7.5218683439999996E-3</v>
      </c>
      <c r="J828" s="2">
        <v>7.416232866E-3</v>
      </c>
      <c r="K828" s="2">
        <v>1.0006182100000001</v>
      </c>
    </row>
    <row r="829" spans="1:11" x14ac:dyDescent="0.25">
      <c r="A829" s="79">
        <f>IR!B836/12</f>
        <v>68.916666666666671</v>
      </c>
      <c r="D829" s="2">
        <v>68.916666669999998</v>
      </c>
      <c r="E829" s="2">
        <v>0.59664334460000001</v>
      </c>
      <c r="F829" s="2">
        <v>0.51643575679999998</v>
      </c>
      <c r="G829" s="2">
        <v>1.6760431650000001</v>
      </c>
      <c r="H829" s="2">
        <v>68.916666669999998</v>
      </c>
      <c r="I829" s="2">
        <v>7.521773943E-3</v>
      </c>
      <c r="J829" s="2">
        <v>7.4162328649999996E-3</v>
      </c>
      <c r="K829" s="2">
        <v>1.0006182100000001</v>
      </c>
    </row>
    <row r="830" spans="1:11" x14ac:dyDescent="0.25">
      <c r="A830" s="79">
        <f>IR!B837/12</f>
        <v>69</v>
      </c>
      <c r="D830" s="2">
        <v>69</v>
      </c>
      <c r="E830" s="2">
        <v>0.59627472140000004</v>
      </c>
      <c r="F830" s="2">
        <v>0.51705377620000004</v>
      </c>
      <c r="G830" s="2">
        <v>1.6770793129999999</v>
      </c>
      <c r="H830" s="2">
        <v>69</v>
      </c>
      <c r="I830" s="2">
        <v>7.5216797689999998E-3</v>
      </c>
      <c r="J830" s="2">
        <v>7.4162328580000001E-3</v>
      </c>
      <c r="K830" s="2">
        <v>1.0006182100000001</v>
      </c>
    </row>
    <row r="831" spans="1:11" x14ac:dyDescent="0.25">
      <c r="A831" s="79">
        <f>IR!B838/12</f>
        <v>69.083333333333329</v>
      </c>
      <c r="D831" s="2">
        <v>69.083333330000002</v>
      </c>
      <c r="E831" s="2">
        <v>0.59590632590000003</v>
      </c>
      <c r="F831" s="2">
        <v>0.51767179559999998</v>
      </c>
      <c r="G831" s="2">
        <v>1.6781161010000001</v>
      </c>
      <c r="H831" s="2">
        <v>69.083333330000002</v>
      </c>
      <c r="I831" s="2">
        <v>7.5215858229999997E-3</v>
      </c>
      <c r="J831" s="2">
        <v>7.4162328560000001E-3</v>
      </c>
      <c r="K831" s="2">
        <v>1.0006182100000001</v>
      </c>
    </row>
    <row r="832" spans="1:11" x14ac:dyDescent="0.25">
      <c r="A832" s="79">
        <f>IR!B839/12</f>
        <v>69.166666666666671</v>
      </c>
      <c r="D832" s="2">
        <v>69.166666669999998</v>
      </c>
      <c r="E832" s="2">
        <v>0.59553815799999998</v>
      </c>
      <c r="F832" s="2">
        <v>0.51828981500000004</v>
      </c>
      <c r="G832" s="2">
        <v>1.67915353</v>
      </c>
      <c r="H832" s="2">
        <v>69.166666669999998</v>
      </c>
      <c r="I832" s="2">
        <v>7.5214921030000003E-3</v>
      </c>
      <c r="J832" s="2">
        <v>7.4162328589999996E-3</v>
      </c>
      <c r="K832" s="2">
        <v>1.0006182100000001</v>
      </c>
    </row>
    <row r="833" spans="1:11" x14ac:dyDescent="0.25">
      <c r="A833" s="79">
        <f>IR!B840/12</f>
        <v>69.25</v>
      </c>
      <c r="D833" s="2">
        <v>69.25</v>
      </c>
      <c r="E833" s="2">
        <v>0.5951702176</v>
      </c>
      <c r="F833" s="2">
        <v>0.51890783439999999</v>
      </c>
      <c r="G833" s="2">
        <v>1.6801915999999999</v>
      </c>
      <c r="H833" s="2">
        <v>69.25</v>
      </c>
      <c r="I833" s="2">
        <v>7.5213986079999996E-3</v>
      </c>
      <c r="J833" s="2">
        <v>7.4162328629999996E-3</v>
      </c>
      <c r="K833" s="2">
        <v>1.0006182100000001</v>
      </c>
    </row>
    <row r="834" spans="1:11" x14ac:dyDescent="0.25">
      <c r="A834" s="79">
        <f>IR!B841/12</f>
        <v>69.333333333333329</v>
      </c>
      <c r="D834" s="2">
        <v>69.333333330000002</v>
      </c>
      <c r="E834" s="2">
        <v>0.59480250450000005</v>
      </c>
      <c r="F834" s="2">
        <v>0.51952585380000005</v>
      </c>
      <c r="G834" s="2">
        <v>1.6812303120000001</v>
      </c>
      <c r="H834" s="2">
        <v>69.333333330000002</v>
      </c>
      <c r="I834" s="2">
        <v>7.5213053389999998E-3</v>
      </c>
      <c r="J834" s="2">
        <v>7.416232866E-3</v>
      </c>
      <c r="K834" s="2">
        <v>1.0006182100000001</v>
      </c>
    </row>
    <row r="835" spans="1:11" x14ac:dyDescent="0.25">
      <c r="A835" s="79">
        <f>IR!B842/12</f>
        <v>69.416666666666671</v>
      </c>
      <c r="D835" s="2">
        <v>69.416666669999998</v>
      </c>
      <c r="E835" s="2">
        <v>0.59443501850000002</v>
      </c>
      <c r="F835" s="2">
        <v>0.5201438732</v>
      </c>
      <c r="G835" s="2">
        <v>1.6822696660000001</v>
      </c>
      <c r="H835" s="2">
        <v>69.416666669999998</v>
      </c>
      <c r="I835" s="2">
        <v>7.5212122930000003E-3</v>
      </c>
      <c r="J835" s="2">
        <v>7.416232864E-3</v>
      </c>
      <c r="K835" s="2">
        <v>1.0006182100000001</v>
      </c>
    </row>
    <row r="836" spans="1:11" x14ac:dyDescent="0.25">
      <c r="A836" s="79">
        <f>IR!B843/12</f>
        <v>69.5</v>
      </c>
      <c r="D836" s="2">
        <v>69.5</v>
      </c>
      <c r="E836" s="2">
        <v>0.59406775970000003</v>
      </c>
      <c r="F836" s="2">
        <v>0.52076189260000005</v>
      </c>
      <c r="G836" s="2">
        <v>1.6833096620000001</v>
      </c>
      <c r="H836" s="2">
        <v>69.5</v>
      </c>
      <c r="I836" s="2">
        <v>7.5211194699999996E-3</v>
      </c>
      <c r="J836" s="2">
        <v>7.4162328580000001E-3</v>
      </c>
      <c r="K836" s="2">
        <v>1.0006182100000001</v>
      </c>
    </row>
    <row r="837" spans="1:11" x14ac:dyDescent="0.25">
      <c r="A837" s="79">
        <f>IR!B844/12</f>
        <v>69.583333333333329</v>
      </c>
      <c r="D837" s="2">
        <v>69.583333330000002</v>
      </c>
      <c r="E837" s="2">
        <v>0.59370072770000004</v>
      </c>
      <c r="F837" s="2">
        <v>0.521379912</v>
      </c>
      <c r="G837" s="2">
        <v>1.6843503019999999</v>
      </c>
      <c r="H837" s="2">
        <v>69.583333330000002</v>
      </c>
      <c r="I837" s="2">
        <v>7.5210268700000001E-3</v>
      </c>
      <c r="J837" s="2">
        <v>7.4162328560000001E-3</v>
      </c>
      <c r="K837" s="2">
        <v>1.0006182100000001</v>
      </c>
    </row>
    <row r="838" spans="1:11" x14ac:dyDescent="0.25">
      <c r="A838" s="79">
        <f>IR!B845/12</f>
        <v>69.666666666666671</v>
      </c>
      <c r="D838" s="2">
        <v>69.666666669999998</v>
      </c>
      <c r="E838" s="2">
        <v>0.59333392250000005</v>
      </c>
      <c r="F838" s="2">
        <v>0.52199793139999995</v>
      </c>
      <c r="G838" s="2">
        <v>1.6853915850000001</v>
      </c>
      <c r="H838" s="2">
        <v>69.666666669999998</v>
      </c>
      <c r="I838" s="2">
        <v>7.5209344910000002E-3</v>
      </c>
      <c r="J838" s="2">
        <v>7.4162328589999996E-3</v>
      </c>
      <c r="K838" s="2">
        <v>1.0006182100000001</v>
      </c>
    </row>
    <row r="839" spans="1:11" x14ac:dyDescent="0.25">
      <c r="A839" s="79">
        <f>IR!B846/12</f>
        <v>69.75</v>
      </c>
      <c r="D839" s="2">
        <v>69.75</v>
      </c>
      <c r="E839" s="2">
        <v>0.59296734390000005</v>
      </c>
      <c r="F839" s="2">
        <v>0.52261595080000001</v>
      </c>
      <c r="G839" s="2">
        <v>1.686433512</v>
      </c>
      <c r="H839" s="2">
        <v>69.75</v>
      </c>
      <c r="I839" s="2">
        <v>7.5208423329999998E-3</v>
      </c>
      <c r="J839" s="2">
        <v>7.4162328629999996E-3</v>
      </c>
      <c r="K839" s="2">
        <v>1.0006182100000001</v>
      </c>
    </row>
    <row r="840" spans="1:11" x14ac:dyDescent="0.25">
      <c r="A840" s="79">
        <f>IR!B847/12</f>
        <v>69.833333333333329</v>
      </c>
      <c r="D840" s="2">
        <v>69.833333330000002</v>
      </c>
      <c r="E840" s="2">
        <v>0.59260099180000003</v>
      </c>
      <c r="F840" s="2">
        <v>0.52323397019999995</v>
      </c>
      <c r="G840" s="2">
        <v>1.6874760820000001</v>
      </c>
      <c r="H840" s="2">
        <v>69.833333330000002</v>
      </c>
      <c r="I840" s="2">
        <v>7.5207503950000002E-3</v>
      </c>
      <c r="J840" s="2">
        <v>7.416232866E-3</v>
      </c>
      <c r="K840" s="2">
        <v>1.0006182100000001</v>
      </c>
    </row>
    <row r="841" spans="1:11" x14ac:dyDescent="0.25">
      <c r="A841" s="79">
        <f>IR!B848/12</f>
        <v>69.916666666666671</v>
      </c>
      <c r="D841" s="2">
        <v>69.916666669999998</v>
      </c>
      <c r="E841" s="2">
        <v>0.59223486599999997</v>
      </c>
      <c r="F841" s="2">
        <v>0.52385198970000002</v>
      </c>
      <c r="G841" s="2">
        <v>1.6885192979999999</v>
      </c>
      <c r="H841" s="2">
        <v>69.916666669999998</v>
      </c>
      <c r="I841" s="2">
        <v>7.5206586760000003E-3</v>
      </c>
      <c r="J841" s="2">
        <v>7.416232864E-3</v>
      </c>
      <c r="K841" s="2">
        <v>1.0006182100000001</v>
      </c>
    </row>
    <row r="842" spans="1:11" x14ac:dyDescent="0.25">
      <c r="A842" s="79">
        <f>IR!B849/12</f>
        <v>70</v>
      </c>
      <c r="D842" s="2">
        <v>70</v>
      </c>
      <c r="E842" s="2">
        <v>0.59186896639999997</v>
      </c>
      <c r="F842" s="2">
        <v>0.52447000909999997</v>
      </c>
      <c r="G842" s="2">
        <v>1.6895631579999999</v>
      </c>
      <c r="H842" s="2">
        <v>70</v>
      </c>
      <c r="I842" s="2">
        <v>7.5205671759999999E-3</v>
      </c>
      <c r="J842" s="2">
        <v>7.4162328580000001E-3</v>
      </c>
      <c r="K842" s="2">
        <v>1.0006182100000001</v>
      </c>
    </row>
    <row r="843" spans="1:11" x14ac:dyDescent="0.25">
      <c r="A843" s="79">
        <f>IR!B850/12</f>
        <v>70.083333333333329</v>
      </c>
      <c r="D843" s="2">
        <v>70.083333330000002</v>
      </c>
      <c r="E843" s="2">
        <v>0.59150329290000003</v>
      </c>
      <c r="F843" s="2">
        <v>0.52508802850000003</v>
      </c>
      <c r="G843" s="2">
        <v>1.690607663</v>
      </c>
      <c r="H843" s="2">
        <v>70.083333330000002</v>
      </c>
      <c r="I843" s="2">
        <v>7.5204758929999999E-3</v>
      </c>
      <c r="J843" s="2">
        <v>7.4162328560000001E-3</v>
      </c>
      <c r="K843" s="2">
        <v>1.0006182100000001</v>
      </c>
    </row>
    <row r="844" spans="1:11" x14ac:dyDescent="0.25">
      <c r="A844" s="79">
        <f>IR!B851/12</f>
        <v>70.166666666666671</v>
      </c>
      <c r="D844" s="2">
        <v>70.166666669999998</v>
      </c>
      <c r="E844" s="2">
        <v>0.59113784540000003</v>
      </c>
      <c r="F844" s="2">
        <v>0.52570604789999997</v>
      </c>
      <c r="G844" s="2">
        <v>1.6916528150000001</v>
      </c>
      <c r="H844" s="2">
        <v>70.166666669999998</v>
      </c>
      <c r="I844" s="2">
        <v>7.5203848270000003E-3</v>
      </c>
      <c r="J844" s="2">
        <v>7.4162328589999996E-3</v>
      </c>
      <c r="K844" s="2">
        <v>1.0006182100000001</v>
      </c>
    </row>
    <row r="845" spans="1:11" x14ac:dyDescent="0.25">
      <c r="A845" s="79">
        <f>IR!B852/12</f>
        <v>70.25</v>
      </c>
      <c r="D845" s="2">
        <v>70.25</v>
      </c>
      <c r="E845" s="2">
        <v>0.59077262360000005</v>
      </c>
      <c r="F845" s="2">
        <v>0.52632406730000003</v>
      </c>
      <c r="G845" s="2">
        <v>1.692698612</v>
      </c>
      <c r="H845" s="2">
        <v>70.25</v>
      </c>
      <c r="I845" s="2">
        <v>7.5202939769999999E-3</v>
      </c>
      <c r="J845" s="2">
        <v>7.4162328629999996E-3</v>
      </c>
      <c r="K845" s="2">
        <v>1.0006182100000001</v>
      </c>
    </row>
    <row r="846" spans="1:11" x14ac:dyDescent="0.25">
      <c r="A846" s="79">
        <f>IR!B853/12</f>
        <v>70.333333333333329</v>
      </c>
      <c r="D846" s="2">
        <v>70.333333330000002</v>
      </c>
      <c r="E846" s="2">
        <v>0.59040762739999997</v>
      </c>
      <c r="F846" s="2">
        <v>0.52694208669999998</v>
      </c>
      <c r="G846" s="2">
        <v>1.693745056</v>
      </c>
      <c r="H846" s="2">
        <v>70.333333330000002</v>
      </c>
      <c r="I846" s="2">
        <v>7.5202033430000004E-3</v>
      </c>
      <c r="J846" s="2">
        <v>7.416232866E-3</v>
      </c>
      <c r="K846" s="2">
        <v>1.0006182100000001</v>
      </c>
    </row>
    <row r="847" spans="1:11" x14ac:dyDescent="0.25">
      <c r="A847" s="79">
        <f>IR!B854/12</f>
        <v>70.416666666666671</v>
      </c>
      <c r="D847" s="2">
        <v>70.416666669999998</v>
      </c>
      <c r="E847" s="2">
        <v>0.59004285680000002</v>
      </c>
      <c r="F847" s="2">
        <v>0.52756010610000004</v>
      </c>
      <c r="G847" s="2">
        <v>1.694792147</v>
      </c>
      <c r="H847" s="2">
        <v>70.416666669999998</v>
      </c>
      <c r="I847" s="2">
        <v>7.5201129219999996E-3</v>
      </c>
      <c r="J847" s="2">
        <v>7.416232864E-3</v>
      </c>
      <c r="K847" s="2">
        <v>1.0006182100000001</v>
      </c>
    </row>
    <row r="848" spans="1:11" x14ac:dyDescent="0.25">
      <c r="A848" s="79">
        <f>IR!B855/12</f>
        <v>70.5</v>
      </c>
      <c r="D848" s="2">
        <v>70.5</v>
      </c>
      <c r="E848" s="2">
        <v>0.58967831150000005</v>
      </c>
      <c r="F848" s="2">
        <v>0.52817812549999998</v>
      </c>
      <c r="G848" s="2">
        <v>1.695839885</v>
      </c>
      <c r="H848" s="2">
        <v>70.5</v>
      </c>
      <c r="I848" s="2">
        <v>7.5200227160000001E-3</v>
      </c>
      <c r="J848" s="2">
        <v>7.4162328580000001E-3</v>
      </c>
      <c r="K848" s="2">
        <v>1.0006182100000001</v>
      </c>
    </row>
    <row r="849" spans="1:11" x14ac:dyDescent="0.25">
      <c r="A849" s="79">
        <f>IR!B856/12</f>
        <v>70.583333333333329</v>
      </c>
      <c r="D849" s="2">
        <v>70.583333330000002</v>
      </c>
      <c r="E849" s="2">
        <v>0.58931399149999997</v>
      </c>
      <c r="F849" s="2">
        <v>0.52879614490000004</v>
      </c>
      <c r="G849" s="2">
        <v>1.6968882709999999</v>
      </c>
      <c r="H849" s="2">
        <v>70.583333330000002</v>
      </c>
      <c r="I849" s="2">
        <v>7.5199327230000002E-3</v>
      </c>
      <c r="J849" s="2">
        <v>7.4162328560000001E-3</v>
      </c>
      <c r="K849" s="2">
        <v>1.0006182100000001</v>
      </c>
    </row>
    <row r="850" spans="1:11" x14ac:dyDescent="0.25">
      <c r="A850" s="79">
        <f>IR!B857/12</f>
        <v>70.666666666666671</v>
      </c>
      <c r="D850" s="2">
        <v>70.666666669999998</v>
      </c>
      <c r="E850" s="2">
        <v>0.58894989649999996</v>
      </c>
      <c r="F850" s="2">
        <v>0.52941416429999999</v>
      </c>
      <c r="G850" s="2">
        <v>1.697937305</v>
      </c>
      <c r="H850" s="2">
        <v>70.666666669999998</v>
      </c>
      <c r="I850" s="2">
        <v>7.5198429420000002E-3</v>
      </c>
      <c r="J850" s="2">
        <v>7.4162328589999996E-3</v>
      </c>
      <c r="K850" s="2">
        <v>1.0006182100000001</v>
      </c>
    </row>
    <row r="851" spans="1:11" x14ac:dyDescent="0.25">
      <c r="A851" s="79">
        <f>IR!B858/12</f>
        <v>70.75</v>
      </c>
      <c r="D851" s="2">
        <v>70.75</v>
      </c>
      <c r="E851" s="2">
        <v>0.58858602650000003</v>
      </c>
      <c r="F851" s="2">
        <v>0.53003218370000005</v>
      </c>
      <c r="G851" s="2">
        <v>1.6989869870000001</v>
      </c>
      <c r="H851" s="2">
        <v>70.75</v>
      </c>
      <c r="I851" s="2">
        <v>7.5197533719999999E-3</v>
      </c>
      <c r="J851" s="2">
        <v>7.4162328629999996E-3</v>
      </c>
      <c r="K851" s="2">
        <v>1.0006182100000001</v>
      </c>
    </row>
    <row r="852" spans="1:11" x14ac:dyDescent="0.25">
      <c r="A852" s="79">
        <f>IR!B859/12</f>
        <v>70.833333333333329</v>
      </c>
      <c r="D852" s="2">
        <v>70.833333330000002</v>
      </c>
      <c r="E852" s="2">
        <v>0.58822238130000004</v>
      </c>
      <c r="F852" s="2">
        <v>0.5306502031</v>
      </c>
      <c r="G852" s="2">
        <v>1.700037319</v>
      </c>
      <c r="H852" s="2">
        <v>70.833333330000002</v>
      </c>
      <c r="I852" s="2">
        <v>7.5196640130000001E-3</v>
      </c>
      <c r="J852" s="2">
        <v>7.416232866E-3</v>
      </c>
      <c r="K852" s="2">
        <v>1.0006182100000001</v>
      </c>
    </row>
    <row r="853" spans="1:11" x14ac:dyDescent="0.25">
      <c r="A853" s="79">
        <f>IR!B860/12</f>
        <v>70.916666666666671</v>
      </c>
      <c r="D853" s="2">
        <v>70.916666669999998</v>
      </c>
      <c r="E853" s="2">
        <v>0.5878589608</v>
      </c>
      <c r="F853" s="2">
        <v>0.53126822250000005</v>
      </c>
      <c r="G853" s="2">
        <v>1.7010883000000001</v>
      </c>
      <c r="H853" s="2">
        <v>70.916666669999998</v>
      </c>
      <c r="I853" s="2">
        <v>7.5195748640000002E-3</v>
      </c>
      <c r="J853" s="2">
        <v>7.416232864E-3</v>
      </c>
      <c r="K853" s="2">
        <v>1.0006182100000001</v>
      </c>
    </row>
    <row r="854" spans="1:11" x14ac:dyDescent="0.25">
      <c r="A854" s="79">
        <f>IR!B861/12</f>
        <v>71</v>
      </c>
      <c r="D854" s="2">
        <v>71</v>
      </c>
      <c r="E854" s="2">
        <v>0.58749576479999999</v>
      </c>
      <c r="F854" s="2">
        <v>0.5318862419</v>
      </c>
      <c r="G854" s="2">
        <v>1.70213993</v>
      </c>
      <c r="H854" s="2">
        <v>71</v>
      </c>
      <c r="I854" s="2">
        <v>7.5194859249999996E-3</v>
      </c>
      <c r="J854" s="2">
        <v>7.4162328580000001E-3</v>
      </c>
      <c r="K854" s="2">
        <v>1.0006182100000001</v>
      </c>
    </row>
    <row r="855" spans="1:11" x14ac:dyDescent="0.25">
      <c r="A855" s="79">
        <f>IR!B862/12</f>
        <v>71.083333333333329</v>
      </c>
      <c r="D855" s="2">
        <v>71.083333330000002</v>
      </c>
      <c r="E855" s="2">
        <v>0.58713279309999999</v>
      </c>
      <c r="F855" s="2">
        <v>0.53250426129999995</v>
      </c>
      <c r="G855" s="2">
        <v>1.703192211</v>
      </c>
      <c r="H855" s="2">
        <v>71.083333330000002</v>
      </c>
      <c r="I855" s="2">
        <v>7.5193971939999998E-3</v>
      </c>
      <c r="J855" s="2">
        <v>7.4162328560000001E-3</v>
      </c>
      <c r="K855" s="2">
        <v>1.0006182100000001</v>
      </c>
    </row>
    <row r="856" spans="1:11" x14ac:dyDescent="0.25">
      <c r="A856" s="79">
        <f>IR!B863/12</f>
        <v>71.166666666666671</v>
      </c>
      <c r="D856" s="2">
        <v>71.166666669999998</v>
      </c>
      <c r="E856" s="2">
        <v>0.58677004580000003</v>
      </c>
      <c r="F856" s="2">
        <v>0.53312228070000001</v>
      </c>
      <c r="G856" s="2">
        <v>1.704245142</v>
      </c>
      <c r="H856" s="2">
        <v>71.166666669999998</v>
      </c>
      <c r="I856" s="2">
        <v>7.5193086710000001E-3</v>
      </c>
      <c r="J856" s="2">
        <v>7.4162328589999996E-3</v>
      </c>
      <c r="K856" s="2">
        <v>1.0006182100000001</v>
      </c>
    </row>
    <row r="857" spans="1:11" x14ac:dyDescent="0.25">
      <c r="A857" s="79">
        <f>IR!B864/12</f>
        <v>71.25</v>
      </c>
      <c r="D857" s="2">
        <v>71.25</v>
      </c>
      <c r="E857" s="2">
        <v>0.58640752249999994</v>
      </c>
      <c r="F857" s="2">
        <v>0.53374030009999995</v>
      </c>
      <c r="G857" s="2">
        <v>1.7052987239999999</v>
      </c>
      <c r="H857" s="2">
        <v>71.25</v>
      </c>
      <c r="I857" s="2">
        <v>7.519220355E-3</v>
      </c>
      <c r="J857" s="2">
        <v>7.4162328629999996E-3</v>
      </c>
      <c r="K857" s="2">
        <v>1.0006182100000001</v>
      </c>
    </row>
    <row r="858" spans="1:11" x14ac:dyDescent="0.25">
      <c r="A858" s="79">
        <f>IR!B865/12</f>
        <v>71.333333333333329</v>
      </c>
      <c r="D858" s="2">
        <v>71.333333330000002</v>
      </c>
      <c r="E858" s="2">
        <v>0.58604522329999997</v>
      </c>
      <c r="F858" s="2">
        <v>0.53435831950000001</v>
      </c>
      <c r="G858" s="2">
        <v>1.7063529580000001</v>
      </c>
      <c r="H858" s="2">
        <v>71.333333330000002</v>
      </c>
      <c r="I858" s="2">
        <v>7.5191322449999999E-3</v>
      </c>
      <c r="J858" s="2">
        <v>7.416232866E-3</v>
      </c>
      <c r="K858" s="2">
        <v>1.0006182100000001</v>
      </c>
    </row>
    <row r="859" spans="1:11" x14ac:dyDescent="0.25">
      <c r="A859" s="79">
        <f>IR!B866/12</f>
        <v>71.416666666666671</v>
      </c>
      <c r="D859" s="2">
        <v>71.416666669999998</v>
      </c>
      <c r="E859" s="2">
        <v>0.58568314789999998</v>
      </c>
      <c r="F859" s="2">
        <v>0.53497633889999996</v>
      </c>
      <c r="G859" s="2">
        <v>1.7074078429999999</v>
      </c>
      <c r="H859" s="2">
        <v>71.416666669999998</v>
      </c>
      <c r="I859" s="2">
        <v>7.5190443409999998E-3</v>
      </c>
      <c r="J859" s="2">
        <v>7.416232864E-3</v>
      </c>
      <c r="K859" s="2">
        <v>1.0006182100000001</v>
      </c>
    </row>
    <row r="860" spans="1:11" x14ac:dyDescent="0.25">
      <c r="A860" s="79">
        <f>IR!B867/12</f>
        <v>71.5</v>
      </c>
      <c r="D860" s="2">
        <v>71.5</v>
      </c>
      <c r="E860" s="2">
        <v>0.58532129610000005</v>
      </c>
      <c r="F860" s="2">
        <v>0.53559435840000003</v>
      </c>
      <c r="G860" s="2">
        <v>1.70846338</v>
      </c>
      <c r="H860" s="2">
        <v>71.5</v>
      </c>
      <c r="I860" s="2">
        <v>7.5189566409999999E-3</v>
      </c>
      <c r="J860" s="2">
        <v>7.4162328580000001E-3</v>
      </c>
      <c r="K860" s="2">
        <v>1.0006182100000001</v>
      </c>
    </row>
    <row r="861" spans="1:11" x14ac:dyDescent="0.25">
      <c r="A861" s="79">
        <f>IR!B868/12</f>
        <v>71.583333333333329</v>
      </c>
      <c r="D861" s="2">
        <v>71.583333330000002</v>
      </c>
      <c r="E861" s="2">
        <v>0.58495966799999999</v>
      </c>
      <c r="F861" s="2">
        <v>0.53621237779999997</v>
      </c>
      <c r="G861" s="2">
        <v>1.7095195700000001</v>
      </c>
      <c r="H861" s="2">
        <v>71.583333330000002</v>
      </c>
      <c r="I861" s="2">
        <v>7.5188691460000004E-3</v>
      </c>
      <c r="J861" s="2">
        <v>7.4162328560000001E-3</v>
      </c>
      <c r="K861" s="2">
        <v>1.0006182100000001</v>
      </c>
    </row>
    <row r="862" spans="1:11" x14ac:dyDescent="0.25">
      <c r="A862" s="79">
        <f>IR!B869/12</f>
        <v>71.666666666666671</v>
      </c>
      <c r="D862" s="2">
        <v>71.666666669999998</v>
      </c>
      <c r="E862" s="2">
        <v>0.58459826319999997</v>
      </c>
      <c r="F862" s="2">
        <v>0.53683039720000003</v>
      </c>
      <c r="G862" s="2">
        <v>1.7105764130000001</v>
      </c>
      <c r="H862" s="2">
        <v>71.666666669999998</v>
      </c>
      <c r="I862" s="2">
        <v>7.518781855E-3</v>
      </c>
      <c r="J862" s="2">
        <v>7.4162328589999996E-3</v>
      </c>
      <c r="K862" s="2">
        <v>1.0006182100000001</v>
      </c>
    </row>
    <row r="863" spans="1:11" x14ac:dyDescent="0.25">
      <c r="A863" s="79">
        <f>IR!B870/12</f>
        <v>71.75</v>
      </c>
      <c r="D863" s="2">
        <v>71.75</v>
      </c>
      <c r="E863" s="2">
        <v>0.5842370818</v>
      </c>
      <c r="F863" s="2">
        <v>0.53744841659999998</v>
      </c>
      <c r="G863" s="2">
        <v>1.7116339089999999</v>
      </c>
      <c r="H863" s="2">
        <v>71.75</v>
      </c>
      <c r="I863" s="2">
        <v>7.5186947659999998E-3</v>
      </c>
      <c r="J863" s="2">
        <v>7.4162328629999996E-3</v>
      </c>
      <c r="K863" s="2">
        <v>1.0006182100000001</v>
      </c>
    </row>
    <row r="864" spans="1:11" x14ac:dyDescent="0.25">
      <c r="A864" s="79">
        <f>IR!B871/12</f>
        <v>71.833333333333329</v>
      </c>
      <c r="D864" s="2">
        <v>71.833333330000002</v>
      </c>
      <c r="E864" s="2">
        <v>0.58387612349999995</v>
      </c>
      <c r="F864" s="2">
        <v>0.53806643600000004</v>
      </c>
      <c r="G864" s="2">
        <v>1.7126920590000001</v>
      </c>
      <c r="H864" s="2">
        <v>71.833333330000002</v>
      </c>
      <c r="I864" s="2">
        <v>7.5186078789999996E-3</v>
      </c>
      <c r="J864" s="2">
        <v>7.416232866E-3</v>
      </c>
      <c r="K864" s="2">
        <v>1.0006182100000001</v>
      </c>
    </row>
    <row r="865" spans="1:11" x14ac:dyDescent="0.25">
      <c r="A865" s="79">
        <f>IR!B872/12</f>
        <v>71.916666666666671</v>
      </c>
      <c r="D865" s="2">
        <v>71.916666669999998</v>
      </c>
      <c r="E865" s="2">
        <v>0.58351538820000004</v>
      </c>
      <c r="F865" s="2">
        <v>0.53868445539999998</v>
      </c>
      <c r="G865" s="2">
        <v>1.713750863</v>
      </c>
      <c r="H865" s="2">
        <v>71.916666669999998</v>
      </c>
      <c r="I865" s="2">
        <v>7.5185211940000003E-3</v>
      </c>
      <c r="J865" s="2">
        <v>7.416232864E-3</v>
      </c>
      <c r="K865" s="2">
        <v>1.0006182100000001</v>
      </c>
    </row>
    <row r="866" spans="1:11" x14ac:dyDescent="0.25">
      <c r="A866" s="79">
        <f>IR!B873/12</f>
        <v>72</v>
      </c>
      <c r="D866" s="2">
        <v>72</v>
      </c>
      <c r="E866" s="2">
        <v>0.58315487580000003</v>
      </c>
      <c r="F866" s="2">
        <v>0.53930247480000004</v>
      </c>
      <c r="G866" s="2">
        <v>1.7148103210000001</v>
      </c>
      <c r="H866" s="2">
        <v>72</v>
      </c>
      <c r="I866" s="2">
        <v>7.5184347099999998E-3</v>
      </c>
      <c r="J866" s="2">
        <v>7.4162328580000001E-3</v>
      </c>
      <c r="K866" s="2">
        <v>1.0006182100000001</v>
      </c>
    </row>
    <row r="867" spans="1:11" x14ac:dyDescent="0.25">
      <c r="A867" s="79">
        <f>IR!B874/12</f>
        <v>72.083333333333329</v>
      </c>
      <c r="D867" s="2">
        <v>72.083333330000002</v>
      </c>
      <c r="E867" s="2">
        <v>0.58279458610000001</v>
      </c>
      <c r="F867" s="2">
        <v>0.53992049419999999</v>
      </c>
      <c r="G867" s="2">
        <v>1.715870435</v>
      </c>
      <c r="H867" s="2">
        <v>72.083333330000002</v>
      </c>
      <c r="I867" s="2">
        <v>7.5183484249999998E-3</v>
      </c>
      <c r="J867" s="2">
        <v>7.4162328569999996E-3</v>
      </c>
      <c r="K867" s="2">
        <v>1.0006182100000001</v>
      </c>
    </row>
    <row r="868" spans="1:11" x14ac:dyDescent="0.25">
      <c r="A868" s="79">
        <f>IR!B875/12</f>
        <v>72.166666666666671</v>
      </c>
      <c r="D868" s="2">
        <v>72.166666669999998</v>
      </c>
      <c r="E868" s="2">
        <v>0.58243451899999998</v>
      </c>
      <c r="F868" s="2">
        <v>0.54053851360000005</v>
      </c>
      <c r="G868" s="2">
        <v>1.716931204</v>
      </c>
      <c r="H868" s="2">
        <v>72.166666669999998</v>
      </c>
      <c r="I868" s="2">
        <v>7.5182623390000003E-3</v>
      </c>
      <c r="J868" s="2">
        <v>7.4162328589999996E-3</v>
      </c>
      <c r="K868" s="2">
        <v>1.0006182100000001</v>
      </c>
    </row>
    <row r="869" spans="1:11" x14ac:dyDescent="0.25">
      <c r="A869" s="79">
        <f>IR!B876/12</f>
        <v>72.25</v>
      </c>
      <c r="D869" s="2">
        <v>72.25</v>
      </c>
      <c r="E869" s="2">
        <v>0.58207467440000005</v>
      </c>
      <c r="F869" s="2">
        <v>0.541156533</v>
      </c>
      <c r="G869" s="2">
        <v>1.717992629</v>
      </c>
      <c r="H869" s="2">
        <v>72.25</v>
      </c>
      <c r="I869" s="2">
        <v>7.518176453E-3</v>
      </c>
      <c r="J869" s="2">
        <v>7.4162328629999996E-3</v>
      </c>
      <c r="K869" s="2">
        <v>1.0006182100000001</v>
      </c>
    </row>
    <row r="870" spans="1:11" x14ac:dyDescent="0.25">
      <c r="A870" s="79">
        <f>IR!B877/12</f>
        <v>72.333333333333329</v>
      </c>
      <c r="D870" s="2">
        <v>72.333333330000002</v>
      </c>
      <c r="E870" s="2">
        <v>0.58171505209999996</v>
      </c>
      <c r="F870" s="2">
        <v>0.54177455240000005</v>
      </c>
      <c r="G870" s="2">
        <v>1.71905471</v>
      </c>
      <c r="H870" s="2">
        <v>72.333333330000002</v>
      </c>
      <c r="I870" s="2">
        <v>7.5180907640000003E-3</v>
      </c>
      <c r="J870" s="2">
        <v>7.416232866E-3</v>
      </c>
      <c r="K870" s="2">
        <v>1.0006182100000001</v>
      </c>
    </row>
    <row r="871" spans="1:11" x14ac:dyDescent="0.25">
      <c r="A871" s="79">
        <f>IR!B878/12</f>
        <v>72.416666666666671</v>
      </c>
      <c r="D871" s="2">
        <v>72.416666669999998</v>
      </c>
      <c r="E871" s="2">
        <v>0.58135565190000005</v>
      </c>
      <c r="F871" s="2">
        <v>0.5423925718</v>
      </c>
      <c r="G871" s="2">
        <v>1.720117447</v>
      </c>
      <c r="H871" s="2">
        <v>72.416666669999998</v>
      </c>
      <c r="I871" s="2">
        <v>7.5180052720000001E-3</v>
      </c>
      <c r="J871" s="2">
        <v>7.416232864E-3</v>
      </c>
      <c r="K871" s="2">
        <v>1.0006182100000001</v>
      </c>
    </row>
    <row r="872" spans="1:11" x14ac:dyDescent="0.25">
      <c r="A872" s="79">
        <f>IR!B879/12</f>
        <v>72.5</v>
      </c>
      <c r="D872" s="2">
        <v>72.5</v>
      </c>
      <c r="E872" s="2">
        <v>0.58099647389999998</v>
      </c>
      <c r="F872" s="2">
        <v>0.54301059119999995</v>
      </c>
      <c r="G872" s="2">
        <v>1.7211808420000001</v>
      </c>
      <c r="H872" s="2">
        <v>72.5</v>
      </c>
      <c r="I872" s="2">
        <v>7.5179199769999996E-3</v>
      </c>
      <c r="J872" s="2">
        <v>7.4162328580000001E-3</v>
      </c>
      <c r="K872" s="2">
        <v>1.0006182100000001</v>
      </c>
    </row>
    <row r="873" spans="1:11" x14ac:dyDescent="0.25">
      <c r="A873" s="79">
        <f>IR!B880/12</f>
        <v>72.583333333333329</v>
      </c>
      <c r="D873" s="2">
        <v>72.583333330000002</v>
      </c>
      <c r="E873" s="2">
        <v>0.58063751770000005</v>
      </c>
      <c r="F873" s="2">
        <v>0.54362861060000001</v>
      </c>
      <c r="G873" s="2">
        <v>1.7222448939999999</v>
      </c>
      <c r="H873" s="2">
        <v>72.583333330000002</v>
      </c>
      <c r="I873" s="2">
        <v>7.5178348780000001E-3</v>
      </c>
      <c r="J873" s="2">
        <v>7.4162328569999996E-3</v>
      </c>
      <c r="K873" s="2">
        <v>1.0006182100000001</v>
      </c>
    </row>
    <row r="874" spans="1:11" x14ac:dyDescent="0.25">
      <c r="A874" s="79">
        <f>IR!B881/12</f>
        <v>72.666666666666671</v>
      </c>
      <c r="D874" s="2">
        <v>72.666666669999998</v>
      </c>
      <c r="E874" s="2">
        <v>0.58027878330000005</v>
      </c>
      <c r="F874" s="2">
        <v>0.54424662999999995</v>
      </c>
      <c r="G874" s="2">
        <v>1.7233096029999999</v>
      </c>
      <c r="H874" s="2">
        <v>72.666666669999998</v>
      </c>
      <c r="I874" s="2">
        <v>7.5177499740000002E-3</v>
      </c>
      <c r="J874" s="2">
        <v>7.4162328589999996E-3</v>
      </c>
      <c r="K874" s="2">
        <v>1.0006182100000001</v>
      </c>
    </row>
    <row r="875" spans="1:11" x14ac:dyDescent="0.25">
      <c r="A875" s="79">
        <f>IR!B882/12</f>
        <v>72.75</v>
      </c>
      <c r="D875" s="2">
        <v>72.75</v>
      </c>
      <c r="E875" s="2">
        <v>0.57992027059999995</v>
      </c>
      <c r="F875" s="2">
        <v>0.54486464940000001</v>
      </c>
      <c r="G875" s="2">
        <v>1.724374971</v>
      </c>
      <c r="H875" s="2">
        <v>72.75</v>
      </c>
      <c r="I875" s="2">
        <v>7.5176652639999996E-3</v>
      </c>
      <c r="J875" s="2">
        <v>7.4162328629999996E-3</v>
      </c>
      <c r="K875" s="2">
        <v>1.0006182100000001</v>
      </c>
    </row>
    <row r="876" spans="1:11" x14ac:dyDescent="0.25">
      <c r="A876" s="79">
        <f>IR!B883/12</f>
        <v>72.833333333333329</v>
      </c>
      <c r="D876" s="2">
        <v>72.833333330000002</v>
      </c>
      <c r="E876" s="2">
        <v>0.57956197929999997</v>
      </c>
      <c r="F876" s="2">
        <v>0.54548266879999996</v>
      </c>
      <c r="G876" s="2">
        <v>1.7254409980000001</v>
      </c>
      <c r="H876" s="2">
        <v>72.833333330000002</v>
      </c>
      <c r="I876" s="2">
        <v>7.5175807479999999E-3</v>
      </c>
      <c r="J876" s="2">
        <v>7.4162328649999996E-3</v>
      </c>
      <c r="K876" s="2">
        <v>1.0006182100000001</v>
      </c>
    </row>
    <row r="877" spans="1:11" x14ac:dyDescent="0.25">
      <c r="A877" s="79">
        <f>IR!B884/12</f>
        <v>72.916666666666671</v>
      </c>
      <c r="D877" s="2">
        <v>72.916666669999998</v>
      </c>
      <c r="E877" s="2">
        <v>0.57920390939999999</v>
      </c>
      <c r="F877" s="2">
        <v>0.54610068820000002</v>
      </c>
      <c r="G877" s="2">
        <v>1.726507684</v>
      </c>
      <c r="H877" s="2">
        <v>72.916666669999998</v>
      </c>
      <c r="I877" s="2">
        <v>7.5174964260000003E-3</v>
      </c>
      <c r="J877" s="2">
        <v>7.416232864E-3</v>
      </c>
      <c r="K877" s="2">
        <v>1.0006182100000001</v>
      </c>
    </row>
    <row r="878" spans="1:11" x14ac:dyDescent="0.25">
      <c r="A878" s="79">
        <f>IR!B885/12</f>
        <v>73</v>
      </c>
      <c r="D878" s="2">
        <v>73</v>
      </c>
      <c r="E878" s="2">
        <v>0.57884606080000001</v>
      </c>
      <c r="F878" s="2">
        <v>0.54671870759999996</v>
      </c>
      <c r="G878" s="2">
        <v>1.727575029</v>
      </c>
      <c r="H878" s="2">
        <v>73</v>
      </c>
      <c r="I878" s="2">
        <v>7.5174122959999999E-3</v>
      </c>
      <c r="J878" s="2">
        <v>7.4162328580000001E-3</v>
      </c>
      <c r="K878" s="2">
        <v>1.0006182100000001</v>
      </c>
    </row>
    <row r="879" spans="1:11" x14ac:dyDescent="0.25">
      <c r="A879" s="79">
        <f>IR!B886/12</f>
        <v>73.083333333333329</v>
      </c>
      <c r="D879" s="2">
        <v>73.083333330000002</v>
      </c>
      <c r="E879" s="2">
        <v>0.57848843319999999</v>
      </c>
      <c r="F879" s="2">
        <v>0.54733672700000002</v>
      </c>
      <c r="G879" s="2">
        <v>1.7286430340000001</v>
      </c>
      <c r="H879" s="2">
        <v>73.083333330000002</v>
      </c>
      <c r="I879" s="2">
        <v>7.5173283579999996E-3</v>
      </c>
      <c r="J879" s="2">
        <v>7.4162328569999996E-3</v>
      </c>
      <c r="K879" s="2">
        <v>1.0006182100000001</v>
      </c>
    </row>
    <row r="880" spans="1:11" x14ac:dyDescent="0.25">
      <c r="A880" s="79">
        <f>IR!B887/12</f>
        <v>73.166666666666671</v>
      </c>
      <c r="D880" s="2">
        <v>73.166666669999998</v>
      </c>
      <c r="E880" s="2">
        <v>0.57813102660000004</v>
      </c>
      <c r="F880" s="2">
        <v>0.54795474649999998</v>
      </c>
      <c r="G880" s="2">
        <v>1.7297116990000001</v>
      </c>
      <c r="H880" s="2">
        <v>73.166666669999998</v>
      </c>
      <c r="I880" s="2">
        <v>7.5172446109999999E-3</v>
      </c>
      <c r="J880" s="2">
        <v>7.4162328589999996E-3</v>
      </c>
      <c r="K880" s="2">
        <v>1.0006182100000001</v>
      </c>
    </row>
    <row r="881" spans="1:11" x14ac:dyDescent="0.25">
      <c r="A881" s="79">
        <f>IR!B888/12</f>
        <v>73.25</v>
      </c>
      <c r="D881" s="2">
        <v>73.25</v>
      </c>
      <c r="E881" s="2">
        <v>0.57777384080000005</v>
      </c>
      <c r="F881" s="2">
        <v>0.54857276590000004</v>
      </c>
      <c r="G881" s="2">
        <v>1.7307810239999999</v>
      </c>
      <c r="H881" s="2">
        <v>73.25</v>
      </c>
      <c r="I881" s="2">
        <v>7.5171610540000003E-3</v>
      </c>
      <c r="J881" s="2">
        <v>7.4162328629999996E-3</v>
      </c>
      <c r="K881" s="2">
        <v>1.0006182100000001</v>
      </c>
    </row>
    <row r="882" spans="1:11" x14ac:dyDescent="0.25">
      <c r="A882" s="79">
        <f>IR!B889/12</f>
        <v>73.333333333333329</v>
      </c>
      <c r="D882" s="2">
        <v>73.333333330000002</v>
      </c>
      <c r="E882" s="2">
        <v>0.57741687559999999</v>
      </c>
      <c r="F882" s="2">
        <v>0.54919078529999998</v>
      </c>
      <c r="G882" s="2">
        <v>1.7318510110000001</v>
      </c>
      <c r="H882" s="2">
        <v>73.333333330000002</v>
      </c>
      <c r="I882" s="2">
        <v>7.5170776880000003E-3</v>
      </c>
      <c r="J882" s="2">
        <v>7.4162328649999996E-3</v>
      </c>
      <c r="K882" s="2">
        <v>1.0006182100000001</v>
      </c>
    </row>
    <row r="883" spans="1:11" x14ac:dyDescent="0.25">
      <c r="A883" s="79">
        <f>IR!B890/12</f>
        <v>73.416666666666671</v>
      </c>
      <c r="D883" s="2">
        <v>73.416666669999998</v>
      </c>
      <c r="E883" s="2">
        <v>0.57706013099999998</v>
      </c>
      <c r="F883" s="2">
        <v>0.54980880470000004</v>
      </c>
      <c r="G883" s="2">
        <v>1.7329216599999999</v>
      </c>
      <c r="H883" s="2">
        <v>73.416666669999998</v>
      </c>
      <c r="I883" s="2">
        <v>7.5169945110000001E-3</v>
      </c>
      <c r="J883" s="2">
        <v>7.416232864E-3</v>
      </c>
      <c r="K883" s="2">
        <v>1.0006182100000001</v>
      </c>
    </row>
    <row r="884" spans="1:11" x14ac:dyDescent="0.25">
      <c r="A884" s="79">
        <f>IR!B891/12</f>
        <v>73.5</v>
      </c>
      <c r="D884" s="2">
        <v>73.5</v>
      </c>
      <c r="E884" s="2">
        <v>0.5767036069</v>
      </c>
      <c r="F884" s="2">
        <v>0.55042682409999999</v>
      </c>
      <c r="G884" s="2">
        <v>1.7339929700000001</v>
      </c>
      <c r="H884" s="2">
        <v>73.5</v>
      </c>
      <c r="I884" s="2">
        <v>7.5169115219999999E-3</v>
      </c>
      <c r="J884" s="2">
        <v>7.4162328580000001E-3</v>
      </c>
      <c r="K884" s="2">
        <v>1.0006182100000001</v>
      </c>
    </row>
    <row r="885" spans="1:11" x14ac:dyDescent="0.25">
      <c r="A885" s="79">
        <f>IR!B892/12</f>
        <v>73.583333333333329</v>
      </c>
      <c r="D885" s="2">
        <v>73.583333330000002</v>
      </c>
      <c r="E885" s="2">
        <v>0.57634730300000003</v>
      </c>
      <c r="F885" s="2">
        <v>0.55104484350000005</v>
      </c>
      <c r="G885" s="2">
        <v>1.7350649419999999</v>
      </c>
      <c r="H885" s="2">
        <v>73.583333330000002</v>
      </c>
      <c r="I885" s="2">
        <v>7.5168287209999999E-3</v>
      </c>
      <c r="J885" s="2">
        <v>7.4162328569999996E-3</v>
      </c>
      <c r="K885" s="2">
        <v>1.0006182100000001</v>
      </c>
    </row>
    <row r="886" spans="1:11" x14ac:dyDescent="0.25">
      <c r="A886" s="79">
        <f>IR!B893/12</f>
        <v>73.666666666666671</v>
      </c>
      <c r="D886" s="2">
        <v>73.666666669999998</v>
      </c>
      <c r="E886" s="2">
        <v>0.57599121919999996</v>
      </c>
      <c r="F886" s="2">
        <v>0.5516628629</v>
      </c>
      <c r="G886" s="2">
        <v>1.7361375779999999</v>
      </c>
      <c r="H886" s="2">
        <v>73.666666669999998</v>
      </c>
      <c r="I886" s="2">
        <v>7.5167461079999999E-3</v>
      </c>
      <c r="J886" s="2">
        <v>7.4162328589999996E-3</v>
      </c>
      <c r="K886" s="2">
        <v>1.0006182100000001</v>
      </c>
    </row>
    <row r="887" spans="1:11" x14ac:dyDescent="0.25">
      <c r="A887" s="79">
        <f>IR!B894/12</f>
        <v>73.75</v>
      </c>
      <c r="D887" s="2">
        <v>73.75</v>
      </c>
      <c r="E887" s="2">
        <v>0.57563535539999999</v>
      </c>
      <c r="F887" s="2">
        <v>0.55228088230000005</v>
      </c>
      <c r="G887" s="2">
        <v>1.737210876</v>
      </c>
      <c r="H887" s="2">
        <v>73.75</v>
      </c>
      <c r="I887" s="2">
        <v>7.5166636810000001E-3</v>
      </c>
      <c r="J887" s="2">
        <v>7.4162328629999996E-3</v>
      </c>
      <c r="K887" s="2">
        <v>1.0006182100000001</v>
      </c>
    </row>
    <row r="888" spans="1:11" x14ac:dyDescent="0.25">
      <c r="A888" s="79">
        <f>IR!B895/12</f>
        <v>73.833333333333329</v>
      </c>
      <c r="D888" s="2">
        <v>73.833333330000002</v>
      </c>
      <c r="E888" s="2">
        <v>0.57527971150000001</v>
      </c>
      <c r="F888" s="2">
        <v>0.5528989017</v>
      </c>
      <c r="G888" s="2">
        <v>1.738284838</v>
      </c>
      <c r="H888" s="2">
        <v>73.833333330000002</v>
      </c>
      <c r="I888" s="2">
        <v>7.516581441E-3</v>
      </c>
      <c r="J888" s="2">
        <v>7.4162328649999996E-3</v>
      </c>
      <c r="K888" s="2">
        <v>1.0006182100000001</v>
      </c>
    </row>
    <row r="889" spans="1:11" x14ac:dyDescent="0.25">
      <c r="A889" s="79">
        <f>IR!B896/12</f>
        <v>73.916666666666671</v>
      </c>
      <c r="D889" s="2">
        <v>73.916666669999998</v>
      </c>
      <c r="E889" s="2">
        <v>0.5749242873</v>
      </c>
      <c r="F889" s="2">
        <v>0.55351692109999995</v>
      </c>
      <c r="G889" s="2">
        <v>1.7393594640000001</v>
      </c>
      <c r="H889" s="2">
        <v>73.916666669999998</v>
      </c>
      <c r="I889" s="2">
        <v>7.5164993859999996E-3</v>
      </c>
      <c r="J889" s="2">
        <v>7.416232864E-3</v>
      </c>
      <c r="K889" s="2">
        <v>1.0006182100000001</v>
      </c>
    </row>
    <row r="890" spans="1:11" x14ac:dyDescent="0.25">
      <c r="A890" s="79">
        <f>IR!B897/12</f>
        <v>74</v>
      </c>
      <c r="D890" s="2">
        <v>74</v>
      </c>
      <c r="E890" s="2">
        <v>0.57456908269999996</v>
      </c>
      <c r="F890" s="2">
        <v>0.55413494050000001</v>
      </c>
      <c r="G890" s="2">
        <v>1.740434754</v>
      </c>
      <c r="H890" s="2">
        <v>74</v>
      </c>
      <c r="I890" s="2">
        <v>7.5164175159999997E-3</v>
      </c>
      <c r="J890" s="2">
        <v>7.4162328589999996E-3</v>
      </c>
      <c r="K890" s="2">
        <v>1.0006182100000001</v>
      </c>
    </row>
    <row r="891" spans="1:11" x14ac:dyDescent="0.25">
      <c r="A891" s="79">
        <f>IR!B898/12</f>
        <v>74.083333333333329</v>
      </c>
      <c r="D891" s="2">
        <v>74.083333330000002</v>
      </c>
      <c r="E891" s="2">
        <v>0.57421409759999997</v>
      </c>
      <c r="F891" s="2">
        <v>0.55475295989999995</v>
      </c>
      <c r="G891" s="2">
        <v>1.7415107089999999</v>
      </c>
      <c r="H891" s="2">
        <v>74.083333330000002</v>
      </c>
      <c r="I891" s="2">
        <v>7.51633583E-3</v>
      </c>
      <c r="J891" s="2">
        <v>7.4162328569999996E-3</v>
      </c>
      <c r="K891" s="2">
        <v>1.0006182100000001</v>
      </c>
    </row>
    <row r="892" spans="1:11" x14ac:dyDescent="0.25">
      <c r="A892" s="79">
        <f>IR!B899/12</f>
        <v>74.166666666666671</v>
      </c>
      <c r="D892" s="2">
        <v>74.166666669999998</v>
      </c>
      <c r="E892" s="2">
        <v>0.57385933180000004</v>
      </c>
      <c r="F892" s="2">
        <v>0.55537097930000001</v>
      </c>
      <c r="G892" s="2">
        <v>1.742587329</v>
      </c>
      <c r="H892" s="2">
        <v>74.166666669999998</v>
      </c>
      <c r="I892" s="2">
        <v>7.516254327E-3</v>
      </c>
      <c r="J892" s="2">
        <v>7.4162328589999996E-3</v>
      </c>
      <c r="K892" s="2">
        <v>1.0006182100000001</v>
      </c>
    </row>
    <row r="893" spans="1:11" x14ac:dyDescent="0.25">
      <c r="A893" s="79">
        <f>IR!B900/12</f>
        <v>74.25</v>
      </c>
      <c r="D893" s="2">
        <v>74.25</v>
      </c>
      <c r="E893" s="2">
        <v>0.57350478510000003</v>
      </c>
      <c r="F893" s="2">
        <v>0.55598899869999996</v>
      </c>
      <c r="G893" s="2">
        <v>1.7436646140000001</v>
      </c>
      <c r="H893" s="2">
        <v>74.25</v>
      </c>
      <c r="I893" s="2">
        <v>7.5161730080000001E-3</v>
      </c>
      <c r="J893" s="2">
        <v>7.4162328629999996E-3</v>
      </c>
      <c r="K893" s="2">
        <v>1.0006182100000001</v>
      </c>
    </row>
    <row r="894" spans="1:11" x14ac:dyDescent="0.25">
      <c r="A894" s="79">
        <f>IR!B901/12</f>
        <v>74.333333333333329</v>
      </c>
      <c r="D894" s="2">
        <v>74.333333330000002</v>
      </c>
      <c r="E894" s="2">
        <v>0.57315045750000004</v>
      </c>
      <c r="F894" s="2">
        <v>0.55660701810000002</v>
      </c>
      <c r="G894" s="2">
        <v>1.744742566</v>
      </c>
      <c r="H894" s="2">
        <v>74.333333330000002</v>
      </c>
      <c r="I894" s="2">
        <v>7.5160918699999999E-3</v>
      </c>
      <c r="J894" s="2">
        <v>7.4162328649999996E-3</v>
      </c>
      <c r="K894" s="2">
        <v>1.0006182100000001</v>
      </c>
    </row>
    <row r="895" spans="1:11" x14ac:dyDescent="0.25">
      <c r="A895" s="79">
        <f>IR!B902/12</f>
        <v>74.416666666666671</v>
      </c>
      <c r="D895" s="2">
        <v>74.416666669999998</v>
      </c>
      <c r="E895" s="2">
        <v>0.57279634889999997</v>
      </c>
      <c r="F895" s="2">
        <v>0.55722503749999996</v>
      </c>
      <c r="G895" s="2">
        <v>1.745821184</v>
      </c>
      <c r="H895" s="2">
        <v>74.416666669999998</v>
      </c>
      <c r="I895" s="2">
        <v>7.5160109150000003E-3</v>
      </c>
      <c r="J895" s="2">
        <v>7.416232864E-3</v>
      </c>
      <c r="K895" s="2">
        <v>1.0006182100000001</v>
      </c>
    </row>
    <row r="896" spans="1:11" x14ac:dyDescent="0.25">
      <c r="A896" s="79">
        <f>IR!B903/12</f>
        <v>74.5</v>
      </c>
      <c r="D896" s="2">
        <v>74.5</v>
      </c>
      <c r="E896" s="2">
        <v>0.57244245900000001</v>
      </c>
      <c r="F896" s="2">
        <v>0.55784305690000002</v>
      </c>
      <c r="G896" s="2">
        <v>1.7469004690000001</v>
      </c>
      <c r="H896" s="2">
        <v>74.5</v>
      </c>
      <c r="I896" s="2">
        <v>7.5159301410000004E-3</v>
      </c>
      <c r="J896" s="2">
        <v>7.4162328589999996E-3</v>
      </c>
      <c r="K896" s="2">
        <v>1.0006182100000001</v>
      </c>
    </row>
    <row r="897" spans="1:11" x14ac:dyDescent="0.25">
      <c r="A897" s="79">
        <f>IR!B904/12</f>
        <v>74.583333333333329</v>
      </c>
      <c r="D897" s="2">
        <v>74.583333330000002</v>
      </c>
      <c r="E897" s="2">
        <v>0.57208878770000005</v>
      </c>
      <c r="F897" s="2">
        <v>0.55846107629999997</v>
      </c>
      <c r="G897" s="2">
        <v>1.7479804210000001</v>
      </c>
      <c r="H897" s="2">
        <v>74.583333330000002</v>
      </c>
      <c r="I897" s="2">
        <v>7.5158495469999998E-3</v>
      </c>
      <c r="J897" s="2">
        <v>7.4162328569999996E-3</v>
      </c>
      <c r="K897" s="2">
        <v>1.0006182100000001</v>
      </c>
    </row>
    <row r="898" spans="1:11" x14ac:dyDescent="0.25">
      <c r="A898" s="79">
        <f>IR!B905/12</f>
        <v>74.666666666666671</v>
      </c>
      <c r="D898" s="2">
        <v>74.666666669999998</v>
      </c>
      <c r="E898" s="2">
        <v>0.57173533499999996</v>
      </c>
      <c r="F898" s="2">
        <v>0.55907909570000003</v>
      </c>
      <c r="G898" s="2">
        <v>1.749061041</v>
      </c>
      <c r="H898" s="2">
        <v>74.666666669999998</v>
      </c>
      <c r="I898" s="2">
        <v>7.5157691330000002E-3</v>
      </c>
      <c r="J898" s="2">
        <v>7.4162328589999996E-3</v>
      </c>
      <c r="K898" s="2">
        <v>1.0006182100000001</v>
      </c>
    </row>
    <row r="899" spans="1:11" x14ac:dyDescent="0.25">
      <c r="A899" s="79">
        <f>IR!B906/12</f>
        <v>74.75</v>
      </c>
      <c r="D899" s="2">
        <v>74.75</v>
      </c>
      <c r="E899" s="2">
        <v>0.57138210060000005</v>
      </c>
      <c r="F899" s="2">
        <v>0.55969711509999998</v>
      </c>
      <c r="G899" s="2">
        <v>1.7501423279999999</v>
      </c>
      <c r="H899" s="2">
        <v>74.75</v>
      </c>
      <c r="I899" s="2">
        <v>7.5156888980000003E-3</v>
      </c>
      <c r="J899" s="2">
        <v>7.4162328629999996E-3</v>
      </c>
      <c r="K899" s="2">
        <v>1.0006182100000001</v>
      </c>
    </row>
    <row r="900" spans="1:11" x14ac:dyDescent="0.25">
      <c r="A900" s="79">
        <f>IR!B907/12</f>
        <v>74.833333333333329</v>
      </c>
      <c r="D900" s="2">
        <v>74.833333330000002</v>
      </c>
      <c r="E900" s="2">
        <v>0.57102908450000001</v>
      </c>
      <c r="F900" s="2">
        <v>0.56031513460000004</v>
      </c>
      <c r="G900" s="2">
        <v>1.7512242849999999</v>
      </c>
      <c r="H900" s="2">
        <v>74.833333330000002</v>
      </c>
      <c r="I900" s="2">
        <v>7.5156088420000001E-3</v>
      </c>
      <c r="J900" s="2">
        <v>7.4162328649999996E-3</v>
      </c>
      <c r="K900" s="2">
        <v>1.0006182100000001</v>
      </c>
    </row>
    <row r="901" spans="1:11" x14ac:dyDescent="0.25">
      <c r="A901" s="79">
        <f>IR!B908/12</f>
        <v>74.916666666666671</v>
      </c>
      <c r="D901" s="2">
        <v>74.916666669999998</v>
      </c>
      <c r="E901" s="2">
        <v>0.57067628650000002</v>
      </c>
      <c r="F901" s="2">
        <v>0.56093315399999999</v>
      </c>
      <c r="G901" s="2">
        <v>1.7523069099999999</v>
      </c>
      <c r="H901" s="2">
        <v>74.916666669999998</v>
      </c>
      <c r="I901" s="2">
        <v>7.5155289640000001E-3</v>
      </c>
      <c r="J901" s="2">
        <v>7.416232864E-3</v>
      </c>
      <c r="K901" s="2">
        <v>1.0006182100000001</v>
      </c>
    </row>
    <row r="902" spans="1:11" x14ac:dyDescent="0.25">
      <c r="A902" s="79">
        <f>IR!B909/12</f>
        <v>75</v>
      </c>
      <c r="D902" s="2">
        <v>75</v>
      </c>
      <c r="E902" s="2">
        <v>0.57032370639999996</v>
      </c>
      <c r="F902" s="2">
        <v>0.56155117340000005</v>
      </c>
      <c r="G902" s="2">
        <v>1.753390204</v>
      </c>
      <c r="H902" s="2">
        <v>75</v>
      </c>
      <c r="I902" s="2">
        <v>7.5154492640000002E-3</v>
      </c>
      <c r="J902" s="2">
        <v>7.4162328589999996E-3</v>
      </c>
      <c r="K902" s="2">
        <v>1.0006182100000001</v>
      </c>
    </row>
    <row r="903" spans="1:11" x14ac:dyDescent="0.25">
      <c r="A903" s="79">
        <f>IR!B910/12</f>
        <v>75.083333333333329</v>
      </c>
      <c r="D903" s="2">
        <v>75.083333330000002</v>
      </c>
      <c r="E903" s="2">
        <v>0.56997134419999995</v>
      </c>
      <c r="F903" s="2">
        <v>0.56216919279999999</v>
      </c>
      <c r="G903" s="2">
        <v>1.754474168</v>
      </c>
      <c r="H903" s="2">
        <v>75.083333330000002</v>
      </c>
      <c r="I903" s="2">
        <v>7.5153697410000001E-3</v>
      </c>
      <c r="J903" s="2">
        <v>7.4162328569999996E-3</v>
      </c>
      <c r="K903" s="2">
        <v>1.0006182100000001</v>
      </c>
    </row>
    <row r="904" spans="1:11" x14ac:dyDescent="0.25">
      <c r="A904" s="79">
        <f>IR!B911/12</f>
        <v>75.166666666666671</v>
      </c>
      <c r="D904" s="2">
        <v>75.166666669999998</v>
      </c>
      <c r="E904" s="2">
        <v>0.56961919969999997</v>
      </c>
      <c r="F904" s="2">
        <v>0.56278721220000005</v>
      </c>
      <c r="G904" s="2">
        <v>1.7555588019999999</v>
      </c>
      <c r="H904" s="2">
        <v>75.166666669999998</v>
      </c>
      <c r="I904" s="2">
        <v>7.5152903940000002E-3</v>
      </c>
      <c r="J904" s="2">
        <v>7.4162328600000001E-3</v>
      </c>
      <c r="K904" s="2">
        <v>1.0006182100000001</v>
      </c>
    </row>
    <row r="905" spans="1:11" x14ac:dyDescent="0.25">
      <c r="A905" s="79">
        <f>IR!B912/12</f>
        <v>75.25</v>
      </c>
      <c r="D905" s="2">
        <v>75.25</v>
      </c>
      <c r="E905" s="2">
        <v>0.56926727269999999</v>
      </c>
      <c r="F905" s="2">
        <v>0.5634052316</v>
      </c>
      <c r="G905" s="2">
        <v>1.7566441070000001</v>
      </c>
      <c r="H905" s="2">
        <v>75.25</v>
      </c>
      <c r="I905" s="2">
        <v>7.5152112219999999E-3</v>
      </c>
      <c r="J905" s="2">
        <v>7.4162328629999996E-3</v>
      </c>
      <c r="K905" s="2">
        <v>1.0006182100000001</v>
      </c>
    </row>
    <row r="906" spans="1:11" x14ac:dyDescent="0.25">
      <c r="A906" s="79">
        <f>IR!B913/12</f>
        <v>75.333333333333329</v>
      </c>
      <c r="D906" s="2">
        <v>75.333333330000002</v>
      </c>
      <c r="E906" s="2">
        <v>0.56891556320000003</v>
      </c>
      <c r="F906" s="2">
        <v>0.56402325099999995</v>
      </c>
      <c r="G906" s="2">
        <v>1.757730083</v>
      </c>
      <c r="H906" s="2">
        <v>75.333333330000002</v>
      </c>
      <c r="I906" s="2">
        <v>7.5151322259999999E-3</v>
      </c>
      <c r="J906" s="2">
        <v>7.4162328649999996E-3</v>
      </c>
      <c r="K906" s="2">
        <v>1.0006182100000001</v>
      </c>
    </row>
    <row r="907" spans="1:11" x14ac:dyDescent="0.25">
      <c r="A907" s="79">
        <f>IR!B914/12</f>
        <v>75.416666666666671</v>
      </c>
      <c r="D907" s="2">
        <v>75.416666669999998</v>
      </c>
      <c r="E907" s="2">
        <v>0.56856407090000005</v>
      </c>
      <c r="F907" s="2">
        <v>0.56464127040000001</v>
      </c>
      <c r="G907" s="2">
        <v>1.7588167299999999</v>
      </c>
      <c r="H907" s="2">
        <v>75.416666669999998</v>
      </c>
      <c r="I907" s="2">
        <v>7.515053404E-3</v>
      </c>
      <c r="J907" s="2">
        <v>7.416232864E-3</v>
      </c>
      <c r="K907" s="2">
        <v>1.0006182100000001</v>
      </c>
    </row>
    <row r="908" spans="1:11" x14ac:dyDescent="0.25">
      <c r="A908" s="79">
        <f>IR!B915/12</f>
        <v>75.5</v>
      </c>
      <c r="D908" s="2">
        <v>75.5</v>
      </c>
      <c r="E908" s="2">
        <v>0.56821279589999996</v>
      </c>
      <c r="F908" s="2">
        <v>0.56525928979999995</v>
      </c>
      <c r="G908" s="2">
        <v>1.759904049</v>
      </c>
      <c r="H908" s="2">
        <v>75.5</v>
      </c>
      <c r="I908" s="2">
        <v>7.5149747569999998E-3</v>
      </c>
      <c r="J908" s="2">
        <v>7.4162328589999996E-3</v>
      </c>
      <c r="K908" s="2">
        <v>1.0006182100000001</v>
      </c>
    </row>
    <row r="909" spans="1:11" x14ac:dyDescent="0.25">
      <c r="A909" s="79">
        <f>IR!B916/12</f>
        <v>75.583333333333329</v>
      </c>
      <c r="D909" s="2">
        <v>75.583333330000002</v>
      </c>
      <c r="E909" s="2">
        <v>0.56786173780000004</v>
      </c>
      <c r="F909" s="2">
        <v>0.56587730920000001</v>
      </c>
      <c r="G909" s="2">
        <v>1.7609920400000001</v>
      </c>
      <c r="H909" s="2">
        <v>75.583333330000002</v>
      </c>
      <c r="I909" s="2">
        <v>7.5148962830000002E-3</v>
      </c>
      <c r="J909" s="2">
        <v>7.4162328569999996E-3</v>
      </c>
      <c r="K909" s="2">
        <v>1.0006182100000001</v>
      </c>
    </row>
    <row r="910" spans="1:11" x14ac:dyDescent="0.25">
      <c r="A910" s="79">
        <f>IR!B917/12</f>
        <v>75.666666666666671</v>
      </c>
      <c r="D910" s="2">
        <v>75.666666669999998</v>
      </c>
      <c r="E910" s="2">
        <v>0.56751089669999999</v>
      </c>
      <c r="F910" s="2">
        <v>0.56649532859999996</v>
      </c>
      <c r="G910" s="2">
        <v>1.7620807030000001</v>
      </c>
      <c r="H910" s="2">
        <v>75.666666669999998</v>
      </c>
      <c r="I910" s="2">
        <v>7.514817981E-3</v>
      </c>
      <c r="J910" s="2">
        <v>7.4162328589999996E-3</v>
      </c>
      <c r="K910" s="2">
        <v>1.0006182100000001</v>
      </c>
    </row>
    <row r="911" spans="1:11" x14ac:dyDescent="0.25">
      <c r="A911" s="79">
        <f>IR!B918/12</f>
        <v>75.75</v>
      </c>
      <c r="D911" s="2">
        <v>75.75</v>
      </c>
      <c r="E911" s="2">
        <v>0.56716027229999999</v>
      </c>
      <c r="F911" s="2">
        <v>0.56711334800000002</v>
      </c>
      <c r="G911" s="2">
        <v>1.7631700400000001</v>
      </c>
      <c r="H911" s="2">
        <v>75.75</v>
      </c>
      <c r="I911" s="2">
        <v>7.5147398520000004E-3</v>
      </c>
      <c r="J911" s="2">
        <v>7.4162328629999996E-3</v>
      </c>
      <c r="K911" s="2">
        <v>1.0006182100000001</v>
      </c>
    </row>
    <row r="912" spans="1:11" x14ac:dyDescent="0.25">
      <c r="A912" s="79">
        <f>IR!B919/12</f>
        <v>75.833333333333329</v>
      </c>
      <c r="D912" s="2">
        <v>75.833333330000002</v>
      </c>
      <c r="E912" s="2">
        <v>0.56680986450000004</v>
      </c>
      <c r="F912" s="2">
        <v>0.56773136739999996</v>
      </c>
      <c r="G912" s="2">
        <v>1.7642600500000001</v>
      </c>
      <c r="H912" s="2">
        <v>75.833333330000002</v>
      </c>
      <c r="I912" s="2">
        <v>7.5146618950000001E-3</v>
      </c>
      <c r="J912" s="2">
        <v>7.4162328649999996E-3</v>
      </c>
      <c r="K912" s="2">
        <v>1.0006182100000001</v>
      </c>
    </row>
    <row r="913" spans="1:11" x14ac:dyDescent="0.25">
      <c r="A913" s="79">
        <f>IR!B920/12</f>
        <v>75.916666666666671</v>
      </c>
      <c r="D913" s="2">
        <v>75.916666669999998</v>
      </c>
      <c r="E913" s="2">
        <v>0.56645967330000002</v>
      </c>
      <c r="F913" s="2">
        <v>0.56834938680000002</v>
      </c>
      <c r="G913" s="2">
        <v>1.7653507340000001</v>
      </c>
      <c r="H913" s="2">
        <v>75.916666669999998</v>
      </c>
      <c r="I913" s="2">
        <v>7.5145841090000004E-3</v>
      </c>
      <c r="J913" s="2">
        <v>7.4162328629999996E-3</v>
      </c>
      <c r="K913" s="2">
        <v>1.0006182100000001</v>
      </c>
    </row>
    <row r="914" spans="1:11" x14ac:dyDescent="0.25">
      <c r="A914" s="79">
        <f>IR!B921/12</f>
        <v>76</v>
      </c>
      <c r="D914" s="2">
        <v>76</v>
      </c>
      <c r="E914" s="2">
        <v>0.56610969830000002</v>
      </c>
      <c r="F914" s="2">
        <v>0.56896740619999997</v>
      </c>
      <c r="G914" s="2">
        <v>1.7664420919999999</v>
      </c>
      <c r="H914" s="2">
        <v>76</v>
      </c>
      <c r="I914" s="2">
        <v>7.5145064940000004E-3</v>
      </c>
      <c r="J914" s="2">
        <v>7.4162328589999996E-3</v>
      </c>
      <c r="K914" s="2">
        <v>1.0006182100000001</v>
      </c>
    </row>
    <row r="915" spans="1:11" x14ac:dyDescent="0.25">
      <c r="A915" s="79">
        <f>IR!B922/12</f>
        <v>76.083333333333329</v>
      </c>
      <c r="D915" s="2">
        <v>76.083333330000002</v>
      </c>
      <c r="E915" s="2">
        <v>0.56575993970000005</v>
      </c>
      <c r="F915" s="2">
        <v>0.56958542560000003</v>
      </c>
      <c r="G915" s="2">
        <v>1.7675341250000001</v>
      </c>
      <c r="H915" s="2">
        <v>76.083333330000002</v>
      </c>
      <c r="I915" s="2">
        <v>7.5144290480000002E-3</v>
      </c>
      <c r="J915" s="2">
        <v>7.4162328580000001E-3</v>
      </c>
      <c r="K915" s="2">
        <v>1.0006182100000001</v>
      </c>
    </row>
    <row r="916" spans="1:11" x14ac:dyDescent="0.25">
      <c r="A916" s="79">
        <f>IR!B923/12</f>
        <v>76.166666666666671</v>
      </c>
      <c r="D916" s="2">
        <v>76.166666669999998</v>
      </c>
      <c r="E916" s="2">
        <v>0.56541039709999996</v>
      </c>
      <c r="F916" s="2">
        <v>0.57020344499999998</v>
      </c>
      <c r="G916" s="2">
        <v>1.7686268329999999</v>
      </c>
      <c r="H916" s="2">
        <v>76.166666669999998</v>
      </c>
      <c r="I916" s="2">
        <v>7.5143517720000002E-3</v>
      </c>
      <c r="J916" s="2">
        <v>7.4162328589999996E-3</v>
      </c>
      <c r="K916" s="2">
        <v>1.0006182100000001</v>
      </c>
    </row>
    <row r="917" spans="1:11" x14ac:dyDescent="0.25">
      <c r="A917" s="79">
        <f>IR!B924/12</f>
        <v>76.25</v>
      </c>
      <c r="D917" s="2">
        <v>76.25</v>
      </c>
      <c r="E917" s="2">
        <v>0.56506107039999998</v>
      </c>
      <c r="F917" s="2">
        <v>0.57082146440000003</v>
      </c>
      <c r="G917" s="2">
        <v>1.7697202169999999</v>
      </c>
      <c r="H917" s="2">
        <v>76.25</v>
      </c>
      <c r="I917" s="2">
        <v>7.514274665E-3</v>
      </c>
      <c r="J917" s="2">
        <v>7.4162328629999996E-3</v>
      </c>
      <c r="K917" s="2">
        <v>1.0006182100000001</v>
      </c>
    </row>
    <row r="918" spans="1:11" x14ac:dyDescent="0.25">
      <c r="A918" s="79">
        <f>IR!B925/12</f>
        <v>76.333333333333329</v>
      </c>
      <c r="D918" s="2">
        <v>76.333333330000002</v>
      </c>
      <c r="E918" s="2">
        <v>0.56471195959999998</v>
      </c>
      <c r="F918" s="2">
        <v>0.57143948379999998</v>
      </c>
      <c r="G918" s="2">
        <v>1.7708142760000001</v>
      </c>
      <c r="H918" s="2">
        <v>76.333333330000002</v>
      </c>
      <c r="I918" s="2">
        <v>7.5141977259999999E-3</v>
      </c>
      <c r="J918" s="2">
        <v>7.4162328649999996E-3</v>
      </c>
      <c r="K918" s="2">
        <v>1.0006182100000001</v>
      </c>
    </row>
    <row r="919" spans="1:11" x14ac:dyDescent="0.25">
      <c r="A919" s="79">
        <f>IR!B926/12</f>
        <v>76.416666666666671</v>
      </c>
      <c r="D919" s="2">
        <v>76.416666669999998</v>
      </c>
      <c r="E919" s="2">
        <v>0.56436306449999996</v>
      </c>
      <c r="F919" s="2">
        <v>0.57205750330000005</v>
      </c>
      <c r="G919" s="2">
        <v>1.7719090120000001</v>
      </c>
      <c r="H919" s="2">
        <v>76.416666669999998</v>
      </c>
      <c r="I919" s="2">
        <v>7.5141209550000001E-3</v>
      </c>
      <c r="J919" s="2">
        <v>7.4162328629999996E-3</v>
      </c>
      <c r="K919" s="2">
        <v>1.0006182100000001</v>
      </c>
    </row>
    <row r="920" spans="1:11" x14ac:dyDescent="0.25">
      <c r="A920" s="79">
        <f>IR!B927/12</f>
        <v>76.5</v>
      </c>
      <c r="D920" s="2">
        <v>76.5</v>
      </c>
      <c r="E920" s="2">
        <v>0.5640143849</v>
      </c>
      <c r="F920" s="2">
        <v>0.57267552269999999</v>
      </c>
      <c r="G920" s="2">
        <v>1.7730044250000001</v>
      </c>
      <c r="H920" s="2">
        <v>76.5</v>
      </c>
      <c r="I920" s="2">
        <v>7.5140443520000004E-3</v>
      </c>
      <c r="J920" s="2">
        <v>7.4162328589999996E-3</v>
      </c>
      <c r="K920" s="2">
        <v>1.0006182100000001</v>
      </c>
    </row>
    <row r="921" spans="1:11" x14ac:dyDescent="0.25">
      <c r="A921" s="79">
        <f>IR!B928/12</f>
        <v>76.583333333333329</v>
      </c>
      <c r="D921" s="2">
        <v>76.583333330000002</v>
      </c>
      <c r="E921" s="2">
        <v>0.5636659208</v>
      </c>
      <c r="F921" s="2">
        <v>0.57329354210000005</v>
      </c>
      <c r="G921" s="2">
        <v>1.7741005139999999</v>
      </c>
      <c r="H921" s="2">
        <v>76.583333330000002</v>
      </c>
      <c r="I921" s="2">
        <v>7.5139679150000001E-3</v>
      </c>
      <c r="J921" s="2">
        <v>7.4162328580000001E-3</v>
      </c>
      <c r="K921" s="2">
        <v>1.0006182100000001</v>
      </c>
    </row>
    <row r="922" spans="1:11" x14ac:dyDescent="0.25">
      <c r="A922" s="79">
        <f>IR!B929/12</f>
        <v>76.666666666666671</v>
      </c>
      <c r="D922" s="2">
        <v>76.666666669999998</v>
      </c>
      <c r="E922" s="2">
        <v>0.56331767190000004</v>
      </c>
      <c r="F922" s="2">
        <v>0.5739115615</v>
      </c>
      <c r="G922" s="2">
        <v>1.7751972819999999</v>
      </c>
      <c r="H922" s="2">
        <v>76.666666669999998</v>
      </c>
      <c r="I922" s="2">
        <v>7.513891644E-3</v>
      </c>
      <c r="J922" s="2">
        <v>7.4162328589999996E-3</v>
      </c>
      <c r="K922" s="2">
        <v>1.0006182100000001</v>
      </c>
    </row>
    <row r="923" spans="1:11" x14ac:dyDescent="0.25">
      <c r="A923" s="79">
        <f>IR!B930/12</f>
        <v>76.75</v>
      </c>
      <c r="D923" s="2">
        <v>76.75</v>
      </c>
      <c r="E923" s="2">
        <v>0.56296963820000001</v>
      </c>
      <c r="F923" s="2">
        <v>0.57452958089999995</v>
      </c>
      <c r="G923" s="2">
        <v>1.776294727</v>
      </c>
      <c r="H923" s="2">
        <v>76.75</v>
      </c>
      <c r="I923" s="2">
        <v>7.5138155390000001E-3</v>
      </c>
      <c r="J923" s="2">
        <v>7.4162328629999996E-3</v>
      </c>
      <c r="K923" s="2">
        <v>1.0006182100000001</v>
      </c>
    </row>
    <row r="924" spans="1:11" x14ac:dyDescent="0.25">
      <c r="A924" s="79">
        <f>IR!B931/12</f>
        <v>76.833333333333329</v>
      </c>
      <c r="D924" s="2">
        <v>76.833333330000002</v>
      </c>
      <c r="E924" s="2">
        <v>0.56262181950000001</v>
      </c>
      <c r="F924" s="2">
        <v>0.57514760030000001</v>
      </c>
      <c r="G924" s="2">
        <v>1.7773928510000001</v>
      </c>
      <c r="H924" s="2">
        <v>76.833333330000002</v>
      </c>
      <c r="I924" s="2">
        <v>7.513739599E-3</v>
      </c>
      <c r="J924" s="2">
        <v>7.4162328649999996E-3</v>
      </c>
      <c r="K924" s="2">
        <v>1.0006182100000001</v>
      </c>
    </row>
    <row r="925" spans="1:11" x14ac:dyDescent="0.25">
      <c r="A925" s="79">
        <f>IR!B932/12</f>
        <v>76.916666666666671</v>
      </c>
      <c r="D925" s="2">
        <v>76.916666669999998</v>
      </c>
      <c r="E925" s="2">
        <v>0.56227421580000003</v>
      </c>
      <c r="F925" s="2">
        <v>0.57576561969999995</v>
      </c>
      <c r="G925" s="2">
        <v>1.778491654</v>
      </c>
      <c r="H925" s="2">
        <v>76.916666669999998</v>
      </c>
      <c r="I925" s="2">
        <v>7.513663823E-3</v>
      </c>
      <c r="J925" s="2">
        <v>7.4162328629999996E-3</v>
      </c>
      <c r="K925" s="2">
        <v>1.0006182100000001</v>
      </c>
    </row>
    <row r="926" spans="1:11" x14ac:dyDescent="0.25">
      <c r="A926" s="79">
        <f>IR!B933/12</f>
        <v>77</v>
      </c>
      <c r="D926" s="2">
        <v>77</v>
      </c>
      <c r="E926" s="2">
        <v>0.56192682670000005</v>
      </c>
      <c r="F926" s="2">
        <v>0.57638363910000001</v>
      </c>
      <c r="G926" s="2">
        <v>1.7795911360000001</v>
      </c>
      <c r="H926" s="2">
        <v>77</v>
      </c>
      <c r="I926" s="2">
        <v>7.5135882119999999E-3</v>
      </c>
      <c r="J926" s="2">
        <v>7.4162328589999996E-3</v>
      </c>
      <c r="K926" s="2">
        <v>1.0006182100000001</v>
      </c>
    </row>
    <row r="927" spans="1:11" x14ac:dyDescent="0.25">
      <c r="A927" s="79">
        <f>IR!B934/12</f>
        <v>77.083333333333329</v>
      </c>
      <c r="D927" s="2">
        <v>77.083333330000002</v>
      </c>
      <c r="E927" s="2">
        <v>0.56157965239999996</v>
      </c>
      <c r="F927" s="2">
        <v>0.57700165849999996</v>
      </c>
      <c r="G927" s="2">
        <v>1.780691298</v>
      </c>
      <c r="H927" s="2">
        <v>77.083333330000002</v>
      </c>
      <c r="I927" s="2">
        <v>7.5135127640000004E-3</v>
      </c>
      <c r="J927" s="2">
        <v>7.4162328580000001E-3</v>
      </c>
      <c r="K927" s="2">
        <v>1.0006182100000001</v>
      </c>
    </row>
    <row r="928" spans="1:11" x14ac:dyDescent="0.25">
      <c r="A928" s="79">
        <f>IR!B935/12</f>
        <v>77.166666666666671</v>
      </c>
      <c r="D928" s="2">
        <v>77.166666669999998</v>
      </c>
      <c r="E928" s="2">
        <v>0.56123269249999996</v>
      </c>
      <c r="F928" s="2">
        <v>0.57761967790000002</v>
      </c>
      <c r="G928" s="2">
        <v>1.7817921400000001</v>
      </c>
      <c r="H928" s="2">
        <v>77.166666669999998</v>
      </c>
      <c r="I928" s="2">
        <v>7.5134374780000002E-3</v>
      </c>
      <c r="J928" s="2">
        <v>7.4162328600000001E-3</v>
      </c>
      <c r="K928" s="2">
        <v>1.0006182100000001</v>
      </c>
    </row>
    <row r="929" spans="1:11" x14ac:dyDescent="0.25">
      <c r="A929" s="79">
        <f>IR!B936/12</f>
        <v>77.25</v>
      </c>
      <c r="D929" s="2">
        <v>77.25</v>
      </c>
      <c r="E929" s="2">
        <v>0.56088594690000004</v>
      </c>
      <c r="F929" s="2">
        <v>0.57823769729999996</v>
      </c>
      <c r="G929" s="2">
        <v>1.782893662</v>
      </c>
      <c r="H929" s="2">
        <v>77.25</v>
      </c>
      <c r="I929" s="2">
        <v>7.5133623560000003E-3</v>
      </c>
      <c r="J929" s="2">
        <v>7.4162328629999996E-3</v>
      </c>
      <c r="K929" s="2">
        <v>1.0006182100000001</v>
      </c>
    </row>
    <row r="930" spans="1:11" x14ac:dyDescent="0.25">
      <c r="A930" s="79">
        <f>IR!B937/12</f>
        <v>77.333333333333329</v>
      </c>
      <c r="D930" s="2">
        <v>77.333333330000002</v>
      </c>
      <c r="E930" s="2">
        <v>0.56053941559999998</v>
      </c>
      <c r="F930" s="2">
        <v>0.57885571670000002</v>
      </c>
      <c r="G930" s="2">
        <v>1.7839958659999999</v>
      </c>
      <c r="H930" s="2">
        <v>77.333333330000002</v>
      </c>
      <c r="I930" s="2">
        <v>7.5132873950000002E-3</v>
      </c>
      <c r="J930" s="2">
        <v>7.416232864E-3</v>
      </c>
      <c r="K930" s="2">
        <v>1.0006182100000001</v>
      </c>
    </row>
    <row r="931" spans="1:11" x14ac:dyDescent="0.25">
      <c r="A931" s="79">
        <f>IR!B938/12</f>
        <v>77.416666666666671</v>
      </c>
      <c r="D931" s="2">
        <v>77.416666669999998</v>
      </c>
      <c r="E931" s="2">
        <v>0.56019309839999998</v>
      </c>
      <c r="F931" s="2">
        <v>0.57947373609999997</v>
      </c>
      <c r="G931" s="2">
        <v>1.785098751</v>
      </c>
      <c r="H931" s="2">
        <v>77.416666669999998</v>
      </c>
      <c r="I931" s="2">
        <v>7.5132125960000002E-3</v>
      </c>
      <c r="J931" s="2">
        <v>7.4162328629999996E-3</v>
      </c>
      <c r="K931" s="2">
        <v>1.0006182100000001</v>
      </c>
    </row>
    <row r="932" spans="1:11" x14ac:dyDescent="0.25">
      <c r="A932" s="79">
        <f>IR!B939/12</f>
        <v>77.5</v>
      </c>
      <c r="D932" s="2">
        <v>77.5</v>
      </c>
      <c r="E932" s="2">
        <v>0.55984699520000003</v>
      </c>
      <c r="F932" s="2">
        <v>0.58009175550000003</v>
      </c>
      <c r="G932" s="2">
        <v>1.7862023170000001</v>
      </c>
      <c r="H932" s="2">
        <v>77.5</v>
      </c>
      <c r="I932" s="2">
        <v>7.5131379569999997E-3</v>
      </c>
      <c r="J932" s="2">
        <v>7.4162328589999996E-3</v>
      </c>
      <c r="K932" s="2">
        <v>1.0006182100000001</v>
      </c>
    </row>
    <row r="933" spans="1:11" x14ac:dyDescent="0.25">
      <c r="A933" s="79">
        <f>IR!B940/12</f>
        <v>77.583333333333329</v>
      </c>
      <c r="D933" s="2">
        <v>77.583333330000002</v>
      </c>
      <c r="E933" s="2">
        <v>0.5595011057</v>
      </c>
      <c r="F933" s="2">
        <v>0.58070977489999998</v>
      </c>
      <c r="G933" s="2">
        <v>1.787306566</v>
      </c>
      <c r="H933" s="2">
        <v>77.583333330000002</v>
      </c>
      <c r="I933" s="2">
        <v>7.5130634789999998E-3</v>
      </c>
      <c r="J933" s="2">
        <v>7.4162328580000001E-3</v>
      </c>
      <c r="K933" s="2">
        <v>1.0006182100000001</v>
      </c>
    </row>
    <row r="934" spans="1:11" x14ac:dyDescent="0.25">
      <c r="A934" s="79">
        <f>IR!B941/12</f>
        <v>77.666666666666671</v>
      </c>
      <c r="D934" s="2">
        <v>77.666666669999998</v>
      </c>
      <c r="E934" s="2">
        <v>0.55915543000000001</v>
      </c>
      <c r="F934" s="2">
        <v>0.58132779430000003</v>
      </c>
      <c r="G934" s="2">
        <v>1.7884114980000001</v>
      </c>
      <c r="H934" s="2">
        <v>77.666666669999998</v>
      </c>
      <c r="I934" s="2">
        <v>7.5129891610000001E-3</v>
      </c>
      <c r="J934" s="2">
        <v>7.4162328600000001E-3</v>
      </c>
      <c r="K934" s="2">
        <v>1.0006182100000001</v>
      </c>
    </row>
    <row r="935" spans="1:11" x14ac:dyDescent="0.25">
      <c r="A935" s="79">
        <f>IR!B942/12</f>
        <v>77.75</v>
      </c>
      <c r="D935" s="2">
        <v>77.75</v>
      </c>
      <c r="E935" s="2">
        <v>0.55880996790000004</v>
      </c>
      <c r="F935" s="2">
        <v>0.58194581369999998</v>
      </c>
      <c r="G935" s="2">
        <v>1.789517112</v>
      </c>
      <c r="H935" s="2">
        <v>77.75</v>
      </c>
      <c r="I935" s="2">
        <v>7.5129150020000002E-3</v>
      </c>
      <c r="J935" s="2">
        <v>7.4162328620000001E-3</v>
      </c>
      <c r="K935" s="2">
        <v>1.0006182100000001</v>
      </c>
    </row>
    <row r="936" spans="1:11" x14ac:dyDescent="0.25">
      <c r="A936" s="79">
        <f>IR!B943/12</f>
        <v>77.833333333333329</v>
      </c>
      <c r="D936" s="2">
        <v>77.833333330000002</v>
      </c>
      <c r="E936" s="2">
        <v>0.55846471919999996</v>
      </c>
      <c r="F936" s="2">
        <v>0.58256383310000004</v>
      </c>
      <c r="G936" s="2">
        <v>1.79062341</v>
      </c>
      <c r="H936" s="2">
        <v>77.833333330000002</v>
      </c>
      <c r="I936" s="2">
        <v>7.5128410020000001E-3</v>
      </c>
      <c r="J936" s="2">
        <v>7.416232864E-3</v>
      </c>
      <c r="K936" s="2">
        <v>1.0006182100000001</v>
      </c>
    </row>
    <row r="937" spans="1:11" x14ac:dyDescent="0.25">
      <c r="A937" s="79">
        <f>IR!B944/12</f>
        <v>77.916666666666671</v>
      </c>
      <c r="D937" s="2">
        <v>77.916666669999998</v>
      </c>
      <c r="E937" s="2">
        <v>0.55811968379999999</v>
      </c>
      <c r="F937" s="2">
        <v>0.58318185249999999</v>
      </c>
      <c r="G937" s="2">
        <v>1.7917303920000001</v>
      </c>
      <c r="H937" s="2">
        <v>77.916666669999998</v>
      </c>
      <c r="I937" s="2">
        <v>7.5127671600000003E-3</v>
      </c>
      <c r="J937" s="2">
        <v>7.4162328629999996E-3</v>
      </c>
      <c r="K937" s="2">
        <v>1.0006182100000001</v>
      </c>
    </row>
    <row r="938" spans="1:11" x14ac:dyDescent="0.25">
      <c r="A938" s="79">
        <f>IR!B945/12</f>
        <v>78</v>
      </c>
      <c r="D938" s="2">
        <v>78</v>
      </c>
      <c r="E938" s="2">
        <v>0.5577748615</v>
      </c>
      <c r="F938" s="2">
        <v>0.58379987190000004</v>
      </c>
      <c r="G938" s="2">
        <v>1.7928380589999999</v>
      </c>
      <c r="H938" s="2">
        <v>78</v>
      </c>
      <c r="I938" s="2">
        <v>7.5126934759999998E-3</v>
      </c>
      <c r="J938" s="2">
        <v>7.4162328589999996E-3</v>
      </c>
      <c r="K938" s="2">
        <v>1.0006182100000001</v>
      </c>
    </row>
    <row r="939" spans="1:11" x14ac:dyDescent="0.25">
      <c r="A939" s="79">
        <f>IR!B946/12</f>
        <v>78.083333333333329</v>
      </c>
      <c r="D939" s="2">
        <v>78.083333330000002</v>
      </c>
      <c r="E939" s="2">
        <v>0.55743025239999999</v>
      </c>
      <c r="F939" s="2">
        <v>0.5844178914</v>
      </c>
      <c r="G939" s="2">
        <v>1.79394641</v>
      </c>
      <c r="H939" s="2">
        <v>78.083333330000002</v>
      </c>
      <c r="I939" s="2">
        <v>7.512619949E-3</v>
      </c>
      <c r="J939" s="2">
        <v>7.4162328580000001E-3</v>
      </c>
      <c r="K939" s="2">
        <v>1.0006182100000001</v>
      </c>
    </row>
    <row r="940" spans="1:11" x14ac:dyDescent="0.25">
      <c r="A940" s="79">
        <f>IR!B947/12</f>
        <v>78.166666666666671</v>
      </c>
      <c r="D940" s="2">
        <v>78.166666669999998</v>
      </c>
      <c r="E940" s="2">
        <v>0.55708585610000005</v>
      </c>
      <c r="F940" s="2">
        <v>0.58503591079999995</v>
      </c>
      <c r="G940" s="2">
        <v>1.7950554460000001</v>
      </c>
      <c r="H940" s="2">
        <v>78.166666669999998</v>
      </c>
      <c r="I940" s="2">
        <v>7.512546579E-3</v>
      </c>
      <c r="J940" s="2">
        <v>7.4162328600000001E-3</v>
      </c>
      <c r="K940" s="2">
        <v>1.0006182100000001</v>
      </c>
    </row>
    <row r="941" spans="1:11" x14ac:dyDescent="0.25">
      <c r="A941" s="79">
        <f>IR!B948/12</f>
        <v>78.25</v>
      </c>
      <c r="D941" s="2">
        <v>78.25</v>
      </c>
      <c r="E941" s="2">
        <v>0.55674167259999996</v>
      </c>
      <c r="F941" s="2">
        <v>0.58565393020000001</v>
      </c>
      <c r="G941" s="2">
        <v>1.7961651679999999</v>
      </c>
      <c r="H941" s="2">
        <v>78.25</v>
      </c>
      <c r="I941" s="2">
        <v>7.5124733650000003E-3</v>
      </c>
      <c r="J941" s="2">
        <v>7.4162328629999996E-3</v>
      </c>
      <c r="K941" s="2">
        <v>1.0006182100000001</v>
      </c>
    </row>
    <row r="942" spans="1:11" x14ac:dyDescent="0.25">
      <c r="A942" s="79">
        <f>IR!B949/12</f>
        <v>78.333333333333329</v>
      </c>
      <c r="D942" s="2">
        <v>78.333333330000002</v>
      </c>
      <c r="E942" s="2">
        <v>0.55639770170000002</v>
      </c>
      <c r="F942" s="2">
        <v>0.58627194959999995</v>
      </c>
      <c r="G942" s="2">
        <v>1.7972755760000001</v>
      </c>
      <c r="H942" s="2">
        <v>78.333333330000002</v>
      </c>
      <c r="I942" s="2">
        <v>7.5124003069999999E-3</v>
      </c>
      <c r="J942" s="2">
        <v>7.416232864E-3</v>
      </c>
      <c r="K942" s="2">
        <v>1.0006182100000001</v>
      </c>
    </row>
    <row r="943" spans="1:11" x14ac:dyDescent="0.25">
      <c r="A943" s="79">
        <f>IR!B950/12</f>
        <v>78.416666666666671</v>
      </c>
      <c r="D943" s="2">
        <v>78.416666669999998</v>
      </c>
      <c r="E943" s="2">
        <v>0.55605394340000003</v>
      </c>
      <c r="F943" s="2">
        <v>0.58688996900000001</v>
      </c>
      <c r="G943" s="2">
        <v>1.798386671</v>
      </c>
      <c r="H943" s="2">
        <v>78.416666669999998</v>
      </c>
      <c r="I943" s="2">
        <v>7.5123274049999997E-3</v>
      </c>
      <c r="J943" s="2">
        <v>7.4162328629999996E-3</v>
      </c>
      <c r="K943" s="2">
        <v>1.0006182100000001</v>
      </c>
    </row>
    <row r="944" spans="1:11" x14ac:dyDescent="0.25">
      <c r="A944" s="79">
        <f>IR!B951/12</f>
        <v>78.5</v>
      </c>
      <c r="D944" s="2">
        <v>78.5</v>
      </c>
      <c r="E944" s="2">
        <v>0.55571039739999994</v>
      </c>
      <c r="F944" s="2">
        <v>0.58750798839999996</v>
      </c>
      <c r="G944" s="2">
        <v>1.7994984519999999</v>
      </c>
      <c r="H944" s="2">
        <v>78.5</v>
      </c>
      <c r="I944" s="2">
        <v>7.5122546569999999E-3</v>
      </c>
      <c r="J944" s="2">
        <v>7.4162328589999996E-3</v>
      </c>
      <c r="K944" s="2">
        <v>1.0006182100000001</v>
      </c>
    </row>
    <row r="945" spans="1:11" x14ac:dyDescent="0.25">
      <c r="A945" s="79">
        <f>IR!B952/12</f>
        <v>78.583333333333329</v>
      </c>
      <c r="D945" s="2">
        <v>78.583333330000002</v>
      </c>
      <c r="E945" s="2">
        <v>0.5553670637</v>
      </c>
      <c r="F945" s="2">
        <v>0.58812600780000002</v>
      </c>
      <c r="G945" s="2">
        <v>1.8006109210000001</v>
      </c>
      <c r="H945" s="2">
        <v>78.583333330000002</v>
      </c>
      <c r="I945" s="2">
        <v>7.5121820630000002E-3</v>
      </c>
      <c r="J945" s="2">
        <v>7.4162328580000001E-3</v>
      </c>
      <c r="K945" s="2">
        <v>1.0006182100000001</v>
      </c>
    </row>
    <row r="946" spans="1:11" x14ac:dyDescent="0.25">
      <c r="A946" s="79">
        <f>IR!B953/12</f>
        <v>78.666666666666671</v>
      </c>
      <c r="D946" s="2">
        <v>78.666666669999998</v>
      </c>
      <c r="E946" s="2">
        <v>0.55502394209999995</v>
      </c>
      <c r="F946" s="2">
        <v>0.58874402719999996</v>
      </c>
      <c r="G946" s="2">
        <v>1.801724077</v>
      </c>
      <c r="H946" s="2">
        <v>78.666666669999998</v>
      </c>
      <c r="I946" s="2">
        <v>7.5121096240000004E-3</v>
      </c>
      <c r="J946" s="2">
        <v>7.4162328600000001E-3</v>
      </c>
      <c r="K946" s="2">
        <v>1.0006182100000001</v>
      </c>
    </row>
    <row r="947" spans="1:11" x14ac:dyDescent="0.25">
      <c r="A947" s="79">
        <f>IR!B954/12</f>
        <v>78.75</v>
      </c>
      <c r="D947" s="2">
        <v>78.75</v>
      </c>
      <c r="E947" s="2">
        <v>0.5546810325</v>
      </c>
      <c r="F947" s="2">
        <v>0.58936204660000002</v>
      </c>
      <c r="G947" s="2">
        <v>1.8028379219999999</v>
      </c>
      <c r="H947" s="2">
        <v>78.75</v>
      </c>
      <c r="I947" s="2">
        <v>7.512037337E-3</v>
      </c>
      <c r="J947" s="2">
        <v>7.4162328629999996E-3</v>
      </c>
      <c r="K947" s="2">
        <v>1.0006182100000001</v>
      </c>
    </row>
    <row r="948" spans="1:11" x14ac:dyDescent="0.25">
      <c r="A948" s="79">
        <f>IR!B955/12</f>
        <v>78.833333333333329</v>
      </c>
      <c r="D948" s="2">
        <v>78.833333330000002</v>
      </c>
      <c r="E948" s="2">
        <v>0.55433833480000005</v>
      </c>
      <c r="F948" s="2">
        <v>0.58998006599999997</v>
      </c>
      <c r="G948" s="2">
        <v>1.8039524549999999</v>
      </c>
      <c r="H948" s="2">
        <v>78.833333330000002</v>
      </c>
      <c r="I948" s="2">
        <v>7.5119652030000003E-3</v>
      </c>
      <c r="J948" s="2">
        <v>7.416232864E-3</v>
      </c>
      <c r="K948" s="2">
        <v>1.0006182100000001</v>
      </c>
    </row>
    <row r="949" spans="1:11" x14ac:dyDescent="0.25">
      <c r="A949" s="79">
        <f>IR!B956/12</f>
        <v>78.916666666666671</v>
      </c>
      <c r="D949" s="2">
        <v>78.916666669999998</v>
      </c>
      <c r="E949" s="2">
        <v>0.55399584879999997</v>
      </c>
      <c r="F949" s="2">
        <v>0.59059808540000003</v>
      </c>
      <c r="G949" s="2">
        <v>1.805067677</v>
      </c>
      <c r="H949" s="2">
        <v>78.916666669999998</v>
      </c>
      <c r="I949" s="2">
        <v>7.5118932220000004E-3</v>
      </c>
      <c r="J949" s="2">
        <v>7.4162328629999996E-3</v>
      </c>
      <c r="K949" s="2">
        <v>1.0006182100000001</v>
      </c>
    </row>
    <row r="950" spans="1:11" x14ac:dyDescent="0.25">
      <c r="A950" s="79">
        <f>IR!B957/12</f>
        <v>79</v>
      </c>
      <c r="D950" s="2">
        <v>79</v>
      </c>
      <c r="E950" s="2">
        <v>0.55365357439999996</v>
      </c>
      <c r="F950" s="2">
        <v>0.59121610479999998</v>
      </c>
      <c r="G950" s="2">
        <v>1.806183589</v>
      </c>
      <c r="H950" s="2">
        <v>79</v>
      </c>
      <c r="I950" s="2">
        <v>7.5118213929999999E-3</v>
      </c>
      <c r="J950" s="2">
        <v>7.4162328589999996E-3</v>
      </c>
      <c r="K950" s="2">
        <v>1.0006182100000001</v>
      </c>
    </row>
    <row r="951" spans="1:11" x14ac:dyDescent="0.25">
      <c r="A951" s="79">
        <f>IR!B958/12</f>
        <v>79.083333333333329</v>
      </c>
      <c r="D951" s="2">
        <v>79.083333330000002</v>
      </c>
      <c r="E951" s="2">
        <v>0.55331151150000002</v>
      </c>
      <c r="F951" s="2">
        <v>0.59183412420000003</v>
      </c>
      <c r="G951" s="2">
        <v>1.8073001900000001</v>
      </c>
      <c r="H951" s="2">
        <v>79.083333330000002</v>
      </c>
      <c r="I951" s="2">
        <v>7.511749715E-3</v>
      </c>
      <c r="J951" s="2">
        <v>7.4162328580000001E-3</v>
      </c>
      <c r="K951" s="2">
        <v>1.0006182100000001</v>
      </c>
    </row>
    <row r="952" spans="1:11" x14ac:dyDescent="0.25">
      <c r="A952" s="79">
        <f>IR!B959/12</f>
        <v>79.166666666666671</v>
      </c>
      <c r="D952" s="2">
        <v>79.166666669999998</v>
      </c>
      <c r="E952" s="2">
        <v>0.55296965980000001</v>
      </c>
      <c r="F952" s="2">
        <v>0.59245214359999998</v>
      </c>
      <c r="G952" s="2">
        <v>1.8084174820000001</v>
      </c>
      <c r="H952" s="2">
        <v>79.166666669999998</v>
      </c>
      <c r="I952" s="2">
        <v>7.511678188E-3</v>
      </c>
      <c r="J952" s="2">
        <v>7.4162328600000001E-3</v>
      </c>
      <c r="K952" s="2">
        <v>1.0006182100000001</v>
      </c>
    </row>
    <row r="953" spans="1:11" x14ac:dyDescent="0.25">
      <c r="A953" s="79">
        <f>IR!B960/12</f>
        <v>79.25</v>
      </c>
      <c r="D953" s="2">
        <v>79.25</v>
      </c>
      <c r="E953" s="2">
        <v>0.55262801939999995</v>
      </c>
      <c r="F953" s="2">
        <v>0.59307016300000004</v>
      </c>
      <c r="G953" s="2">
        <v>1.809535465</v>
      </c>
      <c r="H953" s="2">
        <v>79.25</v>
      </c>
      <c r="I953" s="2">
        <v>7.5116068110000003E-3</v>
      </c>
      <c r="J953" s="2">
        <v>7.4162328629999996E-3</v>
      </c>
      <c r="K953" s="2">
        <v>1.0006182100000001</v>
      </c>
    </row>
    <row r="954" spans="1:11" x14ac:dyDescent="0.25">
      <c r="A954" s="79">
        <f>IR!B961/12</f>
        <v>79.333333333333329</v>
      </c>
      <c r="D954" s="2">
        <v>79.333333330000002</v>
      </c>
      <c r="E954" s="2">
        <v>0.55228659010000003</v>
      </c>
      <c r="F954" s="2">
        <v>0.59368818239999999</v>
      </c>
      <c r="G954" s="2">
        <v>1.8106541380000001</v>
      </c>
      <c r="H954" s="2">
        <v>79.333333330000002</v>
      </c>
      <c r="I954" s="2">
        <v>7.511535584E-3</v>
      </c>
      <c r="J954" s="2">
        <v>7.416232864E-3</v>
      </c>
      <c r="K954" s="2">
        <v>1.0006182100000001</v>
      </c>
    </row>
    <row r="955" spans="1:11" x14ac:dyDescent="0.25">
      <c r="A955" s="79">
        <f>IR!B962/12</f>
        <v>79.416666666666671</v>
      </c>
      <c r="D955" s="2">
        <v>79.416666669999998</v>
      </c>
      <c r="E955" s="2">
        <v>0.55194537170000002</v>
      </c>
      <c r="F955" s="2">
        <v>0.59430620180000004</v>
      </c>
      <c r="G955" s="2">
        <v>1.811773504</v>
      </c>
      <c r="H955" s="2">
        <v>79.416666669999998</v>
      </c>
      <c r="I955" s="2">
        <v>7.511464507E-3</v>
      </c>
      <c r="J955" s="2">
        <v>7.4162328629999996E-3</v>
      </c>
      <c r="K955" s="2">
        <v>1.0006182100000001</v>
      </c>
    </row>
    <row r="956" spans="1:11" x14ac:dyDescent="0.25">
      <c r="A956" s="79">
        <f>IR!B963/12</f>
        <v>79.5</v>
      </c>
      <c r="D956" s="2">
        <v>79.5</v>
      </c>
      <c r="E956" s="2">
        <v>0.55160436420000003</v>
      </c>
      <c r="F956" s="2">
        <v>0.59492422119999999</v>
      </c>
      <c r="G956" s="2">
        <v>1.8128935610000001</v>
      </c>
      <c r="H956" s="2">
        <v>79.5</v>
      </c>
      <c r="I956" s="2">
        <v>7.5113935789999997E-3</v>
      </c>
      <c r="J956" s="2">
        <v>7.4162328589999996E-3</v>
      </c>
      <c r="K956" s="2">
        <v>1.0006182100000001</v>
      </c>
    </row>
    <row r="957" spans="1:11" x14ac:dyDescent="0.25">
      <c r="A957" s="79">
        <f>IR!B964/12</f>
        <v>79.583333333333329</v>
      </c>
      <c r="D957" s="2">
        <v>79.583333330000002</v>
      </c>
      <c r="E957" s="2">
        <v>0.55126356730000003</v>
      </c>
      <c r="F957" s="2">
        <v>0.59554224060000005</v>
      </c>
      <c r="G957" s="2">
        <v>1.814014311</v>
      </c>
      <c r="H957" s="2">
        <v>79.583333330000002</v>
      </c>
      <c r="I957" s="2">
        <v>7.5113227989999998E-3</v>
      </c>
      <c r="J957" s="2">
        <v>7.4162328580000001E-3</v>
      </c>
      <c r="K957" s="2">
        <v>1.0006182100000001</v>
      </c>
    </row>
    <row r="958" spans="1:11" x14ac:dyDescent="0.25">
      <c r="A958" s="79">
        <f>IR!B965/12</f>
        <v>79.666666666666671</v>
      </c>
      <c r="D958" s="2">
        <v>79.666666669999998</v>
      </c>
      <c r="E958" s="2">
        <v>0.55092298100000003</v>
      </c>
      <c r="F958" s="2">
        <v>0.59616026010000001</v>
      </c>
      <c r="G958" s="2">
        <v>1.8151357530000001</v>
      </c>
      <c r="H958" s="2">
        <v>79.666666669999998</v>
      </c>
      <c r="I958" s="2">
        <v>7.5112521670000001E-3</v>
      </c>
      <c r="J958" s="2">
        <v>7.4162328600000001E-3</v>
      </c>
      <c r="K958" s="2">
        <v>1.0006182100000001</v>
      </c>
    </row>
    <row r="959" spans="1:11" x14ac:dyDescent="0.25">
      <c r="A959" s="79">
        <f>IR!B966/12</f>
        <v>79.75</v>
      </c>
      <c r="D959" s="2">
        <v>79.75</v>
      </c>
      <c r="E959" s="2">
        <v>0.55058260510000001</v>
      </c>
      <c r="F959" s="2">
        <v>0.59677827949999995</v>
      </c>
      <c r="G959" s="2">
        <v>1.8162578890000001</v>
      </c>
      <c r="H959" s="2">
        <v>79.75</v>
      </c>
      <c r="I959" s="2">
        <v>7.5111816829999999E-3</v>
      </c>
      <c r="J959" s="2">
        <v>7.4162328620000001E-3</v>
      </c>
      <c r="K959" s="2">
        <v>1.0006182100000001</v>
      </c>
    </row>
    <row r="960" spans="1:11" x14ac:dyDescent="0.25">
      <c r="A960" s="79">
        <f>IR!B967/12</f>
        <v>79.833333333333329</v>
      </c>
      <c r="D960" s="2">
        <v>79.833333330000002</v>
      </c>
      <c r="E960" s="2">
        <v>0.55024243949999996</v>
      </c>
      <c r="F960" s="2">
        <v>0.59739629890000001</v>
      </c>
      <c r="G960" s="2">
        <v>1.817380719</v>
      </c>
      <c r="H960" s="2">
        <v>79.833333330000002</v>
      </c>
      <c r="I960" s="2">
        <v>7.5111113460000004E-3</v>
      </c>
      <c r="J960" s="2">
        <v>7.416232864E-3</v>
      </c>
      <c r="K960" s="2">
        <v>1.0006182100000001</v>
      </c>
    </row>
    <row r="961" spans="1:11" x14ac:dyDescent="0.25">
      <c r="A961" s="79">
        <f>IR!B968/12</f>
        <v>79.916666666666671</v>
      </c>
      <c r="D961" s="2">
        <v>79.916666669999998</v>
      </c>
      <c r="E961" s="2">
        <v>0.54990248399999997</v>
      </c>
      <c r="F961" s="2">
        <v>0.59801431829999996</v>
      </c>
      <c r="G961" s="2">
        <v>1.8185042419999999</v>
      </c>
      <c r="H961" s="2">
        <v>79.916666669999998</v>
      </c>
      <c r="I961" s="2">
        <v>7.5110411559999998E-3</v>
      </c>
      <c r="J961" s="2">
        <v>7.4162328629999996E-3</v>
      </c>
      <c r="K961" s="2">
        <v>1.0006182100000001</v>
      </c>
    </row>
    <row r="962" spans="1:11" x14ac:dyDescent="0.25">
      <c r="A962" s="79">
        <f>IR!B969/12</f>
        <v>80</v>
      </c>
      <c r="D962" s="2">
        <v>80</v>
      </c>
      <c r="E962" s="2">
        <v>0.54956273860000004</v>
      </c>
      <c r="F962" s="2">
        <v>0.59863233770000002</v>
      </c>
      <c r="G962" s="2">
        <v>1.819628461</v>
      </c>
      <c r="H962" s="2">
        <v>80</v>
      </c>
      <c r="I962" s="2">
        <v>7.5109711120000004E-3</v>
      </c>
      <c r="J962" s="2">
        <v>7.4162328589999996E-3</v>
      </c>
      <c r="K962" s="2">
        <v>1.0006182100000001</v>
      </c>
    </row>
    <row r="963" spans="1:11" x14ac:dyDescent="0.25">
      <c r="A963" s="79">
        <f>IR!B970/12</f>
        <v>80.083333333333329</v>
      </c>
      <c r="D963" s="2">
        <v>80.083333330000002</v>
      </c>
      <c r="E963" s="2">
        <v>0.54922320309999995</v>
      </c>
      <c r="F963" s="2">
        <v>0.59925035709999996</v>
      </c>
      <c r="G963" s="2">
        <v>1.8207533739999999</v>
      </c>
      <c r="H963" s="2">
        <v>80.083333330000002</v>
      </c>
      <c r="I963" s="2">
        <v>7.5109012140000004E-3</v>
      </c>
      <c r="J963" s="2">
        <v>7.4162328580000001E-3</v>
      </c>
      <c r="K963" s="2">
        <v>1.0006182100000001</v>
      </c>
    </row>
    <row r="964" spans="1:11" x14ac:dyDescent="0.25">
      <c r="A964" s="79">
        <f>IR!B971/12</f>
        <v>80.166666666666671</v>
      </c>
      <c r="D964" s="2">
        <v>80.166666669999998</v>
      </c>
      <c r="E964" s="2">
        <v>0.5488838774</v>
      </c>
      <c r="F964" s="2">
        <v>0.59986837650000002</v>
      </c>
      <c r="G964" s="2">
        <v>1.8218789820000001</v>
      </c>
      <c r="H964" s="2">
        <v>80.166666669999998</v>
      </c>
      <c r="I964" s="2">
        <v>7.5108314610000003E-3</v>
      </c>
      <c r="J964" s="2">
        <v>7.4162328600000001E-3</v>
      </c>
      <c r="K964" s="2">
        <v>1.0006182100000001</v>
      </c>
    </row>
    <row r="965" spans="1:11" x14ac:dyDescent="0.25">
      <c r="A965" s="79">
        <f>IR!B972/12</f>
        <v>80.25</v>
      </c>
      <c r="D965" s="2">
        <v>80.25</v>
      </c>
      <c r="E965" s="2">
        <v>0.54854476129999996</v>
      </c>
      <c r="F965" s="2">
        <v>0.60048639589999997</v>
      </c>
      <c r="G965" s="2">
        <v>1.823005287</v>
      </c>
      <c r="H965" s="2">
        <v>80.25</v>
      </c>
      <c r="I965" s="2">
        <v>7.510761853E-3</v>
      </c>
      <c r="J965" s="2">
        <v>7.4162328620000001E-3</v>
      </c>
      <c r="K965" s="2">
        <v>1.0006182100000001</v>
      </c>
    </row>
    <row r="966" spans="1:11" x14ac:dyDescent="0.25">
      <c r="A966" s="79">
        <f>IR!B973/12</f>
        <v>80.333333333333329</v>
      </c>
      <c r="D966" s="2">
        <v>80.333333330000002</v>
      </c>
      <c r="E966" s="2">
        <v>0.54820585470000005</v>
      </c>
      <c r="F966" s="2">
        <v>0.60110441530000003</v>
      </c>
      <c r="G966" s="2">
        <v>1.8241322879999999</v>
      </c>
      <c r="H966" s="2">
        <v>80.333333330000002</v>
      </c>
      <c r="I966" s="2">
        <v>7.5106923900000004E-3</v>
      </c>
      <c r="J966" s="2">
        <v>7.416232864E-3</v>
      </c>
      <c r="K966" s="2">
        <v>1.0006182100000001</v>
      </c>
    </row>
    <row r="967" spans="1:11" x14ac:dyDescent="0.25">
      <c r="A967" s="79">
        <f>IR!B974/12</f>
        <v>80.416666666666671</v>
      </c>
      <c r="D967" s="2">
        <v>80.416666669999998</v>
      </c>
      <c r="E967" s="2">
        <v>0.54786715750000003</v>
      </c>
      <c r="F967" s="2">
        <v>0.60172243469999998</v>
      </c>
      <c r="G967" s="2">
        <v>1.825259985</v>
      </c>
      <c r="H967" s="2">
        <v>80.416666669999998</v>
      </c>
      <c r="I967" s="2">
        <v>7.5106230699999998E-3</v>
      </c>
      <c r="J967" s="2">
        <v>7.4162328629999996E-3</v>
      </c>
      <c r="K967" s="2">
        <v>1.0006182100000001</v>
      </c>
    </row>
    <row r="968" spans="1:11" x14ac:dyDescent="0.25">
      <c r="A968" s="79">
        <f>IR!B975/12</f>
        <v>80.5</v>
      </c>
      <c r="D968" s="2">
        <v>80.5</v>
      </c>
      <c r="E968" s="2">
        <v>0.54752866960000002</v>
      </c>
      <c r="F968" s="2">
        <v>0.60234045410000003</v>
      </c>
      <c r="G968" s="2">
        <v>1.82638838</v>
      </c>
      <c r="H968" s="2">
        <v>80.5</v>
      </c>
      <c r="I968" s="2">
        <v>7.5105538939999996E-3</v>
      </c>
      <c r="J968" s="2">
        <v>7.4162328589999996E-3</v>
      </c>
      <c r="K968" s="2">
        <v>1.0006182100000001</v>
      </c>
    </row>
    <row r="969" spans="1:11" x14ac:dyDescent="0.25">
      <c r="A969" s="79">
        <f>IR!B976/12</f>
        <v>80.583333333333329</v>
      </c>
      <c r="D969" s="2">
        <v>80.583333330000002</v>
      </c>
      <c r="E969" s="2">
        <v>0.54719039079999998</v>
      </c>
      <c r="F969" s="2">
        <v>0.60295847349999998</v>
      </c>
      <c r="G969" s="2">
        <v>1.8275174729999999</v>
      </c>
      <c r="H969" s="2">
        <v>80.583333330000002</v>
      </c>
      <c r="I969" s="2">
        <v>7.510484861E-3</v>
      </c>
      <c r="J969" s="2">
        <v>7.4162328580000001E-3</v>
      </c>
      <c r="K969" s="2">
        <v>1.0006182100000001</v>
      </c>
    </row>
    <row r="970" spans="1:11" x14ac:dyDescent="0.25">
      <c r="A970" s="79">
        <f>IR!B977/12</f>
        <v>80.666666666666671</v>
      </c>
      <c r="D970" s="2">
        <v>80.666666669999998</v>
      </c>
      <c r="E970" s="2">
        <v>0.54685232100000003</v>
      </c>
      <c r="F970" s="2">
        <v>0.60357649290000004</v>
      </c>
      <c r="G970" s="2">
        <v>1.8286472629999999</v>
      </c>
      <c r="H970" s="2">
        <v>80.666666669999998</v>
      </c>
      <c r="I970" s="2">
        <v>7.5104159710000003E-3</v>
      </c>
      <c r="J970" s="2">
        <v>7.4162328600000001E-3</v>
      </c>
      <c r="K970" s="2">
        <v>1.0006182100000001</v>
      </c>
    </row>
    <row r="971" spans="1:11" x14ac:dyDescent="0.25">
      <c r="A971" s="79">
        <f>IR!B978/12</f>
        <v>80.75</v>
      </c>
      <c r="D971" s="2">
        <v>80.75</v>
      </c>
      <c r="E971" s="2">
        <v>0.54651446010000004</v>
      </c>
      <c r="F971" s="2">
        <v>0.60419451229999999</v>
      </c>
      <c r="G971" s="2">
        <v>1.829777752</v>
      </c>
      <c r="H971" s="2">
        <v>80.75</v>
      </c>
      <c r="I971" s="2">
        <v>7.5103472230000001E-3</v>
      </c>
      <c r="J971" s="2">
        <v>7.4162328620000001E-3</v>
      </c>
      <c r="K971" s="2">
        <v>1.0006182100000001</v>
      </c>
    </row>
    <row r="972" spans="1:11" x14ac:dyDescent="0.25">
      <c r="A972" s="79">
        <f>IR!B979/12</f>
        <v>80.833333333333329</v>
      </c>
      <c r="D972" s="2">
        <v>80.833333330000002</v>
      </c>
      <c r="E972" s="2">
        <v>0.54617680790000001</v>
      </c>
      <c r="F972" s="2">
        <v>0.60481253170000004</v>
      </c>
      <c r="G972" s="2">
        <v>1.830908939</v>
      </c>
      <c r="H972" s="2">
        <v>80.833333330000002</v>
      </c>
      <c r="I972" s="2">
        <v>7.5102786159999997E-3</v>
      </c>
      <c r="J972" s="2">
        <v>7.416232864E-3</v>
      </c>
      <c r="K972" s="2">
        <v>1.0006182100000001</v>
      </c>
    </row>
    <row r="973" spans="1:11" x14ac:dyDescent="0.25">
      <c r="A973" s="79">
        <f>IR!B980/12</f>
        <v>80.916666666666671</v>
      </c>
      <c r="D973" s="2">
        <v>80.916666669999998</v>
      </c>
      <c r="E973" s="2">
        <v>0.54583936430000002</v>
      </c>
      <c r="F973" s="2">
        <v>0.60543055109999999</v>
      </c>
      <c r="G973" s="2">
        <v>1.8320408260000001</v>
      </c>
      <c r="H973" s="2">
        <v>80.916666669999998</v>
      </c>
      <c r="I973" s="2">
        <v>7.5102101509999996E-3</v>
      </c>
      <c r="J973" s="2">
        <v>7.4162328629999996E-3</v>
      </c>
      <c r="K973" s="2">
        <v>1.0006182100000001</v>
      </c>
    </row>
    <row r="974" spans="1:11" x14ac:dyDescent="0.25">
      <c r="A974" s="79">
        <f>IR!B981/12</f>
        <v>81</v>
      </c>
      <c r="D974" s="2">
        <v>81</v>
      </c>
      <c r="E974" s="2">
        <v>0.54550212919999996</v>
      </c>
      <c r="F974" s="2">
        <v>0.60604857050000005</v>
      </c>
      <c r="G974" s="2">
        <v>1.8331734129999999</v>
      </c>
      <c r="H974" s="2">
        <v>81</v>
      </c>
      <c r="I974" s="2">
        <v>7.5101418270000003E-3</v>
      </c>
      <c r="J974" s="2">
        <v>7.4162328589999996E-3</v>
      </c>
      <c r="K974" s="2">
        <v>1.0006182100000001</v>
      </c>
    </row>
    <row r="975" spans="1:11" x14ac:dyDescent="0.25">
      <c r="A975" s="79">
        <f>IR!B982/12</f>
        <v>81.083333333333329</v>
      </c>
      <c r="D975" s="2">
        <v>81.083333330000002</v>
      </c>
      <c r="E975" s="2">
        <v>0.54516510240000005</v>
      </c>
      <c r="F975" s="2">
        <v>0.6066665899</v>
      </c>
      <c r="G975" s="2">
        <v>1.8343067</v>
      </c>
      <c r="H975" s="2">
        <v>81.083333330000002</v>
      </c>
      <c r="I975" s="2">
        <v>7.5100736430000004E-3</v>
      </c>
      <c r="J975" s="2">
        <v>7.4162328580000001E-3</v>
      </c>
      <c r="K975" s="2">
        <v>1.0006182100000001</v>
      </c>
    </row>
    <row r="976" spans="1:11" x14ac:dyDescent="0.25">
      <c r="A976" s="79">
        <f>IR!B983/12</f>
        <v>81.166666666666671</v>
      </c>
      <c r="D976" s="2">
        <v>81.166666669999998</v>
      </c>
      <c r="E976" s="2">
        <v>0.54482828390000004</v>
      </c>
      <c r="F976" s="2">
        <v>0.60728460929999994</v>
      </c>
      <c r="G976" s="2">
        <v>1.835440687</v>
      </c>
      <c r="H976" s="2">
        <v>81.166666669999998</v>
      </c>
      <c r="I976" s="2">
        <v>7.5100056000000004E-3</v>
      </c>
      <c r="J976" s="2">
        <v>7.4162328600000001E-3</v>
      </c>
      <c r="K976" s="2">
        <v>1.0006182100000001</v>
      </c>
    </row>
    <row r="977" spans="1:11" x14ac:dyDescent="0.25">
      <c r="A977" s="79">
        <f>IR!B984/12</f>
        <v>81.25</v>
      </c>
      <c r="D977" s="2">
        <v>81.25</v>
      </c>
      <c r="E977" s="2">
        <v>0.54449167350000005</v>
      </c>
      <c r="F977" s="2">
        <v>0.6079026287</v>
      </c>
      <c r="G977" s="2">
        <v>1.8365753760000001</v>
      </c>
      <c r="H977" s="2">
        <v>81.25</v>
      </c>
      <c r="I977" s="2">
        <v>7.5099376949999998E-3</v>
      </c>
      <c r="J977" s="2">
        <v>7.4162328620000001E-3</v>
      </c>
      <c r="K977" s="2">
        <v>1.0006182100000001</v>
      </c>
    </row>
    <row r="978" spans="1:11" x14ac:dyDescent="0.25">
      <c r="A978" s="79">
        <f>IR!B985/12</f>
        <v>81.333333333333329</v>
      </c>
      <c r="D978" s="2">
        <v>81.333333330000002</v>
      </c>
      <c r="E978" s="2">
        <v>0.54415527100000005</v>
      </c>
      <c r="F978" s="2">
        <v>0.60852064819999996</v>
      </c>
      <c r="G978" s="2">
        <v>1.8377107660000001</v>
      </c>
      <c r="H978" s="2">
        <v>81.333333330000002</v>
      </c>
      <c r="I978" s="2">
        <v>7.5098699300000004E-3</v>
      </c>
      <c r="J978" s="2">
        <v>7.416232864E-3</v>
      </c>
      <c r="K978" s="2">
        <v>1.0006182100000001</v>
      </c>
    </row>
    <row r="979" spans="1:11" x14ac:dyDescent="0.25">
      <c r="A979" s="79">
        <f>IR!B986/12</f>
        <v>81.416666666666671</v>
      </c>
      <c r="D979" s="2">
        <v>81.416666669999998</v>
      </c>
      <c r="E979" s="2">
        <v>0.54381907640000005</v>
      </c>
      <c r="F979" s="2">
        <v>0.60913866760000002</v>
      </c>
      <c r="G979" s="2">
        <v>1.8388468579999999</v>
      </c>
      <c r="H979" s="2">
        <v>81.416666669999998</v>
      </c>
      <c r="I979" s="2">
        <v>7.509802304E-3</v>
      </c>
      <c r="J979" s="2">
        <v>7.4162328629999996E-3</v>
      </c>
      <c r="K979" s="2">
        <v>1.0006182100000001</v>
      </c>
    </row>
    <row r="980" spans="1:11" x14ac:dyDescent="0.25">
      <c r="A980" s="79">
        <f>IR!B987/12</f>
        <v>81.5</v>
      </c>
      <c r="D980" s="2">
        <v>81.5</v>
      </c>
      <c r="E980" s="2">
        <v>0.54348308950000002</v>
      </c>
      <c r="F980" s="2">
        <v>0.60975668699999996</v>
      </c>
      <c r="G980" s="2">
        <v>1.8399836519999999</v>
      </c>
      <c r="H980" s="2">
        <v>81.5</v>
      </c>
      <c r="I980" s="2">
        <v>7.5097348159999999E-3</v>
      </c>
      <c r="J980" s="2">
        <v>7.4162328589999996E-3</v>
      </c>
      <c r="K980" s="2">
        <v>1.0006182100000001</v>
      </c>
    </row>
    <row r="981" spans="1:11" x14ac:dyDescent="0.25">
      <c r="A981" s="79">
        <f>IR!B988/12</f>
        <v>81.583333333333329</v>
      </c>
      <c r="D981" s="2">
        <v>81.583333330000002</v>
      </c>
      <c r="E981" s="2">
        <v>0.54314731019999996</v>
      </c>
      <c r="F981" s="2">
        <v>0.61037470640000002</v>
      </c>
      <c r="G981" s="2">
        <v>1.8411211489999999</v>
      </c>
      <c r="H981" s="2">
        <v>81.583333330000002</v>
      </c>
      <c r="I981" s="2">
        <v>7.5096674660000001E-3</v>
      </c>
      <c r="J981" s="2">
        <v>7.4162328580000001E-3</v>
      </c>
      <c r="K981" s="2">
        <v>1.0006182100000001</v>
      </c>
    </row>
    <row r="982" spans="1:11" x14ac:dyDescent="0.25">
      <c r="A982" s="79">
        <f>IR!B989/12</f>
        <v>81.666666666666671</v>
      </c>
      <c r="D982" s="2">
        <v>81.666666669999998</v>
      </c>
      <c r="E982" s="2">
        <v>0.54281173829999996</v>
      </c>
      <c r="F982" s="2">
        <v>0.61099272579999997</v>
      </c>
      <c r="G982" s="2">
        <v>1.84225935</v>
      </c>
      <c r="H982" s="2">
        <v>81.666666669999998</v>
      </c>
      <c r="I982" s="2">
        <v>7.5096002530000002E-3</v>
      </c>
      <c r="J982" s="2">
        <v>7.4162328600000001E-3</v>
      </c>
      <c r="K982" s="2">
        <v>1.0006182100000001</v>
      </c>
    </row>
    <row r="983" spans="1:11" x14ac:dyDescent="0.25">
      <c r="A983" s="79">
        <f>IR!B990/12</f>
        <v>81.75</v>
      </c>
      <c r="D983" s="2">
        <v>81.75</v>
      </c>
      <c r="E983" s="2">
        <v>0.54247637380000002</v>
      </c>
      <c r="F983" s="2">
        <v>0.61161074520000003</v>
      </c>
      <c r="G983" s="2">
        <v>1.843398254</v>
      </c>
      <c r="H983" s="2">
        <v>81.75</v>
      </c>
      <c r="I983" s="2">
        <v>7.5095331779999998E-3</v>
      </c>
      <c r="J983" s="2">
        <v>7.4162328620000001E-3</v>
      </c>
      <c r="K983" s="2">
        <v>1.0006182100000001</v>
      </c>
    </row>
    <row r="984" spans="1:11" x14ac:dyDescent="0.25">
      <c r="A984" s="79">
        <f>IR!B991/12</f>
        <v>81.833333333333329</v>
      </c>
      <c r="D984" s="2">
        <v>81.833333330000002</v>
      </c>
      <c r="E984" s="2">
        <v>0.54214121640000001</v>
      </c>
      <c r="F984" s="2">
        <v>0.61222876459999998</v>
      </c>
      <c r="G984" s="2">
        <v>1.8445378619999999</v>
      </c>
      <c r="H984" s="2">
        <v>81.833333330000002</v>
      </c>
      <c r="I984" s="2">
        <v>7.5094662389999997E-3</v>
      </c>
      <c r="J984" s="2">
        <v>7.416232864E-3</v>
      </c>
      <c r="K984" s="2">
        <v>1.0006182100000001</v>
      </c>
    </row>
    <row r="985" spans="1:11" x14ac:dyDescent="0.25">
      <c r="A985" s="79">
        <f>IR!B992/12</f>
        <v>81.916666666666671</v>
      </c>
      <c r="D985" s="2">
        <v>81.916666669999998</v>
      </c>
      <c r="E985" s="2">
        <v>0.54180626610000004</v>
      </c>
      <c r="F985" s="2">
        <v>0.61284678400000003</v>
      </c>
      <c r="G985" s="2">
        <v>1.8456781739999999</v>
      </c>
      <c r="H985" s="2">
        <v>81.916666669999998</v>
      </c>
      <c r="I985" s="2">
        <v>7.5093994359999999E-3</v>
      </c>
      <c r="J985" s="2">
        <v>7.4162328629999996E-3</v>
      </c>
      <c r="K985" s="2">
        <v>1.0006182100000001</v>
      </c>
    </row>
    <row r="986" spans="1:11" x14ac:dyDescent="0.25">
      <c r="A986" s="79">
        <f>IR!B993/12</f>
        <v>82</v>
      </c>
      <c r="D986" s="2">
        <v>82</v>
      </c>
      <c r="E986" s="2">
        <v>0.54147152279999999</v>
      </c>
      <c r="F986" s="2">
        <v>0.61346480339999998</v>
      </c>
      <c r="G986" s="2">
        <v>1.8468191920000001</v>
      </c>
      <c r="H986" s="2">
        <v>82</v>
      </c>
      <c r="I986" s="2">
        <v>7.5093327689999996E-3</v>
      </c>
      <c r="J986" s="2">
        <v>7.4162328589999996E-3</v>
      </c>
      <c r="K986" s="2">
        <v>1.0006182100000001</v>
      </c>
    </row>
    <row r="987" spans="1:11" x14ac:dyDescent="0.25">
      <c r="A987" s="79">
        <f>IR!B994/12</f>
        <v>82.083333333333329</v>
      </c>
      <c r="D987" s="2">
        <v>82.083333330000002</v>
      </c>
      <c r="E987" s="2">
        <v>0.54113698629999996</v>
      </c>
      <c r="F987" s="2">
        <v>0.61408282280000004</v>
      </c>
      <c r="G987" s="2">
        <v>1.847960914</v>
      </c>
      <c r="H987" s="2">
        <v>82.083333330000002</v>
      </c>
      <c r="I987" s="2">
        <v>7.509266237E-3</v>
      </c>
      <c r="J987" s="2">
        <v>7.4162328580000001E-3</v>
      </c>
      <c r="K987" s="2">
        <v>1.0006182100000001</v>
      </c>
    </row>
    <row r="988" spans="1:11" x14ac:dyDescent="0.25">
      <c r="A988" s="79">
        <f>IR!B995/12</f>
        <v>82.166666666666671</v>
      </c>
      <c r="D988" s="2">
        <v>82.166666669999998</v>
      </c>
      <c r="E988" s="2">
        <v>0.54080265640000003</v>
      </c>
      <c r="F988" s="2">
        <v>0.61470084219999999</v>
      </c>
      <c r="G988" s="2">
        <v>1.8491033429999999</v>
      </c>
      <c r="H988" s="2">
        <v>82.166666669999998</v>
      </c>
      <c r="I988" s="2">
        <v>7.5091998409999999E-3</v>
      </c>
      <c r="J988" s="2">
        <v>7.4162328600000001E-3</v>
      </c>
      <c r="K988" s="2">
        <v>1.0006182100000001</v>
      </c>
    </row>
    <row r="989" spans="1:11" x14ac:dyDescent="0.25">
      <c r="A989" s="79">
        <f>IR!B996/12</f>
        <v>82.25</v>
      </c>
      <c r="D989" s="2">
        <v>82.25</v>
      </c>
      <c r="E989" s="2">
        <v>0.54046853319999999</v>
      </c>
      <c r="F989" s="2">
        <v>0.61531886160000004</v>
      </c>
      <c r="G989" s="2">
        <v>1.8502464780000001</v>
      </c>
      <c r="H989" s="2">
        <v>82.25</v>
      </c>
      <c r="I989" s="2">
        <v>7.5091335790000002E-3</v>
      </c>
      <c r="J989" s="2">
        <v>7.4162328620000001E-3</v>
      </c>
      <c r="K989" s="2">
        <v>1.0006182100000001</v>
      </c>
    </row>
    <row r="990" spans="1:11" x14ac:dyDescent="0.25">
      <c r="A990" s="79">
        <f>IR!B997/12</f>
        <v>82.333333333333329</v>
      </c>
      <c r="D990" s="2">
        <v>82.333333330000002</v>
      </c>
      <c r="E990" s="2">
        <v>0.54013461630000004</v>
      </c>
      <c r="F990" s="2">
        <v>0.61593688099999999</v>
      </c>
      <c r="G990" s="2">
        <v>1.8513903199999999</v>
      </c>
      <c r="H990" s="2">
        <v>82.333333330000002</v>
      </c>
      <c r="I990" s="2">
        <v>7.5090674509999998E-3</v>
      </c>
      <c r="J990" s="2">
        <v>7.416232864E-3</v>
      </c>
      <c r="K990" s="2">
        <v>1.0006182100000001</v>
      </c>
    </row>
    <row r="991" spans="1:11" x14ac:dyDescent="0.25">
      <c r="A991" s="79">
        <f>IR!B998/12</f>
        <v>82.416666666666671</v>
      </c>
      <c r="D991" s="2">
        <v>82.416666669999998</v>
      </c>
      <c r="E991" s="2">
        <v>0.53980090579999995</v>
      </c>
      <c r="F991" s="2">
        <v>0.61655490040000005</v>
      </c>
      <c r="G991" s="2">
        <v>1.8525348690000001</v>
      </c>
      <c r="H991" s="2">
        <v>82.416666669999998</v>
      </c>
      <c r="I991" s="2">
        <v>7.5090014560000003E-3</v>
      </c>
      <c r="J991" s="2">
        <v>7.4162328629999996E-3</v>
      </c>
      <c r="K991" s="2">
        <v>1.0006182100000001</v>
      </c>
    </row>
    <row r="992" spans="1:11" x14ac:dyDescent="0.25">
      <c r="A992" s="79">
        <f>IR!B999/12</f>
        <v>82.5</v>
      </c>
      <c r="D992" s="2">
        <v>82.5</v>
      </c>
      <c r="E992" s="2">
        <v>0.53946740140000005</v>
      </c>
      <c r="F992" s="2">
        <v>0.6171729198</v>
      </c>
      <c r="G992" s="2">
        <v>1.8536801249999999</v>
      </c>
      <c r="H992" s="2">
        <v>82.5</v>
      </c>
      <c r="I992" s="2">
        <v>7.5089355950000002E-3</v>
      </c>
      <c r="J992" s="2">
        <v>7.4162328589999996E-3</v>
      </c>
      <c r="K992" s="2">
        <v>1.0006182100000001</v>
      </c>
    </row>
    <row r="993" spans="1:11" x14ac:dyDescent="0.25">
      <c r="A993" s="79">
        <f>IR!B1000/12</f>
        <v>82.583333333333329</v>
      </c>
      <c r="D993" s="2">
        <v>82.583333330000002</v>
      </c>
      <c r="E993" s="2">
        <v>0.53913410309999998</v>
      </c>
      <c r="F993" s="2">
        <v>0.61779093920000006</v>
      </c>
      <c r="G993" s="2">
        <v>1.8548260889999999</v>
      </c>
      <c r="H993" s="2">
        <v>82.583333330000002</v>
      </c>
      <c r="I993" s="2">
        <v>7.5088698670000001E-3</v>
      </c>
      <c r="J993" s="2">
        <v>7.4162328589999996E-3</v>
      </c>
      <c r="K993" s="2">
        <v>1.0006182100000001</v>
      </c>
    </row>
    <row r="994" spans="1:11" x14ac:dyDescent="0.25">
      <c r="A994" s="79">
        <f>IR!B1001/12</f>
        <v>82.666666666666671</v>
      </c>
      <c r="D994" s="2">
        <v>82.666666669999998</v>
      </c>
      <c r="E994" s="2">
        <v>0.53880101069999997</v>
      </c>
      <c r="F994" s="2">
        <v>0.6184089586</v>
      </c>
      <c r="G994" s="2">
        <v>1.8559727619999999</v>
      </c>
      <c r="H994" s="2">
        <v>82.666666669999998</v>
      </c>
      <c r="I994" s="2">
        <v>7.5088042719999998E-3</v>
      </c>
      <c r="J994" s="2">
        <v>7.4162328600000001E-3</v>
      </c>
      <c r="K994" s="2">
        <v>1.0006182100000001</v>
      </c>
    </row>
    <row r="995" spans="1:11" x14ac:dyDescent="0.25">
      <c r="A995" s="79">
        <f>IR!B1002/12</f>
        <v>82.75</v>
      </c>
      <c r="D995" s="2">
        <v>82.75</v>
      </c>
      <c r="E995" s="2">
        <v>0.5384681241</v>
      </c>
      <c r="F995" s="2">
        <v>0.61902697799999995</v>
      </c>
      <c r="G995" s="2">
        <v>1.857120144</v>
      </c>
      <c r="H995" s="2">
        <v>82.75</v>
      </c>
      <c r="I995" s="2">
        <v>7.5087388080000003E-3</v>
      </c>
      <c r="J995" s="2">
        <v>7.4162328620000001E-3</v>
      </c>
      <c r="K995" s="2">
        <v>1.0006182100000001</v>
      </c>
    </row>
    <row r="996" spans="1:11" x14ac:dyDescent="0.25">
      <c r="A996" s="79">
        <f>IR!B1003/12</f>
        <v>82.833333333333329</v>
      </c>
      <c r="D996" s="2">
        <v>82.833333330000002</v>
      </c>
      <c r="E996" s="2">
        <v>0.53813544310000005</v>
      </c>
      <c r="F996" s="2">
        <v>0.61964499740000001</v>
      </c>
      <c r="G996" s="2">
        <v>1.8582682349999999</v>
      </c>
      <c r="H996" s="2">
        <v>82.833333330000002</v>
      </c>
      <c r="I996" s="2">
        <v>7.5086734769999998E-3</v>
      </c>
      <c r="J996" s="2">
        <v>7.416232864E-3</v>
      </c>
      <c r="K996" s="2">
        <v>1.0006182100000001</v>
      </c>
    </row>
    <row r="997" spans="1:11" x14ac:dyDescent="0.25">
      <c r="A997" s="79">
        <f>IR!B1004/12</f>
        <v>82.916666666666671</v>
      </c>
      <c r="D997" s="2">
        <v>82.916666669999998</v>
      </c>
      <c r="E997" s="2">
        <v>0.53780296770000002</v>
      </c>
      <c r="F997" s="2">
        <v>0.62026301679999996</v>
      </c>
      <c r="G997" s="2">
        <v>1.859417036</v>
      </c>
      <c r="H997" s="2">
        <v>82.916666669999998</v>
      </c>
      <c r="I997" s="2">
        <v>7.5086082759999997E-3</v>
      </c>
      <c r="J997" s="2">
        <v>7.4162328629999996E-3</v>
      </c>
      <c r="K997" s="2">
        <v>1.0006182100000001</v>
      </c>
    </row>
    <row r="998" spans="1:11" x14ac:dyDescent="0.25">
      <c r="A998" s="79">
        <f>IR!B1005/12</f>
        <v>83</v>
      </c>
      <c r="D998" s="2">
        <v>83</v>
      </c>
      <c r="E998" s="2">
        <v>0.53747069780000001</v>
      </c>
      <c r="F998" s="2">
        <v>0.62088103630000002</v>
      </c>
      <c r="G998" s="2">
        <v>1.8605665469999999</v>
      </c>
      <c r="H998" s="2">
        <v>83</v>
      </c>
      <c r="I998" s="2">
        <v>7.5085432069999999E-3</v>
      </c>
      <c r="J998" s="2">
        <v>7.4162328589999996E-3</v>
      </c>
      <c r="K998" s="2">
        <v>1.0006182100000001</v>
      </c>
    </row>
    <row r="999" spans="1:11" x14ac:dyDescent="0.25">
      <c r="A999" s="79">
        <f>IR!B1006/12</f>
        <v>83.083333333333329</v>
      </c>
      <c r="D999" s="2">
        <v>83.083333330000002</v>
      </c>
      <c r="E999" s="2">
        <v>0.53713863309999998</v>
      </c>
      <c r="F999" s="2">
        <v>0.62149905569999997</v>
      </c>
      <c r="G999" s="2">
        <v>1.861716768</v>
      </c>
      <c r="H999" s="2">
        <v>83.083333330000002</v>
      </c>
      <c r="I999" s="2">
        <v>7.5084782679999997E-3</v>
      </c>
      <c r="J999" s="2">
        <v>7.4162328589999996E-3</v>
      </c>
      <c r="K999" s="2">
        <v>1.0006182100000001</v>
      </c>
    </row>
    <row r="1000" spans="1:11" x14ac:dyDescent="0.25">
      <c r="A1000" s="79">
        <f>IR!B1007/12</f>
        <v>83.166666666666671</v>
      </c>
      <c r="D1000" s="2">
        <v>83.166666669999998</v>
      </c>
      <c r="E1000" s="2">
        <v>0.53680677349999995</v>
      </c>
      <c r="F1000" s="2">
        <v>0.62211707510000003</v>
      </c>
      <c r="G1000" s="2">
        <v>1.8628677010000001</v>
      </c>
      <c r="H1000" s="2">
        <v>83.166666669999998</v>
      </c>
      <c r="I1000" s="2">
        <v>7.5084134589999997E-3</v>
      </c>
      <c r="J1000" s="2">
        <v>7.4162328600000001E-3</v>
      </c>
      <c r="K1000" s="2">
        <v>1.0006182100000001</v>
      </c>
    </row>
    <row r="1001" spans="1:11" x14ac:dyDescent="0.25">
      <c r="A1001" s="79">
        <f>IR!B1008/12</f>
        <v>83.25</v>
      </c>
      <c r="D1001" s="2">
        <v>83.25</v>
      </c>
      <c r="E1001" s="2">
        <v>0.536475119</v>
      </c>
      <c r="F1001" s="2">
        <v>0.62273509449999997</v>
      </c>
      <c r="G1001" s="2">
        <v>1.864019345</v>
      </c>
      <c r="H1001" s="2">
        <v>83.25</v>
      </c>
      <c r="I1001" s="2">
        <v>7.5083487800000001E-3</v>
      </c>
      <c r="J1001" s="2">
        <v>7.4162328620000001E-3</v>
      </c>
      <c r="K1001" s="2">
        <v>1.0006182100000001</v>
      </c>
    </row>
    <row r="1002" spans="1:11" x14ac:dyDescent="0.25">
      <c r="A1002" s="79">
        <f>IR!B1009/12</f>
        <v>83.333333333333329</v>
      </c>
      <c r="D1002" s="2">
        <v>83.333333330000002</v>
      </c>
      <c r="E1002" s="2">
        <v>0.53614366940000002</v>
      </c>
      <c r="F1002" s="2">
        <v>0.62335311390000003</v>
      </c>
      <c r="G1002" s="2">
        <v>1.865171701</v>
      </c>
      <c r="H1002" s="2">
        <v>83.333333330000002</v>
      </c>
      <c r="I1002" s="2">
        <v>7.508284231E-3</v>
      </c>
      <c r="J1002" s="2">
        <v>7.416232864E-3</v>
      </c>
      <c r="K1002" s="2">
        <v>1.0006182100000001</v>
      </c>
    </row>
    <row r="1003" spans="1:11" x14ac:dyDescent="0.25">
      <c r="A1003" s="79">
        <f>IR!B1010/12</f>
        <v>83.416666666666671</v>
      </c>
      <c r="D1003" s="2">
        <v>83.416666669999998</v>
      </c>
      <c r="E1003" s="2">
        <v>0.5358124246</v>
      </c>
      <c r="F1003" s="2">
        <v>0.62397113329999998</v>
      </c>
      <c r="G1003" s="2">
        <v>1.8663247700000001</v>
      </c>
      <c r="H1003" s="2">
        <v>83.416666669999998</v>
      </c>
      <c r="I1003" s="2">
        <v>7.5082198100000002E-3</v>
      </c>
      <c r="J1003" s="2">
        <v>7.4162328629999996E-3</v>
      </c>
      <c r="K1003" s="2">
        <v>1.0006182100000001</v>
      </c>
    </row>
    <row r="1004" spans="1:11" x14ac:dyDescent="0.25">
      <c r="A1004" s="79">
        <f>IR!B1011/12</f>
        <v>83.5</v>
      </c>
      <c r="D1004" s="2">
        <v>83.5</v>
      </c>
      <c r="E1004" s="2">
        <v>0.53548138440000004</v>
      </c>
      <c r="F1004" s="2">
        <v>0.62458915270000004</v>
      </c>
      <c r="G1004" s="2">
        <v>1.867478551</v>
      </c>
      <c r="H1004" s="2">
        <v>83.5</v>
      </c>
      <c r="I1004" s="2">
        <v>7.5081555180000004E-3</v>
      </c>
      <c r="J1004" s="2">
        <v>7.4162328600000001E-3</v>
      </c>
      <c r="K1004" s="2">
        <v>1.0006182100000001</v>
      </c>
    </row>
    <row r="1005" spans="1:11" x14ac:dyDescent="0.25">
      <c r="A1005" s="79">
        <f>IR!B1012/12</f>
        <v>83.583333333333329</v>
      </c>
      <c r="D1005" s="2">
        <v>83.583333330000002</v>
      </c>
      <c r="E1005" s="2">
        <v>0.53515054880000001</v>
      </c>
      <c r="F1005" s="2">
        <v>0.62520717209999999</v>
      </c>
      <c r="G1005" s="2">
        <v>1.868633046</v>
      </c>
      <c r="H1005" s="2">
        <v>83.583333330000002</v>
      </c>
      <c r="I1005" s="2">
        <v>7.508091354E-3</v>
      </c>
      <c r="J1005" s="2">
        <v>7.4162328589999996E-3</v>
      </c>
      <c r="K1005" s="2">
        <v>1.0006182100000001</v>
      </c>
    </row>
    <row r="1006" spans="1:11" x14ac:dyDescent="0.25">
      <c r="A1006" s="79">
        <f>IR!B1013/12</f>
        <v>83.666666666666671</v>
      </c>
      <c r="D1006" s="2">
        <v>83.666666669999998</v>
      </c>
      <c r="E1006" s="2">
        <v>0.53481991750000002</v>
      </c>
      <c r="F1006" s="2">
        <v>0.62582519150000004</v>
      </c>
      <c r="G1006" s="2">
        <v>1.8697882539999999</v>
      </c>
      <c r="H1006" s="2">
        <v>83.666666669999998</v>
      </c>
      <c r="I1006" s="2">
        <v>7.508027318E-3</v>
      </c>
      <c r="J1006" s="2">
        <v>7.4162328600000001E-3</v>
      </c>
      <c r="K1006" s="2">
        <v>1.0006182100000001</v>
      </c>
    </row>
    <row r="1007" spans="1:11" x14ac:dyDescent="0.25">
      <c r="A1007" s="79">
        <f>IR!B1014/12</f>
        <v>83.75</v>
      </c>
      <c r="D1007" s="2">
        <v>83.75</v>
      </c>
      <c r="E1007" s="2">
        <v>0.53448949059999995</v>
      </c>
      <c r="F1007" s="2">
        <v>0.62644321089999999</v>
      </c>
      <c r="G1007" s="2">
        <v>1.8709441769999999</v>
      </c>
      <c r="H1007" s="2">
        <v>83.75</v>
      </c>
      <c r="I1007" s="2">
        <v>7.5079634100000004E-3</v>
      </c>
      <c r="J1007" s="2">
        <v>7.4162328620000001E-3</v>
      </c>
      <c r="K1007" s="2">
        <v>1.0006182100000001</v>
      </c>
    </row>
    <row r="1008" spans="1:11" x14ac:dyDescent="0.25">
      <c r="A1008" s="79">
        <f>IR!B1015/12</f>
        <v>83.833333333333329</v>
      </c>
      <c r="D1008" s="2">
        <v>83.833333330000002</v>
      </c>
      <c r="E1008" s="2">
        <v>0.5341592677</v>
      </c>
      <c r="F1008" s="2">
        <v>0.62706123030000005</v>
      </c>
      <c r="G1008" s="2">
        <v>1.8721008139999999</v>
      </c>
      <c r="H1008" s="2">
        <v>83.833333330000002</v>
      </c>
      <c r="I1008" s="2">
        <v>7.5078996280000003E-3</v>
      </c>
      <c r="J1008" s="2">
        <v>7.416232864E-3</v>
      </c>
      <c r="K1008" s="2">
        <v>1.0006182100000001</v>
      </c>
    </row>
    <row r="1009" spans="1:11" x14ac:dyDescent="0.25">
      <c r="A1009" s="79">
        <f>IR!B1016/12</f>
        <v>83.916666666666671</v>
      </c>
      <c r="D1009" s="2">
        <v>83.916666669999998</v>
      </c>
      <c r="E1009" s="2">
        <v>0.53382924890000005</v>
      </c>
      <c r="F1009" s="2">
        <v>0.6276792497</v>
      </c>
      <c r="G1009" s="2">
        <v>1.8732581660000001</v>
      </c>
      <c r="H1009" s="2">
        <v>83.916666669999998</v>
      </c>
      <c r="I1009" s="2">
        <v>7.507835973E-3</v>
      </c>
      <c r="J1009" s="2">
        <v>7.4162328629999996E-3</v>
      </c>
      <c r="K1009" s="2">
        <v>1.0006182100000001</v>
      </c>
    </row>
    <row r="1010" spans="1:11" x14ac:dyDescent="0.25">
      <c r="A1010" s="79">
        <f>IR!B1017/12</f>
        <v>84</v>
      </c>
      <c r="D1010" s="2">
        <v>84</v>
      </c>
      <c r="E1010" s="2">
        <v>0.53349943399999999</v>
      </c>
      <c r="F1010" s="2">
        <v>0.62829726910000006</v>
      </c>
      <c r="G1010" s="2">
        <v>1.8744162339999999</v>
      </c>
      <c r="H1010" s="2">
        <v>84</v>
      </c>
      <c r="I1010" s="2">
        <v>7.5077724449999998E-3</v>
      </c>
      <c r="J1010" s="2">
        <v>7.4162328600000001E-3</v>
      </c>
      <c r="K1010" s="2">
        <v>1.0006182100000001</v>
      </c>
    </row>
    <row r="1011" spans="1:11" x14ac:dyDescent="0.25">
      <c r="A1011" s="79">
        <f>IR!B1018/12</f>
        <v>84.083333333333329</v>
      </c>
      <c r="D1011" s="2">
        <v>84.083333330000002</v>
      </c>
      <c r="E1011" s="2">
        <v>0.53316982290000003</v>
      </c>
      <c r="F1011" s="2">
        <v>0.6289152885</v>
      </c>
      <c r="G1011" s="2">
        <v>1.8755750179999999</v>
      </c>
      <c r="H1011" s="2">
        <v>84.083333330000002</v>
      </c>
      <c r="I1011" s="2">
        <v>7.5077090420000003E-3</v>
      </c>
      <c r="J1011" s="2">
        <v>7.4162328589999996E-3</v>
      </c>
      <c r="K1011" s="2">
        <v>1.0006182100000001</v>
      </c>
    </row>
    <row r="1012" spans="1:11" x14ac:dyDescent="0.25">
      <c r="A1012" s="79">
        <f>IR!B1019/12</f>
        <v>84.166666666666671</v>
      </c>
      <c r="D1012" s="2">
        <v>84.166666669999998</v>
      </c>
      <c r="E1012" s="2">
        <v>0.53284041540000004</v>
      </c>
      <c r="F1012" s="2">
        <v>0.62953330789999995</v>
      </c>
      <c r="G1012" s="2">
        <v>1.8767345179999999</v>
      </c>
      <c r="H1012" s="2">
        <v>84.166666669999998</v>
      </c>
      <c r="I1012" s="2">
        <v>7.5076457650000003E-3</v>
      </c>
      <c r="J1012" s="2">
        <v>7.4162328600000001E-3</v>
      </c>
      <c r="K1012" s="2">
        <v>1.0006182100000001</v>
      </c>
    </row>
    <row r="1013" spans="1:11" x14ac:dyDescent="0.25">
      <c r="A1013" s="79">
        <f>IR!B1020/12</f>
        <v>84.25</v>
      </c>
      <c r="D1013" s="2">
        <v>84.25</v>
      </c>
      <c r="E1013" s="2">
        <v>0.53251121140000002</v>
      </c>
      <c r="F1013" s="2">
        <v>0.63015132730000001</v>
      </c>
      <c r="G1013" s="2">
        <v>1.8778947349999999</v>
      </c>
      <c r="H1013" s="2">
        <v>84.25</v>
      </c>
      <c r="I1013" s="2">
        <v>7.5075826130000002E-3</v>
      </c>
      <c r="J1013" s="2">
        <v>7.4162328620000001E-3</v>
      </c>
      <c r="K1013" s="2">
        <v>1.0006182100000001</v>
      </c>
    </row>
    <row r="1014" spans="1:11" x14ac:dyDescent="0.25">
      <c r="A1014" s="79">
        <f>IR!B1021/12</f>
        <v>84.333333333333329</v>
      </c>
      <c r="D1014" s="2">
        <v>84.333333330000002</v>
      </c>
      <c r="E1014" s="2">
        <v>0.53218221080000006</v>
      </c>
      <c r="F1014" s="2">
        <v>0.63076934669999996</v>
      </c>
      <c r="G1014" s="2">
        <v>1.879055669</v>
      </c>
      <c r="H1014" s="2">
        <v>84.333333330000002</v>
      </c>
      <c r="I1014" s="2">
        <v>7.5075195860000001E-3</v>
      </c>
      <c r="J1014" s="2">
        <v>7.4162328629999996E-3</v>
      </c>
      <c r="K1014" s="2">
        <v>1.0006182100000001</v>
      </c>
    </row>
    <row r="1015" spans="1:11" x14ac:dyDescent="0.25">
      <c r="A1015" s="79">
        <f>IR!B1022/12</f>
        <v>84.416666666666671</v>
      </c>
      <c r="D1015" s="2">
        <v>84.416666669999998</v>
      </c>
      <c r="E1015" s="2">
        <v>0.53185341350000004</v>
      </c>
      <c r="F1015" s="2">
        <v>0.63138736610000001</v>
      </c>
      <c r="G1015" s="2">
        <v>1.8802173200000001</v>
      </c>
      <c r="H1015" s="2">
        <v>84.416666669999998</v>
      </c>
      <c r="I1015" s="2">
        <v>7.5074566830000003E-3</v>
      </c>
      <c r="J1015" s="2">
        <v>7.4162328629999996E-3</v>
      </c>
      <c r="K1015" s="2">
        <v>1.0006182100000001</v>
      </c>
    </row>
    <row r="1016" spans="1:11" x14ac:dyDescent="0.25">
      <c r="A1016" s="79">
        <f>IR!B1023/12</f>
        <v>84.5</v>
      </c>
      <c r="D1016" s="2">
        <v>84.5</v>
      </c>
      <c r="E1016" s="2">
        <v>0.53152481929999995</v>
      </c>
      <c r="F1016" s="2">
        <v>0.63200538549999996</v>
      </c>
      <c r="G1016" s="2">
        <v>1.8813796899999999</v>
      </c>
      <c r="H1016" s="2">
        <v>84.5</v>
      </c>
      <c r="I1016" s="2">
        <v>7.5073939049999996E-3</v>
      </c>
      <c r="J1016" s="2">
        <v>7.4162328600000001E-3</v>
      </c>
      <c r="K1016" s="2">
        <v>1.0006182100000001</v>
      </c>
    </row>
    <row r="1017" spans="1:11" x14ac:dyDescent="0.25">
      <c r="A1017" s="79">
        <f>IR!B1024/12</f>
        <v>84.583333333333329</v>
      </c>
      <c r="D1017" s="2">
        <v>84.583333330000002</v>
      </c>
      <c r="E1017" s="2">
        <v>0.53119642820000001</v>
      </c>
      <c r="F1017" s="2">
        <v>0.63262340500000003</v>
      </c>
      <c r="G1017" s="2">
        <v>1.882542779</v>
      </c>
      <c r="H1017" s="2">
        <v>84.583333330000002</v>
      </c>
      <c r="I1017" s="2">
        <v>7.5073312499999998E-3</v>
      </c>
      <c r="J1017" s="2">
        <v>7.4162328589999996E-3</v>
      </c>
      <c r="K1017" s="2">
        <v>1.0006182100000001</v>
      </c>
    </row>
    <row r="1018" spans="1:11" x14ac:dyDescent="0.25">
      <c r="A1018" s="79">
        <f>IR!B1025/12</f>
        <v>84.666666666666671</v>
      </c>
      <c r="D1018" s="2">
        <v>84.666666669999998</v>
      </c>
      <c r="E1018" s="2">
        <v>0.53086823989999998</v>
      </c>
      <c r="F1018" s="2">
        <v>0.63324142439999997</v>
      </c>
      <c r="G1018" s="2">
        <v>1.883706586</v>
      </c>
      <c r="H1018" s="2">
        <v>84.666666669999998</v>
      </c>
      <c r="I1018" s="2">
        <v>7.5072687179999998E-3</v>
      </c>
      <c r="J1018" s="2">
        <v>7.4162328600000001E-3</v>
      </c>
      <c r="K1018" s="2">
        <v>1.0006182100000001</v>
      </c>
    </row>
    <row r="1019" spans="1:11" x14ac:dyDescent="0.25">
      <c r="A1019" s="79">
        <f>IR!B1026/12</f>
        <v>84.75</v>
      </c>
      <c r="D1019" s="2">
        <v>84.75</v>
      </c>
      <c r="E1019" s="2">
        <v>0.53054025439999997</v>
      </c>
      <c r="F1019" s="2">
        <v>0.63385944380000003</v>
      </c>
      <c r="G1019" s="2">
        <v>1.884871113</v>
      </c>
      <c r="H1019" s="2">
        <v>84.75</v>
      </c>
      <c r="I1019" s="2">
        <v>7.5072063100000003E-3</v>
      </c>
      <c r="J1019" s="2">
        <v>7.4162328620000001E-3</v>
      </c>
      <c r="K1019" s="2">
        <v>1.0006182100000001</v>
      </c>
    </row>
    <row r="1020" spans="1:11" x14ac:dyDescent="0.25">
      <c r="A1020" s="79">
        <f>IR!B1027/12</f>
        <v>84.833333333333329</v>
      </c>
      <c r="D1020" s="2">
        <v>84.833333330000002</v>
      </c>
      <c r="E1020" s="2">
        <v>0.53021247149999995</v>
      </c>
      <c r="F1020" s="2">
        <v>0.63447746319999998</v>
      </c>
      <c r="G1020" s="2">
        <v>1.8860363600000001</v>
      </c>
      <c r="H1020" s="2">
        <v>84.833333330000002</v>
      </c>
      <c r="I1020" s="2">
        <v>7.5071440240000002E-3</v>
      </c>
      <c r="J1020" s="2">
        <v>7.416232864E-3</v>
      </c>
      <c r="K1020" s="2">
        <v>1.0006182100000001</v>
      </c>
    </row>
    <row r="1021" spans="1:11" x14ac:dyDescent="0.25">
      <c r="A1021" s="79">
        <f>IR!B1028/12</f>
        <v>84.916666666666671</v>
      </c>
      <c r="D1021" s="2">
        <v>84.916666669999998</v>
      </c>
      <c r="E1021" s="2">
        <v>0.52988489110000003</v>
      </c>
      <c r="F1021" s="2">
        <v>0.63509548260000004</v>
      </c>
      <c r="G1021" s="2">
        <v>1.8872023280000001</v>
      </c>
      <c r="H1021" s="2">
        <v>84.916666669999998</v>
      </c>
      <c r="I1021" s="2">
        <v>7.5070818599999997E-3</v>
      </c>
      <c r="J1021" s="2">
        <v>7.4162328629999996E-3</v>
      </c>
      <c r="K1021" s="2">
        <v>1.0006182100000001</v>
      </c>
    </row>
    <row r="1022" spans="1:11" x14ac:dyDescent="0.25">
      <c r="A1022" s="79">
        <f>IR!B1029/12</f>
        <v>85</v>
      </c>
      <c r="D1022" s="2">
        <v>85</v>
      </c>
      <c r="E1022" s="2">
        <v>0.5295575132</v>
      </c>
      <c r="F1022" s="2">
        <v>0.63571350199999999</v>
      </c>
      <c r="G1022" s="2">
        <v>1.888369016</v>
      </c>
      <c r="H1022" s="2">
        <v>85</v>
      </c>
      <c r="I1022" s="2">
        <v>7.5070198180000004E-3</v>
      </c>
      <c r="J1022" s="2">
        <v>7.4162328600000001E-3</v>
      </c>
      <c r="K1022" s="2">
        <v>1.0006182100000001</v>
      </c>
    </row>
    <row r="1023" spans="1:11" x14ac:dyDescent="0.25">
      <c r="A1023" s="79">
        <f>IR!B1030/12</f>
        <v>85.083333333333329</v>
      </c>
      <c r="D1023" s="2">
        <v>85.083333330000002</v>
      </c>
      <c r="E1023" s="2">
        <v>0.52923033750000004</v>
      </c>
      <c r="F1023" s="2">
        <v>0.63633152140000004</v>
      </c>
      <c r="G1023" s="2">
        <v>1.889536425</v>
      </c>
      <c r="H1023" s="2">
        <v>85.083333330000002</v>
      </c>
      <c r="I1023" s="2">
        <v>7.5069578979999997E-3</v>
      </c>
      <c r="J1023" s="2">
        <v>7.4162328589999996E-3</v>
      </c>
      <c r="K1023" s="2">
        <v>1.0006182100000001</v>
      </c>
    </row>
    <row r="1024" spans="1:11" x14ac:dyDescent="0.25">
      <c r="A1024" s="79">
        <f>IR!B1031/12</f>
        <v>85.166666666666671</v>
      </c>
      <c r="D1024" s="2">
        <v>85.166666669999998</v>
      </c>
      <c r="E1024" s="2">
        <v>0.52890336390000003</v>
      </c>
      <c r="F1024" s="2">
        <v>0.63694954079999999</v>
      </c>
      <c r="G1024" s="2">
        <v>1.890704556</v>
      </c>
      <c r="H1024" s="2">
        <v>85.166666669999998</v>
      </c>
      <c r="I1024" s="2">
        <v>7.5068960989999999E-3</v>
      </c>
      <c r="J1024" s="2">
        <v>7.4162328600000001E-3</v>
      </c>
      <c r="K1024" s="2">
        <v>1.0006182100000001</v>
      </c>
    </row>
    <row r="1025" spans="1:11" x14ac:dyDescent="0.25">
      <c r="A1025" s="79">
        <f>IR!B1032/12</f>
        <v>85.25</v>
      </c>
      <c r="D1025" s="2">
        <v>85.25</v>
      </c>
      <c r="E1025" s="2">
        <v>0.52857659229999998</v>
      </c>
      <c r="F1025" s="2">
        <v>0.63756756020000005</v>
      </c>
      <c r="G1025" s="2">
        <v>1.8918734100000001</v>
      </c>
      <c r="H1025" s="2">
        <v>85.25</v>
      </c>
      <c r="I1025" s="2">
        <v>7.506834421E-3</v>
      </c>
      <c r="J1025" s="2">
        <v>7.4162328620000001E-3</v>
      </c>
      <c r="K1025" s="2">
        <v>1.0006182100000001</v>
      </c>
    </row>
    <row r="1026" spans="1:11" x14ac:dyDescent="0.25">
      <c r="A1026" s="79">
        <f>IR!B1033/12</f>
        <v>85.333333333333329</v>
      </c>
      <c r="D1026" s="2">
        <v>85.333333330000002</v>
      </c>
      <c r="E1026" s="2">
        <v>0.52825002269999999</v>
      </c>
      <c r="F1026" s="2">
        <v>0.6381855796</v>
      </c>
      <c r="G1026" s="2">
        <v>1.893042986</v>
      </c>
      <c r="H1026" s="2">
        <v>85.333333330000002</v>
      </c>
      <c r="I1026" s="2">
        <v>7.5067728629999997E-3</v>
      </c>
      <c r="J1026" s="2">
        <v>7.4162328629999996E-3</v>
      </c>
      <c r="K1026" s="2">
        <v>1.0006182100000001</v>
      </c>
    </row>
    <row r="1027" spans="1:11" x14ac:dyDescent="0.25">
      <c r="A1027" s="79">
        <f>IR!B1034/12</f>
        <v>85.416666666666671</v>
      </c>
      <c r="D1027" s="2">
        <v>85.416666669999998</v>
      </c>
      <c r="E1027" s="2">
        <v>0.52792365480000003</v>
      </c>
      <c r="F1027" s="2">
        <v>0.63880359900000006</v>
      </c>
      <c r="G1027" s="2">
        <v>1.8942132840000001</v>
      </c>
      <c r="H1027" s="2">
        <v>85.416666669999998</v>
      </c>
      <c r="I1027" s="2">
        <v>7.5067114249999997E-3</v>
      </c>
      <c r="J1027" s="2">
        <v>7.4162328629999996E-3</v>
      </c>
      <c r="K1027" s="2">
        <v>1.0006182100000001</v>
      </c>
    </row>
    <row r="1028" spans="1:11" x14ac:dyDescent="0.25">
      <c r="A1028" s="79">
        <f>IR!B1035/12</f>
        <v>85.5</v>
      </c>
      <c r="D1028" s="2">
        <v>85.5</v>
      </c>
      <c r="E1028" s="2">
        <v>0.52759748849999999</v>
      </c>
      <c r="F1028" s="2">
        <v>0.6394216184</v>
      </c>
      <c r="G1028" s="2">
        <v>1.895384307</v>
      </c>
      <c r="H1028" s="2">
        <v>85.5</v>
      </c>
      <c r="I1028" s="2">
        <v>7.5066501079999997E-3</v>
      </c>
      <c r="J1028" s="2">
        <v>7.4162328600000001E-3</v>
      </c>
      <c r="K1028" s="2">
        <v>1.0006182100000001</v>
      </c>
    </row>
    <row r="1029" spans="1:11" x14ac:dyDescent="0.25">
      <c r="A1029" s="79">
        <f>IR!B1036/12</f>
        <v>85.583333333333329</v>
      </c>
      <c r="D1029" s="2">
        <v>85.583333330000002</v>
      </c>
      <c r="E1029" s="2">
        <v>0.52727152369999997</v>
      </c>
      <c r="F1029" s="2">
        <v>0.64003963779999995</v>
      </c>
      <c r="G1029" s="2">
        <v>1.8965560530000001</v>
      </c>
      <c r="H1029" s="2">
        <v>85.583333330000002</v>
      </c>
      <c r="I1029" s="2">
        <v>7.5065889090000001E-3</v>
      </c>
      <c r="J1029" s="2">
        <v>7.4162328589999996E-3</v>
      </c>
      <c r="K1029" s="2">
        <v>1.0006182100000001</v>
      </c>
    </row>
    <row r="1030" spans="1:11" x14ac:dyDescent="0.25">
      <c r="A1030" s="79">
        <f>IR!B1037/12</f>
        <v>85.666666666666671</v>
      </c>
      <c r="D1030" s="2">
        <v>85.666666669999998</v>
      </c>
      <c r="E1030" s="2">
        <v>0.52694576039999996</v>
      </c>
      <c r="F1030" s="2">
        <v>0.64065765720000001</v>
      </c>
      <c r="G1030" s="2">
        <v>1.8977285239999999</v>
      </c>
      <c r="H1030" s="2">
        <v>85.666666669999998</v>
      </c>
      <c r="I1030" s="2">
        <v>7.50652783E-3</v>
      </c>
      <c r="J1030" s="2">
        <v>7.4162328600000001E-3</v>
      </c>
      <c r="K1030" s="2">
        <v>1.0006182100000001</v>
      </c>
    </row>
    <row r="1031" spans="1:11" x14ac:dyDescent="0.25">
      <c r="A1031" s="79">
        <f>IR!B1038/12</f>
        <v>85.75</v>
      </c>
      <c r="D1031" s="2">
        <v>85.75</v>
      </c>
      <c r="E1031" s="2">
        <v>0.52662019829999995</v>
      </c>
      <c r="F1031" s="2">
        <v>0.64127567659999996</v>
      </c>
      <c r="G1031" s="2">
        <v>1.8989017189999999</v>
      </c>
      <c r="H1031" s="2">
        <v>85.75</v>
      </c>
      <c r="I1031" s="2">
        <v>7.5064668690000003E-3</v>
      </c>
      <c r="J1031" s="2">
        <v>7.4162328620000001E-3</v>
      </c>
      <c r="K1031" s="2">
        <v>1.0006182100000001</v>
      </c>
    </row>
    <row r="1032" spans="1:11" x14ac:dyDescent="0.25">
      <c r="A1032" s="79">
        <f>IR!B1039/12</f>
        <v>85.833333333333329</v>
      </c>
      <c r="D1032" s="2">
        <v>85.833333330000002</v>
      </c>
      <c r="E1032" s="2">
        <v>0.52629483730000004</v>
      </c>
      <c r="F1032" s="2">
        <v>0.64189369600000001</v>
      </c>
      <c r="G1032" s="2">
        <v>1.9000756400000001</v>
      </c>
      <c r="H1032" s="2">
        <v>85.833333330000002</v>
      </c>
      <c r="I1032" s="2">
        <v>7.5064060269999996E-3</v>
      </c>
      <c r="J1032" s="2">
        <v>7.4162328629999996E-3</v>
      </c>
      <c r="K1032" s="2">
        <v>1.0006182100000001</v>
      </c>
    </row>
    <row r="1033" spans="1:11" x14ac:dyDescent="0.25">
      <c r="A1033" s="79">
        <f>IR!B1040/12</f>
        <v>85.916666666666671</v>
      </c>
      <c r="D1033" s="2">
        <v>85.916666669999998</v>
      </c>
      <c r="E1033" s="2">
        <v>0.5259696774</v>
      </c>
      <c r="F1033" s="2">
        <v>0.64251171539999996</v>
      </c>
      <c r="G1033" s="2">
        <v>1.9012502870000001</v>
      </c>
      <c r="H1033" s="2">
        <v>85.916666669999998</v>
      </c>
      <c r="I1033" s="2">
        <v>7.5063453019999999E-3</v>
      </c>
      <c r="J1033" s="2">
        <v>7.4162328629999996E-3</v>
      </c>
      <c r="K1033" s="2">
        <v>1.0006182100000001</v>
      </c>
    </row>
    <row r="1034" spans="1:11" x14ac:dyDescent="0.25">
      <c r="A1034" s="79">
        <f>IR!B1041/12</f>
        <v>86</v>
      </c>
      <c r="D1034" s="2">
        <v>86</v>
      </c>
      <c r="E1034" s="2">
        <v>0.52564471840000004</v>
      </c>
      <c r="F1034" s="2">
        <v>0.64312973480000002</v>
      </c>
      <c r="G1034" s="2">
        <v>1.90242566</v>
      </c>
      <c r="H1034" s="2">
        <v>86</v>
      </c>
      <c r="I1034" s="2">
        <v>7.506284696E-3</v>
      </c>
      <c r="J1034" s="2">
        <v>7.4162328600000001E-3</v>
      </c>
      <c r="K1034" s="2">
        <v>1.0006182100000001</v>
      </c>
    </row>
    <row r="1035" spans="1:11" x14ac:dyDescent="0.25">
      <c r="A1035" s="79">
        <f>IR!B1042/12</f>
        <v>86.083333333333329</v>
      </c>
      <c r="D1035" s="2">
        <v>86.083333330000002</v>
      </c>
      <c r="E1035" s="2">
        <v>0.52531996010000004</v>
      </c>
      <c r="F1035" s="2">
        <v>0.64374775419999997</v>
      </c>
      <c r="G1035" s="2">
        <v>1.9036017590000001</v>
      </c>
      <c r="H1035" s="2">
        <v>86.083333330000002</v>
      </c>
      <c r="I1035" s="2">
        <v>7.5062242059999998E-3</v>
      </c>
      <c r="J1035" s="2">
        <v>7.4162328589999996E-3</v>
      </c>
      <c r="K1035" s="2">
        <v>1.0006182100000001</v>
      </c>
    </row>
    <row r="1036" spans="1:11" x14ac:dyDescent="0.25">
      <c r="A1036" s="79">
        <f>IR!B1043/12</f>
        <v>86.166666666666671</v>
      </c>
      <c r="D1036" s="2">
        <v>86.166666669999998</v>
      </c>
      <c r="E1036" s="2">
        <v>0.52499540249999999</v>
      </c>
      <c r="F1036" s="2">
        <v>0.64436577360000002</v>
      </c>
      <c r="G1036" s="2">
        <v>1.9047785850000001</v>
      </c>
      <c r="H1036" s="2">
        <v>86.166666669999998</v>
      </c>
      <c r="I1036" s="2">
        <v>7.5061638339999999E-3</v>
      </c>
      <c r="J1036" s="2">
        <v>7.4162328600000001E-3</v>
      </c>
      <c r="K1036" s="2">
        <v>1.0006182100000001</v>
      </c>
    </row>
    <row r="1037" spans="1:11" x14ac:dyDescent="0.25">
      <c r="A1037" s="79">
        <f>IR!B1044/12</f>
        <v>86.25</v>
      </c>
      <c r="D1037" s="2">
        <v>86.25</v>
      </c>
      <c r="E1037" s="2">
        <v>0.52467104539999998</v>
      </c>
      <c r="F1037" s="2">
        <v>0.64498379309999998</v>
      </c>
      <c r="G1037" s="2">
        <v>1.9059561389999999</v>
      </c>
      <c r="H1037" s="2">
        <v>86.25</v>
      </c>
      <c r="I1037" s="2">
        <v>7.5061035789999999E-3</v>
      </c>
      <c r="J1037" s="2">
        <v>7.4162328620000001E-3</v>
      </c>
      <c r="K1037" s="2">
        <v>1.0006182100000001</v>
      </c>
    </row>
    <row r="1038" spans="1:11" x14ac:dyDescent="0.25">
      <c r="A1038" s="79">
        <f>IR!B1045/12</f>
        <v>86.333333333333329</v>
      </c>
      <c r="D1038" s="2">
        <v>86.333333330000002</v>
      </c>
      <c r="E1038" s="2">
        <v>0.52434688860000001</v>
      </c>
      <c r="F1038" s="2">
        <v>0.64560181250000004</v>
      </c>
      <c r="G1038" s="2">
        <v>1.9071344210000001</v>
      </c>
      <c r="H1038" s="2">
        <v>86.333333330000002</v>
      </c>
      <c r="I1038" s="2">
        <v>7.506043439E-3</v>
      </c>
      <c r="J1038" s="2">
        <v>7.4162328629999996E-3</v>
      </c>
      <c r="K1038" s="2">
        <v>1.0006182100000001</v>
      </c>
    </row>
    <row r="1039" spans="1:11" x14ac:dyDescent="0.25">
      <c r="A1039" s="79">
        <f>IR!B1046/12</f>
        <v>86.416666666666671</v>
      </c>
      <c r="D1039" s="2">
        <v>86.416666669999998</v>
      </c>
      <c r="E1039" s="2">
        <v>0.52402293219999996</v>
      </c>
      <c r="F1039" s="2">
        <v>0.64621983189999999</v>
      </c>
      <c r="G1039" s="2">
        <v>1.9083134319999999</v>
      </c>
      <c r="H1039" s="2">
        <v>86.416666669999998</v>
      </c>
      <c r="I1039" s="2">
        <v>7.505983416E-3</v>
      </c>
      <c r="J1039" s="2">
        <v>7.4162328629999996E-3</v>
      </c>
      <c r="K1039" s="2">
        <v>1.0006182100000001</v>
      </c>
    </row>
    <row r="1040" spans="1:11" x14ac:dyDescent="0.25">
      <c r="A1040" s="79">
        <f>IR!B1047/12</f>
        <v>86.5</v>
      </c>
      <c r="D1040" s="2">
        <v>86.5</v>
      </c>
      <c r="E1040" s="2">
        <v>0.52369917590000004</v>
      </c>
      <c r="F1040" s="2">
        <v>0.64683785130000004</v>
      </c>
      <c r="G1040" s="2">
        <v>1.909493171</v>
      </c>
      <c r="H1040" s="2">
        <v>86.5</v>
      </c>
      <c r="I1040" s="2">
        <v>7.505923508E-3</v>
      </c>
      <c r="J1040" s="2">
        <v>7.4162328600000001E-3</v>
      </c>
      <c r="K1040" s="2">
        <v>1.0006182100000001</v>
      </c>
    </row>
    <row r="1041" spans="1:11" x14ac:dyDescent="0.25">
      <c r="A1041" s="79">
        <f>IR!B1048/12</f>
        <v>86.583333333333329</v>
      </c>
      <c r="D1041" s="2">
        <v>86.583333330000002</v>
      </c>
      <c r="E1041" s="2">
        <v>0.52337561970000002</v>
      </c>
      <c r="F1041" s="2">
        <v>0.64745587069999999</v>
      </c>
      <c r="G1041" s="2">
        <v>1.9106736390000001</v>
      </c>
      <c r="H1041" s="2">
        <v>86.583333330000002</v>
      </c>
      <c r="I1041" s="2">
        <v>7.5058637160000004E-3</v>
      </c>
      <c r="J1041" s="2">
        <v>7.4162328589999996E-3</v>
      </c>
      <c r="K1041" s="2">
        <v>1.0006182100000001</v>
      </c>
    </row>
    <row r="1042" spans="1:11" x14ac:dyDescent="0.25">
      <c r="A1042" s="79">
        <f>IR!B1049/12</f>
        <v>86.666666666666671</v>
      </c>
      <c r="D1042" s="2">
        <v>86.666666669999998</v>
      </c>
      <c r="E1042" s="2">
        <v>0.52305226329999999</v>
      </c>
      <c r="F1042" s="2">
        <v>0.64807389010000005</v>
      </c>
      <c r="G1042" s="2">
        <v>1.911854838</v>
      </c>
      <c r="H1042" s="2">
        <v>86.666666669999998</v>
      </c>
      <c r="I1042" s="2">
        <v>7.5058040389999999E-3</v>
      </c>
      <c r="J1042" s="2">
        <v>7.4162328600000001E-3</v>
      </c>
      <c r="K1042" s="2">
        <v>1.0006182100000001</v>
      </c>
    </row>
    <row r="1043" spans="1:11" x14ac:dyDescent="0.25">
      <c r="A1043" s="79">
        <f>IR!B1050/12</f>
        <v>86.75</v>
      </c>
      <c r="D1043" s="2">
        <v>86.75</v>
      </c>
      <c r="E1043" s="2">
        <v>0.52272910669999995</v>
      </c>
      <c r="F1043" s="2">
        <v>0.6486919095</v>
      </c>
      <c r="G1043" s="2">
        <v>1.9130367660000001</v>
      </c>
      <c r="H1043" s="2">
        <v>86.75</v>
      </c>
      <c r="I1043" s="2">
        <v>7.5057444759999998E-3</v>
      </c>
      <c r="J1043" s="2">
        <v>7.4162328620000001E-3</v>
      </c>
      <c r="K1043" s="2">
        <v>1.0006182100000001</v>
      </c>
    </row>
    <row r="1044" spans="1:11" x14ac:dyDescent="0.25">
      <c r="A1044" s="79">
        <f>IR!B1051/12</f>
        <v>86.833333333333329</v>
      </c>
      <c r="D1044" s="2">
        <v>86.833333330000002</v>
      </c>
      <c r="E1044" s="2">
        <v>0.5224061498</v>
      </c>
      <c r="F1044" s="2">
        <v>0.64930992890000006</v>
      </c>
      <c r="G1044" s="2">
        <v>1.9142194260000001</v>
      </c>
      <c r="H1044" s="2">
        <v>86.833333330000002</v>
      </c>
      <c r="I1044" s="2">
        <v>7.5056850279999997E-3</v>
      </c>
      <c r="J1044" s="2">
        <v>7.4162328629999996E-3</v>
      </c>
      <c r="K1044" s="2">
        <v>1.0006182100000001</v>
      </c>
    </row>
    <row r="1045" spans="1:11" x14ac:dyDescent="0.25">
      <c r="A1045" s="79">
        <f>IR!B1052/12</f>
        <v>86.916666666666671</v>
      </c>
      <c r="D1045" s="2">
        <v>86.916666669999998</v>
      </c>
      <c r="E1045" s="2">
        <v>0.52208339240000001</v>
      </c>
      <c r="F1045" s="2">
        <v>0.6499279483</v>
      </c>
      <c r="G1045" s="2">
        <v>1.9154028160000001</v>
      </c>
      <c r="H1045" s="2">
        <v>86.916666669999998</v>
      </c>
      <c r="I1045" s="2">
        <v>7.505625694E-3</v>
      </c>
      <c r="J1045" s="2">
        <v>7.4162328629999996E-3</v>
      </c>
      <c r="K1045" s="2">
        <v>1.0006182100000001</v>
      </c>
    </row>
    <row r="1046" spans="1:11" x14ac:dyDescent="0.25">
      <c r="A1046" s="79">
        <f>IR!B1053/12</f>
        <v>87</v>
      </c>
      <c r="D1046" s="2">
        <v>87</v>
      </c>
      <c r="E1046" s="2">
        <v>0.52176083439999998</v>
      </c>
      <c r="F1046" s="2">
        <v>0.65054596769999995</v>
      </c>
      <c r="G1046" s="2">
        <v>1.916586938</v>
      </c>
      <c r="H1046" s="2">
        <v>87</v>
      </c>
      <c r="I1046" s="2">
        <v>7.5055664730000003E-3</v>
      </c>
      <c r="J1046" s="2">
        <v>7.4162328600000001E-3</v>
      </c>
      <c r="K1046" s="2">
        <v>1.0006182100000001</v>
      </c>
    </row>
    <row r="1047" spans="1:11" x14ac:dyDescent="0.25">
      <c r="A1047" s="79">
        <f>IR!B1054/12</f>
        <v>87.083333333333329</v>
      </c>
      <c r="D1047" s="2">
        <v>87.083333330000002</v>
      </c>
      <c r="E1047" s="2">
        <v>0.52143847570000001</v>
      </c>
      <c r="F1047" s="2">
        <v>0.65116398710000001</v>
      </c>
      <c r="G1047" s="2">
        <v>1.9177717919999999</v>
      </c>
      <c r="H1047" s="2">
        <v>87.083333330000002</v>
      </c>
      <c r="I1047" s="2">
        <v>7.5055073660000001E-3</v>
      </c>
      <c r="J1047" s="2">
        <v>7.4162328589999996E-3</v>
      </c>
      <c r="K1047" s="2">
        <v>1.0006182100000001</v>
      </c>
    </row>
    <row r="1048" spans="1:11" x14ac:dyDescent="0.25">
      <c r="A1048" s="79">
        <f>IR!B1055/12</f>
        <v>87.166666666666671</v>
      </c>
      <c r="D1048" s="2">
        <v>87.166666669999998</v>
      </c>
      <c r="E1048" s="2">
        <v>0.52111631619999998</v>
      </c>
      <c r="F1048" s="2">
        <v>0.65178200649999996</v>
      </c>
      <c r="G1048" s="2">
        <v>1.918957378</v>
      </c>
      <c r="H1048" s="2">
        <v>87.166666669999998</v>
      </c>
      <c r="I1048" s="2">
        <v>7.5054483710000003E-3</v>
      </c>
      <c r="J1048" s="2">
        <v>7.4162328600000001E-3</v>
      </c>
      <c r="K1048" s="2">
        <v>1.0006182100000001</v>
      </c>
    </row>
    <row r="1049" spans="1:11" x14ac:dyDescent="0.25">
      <c r="A1049" s="79">
        <f>IR!B1056/12</f>
        <v>87.25</v>
      </c>
      <c r="D1049" s="2">
        <v>87.25</v>
      </c>
      <c r="E1049" s="2">
        <v>0.52079435569999999</v>
      </c>
      <c r="F1049" s="2">
        <v>0.65240002590000001</v>
      </c>
      <c r="G1049" s="2">
        <v>1.920143698</v>
      </c>
      <c r="H1049" s="2">
        <v>87.25</v>
      </c>
      <c r="I1049" s="2">
        <v>7.5053894900000001E-3</v>
      </c>
      <c r="J1049" s="2">
        <v>7.4162328620000001E-3</v>
      </c>
      <c r="K1049" s="2">
        <v>1.0006182100000001</v>
      </c>
    </row>
    <row r="1050" spans="1:11" x14ac:dyDescent="0.25">
      <c r="A1050" s="79">
        <f>IR!B1057/12</f>
        <v>87.333333333333329</v>
      </c>
      <c r="D1050" s="2">
        <v>87.333333330000002</v>
      </c>
      <c r="E1050" s="2">
        <v>0.52047259410000002</v>
      </c>
      <c r="F1050" s="2">
        <v>0.65301804529999996</v>
      </c>
      <c r="G1050" s="2">
        <v>1.9213307509999999</v>
      </c>
      <c r="H1050" s="2">
        <v>87.333333330000002</v>
      </c>
      <c r="I1050" s="2">
        <v>7.5053307210000003E-3</v>
      </c>
      <c r="J1050" s="2">
        <v>7.4162328629999996E-3</v>
      </c>
      <c r="K1050" s="2">
        <v>1.0006182100000001</v>
      </c>
    </row>
    <row r="1051" spans="1:11" x14ac:dyDescent="0.25">
      <c r="A1051" s="79">
        <f>IR!B1058/12</f>
        <v>87.416666666666671</v>
      </c>
      <c r="D1051" s="2">
        <v>87.416666669999998</v>
      </c>
      <c r="E1051" s="2">
        <v>0.52015103129999996</v>
      </c>
      <c r="F1051" s="2">
        <v>0.65363606470000002</v>
      </c>
      <c r="G1051" s="2">
        <v>1.922518537</v>
      </c>
      <c r="H1051" s="2">
        <v>87.416666669999998</v>
      </c>
      <c r="I1051" s="2">
        <v>7.5052720629999996E-3</v>
      </c>
      <c r="J1051" s="2">
        <v>7.4162328629999996E-3</v>
      </c>
      <c r="K1051" s="2">
        <v>1.0006182100000001</v>
      </c>
    </row>
    <row r="1052" spans="1:11" x14ac:dyDescent="0.25">
      <c r="A1052" s="79">
        <f>IR!B1059/12</f>
        <v>87.5</v>
      </c>
      <c r="D1052" s="2">
        <v>87.5</v>
      </c>
      <c r="E1052" s="2">
        <v>0.51982966720000001</v>
      </c>
      <c r="F1052" s="2">
        <v>0.65425408409999997</v>
      </c>
      <c r="G1052" s="2">
        <v>1.923707058</v>
      </c>
      <c r="H1052" s="2">
        <v>87.5</v>
      </c>
      <c r="I1052" s="2">
        <v>7.5052135179999998E-3</v>
      </c>
      <c r="J1052" s="2">
        <v>7.4162328600000001E-3</v>
      </c>
      <c r="K1052" s="2">
        <v>1.0006182100000001</v>
      </c>
    </row>
    <row r="1053" spans="1:11" x14ac:dyDescent="0.25">
      <c r="A1053" s="79">
        <f>IR!B1060/12</f>
        <v>87.583333333333329</v>
      </c>
      <c r="D1053" s="2">
        <v>87.583333330000002</v>
      </c>
      <c r="E1053" s="2">
        <v>0.51950850159999995</v>
      </c>
      <c r="F1053" s="2">
        <v>0.65487210350000002</v>
      </c>
      <c r="G1053" s="2">
        <v>1.9248963139999999</v>
      </c>
      <c r="H1053" s="2">
        <v>87.583333330000002</v>
      </c>
      <c r="I1053" s="2">
        <v>7.505155084E-3</v>
      </c>
      <c r="J1053" s="2">
        <v>7.4162328589999996E-3</v>
      </c>
      <c r="K1053" s="2">
        <v>1.0006182100000001</v>
      </c>
    </row>
    <row r="1054" spans="1:11" x14ac:dyDescent="0.25">
      <c r="A1054" s="79">
        <f>IR!B1061/12</f>
        <v>87.666666666666671</v>
      </c>
      <c r="D1054" s="2">
        <v>87.666666669999998</v>
      </c>
      <c r="E1054" s="2">
        <v>0.51918753449999999</v>
      </c>
      <c r="F1054" s="2">
        <v>0.65549012289999997</v>
      </c>
      <c r="G1054" s="2">
        <v>1.9260863050000001</v>
      </c>
      <c r="H1054" s="2">
        <v>87.666666669999998</v>
      </c>
      <c r="I1054" s="2">
        <v>7.5050967610000002E-3</v>
      </c>
      <c r="J1054" s="2">
        <v>7.4162328600000001E-3</v>
      </c>
      <c r="K1054" s="2">
        <v>1.0006182100000001</v>
      </c>
    </row>
    <row r="1055" spans="1:11" x14ac:dyDescent="0.25">
      <c r="A1055" s="79">
        <f>IR!B1062/12</f>
        <v>87.75</v>
      </c>
      <c r="D1055" s="2">
        <v>87.75</v>
      </c>
      <c r="E1055" s="2">
        <v>0.51886676570000001</v>
      </c>
      <c r="F1055" s="2">
        <v>0.65610814230000003</v>
      </c>
      <c r="G1055" s="2">
        <v>1.9272770319999999</v>
      </c>
      <c r="H1055" s="2">
        <v>87.75</v>
      </c>
      <c r="I1055" s="2">
        <v>7.5050385490000003E-3</v>
      </c>
      <c r="J1055" s="2">
        <v>7.4162328620000001E-3</v>
      </c>
      <c r="K1055" s="2">
        <v>1.0006182100000001</v>
      </c>
    </row>
    <row r="1056" spans="1:11" x14ac:dyDescent="0.25">
      <c r="A1056" s="79">
        <f>IR!B1063/12</f>
        <v>87.833333333333329</v>
      </c>
      <c r="D1056" s="2">
        <v>87.833333330000002</v>
      </c>
      <c r="E1056" s="2">
        <v>0.51854619499999999</v>
      </c>
      <c r="F1056" s="2">
        <v>0.65672616169999998</v>
      </c>
      <c r="G1056" s="2">
        <v>1.9284684949999999</v>
      </c>
      <c r="H1056" s="2">
        <v>87.833333330000002</v>
      </c>
      <c r="I1056" s="2">
        <v>7.504980447E-3</v>
      </c>
      <c r="J1056" s="2">
        <v>7.4162328629999996E-3</v>
      </c>
      <c r="K1056" s="2">
        <v>1.0006182100000001</v>
      </c>
    </row>
    <row r="1057" spans="1:11" x14ac:dyDescent="0.25">
      <c r="A1057" s="79">
        <f>IR!B1064/12</f>
        <v>87.916666666666671</v>
      </c>
      <c r="D1057" s="2">
        <v>87.916666669999998</v>
      </c>
      <c r="E1057" s="2">
        <v>0.51822582240000004</v>
      </c>
      <c r="F1057" s="2">
        <v>0.65734418120000004</v>
      </c>
      <c r="G1057" s="2">
        <v>1.9296606940000001</v>
      </c>
      <c r="H1057" s="2">
        <v>87.916666669999998</v>
      </c>
      <c r="I1057" s="2">
        <v>7.5049224559999997E-3</v>
      </c>
      <c r="J1057" s="2">
        <v>7.4162328629999996E-3</v>
      </c>
      <c r="K1057" s="2">
        <v>1.0006182100000001</v>
      </c>
    </row>
    <row r="1058" spans="1:11" x14ac:dyDescent="0.25">
      <c r="A1058" s="79">
        <f>IR!B1065/12</f>
        <v>88</v>
      </c>
      <c r="D1058" s="2">
        <v>88</v>
      </c>
      <c r="E1058" s="2">
        <v>0.51790564770000003</v>
      </c>
      <c r="F1058" s="2">
        <v>0.65796220059999999</v>
      </c>
      <c r="G1058" s="2">
        <v>1.9308536300000001</v>
      </c>
      <c r="H1058" s="2">
        <v>88</v>
      </c>
      <c r="I1058" s="2">
        <v>7.5048645740000003E-3</v>
      </c>
      <c r="J1058" s="2">
        <v>7.4162328600000001E-3</v>
      </c>
      <c r="K1058" s="2">
        <v>1.0006182100000001</v>
      </c>
    </row>
    <row r="1059" spans="1:11" x14ac:dyDescent="0.25">
      <c r="A1059" s="79">
        <f>IR!B1066/12</f>
        <v>88.083333333333329</v>
      </c>
      <c r="D1059" s="2">
        <v>88.083333330000002</v>
      </c>
      <c r="E1059" s="2">
        <v>0.51758567089999996</v>
      </c>
      <c r="F1059" s="2">
        <v>0.65858022000000005</v>
      </c>
      <c r="G1059" s="2">
        <v>1.9320473039999999</v>
      </c>
      <c r="H1059" s="2">
        <v>88.083333330000002</v>
      </c>
      <c r="I1059" s="2">
        <v>7.5048068020000004E-3</v>
      </c>
      <c r="J1059" s="2">
        <v>7.4162328589999996E-3</v>
      </c>
      <c r="K1059" s="2">
        <v>1.0006182100000001</v>
      </c>
    </row>
    <row r="1060" spans="1:11" x14ac:dyDescent="0.25">
      <c r="A1060" s="79">
        <f>IR!B1067/12</f>
        <v>88.166666666666671</v>
      </c>
      <c r="D1060" s="2">
        <v>88.166666669999998</v>
      </c>
      <c r="E1060" s="2">
        <v>0.51726589170000004</v>
      </c>
      <c r="F1060" s="2">
        <v>0.6591982394</v>
      </c>
      <c r="G1060" s="2">
        <v>1.9332417159999999</v>
      </c>
      <c r="H1060" s="2">
        <v>88.166666669999998</v>
      </c>
      <c r="I1060" s="2">
        <v>7.5047491389999997E-3</v>
      </c>
      <c r="J1060" s="2">
        <v>7.4162328600000001E-3</v>
      </c>
      <c r="K1060" s="2">
        <v>1.0006182100000001</v>
      </c>
    </row>
    <row r="1061" spans="1:11" x14ac:dyDescent="0.25">
      <c r="A1061" s="79">
        <f>IR!B1068/12</f>
        <v>88.25</v>
      </c>
      <c r="D1061" s="2">
        <v>88.25</v>
      </c>
      <c r="E1061" s="2">
        <v>0.51694631010000003</v>
      </c>
      <c r="F1061" s="2">
        <v>0.65981625880000006</v>
      </c>
      <c r="G1061" s="2">
        <v>1.934436866</v>
      </c>
      <c r="H1061" s="2">
        <v>88.25</v>
      </c>
      <c r="I1061" s="2">
        <v>7.5046915849999998E-3</v>
      </c>
      <c r="J1061" s="2">
        <v>7.4162328620000001E-3</v>
      </c>
      <c r="K1061" s="2">
        <v>1.0006182100000001</v>
      </c>
    </row>
    <row r="1062" spans="1:11" x14ac:dyDescent="0.25">
      <c r="A1062" s="79">
        <f>IR!B1069/12</f>
        <v>88.333333333333329</v>
      </c>
      <c r="D1062" s="2">
        <v>88.333333330000002</v>
      </c>
      <c r="E1062" s="2">
        <v>0.51662692600000004</v>
      </c>
      <c r="F1062" s="2">
        <v>0.6604342782</v>
      </c>
      <c r="G1062" s="2">
        <v>1.9356327550000001</v>
      </c>
      <c r="H1062" s="2">
        <v>88.333333330000002</v>
      </c>
      <c r="I1062" s="2">
        <v>7.5046341390000004E-3</v>
      </c>
      <c r="J1062" s="2">
        <v>7.4162328629999996E-3</v>
      </c>
      <c r="K1062" s="2">
        <v>1.0006182100000001</v>
      </c>
    </row>
    <row r="1063" spans="1:11" x14ac:dyDescent="0.25">
      <c r="A1063" s="79">
        <f>IR!B1070/12</f>
        <v>88.416666666666671</v>
      </c>
      <c r="D1063" s="2">
        <v>88.416666669999998</v>
      </c>
      <c r="E1063" s="2">
        <v>0.51630773910000005</v>
      </c>
      <c r="F1063" s="2">
        <v>0.66105229759999995</v>
      </c>
      <c r="G1063" s="2">
        <v>1.9368293830000001</v>
      </c>
      <c r="H1063" s="2">
        <v>88.416666669999998</v>
      </c>
      <c r="I1063" s="2">
        <v>7.504576802E-3</v>
      </c>
      <c r="J1063" s="2">
        <v>7.4162328620000001E-3</v>
      </c>
      <c r="K1063" s="2">
        <v>1.0006182100000001</v>
      </c>
    </row>
    <row r="1064" spans="1:11" x14ac:dyDescent="0.25">
      <c r="A1064" s="79">
        <f>IR!B1071/12</f>
        <v>88.5</v>
      </c>
      <c r="D1064" s="2">
        <v>88.5</v>
      </c>
      <c r="E1064" s="2">
        <v>0.51598874949999995</v>
      </c>
      <c r="F1064" s="2">
        <v>0.66167031700000001</v>
      </c>
      <c r="G1064" s="2">
        <v>1.938026751</v>
      </c>
      <c r="H1064" s="2">
        <v>88.5</v>
      </c>
      <c r="I1064" s="2">
        <v>7.5045195730000002E-3</v>
      </c>
      <c r="J1064" s="2">
        <v>7.4162328600000001E-3</v>
      </c>
      <c r="K1064" s="2">
        <v>1.0006182100000001</v>
      </c>
    </row>
    <row r="1065" spans="1:11" x14ac:dyDescent="0.25">
      <c r="A1065" s="79">
        <f>IR!B1072/12</f>
        <v>88.583333333333329</v>
      </c>
      <c r="D1065" s="2">
        <v>88.583333330000002</v>
      </c>
      <c r="E1065" s="2">
        <v>0.51566995699999996</v>
      </c>
      <c r="F1065" s="2">
        <v>0.66228833639999996</v>
      </c>
      <c r="G1065" s="2">
        <v>1.9392248599999999</v>
      </c>
      <c r="H1065" s="2">
        <v>88.583333330000002</v>
      </c>
      <c r="I1065" s="2">
        <v>7.5044624510000003E-3</v>
      </c>
      <c r="J1065" s="2">
        <v>7.4162328589999996E-3</v>
      </c>
      <c r="K1065" s="2">
        <v>1.0006182100000001</v>
      </c>
    </row>
    <row r="1066" spans="1:11" x14ac:dyDescent="0.25">
      <c r="A1066" s="79">
        <f>IR!B1073/12</f>
        <v>88.666666666666671</v>
      </c>
      <c r="D1066" s="2">
        <v>88.666666669999998</v>
      </c>
      <c r="E1066" s="2">
        <v>0.51535136140000004</v>
      </c>
      <c r="F1066" s="2">
        <v>0.66290635580000001</v>
      </c>
      <c r="G1066" s="2">
        <v>1.9404237090000001</v>
      </c>
      <c r="H1066" s="2">
        <v>88.666666669999998</v>
      </c>
      <c r="I1066" s="2">
        <v>7.504405437E-3</v>
      </c>
      <c r="J1066" s="2">
        <v>7.4162328600000001E-3</v>
      </c>
      <c r="K1066" s="2">
        <v>1.0006182100000001</v>
      </c>
    </row>
    <row r="1067" spans="1:11" x14ac:dyDescent="0.25">
      <c r="A1067" s="79">
        <f>IR!B1074/12</f>
        <v>88.75</v>
      </c>
      <c r="D1067" s="2">
        <v>88.75</v>
      </c>
      <c r="E1067" s="2">
        <v>0.51503296269999999</v>
      </c>
      <c r="F1067" s="2">
        <v>0.66352437519999996</v>
      </c>
      <c r="G1067" s="2">
        <v>1.941623299</v>
      </c>
      <c r="H1067" s="2">
        <v>88.75</v>
      </c>
      <c r="I1067" s="2">
        <v>7.5043485299999997E-3</v>
      </c>
      <c r="J1067" s="2">
        <v>7.4162328620000001E-3</v>
      </c>
      <c r="K1067" s="2">
        <v>1.0006182100000001</v>
      </c>
    </row>
    <row r="1068" spans="1:11" x14ac:dyDescent="0.25">
      <c r="A1068" s="79">
        <f>IR!B1075/12</f>
        <v>88.833333333333329</v>
      </c>
      <c r="D1068" s="2">
        <v>88.833333330000002</v>
      </c>
      <c r="E1068" s="2">
        <v>0.51471476059999999</v>
      </c>
      <c r="F1068" s="2">
        <v>0.66414239460000002</v>
      </c>
      <c r="G1068" s="2">
        <v>1.942823631</v>
      </c>
      <c r="H1068" s="2">
        <v>88.833333330000002</v>
      </c>
      <c r="I1068" s="2">
        <v>7.5042917300000003E-3</v>
      </c>
      <c r="J1068" s="2">
        <v>7.4162328629999996E-3</v>
      </c>
      <c r="K1068" s="2">
        <v>1.0006182100000001</v>
      </c>
    </row>
    <row r="1069" spans="1:11" x14ac:dyDescent="0.25">
      <c r="A1069" s="79">
        <f>IR!B1076/12</f>
        <v>88.916666666666671</v>
      </c>
      <c r="D1069" s="2">
        <v>88.916666669999998</v>
      </c>
      <c r="E1069" s="2">
        <v>0.51439675520000006</v>
      </c>
      <c r="F1069" s="2">
        <v>0.66476041399999997</v>
      </c>
      <c r="G1069" s="2">
        <v>1.944024704</v>
      </c>
      <c r="H1069" s="2">
        <v>88.916666669999998</v>
      </c>
      <c r="I1069" s="2">
        <v>7.5042350359999996E-3</v>
      </c>
      <c r="J1069" s="2">
        <v>7.4162328620000001E-3</v>
      </c>
      <c r="K1069" s="2">
        <v>1.0006182100000001</v>
      </c>
    </row>
    <row r="1070" spans="1:11" x14ac:dyDescent="0.25">
      <c r="A1070" s="79">
        <f>IR!B1077/12</f>
        <v>89</v>
      </c>
      <c r="D1070" s="2">
        <v>89</v>
      </c>
      <c r="E1070" s="2">
        <v>0.51407894620000005</v>
      </c>
      <c r="F1070" s="2">
        <v>0.66537843340000002</v>
      </c>
      <c r="G1070" s="2">
        <v>1.9452265209999999</v>
      </c>
      <c r="H1070" s="2">
        <v>89</v>
      </c>
      <c r="I1070" s="2">
        <v>7.5041784480000002E-3</v>
      </c>
      <c r="J1070" s="2">
        <v>7.4162328600000001E-3</v>
      </c>
      <c r="K1070" s="2">
        <v>1.0006182100000001</v>
      </c>
    </row>
    <row r="1071" spans="1:11" x14ac:dyDescent="0.25">
      <c r="A1071" s="79">
        <f>IR!B1078/12</f>
        <v>89.083333333333329</v>
      </c>
      <c r="D1071" s="2">
        <v>89.083333330000002</v>
      </c>
      <c r="E1071" s="2">
        <v>0.51376133359999998</v>
      </c>
      <c r="F1071" s="2">
        <v>0.66599645279999997</v>
      </c>
      <c r="G1071" s="2">
        <v>1.9464290799999999</v>
      </c>
      <c r="H1071" s="2">
        <v>89.083333330000002</v>
      </c>
      <c r="I1071" s="2">
        <v>7.5041219660000004E-3</v>
      </c>
      <c r="J1071" s="2">
        <v>7.4162328589999996E-3</v>
      </c>
      <c r="K1071" s="2">
        <v>1.0006182100000001</v>
      </c>
    </row>
    <row r="1072" spans="1:11" x14ac:dyDescent="0.25">
      <c r="A1072" s="79">
        <f>IR!B1079/12</f>
        <v>89.166666666666671</v>
      </c>
      <c r="D1072" s="2">
        <v>89.166666669999998</v>
      </c>
      <c r="E1072" s="2">
        <v>0.51344391720000004</v>
      </c>
      <c r="F1072" s="2">
        <v>0.66661447220000003</v>
      </c>
      <c r="G1072" s="2">
        <v>1.947632383</v>
      </c>
      <c r="H1072" s="2">
        <v>89.166666669999998</v>
      </c>
      <c r="I1072" s="2">
        <v>7.5040655900000001E-3</v>
      </c>
      <c r="J1072" s="2">
        <v>7.4162328600000001E-3</v>
      </c>
      <c r="K1072" s="2">
        <v>1.0006182100000001</v>
      </c>
    </row>
    <row r="1073" spans="1:11" x14ac:dyDescent="0.25">
      <c r="A1073" s="79">
        <f>IR!B1080/12</f>
        <v>89.25</v>
      </c>
      <c r="D1073" s="2">
        <v>89.25</v>
      </c>
      <c r="E1073" s="2">
        <v>0.51312669700000002</v>
      </c>
      <c r="F1073" s="2">
        <v>0.66723249159999998</v>
      </c>
      <c r="G1073" s="2">
        <v>1.948836429</v>
      </c>
      <c r="H1073" s="2">
        <v>89.25</v>
      </c>
      <c r="I1073" s="2">
        <v>7.5040093189999999E-3</v>
      </c>
      <c r="J1073" s="2">
        <v>7.4162328620000001E-3</v>
      </c>
      <c r="K1073" s="2">
        <v>1.0006182100000001</v>
      </c>
    </row>
    <row r="1074" spans="1:11" x14ac:dyDescent="0.25">
      <c r="A1074" s="79">
        <f>IR!B1081/12</f>
        <v>89.333333333333329</v>
      </c>
      <c r="D1074" s="2">
        <v>89.333333330000002</v>
      </c>
      <c r="E1074" s="2">
        <v>0.5128096727</v>
      </c>
      <c r="F1074" s="2">
        <v>0.66785051100000004</v>
      </c>
      <c r="G1074" s="2">
        <v>1.9500412199999999</v>
      </c>
      <c r="H1074" s="2">
        <v>89.333333330000002</v>
      </c>
      <c r="I1074" s="2">
        <v>7.5039531529999997E-3</v>
      </c>
      <c r="J1074" s="2">
        <v>7.4162328629999996E-3</v>
      </c>
      <c r="K1074" s="2">
        <v>1.0006182100000001</v>
      </c>
    </row>
    <row r="1075" spans="1:11" x14ac:dyDescent="0.25">
      <c r="A1075" s="79">
        <f>IR!B1082/12</f>
        <v>89.416666666666671</v>
      </c>
      <c r="D1075" s="2">
        <v>89.416666669999998</v>
      </c>
      <c r="E1075" s="2">
        <v>0.51249284429999997</v>
      </c>
      <c r="F1075" s="2">
        <v>0.66846853039999998</v>
      </c>
      <c r="G1075" s="2">
        <v>1.951246756</v>
      </c>
      <c r="H1075" s="2">
        <v>89.416666669999998</v>
      </c>
      <c r="I1075" s="2">
        <v>7.5038970920000003E-3</v>
      </c>
      <c r="J1075" s="2">
        <v>7.4162328620000001E-3</v>
      </c>
      <c r="K1075" s="2">
        <v>1.0006182100000001</v>
      </c>
    </row>
    <row r="1076" spans="1:11" x14ac:dyDescent="0.25">
      <c r="A1076" s="79">
        <f>IR!B1083/12</f>
        <v>89.5</v>
      </c>
      <c r="D1076" s="2">
        <v>89.5</v>
      </c>
      <c r="E1076" s="2">
        <v>0.51217621160000004</v>
      </c>
      <c r="F1076" s="2">
        <v>0.66908654990000005</v>
      </c>
      <c r="G1076" s="2">
        <v>1.9524530369999999</v>
      </c>
      <c r="H1076" s="2">
        <v>89.5</v>
      </c>
      <c r="I1076" s="2">
        <v>7.5038411349999997E-3</v>
      </c>
      <c r="J1076" s="2">
        <v>7.4162328600000001E-3</v>
      </c>
      <c r="K1076" s="2">
        <v>1.0006182100000001</v>
      </c>
    </row>
    <row r="1077" spans="1:11" x14ac:dyDescent="0.25">
      <c r="A1077" s="79">
        <f>IR!B1084/12</f>
        <v>89.583333333333329</v>
      </c>
      <c r="D1077" s="2">
        <v>89.583333330000002</v>
      </c>
      <c r="E1077" s="2">
        <v>0.51185977459999998</v>
      </c>
      <c r="F1077" s="2">
        <v>0.6697045693</v>
      </c>
      <c r="G1077" s="2">
        <v>1.9536600639999999</v>
      </c>
      <c r="H1077" s="2">
        <v>89.583333330000002</v>
      </c>
      <c r="I1077" s="2">
        <v>7.503785283E-3</v>
      </c>
      <c r="J1077" s="2">
        <v>7.4162328589999996E-3</v>
      </c>
      <c r="K1077" s="2">
        <v>1.0006182100000001</v>
      </c>
    </row>
    <row r="1078" spans="1:11" x14ac:dyDescent="0.25">
      <c r="A1078" s="79">
        <f>IR!B1085/12</f>
        <v>89.666666666666671</v>
      </c>
      <c r="D1078" s="2">
        <v>89.666666669999998</v>
      </c>
      <c r="E1078" s="2">
        <v>0.51154353299999999</v>
      </c>
      <c r="F1078" s="2">
        <v>0.67032258870000005</v>
      </c>
      <c r="G1078" s="2">
        <v>1.9548678370000001</v>
      </c>
      <c r="H1078" s="2">
        <v>89.666666669999998</v>
      </c>
      <c r="I1078" s="2">
        <v>7.5037295340000002E-3</v>
      </c>
      <c r="J1078" s="2">
        <v>7.4162328600000001E-3</v>
      </c>
      <c r="K1078" s="2">
        <v>1.0006182100000001</v>
      </c>
    </row>
    <row r="1079" spans="1:11" x14ac:dyDescent="0.25">
      <c r="A1079" s="79">
        <f>IR!B1086/12</f>
        <v>89.75</v>
      </c>
      <c r="D1079" s="2">
        <v>89.75</v>
      </c>
      <c r="E1079" s="2">
        <v>0.51122748689999997</v>
      </c>
      <c r="F1079" s="2">
        <v>0.6709406081</v>
      </c>
      <c r="G1079" s="2">
        <v>1.9560763569999999</v>
      </c>
      <c r="H1079" s="2">
        <v>89.75</v>
      </c>
      <c r="I1079" s="2">
        <v>7.5036738879999997E-3</v>
      </c>
      <c r="J1079" s="2">
        <v>7.4162328620000001E-3</v>
      </c>
      <c r="K1079" s="2">
        <v>1.0006182100000001</v>
      </c>
    </row>
    <row r="1080" spans="1:11" x14ac:dyDescent="0.25">
      <c r="A1080" s="79">
        <f>IR!B1087/12</f>
        <v>89.833333333333329</v>
      </c>
      <c r="D1080" s="2">
        <v>89.833333330000002</v>
      </c>
      <c r="E1080" s="2">
        <v>0.510911636</v>
      </c>
      <c r="F1080" s="2">
        <v>0.67155862749999995</v>
      </c>
      <c r="G1080" s="2">
        <v>1.9572856240000001</v>
      </c>
      <c r="H1080" s="2">
        <v>89.833333330000002</v>
      </c>
      <c r="I1080" s="2">
        <v>7.5036183459999996E-3</v>
      </c>
      <c r="J1080" s="2">
        <v>7.4162328629999996E-3</v>
      </c>
      <c r="K1080" s="2">
        <v>1.0006182100000001</v>
      </c>
    </row>
    <row r="1081" spans="1:11" x14ac:dyDescent="0.25">
      <c r="A1081" s="79">
        <f>IR!B1088/12</f>
        <v>89.916666666666671</v>
      </c>
      <c r="D1081" s="2">
        <v>89.916666669999998</v>
      </c>
      <c r="E1081" s="2">
        <v>0.51059598019999997</v>
      </c>
      <c r="F1081" s="2">
        <v>0.67217664690000001</v>
      </c>
      <c r="G1081" s="2">
        <v>1.958495638</v>
      </c>
      <c r="H1081" s="2">
        <v>89.916666669999998</v>
      </c>
      <c r="I1081" s="2">
        <v>7.5035629070000004E-3</v>
      </c>
      <c r="J1081" s="2">
        <v>7.4162328620000001E-3</v>
      </c>
      <c r="K1081" s="2">
        <v>1.0006182100000001</v>
      </c>
    </row>
    <row r="1082" spans="1:11" x14ac:dyDescent="0.25">
      <c r="A1082" s="79">
        <f>IR!B1089/12</f>
        <v>90</v>
      </c>
      <c r="D1082" s="2">
        <v>90</v>
      </c>
      <c r="E1082" s="2">
        <v>0.51028051949999997</v>
      </c>
      <c r="F1082" s="2">
        <v>0.67279466629999995</v>
      </c>
      <c r="G1082" s="2">
        <v>1.9597064</v>
      </c>
      <c r="H1082" s="2">
        <v>90</v>
      </c>
      <c r="I1082" s="2">
        <v>7.5035075699999999E-3</v>
      </c>
      <c r="J1082" s="2">
        <v>7.4162328600000001E-3</v>
      </c>
      <c r="K1082" s="2">
        <v>1.0006182100000001</v>
      </c>
    </row>
    <row r="1083" spans="1:11" x14ac:dyDescent="0.25">
      <c r="A1083" s="79">
        <f>IR!B1090/12</f>
        <v>90.083333333333329</v>
      </c>
      <c r="D1083" s="2">
        <v>90.083333330000002</v>
      </c>
      <c r="E1083" s="2">
        <v>0.5099652536</v>
      </c>
      <c r="F1083" s="2">
        <v>0.67341268570000001</v>
      </c>
      <c r="G1083" s="2">
        <v>1.9609179109999999</v>
      </c>
      <c r="H1083" s="2">
        <v>90.083333330000002</v>
      </c>
      <c r="I1083" s="2">
        <v>7.5034523360000003E-3</v>
      </c>
      <c r="J1083" s="2">
        <v>7.4162328589999996E-3</v>
      </c>
      <c r="K1083" s="2">
        <v>1.0006182100000001</v>
      </c>
    </row>
    <row r="1084" spans="1:11" x14ac:dyDescent="0.25">
      <c r="A1084" s="79">
        <f>IR!B1091/12</f>
        <v>90.166666666666671</v>
      </c>
      <c r="D1084" s="2">
        <v>90.166666669999998</v>
      </c>
      <c r="E1084" s="2">
        <v>0.50965018259999995</v>
      </c>
      <c r="F1084" s="2">
        <v>0.67403070509999996</v>
      </c>
      <c r="G1084" s="2">
        <v>1.9621301710000001</v>
      </c>
      <c r="H1084" s="2">
        <v>90.166666669999998</v>
      </c>
      <c r="I1084" s="2">
        <v>7.5033972040000002E-3</v>
      </c>
      <c r="J1084" s="2">
        <v>7.4162328600000001E-3</v>
      </c>
      <c r="K1084" s="2">
        <v>1.0006182100000001</v>
      </c>
    </row>
    <row r="1085" spans="1:11" x14ac:dyDescent="0.25">
      <c r="A1085" s="79">
        <f>IR!B1092/12</f>
        <v>90.25</v>
      </c>
      <c r="D1085" s="2">
        <v>90.25</v>
      </c>
      <c r="E1085" s="2">
        <v>0.5093353062</v>
      </c>
      <c r="F1085" s="2">
        <v>0.67464872450000002</v>
      </c>
      <c r="G1085" s="2">
        <v>1.9633431800000001</v>
      </c>
      <c r="H1085" s="2">
        <v>90.25</v>
      </c>
      <c r="I1085" s="2">
        <v>7.5033421739999998E-3</v>
      </c>
      <c r="J1085" s="2">
        <v>7.4162328620000001E-3</v>
      </c>
      <c r="K1085" s="2">
        <v>1.0006182100000001</v>
      </c>
    </row>
    <row r="1086" spans="1:11" x14ac:dyDescent="0.25">
      <c r="A1086" s="79">
        <f>IR!B1093/12</f>
        <v>90.333333333333329</v>
      </c>
      <c r="D1086" s="2">
        <v>90.333333330000002</v>
      </c>
      <c r="E1086" s="2">
        <v>0.50902062429999995</v>
      </c>
      <c r="F1086" s="2">
        <v>0.67526674389999997</v>
      </c>
      <c r="G1086" s="2">
        <v>1.96455694</v>
      </c>
      <c r="H1086" s="2">
        <v>90.333333330000002</v>
      </c>
      <c r="I1086" s="2">
        <v>7.5032872450000003E-3</v>
      </c>
      <c r="J1086" s="2">
        <v>7.4162328629999996E-3</v>
      </c>
      <c r="K1086" s="2">
        <v>1.0006182100000001</v>
      </c>
    </row>
    <row r="1087" spans="1:11" x14ac:dyDescent="0.25">
      <c r="A1087" s="79">
        <f>IR!B1094/12</f>
        <v>90.416666666666671</v>
      </c>
      <c r="D1087" s="2">
        <v>90.416666669999998</v>
      </c>
      <c r="E1087" s="2">
        <v>0.50870613689999999</v>
      </c>
      <c r="F1087" s="2">
        <v>0.67588476330000002</v>
      </c>
      <c r="G1087" s="2">
        <v>1.965771449</v>
      </c>
      <c r="H1087" s="2">
        <v>90.416666669999998</v>
      </c>
      <c r="I1087" s="2">
        <v>7.5032324180000004E-3</v>
      </c>
      <c r="J1087" s="2">
        <v>7.4162328620000001E-3</v>
      </c>
      <c r="K1087" s="2">
        <v>1.0006182100000001</v>
      </c>
    </row>
    <row r="1088" spans="1:11" x14ac:dyDescent="0.25">
      <c r="A1088" s="79">
        <f>IR!B1095/12</f>
        <v>90.5</v>
      </c>
      <c r="D1088" s="2">
        <v>90.5</v>
      </c>
      <c r="E1088" s="2">
        <v>0.50839184380000002</v>
      </c>
      <c r="F1088" s="2">
        <v>0.67650278269999997</v>
      </c>
      <c r="G1088" s="2">
        <v>1.96698671</v>
      </c>
      <c r="H1088" s="2">
        <v>90.5</v>
      </c>
      <c r="I1088" s="2">
        <v>7.503177691E-3</v>
      </c>
      <c r="J1088" s="2">
        <v>7.4162328600000001E-3</v>
      </c>
      <c r="K1088" s="2">
        <v>1.0006182100000001</v>
      </c>
    </row>
    <row r="1089" spans="1:11" x14ac:dyDescent="0.25">
      <c r="A1089" s="79">
        <f>IR!B1096/12</f>
        <v>90.583333333333329</v>
      </c>
      <c r="D1089" s="2">
        <v>90.583333330000002</v>
      </c>
      <c r="E1089" s="2">
        <v>0.50807774480000001</v>
      </c>
      <c r="F1089" s="2">
        <v>0.67712080210000003</v>
      </c>
      <c r="G1089" s="2">
        <v>1.9682027209999999</v>
      </c>
      <c r="H1089" s="2">
        <v>90.583333330000002</v>
      </c>
      <c r="I1089" s="2">
        <v>7.5031230660000002E-3</v>
      </c>
      <c r="J1089" s="2">
        <v>7.4162328589999996E-3</v>
      </c>
      <c r="K1089" s="2">
        <v>1.0006182100000001</v>
      </c>
    </row>
    <row r="1090" spans="1:11" x14ac:dyDescent="0.25">
      <c r="A1090" s="79">
        <f>IR!B1097/12</f>
        <v>90.666666666666671</v>
      </c>
      <c r="D1090" s="2">
        <v>90.666666669999998</v>
      </c>
      <c r="E1090" s="2">
        <v>0.50776383989999996</v>
      </c>
      <c r="F1090" s="2">
        <v>0.67773882149999998</v>
      </c>
      <c r="G1090" s="2">
        <v>1.969419485</v>
      </c>
      <c r="H1090" s="2">
        <v>90.666666669999998</v>
      </c>
      <c r="I1090" s="2">
        <v>7.5030685400000003E-3</v>
      </c>
      <c r="J1090" s="2">
        <v>7.4162328600000001E-3</v>
      </c>
      <c r="K1090" s="2">
        <v>1.0006182100000001</v>
      </c>
    </row>
    <row r="1091" spans="1:11" x14ac:dyDescent="0.25">
      <c r="A1091" s="79">
        <f>IR!B1098/12</f>
        <v>90.75</v>
      </c>
      <c r="D1091" s="2">
        <v>90.75</v>
      </c>
      <c r="E1091" s="2">
        <v>0.50745012899999997</v>
      </c>
      <c r="F1091" s="2">
        <v>0.67835684090000004</v>
      </c>
      <c r="G1091" s="2">
        <v>1.970637</v>
      </c>
      <c r="H1091" s="2">
        <v>90.75</v>
      </c>
      <c r="I1091" s="2">
        <v>7.5030141149999997E-3</v>
      </c>
      <c r="J1091" s="2">
        <v>7.4162328620000001E-3</v>
      </c>
      <c r="K1091" s="2">
        <v>1.0006182100000001</v>
      </c>
    </row>
    <row r="1092" spans="1:11" x14ac:dyDescent="0.25">
      <c r="A1092" s="79">
        <f>IR!B1099/12</f>
        <v>90.833333333333329</v>
      </c>
      <c r="D1092" s="2">
        <v>90.833333330000002</v>
      </c>
      <c r="E1092" s="2">
        <v>0.50713661180000003</v>
      </c>
      <c r="F1092" s="2">
        <v>0.67897486029999998</v>
      </c>
      <c r="G1092" s="2">
        <v>1.971855269</v>
      </c>
      <c r="H1092" s="2">
        <v>90.833333330000002</v>
      </c>
      <c r="I1092" s="2">
        <v>7.5029597900000003E-3</v>
      </c>
      <c r="J1092" s="2">
        <v>7.4162328629999996E-3</v>
      </c>
      <c r="K1092" s="2">
        <v>1.0006182100000001</v>
      </c>
    </row>
    <row r="1093" spans="1:11" x14ac:dyDescent="0.25">
      <c r="A1093" s="79">
        <f>IR!B1100/12</f>
        <v>90.916666666666671</v>
      </c>
      <c r="D1093" s="2">
        <v>90.916666669999998</v>
      </c>
      <c r="E1093" s="2">
        <v>0.50682328840000002</v>
      </c>
      <c r="F1093" s="2">
        <v>0.67959287970000004</v>
      </c>
      <c r="G1093" s="2">
        <v>1.97307429</v>
      </c>
      <c r="H1093" s="2">
        <v>90.916666669999998</v>
      </c>
      <c r="I1093" s="2">
        <v>7.5029055640000002E-3</v>
      </c>
      <c r="J1093" s="2">
        <v>7.4162328620000001E-3</v>
      </c>
      <c r="K1093" s="2">
        <v>1.0006182100000001</v>
      </c>
    </row>
    <row r="1094" spans="1:11" x14ac:dyDescent="0.25">
      <c r="A1094" s="79">
        <f>IR!B1101/12</f>
        <v>91</v>
      </c>
      <c r="D1094" s="2">
        <v>91</v>
      </c>
      <c r="E1094" s="2">
        <v>0.50651015850000003</v>
      </c>
      <c r="F1094" s="2">
        <v>0.68021089909999999</v>
      </c>
      <c r="G1094" s="2">
        <v>1.974294065</v>
      </c>
      <c r="H1094" s="2">
        <v>91</v>
      </c>
      <c r="I1094" s="2">
        <v>7.502851437E-3</v>
      </c>
      <c r="J1094" s="2">
        <v>7.4162328600000001E-3</v>
      </c>
      <c r="K1094" s="2">
        <v>1.0006182100000001</v>
      </c>
    </row>
    <row r="1095" spans="1:11" x14ac:dyDescent="0.25">
      <c r="A1095" s="79">
        <f>IR!B1102/12</f>
        <v>91.083333333333329</v>
      </c>
      <c r="D1095" s="2">
        <v>91.083333330000002</v>
      </c>
      <c r="E1095" s="2">
        <v>0.50619722209999995</v>
      </c>
      <c r="F1095" s="2">
        <v>0.68082891850000005</v>
      </c>
      <c r="G1095" s="2">
        <v>1.9755145940000001</v>
      </c>
      <c r="H1095" s="2">
        <v>91.083333330000002</v>
      </c>
      <c r="I1095" s="2">
        <v>7.5027974100000004E-3</v>
      </c>
      <c r="J1095" s="2">
        <v>7.4162328589999996E-3</v>
      </c>
      <c r="K1095" s="2">
        <v>1.0006182100000001</v>
      </c>
    </row>
    <row r="1096" spans="1:11" x14ac:dyDescent="0.25">
      <c r="A1096" s="79">
        <f>IR!B1103/12</f>
        <v>91.166666666666671</v>
      </c>
      <c r="D1096" s="2">
        <v>91.166666669999998</v>
      </c>
      <c r="E1096" s="2">
        <v>0.50588447910000001</v>
      </c>
      <c r="F1096" s="2">
        <v>0.681446938</v>
      </c>
      <c r="G1096" s="2">
        <v>1.9767358779999999</v>
      </c>
      <c r="H1096" s="2">
        <v>91.166666669999998</v>
      </c>
      <c r="I1096" s="2">
        <v>7.5027434810000003E-3</v>
      </c>
      <c r="J1096" s="2">
        <v>7.4162328600000001E-3</v>
      </c>
      <c r="K1096" s="2">
        <v>1.0006182100000001</v>
      </c>
    </row>
    <row r="1097" spans="1:11" x14ac:dyDescent="0.25">
      <c r="A1097" s="79">
        <f>IR!B1104/12</f>
        <v>91.25</v>
      </c>
      <c r="D1097" s="2">
        <v>91.25</v>
      </c>
      <c r="E1097" s="2">
        <v>0.50557192929999994</v>
      </c>
      <c r="F1097" s="2">
        <v>0.68206495739999995</v>
      </c>
      <c r="G1097" s="2">
        <v>1.9779579169999999</v>
      </c>
      <c r="H1097" s="2">
        <v>91.25</v>
      </c>
      <c r="I1097" s="2">
        <v>7.5026896510000003E-3</v>
      </c>
      <c r="J1097" s="2">
        <v>7.4162328620000001E-3</v>
      </c>
      <c r="K1097" s="2">
        <v>1.0006182100000001</v>
      </c>
    </row>
    <row r="1098" spans="1:11" x14ac:dyDescent="0.25">
      <c r="A1098" s="79">
        <f>IR!B1105/12</f>
        <v>91.333333333333329</v>
      </c>
      <c r="D1098" s="2">
        <v>91.333333330000002</v>
      </c>
      <c r="E1098" s="2">
        <v>0.50525957249999998</v>
      </c>
      <c r="F1098" s="2">
        <v>0.68268297680000001</v>
      </c>
      <c r="G1098" s="2">
        <v>1.9791807109999999</v>
      </c>
      <c r="H1098" s="2">
        <v>91.333333330000002</v>
      </c>
      <c r="I1098" s="2">
        <v>7.5026359189999999E-3</v>
      </c>
      <c r="J1098" s="2">
        <v>7.4162328629999996E-3</v>
      </c>
      <c r="K1098" s="2">
        <v>1.0006182100000001</v>
      </c>
    </row>
    <row r="1099" spans="1:11" x14ac:dyDescent="0.25">
      <c r="A1099" s="79">
        <f>IR!B1106/12</f>
        <v>91.416666666666671</v>
      </c>
      <c r="D1099" s="2">
        <v>91.416666669999998</v>
      </c>
      <c r="E1099" s="2">
        <v>0.5049474088</v>
      </c>
      <c r="F1099" s="2">
        <v>0.68330099619999995</v>
      </c>
      <c r="G1099" s="2">
        <v>1.9804042610000001</v>
      </c>
      <c r="H1099" s="2">
        <v>91.416666669999998</v>
      </c>
      <c r="I1099" s="2">
        <v>7.502582285E-3</v>
      </c>
      <c r="J1099" s="2">
        <v>7.4162328620000001E-3</v>
      </c>
      <c r="K1099" s="2">
        <v>1.0006182100000001</v>
      </c>
    </row>
    <row r="1100" spans="1:11" x14ac:dyDescent="0.25">
      <c r="A1100" s="79">
        <f>IR!B1107/12</f>
        <v>91.5</v>
      </c>
      <c r="D1100" s="2">
        <v>91.5</v>
      </c>
      <c r="E1100" s="2">
        <v>0.50463543789999998</v>
      </c>
      <c r="F1100" s="2">
        <v>0.68391901560000001</v>
      </c>
      <c r="G1100" s="2">
        <v>1.9816285680000001</v>
      </c>
      <c r="H1100" s="2">
        <v>91.5</v>
      </c>
      <c r="I1100" s="2">
        <v>7.5025287489999997E-3</v>
      </c>
      <c r="J1100" s="2">
        <v>7.4162328600000001E-3</v>
      </c>
      <c r="K1100" s="2">
        <v>1.0006182100000001</v>
      </c>
    </row>
    <row r="1101" spans="1:11" x14ac:dyDescent="0.25">
      <c r="A1101" s="79">
        <f>IR!B1108/12</f>
        <v>91.583333333333329</v>
      </c>
      <c r="D1101" s="2">
        <v>91.583333330000002</v>
      </c>
      <c r="E1101" s="2">
        <v>0.50432365970000004</v>
      </c>
      <c r="F1101" s="2">
        <v>0.68453703499999996</v>
      </c>
      <c r="G1101" s="2">
        <v>1.982853631</v>
      </c>
      <c r="H1101" s="2">
        <v>91.583333330000002</v>
      </c>
      <c r="I1101" s="2">
        <v>7.5024753100000003E-3</v>
      </c>
      <c r="J1101" s="2">
        <v>7.4162328589999996E-3</v>
      </c>
      <c r="K1101" s="2">
        <v>1.0006182100000001</v>
      </c>
    </row>
    <row r="1102" spans="1:11" x14ac:dyDescent="0.25">
      <c r="A1102" s="79">
        <f>IR!B1109/12</f>
        <v>91.666666666666671</v>
      </c>
      <c r="D1102" s="2">
        <v>91.666666669999998</v>
      </c>
      <c r="E1102" s="2">
        <v>0.50401207420000005</v>
      </c>
      <c r="F1102" s="2">
        <v>0.68515505440000002</v>
      </c>
      <c r="G1102" s="2">
        <v>1.984079452</v>
      </c>
      <c r="H1102" s="2">
        <v>91.666666669999998</v>
      </c>
      <c r="I1102" s="2">
        <v>7.5024219689999996E-3</v>
      </c>
      <c r="J1102" s="2">
        <v>7.4162328600000001E-3</v>
      </c>
      <c r="K1102" s="2">
        <v>1.0006182100000001</v>
      </c>
    </row>
    <row r="1103" spans="1:11" x14ac:dyDescent="0.25">
      <c r="A1103" s="79">
        <f>IR!B1110/12</f>
        <v>91.75</v>
      </c>
      <c r="D1103" s="2">
        <v>91.75</v>
      </c>
      <c r="E1103" s="2">
        <v>0.5037006812</v>
      </c>
      <c r="F1103" s="2">
        <v>0.68577307379999997</v>
      </c>
      <c r="G1103" s="2">
        <v>1.9853060300000001</v>
      </c>
      <c r="H1103" s="2">
        <v>91.75</v>
      </c>
      <c r="I1103" s="2">
        <v>7.5023687240000003E-3</v>
      </c>
      <c r="J1103" s="2">
        <v>7.4162328620000001E-3</v>
      </c>
      <c r="K1103" s="2">
        <v>1.0006182100000001</v>
      </c>
    </row>
    <row r="1104" spans="1:11" x14ac:dyDescent="0.25">
      <c r="A1104" s="79">
        <f>IR!B1111/12</f>
        <v>91.833333333333329</v>
      </c>
      <c r="D1104" s="2">
        <v>91.833333330000002</v>
      </c>
      <c r="E1104" s="2">
        <v>0.50338948059999999</v>
      </c>
      <c r="F1104" s="2">
        <v>0.68639109320000002</v>
      </c>
      <c r="G1104" s="2">
        <v>1.986533367</v>
      </c>
      <c r="H1104" s="2">
        <v>91.833333330000002</v>
      </c>
      <c r="I1104" s="2">
        <v>7.5023155760000002E-3</v>
      </c>
      <c r="J1104" s="2">
        <v>7.4162328629999996E-3</v>
      </c>
      <c r="K1104" s="2">
        <v>1.0006182100000001</v>
      </c>
    </row>
    <row r="1105" spans="1:11" x14ac:dyDescent="0.25">
      <c r="A1105" s="79">
        <f>IR!B1112/12</f>
        <v>91.916666666666671</v>
      </c>
      <c r="D1105" s="2">
        <v>91.916666669999998</v>
      </c>
      <c r="E1105" s="2">
        <v>0.50307847230000002</v>
      </c>
      <c r="F1105" s="2">
        <v>0.68700911259999997</v>
      </c>
      <c r="G1105" s="2">
        <v>1.987761463</v>
      </c>
      <c r="H1105" s="2">
        <v>91.916666669999998</v>
      </c>
      <c r="I1105" s="2">
        <v>7.5022625239999996E-3</v>
      </c>
      <c r="J1105" s="2">
        <v>7.4162328620000001E-3</v>
      </c>
      <c r="K1105" s="2">
        <v>1.0006182100000001</v>
      </c>
    </row>
    <row r="1106" spans="1:11" x14ac:dyDescent="0.25">
      <c r="A1106" s="79">
        <f>IR!B1113/12</f>
        <v>92</v>
      </c>
      <c r="D1106" s="2">
        <v>92</v>
      </c>
      <c r="E1106" s="2">
        <v>0.50276765599999995</v>
      </c>
      <c r="F1106" s="2">
        <v>0.68762713200000003</v>
      </c>
      <c r="G1106" s="2">
        <v>1.9889903179999999</v>
      </c>
      <c r="H1106" s="2">
        <v>92</v>
      </c>
      <c r="I1106" s="2">
        <v>7.502209569E-3</v>
      </c>
      <c r="J1106" s="2">
        <v>7.4162328600000001E-3</v>
      </c>
      <c r="K1106" s="2">
        <v>1.0006182100000001</v>
      </c>
    </row>
    <row r="1107" spans="1:11" x14ac:dyDescent="0.25">
      <c r="A1107" s="79">
        <f>IR!B1114/12</f>
        <v>92.083333333333329</v>
      </c>
      <c r="D1107" s="2">
        <v>92.083333330000002</v>
      </c>
      <c r="E1107" s="2">
        <v>0.50245703190000002</v>
      </c>
      <c r="F1107" s="2">
        <v>0.68824515139999998</v>
      </c>
      <c r="G1107" s="2">
        <v>1.990219932</v>
      </c>
      <c r="H1107" s="2">
        <v>92.083333330000002</v>
      </c>
      <c r="I1107" s="2">
        <v>7.5021567089999996E-3</v>
      </c>
      <c r="J1107" s="2">
        <v>7.4162328589999996E-3</v>
      </c>
      <c r="K1107" s="2">
        <v>1.0006182100000001</v>
      </c>
    </row>
    <row r="1108" spans="1:11" x14ac:dyDescent="0.25">
      <c r="A1108" s="79">
        <f>IR!B1115/12</f>
        <v>92.166666666666671</v>
      </c>
      <c r="D1108" s="2">
        <v>92.166666669999998</v>
      </c>
      <c r="E1108" s="2">
        <v>0.50214659959999997</v>
      </c>
      <c r="F1108" s="2">
        <v>0.68886317080000004</v>
      </c>
      <c r="G1108" s="2">
        <v>1.991450307</v>
      </c>
      <c r="H1108" s="2">
        <v>92.166666669999998</v>
      </c>
      <c r="I1108" s="2">
        <v>7.5021039449999997E-3</v>
      </c>
      <c r="J1108" s="2">
        <v>7.4162328600000001E-3</v>
      </c>
      <c r="K1108" s="2">
        <v>1.0006182100000001</v>
      </c>
    </row>
    <row r="1109" spans="1:11" x14ac:dyDescent="0.25">
      <c r="A1109" s="79">
        <f>IR!B1116/12</f>
        <v>92.25</v>
      </c>
      <c r="D1109" s="2">
        <v>92.25</v>
      </c>
      <c r="E1109" s="2">
        <v>0.50183635920000003</v>
      </c>
      <c r="F1109" s="2">
        <v>0.68948119019999998</v>
      </c>
      <c r="G1109" s="2">
        <v>1.9926814420000001</v>
      </c>
      <c r="H1109" s="2">
        <v>92.25</v>
      </c>
      <c r="I1109" s="2">
        <v>7.5020512759999998E-3</v>
      </c>
      <c r="J1109" s="2">
        <v>7.4162328620000001E-3</v>
      </c>
      <c r="K1109" s="2">
        <v>1.0006182100000001</v>
      </c>
    </row>
    <row r="1110" spans="1:11" x14ac:dyDescent="0.25">
      <c r="A1110" s="79">
        <f>IR!B1117/12</f>
        <v>92.333333333333329</v>
      </c>
      <c r="D1110" s="2">
        <v>92.333333330000002</v>
      </c>
      <c r="E1110" s="2">
        <v>0.50152631039999995</v>
      </c>
      <c r="F1110" s="2">
        <v>0.69009920960000004</v>
      </c>
      <c r="G1110" s="2">
        <v>1.9939133389999999</v>
      </c>
      <c r="H1110" s="2">
        <v>92.333333330000002</v>
      </c>
      <c r="I1110" s="2">
        <v>7.501998702E-3</v>
      </c>
      <c r="J1110" s="2">
        <v>7.4162328629999996E-3</v>
      </c>
      <c r="K1110" s="2">
        <v>1.0006182100000001</v>
      </c>
    </row>
    <row r="1111" spans="1:11" x14ac:dyDescent="0.25">
      <c r="A1111" s="79">
        <f>IR!B1118/12</f>
        <v>92.416666666666671</v>
      </c>
      <c r="D1111" s="2">
        <v>92.416666669999998</v>
      </c>
      <c r="E1111" s="2">
        <v>0.50121645309999996</v>
      </c>
      <c r="F1111" s="2">
        <v>0.69071722899999999</v>
      </c>
      <c r="G1111" s="2">
        <v>1.9951459970000001</v>
      </c>
      <c r="H1111" s="2">
        <v>92.416666669999998</v>
      </c>
      <c r="I1111" s="2">
        <v>7.5019462230000002E-3</v>
      </c>
      <c r="J1111" s="2">
        <v>7.4162328620000001E-3</v>
      </c>
      <c r="K1111" s="2">
        <v>1.0006182100000001</v>
      </c>
    </row>
    <row r="1112" spans="1:11" x14ac:dyDescent="0.25">
      <c r="A1112" s="79">
        <f>IR!B1119/12</f>
        <v>92.5</v>
      </c>
      <c r="D1112" s="2">
        <v>92.5</v>
      </c>
      <c r="E1112" s="2">
        <v>0.50090678730000004</v>
      </c>
      <c r="F1112" s="2">
        <v>0.69133524840000005</v>
      </c>
      <c r="G1112" s="2">
        <v>1.996379417</v>
      </c>
      <c r="H1112" s="2">
        <v>92.5</v>
      </c>
      <c r="I1112" s="2">
        <v>7.5018938389999996E-3</v>
      </c>
      <c r="J1112" s="2">
        <v>7.4162328600000001E-3</v>
      </c>
      <c r="K1112" s="2">
        <v>1.0006182100000001</v>
      </c>
    </row>
    <row r="1113" spans="1:11" x14ac:dyDescent="0.25">
      <c r="A1113" s="79">
        <f>IR!B1120/12</f>
        <v>92.583333333333329</v>
      </c>
      <c r="D1113" s="2">
        <v>92.583333330000002</v>
      </c>
      <c r="E1113" s="2">
        <v>0.50059731289999998</v>
      </c>
      <c r="F1113" s="2">
        <v>0.69195326779999999</v>
      </c>
      <c r="G1113" s="2">
        <v>1.9976135989999999</v>
      </c>
      <c r="H1113" s="2">
        <v>92.583333330000002</v>
      </c>
      <c r="I1113" s="2">
        <v>7.5018415490000004E-3</v>
      </c>
      <c r="J1113" s="2">
        <v>7.4162328589999996E-3</v>
      </c>
      <c r="K1113" s="2">
        <v>1.0006182100000001</v>
      </c>
    </row>
    <row r="1114" spans="1:11" x14ac:dyDescent="0.25">
      <c r="A1114" s="79">
        <f>IR!B1121/12</f>
        <v>92.666666666666671</v>
      </c>
      <c r="D1114" s="2">
        <v>92.666666669999998</v>
      </c>
      <c r="E1114" s="2">
        <v>0.50028802959999996</v>
      </c>
      <c r="F1114" s="2">
        <v>0.69257128720000005</v>
      </c>
      <c r="G1114" s="2">
        <v>1.998848545</v>
      </c>
      <c r="H1114" s="2">
        <v>92.666666669999998</v>
      </c>
      <c r="I1114" s="2">
        <v>7.5017893529999999E-3</v>
      </c>
      <c r="J1114" s="2">
        <v>7.4162328600000001E-3</v>
      </c>
      <c r="K1114" s="2">
        <v>1.0006182100000001</v>
      </c>
    </row>
    <row r="1115" spans="1:11" x14ac:dyDescent="0.25">
      <c r="A1115" s="79">
        <f>IR!B1122/12</f>
        <v>92.75</v>
      </c>
      <c r="D1115" s="2">
        <v>92.75</v>
      </c>
      <c r="E1115" s="2">
        <v>0.49997893739999999</v>
      </c>
      <c r="F1115" s="2">
        <v>0.6931893066</v>
      </c>
      <c r="G1115" s="2">
        <v>2.0000842539999999</v>
      </c>
      <c r="H1115" s="2">
        <v>92.75</v>
      </c>
      <c r="I1115" s="2">
        <v>7.5017372500000004E-3</v>
      </c>
      <c r="J1115" s="2">
        <v>7.4162328620000001E-3</v>
      </c>
      <c r="K1115" s="2">
        <v>1.0006182100000001</v>
      </c>
    </row>
    <row r="1116" spans="1:11" x14ac:dyDescent="0.25">
      <c r="A1116" s="79">
        <f>IR!B1123/12</f>
        <v>92.833333333333329</v>
      </c>
      <c r="D1116" s="2">
        <v>92.833333330000002</v>
      </c>
      <c r="E1116" s="2">
        <v>0.4996700362</v>
      </c>
      <c r="F1116" s="2">
        <v>0.69380732609999995</v>
      </c>
      <c r="G1116" s="2">
        <v>2.001320727</v>
      </c>
      <c r="H1116" s="2">
        <v>92.833333330000002</v>
      </c>
      <c r="I1116" s="2">
        <v>7.501685242E-3</v>
      </c>
      <c r="J1116" s="2">
        <v>7.4162328629999996E-3</v>
      </c>
      <c r="K1116" s="2">
        <v>1.0006182100000001</v>
      </c>
    </row>
    <row r="1117" spans="1:11" x14ac:dyDescent="0.25">
      <c r="A1117" s="79">
        <f>IR!B1124/12</f>
        <v>92.916666666666671</v>
      </c>
      <c r="D1117" s="2">
        <v>92.916666669999998</v>
      </c>
      <c r="E1117" s="2">
        <v>0.49936132579999998</v>
      </c>
      <c r="F1117" s="2">
        <v>0.69442534550000001</v>
      </c>
      <c r="G1117" s="2">
        <v>2.0025579640000002</v>
      </c>
      <c r="H1117" s="2">
        <v>92.916666669999998</v>
      </c>
      <c r="I1117" s="2">
        <v>7.5016333260000002E-3</v>
      </c>
      <c r="J1117" s="2">
        <v>7.4162328620000001E-3</v>
      </c>
      <c r="K1117" s="2">
        <v>1.0006182100000001</v>
      </c>
    </row>
    <row r="1118" spans="1:11" x14ac:dyDescent="0.25">
      <c r="A1118" s="79">
        <f>IR!B1125/12</f>
        <v>93</v>
      </c>
      <c r="D1118" s="2">
        <v>93</v>
      </c>
      <c r="E1118" s="2">
        <v>0.49905280619999998</v>
      </c>
      <c r="F1118" s="2">
        <v>0.69504336489999996</v>
      </c>
      <c r="G1118" s="2">
        <v>2.0037959660000002</v>
      </c>
      <c r="H1118" s="2">
        <v>93</v>
      </c>
      <c r="I1118" s="2">
        <v>7.5015815039999999E-3</v>
      </c>
      <c r="J1118" s="2">
        <v>7.4162328600000001E-3</v>
      </c>
      <c r="K1118" s="2">
        <v>1.0006182100000001</v>
      </c>
    </row>
    <row r="1119" spans="1:11" x14ac:dyDescent="0.25">
      <c r="A1119" s="79">
        <f>IR!B1126/12</f>
        <v>93.083333333333329</v>
      </c>
      <c r="D1119" s="2">
        <v>93.083333330000002</v>
      </c>
      <c r="E1119" s="2">
        <v>0.49874447710000003</v>
      </c>
      <c r="F1119" s="2">
        <v>0.69566138430000002</v>
      </c>
      <c r="G1119" s="2">
        <v>2.0050347340000001</v>
      </c>
      <c r="H1119" s="2">
        <v>93.083333330000002</v>
      </c>
      <c r="I1119" s="2">
        <v>7.5015297740000002E-3</v>
      </c>
      <c r="J1119" s="2">
        <v>7.4162328589999996E-3</v>
      </c>
      <c r="K1119" s="2">
        <v>1.0006182100000001</v>
      </c>
    </row>
    <row r="1120" spans="1:11" x14ac:dyDescent="0.25">
      <c r="A1120" s="79">
        <f>IR!B1127/12</f>
        <v>93.166666666666671</v>
      </c>
      <c r="D1120" s="2">
        <v>93.166666669999998</v>
      </c>
      <c r="E1120" s="2">
        <v>0.49843633859999997</v>
      </c>
      <c r="F1120" s="2">
        <v>0.69627940369999997</v>
      </c>
      <c r="G1120" s="2">
        <v>2.0062742670000002</v>
      </c>
      <c r="H1120" s="2">
        <v>93.166666669999998</v>
      </c>
      <c r="I1120" s="2">
        <v>7.5014781369999997E-3</v>
      </c>
      <c r="J1120" s="2">
        <v>7.4162328600000001E-3</v>
      </c>
      <c r="K1120" s="2">
        <v>1.0006182100000001</v>
      </c>
    </row>
    <row r="1121" spans="1:11" x14ac:dyDescent="0.25">
      <c r="A1121" s="79">
        <f>IR!B1128/12</f>
        <v>93.25</v>
      </c>
      <c r="D1121" s="2">
        <v>93.25</v>
      </c>
      <c r="E1121" s="2">
        <v>0.49812839040000001</v>
      </c>
      <c r="F1121" s="2">
        <v>0.69689742310000002</v>
      </c>
      <c r="G1121" s="2">
        <v>2.0075145669999999</v>
      </c>
      <c r="H1121" s="2">
        <v>93.25</v>
      </c>
      <c r="I1121" s="2">
        <v>7.5014265930000001E-3</v>
      </c>
      <c r="J1121" s="2">
        <v>7.4162328620000001E-3</v>
      </c>
      <c r="K1121" s="2">
        <v>1.0006182100000001</v>
      </c>
    </row>
    <row r="1122" spans="1:11" x14ac:dyDescent="0.25">
      <c r="A1122" s="79">
        <f>IR!B1129/12</f>
        <v>93.333333333333329</v>
      </c>
      <c r="D1122" s="2">
        <v>93.333333330000002</v>
      </c>
      <c r="E1122" s="2">
        <v>0.49782063250000003</v>
      </c>
      <c r="F1122" s="2">
        <v>0.69751544249999997</v>
      </c>
      <c r="G1122" s="2">
        <v>2.0087556329999998</v>
      </c>
      <c r="H1122" s="2">
        <v>93.333333330000002</v>
      </c>
      <c r="I1122" s="2">
        <v>7.5013751399999997E-3</v>
      </c>
      <c r="J1122" s="2">
        <v>7.4162328629999996E-3</v>
      </c>
      <c r="K1122" s="2">
        <v>1.0006182100000001</v>
      </c>
    </row>
    <row r="1123" spans="1:11" x14ac:dyDescent="0.25">
      <c r="A1123" s="79">
        <f>IR!B1130/12</f>
        <v>93.416666666666671</v>
      </c>
      <c r="D1123" s="2">
        <v>93.416666669999998</v>
      </c>
      <c r="E1123" s="2">
        <v>0.49751306480000002</v>
      </c>
      <c r="F1123" s="2">
        <v>0.69813346190000003</v>
      </c>
      <c r="G1123" s="2">
        <v>2.0099974669999998</v>
      </c>
      <c r="H1123" s="2">
        <v>93.416666669999998</v>
      </c>
      <c r="I1123" s="2">
        <v>7.5013237789999998E-3</v>
      </c>
      <c r="J1123" s="2">
        <v>7.4162328620000001E-3</v>
      </c>
      <c r="K1123" s="2">
        <v>1.0006182100000001</v>
      </c>
    </row>
    <row r="1124" spans="1:11" x14ac:dyDescent="0.25">
      <c r="A1124" s="79">
        <f>IR!B1131/12</f>
        <v>93.5</v>
      </c>
      <c r="D1124" s="2">
        <v>93.5</v>
      </c>
      <c r="E1124" s="2">
        <v>0.49720568700000001</v>
      </c>
      <c r="F1124" s="2">
        <v>0.69875148129999998</v>
      </c>
      <c r="G1124" s="2">
        <v>2.0112400680000002</v>
      </c>
      <c r="H1124" s="2">
        <v>93.5</v>
      </c>
      <c r="I1124" s="2">
        <v>7.5012725100000004E-3</v>
      </c>
      <c r="J1124" s="2">
        <v>7.4162328600000001E-3</v>
      </c>
      <c r="K1124" s="2">
        <v>1.0006182100000001</v>
      </c>
    </row>
    <row r="1125" spans="1:11" x14ac:dyDescent="0.25">
      <c r="A1125" s="79">
        <f>IR!B1132/12</f>
        <v>93.583333333333329</v>
      </c>
      <c r="D1125" s="2">
        <v>93.583333330000002</v>
      </c>
      <c r="E1125" s="2">
        <v>0.49689849920000001</v>
      </c>
      <c r="F1125" s="2">
        <v>0.69936950070000004</v>
      </c>
      <c r="G1125" s="2">
        <v>2.0124834379999998</v>
      </c>
      <c r="H1125" s="2">
        <v>93.583333330000002</v>
      </c>
      <c r="I1125" s="2">
        <v>7.5012213320000002E-3</v>
      </c>
      <c r="J1125" s="2">
        <v>7.4162328600000001E-3</v>
      </c>
      <c r="K1125" s="2">
        <v>1.0006182100000001</v>
      </c>
    </row>
    <row r="1126" spans="1:11" x14ac:dyDescent="0.25">
      <c r="A1126" s="79">
        <f>IR!B1133/12</f>
        <v>93.666666666666671</v>
      </c>
      <c r="D1126" s="2">
        <v>93.666666669999998</v>
      </c>
      <c r="E1126" s="2">
        <v>0.49659150120000001</v>
      </c>
      <c r="F1126" s="2">
        <v>0.69998752009999998</v>
      </c>
      <c r="G1126" s="2">
        <v>2.013727576</v>
      </c>
      <c r="H1126" s="2">
        <v>93.666666669999998</v>
      </c>
      <c r="I1126" s="2">
        <v>7.501170245E-3</v>
      </c>
      <c r="J1126" s="2">
        <v>7.4162328609999996E-3</v>
      </c>
      <c r="K1126" s="2">
        <v>1.0006182100000001</v>
      </c>
    </row>
    <row r="1127" spans="1:11" x14ac:dyDescent="0.25">
      <c r="A1127" s="79">
        <f>IR!B1134/12</f>
        <v>93.75</v>
      </c>
      <c r="D1127" s="2">
        <v>93.75</v>
      </c>
      <c r="E1127" s="2">
        <v>0.49628469279999998</v>
      </c>
      <c r="F1127" s="2">
        <v>0.70060553950000004</v>
      </c>
      <c r="G1127" s="2">
        <v>2.0149724839999998</v>
      </c>
      <c r="H1127" s="2">
        <v>93.75</v>
      </c>
      <c r="I1127" s="2">
        <v>7.501119249E-3</v>
      </c>
      <c r="J1127" s="2">
        <v>7.4162328620000001E-3</v>
      </c>
      <c r="K1127" s="2">
        <v>1.0006182100000001</v>
      </c>
    </row>
    <row r="1128" spans="1:11" x14ac:dyDescent="0.25">
      <c r="A1128" s="79">
        <f>IR!B1135/12</f>
        <v>93.833333333333329</v>
      </c>
      <c r="D1128" s="2">
        <v>93.833333330000002</v>
      </c>
      <c r="E1128" s="2">
        <v>0.49597807399999999</v>
      </c>
      <c r="F1128" s="2">
        <v>0.70122355889999999</v>
      </c>
      <c r="G1128" s="2">
        <v>2.0162181609999998</v>
      </c>
      <c r="H1128" s="2">
        <v>93.833333330000002</v>
      </c>
      <c r="I1128" s="2">
        <v>7.5010683430000004E-3</v>
      </c>
      <c r="J1128" s="2">
        <v>7.4162328629999996E-3</v>
      </c>
      <c r="K1128" s="2">
        <v>1.0006182100000001</v>
      </c>
    </row>
    <row r="1129" spans="1:11" x14ac:dyDescent="0.25">
      <c r="A1129" s="79">
        <f>IR!B1136/12</f>
        <v>93.916666666666671</v>
      </c>
      <c r="D1129" s="2">
        <v>93.916666669999998</v>
      </c>
      <c r="E1129" s="2">
        <v>0.49567164460000002</v>
      </c>
      <c r="F1129" s="2">
        <v>0.70184157830000005</v>
      </c>
      <c r="G1129" s="2">
        <v>2.017464608</v>
      </c>
      <c r="H1129" s="2">
        <v>93.916666669999998</v>
      </c>
      <c r="I1129" s="2">
        <v>7.5010175280000001E-3</v>
      </c>
      <c r="J1129" s="2">
        <v>7.4162328620000001E-3</v>
      </c>
      <c r="K1129" s="2">
        <v>1.0006182100000001</v>
      </c>
    </row>
    <row r="1130" spans="1:11" x14ac:dyDescent="0.25">
      <c r="A1130" s="79">
        <f>IR!B1137/12</f>
        <v>94</v>
      </c>
      <c r="D1130" s="2">
        <v>94</v>
      </c>
      <c r="E1130" s="2">
        <v>0.4953654046</v>
      </c>
      <c r="F1130" s="2">
        <v>0.70245959769999999</v>
      </c>
      <c r="G1130" s="2">
        <v>2.018711825</v>
      </c>
      <c r="H1130" s="2">
        <v>94</v>
      </c>
      <c r="I1130" s="2">
        <v>7.5009668030000002E-3</v>
      </c>
      <c r="J1130" s="2">
        <v>7.4162328600000001E-3</v>
      </c>
      <c r="K1130" s="2">
        <v>1.0006182100000001</v>
      </c>
    </row>
    <row r="1131" spans="1:11" x14ac:dyDescent="0.25">
      <c r="A1131" s="79">
        <f>IR!B1138/12</f>
        <v>94.083333333333329</v>
      </c>
      <c r="D1131" s="2">
        <v>94.083333330000002</v>
      </c>
      <c r="E1131" s="2">
        <v>0.49505935369999998</v>
      </c>
      <c r="F1131" s="2">
        <v>0.70307761710000005</v>
      </c>
      <c r="G1131" s="2">
        <v>2.0199598139999999</v>
      </c>
      <c r="H1131" s="2">
        <v>94.083333330000002</v>
      </c>
      <c r="I1131" s="2">
        <v>7.5009161669999996E-3</v>
      </c>
      <c r="J1131" s="2">
        <v>7.4162328589999996E-3</v>
      </c>
      <c r="K1131" s="2">
        <v>1.0006182100000001</v>
      </c>
    </row>
    <row r="1132" spans="1:11" x14ac:dyDescent="0.25">
      <c r="A1132" s="79">
        <f>IR!B1139/12</f>
        <v>94.166666666666671</v>
      </c>
      <c r="D1132" s="2">
        <v>94.166666669999998</v>
      </c>
      <c r="E1132" s="2">
        <v>0.49475349190000001</v>
      </c>
      <c r="F1132" s="2">
        <v>0.7036956365</v>
      </c>
      <c r="G1132" s="2">
        <v>2.0212085740000001</v>
      </c>
      <c r="H1132" s="2">
        <v>94.166666669999998</v>
      </c>
      <c r="I1132" s="2">
        <v>7.5008656219999999E-3</v>
      </c>
      <c r="J1132" s="2">
        <v>7.4162328609999996E-3</v>
      </c>
      <c r="K1132" s="2">
        <v>1.0006182100000001</v>
      </c>
    </row>
    <row r="1133" spans="1:11" x14ac:dyDescent="0.25">
      <c r="A1133" s="79">
        <f>IR!B1140/12</f>
        <v>94.25</v>
      </c>
      <c r="D1133" s="2">
        <v>94.25</v>
      </c>
      <c r="E1133" s="2">
        <v>0.49444781910000002</v>
      </c>
      <c r="F1133" s="2">
        <v>0.70431365589999995</v>
      </c>
      <c r="G1133" s="2">
        <v>2.0224581060000002</v>
      </c>
      <c r="H1133" s="2">
        <v>94.25</v>
      </c>
      <c r="I1133" s="2">
        <v>7.5008151660000003E-3</v>
      </c>
      <c r="J1133" s="2">
        <v>7.4162328620000001E-3</v>
      </c>
      <c r="K1133" s="2">
        <v>1.0006182100000001</v>
      </c>
    </row>
    <row r="1134" spans="1:11" x14ac:dyDescent="0.25">
      <c r="A1134" s="79">
        <f>IR!B1141/12</f>
        <v>94.333333333333329</v>
      </c>
      <c r="D1134" s="2">
        <v>94.333333330000002</v>
      </c>
      <c r="E1134" s="2">
        <v>0.4941423352</v>
      </c>
      <c r="F1134" s="2">
        <v>0.7049316753</v>
      </c>
      <c r="G1134" s="2">
        <v>2.0237084109999999</v>
      </c>
      <c r="H1134" s="2">
        <v>94.333333330000002</v>
      </c>
      <c r="I1134" s="2">
        <v>7.5007647980000003E-3</v>
      </c>
      <c r="J1134" s="2">
        <v>7.4162328629999996E-3</v>
      </c>
      <c r="K1134" s="2">
        <v>1.0006182100000001</v>
      </c>
    </row>
    <row r="1135" spans="1:11" x14ac:dyDescent="0.25">
      <c r="A1135" s="79">
        <f>IR!B1142/12</f>
        <v>94.416666666666671</v>
      </c>
      <c r="D1135" s="2">
        <v>94.416666669999998</v>
      </c>
      <c r="E1135" s="2">
        <v>0.49383704</v>
      </c>
      <c r="F1135" s="2">
        <v>0.70554969479999996</v>
      </c>
      <c r="G1135" s="2">
        <v>2.024959489</v>
      </c>
      <c r="H1135" s="2">
        <v>94.416666669999998</v>
      </c>
      <c r="I1135" s="2">
        <v>7.50071452E-3</v>
      </c>
      <c r="J1135" s="2">
        <v>7.4162328620000001E-3</v>
      </c>
      <c r="K1135" s="2">
        <v>1.0006182100000001</v>
      </c>
    </row>
    <row r="1136" spans="1:11" x14ac:dyDescent="0.25">
      <c r="A1136" s="79">
        <f>IR!B1143/12</f>
        <v>94.5</v>
      </c>
      <c r="D1136" s="2">
        <v>94.5</v>
      </c>
      <c r="E1136" s="2">
        <v>0.49353193340000001</v>
      </c>
      <c r="F1136" s="2">
        <v>0.70616771420000002</v>
      </c>
      <c r="G1136" s="2">
        <v>2.0262113400000001</v>
      </c>
      <c r="H1136" s="2">
        <v>94.5</v>
      </c>
      <c r="I1136" s="2">
        <v>7.5006643309999997E-3</v>
      </c>
      <c r="J1136" s="2">
        <v>7.4162328600000001E-3</v>
      </c>
      <c r="K1136" s="2">
        <v>1.0006182100000001</v>
      </c>
    </row>
    <row r="1137" spans="1:11" x14ac:dyDescent="0.25">
      <c r="A1137" s="79">
        <f>IR!B1144/12</f>
        <v>94.583333333333329</v>
      </c>
      <c r="D1137" s="2">
        <v>94.583333330000002</v>
      </c>
      <c r="E1137" s="2">
        <v>0.49322701530000002</v>
      </c>
      <c r="F1137" s="2">
        <v>0.70678573359999997</v>
      </c>
      <c r="G1137" s="2">
        <v>2.0274639649999999</v>
      </c>
      <c r="H1137" s="2">
        <v>94.583333330000002</v>
      </c>
      <c r="I1137" s="2">
        <v>7.50061423E-3</v>
      </c>
      <c r="J1137" s="2">
        <v>7.4162328600000001E-3</v>
      </c>
      <c r="K1137" s="2">
        <v>1.0006182100000001</v>
      </c>
    </row>
    <row r="1138" spans="1:11" x14ac:dyDescent="0.25">
      <c r="A1138" s="79">
        <f>IR!B1145/12</f>
        <v>94.666666666666671</v>
      </c>
      <c r="D1138" s="2">
        <v>94.666666669999998</v>
      </c>
      <c r="E1138" s="2">
        <v>0.49292228560000001</v>
      </c>
      <c r="F1138" s="2">
        <v>0.70740375300000002</v>
      </c>
      <c r="G1138" s="2">
        <v>2.0287173639999998</v>
      </c>
      <c r="H1138" s="2">
        <v>94.666666669999998</v>
      </c>
      <c r="I1138" s="2">
        <v>7.5005642169999999E-3</v>
      </c>
      <c r="J1138" s="2">
        <v>7.4162328609999996E-3</v>
      </c>
      <c r="K1138" s="2">
        <v>1.0006182100000001</v>
      </c>
    </row>
    <row r="1139" spans="1:11" x14ac:dyDescent="0.25">
      <c r="A1139" s="79">
        <f>IR!B1146/12</f>
        <v>94.75</v>
      </c>
      <c r="D1139" s="2">
        <v>94.75</v>
      </c>
      <c r="E1139" s="2">
        <v>0.49261774419999999</v>
      </c>
      <c r="F1139" s="2">
        <v>0.70802177239999997</v>
      </c>
      <c r="G1139" s="2">
        <v>2.0299715379999999</v>
      </c>
      <c r="H1139" s="2">
        <v>94.75</v>
      </c>
      <c r="I1139" s="2">
        <v>7.5005142920000004E-3</v>
      </c>
      <c r="J1139" s="2">
        <v>7.4162328620000001E-3</v>
      </c>
      <c r="K1139" s="2">
        <v>1.0006182100000001</v>
      </c>
    </row>
    <row r="1140" spans="1:11" x14ac:dyDescent="0.25">
      <c r="A1140" s="79">
        <f>IR!B1147/12</f>
        <v>94.833333333333329</v>
      </c>
      <c r="D1140" s="2">
        <v>94.833333330000002</v>
      </c>
      <c r="E1140" s="2">
        <v>0.49231339099999999</v>
      </c>
      <c r="F1140" s="2">
        <v>0.70863979180000003</v>
      </c>
      <c r="G1140" s="2">
        <v>2.0312264880000002</v>
      </c>
      <c r="H1140" s="2">
        <v>94.833333330000002</v>
      </c>
      <c r="I1140" s="2">
        <v>7.5004644549999996E-3</v>
      </c>
      <c r="J1140" s="2">
        <v>7.4162328629999996E-3</v>
      </c>
      <c r="K1140" s="2">
        <v>1.0006182100000001</v>
      </c>
    </row>
    <row r="1141" spans="1:11" x14ac:dyDescent="0.25">
      <c r="A1141" s="79">
        <f>IR!B1148/12</f>
        <v>94.916666666666671</v>
      </c>
      <c r="D1141" s="2">
        <v>94.916666669999998</v>
      </c>
      <c r="E1141" s="2">
        <v>0.4920092257</v>
      </c>
      <c r="F1141" s="2">
        <v>0.70925781119999998</v>
      </c>
      <c r="G1141" s="2">
        <v>2.0324822130000002</v>
      </c>
      <c r="H1141" s="2">
        <v>94.916666669999998</v>
      </c>
      <c r="I1141" s="2">
        <v>7.5004147049999997E-3</v>
      </c>
      <c r="J1141" s="2">
        <v>7.4162328620000001E-3</v>
      </c>
      <c r="K1141" s="2">
        <v>1.0006182100000001</v>
      </c>
    </row>
    <row r="1142" spans="1:11" x14ac:dyDescent="0.25">
      <c r="A1142" s="79">
        <f>IR!B1149/12</f>
        <v>95</v>
      </c>
      <c r="D1142" s="2">
        <v>95</v>
      </c>
      <c r="E1142" s="2">
        <v>0.49170524840000002</v>
      </c>
      <c r="F1142" s="2">
        <v>0.70987583060000004</v>
      </c>
      <c r="G1142" s="2">
        <v>2.0337387150000001</v>
      </c>
      <c r="H1142" s="2">
        <v>95</v>
      </c>
      <c r="I1142" s="2">
        <v>7.5003650430000004E-3</v>
      </c>
      <c r="J1142" s="2">
        <v>7.4162328600000001E-3</v>
      </c>
      <c r="K1142" s="2">
        <v>1.0006182100000001</v>
      </c>
    </row>
    <row r="1143" spans="1:11" x14ac:dyDescent="0.25">
      <c r="A1143" s="79">
        <f>IR!B1150/12</f>
        <v>95.083333333333329</v>
      </c>
      <c r="D1143" s="2">
        <v>95.083333330000002</v>
      </c>
      <c r="E1143" s="2">
        <v>0.49140145889999998</v>
      </c>
      <c r="F1143" s="2">
        <v>0.71049384999999998</v>
      </c>
      <c r="G1143" s="2">
        <v>2.0349959929999999</v>
      </c>
      <c r="H1143" s="2">
        <v>95.083333330000002</v>
      </c>
      <c r="I1143" s="2">
        <v>7.5003154680000003E-3</v>
      </c>
      <c r="J1143" s="2">
        <v>7.4162328589999996E-3</v>
      </c>
      <c r="K1143" s="2">
        <v>1.0006182100000001</v>
      </c>
    </row>
    <row r="1144" spans="1:11" x14ac:dyDescent="0.25">
      <c r="A1144" s="79">
        <f>IR!B1151/12</f>
        <v>95.166666666666671</v>
      </c>
      <c r="D1144" s="2">
        <v>95.166666669999998</v>
      </c>
      <c r="E1144" s="2">
        <v>0.49109785709999998</v>
      </c>
      <c r="F1144" s="2">
        <v>0.71111186940000004</v>
      </c>
      <c r="G1144" s="2">
        <v>2.0362540490000001</v>
      </c>
      <c r="H1144" s="2">
        <v>95.166666669999998</v>
      </c>
      <c r="I1144" s="2">
        <v>7.5002659789999999E-3</v>
      </c>
      <c r="J1144" s="2">
        <v>7.4162328600000001E-3</v>
      </c>
      <c r="K1144" s="2">
        <v>1.0006182100000001</v>
      </c>
    </row>
    <row r="1145" spans="1:11" x14ac:dyDescent="0.25">
      <c r="A1145" s="79">
        <f>IR!B1152/12</f>
        <v>95.25</v>
      </c>
      <c r="D1145" s="2">
        <v>95.25</v>
      </c>
      <c r="E1145" s="2">
        <v>0.49079444290000002</v>
      </c>
      <c r="F1145" s="2">
        <v>0.71172988879999999</v>
      </c>
      <c r="G1145" s="2">
        <v>2.0375128820000001</v>
      </c>
      <c r="H1145" s="2">
        <v>95.25</v>
      </c>
      <c r="I1145" s="2">
        <v>7.5002165770000004E-3</v>
      </c>
      <c r="J1145" s="2">
        <v>7.4162328620000001E-3</v>
      </c>
      <c r="K1145" s="2">
        <v>1.0006182100000001</v>
      </c>
    </row>
    <row r="1146" spans="1:11" x14ac:dyDescent="0.25">
      <c r="A1146" s="79">
        <f>IR!B1153/12</f>
        <v>95.333333333333329</v>
      </c>
      <c r="D1146" s="2">
        <v>95.333333330000002</v>
      </c>
      <c r="E1146" s="2">
        <v>0.49049121610000002</v>
      </c>
      <c r="F1146" s="2">
        <v>0.71234790820000005</v>
      </c>
      <c r="G1146" s="2">
        <v>2.0387724939999998</v>
      </c>
      <c r="H1146" s="2">
        <v>95.333333330000002</v>
      </c>
      <c r="I1146" s="2">
        <v>7.5001672620000001E-3</v>
      </c>
      <c r="J1146" s="2">
        <v>7.4162328629999996E-3</v>
      </c>
      <c r="K1146" s="2">
        <v>1.0006182100000001</v>
      </c>
    </row>
    <row r="1147" spans="1:11" x14ac:dyDescent="0.25">
      <c r="A1147" s="79">
        <f>IR!B1154/12</f>
        <v>95.416666666666671</v>
      </c>
      <c r="D1147" s="2">
        <v>95.416666669999998</v>
      </c>
      <c r="E1147" s="2">
        <v>0.49018817669999998</v>
      </c>
      <c r="F1147" s="2">
        <v>0.71296592759999999</v>
      </c>
      <c r="G1147" s="2">
        <v>2.040032885</v>
      </c>
      <c r="H1147" s="2">
        <v>95.416666669999998</v>
      </c>
      <c r="I1147" s="2">
        <v>7.5001180319999999E-3</v>
      </c>
      <c r="J1147" s="2">
        <v>7.4162328629999996E-3</v>
      </c>
      <c r="K1147" s="2">
        <v>1.0006182100000001</v>
      </c>
    </row>
    <row r="1148" spans="1:11" x14ac:dyDescent="0.25">
      <c r="A1148" s="79">
        <f>IR!B1155/12</f>
        <v>95.5</v>
      </c>
      <c r="D1148" s="2">
        <v>95.5</v>
      </c>
      <c r="E1148" s="2">
        <v>0.48988532439999999</v>
      </c>
      <c r="F1148" s="2">
        <v>0.71358394700000005</v>
      </c>
      <c r="G1148" s="2">
        <v>2.0412940540000002</v>
      </c>
      <c r="H1148" s="2">
        <v>95.5</v>
      </c>
      <c r="I1148" s="2">
        <v>7.5000688889999998E-3</v>
      </c>
      <c r="J1148" s="2">
        <v>7.4162328609999996E-3</v>
      </c>
      <c r="K1148" s="2">
        <v>1.0006182100000001</v>
      </c>
    </row>
    <row r="1149" spans="1:11" x14ac:dyDescent="0.25">
      <c r="A1149" s="79">
        <f>IR!B1156/12</f>
        <v>95.583333333333329</v>
      </c>
      <c r="D1149" s="2">
        <v>95.583333330000002</v>
      </c>
      <c r="E1149" s="2">
        <v>0.4895826593</v>
      </c>
      <c r="F1149" s="2">
        <v>0.7142019664</v>
      </c>
      <c r="G1149" s="2">
        <v>2.0425560030000001</v>
      </c>
      <c r="H1149" s="2">
        <v>95.583333330000002</v>
      </c>
      <c r="I1149" s="2">
        <v>7.5000198309999998E-3</v>
      </c>
      <c r="J1149" s="2">
        <v>7.4162328609999996E-3</v>
      </c>
      <c r="K1149" s="2">
        <v>1.0006182100000001</v>
      </c>
    </row>
    <row r="1150" spans="1:11" x14ac:dyDescent="0.25">
      <c r="A1150" s="79">
        <f>IR!B1157/12</f>
        <v>95.666666666666671</v>
      </c>
      <c r="D1150" s="2">
        <v>95.666666669999998</v>
      </c>
      <c r="E1150" s="2">
        <v>0.4892801812</v>
      </c>
      <c r="F1150" s="2">
        <v>0.71481998579999995</v>
      </c>
      <c r="G1150" s="2">
        <v>2.0438187330000002</v>
      </c>
      <c r="H1150" s="2">
        <v>95.666666669999998</v>
      </c>
      <c r="I1150" s="2">
        <v>7.4999708590000004E-3</v>
      </c>
      <c r="J1150" s="2">
        <v>7.4162328620000001E-3</v>
      </c>
      <c r="K1150" s="2">
        <v>1.0006182100000001</v>
      </c>
    </row>
    <row r="1151" spans="1:11" x14ac:dyDescent="0.25">
      <c r="A1151" s="79">
        <f>IR!B1158/12</f>
        <v>95.75</v>
      </c>
      <c r="D1151" s="2">
        <v>95.75</v>
      </c>
      <c r="E1151" s="2">
        <v>0.48897789000000003</v>
      </c>
      <c r="F1151" s="2">
        <v>0.7154380052</v>
      </c>
      <c r="G1151" s="2">
        <v>2.045082243</v>
      </c>
      <c r="H1151" s="2">
        <v>95.75</v>
      </c>
      <c r="I1151" s="2">
        <v>7.4999219720000001E-3</v>
      </c>
      <c r="J1151" s="2">
        <v>7.4162328620000001E-3</v>
      </c>
      <c r="K1151" s="2">
        <v>1.0006182100000001</v>
      </c>
    </row>
    <row r="1152" spans="1:11" x14ac:dyDescent="0.25">
      <c r="A1152" s="79">
        <f>IR!B1159/12</f>
        <v>95.833333333333329</v>
      </c>
      <c r="D1152" s="2">
        <v>95.833333330000002</v>
      </c>
      <c r="E1152" s="2">
        <v>0.48867578550000002</v>
      </c>
      <c r="F1152" s="2">
        <v>0.71605602459999995</v>
      </c>
      <c r="G1152" s="2">
        <v>2.046346534</v>
      </c>
      <c r="H1152" s="2">
        <v>95.833333330000002</v>
      </c>
      <c r="I1152" s="2">
        <v>7.49987317E-3</v>
      </c>
      <c r="J1152" s="2">
        <v>7.4162328620000001E-3</v>
      </c>
      <c r="K1152" s="2">
        <v>1.0006182100000001</v>
      </c>
    </row>
    <row r="1153" spans="1:11" x14ac:dyDescent="0.25">
      <c r="A1153" s="79">
        <f>IR!B1160/12</f>
        <v>95.916666666666671</v>
      </c>
      <c r="D1153" s="2">
        <v>95.916666669999998</v>
      </c>
      <c r="E1153" s="2">
        <v>0.48837386770000002</v>
      </c>
      <c r="F1153" s="2">
        <v>0.71667404400000001</v>
      </c>
      <c r="G1153" s="2">
        <v>2.0476116069999999</v>
      </c>
      <c r="H1153" s="2">
        <v>95.916666669999998</v>
      </c>
      <c r="I1153" s="2">
        <v>7.4998244529999999E-3</v>
      </c>
      <c r="J1153" s="2">
        <v>7.4162328589999996E-3</v>
      </c>
      <c r="K1153" s="2">
        <v>1.0006182100000001</v>
      </c>
    </row>
    <row r="1154" spans="1:11" x14ac:dyDescent="0.25">
      <c r="A1154" s="79">
        <f>IR!B1161/12</f>
        <v>96</v>
      </c>
      <c r="D1154" s="2">
        <v>96</v>
      </c>
      <c r="E1154" s="2">
        <v>0.48807213649999998</v>
      </c>
      <c r="F1154" s="2">
        <v>0.71729206339999996</v>
      </c>
      <c r="G1154" s="2">
        <v>2.0488774620000001</v>
      </c>
      <c r="H1154" s="2">
        <v>96</v>
      </c>
      <c r="I1154" s="2">
        <v>7.4997758200000004E-3</v>
      </c>
      <c r="J1154" s="2">
        <v>7.4162328549999997E-3</v>
      </c>
      <c r="K1154" s="2">
        <v>1.0006182100000001</v>
      </c>
    </row>
    <row r="1155" spans="1:11" x14ac:dyDescent="0.25">
      <c r="A1155" s="79">
        <f>IR!B1162/12</f>
        <v>96.083333333333329</v>
      </c>
      <c r="D1155" s="2">
        <v>96.083333330000002</v>
      </c>
      <c r="E1155" s="2">
        <v>0.48777059160000003</v>
      </c>
      <c r="F1155" s="2">
        <v>0.71791008290000002</v>
      </c>
      <c r="G1155" s="2">
        <v>2.0501440990000002</v>
      </c>
      <c r="H1155" s="2">
        <v>96.083333330000002</v>
      </c>
      <c r="I1155" s="2">
        <v>7.4997272720000001E-3</v>
      </c>
      <c r="J1155" s="2">
        <v>7.4162328540000001E-3</v>
      </c>
      <c r="K1155" s="2">
        <v>1.0006182100000001</v>
      </c>
    </row>
    <row r="1156" spans="1:11" x14ac:dyDescent="0.25">
      <c r="A1156" s="79">
        <f>IR!B1163/12</f>
        <v>96.166666666666671</v>
      </c>
      <c r="D1156" s="2">
        <v>96.166666669999998</v>
      </c>
      <c r="E1156" s="2">
        <v>0.487469233</v>
      </c>
      <c r="F1156" s="2">
        <v>0.71852810229999997</v>
      </c>
      <c r="G1156" s="2">
        <v>2.0514115190000002</v>
      </c>
      <c r="H1156" s="2">
        <v>96.166666669999998</v>
      </c>
      <c r="I1156" s="2">
        <v>7.4996788080000003E-3</v>
      </c>
      <c r="J1156" s="2">
        <v>7.4162328569999996E-3</v>
      </c>
      <c r="K1156" s="2">
        <v>1.0006182100000001</v>
      </c>
    </row>
    <row r="1157" spans="1:11" x14ac:dyDescent="0.25">
      <c r="A1157" s="79">
        <f>IR!B1164/12</f>
        <v>96.25</v>
      </c>
      <c r="D1157" s="2">
        <v>96.25</v>
      </c>
      <c r="E1157" s="2">
        <v>0.48716806070000002</v>
      </c>
      <c r="F1157" s="2">
        <v>0.71914612170000003</v>
      </c>
      <c r="G1157" s="2">
        <v>2.0526797229999998</v>
      </c>
      <c r="H1157" s="2">
        <v>96.25</v>
      </c>
      <c r="I1157" s="2">
        <v>7.4996304269999998E-3</v>
      </c>
      <c r="J1157" s="2">
        <v>7.4162328609999996E-3</v>
      </c>
      <c r="K1157" s="2">
        <v>1.0006182100000001</v>
      </c>
    </row>
    <row r="1158" spans="1:11" x14ac:dyDescent="0.25">
      <c r="A1158" s="79">
        <f>IR!B1165/12</f>
        <v>96.333333333333329</v>
      </c>
      <c r="D1158" s="2">
        <v>96.333333330000002</v>
      </c>
      <c r="E1158" s="2">
        <v>0.48686707439999999</v>
      </c>
      <c r="F1158" s="2">
        <v>0.71976414109999998</v>
      </c>
      <c r="G1158" s="2">
        <v>2.0539487109999999</v>
      </c>
      <c r="H1158" s="2">
        <v>96.333333330000002</v>
      </c>
      <c r="I1158" s="2">
        <v>7.4995821310000002E-3</v>
      </c>
      <c r="J1158" s="2">
        <v>7.4162328669999996E-3</v>
      </c>
      <c r="K1158" s="2">
        <v>1.0006182100000001</v>
      </c>
    </row>
    <row r="1159" spans="1:11" x14ac:dyDescent="0.25">
      <c r="A1159" s="79">
        <f>IR!B1166/12</f>
        <v>96.416666666666671</v>
      </c>
      <c r="D1159" s="2">
        <v>96.416666669999998</v>
      </c>
      <c r="E1159" s="2">
        <v>0.48656627400000002</v>
      </c>
      <c r="F1159" s="2">
        <v>0.72038216050000003</v>
      </c>
      <c r="G1159" s="2">
        <v>2.0552184840000001</v>
      </c>
      <c r="H1159" s="2">
        <v>96.416666669999998</v>
      </c>
      <c r="I1159" s="2">
        <v>7.4995339179999999E-3</v>
      </c>
      <c r="J1159" s="2">
        <v>7.4162328729999996E-3</v>
      </c>
      <c r="K1159" s="2">
        <v>1.0006182100000001</v>
      </c>
    </row>
    <row r="1160" spans="1:11" x14ac:dyDescent="0.25">
      <c r="A1160" s="79">
        <f>IR!B1167/12</f>
        <v>96.5</v>
      </c>
      <c r="D1160" s="2">
        <v>96.5</v>
      </c>
      <c r="E1160" s="2">
        <v>0.4862656595</v>
      </c>
      <c r="F1160" s="2">
        <v>0.72100017989999998</v>
      </c>
      <c r="G1160" s="2">
        <v>2.0564890409999999</v>
      </c>
      <c r="H1160" s="2">
        <v>96.5</v>
      </c>
      <c r="I1160" s="2">
        <v>7.4994857879999996E-3</v>
      </c>
      <c r="J1160" s="2">
        <v>7.416232878E-3</v>
      </c>
      <c r="K1160" s="2">
        <v>1.0006182100000001</v>
      </c>
    </row>
    <row r="1161" spans="1:11" x14ac:dyDescent="0.25">
      <c r="A1161" s="79">
        <f>IR!B1168/12</f>
        <v>96.583333333333329</v>
      </c>
      <c r="D1161" s="2">
        <v>96.583333330000002</v>
      </c>
      <c r="E1161" s="2">
        <v>0.48596523079999998</v>
      </c>
      <c r="F1161" s="2">
        <v>0.72161819930000004</v>
      </c>
      <c r="G1161" s="2">
        <v>2.0577603839999998</v>
      </c>
      <c r="H1161" s="2">
        <v>96.583333330000002</v>
      </c>
      <c r="I1161" s="2">
        <v>7.4994377419999999E-3</v>
      </c>
      <c r="J1161" s="2">
        <v>7.4162328790000004E-3</v>
      </c>
      <c r="K1161" s="2">
        <v>1.0006182100000001</v>
      </c>
    </row>
    <row r="1162" spans="1:11" x14ac:dyDescent="0.25">
      <c r="A1162" s="79">
        <f>IR!B1169/12</f>
        <v>96.666666666666671</v>
      </c>
      <c r="D1162" s="2">
        <v>96.666666669999998</v>
      </c>
      <c r="E1162" s="2">
        <v>0.48566498759999999</v>
      </c>
      <c r="F1162" s="2">
        <v>0.72223621869999999</v>
      </c>
      <c r="G1162" s="2">
        <v>2.059032513</v>
      </c>
      <c r="H1162" s="2">
        <v>96.666666669999998</v>
      </c>
      <c r="I1162" s="2">
        <v>7.4993897779999999E-3</v>
      </c>
      <c r="J1162" s="2">
        <v>7.4162328749999996E-3</v>
      </c>
      <c r="K1162" s="2">
        <v>1.0006182100000001</v>
      </c>
    </row>
    <row r="1163" spans="1:11" x14ac:dyDescent="0.25">
      <c r="A1163" s="79">
        <f>IR!B1170/12</f>
        <v>96.75</v>
      </c>
      <c r="D1163" s="2">
        <v>96.75</v>
      </c>
      <c r="E1163" s="2">
        <v>0.48536492990000002</v>
      </c>
      <c r="F1163" s="2">
        <v>0.72285423810000005</v>
      </c>
      <c r="G1163" s="2">
        <v>2.060305429</v>
      </c>
      <c r="H1163" s="2">
        <v>96.75</v>
      </c>
      <c r="I1163" s="2">
        <v>7.499341897E-3</v>
      </c>
      <c r="J1163" s="2">
        <v>7.4162328649999996E-3</v>
      </c>
      <c r="K1163" s="2">
        <v>1.0006182100000001</v>
      </c>
    </row>
    <row r="1164" spans="1:11" x14ac:dyDescent="0.25">
      <c r="A1164" s="79">
        <f>IR!B1171/12</f>
        <v>96.833333333333329</v>
      </c>
      <c r="D1164" s="2">
        <v>96.833333330000002</v>
      </c>
      <c r="E1164" s="2">
        <v>0.48506505770000002</v>
      </c>
      <c r="F1164" s="2">
        <v>0.72347225749999999</v>
      </c>
      <c r="G1164" s="2">
        <v>2.0615791309999998</v>
      </c>
      <c r="H1164" s="2">
        <v>96.833333330000002</v>
      </c>
      <c r="I1164" s="2">
        <v>7.4992940979999997E-3</v>
      </c>
      <c r="J1164" s="2">
        <v>7.4162328469999997E-3</v>
      </c>
      <c r="K1164" s="2">
        <v>1.0006182100000001</v>
      </c>
    </row>
    <row r="1165" spans="1:11" x14ac:dyDescent="0.25">
      <c r="A1165" s="79">
        <f>IR!B1172/12</f>
        <v>96.916666666666671</v>
      </c>
      <c r="D1165" s="2">
        <v>96.916666669999998</v>
      </c>
      <c r="E1165" s="2">
        <v>0.48476537069999998</v>
      </c>
      <c r="F1165" s="2">
        <v>0.72409027690000005</v>
      </c>
      <c r="G1165" s="2">
        <v>2.0628536209999999</v>
      </c>
      <c r="H1165" s="2">
        <v>96.916666669999998</v>
      </c>
      <c r="I1165" s="2">
        <v>7.499246381E-3</v>
      </c>
      <c r="J1165" s="2">
        <v>7.4162328209999998E-3</v>
      </c>
      <c r="K1165" s="2">
        <v>1.0006182100000001</v>
      </c>
    </row>
    <row r="1166" spans="1:11" x14ac:dyDescent="0.25">
      <c r="A1166" s="79">
        <f>IR!B1173/12</f>
        <v>97</v>
      </c>
      <c r="D1166" s="2">
        <v>97</v>
      </c>
      <c r="E1166" s="2">
        <v>0.48446586879999998</v>
      </c>
      <c r="F1166" s="2">
        <v>0.7247082963</v>
      </c>
      <c r="G1166" s="2">
        <v>2.0641288979999999</v>
      </c>
      <c r="H1166" s="2">
        <v>97</v>
      </c>
      <c r="I1166" s="2">
        <v>7.4991987470000004E-3</v>
      </c>
      <c r="J1166" s="2">
        <v>7.4162327929999999E-3</v>
      </c>
      <c r="K1166" s="2">
        <v>1.0006182100000001</v>
      </c>
    </row>
    <row r="1167" spans="1:11" x14ac:dyDescent="0.25">
      <c r="A1167" s="79">
        <f>IR!B1174/12</f>
        <v>97.083333333333329</v>
      </c>
      <c r="D1167" s="2">
        <v>97.083333330000002</v>
      </c>
      <c r="E1167" s="2">
        <v>0.48416655199999997</v>
      </c>
      <c r="F1167" s="2">
        <v>0.72532631569999995</v>
      </c>
      <c r="G1167" s="2">
        <v>2.0654049639999998</v>
      </c>
      <c r="H1167" s="2">
        <v>97.083333330000002</v>
      </c>
      <c r="I1167" s="2">
        <v>7.499151194E-3</v>
      </c>
      <c r="J1167" s="2">
        <v>7.4162327860000004E-3</v>
      </c>
      <c r="K1167" s="2">
        <v>1.0006182100000001</v>
      </c>
    </row>
    <row r="1168" spans="1:11" x14ac:dyDescent="0.25">
      <c r="A1168" s="79">
        <f>IR!B1175/12</f>
        <v>97.166666666666671</v>
      </c>
      <c r="D1168" s="2">
        <v>97.166666669999998</v>
      </c>
      <c r="E1168" s="2">
        <v>0.4838674201</v>
      </c>
      <c r="F1168" s="2">
        <v>0.7259443351</v>
      </c>
      <c r="G1168" s="2">
        <v>2.0666818189999998</v>
      </c>
      <c r="H1168" s="2">
        <v>97.166666669999998</v>
      </c>
      <c r="I1168" s="2">
        <v>7.4991037219999997E-3</v>
      </c>
      <c r="J1168" s="2">
        <v>7.4162328049999999E-3</v>
      </c>
      <c r="K1168" s="2">
        <v>1.0006182100000001</v>
      </c>
    </row>
    <row r="1169" spans="1:11" x14ac:dyDescent="0.25">
      <c r="A1169" s="79">
        <f>IR!B1176/12</f>
        <v>97.25</v>
      </c>
      <c r="D1169" s="2">
        <v>97.25</v>
      </c>
      <c r="E1169" s="2">
        <v>0.48356847310000001</v>
      </c>
      <c r="F1169" s="2">
        <v>0.72656235449999995</v>
      </c>
      <c r="G1169" s="2">
        <v>2.0679594630000002</v>
      </c>
      <c r="H1169" s="2">
        <v>97.25</v>
      </c>
      <c r="I1169" s="2">
        <v>7.499056332E-3</v>
      </c>
      <c r="J1169" s="2">
        <v>7.4162328489999997E-3</v>
      </c>
      <c r="K1169" s="2">
        <v>1.0006182100000001</v>
      </c>
    </row>
    <row r="1170" spans="1:11" x14ac:dyDescent="0.25">
      <c r="A1170" s="79">
        <f>IR!B1177/12</f>
        <v>97.333333333333329</v>
      </c>
      <c r="D1170" s="2">
        <v>97.333333330000002</v>
      </c>
      <c r="E1170" s="2">
        <v>0.48326971070000002</v>
      </c>
      <c r="F1170" s="2">
        <v>0.72718037390000001</v>
      </c>
      <c r="G1170" s="2">
        <v>2.0692378969999998</v>
      </c>
      <c r="H1170" s="2">
        <v>97.333333330000002</v>
      </c>
      <c r="I1170" s="2">
        <v>7.499009024E-3</v>
      </c>
      <c r="J1170" s="2">
        <v>7.4162329199999998E-3</v>
      </c>
      <c r="K1170" s="2">
        <v>1.0006182100000001</v>
      </c>
    </row>
    <row r="1171" spans="1:11" x14ac:dyDescent="0.25">
      <c r="A1171" s="79">
        <f>IR!B1178/12</f>
        <v>97.416666666666671</v>
      </c>
      <c r="D1171" s="2">
        <v>97.416666669999998</v>
      </c>
      <c r="E1171" s="2">
        <v>0.48297113289999999</v>
      </c>
      <c r="F1171" s="2">
        <v>0.72779839329999996</v>
      </c>
      <c r="G1171" s="2">
        <v>2.070517122</v>
      </c>
      <c r="H1171" s="2">
        <v>97.416666669999998</v>
      </c>
      <c r="I1171" s="2">
        <v>7.4989617959999996E-3</v>
      </c>
      <c r="J1171" s="2">
        <v>7.4162330140000003E-3</v>
      </c>
      <c r="K1171" s="2">
        <v>1.0006182100000001</v>
      </c>
    </row>
    <row r="1172" spans="1:11" x14ac:dyDescent="0.25">
      <c r="A1172" s="79">
        <f>IR!B1179/12</f>
        <v>97.5</v>
      </c>
      <c r="D1172" s="2">
        <v>97.5</v>
      </c>
      <c r="E1172" s="2">
        <v>0.48267273960000001</v>
      </c>
      <c r="F1172" s="2">
        <v>0.72841641270000002</v>
      </c>
      <c r="G1172" s="2">
        <v>2.0717971369999999</v>
      </c>
      <c r="H1172" s="2">
        <v>97.5</v>
      </c>
      <c r="I1172" s="2">
        <v>7.4989146490000002E-3</v>
      </c>
      <c r="J1172" s="2">
        <v>7.4162331119999999E-3</v>
      </c>
      <c r="K1172" s="2">
        <v>1.0006182100000001</v>
      </c>
    </row>
    <row r="1173" spans="1:11" x14ac:dyDescent="0.25">
      <c r="A1173" s="79">
        <f>IR!B1180/12</f>
        <v>97.583333333333329</v>
      </c>
      <c r="D1173" s="2">
        <v>97.583333330000002</v>
      </c>
      <c r="E1173" s="2">
        <v>0.48237453060000002</v>
      </c>
      <c r="F1173" s="2">
        <v>0.72903443219999997</v>
      </c>
      <c r="G1173" s="2">
        <v>2.073077944</v>
      </c>
      <c r="H1173" s="2">
        <v>97.583333330000002</v>
      </c>
      <c r="I1173" s="2">
        <v>7.498867583E-3</v>
      </c>
      <c r="J1173" s="2">
        <v>7.4162331370000003E-3</v>
      </c>
      <c r="K1173" s="2">
        <v>1.0006182100000001</v>
      </c>
    </row>
    <row r="1174" spans="1:11" x14ac:dyDescent="0.25">
      <c r="A1174" s="79">
        <f>IR!B1181/12</f>
        <v>97.666666666666671</v>
      </c>
      <c r="D1174" s="2">
        <v>97.666666669999998</v>
      </c>
      <c r="E1174" s="2">
        <v>0.48207650590000001</v>
      </c>
      <c r="F1174" s="2">
        <v>0.72965245160000003</v>
      </c>
      <c r="G1174" s="2">
        <v>2.0743595419999998</v>
      </c>
      <c r="H1174" s="2">
        <v>97.666666669999998</v>
      </c>
      <c r="I1174" s="2">
        <v>7.4988205969999996E-3</v>
      </c>
      <c r="J1174" s="2">
        <v>7.4162330689999997E-3</v>
      </c>
      <c r="K1174" s="2">
        <v>1.0006182100000001</v>
      </c>
    </row>
    <row r="1175" spans="1:11" x14ac:dyDescent="0.25">
      <c r="A1175" s="79">
        <f>IR!B1182/12</f>
        <v>97.75</v>
      </c>
      <c r="D1175" s="2">
        <v>97.75</v>
      </c>
      <c r="E1175" s="2">
        <v>0.48177866530000002</v>
      </c>
      <c r="F1175" s="2">
        <v>0.73027047099999998</v>
      </c>
      <c r="G1175" s="2">
        <v>2.075641933</v>
      </c>
      <c r="H1175" s="2">
        <v>97.75</v>
      </c>
      <c r="I1175" s="2">
        <v>7.4987736909999997E-3</v>
      </c>
      <c r="J1175" s="2">
        <v>7.4162329059999999E-3</v>
      </c>
      <c r="K1175" s="2">
        <v>1.0006182100000001</v>
      </c>
    </row>
    <row r="1176" spans="1:11" x14ac:dyDescent="0.25">
      <c r="A1176" s="79">
        <f>IR!B1183/12</f>
        <v>97.833333333333329</v>
      </c>
      <c r="D1176" s="2">
        <v>97.833333330000002</v>
      </c>
      <c r="E1176" s="2">
        <v>0.48148100869999999</v>
      </c>
      <c r="F1176" s="2">
        <v>0.73088849040000003</v>
      </c>
      <c r="G1176" s="2">
        <v>2.076925116</v>
      </c>
      <c r="H1176" s="2">
        <v>97.833333330000002</v>
      </c>
      <c r="I1176" s="2">
        <v>7.4987268639999998E-3</v>
      </c>
      <c r="J1176" s="2">
        <v>7.416232648E-3</v>
      </c>
      <c r="K1176" s="2">
        <v>1.0006182100000001</v>
      </c>
    </row>
    <row r="1177" spans="1:11" x14ac:dyDescent="0.25">
      <c r="A1177" s="79">
        <f>IR!B1184/12</f>
        <v>97.916666666666671</v>
      </c>
      <c r="D1177" s="2">
        <v>97.916666669999998</v>
      </c>
      <c r="E1177" s="2">
        <v>0.48118353609999998</v>
      </c>
      <c r="F1177" s="2">
        <v>0.73150650979999998</v>
      </c>
      <c r="G1177" s="2">
        <v>2.0782090929999999</v>
      </c>
      <c r="H1177" s="2">
        <v>97.916666669999998</v>
      </c>
      <c r="I1177" s="2">
        <v>7.4986801180000002E-3</v>
      </c>
      <c r="J1177" s="2">
        <v>7.4162322930000002E-3</v>
      </c>
      <c r="K1177" s="2">
        <v>1.0006182100000001</v>
      </c>
    </row>
    <row r="1178" spans="1:11" x14ac:dyDescent="0.25">
      <c r="A1178" s="79">
        <f>IR!B1185/12</f>
        <v>98</v>
      </c>
      <c r="D1178" s="2">
        <v>98</v>
      </c>
      <c r="E1178" s="2">
        <v>0.48088624720000001</v>
      </c>
      <c r="F1178" s="2">
        <v>0.73212452920000004</v>
      </c>
      <c r="G1178" s="2">
        <v>2.0794938630000002</v>
      </c>
      <c r="H1178" s="2">
        <v>98</v>
      </c>
      <c r="I1178" s="2">
        <v>7.4986334500000001E-3</v>
      </c>
      <c r="J1178" s="2">
        <v>7.4162319160000004E-3</v>
      </c>
      <c r="K1178" s="2">
        <v>1.0006182100000001</v>
      </c>
    </row>
    <row r="1179" spans="1:11" x14ac:dyDescent="0.25">
      <c r="A1179" s="79">
        <f>IR!B1186/12</f>
        <v>98.083333333333329</v>
      </c>
      <c r="D1179" s="2">
        <v>98.083333330000002</v>
      </c>
      <c r="E1179" s="2">
        <v>0.48058914200000002</v>
      </c>
      <c r="F1179" s="2">
        <v>0.73274254849999998</v>
      </c>
      <c r="G1179" s="2">
        <v>2.080779428</v>
      </c>
      <c r="H1179" s="2">
        <v>98.083333330000002</v>
      </c>
      <c r="I1179" s="2">
        <v>7.4985868619999998E-3</v>
      </c>
      <c r="J1179" s="2">
        <v>7.4162318190000003E-3</v>
      </c>
      <c r="K1179" s="2">
        <v>1.0006182100000001</v>
      </c>
    </row>
    <row r="1180" spans="1:11" x14ac:dyDescent="0.25">
      <c r="A1180" s="79">
        <f>IR!B1187/12</f>
        <v>98.166666666666671</v>
      </c>
      <c r="D1180" s="2">
        <v>98.166666669999998</v>
      </c>
      <c r="E1180" s="2">
        <v>0.48029222040000003</v>
      </c>
      <c r="F1180" s="2">
        <v>0.73336056780000003</v>
      </c>
      <c r="G1180" s="2">
        <v>2.0820657869999999</v>
      </c>
      <c r="H1180" s="2">
        <v>98.166666669999998</v>
      </c>
      <c r="I1180" s="2">
        <v>7.498540352E-3</v>
      </c>
      <c r="J1180" s="2">
        <v>7.4162320779999997E-3</v>
      </c>
      <c r="K1180" s="2">
        <v>1.0006182100000001</v>
      </c>
    </row>
    <row r="1181" spans="1:11" x14ac:dyDescent="0.25">
      <c r="A1181" s="79">
        <f>IR!B1188/12</f>
        <v>98.25</v>
      </c>
      <c r="D1181" s="2">
        <v>98.25</v>
      </c>
      <c r="E1181" s="2">
        <v>0.47999548219999999</v>
      </c>
      <c r="F1181" s="2">
        <v>0.73397858719999998</v>
      </c>
      <c r="G1181" s="2">
        <v>2.0833529419999999</v>
      </c>
      <c r="H1181" s="2">
        <v>98.25</v>
      </c>
      <c r="I1181" s="2">
        <v>7.498493922E-3</v>
      </c>
      <c r="J1181" s="2">
        <v>7.4162326930000003E-3</v>
      </c>
      <c r="K1181" s="2">
        <v>1.0006182100000001</v>
      </c>
    </row>
    <row r="1182" spans="1:11" x14ac:dyDescent="0.25">
      <c r="A1182" s="79">
        <f>IR!B1189/12</f>
        <v>98.333333333333329</v>
      </c>
      <c r="D1182" s="2">
        <v>98.333333330000002</v>
      </c>
      <c r="E1182" s="2">
        <v>0.47969892739999997</v>
      </c>
      <c r="F1182" s="2">
        <v>0.73459660650000003</v>
      </c>
      <c r="G1182" s="2">
        <v>2.0846408919999999</v>
      </c>
      <c r="H1182" s="2">
        <v>98.333333330000002</v>
      </c>
      <c r="I1182" s="2">
        <v>7.498447571E-3</v>
      </c>
      <c r="J1182" s="2">
        <v>7.4162336649999999E-3</v>
      </c>
      <c r="K1182" s="2">
        <v>1.0006182100000001</v>
      </c>
    </row>
    <row r="1183" spans="1:11" x14ac:dyDescent="0.25">
      <c r="A1183" s="79">
        <f>IR!B1190/12</f>
        <v>98.416666666666671</v>
      </c>
      <c r="D1183" s="2">
        <v>98.416666669999998</v>
      </c>
      <c r="E1183" s="2">
        <v>0.47940255570000001</v>
      </c>
      <c r="F1183" s="2">
        <v>0.73521462599999998</v>
      </c>
      <c r="G1183" s="2">
        <v>2.0859296390000002</v>
      </c>
      <c r="H1183" s="2">
        <v>98.416666669999998</v>
      </c>
      <c r="I1183" s="2">
        <v>7.4984012990000001E-3</v>
      </c>
      <c r="J1183" s="2">
        <v>7.4162349949999998E-3</v>
      </c>
      <c r="K1183" s="2">
        <v>1.0006182109999999</v>
      </c>
    </row>
    <row r="1184" spans="1:11" x14ac:dyDescent="0.25">
      <c r="A1184" s="79">
        <f>IR!B1191/12</f>
        <v>98.5</v>
      </c>
      <c r="D1184" s="2">
        <v>98.5</v>
      </c>
      <c r="E1184" s="2">
        <v>0.47910636699999998</v>
      </c>
      <c r="F1184" s="2">
        <v>0.73583264559999995</v>
      </c>
      <c r="G1184" s="2">
        <v>2.0872191830000002</v>
      </c>
      <c r="H1184" s="2">
        <v>98.5</v>
      </c>
      <c r="I1184" s="2">
        <v>7.498355107E-3</v>
      </c>
      <c r="J1184" s="2">
        <v>7.4162364019999998E-3</v>
      </c>
      <c r="K1184" s="2">
        <v>1.0006182109999999</v>
      </c>
    </row>
    <row r="1185" spans="1:11" x14ac:dyDescent="0.25">
      <c r="A1185" s="79">
        <f>IR!B1192/12</f>
        <v>98.583333333333329</v>
      </c>
      <c r="D1185" s="2">
        <v>98.583333330000002</v>
      </c>
      <c r="E1185" s="2">
        <v>0.47881036129999999</v>
      </c>
      <c r="F1185" s="2">
        <v>0.73645066530000003</v>
      </c>
      <c r="G1185" s="2">
        <v>2.088509524</v>
      </c>
      <c r="H1185" s="2">
        <v>98.583333330000002</v>
      </c>
      <c r="I1185" s="2">
        <v>7.4983089939999999E-3</v>
      </c>
      <c r="J1185" s="2">
        <v>7.4162367640000001E-3</v>
      </c>
      <c r="K1185" s="2">
        <v>1.0006182109999999</v>
      </c>
    </row>
    <row r="1186" spans="1:11" x14ac:dyDescent="0.25">
      <c r="A1186" s="79">
        <f>IR!B1193/12</f>
        <v>98.666666666666671</v>
      </c>
      <c r="D1186" s="2">
        <v>98.666666669999998</v>
      </c>
      <c r="E1186" s="2">
        <v>0.47851453849999998</v>
      </c>
      <c r="F1186" s="2">
        <v>0.737068685</v>
      </c>
      <c r="G1186" s="2">
        <v>2.0898006630000001</v>
      </c>
      <c r="H1186" s="2">
        <v>98.666666669999998</v>
      </c>
      <c r="I1186" s="2">
        <v>7.4982629590000004E-3</v>
      </c>
      <c r="J1186" s="2">
        <v>7.4162357959999996E-3</v>
      </c>
      <c r="K1186" s="2">
        <v>1.0006182109999999</v>
      </c>
    </row>
    <row r="1187" spans="1:11" x14ac:dyDescent="0.25">
      <c r="A1187" s="79">
        <f>IR!B1194/12</f>
        <v>98.75</v>
      </c>
      <c r="D1187" s="2">
        <v>98.75</v>
      </c>
      <c r="E1187" s="2">
        <v>0.47821889849999999</v>
      </c>
      <c r="F1187" s="2">
        <v>0.73768670469999997</v>
      </c>
      <c r="G1187" s="2">
        <v>2.0910926000000001</v>
      </c>
      <c r="H1187" s="2">
        <v>98.75</v>
      </c>
      <c r="I1187" s="2">
        <v>7.4982170010000002E-3</v>
      </c>
      <c r="J1187" s="2">
        <v>7.4162334929999997E-3</v>
      </c>
      <c r="K1187" s="2">
        <v>1.0006182100000001</v>
      </c>
    </row>
    <row r="1188" spans="1:11" x14ac:dyDescent="0.25">
      <c r="A1188" s="79">
        <f>IR!B1195/12</f>
        <v>98.833333333333329</v>
      </c>
      <c r="D1188" s="2">
        <v>98.833333330000002</v>
      </c>
      <c r="E1188" s="2">
        <v>0.47792344120000002</v>
      </c>
      <c r="F1188" s="2">
        <v>0.73830472410000003</v>
      </c>
      <c r="G1188" s="2">
        <v>2.092385336</v>
      </c>
      <c r="H1188" s="2">
        <v>98.833333330000002</v>
      </c>
      <c r="I1188" s="2">
        <v>7.4981711180000001E-3</v>
      </c>
      <c r="J1188" s="2">
        <v>7.4162298499999999E-3</v>
      </c>
      <c r="K1188" s="2">
        <v>1.0006182100000001</v>
      </c>
    </row>
    <row r="1189" spans="1:11" x14ac:dyDescent="0.25">
      <c r="A1189" s="79">
        <f>IR!B1196/12</f>
        <v>98.916666666666671</v>
      </c>
      <c r="D1189" s="2">
        <v>98.916666669999998</v>
      </c>
      <c r="E1189" s="2">
        <v>0.47762816660000001</v>
      </c>
      <c r="F1189" s="2">
        <v>0.73892274329999996</v>
      </c>
      <c r="G1189" s="2">
        <v>2.0936788700000002</v>
      </c>
      <c r="H1189" s="2">
        <v>98.916666669999998</v>
      </c>
      <c r="I1189" s="2">
        <v>7.4981253100000001E-3</v>
      </c>
      <c r="J1189" s="2">
        <v>7.4162248610000004E-3</v>
      </c>
      <c r="K1189" s="2">
        <v>1.0006182100000001</v>
      </c>
    </row>
    <row r="1190" spans="1:11" x14ac:dyDescent="0.25">
      <c r="A1190" s="79">
        <f>IR!B1197/12</f>
        <v>99</v>
      </c>
      <c r="D1190" s="2">
        <v>99</v>
      </c>
      <c r="E1190" s="2">
        <v>0.47733307470000003</v>
      </c>
      <c r="F1190" s="2">
        <v>0.73954076199999996</v>
      </c>
      <c r="G1190" s="2">
        <v>2.0949732019999998</v>
      </c>
      <c r="H1190" s="2">
        <v>99</v>
      </c>
      <c r="I1190" s="2">
        <v>7.4980795750000002E-3</v>
      </c>
      <c r="J1190" s="2">
        <v>7.4162195760000002E-3</v>
      </c>
      <c r="K1190" s="2">
        <v>1.000618209</v>
      </c>
    </row>
    <row r="1191" spans="1:11" x14ac:dyDescent="0.25">
      <c r="A1191" s="79">
        <f>IR!B1198/12</f>
        <v>99.083333333333329</v>
      </c>
      <c r="D1191" s="2">
        <v>99.083333330000002</v>
      </c>
      <c r="E1191" s="2">
        <v>0.47703816519999998</v>
      </c>
      <c r="F1191" s="2">
        <v>0.74015878030000004</v>
      </c>
      <c r="G1191" s="2">
        <v>2.0962683339999999</v>
      </c>
      <c r="H1191" s="2">
        <v>99.083333330000002</v>
      </c>
      <c r="I1191" s="2">
        <v>7.4980339120000001E-3</v>
      </c>
      <c r="J1191" s="2">
        <v>7.4162182159999996E-3</v>
      </c>
      <c r="K1191" s="2">
        <v>1.000618209</v>
      </c>
    </row>
    <row r="1192" spans="1:11" x14ac:dyDescent="0.25">
      <c r="A1192" s="79">
        <f>IR!B1199/12</f>
        <v>99.166666666666671</v>
      </c>
      <c r="D1192" s="2">
        <v>99.166666669999998</v>
      </c>
      <c r="E1192" s="2">
        <v>0.47674343810000003</v>
      </c>
      <c r="F1192" s="2">
        <v>0.7407767985</v>
      </c>
      <c r="G1192" s="2">
        <v>2.0975642670000001</v>
      </c>
      <c r="H1192" s="2">
        <v>99.166666669999998</v>
      </c>
      <c r="I1192" s="2">
        <v>7.4979883240000001E-3</v>
      </c>
      <c r="J1192" s="2">
        <v>7.4162218490000003E-3</v>
      </c>
      <c r="K1192" s="2">
        <v>1.0006182100000001</v>
      </c>
    </row>
    <row r="1193" spans="1:11" x14ac:dyDescent="0.25">
      <c r="A1193" s="79">
        <f>IR!B1200/12</f>
        <v>99.25</v>
      </c>
      <c r="D1193" s="2">
        <v>99.25</v>
      </c>
      <c r="E1193" s="2">
        <v>0.47644889280000002</v>
      </c>
      <c r="F1193" s="2">
        <v>0.74139481699999998</v>
      </c>
      <c r="G1193" s="2">
        <v>2.0988610009999999</v>
      </c>
      <c r="H1193" s="2">
        <v>99.25</v>
      </c>
      <c r="I1193" s="2">
        <v>7.4979428170000003E-3</v>
      </c>
      <c r="J1193" s="2">
        <v>7.416230492E-3</v>
      </c>
      <c r="K1193" s="2">
        <v>1.0006182100000001</v>
      </c>
    </row>
    <row r="1194" spans="1:11" x14ac:dyDescent="0.25">
      <c r="A1194" s="79">
        <f>IR!B1201/12</f>
        <v>99.333333333333329</v>
      </c>
      <c r="D1194" s="2">
        <v>99.333333330000002</v>
      </c>
      <c r="E1194" s="2">
        <v>0.47615452920000001</v>
      </c>
      <c r="F1194" s="2">
        <v>0.74201283620000003</v>
      </c>
      <c r="G1194" s="2">
        <v>2.1001585380000001</v>
      </c>
      <c r="H1194" s="2">
        <v>99.333333330000002</v>
      </c>
      <c r="I1194" s="2">
        <v>7.4978973929999996E-3</v>
      </c>
      <c r="J1194" s="2">
        <v>7.4162441609999996E-3</v>
      </c>
      <c r="K1194" s="2">
        <v>1.0006182109999999</v>
      </c>
    </row>
    <row r="1195" spans="1:11" x14ac:dyDescent="0.25">
      <c r="A1195" s="79">
        <f>IR!B1202/12</f>
        <v>99.416666666666671</v>
      </c>
      <c r="D1195" s="2">
        <v>99.416666669999998</v>
      </c>
      <c r="E1195" s="2">
        <v>0.47586034700000002</v>
      </c>
      <c r="F1195" s="2">
        <v>0.74263085659999994</v>
      </c>
      <c r="G1195" s="2">
        <v>2.1014568800000002</v>
      </c>
      <c r="H1195" s="2">
        <v>99.416666669999998</v>
      </c>
      <c r="I1195" s="2">
        <v>7.4978520559999999E-3</v>
      </c>
      <c r="J1195" s="2">
        <v>7.4162628719999998E-3</v>
      </c>
      <c r="K1195" s="2">
        <v>1.0006182130000001</v>
      </c>
    </row>
    <row r="1196" spans="1:11" x14ac:dyDescent="0.25">
      <c r="A1196" s="79">
        <f>IR!B1203/12</f>
        <v>99.5</v>
      </c>
      <c r="D1196" s="2">
        <v>99.5</v>
      </c>
      <c r="E1196" s="2">
        <v>0.4755663457</v>
      </c>
      <c r="F1196" s="2">
        <v>0.74324887849999999</v>
      </c>
      <c r="G1196" s="2">
        <v>2.1027560279999999</v>
      </c>
      <c r="H1196" s="2">
        <v>99.5</v>
      </c>
      <c r="I1196" s="2">
        <v>7.4978068120000003E-3</v>
      </c>
      <c r="J1196" s="2">
        <v>7.416282687E-3</v>
      </c>
      <c r="K1196" s="2">
        <v>1.000618215</v>
      </c>
    </row>
    <row r="1197" spans="1:11" x14ac:dyDescent="0.25">
      <c r="A1197" s="79">
        <f>IR!B1204/12</f>
        <v>99.583333333333329</v>
      </c>
      <c r="D1197" s="2">
        <v>99.583333330000002</v>
      </c>
      <c r="E1197" s="2">
        <v>0.47527252530000003</v>
      </c>
      <c r="F1197" s="2">
        <v>0.74386690200000005</v>
      </c>
      <c r="G1197" s="2">
        <v>2.1040559820000002</v>
      </c>
      <c r="H1197" s="2">
        <v>99.583333330000002</v>
      </c>
      <c r="I1197" s="2">
        <v>7.4977616600000003E-3</v>
      </c>
      <c r="J1197" s="2">
        <v>7.4162877869999996E-3</v>
      </c>
      <c r="K1197" s="2">
        <v>1.000618215</v>
      </c>
    </row>
    <row r="1198" spans="1:11" x14ac:dyDescent="0.25">
      <c r="A1198" s="79">
        <f>IR!B1205/12</f>
        <v>99.666666666666671</v>
      </c>
      <c r="D1198" s="2">
        <v>99.666666669999998</v>
      </c>
      <c r="E1198" s="2">
        <v>0.47497888620000001</v>
      </c>
      <c r="F1198" s="2">
        <v>0.74448492600000005</v>
      </c>
      <c r="G1198" s="2">
        <v>2.105356741</v>
      </c>
      <c r="H1198" s="2">
        <v>99.666666669999998</v>
      </c>
      <c r="I1198" s="2">
        <v>7.4977165869999996E-3</v>
      </c>
      <c r="J1198" s="2">
        <v>7.4162741619999998E-3</v>
      </c>
      <c r="K1198" s="2">
        <v>1.000618214</v>
      </c>
    </row>
    <row r="1199" spans="1:11" x14ac:dyDescent="0.25">
      <c r="A1199" s="79">
        <f>IR!B1206/12</f>
        <v>99.75</v>
      </c>
      <c r="D1199" s="2">
        <v>99.75</v>
      </c>
      <c r="E1199" s="2">
        <v>0.4746854291</v>
      </c>
      <c r="F1199" s="2">
        <v>0.74510294880000005</v>
      </c>
      <c r="G1199" s="2">
        <v>2.106658302</v>
      </c>
      <c r="H1199" s="2">
        <v>99.75</v>
      </c>
      <c r="I1199" s="2">
        <v>7.4976715789999999E-3</v>
      </c>
      <c r="J1199" s="2">
        <v>7.4162417480000001E-3</v>
      </c>
      <c r="K1199" s="2">
        <v>1.0006182109999999</v>
      </c>
    </row>
    <row r="1200" spans="1:11" x14ac:dyDescent="0.25">
      <c r="A1200" s="79">
        <f>IR!B1207/12</f>
        <v>99.833333333333329</v>
      </c>
      <c r="D1200" s="2">
        <v>99.833333330000002</v>
      </c>
      <c r="E1200" s="2">
        <v>0.4743921546</v>
      </c>
      <c r="F1200" s="2">
        <v>0.74572096899999996</v>
      </c>
      <c r="G1200" s="2">
        <v>2.107960662</v>
      </c>
      <c r="H1200" s="2">
        <v>99.833333330000002</v>
      </c>
      <c r="I1200" s="2">
        <v>7.4976266180000004E-3</v>
      </c>
      <c r="J1200" s="2">
        <v>7.4161904820000003E-3</v>
      </c>
      <c r="K1200" s="2">
        <v>1.000618207</v>
      </c>
    </row>
    <row r="1201" spans="1:11" x14ac:dyDescent="0.25">
      <c r="A1201" s="79">
        <f>IR!B1208/12</f>
        <v>99.916666666666671</v>
      </c>
      <c r="D1201" s="2">
        <v>99.916666669999998</v>
      </c>
      <c r="E1201" s="2">
        <v>0.47409906330000001</v>
      </c>
      <c r="F1201" s="2">
        <v>0.74633898489999995</v>
      </c>
      <c r="G1201" s="2">
        <v>2.109263817</v>
      </c>
      <c r="H1201" s="2">
        <v>99.916666669999998</v>
      </c>
      <c r="I1201" s="2">
        <v>7.497581689E-3</v>
      </c>
      <c r="J1201" s="2">
        <v>7.4161203010000001E-3</v>
      </c>
      <c r="K1201" s="2">
        <v>1.000618201</v>
      </c>
    </row>
    <row r="1202" spans="1:11" x14ac:dyDescent="0.25">
      <c r="A1202" s="79">
        <f>IR!B1209/12</f>
        <v>100</v>
      </c>
      <c r="H1202" s="2">
        <v>100</v>
      </c>
      <c r="I1202" s="2">
        <v>7.4975367769999999E-3</v>
      </c>
      <c r="J1202" s="5">
        <v>3.8395614910000001E-270</v>
      </c>
      <c r="K1202" s="5">
        <v>3.8395601660000001E-270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G3601"/>
  <sheetViews>
    <sheetView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" sqref="A3"/>
    </sheetView>
  </sheetViews>
  <sheetFormatPr defaultRowHeight="15" x14ac:dyDescent="0.25"/>
  <cols>
    <col min="1" max="1" width="9.140625" style="2"/>
    <col min="2" max="2" width="8.85546875" style="2" bestFit="1" customWidth="1"/>
    <col min="3" max="3" width="7.28515625" style="2" bestFit="1" customWidth="1"/>
    <col min="4" max="5" width="15.85546875" style="2" bestFit="1" customWidth="1"/>
    <col min="6" max="6" width="24" style="2" bestFit="1" customWidth="1"/>
    <col min="7" max="7" width="25.28515625" style="2" bestFit="1" customWidth="1"/>
    <col min="8" max="16384" width="9.140625" style="2"/>
  </cols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61</v>
      </c>
      <c r="G1" s="1"/>
    </row>
    <row r="2" spans="1:7" x14ac:dyDescent="0.25">
      <c r="A2" s="2" t="str">
        <f>B2&amp;"_"&amp;C2</f>
        <v>0_0</v>
      </c>
      <c r="B2" s="1">
        <v>0</v>
      </c>
      <c r="C2" s="1">
        <v>0</v>
      </c>
      <c r="D2" s="1">
        <v>-7.8924886335278693E-2</v>
      </c>
      <c r="E2" s="1">
        <v>-7.7920901286100297E-2</v>
      </c>
      <c r="F2" s="1">
        <v>1.3427068854417299</v>
      </c>
      <c r="G2" s="1"/>
    </row>
    <row r="3" spans="1:7" x14ac:dyDescent="0.25">
      <c r="A3" s="2" t="str">
        <f t="shared" ref="A3:A66" si="0">B3&amp;"_"&amp;C3</f>
        <v>0_1</v>
      </c>
      <c r="B3" s="1">
        <v>0</v>
      </c>
      <c r="C3" s="1">
        <v>1</v>
      </c>
      <c r="D3" s="1">
        <v>-0.39115696870760402</v>
      </c>
      <c r="E3" s="1">
        <v>-0.39197467903911198</v>
      </c>
      <c r="F3" s="1">
        <v>0.81102541496098701</v>
      </c>
      <c r="G3" s="1"/>
    </row>
    <row r="4" spans="1:7" x14ac:dyDescent="0.25">
      <c r="A4" s="2" t="str">
        <f t="shared" si="0"/>
        <v>0_2</v>
      </c>
      <c r="B4" s="1">
        <v>0</v>
      </c>
      <c r="C4" s="1">
        <v>2</v>
      </c>
      <c r="D4" s="1">
        <v>1.6560607431854999</v>
      </c>
      <c r="E4" s="1">
        <v>1.6544515868728</v>
      </c>
      <c r="F4" s="1">
        <v>-0.32829856254801698</v>
      </c>
      <c r="G4" s="1"/>
    </row>
    <row r="5" spans="1:7" x14ac:dyDescent="0.25">
      <c r="A5" s="2" t="str">
        <f t="shared" si="0"/>
        <v>0_3</v>
      </c>
      <c r="B5" s="1">
        <v>0</v>
      </c>
      <c r="C5" s="1">
        <v>3</v>
      </c>
      <c r="D5" s="1">
        <v>0.21065343865948</v>
      </c>
      <c r="E5" s="1">
        <v>0.21036345651264801</v>
      </c>
      <c r="F5" s="1">
        <v>-1.7891032288184101</v>
      </c>
      <c r="G5" s="1"/>
    </row>
    <row r="6" spans="1:7" x14ac:dyDescent="0.25">
      <c r="A6" s="2" t="str">
        <f t="shared" si="0"/>
        <v>0_4</v>
      </c>
      <c r="B6" s="1">
        <v>0</v>
      </c>
      <c r="C6" s="1">
        <v>4</v>
      </c>
      <c r="D6" s="1">
        <v>0.38367998427950301</v>
      </c>
      <c r="E6" s="1">
        <v>0.38356999656029001</v>
      </c>
      <c r="F6" s="1">
        <v>6.2488734211746E-2</v>
      </c>
      <c r="G6" s="1"/>
    </row>
    <row r="7" spans="1:7" x14ac:dyDescent="0.25">
      <c r="A7" s="2" t="str">
        <f t="shared" si="0"/>
        <v>0_5</v>
      </c>
      <c r="B7" s="1">
        <v>0</v>
      </c>
      <c r="C7" s="1">
        <v>5</v>
      </c>
      <c r="D7" s="1">
        <v>0.58457069701048403</v>
      </c>
      <c r="E7" s="1">
        <v>0.584517881260327</v>
      </c>
      <c r="F7" s="1">
        <v>-1.51858244699554</v>
      </c>
      <c r="G7" s="1"/>
    </row>
    <row r="8" spans="1:7" x14ac:dyDescent="0.25">
      <c r="A8" s="2" t="str">
        <f t="shared" si="0"/>
        <v>0_6</v>
      </c>
      <c r="B8" s="1">
        <v>0</v>
      </c>
      <c r="C8" s="1">
        <v>6</v>
      </c>
      <c r="D8" s="1">
        <v>0.267619751439714</v>
      </c>
      <c r="E8" s="1">
        <v>0.26751934302716202</v>
      </c>
      <c r="F8" s="1">
        <v>1.40252996663194</v>
      </c>
      <c r="G8" s="1"/>
    </row>
    <row r="9" spans="1:7" x14ac:dyDescent="0.25">
      <c r="A9" s="2" t="str">
        <f t="shared" si="0"/>
        <v>0_7</v>
      </c>
      <c r="B9" s="1">
        <v>0</v>
      </c>
      <c r="C9" s="1">
        <v>7</v>
      </c>
      <c r="D9" s="1">
        <v>-5.22425436527129E-2</v>
      </c>
      <c r="E9" s="1">
        <v>-5.2096645734003501E-2</v>
      </c>
      <c r="F9" s="1">
        <v>2.4953321018838301</v>
      </c>
      <c r="G9" s="1"/>
    </row>
    <row r="10" spans="1:7" x14ac:dyDescent="0.25">
      <c r="A10" s="2" t="str">
        <f t="shared" si="0"/>
        <v>0_8</v>
      </c>
      <c r="B10" s="1">
        <v>0</v>
      </c>
      <c r="C10" s="1">
        <v>8</v>
      </c>
      <c r="D10" s="1">
        <v>0.30315510144315799</v>
      </c>
      <c r="E10" s="1">
        <v>0.304228073074161</v>
      </c>
      <c r="F10" s="1">
        <v>-1.89938333690515</v>
      </c>
      <c r="G10" s="1"/>
    </row>
    <row r="11" spans="1:7" x14ac:dyDescent="0.25">
      <c r="A11" s="2" t="str">
        <f t="shared" si="0"/>
        <v>0_9</v>
      </c>
      <c r="B11" s="1">
        <v>0</v>
      </c>
      <c r="C11" s="1">
        <v>9</v>
      </c>
      <c r="D11" s="1">
        <v>-1.1127895842809701</v>
      </c>
      <c r="E11" s="1">
        <v>-1.11407801190002</v>
      </c>
      <c r="F11" s="1">
        <v>0.74877241121024196</v>
      </c>
      <c r="G11" s="1"/>
    </row>
    <row r="12" spans="1:7" x14ac:dyDescent="0.25">
      <c r="A12" s="2" t="str">
        <f t="shared" si="0"/>
        <v>0_10</v>
      </c>
      <c r="B12" s="1">
        <v>0</v>
      </c>
      <c r="C12" s="1">
        <v>10</v>
      </c>
      <c r="D12" s="1">
        <v>0.39934441430267698</v>
      </c>
      <c r="E12" s="1">
        <v>0.39978791338189901</v>
      </c>
      <c r="F12" s="1">
        <v>-0.81914926565911494</v>
      </c>
      <c r="G12" s="1"/>
    </row>
    <row r="13" spans="1:7" x14ac:dyDescent="0.25">
      <c r="A13" s="2" t="str">
        <f t="shared" si="0"/>
        <v>0_11</v>
      </c>
      <c r="B13" s="1">
        <v>0</v>
      </c>
      <c r="C13" s="1">
        <v>11</v>
      </c>
      <c r="D13" s="1">
        <v>-8.0592957062217904E-2</v>
      </c>
      <c r="E13" s="1">
        <v>-8.29023620383018E-2</v>
      </c>
      <c r="F13" s="1">
        <v>-0.94722558624910402</v>
      </c>
      <c r="G13" s="1"/>
    </row>
    <row r="14" spans="1:7" x14ac:dyDescent="0.25">
      <c r="A14" s="2" t="str">
        <f t="shared" si="0"/>
        <v>0_12</v>
      </c>
      <c r="B14" s="1">
        <v>0</v>
      </c>
      <c r="C14" s="1">
        <v>12</v>
      </c>
      <c r="D14" s="1">
        <v>0.41782943684644902</v>
      </c>
      <c r="E14" s="1">
        <v>0.41830914337366099</v>
      </c>
      <c r="F14" s="1">
        <v>-0.39845869831459102</v>
      </c>
      <c r="G14" s="1"/>
    </row>
    <row r="15" spans="1:7" x14ac:dyDescent="0.25">
      <c r="A15" s="2" t="str">
        <f t="shared" si="0"/>
        <v>0_13</v>
      </c>
      <c r="B15" s="1">
        <v>0</v>
      </c>
      <c r="C15" s="1">
        <v>13</v>
      </c>
      <c r="D15" s="1">
        <v>0.26154519480654997</v>
      </c>
      <c r="E15" s="1">
        <v>0.26148786672730401</v>
      </c>
      <c r="F15" s="1">
        <v>-1.54986924863179</v>
      </c>
      <c r="G15" s="1"/>
    </row>
    <row r="16" spans="1:7" x14ac:dyDescent="0.25">
      <c r="A16" s="2" t="str">
        <f t="shared" si="0"/>
        <v>0_14</v>
      </c>
      <c r="B16" s="1">
        <v>0</v>
      </c>
      <c r="C16" s="1">
        <v>14</v>
      </c>
      <c r="D16" s="1">
        <v>-4.9560380597347797E-2</v>
      </c>
      <c r="E16" s="1">
        <v>-4.9247513524570803E-2</v>
      </c>
      <c r="F16" s="1">
        <v>0.76516604160030399</v>
      </c>
      <c r="G16" s="1"/>
    </row>
    <row r="17" spans="1:7" x14ac:dyDescent="0.25">
      <c r="A17" s="2" t="str">
        <f t="shared" si="0"/>
        <v>0_15</v>
      </c>
      <c r="B17" s="1">
        <v>0</v>
      </c>
      <c r="C17" s="1">
        <v>15</v>
      </c>
      <c r="D17" s="1">
        <v>-1.2531751464110299</v>
      </c>
      <c r="E17" s="1">
        <v>-1.25475270025709</v>
      </c>
      <c r="F17" s="1">
        <v>-1.3437557668472999</v>
      </c>
      <c r="G17" s="1"/>
    </row>
    <row r="18" spans="1:7" x14ac:dyDescent="0.25">
      <c r="A18" s="2" t="str">
        <f t="shared" si="0"/>
        <v>0_16</v>
      </c>
      <c r="B18" s="1">
        <v>0</v>
      </c>
      <c r="C18" s="1">
        <v>16</v>
      </c>
      <c r="D18" s="1">
        <v>1.42484737523573</v>
      </c>
      <c r="E18" s="1">
        <v>1.4244377442959699</v>
      </c>
      <c r="F18" s="1">
        <v>0.88860953608613802</v>
      </c>
      <c r="G18" s="1"/>
    </row>
    <row r="19" spans="1:7" x14ac:dyDescent="0.25">
      <c r="A19" s="2" t="str">
        <f t="shared" si="0"/>
        <v>0_17</v>
      </c>
      <c r="B19" s="1">
        <v>0</v>
      </c>
      <c r="C19" s="1">
        <v>17</v>
      </c>
      <c r="D19" s="1">
        <v>-1.48041035793789</v>
      </c>
      <c r="E19" s="1">
        <v>-1.48185830837376</v>
      </c>
      <c r="F19" s="1">
        <v>-0.65977381202832697</v>
      </c>
      <c r="G19" s="1"/>
    </row>
    <row r="20" spans="1:7" x14ac:dyDescent="0.25">
      <c r="A20" s="2" t="str">
        <f t="shared" si="0"/>
        <v>0_18</v>
      </c>
      <c r="B20" s="1">
        <v>0</v>
      </c>
      <c r="C20" s="1">
        <v>18</v>
      </c>
      <c r="D20" s="1">
        <v>5.9991581860780602E-2</v>
      </c>
      <c r="E20" s="1">
        <v>5.8956781475117799E-2</v>
      </c>
      <c r="F20" s="1">
        <v>-0.13957961942913699</v>
      </c>
      <c r="G20" s="1"/>
    </row>
    <row r="21" spans="1:7" x14ac:dyDescent="0.25">
      <c r="A21" s="2" t="str">
        <f t="shared" si="0"/>
        <v>0_19</v>
      </c>
      <c r="B21" s="1">
        <v>0</v>
      </c>
      <c r="C21" s="1">
        <v>19</v>
      </c>
      <c r="D21" s="1">
        <v>1.1052345555060901</v>
      </c>
      <c r="E21" s="1">
        <v>1.1053046093671599</v>
      </c>
      <c r="F21" s="1">
        <v>-0.22024583324314401</v>
      </c>
      <c r="G21" s="1"/>
    </row>
    <row r="22" spans="1:7" x14ac:dyDescent="0.25">
      <c r="A22" s="2" t="str">
        <f t="shared" si="0"/>
        <v>0_20</v>
      </c>
      <c r="B22" s="1">
        <v>0</v>
      </c>
      <c r="C22" s="1">
        <v>20</v>
      </c>
      <c r="D22" s="1">
        <v>1.4931704601556299</v>
      </c>
      <c r="E22" s="1">
        <v>1.4923660794375</v>
      </c>
      <c r="F22" s="1">
        <v>-1.5973209389287101E-2</v>
      </c>
      <c r="G22" s="1"/>
    </row>
    <row r="23" spans="1:7" x14ac:dyDescent="0.25">
      <c r="A23" s="2" t="str">
        <f t="shared" si="0"/>
        <v>0_21</v>
      </c>
      <c r="B23" s="1">
        <v>0</v>
      </c>
      <c r="C23" s="1">
        <v>21</v>
      </c>
      <c r="D23" s="1">
        <v>-0.173918658092725</v>
      </c>
      <c r="E23" s="1">
        <v>-0.173574333330488</v>
      </c>
      <c r="F23" s="1">
        <v>-0.415762531134164</v>
      </c>
      <c r="G23" s="1"/>
    </row>
    <row r="24" spans="1:7" x14ac:dyDescent="0.25">
      <c r="A24" s="2" t="str">
        <f t="shared" si="0"/>
        <v>0_22</v>
      </c>
      <c r="B24" s="1">
        <v>0</v>
      </c>
      <c r="C24" s="1">
        <v>22</v>
      </c>
      <c r="D24" s="1">
        <v>0.43688542080889098</v>
      </c>
      <c r="E24" s="1">
        <v>0.43684631938066998</v>
      </c>
      <c r="F24" s="1">
        <v>1.1599796262009601</v>
      </c>
      <c r="G24" s="1"/>
    </row>
    <row r="25" spans="1:7" x14ac:dyDescent="0.25">
      <c r="A25" s="2" t="str">
        <f t="shared" si="0"/>
        <v>0_23</v>
      </c>
      <c r="B25" s="1">
        <v>0</v>
      </c>
      <c r="C25" s="1">
        <v>23</v>
      </c>
      <c r="D25" s="1">
        <v>5.5663697797063302E-2</v>
      </c>
      <c r="E25" s="1">
        <v>5.5459339059112697E-2</v>
      </c>
      <c r="F25" s="1">
        <v>0.79728313705421805</v>
      </c>
      <c r="G25" s="1"/>
    </row>
    <row r="26" spans="1:7" x14ac:dyDescent="0.25">
      <c r="A26" s="2" t="str">
        <f t="shared" si="0"/>
        <v>0_24</v>
      </c>
      <c r="B26" s="1">
        <v>0</v>
      </c>
      <c r="C26" s="1">
        <v>24</v>
      </c>
      <c r="D26" s="1">
        <v>1.0781732595176099</v>
      </c>
      <c r="E26" s="1">
        <v>1.07706159801107</v>
      </c>
      <c r="F26" s="1">
        <v>0.97130399269641798</v>
      </c>
      <c r="G26" s="1"/>
    </row>
    <row r="27" spans="1:7" x14ac:dyDescent="0.25">
      <c r="A27" s="2" t="str">
        <f t="shared" si="0"/>
        <v>0_25</v>
      </c>
      <c r="B27" s="1">
        <v>0</v>
      </c>
      <c r="C27" s="1">
        <v>25</v>
      </c>
      <c r="D27" s="1">
        <v>1.4892491436754101</v>
      </c>
      <c r="E27" s="1">
        <v>1.49008534389828</v>
      </c>
      <c r="F27" s="1">
        <v>-0.19988554946960899</v>
      </c>
      <c r="G27" s="1"/>
    </row>
    <row r="28" spans="1:7" x14ac:dyDescent="0.25">
      <c r="A28" s="2" t="str">
        <f t="shared" si="0"/>
        <v>0_26</v>
      </c>
      <c r="B28" s="1">
        <v>0</v>
      </c>
      <c r="C28" s="1">
        <v>26</v>
      </c>
      <c r="D28" s="1">
        <v>0.32638442462967898</v>
      </c>
      <c r="E28" s="1">
        <v>0.32591783995749402</v>
      </c>
      <c r="F28" s="1">
        <v>-0.312810190094509</v>
      </c>
      <c r="G28" s="1"/>
    </row>
    <row r="29" spans="1:7" x14ac:dyDescent="0.25">
      <c r="A29" s="2" t="str">
        <f t="shared" si="0"/>
        <v>0_27</v>
      </c>
      <c r="B29" s="1">
        <v>0</v>
      </c>
      <c r="C29" s="1">
        <v>27</v>
      </c>
      <c r="D29" s="1">
        <v>2.6144503373373098</v>
      </c>
      <c r="E29" s="1">
        <v>2.61388829978711</v>
      </c>
      <c r="F29" s="1">
        <v>1.75332830518353</v>
      </c>
      <c r="G29" s="1"/>
    </row>
    <row r="30" spans="1:7" x14ac:dyDescent="0.25">
      <c r="A30" s="2" t="str">
        <f t="shared" si="0"/>
        <v>0_28</v>
      </c>
      <c r="B30" s="1">
        <v>0</v>
      </c>
      <c r="C30" s="1">
        <v>28</v>
      </c>
      <c r="D30" s="1">
        <v>-0.72290911227245402</v>
      </c>
      <c r="E30" s="1">
        <v>-0.72390782597074899</v>
      </c>
      <c r="F30" s="1">
        <v>-0.54421908555913001</v>
      </c>
      <c r="G30" s="1"/>
    </row>
    <row r="31" spans="1:7" x14ac:dyDescent="0.25">
      <c r="A31" s="2" t="str">
        <f t="shared" si="0"/>
        <v>0_29</v>
      </c>
      <c r="B31" s="1">
        <v>0</v>
      </c>
      <c r="C31" s="1">
        <v>29</v>
      </c>
      <c r="D31" s="1">
        <v>-6.0304338538786799E-2</v>
      </c>
      <c r="E31" s="1">
        <v>-5.9184236354600302E-2</v>
      </c>
      <c r="F31" s="1">
        <v>-0.18856827852444899</v>
      </c>
      <c r="G31" s="1"/>
    </row>
    <row r="32" spans="1:7" x14ac:dyDescent="0.25">
      <c r="A32" s="2" t="str">
        <f t="shared" si="0"/>
        <v>0_30</v>
      </c>
      <c r="B32" s="1">
        <v>0</v>
      </c>
      <c r="C32" s="1">
        <v>30</v>
      </c>
      <c r="D32" s="1">
        <v>-0.71162110137031598</v>
      </c>
      <c r="E32" s="1">
        <v>-0.71141470689135999</v>
      </c>
      <c r="F32" s="1">
        <v>-0.71556384576105903</v>
      </c>
      <c r="G32" s="1"/>
    </row>
    <row r="33" spans="1:7" x14ac:dyDescent="0.25">
      <c r="A33" s="2" t="str">
        <f t="shared" si="0"/>
        <v>0_31</v>
      </c>
      <c r="B33" s="1">
        <v>0</v>
      </c>
      <c r="C33" s="1">
        <v>31</v>
      </c>
      <c r="D33" s="1">
        <v>-0.88531193350602</v>
      </c>
      <c r="E33" s="1">
        <v>-0.886146921253814</v>
      </c>
      <c r="F33" s="1">
        <v>0.87269975771479702</v>
      </c>
      <c r="G33" s="1"/>
    </row>
    <row r="34" spans="1:7" x14ac:dyDescent="0.25">
      <c r="A34" s="2" t="str">
        <f t="shared" si="0"/>
        <v>0_32</v>
      </c>
      <c r="B34" s="1">
        <v>0</v>
      </c>
      <c r="C34" s="1">
        <v>32</v>
      </c>
      <c r="D34" s="1">
        <v>2.0840248137842199</v>
      </c>
      <c r="E34" s="1">
        <v>2.0847244254567099</v>
      </c>
      <c r="F34" s="1">
        <v>0.168341832674373</v>
      </c>
      <c r="G34" s="1"/>
    </row>
    <row r="35" spans="1:7" x14ac:dyDescent="0.25">
      <c r="A35" s="2" t="str">
        <f t="shared" si="0"/>
        <v>0_33</v>
      </c>
      <c r="B35" s="1">
        <v>0</v>
      </c>
      <c r="C35" s="1">
        <v>33</v>
      </c>
      <c r="D35" s="1">
        <v>-1.7463192348105501</v>
      </c>
      <c r="E35" s="1">
        <v>-1.74719589164458</v>
      </c>
      <c r="F35" s="1">
        <v>-1.95024253737822</v>
      </c>
      <c r="G35" s="1"/>
    </row>
    <row r="36" spans="1:7" x14ac:dyDescent="0.25">
      <c r="A36" s="2" t="str">
        <f t="shared" si="0"/>
        <v>0_34</v>
      </c>
      <c r="B36" s="1">
        <v>0</v>
      </c>
      <c r="C36" s="1">
        <v>34</v>
      </c>
      <c r="D36" s="1">
        <v>-1.5377795313798699</v>
      </c>
      <c r="E36" s="1">
        <v>-1.53815818216073</v>
      </c>
      <c r="F36" s="1">
        <v>0.84489480879249801</v>
      </c>
      <c r="G36" s="1"/>
    </row>
    <row r="37" spans="1:7" x14ac:dyDescent="0.25">
      <c r="A37" s="2" t="str">
        <f t="shared" si="0"/>
        <v>0_35</v>
      </c>
      <c r="B37" s="1">
        <v>0</v>
      </c>
      <c r="C37" s="1">
        <v>35</v>
      </c>
      <c r="D37" s="1">
        <v>-0.61348014927310701</v>
      </c>
      <c r="E37" s="1">
        <v>-0.61307482839577698</v>
      </c>
      <c r="F37" s="1">
        <v>-0.33975648336378</v>
      </c>
      <c r="G37" s="1"/>
    </row>
    <row r="38" spans="1:7" x14ac:dyDescent="0.25">
      <c r="A38" s="2" t="str">
        <f t="shared" si="0"/>
        <v>0_36</v>
      </c>
      <c r="B38" s="1">
        <v>0</v>
      </c>
      <c r="C38" s="1">
        <v>36</v>
      </c>
      <c r="D38" s="1">
        <v>1.1555519656384901</v>
      </c>
      <c r="E38" s="1">
        <v>1.1560848126549399</v>
      </c>
      <c r="F38" s="1">
        <v>0.74647225709335296</v>
      </c>
      <c r="G38" s="1"/>
    </row>
    <row r="39" spans="1:7" x14ac:dyDescent="0.25">
      <c r="A39" s="2" t="str">
        <f t="shared" si="0"/>
        <v>0_37</v>
      </c>
      <c r="B39" s="1">
        <v>0</v>
      </c>
      <c r="C39" s="1">
        <v>37</v>
      </c>
      <c r="D39" s="1">
        <v>0.499881976413241</v>
      </c>
      <c r="E39" s="1">
        <v>0.49900669790306401</v>
      </c>
      <c r="F39" s="1">
        <v>3.5833241887224303E-2</v>
      </c>
      <c r="G39" s="1"/>
    </row>
    <row r="40" spans="1:7" x14ac:dyDescent="0.25">
      <c r="A40" s="2" t="str">
        <f t="shared" si="0"/>
        <v>0_38</v>
      </c>
      <c r="B40" s="1">
        <v>0</v>
      </c>
      <c r="C40" s="1">
        <v>38</v>
      </c>
      <c r="D40" s="1">
        <v>-0.55062641655362998</v>
      </c>
      <c r="E40" s="1">
        <v>-0.55019235890868801</v>
      </c>
      <c r="F40" s="1">
        <v>0.73593483745299704</v>
      </c>
      <c r="G40" s="1"/>
    </row>
    <row r="41" spans="1:7" x14ac:dyDescent="0.25">
      <c r="A41" s="2" t="str">
        <f t="shared" si="0"/>
        <v>0_39</v>
      </c>
      <c r="B41" s="1">
        <v>0</v>
      </c>
      <c r="C41" s="1">
        <v>39</v>
      </c>
      <c r="D41" s="1">
        <v>-1.8464853331275399</v>
      </c>
      <c r="E41" s="1">
        <v>-1.84614277097804</v>
      </c>
      <c r="F41" s="1">
        <v>-0.71271751142316697</v>
      </c>
      <c r="G41" s="1"/>
    </row>
    <row r="42" spans="1:7" x14ac:dyDescent="0.25">
      <c r="A42" s="2" t="str">
        <f t="shared" si="0"/>
        <v>0_40</v>
      </c>
      <c r="B42" s="1">
        <v>0</v>
      </c>
      <c r="C42" s="1">
        <v>40</v>
      </c>
      <c r="D42" s="1">
        <v>1.89881472027011</v>
      </c>
      <c r="E42" s="1">
        <v>1.8996292622856299</v>
      </c>
      <c r="F42" s="1">
        <v>1.22008287371499</v>
      </c>
      <c r="G42" s="1"/>
    </row>
    <row r="43" spans="1:7" x14ac:dyDescent="0.25">
      <c r="A43" s="2" t="str">
        <f t="shared" si="0"/>
        <v>0_41</v>
      </c>
      <c r="B43" s="1">
        <v>0</v>
      </c>
      <c r="C43" s="1">
        <v>41</v>
      </c>
      <c r="D43" s="1">
        <v>-0.41657902610805803</v>
      </c>
      <c r="E43" s="1">
        <v>-0.41752859557356298</v>
      </c>
      <c r="F43" s="1">
        <v>-1.19684084270739</v>
      </c>
      <c r="G43" s="1"/>
    </row>
    <row r="44" spans="1:7" x14ac:dyDescent="0.25">
      <c r="A44" s="2" t="str">
        <f t="shared" si="0"/>
        <v>0_42</v>
      </c>
      <c r="B44" s="1">
        <v>0</v>
      </c>
      <c r="C44" s="1">
        <v>42</v>
      </c>
      <c r="D44" s="1">
        <v>0.94894186065148001</v>
      </c>
      <c r="E44" s="1">
        <v>0.94864973725187096</v>
      </c>
      <c r="F44" s="1">
        <v>0.36087381269590801</v>
      </c>
      <c r="G44" s="1"/>
    </row>
    <row r="45" spans="1:7" x14ac:dyDescent="0.25">
      <c r="A45" s="2" t="str">
        <f t="shared" si="0"/>
        <v>0_43</v>
      </c>
      <c r="B45" s="1">
        <v>0</v>
      </c>
      <c r="C45" s="1">
        <v>43</v>
      </c>
      <c r="D45" s="1">
        <v>-2.4355490266661599</v>
      </c>
      <c r="E45" s="1">
        <v>-2.4351635183223101</v>
      </c>
      <c r="F45" s="1">
        <v>-1.9662543082285699</v>
      </c>
      <c r="G45" s="1"/>
    </row>
    <row r="46" spans="1:7" x14ac:dyDescent="0.25">
      <c r="A46" s="2" t="str">
        <f t="shared" si="0"/>
        <v>0_44</v>
      </c>
      <c r="B46" s="1">
        <v>0</v>
      </c>
      <c r="C46" s="1">
        <v>44</v>
      </c>
      <c r="D46" s="1">
        <v>0.39830428520967598</v>
      </c>
      <c r="E46" s="1">
        <v>0.398937878232692</v>
      </c>
      <c r="F46" s="1">
        <v>1.13790500914954</v>
      </c>
      <c r="G46" s="1"/>
    </row>
    <row r="47" spans="1:7" x14ac:dyDescent="0.25">
      <c r="A47" s="2" t="str">
        <f t="shared" si="0"/>
        <v>0_45</v>
      </c>
      <c r="B47" s="1">
        <v>0</v>
      </c>
      <c r="C47" s="1">
        <v>45</v>
      </c>
      <c r="D47" s="1">
        <v>-1.6698147218469901</v>
      </c>
      <c r="E47" s="1">
        <v>-1.6691893348443201</v>
      </c>
      <c r="F47" s="1">
        <v>-0.99274193900824004</v>
      </c>
      <c r="G47" s="1"/>
    </row>
    <row r="48" spans="1:7" x14ac:dyDescent="0.25">
      <c r="A48" s="2" t="str">
        <f t="shared" si="0"/>
        <v>0_46</v>
      </c>
      <c r="B48" s="1">
        <v>0</v>
      </c>
      <c r="C48" s="1">
        <v>46</v>
      </c>
      <c r="D48" s="1">
        <v>-2.5511016614234201</v>
      </c>
      <c r="E48" s="1">
        <v>-2.54915032179361</v>
      </c>
      <c r="F48" s="1">
        <v>-0.93577536501919401</v>
      </c>
      <c r="G48" s="1"/>
    </row>
    <row r="49" spans="1:7" x14ac:dyDescent="0.25">
      <c r="A49" s="2" t="str">
        <f t="shared" si="0"/>
        <v>0_47</v>
      </c>
      <c r="B49" s="1">
        <v>0</v>
      </c>
      <c r="C49" s="1">
        <v>47</v>
      </c>
      <c r="D49" s="1">
        <v>1.3205054298789101</v>
      </c>
      <c r="E49" s="1">
        <v>1.3198223683874599</v>
      </c>
      <c r="F49" s="1">
        <v>0.73195748365216895</v>
      </c>
      <c r="G49" s="1"/>
    </row>
    <row r="50" spans="1:7" x14ac:dyDescent="0.25">
      <c r="A50" s="2" t="str">
        <f t="shared" si="0"/>
        <v>0_48</v>
      </c>
      <c r="B50" s="1">
        <v>0</v>
      </c>
      <c r="C50" s="1">
        <v>48</v>
      </c>
      <c r="D50" s="1">
        <v>-1.47103831826308</v>
      </c>
      <c r="E50" s="1">
        <v>-1.4719441548410701</v>
      </c>
      <c r="F50" s="1">
        <v>0.25838585542100101</v>
      </c>
      <c r="G50" s="1"/>
    </row>
    <row r="51" spans="1:7" x14ac:dyDescent="0.25">
      <c r="A51" s="2" t="str">
        <f t="shared" si="0"/>
        <v>0_49</v>
      </c>
      <c r="B51" s="1">
        <v>0</v>
      </c>
      <c r="C51" s="1">
        <v>49</v>
      </c>
      <c r="D51" s="1">
        <v>-7.15134492937268E-2</v>
      </c>
      <c r="E51" s="1">
        <v>-7.0853905984949894E-2</v>
      </c>
      <c r="F51" s="1">
        <v>0.93957117474079099</v>
      </c>
      <c r="G51" s="1"/>
    </row>
    <row r="52" spans="1:7" x14ac:dyDescent="0.25">
      <c r="A52" s="2" t="str">
        <f t="shared" si="0"/>
        <v>0_50</v>
      </c>
      <c r="B52" s="1">
        <v>0</v>
      </c>
      <c r="C52" s="1">
        <v>50</v>
      </c>
      <c r="D52" s="1">
        <v>0.48021508863194301</v>
      </c>
      <c r="E52" s="1">
        <v>0.48012205506844102</v>
      </c>
      <c r="F52" s="1">
        <v>-0.89465674830895203</v>
      </c>
      <c r="G52" s="1"/>
    </row>
    <row r="53" spans="1:7" x14ac:dyDescent="0.25">
      <c r="A53" s="2" t="str">
        <f t="shared" si="0"/>
        <v>0_51</v>
      </c>
      <c r="B53" s="1">
        <v>0</v>
      </c>
      <c r="C53" s="1">
        <v>51</v>
      </c>
      <c r="D53" s="1">
        <v>-1.27898754636003</v>
      </c>
      <c r="E53" s="1">
        <v>-1.27774494316377</v>
      </c>
      <c r="F53" s="1">
        <v>0.68439532497498701</v>
      </c>
      <c r="G53" s="1"/>
    </row>
    <row r="54" spans="1:7" x14ac:dyDescent="0.25">
      <c r="A54" s="2" t="str">
        <f t="shared" si="0"/>
        <v>0_52</v>
      </c>
      <c r="B54" s="1">
        <v>0</v>
      </c>
      <c r="C54" s="1">
        <v>52</v>
      </c>
      <c r="D54" s="1">
        <v>-0.32093087920221403</v>
      </c>
      <c r="E54" s="1">
        <v>-0.32125233492935001</v>
      </c>
      <c r="F54" s="1">
        <v>0.25166785095856198</v>
      </c>
      <c r="G54" s="1"/>
    </row>
    <row r="55" spans="1:7" x14ac:dyDescent="0.25">
      <c r="A55" s="2" t="str">
        <f t="shared" si="0"/>
        <v>0_53</v>
      </c>
      <c r="B55" s="1">
        <v>0</v>
      </c>
      <c r="C55" s="1">
        <v>53</v>
      </c>
      <c r="D55" s="1">
        <v>0.39990053598856601</v>
      </c>
      <c r="E55" s="1">
        <v>0.39921820361146698</v>
      </c>
      <c r="F55" s="1">
        <v>2.17003903322601</v>
      </c>
      <c r="G55" s="1"/>
    </row>
    <row r="56" spans="1:7" x14ac:dyDescent="0.25">
      <c r="A56" s="2" t="str">
        <f t="shared" si="0"/>
        <v>0_54</v>
      </c>
      <c r="B56" s="1">
        <v>0</v>
      </c>
      <c r="C56" s="1">
        <v>54</v>
      </c>
      <c r="D56" s="1">
        <v>-0.313579561276289</v>
      </c>
      <c r="E56" s="1">
        <v>-0.31382784834211302</v>
      </c>
      <c r="F56" s="1">
        <v>-0.83614322762034399</v>
      </c>
      <c r="G56" s="1"/>
    </row>
    <row r="57" spans="1:7" x14ac:dyDescent="0.25">
      <c r="A57" s="2" t="str">
        <f t="shared" si="0"/>
        <v>0_55</v>
      </c>
      <c r="B57" s="1">
        <v>0</v>
      </c>
      <c r="C57" s="1">
        <v>55</v>
      </c>
      <c r="D57" s="1">
        <v>-0.62495354591725805</v>
      </c>
      <c r="E57" s="1">
        <v>-0.62398253404227599</v>
      </c>
      <c r="F57" s="1">
        <v>0.33029237647996401</v>
      </c>
      <c r="G57" s="1"/>
    </row>
    <row r="58" spans="1:7" x14ac:dyDescent="0.25">
      <c r="A58" s="2" t="str">
        <f t="shared" si="0"/>
        <v>0_56</v>
      </c>
      <c r="B58" s="1">
        <v>0</v>
      </c>
      <c r="C58" s="1">
        <v>56</v>
      </c>
      <c r="D58" s="1">
        <v>1.29996041466623</v>
      </c>
      <c r="E58" s="1">
        <v>1.2994771871136901</v>
      </c>
      <c r="F58" s="1">
        <v>0.37198040785743203</v>
      </c>
      <c r="G58" s="1"/>
    </row>
    <row r="59" spans="1:7" x14ac:dyDescent="0.25">
      <c r="A59" s="2" t="str">
        <f t="shared" si="0"/>
        <v>0_57</v>
      </c>
      <c r="B59" s="1">
        <v>0</v>
      </c>
      <c r="C59" s="1">
        <v>57</v>
      </c>
      <c r="D59" s="1">
        <v>0.69015260406573298</v>
      </c>
      <c r="E59" s="1">
        <v>0.68899459283921205</v>
      </c>
      <c r="F59" s="1">
        <v>7.9343689576368406E-2</v>
      </c>
      <c r="G59" s="1"/>
    </row>
    <row r="60" spans="1:7" x14ac:dyDescent="0.25">
      <c r="A60" s="2" t="str">
        <f t="shared" si="0"/>
        <v>0_58</v>
      </c>
      <c r="B60" s="1">
        <v>0</v>
      </c>
      <c r="C60" s="1">
        <v>58</v>
      </c>
      <c r="D60" s="1">
        <v>-0.49382726113387998</v>
      </c>
      <c r="E60" s="1">
        <v>-0.49201411036854598</v>
      </c>
      <c r="F60" s="1">
        <v>-2.82174687994724</v>
      </c>
      <c r="G60" s="1"/>
    </row>
    <row r="61" spans="1:7" x14ac:dyDescent="0.25">
      <c r="A61" s="2" t="str">
        <f t="shared" si="0"/>
        <v>0_59</v>
      </c>
      <c r="B61" s="1">
        <v>0</v>
      </c>
      <c r="C61" s="1">
        <v>59</v>
      </c>
      <c r="D61" s="1">
        <v>-1.0769169519547599</v>
      </c>
      <c r="E61" s="1">
        <v>-1.07835251406129</v>
      </c>
      <c r="F61" s="1">
        <v>-0.21828023051788201</v>
      </c>
      <c r="G61" s="1"/>
    </row>
    <row r="62" spans="1:7" x14ac:dyDescent="0.25">
      <c r="A62" s="2" t="str">
        <f t="shared" si="0"/>
        <v>0_60</v>
      </c>
      <c r="B62" s="1">
        <v>0</v>
      </c>
      <c r="C62" s="1">
        <v>60</v>
      </c>
      <c r="D62" s="1">
        <v>0.83785466798184705</v>
      </c>
      <c r="E62" s="1">
        <v>0.83868471743815998</v>
      </c>
      <c r="F62" s="1">
        <v>0.62758780104363898</v>
      </c>
      <c r="G62" s="1"/>
    </row>
    <row r="63" spans="1:7" x14ac:dyDescent="0.25">
      <c r="A63" s="2" t="str">
        <f t="shared" si="0"/>
        <v>0_61</v>
      </c>
      <c r="B63" s="1">
        <v>0</v>
      </c>
      <c r="C63" s="1">
        <v>61</v>
      </c>
      <c r="D63" s="1">
        <v>0.84660137376025801</v>
      </c>
      <c r="E63" s="1">
        <v>0.84538622617493797</v>
      </c>
      <c r="F63" s="1">
        <v>2.0062903792486702</v>
      </c>
      <c r="G63" s="1"/>
    </row>
    <row r="64" spans="1:7" x14ac:dyDescent="0.25">
      <c r="A64" s="2" t="str">
        <f t="shared" si="0"/>
        <v>0_62</v>
      </c>
      <c r="B64" s="1">
        <v>0</v>
      </c>
      <c r="C64" s="1">
        <v>62</v>
      </c>
      <c r="D64" s="1">
        <v>-0.84730633222410701</v>
      </c>
      <c r="E64" s="1">
        <v>-0.84808911423757505</v>
      </c>
      <c r="F64" s="1">
        <v>-0.29187345980663398</v>
      </c>
      <c r="G64" s="1"/>
    </row>
    <row r="65" spans="1:7" x14ac:dyDescent="0.25">
      <c r="A65" s="2" t="str">
        <f t="shared" si="0"/>
        <v>0_63</v>
      </c>
      <c r="B65" s="1">
        <v>0</v>
      </c>
      <c r="C65" s="1">
        <v>63</v>
      </c>
      <c r="D65" s="1">
        <v>0.39839966778506603</v>
      </c>
      <c r="E65" s="1">
        <v>0.398067535683931</v>
      </c>
      <c r="F65" s="1">
        <v>1.55176111324133</v>
      </c>
      <c r="G65" s="1"/>
    </row>
    <row r="66" spans="1:7" x14ac:dyDescent="0.25">
      <c r="A66" s="2" t="str">
        <f t="shared" si="0"/>
        <v>0_64</v>
      </c>
      <c r="B66" s="1">
        <v>0</v>
      </c>
      <c r="C66" s="1">
        <v>64</v>
      </c>
      <c r="D66" s="1">
        <v>0.53078564860517097</v>
      </c>
      <c r="E66" s="1">
        <v>0.53152943324344903</v>
      </c>
      <c r="F66" s="1">
        <v>-1.01633030443559</v>
      </c>
      <c r="G66" s="1"/>
    </row>
    <row r="67" spans="1:7" x14ac:dyDescent="0.25">
      <c r="A67" s="2" t="str">
        <f t="shared" ref="A67:A130" si="1">B67&amp;"_"&amp;C67</f>
        <v>0_65</v>
      </c>
      <c r="B67" s="1">
        <v>0</v>
      </c>
      <c r="C67" s="1">
        <v>65</v>
      </c>
      <c r="D67" s="1">
        <v>0.73587913797899795</v>
      </c>
      <c r="E67" s="1">
        <v>0.73550548302525798</v>
      </c>
      <c r="F67" s="1">
        <v>0.91868734947314401</v>
      </c>
      <c r="G67" s="1"/>
    </row>
    <row r="68" spans="1:7" x14ac:dyDescent="0.25">
      <c r="A68" s="2" t="str">
        <f t="shared" si="1"/>
        <v>0_66</v>
      </c>
      <c r="B68" s="1">
        <v>0</v>
      </c>
      <c r="C68" s="1">
        <v>66</v>
      </c>
      <c r="D68" s="1">
        <v>-1.01409723883369</v>
      </c>
      <c r="E68" s="1">
        <v>-1.0161596257369201</v>
      </c>
      <c r="F68" s="1">
        <v>-0.45230131753108099</v>
      </c>
      <c r="G68" s="1"/>
    </row>
    <row r="69" spans="1:7" x14ac:dyDescent="0.25">
      <c r="A69" s="2" t="str">
        <f t="shared" si="1"/>
        <v>0_67</v>
      </c>
      <c r="B69" s="1">
        <v>0</v>
      </c>
      <c r="C69" s="1">
        <v>67</v>
      </c>
      <c r="D69" s="1">
        <v>-0.256204306973076</v>
      </c>
      <c r="E69" s="1">
        <v>-0.25541118231355397</v>
      </c>
      <c r="F69" s="1">
        <v>0.41160417959123502</v>
      </c>
      <c r="G69" s="1"/>
    </row>
    <row r="70" spans="1:7" x14ac:dyDescent="0.25">
      <c r="A70" s="2" t="str">
        <f t="shared" si="1"/>
        <v>0_68</v>
      </c>
      <c r="B70" s="1">
        <v>0</v>
      </c>
      <c r="C70" s="1">
        <v>68</v>
      </c>
      <c r="D70" s="1">
        <v>-0.22511174827835501</v>
      </c>
      <c r="E70" s="1">
        <v>-0.22378723145806501</v>
      </c>
      <c r="F70" s="1">
        <v>0.57033000313905802</v>
      </c>
      <c r="G70" s="1"/>
    </row>
    <row r="71" spans="1:7" x14ac:dyDescent="0.25">
      <c r="A71" s="2" t="str">
        <f t="shared" si="1"/>
        <v>0_69</v>
      </c>
      <c r="B71" s="1">
        <v>0</v>
      </c>
      <c r="C71" s="1">
        <v>69</v>
      </c>
      <c r="D71" s="1">
        <v>-0.280334866730168</v>
      </c>
      <c r="E71" s="1">
        <v>-0.27932797818681598</v>
      </c>
      <c r="F71" s="1">
        <v>1.2886882244048199</v>
      </c>
      <c r="G71" s="1"/>
    </row>
    <row r="72" spans="1:7" x14ac:dyDescent="0.25">
      <c r="A72" s="2" t="str">
        <f t="shared" si="1"/>
        <v>0_70</v>
      </c>
      <c r="B72" s="1">
        <v>0</v>
      </c>
      <c r="C72" s="1">
        <v>70</v>
      </c>
      <c r="D72" s="1">
        <v>-1.1761896259381801</v>
      </c>
      <c r="E72" s="1">
        <v>-1.1776131965176799</v>
      </c>
      <c r="F72" s="1">
        <v>0.14414165520432401</v>
      </c>
      <c r="G72" s="1"/>
    </row>
    <row r="73" spans="1:7" x14ac:dyDescent="0.25">
      <c r="A73" s="2" t="str">
        <f t="shared" si="1"/>
        <v>0_71</v>
      </c>
      <c r="B73" s="1">
        <v>0</v>
      </c>
      <c r="C73" s="1">
        <v>71</v>
      </c>
      <c r="D73" s="1">
        <v>0.46079782783237599</v>
      </c>
      <c r="E73" s="1">
        <v>0.46186517863068399</v>
      </c>
      <c r="F73" s="1">
        <v>0.69940040611562604</v>
      </c>
      <c r="G73" s="1"/>
    </row>
    <row r="74" spans="1:7" x14ac:dyDescent="0.25">
      <c r="A74" s="2" t="str">
        <f t="shared" si="1"/>
        <v>0_72</v>
      </c>
      <c r="B74" s="1">
        <v>0</v>
      </c>
      <c r="C74" s="1">
        <v>72</v>
      </c>
      <c r="D74" s="1">
        <v>0.21628918024935601</v>
      </c>
      <c r="E74" s="1">
        <v>0.21495234434198701</v>
      </c>
      <c r="F74" s="1">
        <v>-0.54252628035103301</v>
      </c>
      <c r="G74" s="1"/>
    </row>
    <row r="75" spans="1:7" x14ac:dyDescent="0.25">
      <c r="A75" s="2" t="str">
        <f t="shared" si="1"/>
        <v>0_73</v>
      </c>
      <c r="B75" s="1">
        <v>0</v>
      </c>
      <c r="C75" s="1">
        <v>73</v>
      </c>
      <c r="D75" s="1">
        <v>0.28617733776299198</v>
      </c>
      <c r="E75" s="1">
        <v>0.28641930289959999</v>
      </c>
      <c r="F75" s="1">
        <v>0.46622023450396</v>
      </c>
      <c r="G75" s="1"/>
    </row>
    <row r="76" spans="1:7" x14ac:dyDescent="0.25">
      <c r="A76" s="2" t="str">
        <f t="shared" si="1"/>
        <v>0_74</v>
      </c>
      <c r="B76" s="1">
        <v>0</v>
      </c>
      <c r="C76" s="1">
        <v>74</v>
      </c>
      <c r="D76" s="1">
        <v>-0.15362826459530901</v>
      </c>
      <c r="E76" s="1">
        <v>-0.153821408139691</v>
      </c>
      <c r="F76" s="1">
        <v>0.218464022966951</v>
      </c>
      <c r="G76" s="1"/>
    </row>
    <row r="77" spans="1:7" x14ac:dyDescent="0.25">
      <c r="A77" s="2" t="str">
        <f t="shared" si="1"/>
        <v>0_75</v>
      </c>
      <c r="B77" s="1">
        <v>0</v>
      </c>
      <c r="C77" s="1">
        <v>75</v>
      </c>
      <c r="D77" s="1">
        <v>1.87585018293092</v>
      </c>
      <c r="E77" s="1">
        <v>1.8771125537356499</v>
      </c>
      <c r="F77" s="1">
        <v>-1.4270484441040201</v>
      </c>
      <c r="G77" s="1"/>
    </row>
    <row r="78" spans="1:7" x14ac:dyDescent="0.25">
      <c r="A78" s="2" t="str">
        <f t="shared" si="1"/>
        <v>0_76</v>
      </c>
      <c r="B78" s="1">
        <v>0</v>
      </c>
      <c r="C78" s="1">
        <v>76</v>
      </c>
      <c r="D78" s="1">
        <v>0.77329269290567404</v>
      </c>
      <c r="E78" s="1">
        <v>0.77428536225855005</v>
      </c>
      <c r="F78" s="1">
        <v>1.0750025742596401</v>
      </c>
      <c r="G78" s="1"/>
    </row>
    <row r="79" spans="1:7" x14ac:dyDescent="0.25">
      <c r="A79" s="2" t="str">
        <f t="shared" si="1"/>
        <v>0_77</v>
      </c>
      <c r="B79" s="1">
        <v>0</v>
      </c>
      <c r="C79" s="1">
        <v>77</v>
      </c>
      <c r="D79" s="1">
        <v>-2.68163494608291E-2</v>
      </c>
      <c r="E79" s="1">
        <v>-2.9046579332105402E-2</v>
      </c>
      <c r="F79" s="1">
        <v>0.49655116903754398</v>
      </c>
      <c r="G79" s="1"/>
    </row>
    <row r="80" spans="1:7" x14ac:dyDescent="0.25">
      <c r="A80" s="2" t="str">
        <f t="shared" si="1"/>
        <v>0_78</v>
      </c>
      <c r="B80" s="1">
        <v>0</v>
      </c>
      <c r="C80" s="1">
        <v>78</v>
      </c>
      <c r="D80" s="1">
        <v>-0.85047015756820099</v>
      </c>
      <c r="E80" s="1">
        <v>-0.84978663723415804</v>
      </c>
      <c r="F80" s="1">
        <v>-1.64806156822987</v>
      </c>
      <c r="G80" s="1"/>
    </row>
    <row r="81" spans="1:7" x14ac:dyDescent="0.25">
      <c r="A81" s="2" t="str">
        <f t="shared" si="1"/>
        <v>0_79</v>
      </c>
      <c r="B81" s="1">
        <v>0</v>
      </c>
      <c r="C81" s="1">
        <v>79</v>
      </c>
      <c r="D81" s="1">
        <v>0.23589475997283499</v>
      </c>
      <c r="E81" s="1">
        <v>0.23601048575811001</v>
      </c>
      <c r="F81" s="1">
        <v>-0.19854884431307401</v>
      </c>
      <c r="G81" s="1"/>
    </row>
    <row r="82" spans="1:7" x14ac:dyDescent="0.25">
      <c r="A82" s="2" t="str">
        <f t="shared" si="1"/>
        <v>0_80</v>
      </c>
      <c r="B82" s="1">
        <v>0</v>
      </c>
      <c r="C82" s="1">
        <v>80</v>
      </c>
      <c r="D82" s="1">
        <v>-1.54175691290209</v>
      </c>
      <c r="E82" s="1">
        <v>-1.54240128718877</v>
      </c>
      <c r="F82" s="1">
        <v>-1.7830061700861899</v>
      </c>
      <c r="G82" s="1"/>
    </row>
    <row r="83" spans="1:7" x14ac:dyDescent="0.25">
      <c r="A83" s="2" t="str">
        <f t="shared" si="1"/>
        <v>0_81</v>
      </c>
      <c r="B83" s="1">
        <v>0</v>
      </c>
      <c r="C83" s="1">
        <v>81</v>
      </c>
      <c r="D83" s="1">
        <v>0.89860956602440401</v>
      </c>
      <c r="E83" s="1">
        <v>0.89850344929234305</v>
      </c>
      <c r="F83" s="1">
        <v>1.9153431935319301</v>
      </c>
      <c r="G83" s="1"/>
    </row>
    <row r="84" spans="1:7" x14ac:dyDescent="0.25">
      <c r="A84" s="2" t="str">
        <f t="shared" si="1"/>
        <v>0_82</v>
      </c>
      <c r="B84" s="1">
        <v>0</v>
      </c>
      <c r="C84" s="1">
        <v>82</v>
      </c>
      <c r="D84" s="1">
        <v>1.1805311749494001</v>
      </c>
      <c r="E84" s="1">
        <v>1.18198539645717</v>
      </c>
      <c r="F84" s="1">
        <v>0.84973194003519303</v>
      </c>
      <c r="G84" s="1"/>
    </row>
    <row r="85" spans="1:7" x14ac:dyDescent="0.25">
      <c r="A85" s="2" t="str">
        <f t="shared" si="1"/>
        <v>0_83</v>
      </c>
      <c r="B85" s="1">
        <v>0</v>
      </c>
      <c r="C85" s="1">
        <v>83</v>
      </c>
      <c r="D85" s="1">
        <v>5.8182045561609601E-2</v>
      </c>
      <c r="E85" s="1">
        <v>5.9040339328606001E-2</v>
      </c>
      <c r="F85" s="1">
        <v>-0.29104419531711401</v>
      </c>
      <c r="G85" s="1"/>
    </row>
    <row r="86" spans="1:7" x14ac:dyDescent="0.25">
      <c r="A86" s="2" t="str">
        <f t="shared" si="1"/>
        <v>0_84</v>
      </c>
      <c r="B86" s="1">
        <v>0</v>
      </c>
      <c r="C86" s="1">
        <v>84</v>
      </c>
      <c r="D86" s="1">
        <v>0.37384911685363698</v>
      </c>
      <c r="E86" s="1">
        <v>0.37551427625249501</v>
      </c>
      <c r="F86" s="1">
        <v>-1.18787188771927</v>
      </c>
      <c r="G86" s="1"/>
    </row>
    <row r="87" spans="1:7" x14ac:dyDescent="0.25">
      <c r="A87" s="2" t="str">
        <f t="shared" si="1"/>
        <v>0_85</v>
      </c>
      <c r="B87" s="1">
        <v>0</v>
      </c>
      <c r="C87" s="1">
        <v>85</v>
      </c>
      <c r="D87" s="1">
        <v>0.56365733350028702</v>
      </c>
      <c r="E87" s="1">
        <v>0.56293872327322703</v>
      </c>
      <c r="F87" s="1">
        <v>-1.20683691113711</v>
      </c>
      <c r="G87" s="1"/>
    </row>
    <row r="88" spans="1:7" x14ac:dyDescent="0.25">
      <c r="A88" s="2" t="str">
        <f t="shared" si="1"/>
        <v>0_86</v>
      </c>
      <c r="B88" s="1">
        <v>0</v>
      </c>
      <c r="C88" s="1">
        <v>86</v>
      </c>
      <c r="D88" s="1">
        <v>1.3073919682306201</v>
      </c>
      <c r="E88" s="1">
        <v>1.3053562555346201</v>
      </c>
      <c r="F88" s="1">
        <v>3.2111386617175298E-3</v>
      </c>
      <c r="G88" s="1"/>
    </row>
    <row r="89" spans="1:7" x14ac:dyDescent="0.25">
      <c r="A89" s="2" t="str">
        <f t="shared" si="1"/>
        <v>0_87</v>
      </c>
      <c r="B89" s="1">
        <v>0</v>
      </c>
      <c r="C89" s="1">
        <v>87</v>
      </c>
      <c r="D89" s="1">
        <v>0.66226583939528205</v>
      </c>
      <c r="E89" s="1">
        <v>0.662202802403141</v>
      </c>
      <c r="F89" s="1">
        <v>-0.93334231302214998</v>
      </c>
      <c r="G89" s="1"/>
    </row>
    <row r="90" spans="1:7" x14ac:dyDescent="0.25">
      <c r="A90" s="2" t="str">
        <f t="shared" si="1"/>
        <v>0_88</v>
      </c>
      <c r="B90" s="1">
        <v>0</v>
      </c>
      <c r="C90" s="1">
        <v>88</v>
      </c>
      <c r="D90" s="1">
        <v>-0.51727738861116501</v>
      </c>
      <c r="E90" s="1">
        <v>-0.51683467730851995</v>
      </c>
      <c r="F90" s="1">
        <v>-0.28252129292448802</v>
      </c>
      <c r="G90" s="1"/>
    </row>
    <row r="91" spans="1:7" x14ac:dyDescent="0.25">
      <c r="A91" s="2" t="str">
        <f t="shared" si="1"/>
        <v>0_89</v>
      </c>
      <c r="B91" s="1">
        <v>0</v>
      </c>
      <c r="C91" s="1">
        <v>89</v>
      </c>
      <c r="D91" s="1">
        <v>0.37992716115944303</v>
      </c>
      <c r="E91" s="1">
        <v>0.37906057736975501</v>
      </c>
      <c r="F91" s="1">
        <v>0.83664662096783704</v>
      </c>
      <c r="G91" s="1"/>
    </row>
    <row r="92" spans="1:7" x14ac:dyDescent="0.25">
      <c r="A92" s="2" t="str">
        <f t="shared" si="1"/>
        <v>0_90</v>
      </c>
      <c r="B92" s="1">
        <v>0</v>
      </c>
      <c r="C92" s="1">
        <v>90</v>
      </c>
      <c r="D92" s="1">
        <v>-0.98583325562510005</v>
      </c>
      <c r="E92" s="1">
        <v>-0.98534877977333102</v>
      </c>
      <c r="F92" s="1">
        <v>-0.180425904966626</v>
      </c>
      <c r="G92" s="1"/>
    </row>
    <row r="93" spans="1:7" x14ac:dyDescent="0.25">
      <c r="A93" s="2" t="str">
        <f t="shared" si="1"/>
        <v>0_91</v>
      </c>
      <c r="B93" s="1">
        <v>0</v>
      </c>
      <c r="C93" s="1">
        <v>91</v>
      </c>
      <c r="D93" s="1">
        <v>-0.40140362838419402</v>
      </c>
      <c r="E93" s="1">
        <v>-0.40158097609307097</v>
      </c>
      <c r="F93" s="1">
        <v>-1.4909266865023001</v>
      </c>
      <c r="G93" s="1"/>
    </row>
    <row r="94" spans="1:7" x14ac:dyDescent="0.25">
      <c r="A94" s="2" t="str">
        <f t="shared" si="1"/>
        <v>0_92</v>
      </c>
      <c r="B94" s="1">
        <v>0</v>
      </c>
      <c r="C94" s="1">
        <v>92</v>
      </c>
      <c r="D94" s="1">
        <v>1.3358620815634601</v>
      </c>
      <c r="E94" s="1">
        <v>1.3353754415383501</v>
      </c>
      <c r="F94" s="1">
        <v>0.88343008388252697</v>
      </c>
      <c r="G94" s="1"/>
    </row>
    <row r="95" spans="1:7" x14ac:dyDescent="0.25">
      <c r="A95" s="2" t="str">
        <f t="shared" si="1"/>
        <v>0_93</v>
      </c>
      <c r="B95" s="1">
        <v>0</v>
      </c>
      <c r="C95" s="1">
        <v>93</v>
      </c>
      <c r="D95" s="1">
        <v>-1.5596807349781501</v>
      </c>
      <c r="E95" s="1">
        <v>-1.5590119978017201</v>
      </c>
      <c r="F95" s="1">
        <v>-0.74383709482976501</v>
      </c>
      <c r="G95" s="1"/>
    </row>
    <row r="96" spans="1:7" x14ac:dyDescent="0.25">
      <c r="A96" s="2" t="str">
        <f t="shared" si="1"/>
        <v>0_94</v>
      </c>
      <c r="B96" s="1">
        <v>0</v>
      </c>
      <c r="C96" s="1">
        <v>94</v>
      </c>
      <c r="D96" s="1">
        <v>0.46618625238755201</v>
      </c>
      <c r="E96" s="1">
        <v>0.46536523481211001</v>
      </c>
      <c r="F96" s="1">
        <v>2.41732062558745</v>
      </c>
      <c r="G96" s="1"/>
    </row>
    <row r="97" spans="1:7" x14ac:dyDescent="0.25">
      <c r="A97" s="2" t="str">
        <f t="shared" si="1"/>
        <v>0_95</v>
      </c>
      <c r="B97" s="1">
        <v>0</v>
      </c>
      <c r="C97" s="1">
        <v>95</v>
      </c>
      <c r="D97" s="1">
        <v>-1.65018703812742</v>
      </c>
      <c r="E97" s="1">
        <v>-1.65050372187198</v>
      </c>
      <c r="F97" s="1">
        <v>0.10461915928125699</v>
      </c>
      <c r="G97" s="1"/>
    </row>
    <row r="98" spans="1:7" x14ac:dyDescent="0.25">
      <c r="A98" s="2" t="str">
        <f t="shared" si="1"/>
        <v>0_96</v>
      </c>
      <c r="B98" s="1">
        <v>0</v>
      </c>
      <c r="C98" s="1">
        <v>96</v>
      </c>
      <c r="D98" s="1">
        <v>-1.9230039740026901</v>
      </c>
      <c r="E98" s="1">
        <v>-1.92187088194323</v>
      </c>
      <c r="F98" s="1">
        <v>-0.79855099077226199</v>
      </c>
      <c r="G98" s="1"/>
    </row>
    <row r="99" spans="1:7" x14ac:dyDescent="0.25">
      <c r="A99" s="2" t="str">
        <f t="shared" si="1"/>
        <v>0_97</v>
      </c>
      <c r="B99" s="1">
        <v>0</v>
      </c>
      <c r="C99" s="1">
        <v>97</v>
      </c>
      <c r="D99" s="1">
        <v>-0.869065019116113</v>
      </c>
      <c r="E99" s="1">
        <v>-0.87010375522552197</v>
      </c>
      <c r="F99" s="1">
        <v>-0.15461838877296399</v>
      </c>
      <c r="G99" s="1"/>
    </row>
    <row r="100" spans="1:7" x14ac:dyDescent="0.25">
      <c r="A100" s="2" t="str">
        <f t="shared" si="1"/>
        <v>0_98</v>
      </c>
      <c r="B100" s="1">
        <v>0</v>
      </c>
      <c r="C100" s="1">
        <v>98</v>
      </c>
      <c r="D100" s="1">
        <v>-0.41481980768613402</v>
      </c>
      <c r="E100" s="1">
        <v>-0.41479471454509498</v>
      </c>
      <c r="F100" s="1">
        <v>-0.906720153994658</v>
      </c>
      <c r="G100" s="1"/>
    </row>
    <row r="101" spans="1:7" x14ac:dyDescent="0.25">
      <c r="A101" s="2" t="str">
        <f t="shared" si="1"/>
        <v>0_99</v>
      </c>
      <c r="B101" s="1">
        <v>0</v>
      </c>
      <c r="C101" s="1">
        <v>99</v>
      </c>
      <c r="D101" s="1">
        <v>1.26181955207829</v>
      </c>
      <c r="E101" s="1">
        <v>1.26224611776666</v>
      </c>
      <c r="F101" s="1">
        <v>0.21256830825291401</v>
      </c>
      <c r="G101" s="1"/>
    </row>
    <row r="102" spans="1:7" x14ac:dyDescent="0.25">
      <c r="A102" s="2" t="str">
        <f t="shared" si="1"/>
        <v>0_100</v>
      </c>
      <c r="B102" s="1">
        <v>0</v>
      </c>
      <c r="C102" s="1">
        <v>100</v>
      </c>
      <c r="D102" s="1">
        <v>-0.87624773204961803</v>
      </c>
      <c r="E102" s="1">
        <v>-0.87735055320598998</v>
      </c>
      <c r="F102" s="1">
        <v>1.5373784707595</v>
      </c>
      <c r="G102" s="1"/>
    </row>
    <row r="103" spans="1:7" x14ac:dyDescent="0.25">
      <c r="A103" s="2" t="str">
        <f t="shared" si="1"/>
        <v>0_101</v>
      </c>
      <c r="B103" s="1">
        <v>0</v>
      </c>
      <c r="C103" s="1">
        <v>101</v>
      </c>
      <c r="D103" s="1">
        <v>2.4405997668403798</v>
      </c>
      <c r="E103" s="1">
        <v>2.4423294685713599</v>
      </c>
      <c r="F103" s="1">
        <v>2.79088540856436</v>
      </c>
      <c r="G103" s="1"/>
    </row>
    <row r="104" spans="1:7" x14ac:dyDescent="0.25">
      <c r="A104" s="2" t="str">
        <f t="shared" si="1"/>
        <v>0_102</v>
      </c>
      <c r="B104" s="1">
        <v>0</v>
      </c>
      <c r="C104" s="1">
        <v>102</v>
      </c>
      <c r="D104" s="1">
        <v>2.4194089469260698</v>
      </c>
      <c r="E104" s="1">
        <v>2.4203005098782802</v>
      </c>
      <c r="F104" s="1">
        <v>-0.36329332081347798</v>
      </c>
      <c r="G104" s="1"/>
    </row>
    <row r="105" spans="1:7" x14ac:dyDescent="0.25">
      <c r="A105" s="2" t="str">
        <f t="shared" si="1"/>
        <v>0_103</v>
      </c>
      <c r="B105" s="1">
        <v>0</v>
      </c>
      <c r="C105" s="1">
        <v>103</v>
      </c>
      <c r="D105" s="1">
        <v>1.55017545605289</v>
      </c>
      <c r="E105" s="1">
        <v>1.5506140732995399</v>
      </c>
      <c r="F105" s="1">
        <v>0.64849055432811298</v>
      </c>
      <c r="G105" s="1"/>
    </row>
    <row r="106" spans="1:7" x14ac:dyDescent="0.25">
      <c r="A106" s="2" t="str">
        <f t="shared" si="1"/>
        <v>0_104</v>
      </c>
      <c r="B106" s="1">
        <v>0</v>
      </c>
      <c r="C106" s="1">
        <v>104</v>
      </c>
      <c r="D106" s="1">
        <v>-0.66210188991556596</v>
      </c>
      <c r="E106" s="1">
        <v>-0.66102759798427202</v>
      </c>
      <c r="F106" s="1">
        <v>-1.72999324482265</v>
      </c>
      <c r="G106" s="1"/>
    </row>
    <row r="107" spans="1:7" x14ac:dyDescent="0.25">
      <c r="A107" s="2" t="str">
        <f t="shared" si="1"/>
        <v>0_105</v>
      </c>
      <c r="B107" s="1">
        <v>0</v>
      </c>
      <c r="C107" s="1">
        <v>105</v>
      </c>
      <c r="D107" s="1">
        <v>-0.248197018123469</v>
      </c>
      <c r="E107" s="1">
        <v>-0.247773872570211</v>
      </c>
      <c r="F107" s="1">
        <v>-1.17278562717101</v>
      </c>
      <c r="G107" s="1"/>
    </row>
    <row r="108" spans="1:7" x14ac:dyDescent="0.25">
      <c r="A108" s="2" t="str">
        <f t="shared" si="1"/>
        <v>0_106</v>
      </c>
      <c r="B108" s="1">
        <v>0</v>
      </c>
      <c r="C108" s="1">
        <v>106</v>
      </c>
      <c r="D108" s="1">
        <v>-0.53508963182063296</v>
      </c>
      <c r="E108" s="1">
        <v>-0.53506454343862897</v>
      </c>
      <c r="F108" s="1">
        <v>-0.992066846656256</v>
      </c>
      <c r="G108" s="1"/>
    </row>
    <row r="109" spans="1:7" x14ac:dyDescent="0.25">
      <c r="A109" s="2" t="str">
        <f t="shared" si="1"/>
        <v>0_107</v>
      </c>
      <c r="B109" s="1">
        <v>0</v>
      </c>
      <c r="C109" s="1">
        <v>107</v>
      </c>
      <c r="D109" s="1">
        <v>1.0854200928511</v>
      </c>
      <c r="E109" s="1">
        <v>1.08475757836953</v>
      </c>
      <c r="F109" s="1">
        <v>0.76479896210053699</v>
      </c>
      <c r="G109" s="1"/>
    </row>
    <row r="110" spans="1:7" x14ac:dyDescent="0.25">
      <c r="A110" s="2" t="str">
        <f t="shared" si="1"/>
        <v>0_108</v>
      </c>
      <c r="B110" s="1">
        <v>0</v>
      </c>
      <c r="C110" s="1">
        <v>108</v>
      </c>
      <c r="D110" s="1">
        <v>1.13827237202235</v>
      </c>
      <c r="E110" s="1">
        <v>1.13443696899285</v>
      </c>
      <c r="F110" s="1">
        <v>-0.122309051861324</v>
      </c>
      <c r="G110" s="1"/>
    </row>
    <row r="111" spans="1:7" x14ac:dyDescent="0.25">
      <c r="A111" s="2" t="str">
        <f t="shared" si="1"/>
        <v>0_109</v>
      </c>
      <c r="B111" s="1">
        <v>0</v>
      </c>
      <c r="C111" s="1">
        <v>109</v>
      </c>
      <c r="D111" s="1">
        <v>-0.70124173501107701</v>
      </c>
      <c r="E111" s="1">
        <v>-0.70177822992630501</v>
      </c>
      <c r="F111" s="1">
        <v>-2.2001958943814701</v>
      </c>
      <c r="G111" s="1"/>
    </row>
    <row r="112" spans="1:7" x14ac:dyDescent="0.25">
      <c r="A112" s="2" t="str">
        <f t="shared" si="1"/>
        <v>0_110</v>
      </c>
      <c r="B112" s="1">
        <v>0</v>
      </c>
      <c r="C112" s="1">
        <v>110</v>
      </c>
      <c r="D112" s="1">
        <v>2.9299884529568199</v>
      </c>
      <c r="E112" s="1">
        <v>2.9304554855156701</v>
      </c>
      <c r="F112" s="1">
        <v>1.7056369606114199</v>
      </c>
      <c r="G112" s="1"/>
    </row>
    <row r="113" spans="1:7" x14ac:dyDescent="0.25">
      <c r="A113" s="2" t="str">
        <f t="shared" si="1"/>
        <v>0_111</v>
      </c>
      <c r="B113" s="1">
        <v>0</v>
      </c>
      <c r="C113" s="1">
        <v>111</v>
      </c>
      <c r="D113" s="1">
        <v>1.2174841024701499</v>
      </c>
      <c r="E113" s="1">
        <v>1.21925693016028</v>
      </c>
      <c r="F113" s="1">
        <v>0.491054382453115</v>
      </c>
      <c r="G113" s="1"/>
    </row>
    <row r="114" spans="1:7" x14ac:dyDescent="0.25">
      <c r="A114" s="2" t="str">
        <f t="shared" si="1"/>
        <v>0_112</v>
      </c>
      <c r="B114" s="1">
        <v>0</v>
      </c>
      <c r="C114" s="1">
        <v>112</v>
      </c>
      <c r="D114" s="1">
        <v>-5.0076629032441103E-2</v>
      </c>
      <c r="E114" s="1">
        <v>-5.1542417514657803E-2</v>
      </c>
      <c r="F114" s="1">
        <v>8.1554903961298705E-2</v>
      </c>
      <c r="G114" s="1"/>
    </row>
    <row r="115" spans="1:7" x14ac:dyDescent="0.25">
      <c r="A115" s="2" t="str">
        <f t="shared" si="1"/>
        <v>0_113</v>
      </c>
      <c r="B115" s="1">
        <v>0</v>
      </c>
      <c r="C115" s="1">
        <v>113</v>
      </c>
      <c r="D115" s="1">
        <v>-1.3948203839889</v>
      </c>
      <c r="E115" s="1">
        <v>-1.3962395301578501</v>
      </c>
      <c r="F115" s="1">
        <v>-0.24453637425663499</v>
      </c>
      <c r="G115" s="1"/>
    </row>
    <row r="116" spans="1:7" x14ac:dyDescent="0.25">
      <c r="A116" s="2" t="str">
        <f t="shared" si="1"/>
        <v>0_114</v>
      </c>
      <c r="B116" s="1">
        <v>0</v>
      </c>
      <c r="C116" s="1">
        <v>114</v>
      </c>
      <c r="D116" s="1">
        <v>2.6052984749969799</v>
      </c>
      <c r="E116" s="1">
        <v>2.6054074302875398</v>
      </c>
      <c r="F116" s="1">
        <v>0.91264225086260498</v>
      </c>
      <c r="G116" s="1"/>
    </row>
    <row r="117" spans="1:7" x14ac:dyDescent="0.25">
      <c r="A117" s="2" t="str">
        <f t="shared" si="1"/>
        <v>0_115</v>
      </c>
      <c r="B117" s="1">
        <v>0</v>
      </c>
      <c r="C117" s="1">
        <v>115</v>
      </c>
      <c r="D117" s="1">
        <v>0.25119443453151002</v>
      </c>
      <c r="E117" s="1">
        <v>0.25057976843891999</v>
      </c>
      <c r="F117" s="1">
        <v>1.34457810411028</v>
      </c>
      <c r="G117" s="1"/>
    </row>
    <row r="118" spans="1:7" x14ac:dyDescent="0.25">
      <c r="A118" s="2" t="str">
        <f t="shared" si="1"/>
        <v>0_116</v>
      </c>
      <c r="B118" s="1">
        <v>0</v>
      </c>
      <c r="C118" s="1">
        <v>116</v>
      </c>
      <c r="D118" s="1">
        <v>2.2377028410656599</v>
      </c>
      <c r="E118" s="1">
        <v>2.2378340872267901</v>
      </c>
      <c r="F118" s="1">
        <v>1.19707685627647</v>
      </c>
      <c r="G118" s="1"/>
    </row>
    <row r="119" spans="1:7" x14ac:dyDescent="0.25">
      <c r="A119" s="2" t="str">
        <f t="shared" si="1"/>
        <v>0_117</v>
      </c>
      <c r="B119" s="1">
        <v>0</v>
      </c>
      <c r="C119" s="1">
        <v>117</v>
      </c>
      <c r="D119" s="1">
        <v>1.18414480689195</v>
      </c>
      <c r="E119" s="1">
        <v>1.18402808660855</v>
      </c>
      <c r="F119" s="1">
        <v>0.42334513616811698</v>
      </c>
      <c r="G119" s="1"/>
    </row>
    <row r="120" spans="1:7" x14ac:dyDescent="0.25">
      <c r="A120" s="2" t="str">
        <f t="shared" si="1"/>
        <v>0_118</v>
      </c>
      <c r="B120" s="1">
        <v>0</v>
      </c>
      <c r="C120" s="1">
        <v>118</v>
      </c>
      <c r="D120" s="1">
        <v>-0.83050981451816797</v>
      </c>
      <c r="E120" s="1">
        <v>-0.83083775045047004</v>
      </c>
      <c r="F120" s="1">
        <v>1.39097946201109</v>
      </c>
      <c r="G120" s="1"/>
    </row>
    <row r="121" spans="1:7" x14ac:dyDescent="0.25">
      <c r="A121" s="2" t="str">
        <f t="shared" si="1"/>
        <v>0_119</v>
      </c>
      <c r="B121" s="1">
        <v>0</v>
      </c>
      <c r="C121" s="1">
        <v>119</v>
      </c>
      <c r="D121" s="1">
        <v>0.66008996653807706</v>
      </c>
      <c r="E121" s="1">
        <v>0.66249827560494501</v>
      </c>
      <c r="F121" s="1">
        <v>0.42138282507423602</v>
      </c>
      <c r="G121" s="1"/>
    </row>
    <row r="122" spans="1:7" x14ac:dyDescent="0.25">
      <c r="A122" s="2" t="str">
        <f t="shared" si="1"/>
        <v>0_120</v>
      </c>
      <c r="B122" s="1">
        <v>0</v>
      </c>
      <c r="C122" s="1">
        <v>120</v>
      </c>
      <c r="D122" s="1">
        <v>0.291791228856917</v>
      </c>
      <c r="E122" s="1">
        <v>0.29145946918668802</v>
      </c>
      <c r="F122" s="1">
        <v>0.98784640058604301</v>
      </c>
      <c r="G122" s="1"/>
    </row>
    <row r="123" spans="1:7" x14ac:dyDescent="0.25">
      <c r="A123" s="2" t="str">
        <f t="shared" si="1"/>
        <v>0_121</v>
      </c>
      <c r="B123" s="1">
        <v>0</v>
      </c>
      <c r="C123" s="1">
        <v>121</v>
      </c>
      <c r="D123" s="1">
        <v>0.69360197128554701</v>
      </c>
      <c r="E123" s="1">
        <v>0.69315276588819397</v>
      </c>
      <c r="F123" s="1">
        <v>0.92921534186022603</v>
      </c>
      <c r="G123" s="1"/>
    </row>
    <row r="124" spans="1:7" x14ac:dyDescent="0.25">
      <c r="A124" s="2" t="str">
        <f t="shared" si="1"/>
        <v>0_122</v>
      </c>
      <c r="B124" s="1">
        <v>0</v>
      </c>
      <c r="C124" s="1">
        <v>122</v>
      </c>
      <c r="D124" s="1">
        <v>1.11923009198808</v>
      </c>
      <c r="E124" s="1">
        <v>1.1195561534974801</v>
      </c>
      <c r="F124" s="1">
        <v>4.5380077227017701E-2</v>
      </c>
      <c r="G124" s="1"/>
    </row>
    <row r="125" spans="1:7" x14ac:dyDescent="0.25">
      <c r="A125" s="2" t="str">
        <f t="shared" si="1"/>
        <v>0_123</v>
      </c>
      <c r="B125" s="1">
        <v>0</v>
      </c>
      <c r="C125" s="1">
        <v>123</v>
      </c>
      <c r="D125" s="1">
        <v>1.32406696754534</v>
      </c>
      <c r="E125" s="1">
        <v>1.3236845615225099</v>
      </c>
      <c r="F125" s="1">
        <v>1.5191007304888899</v>
      </c>
      <c r="G125" s="1"/>
    </row>
    <row r="126" spans="1:7" x14ac:dyDescent="0.25">
      <c r="A126" s="2" t="str">
        <f t="shared" si="1"/>
        <v>0_124</v>
      </c>
      <c r="B126" s="1">
        <v>0</v>
      </c>
      <c r="C126" s="1">
        <v>124</v>
      </c>
      <c r="D126" s="1">
        <v>1.8224051434477699</v>
      </c>
      <c r="E126" s="1">
        <v>1.8211482282889599</v>
      </c>
      <c r="F126" s="1">
        <v>0.95028454683964503</v>
      </c>
      <c r="G126" s="1"/>
    </row>
    <row r="127" spans="1:7" x14ac:dyDescent="0.25">
      <c r="A127" s="2" t="str">
        <f t="shared" si="1"/>
        <v>0_125</v>
      </c>
      <c r="B127" s="1">
        <v>0</v>
      </c>
      <c r="C127" s="1">
        <v>125</v>
      </c>
      <c r="D127" s="1">
        <v>2.83189938065611E-2</v>
      </c>
      <c r="E127" s="1">
        <v>2.87655369186453E-2</v>
      </c>
      <c r="F127" s="1">
        <v>-0.86689117951262296</v>
      </c>
      <c r="G127" s="1"/>
    </row>
    <row r="128" spans="1:7" x14ac:dyDescent="0.25">
      <c r="A128" s="2" t="str">
        <f t="shared" si="1"/>
        <v>0_126</v>
      </c>
      <c r="B128" s="1">
        <v>0</v>
      </c>
      <c r="C128" s="1">
        <v>126</v>
      </c>
      <c r="D128" s="1">
        <v>-4.3824872405826699E-2</v>
      </c>
      <c r="E128" s="1">
        <v>-4.5035476011162298E-2</v>
      </c>
      <c r="F128" s="1">
        <v>1.5707157772992399</v>
      </c>
      <c r="G128" s="1"/>
    </row>
    <row r="129" spans="1:7" x14ac:dyDescent="0.25">
      <c r="A129" s="2" t="str">
        <f t="shared" si="1"/>
        <v>0_127</v>
      </c>
      <c r="B129" s="1">
        <v>0</v>
      </c>
      <c r="C129" s="1">
        <v>127</v>
      </c>
      <c r="D129" s="1">
        <v>-0.87260702524494604</v>
      </c>
      <c r="E129" s="1">
        <v>-0.873622965162698</v>
      </c>
      <c r="F129" s="1">
        <v>7.6519827545178304E-2</v>
      </c>
      <c r="G129" s="1"/>
    </row>
    <row r="130" spans="1:7" x14ac:dyDescent="0.25">
      <c r="A130" s="2" t="str">
        <f t="shared" si="1"/>
        <v>0_128</v>
      </c>
      <c r="B130" s="1">
        <v>0</v>
      </c>
      <c r="C130" s="1">
        <v>128</v>
      </c>
      <c r="D130" s="1">
        <v>1.65213295228319</v>
      </c>
      <c r="E130" s="1">
        <v>1.6512549362456801</v>
      </c>
      <c r="F130" s="1">
        <v>-4.21223590524685E-2</v>
      </c>
      <c r="G130" s="1"/>
    </row>
    <row r="131" spans="1:7" x14ac:dyDescent="0.25">
      <c r="A131" s="2" t="str">
        <f t="shared" ref="A131:A194" si="2">B131&amp;"_"&amp;C131</f>
        <v>0_129</v>
      </c>
      <c r="B131" s="1">
        <v>0</v>
      </c>
      <c r="C131" s="1">
        <v>129</v>
      </c>
      <c r="D131" s="1">
        <v>0.44056575671230502</v>
      </c>
      <c r="E131" s="1">
        <v>0.439996533983118</v>
      </c>
      <c r="F131" s="1">
        <v>0.10510169181625</v>
      </c>
      <c r="G131" s="1"/>
    </row>
    <row r="132" spans="1:7" x14ac:dyDescent="0.25">
      <c r="A132" s="2" t="str">
        <f t="shared" si="2"/>
        <v>0_130</v>
      </c>
      <c r="B132" s="1">
        <v>0</v>
      </c>
      <c r="C132" s="1">
        <v>130</v>
      </c>
      <c r="D132" s="1">
        <v>1.0225703895802301</v>
      </c>
      <c r="E132" s="1">
        <v>1.0236592281539401</v>
      </c>
      <c r="F132" s="1">
        <v>2.0825706942545099</v>
      </c>
      <c r="G132" s="1"/>
    </row>
    <row r="133" spans="1:7" x14ac:dyDescent="0.25">
      <c r="A133" s="2" t="str">
        <f t="shared" si="2"/>
        <v>0_131</v>
      </c>
      <c r="B133" s="1">
        <v>0</v>
      </c>
      <c r="C133" s="1">
        <v>131</v>
      </c>
      <c r="D133" s="1">
        <v>9.4205331628613095E-2</v>
      </c>
      <c r="E133" s="1">
        <v>9.5251178002549494E-2</v>
      </c>
      <c r="F133" s="1">
        <v>0.72636066284831802</v>
      </c>
      <c r="G133" s="1"/>
    </row>
    <row r="134" spans="1:7" x14ac:dyDescent="0.25">
      <c r="A134" s="2" t="str">
        <f t="shared" si="2"/>
        <v>0_132</v>
      </c>
      <c r="B134" s="1">
        <v>0</v>
      </c>
      <c r="C134" s="1">
        <v>132</v>
      </c>
      <c r="D134" s="1">
        <v>1.6185590864131201</v>
      </c>
      <c r="E134" s="1">
        <v>1.61864198409218</v>
      </c>
      <c r="F134" s="1">
        <v>0.29743133101601599</v>
      </c>
      <c r="G134" s="1"/>
    </row>
    <row r="135" spans="1:7" x14ac:dyDescent="0.25">
      <c r="A135" s="2" t="str">
        <f t="shared" si="2"/>
        <v>0_133</v>
      </c>
      <c r="B135" s="1">
        <v>0</v>
      </c>
      <c r="C135" s="1">
        <v>133</v>
      </c>
      <c r="D135" s="1">
        <v>0.82003773376814504</v>
      </c>
      <c r="E135" s="1">
        <v>0.820592713212554</v>
      </c>
      <c r="F135" s="1">
        <v>0.39034166109301599</v>
      </c>
      <c r="G135" s="1"/>
    </row>
    <row r="136" spans="1:7" x14ac:dyDescent="0.25">
      <c r="A136" s="2" t="str">
        <f t="shared" si="2"/>
        <v>0_134</v>
      </c>
      <c r="B136" s="1">
        <v>0</v>
      </c>
      <c r="C136" s="1">
        <v>134</v>
      </c>
      <c r="D136" s="1">
        <v>0.82266235900914597</v>
      </c>
      <c r="E136" s="1">
        <v>0.82286833888246702</v>
      </c>
      <c r="F136" s="1">
        <v>-0.85196453773469305</v>
      </c>
      <c r="G136" s="1"/>
    </row>
    <row r="137" spans="1:7" x14ac:dyDescent="0.25">
      <c r="A137" s="2" t="str">
        <f t="shared" si="2"/>
        <v>0_135</v>
      </c>
      <c r="B137" s="1">
        <v>0</v>
      </c>
      <c r="C137" s="1">
        <v>135</v>
      </c>
      <c r="D137" s="1">
        <v>0.49534772676844602</v>
      </c>
      <c r="E137" s="1">
        <v>0.496315040813955</v>
      </c>
      <c r="F137" s="1">
        <v>0.42509101136496202</v>
      </c>
      <c r="G137" s="1"/>
    </row>
    <row r="138" spans="1:7" x14ac:dyDescent="0.25">
      <c r="A138" s="2" t="str">
        <f t="shared" si="2"/>
        <v>0_136</v>
      </c>
      <c r="B138" s="1">
        <v>0</v>
      </c>
      <c r="C138" s="1">
        <v>136</v>
      </c>
      <c r="D138" s="1">
        <v>1.2761459388651</v>
      </c>
      <c r="E138" s="1">
        <v>1.27644904079941</v>
      </c>
      <c r="F138" s="1">
        <v>0.87916855028260699</v>
      </c>
      <c r="G138" s="1"/>
    </row>
    <row r="139" spans="1:7" x14ac:dyDescent="0.25">
      <c r="A139" s="2" t="str">
        <f t="shared" si="2"/>
        <v>0_137</v>
      </c>
      <c r="B139" s="1">
        <v>0</v>
      </c>
      <c r="C139" s="1">
        <v>137</v>
      </c>
      <c r="D139" s="1">
        <v>1.24679643677185</v>
      </c>
      <c r="E139" s="1">
        <v>1.24690499299725</v>
      </c>
      <c r="F139" s="1">
        <v>-0.119822858584287</v>
      </c>
      <c r="G139" s="1"/>
    </row>
    <row r="140" spans="1:7" x14ac:dyDescent="0.25">
      <c r="A140" s="2" t="str">
        <f t="shared" si="2"/>
        <v>0_138</v>
      </c>
      <c r="B140" s="1">
        <v>0</v>
      </c>
      <c r="C140" s="1">
        <v>138</v>
      </c>
      <c r="D140" s="1">
        <v>-0.29496696219721402</v>
      </c>
      <c r="E140" s="1">
        <v>-0.29459871016043698</v>
      </c>
      <c r="F140" s="1">
        <v>0.24245708522554499</v>
      </c>
      <c r="G140" s="1"/>
    </row>
    <row r="141" spans="1:7" x14ac:dyDescent="0.25">
      <c r="A141" s="2" t="str">
        <f t="shared" si="2"/>
        <v>0_139</v>
      </c>
      <c r="B141" s="1">
        <v>0</v>
      </c>
      <c r="C141" s="1">
        <v>139</v>
      </c>
      <c r="D141" s="1">
        <v>0.103730683819811</v>
      </c>
      <c r="E141" s="1">
        <v>0.103335760477395</v>
      </c>
      <c r="F141" s="1">
        <v>1.8087223381959101</v>
      </c>
      <c r="G141" s="1"/>
    </row>
    <row r="142" spans="1:7" x14ac:dyDescent="0.25">
      <c r="A142" s="2" t="str">
        <f t="shared" si="2"/>
        <v>0_140</v>
      </c>
      <c r="B142" s="1">
        <v>0</v>
      </c>
      <c r="C142" s="1">
        <v>140</v>
      </c>
      <c r="D142" s="1">
        <v>-1.2552669451715699</v>
      </c>
      <c r="E142" s="1">
        <v>-1.2550986079829201</v>
      </c>
      <c r="F142" s="1">
        <v>1.1600906840994401</v>
      </c>
      <c r="G142" s="1"/>
    </row>
    <row r="143" spans="1:7" x14ac:dyDescent="0.25">
      <c r="A143" s="2" t="str">
        <f t="shared" si="2"/>
        <v>0_141</v>
      </c>
      <c r="B143" s="1">
        <v>0</v>
      </c>
      <c r="C143" s="1">
        <v>141</v>
      </c>
      <c r="D143" s="1">
        <v>-3.8158309543711598E-2</v>
      </c>
      <c r="E143" s="1">
        <v>-3.8134366534103903E-2</v>
      </c>
      <c r="F143" s="1">
        <v>-0.45218640626845302</v>
      </c>
      <c r="G143" s="1"/>
    </row>
    <row r="144" spans="1:7" x14ac:dyDescent="0.25">
      <c r="A144" s="2" t="str">
        <f t="shared" si="2"/>
        <v>0_142</v>
      </c>
      <c r="B144" s="1">
        <v>0</v>
      </c>
      <c r="C144" s="1">
        <v>142</v>
      </c>
      <c r="D144" s="1">
        <v>1.19475500983936</v>
      </c>
      <c r="E144" s="1">
        <v>1.1957820170429401</v>
      </c>
      <c r="F144" s="1">
        <v>-9.6578563958928804E-2</v>
      </c>
      <c r="G144" s="1"/>
    </row>
    <row r="145" spans="1:7" x14ac:dyDescent="0.25">
      <c r="A145" s="2" t="str">
        <f t="shared" si="2"/>
        <v>0_143</v>
      </c>
      <c r="B145" s="1">
        <v>0</v>
      </c>
      <c r="C145" s="1">
        <v>143</v>
      </c>
      <c r="D145" s="1">
        <v>-0.41031095840264997</v>
      </c>
      <c r="E145" s="1">
        <v>-0.41267445113026002</v>
      </c>
      <c r="F145" s="1">
        <v>-0.77481295230041602</v>
      </c>
      <c r="G145" s="1"/>
    </row>
    <row r="146" spans="1:7" x14ac:dyDescent="0.25">
      <c r="A146" s="2" t="str">
        <f t="shared" si="2"/>
        <v>0_144</v>
      </c>
      <c r="B146" s="1">
        <v>0</v>
      </c>
      <c r="C146" s="1">
        <v>144</v>
      </c>
      <c r="D146" s="1">
        <v>0.99276439627414403</v>
      </c>
      <c r="E146" s="1">
        <v>0.99190417959809096</v>
      </c>
      <c r="F146" s="1">
        <v>1.01347682747012</v>
      </c>
      <c r="G146" s="1"/>
    </row>
    <row r="147" spans="1:7" x14ac:dyDescent="0.25">
      <c r="A147" s="2" t="str">
        <f t="shared" si="2"/>
        <v>0_145</v>
      </c>
      <c r="B147" s="1">
        <v>0</v>
      </c>
      <c r="C147" s="1">
        <v>145</v>
      </c>
      <c r="D147" s="1">
        <v>-0.19253960183357499</v>
      </c>
      <c r="E147" s="1">
        <v>-0.19257601786078701</v>
      </c>
      <c r="F147" s="1">
        <v>-0.69057668212793699</v>
      </c>
      <c r="G147" s="1"/>
    </row>
    <row r="148" spans="1:7" x14ac:dyDescent="0.25">
      <c r="A148" s="2" t="str">
        <f t="shared" si="2"/>
        <v>0_146</v>
      </c>
      <c r="B148" s="1">
        <v>0</v>
      </c>
      <c r="C148" s="1">
        <v>146</v>
      </c>
      <c r="D148" s="1">
        <v>0.22563526912391499</v>
      </c>
      <c r="E148" s="1">
        <v>0.22507451266286399</v>
      </c>
      <c r="F148" s="1">
        <v>-0.54108599708290295</v>
      </c>
      <c r="G148" s="1"/>
    </row>
    <row r="149" spans="1:7" x14ac:dyDescent="0.25">
      <c r="A149" s="2" t="str">
        <f t="shared" si="2"/>
        <v>0_147</v>
      </c>
      <c r="B149" s="1">
        <v>0</v>
      </c>
      <c r="C149" s="1">
        <v>147</v>
      </c>
      <c r="D149" s="1">
        <v>-1.8320060164319301</v>
      </c>
      <c r="E149" s="1">
        <v>-1.83110664889396</v>
      </c>
      <c r="F149" s="1">
        <v>0.261377001814105</v>
      </c>
      <c r="G149" s="1"/>
    </row>
    <row r="150" spans="1:7" x14ac:dyDescent="0.25">
      <c r="A150" s="2" t="str">
        <f t="shared" si="2"/>
        <v>0_148</v>
      </c>
      <c r="B150" s="1">
        <v>0</v>
      </c>
      <c r="C150" s="1">
        <v>148</v>
      </c>
      <c r="D150" s="1">
        <v>-1.24431677898339</v>
      </c>
      <c r="E150" s="1">
        <v>-1.24565603809658</v>
      </c>
      <c r="F150" s="1">
        <v>-0.462213315111762</v>
      </c>
      <c r="G150" s="1"/>
    </row>
    <row r="151" spans="1:7" x14ac:dyDescent="0.25">
      <c r="A151" s="2" t="str">
        <f t="shared" si="2"/>
        <v>0_149</v>
      </c>
      <c r="B151" s="1">
        <v>0</v>
      </c>
      <c r="C151" s="1">
        <v>149</v>
      </c>
      <c r="D151" s="1">
        <v>-0.84981669405299298</v>
      </c>
      <c r="E151" s="1">
        <v>-0.84972812825492505</v>
      </c>
      <c r="F151" s="1">
        <v>-1.7014331279159001</v>
      </c>
      <c r="G151" s="1"/>
    </row>
    <row r="152" spans="1:7" x14ac:dyDescent="0.25">
      <c r="A152" s="2" t="str">
        <f t="shared" si="2"/>
        <v>0_150</v>
      </c>
      <c r="B152" s="1">
        <v>0</v>
      </c>
      <c r="C152" s="1">
        <v>150</v>
      </c>
      <c r="D152" s="1">
        <v>-1.65301959052223</v>
      </c>
      <c r="E152" s="1">
        <v>-1.6536482520428299</v>
      </c>
      <c r="F152" s="1">
        <v>-0.64034797029089896</v>
      </c>
      <c r="G152" s="1"/>
    </row>
    <row r="153" spans="1:7" x14ac:dyDescent="0.25">
      <c r="A153" s="2" t="str">
        <f t="shared" si="2"/>
        <v>0_151</v>
      </c>
      <c r="B153" s="1">
        <v>0</v>
      </c>
      <c r="C153" s="1">
        <v>151</v>
      </c>
      <c r="D153" s="1">
        <v>-0.92198030138568499</v>
      </c>
      <c r="E153" s="1">
        <v>-0.92096100865261499</v>
      </c>
      <c r="F153" s="1">
        <v>2.0339050633448998</v>
      </c>
      <c r="G153" s="1"/>
    </row>
    <row r="154" spans="1:7" x14ac:dyDescent="0.25">
      <c r="A154" s="2" t="str">
        <f t="shared" si="2"/>
        <v>0_152</v>
      </c>
      <c r="B154" s="1">
        <v>0</v>
      </c>
      <c r="C154" s="1">
        <v>152</v>
      </c>
      <c r="D154" s="1">
        <v>0.27758924346712699</v>
      </c>
      <c r="E154" s="1">
        <v>0.27858397936120399</v>
      </c>
      <c r="F154" s="1">
        <v>0.64100830587714097</v>
      </c>
      <c r="G154" s="1"/>
    </row>
    <row r="155" spans="1:7" x14ac:dyDescent="0.25">
      <c r="A155" s="2" t="str">
        <f t="shared" si="2"/>
        <v>0_153</v>
      </c>
      <c r="B155" s="1">
        <v>0</v>
      </c>
      <c r="C155" s="1">
        <v>153</v>
      </c>
      <c r="D155" s="1">
        <v>-1.9709042172305</v>
      </c>
      <c r="E155" s="1">
        <v>-1.97079837728323</v>
      </c>
      <c r="F155" s="1">
        <v>1.1729020594424699</v>
      </c>
      <c r="G155" s="1"/>
    </row>
    <row r="156" spans="1:7" x14ac:dyDescent="0.25">
      <c r="A156" s="2" t="str">
        <f t="shared" si="2"/>
        <v>0_154</v>
      </c>
      <c r="B156" s="1">
        <v>0</v>
      </c>
      <c r="C156" s="1">
        <v>154</v>
      </c>
      <c r="D156" s="1">
        <v>0.20667839354474801</v>
      </c>
      <c r="E156" s="1">
        <v>0.204076986524098</v>
      </c>
      <c r="F156" s="1">
        <v>-0.78102976496111098</v>
      </c>
      <c r="G156" s="1"/>
    </row>
    <row r="157" spans="1:7" x14ac:dyDescent="0.25">
      <c r="A157" s="2" t="str">
        <f t="shared" si="2"/>
        <v>0_155</v>
      </c>
      <c r="B157" s="1">
        <v>0</v>
      </c>
      <c r="C157" s="1">
        <v>155</v>
      </c>
      <c r="D157" s="1">
        <v>1.70927800255931</v>
      </c>
      <c r="E157" s="1">
        <v>1.7094664186720101</v>
      </c>
      <c r="F157" s="1">
        <v>-0.91554673792599195</v>
      </c>
      <c r="G157" s="1"/>
    </row>
    <row r="158" spans="1:7" x14ac:dyDescent="0.25">
      <c r="A158" s="2" t="str">
        <f t="shared" si="2"/>
        <v>0_156</v>
      </c>
      <c r="B158" s="1">
        <v>0</v>
      </c>
      <c r="C158" s="1">
        <v>156</v>
      </c>
      <c r="D158" s="1">
        <v>0.81710002392607695</v>
      </c>
      <c r="E158" s="1">
        <v>0.81654407169327303</v>
      </c>
      <c r="F158" s="1">
        <v>0.97537650396389297</v>
      </c>
      <c r="G158" s="1"/>
    </row>
    <row r="159" spans="1:7" x14ac:dyDescent="0.25">
      <c r="A159" s="2" t="str">
        <f t="shared" si="2"/>
        <v>0_157</v>
      </c>
      <c r="B159" s="1">
        <v>0</v>
      </c>
      <c r="C159" s="1">
        <v>157</v>
      </c>
      <c r="D159" s="1">
        <v>-0.422376915692943</v>
      </c>
      <c r="E159" s="1">
        <v>-0.423164482515339</v>
      </c>
      <c r="F159" s="1">
        <v>-1.0198645953232399</v>
      </c>
      <c r="G159" s="1"/>
    </row>
    <row r="160" spans="1:7" x14ac:dyDescent="0.25">
      <c r="A160" s="2" t="str">
        <f t="shared" si="2"/>
        <v>0_158</v>
      </c>
      <c r="B160" s="1">
        <v>0</v>
      </c>
      <c r="C160" s="1">
        <v>158</v>
      </c>
      <c r="D160" s="1">
        <v>0.444848783288044</v>
      </c>
      <c r="E160" s="1">
        <v>0.446760002624222</v>
      </c>
      <c r="F160" s="1">
        <v>0.262691589555064</v>
      </c>
      <c r="G160" s="1"/>
    </row>
    <row r="161" spans="1:7" x14ac:dyDescent="0.25">
      <c r="A161" s="2" t="str">
        <f t="shared" si="2"/>
        <v>0_159</v>
      </c>
      <c r="B161" s="1">
        <v>0</v>
      </c>
      <c r="C161" s="1">
        <v>159</v>
      </c>
      <c r="D161" s="1">
        <v>-0.65046644241454898</v>
      </c>
      <c r="E161" s="1">
        <v>-0.650852877341489</v>
      </c>
      <c r="F161" s="1">
        <v>-0.82325561249058299</v>
      </c>
      <c r="G161" s="1"/>
    </row>
    <row r="162" spans="1:7" x14ac:dyDescent="0.25">
      <c r="A162" s="2" t="str">
        <f t="shared" si="2"/>
        <v>0_160</v>
      </c>
      <c r="B162" s="1">
        <v>0</v>
      </c>
      <c r="C162" s="1">
        <v>160</v>
      </c>
      <c r="D162" s="1">
        <v>-0.34483358492785399</v>
      </c>
      <c r="E162" s="1">
        <v>-0.34446329420065902</v>
      </c>
      <c r="F162" s="1">
        <v>-6.9991707469789693E-2</v>
      </c>
      <c r="G162" s="1"/>
    </row>
    <row r="163" spans="1:7" x14ac:dyDescent="0.25">
      <c r="A163" s="2" t="str">
        <f t="shared" si="2"/>
        <v>0_161</v>
      </c>
      <c r="B163" s="1">
        <v>0</v>
      </c>
      <c r="C163" s="1">
        <v>161</v>
      </c>
      <c r="D163" s="1">
        <v>0.27664991647672699</v>
      </c>
      <c r="E163" s="1">
        <v>0.277045413660366</v>
      </c>
      <c r="F163" s="1">
        <v>-2.36527645818206</v>
      </c>
      <c r="G163" s="1"/>
    </row>
    <row r="164" spans="1:7" x14ac:dyDescent="0.25">
      <c r="A164" s="2" t="str">
        <f t="shared" si="2"/>
        <v>0_162</v>
      </c>
      <c r="B164" s="1">
        <v>0</v>
      </c>
      <c r="C164" s="1">
        <v>162</v>
      </c>
      <c r="D164" s="1">
        <v>2.9630984339265898</v>
      </c>
      <c r="E164" s="1">
        <v>2.9638165452887901</v>
      </c>
      <c r="F164" s="1">
        <v>1.82267305103171</v>
      </c>
      <c r="G164" s="1"/>
    </row>
    <row r="165" spans="1:7" x14ac:dyDescent="0.25">
      <c r="A165" s="2" t="str">
        <f t="shared" si="2"/>
        <v>0_163</v>
      </c>
      <c r="B165" s="1">
        <v>0</v>
      </c>
      <c r="C165" s="1">
        <v>163</v>
      </c>
      <c r="D165" s="1">
        <v>0.64017158170167199</v>
      </c>
      <c r="E165" s="1">
        <v>0.639348496136529</v>
      </c>
      <c r="F165" s="1">
        <v>0.219498033890557</v>
      </c>
      <c r="G165" s="1"/>
    </row>
    <row r="166" spans="1:7" x14ac:dyDescent="0.25">
      <c r="A166" s="2" t="str">
        <f t="shared" si="2"/>
        <v>0_164</v>
      </c>
      <c r="B166" s="1">
        <v>0</v>
      </c>
      <c r="C166" s="1">
        <v>164</v>
      </c>
      <c r="D166" s="1">
        <v>-1.33237850020125</v>
      </c>
      <c r="E166" s="1">
        <v>-1.3347441520521399</v>
      </c>
      <c r="F166" s="1">
        <v>-1.6679296721010599</v>
      </c>
      <c r="G166" s="1"/>
    </row>
    <row r="167" spans="1:7" x14ac:dyDescent="0.25">
      <c r="A167" s="2" t="str">
        <f t="shared" si="2"/>
        <v>0_165</v>
      </c>
      <c r="B167" s="1">
        <v>0</v>
      </c>
      <c r="C167" s="1">
        <v>165</v>
      </c>
      <c r="D167" s="1">
        <v>-2.04090845230259</v>
      </c>
      <c r="E167" s="1">
        <v>-2.0411381143864298</v>
      </c>
      <c r="F167" s="1">
        <v>-0.70045735649827701</v>
      </c>
      <c r="G167" s="1"/>
    </row>
    <row r="168" spans="1:7" x14ac:dyDescent="0.25">
      <c r="A168" s="2" t="str">
        <f t="shared" si="2"/>
        <v>0_166</v>
      </c>
      <c r="B168" s="1">
        <v>0</v>
      </c>
      <c r="C168" s="1">
        <v>166</v>
      </c>
      <c r="D168" s="1">
        <v>-0.40918053183598002</v>
      </c>
      <c r="E168" s="1">
        <v>-0.40981379868791101</v>
      </c>
      <c r="F168" s="1">
        <v>-3.3107066868290199E-3</v>
      </c>
      <c r="G168" s="1"/>
    </row>
    <row r="169" spans="1:7" x14ac:dyDescent="0.25">
      <c r="A169" s="2" t="str">
        <f t="shared" si="2"/>
        <v>0_167</v>
      </c>
      <c r="B169" s="1">
        <v>0</v>
      </c>
      <c r="C169" s="1">
        <v>167</v>
      </c>
      <c r="D169" s="1">
        <v>-1.27618301802196E-2</v>
      </c>
      <c r="E169" s="1">
        <v>-1.2868281751531201E-2</v>
      </c>
      <c r="F169" s="1">
        <v>-0.50669632336502801</v>
      </c>
      <c r="G169" s="1"/>
    </row>
    <row r="170" spans="1:7" x14ac:dyDescent="0.25">
      <c r="A170" s="2" t="str">
        <f t="shared" si="2"/>
        <v>0_168</v>
      </c>
      <c r="B170" s="1">
        <v>0</v>
      </c>
      <c r="C170" s="1">
        <v>168</v>
      </c>
      <c r="D170" s="1">
        <v>1.50253373323022</v>
      </c>
      <c r="E170" s="1">
        <v>1.50185989067862</v>
      </c>
      <c r="F170" s="1">
        <v>0.96314726194264899</v>
      </c>
      <c r="G170" s="1"/>
    </row>
    <row r="171" spans="1:7" x14ac:dyDescent="0.25">
      <c r="A171" s="2" t="str">
        <f t="shared" si="2"/>
        <v>0_169</v>
      </c>
      <c r="B171" s="1">
        <v>0</v>
      </c>
      <c r="C171" s="1">
        <v>169</v>
      </c>
      <c r="D171" s="1">
        <v>0.110840594280677</v>
      </c>
      <c r="E171" s="1">
        <v>0.111967065220934</v>
      </c>
      <c r="F171" s="1">
        <v>0.32146291592640702</v>
      </c>
      <c r="G171" s="1"/>
    </row>
    <row r="172" spans="1:7" x14ac:dyDescent="0.25">
      <c r="A172" s="2" t="str">
        <f t="shared" si="2"/>
        <v>0_170</v>
      </c>
      <c r="B172" s="1">
        <v>0</v>
      </c>
      <c r="C172" s="1">
        <v>170</v>
      </c>
      <c r="D172" s="1">
        <v>-0.58734843887743504</v>
      </c>
      <c r="E172" s="1">
        <v>-0.58552759912233698</v>
      </c>
      <c r="F172" s="1">
        <v>-0.44772412107374299</v>
      </c>
      <c r="G172" s="1"/>
    </row>
    <row r="173" spans="1:7" x14ac:dyDescent="0.25">
      <c r="A173" s="2" t="str">
        <f t="shared" si="2"/>
        <v>0_171</v>
      </c>
      <c r="B173" s="1">
        <v>0</v>
      </c>
      <c r="C173" s="1">
        <v>171</v>
      </c>
      <c r="D173" s="1">
        <v>0.86370893030504903</v>
      </c>
      <c r="E173" s="1">
        <v>0.86286887099133103</v>
      </c>
      <c r="F173" s="1">
        <v>0.87840766121627101</v>
      </c>
      <c r="G173" s="1"/>
    </row>
    <row r="174" spans="1:7" x14ac:dyDescent="0.25">
      <c r="A174" s="2" t="str">
        <f t="shared" si="2"/>
        <v>0_172</v>
      </c>
      <c r="B174" s="1">
        <v>0</v>
      </c>
      <c r="C174" s="1">
        <v>172</v>
      </c>
      <c r="D174" s="1">
        <v>1.2086980805326</v>
      </c>
      <c r="E174" s="1">
        <v>1.2092633495668099</v>
      </c>
      <c r="F174" s="1">
        <v>-0.739204737531863</v>
      </c>
      <c r="G174" s="1"/>
    </row>
    <row r="175" spans="1:7" x14ac:dyDescent="0.25">
      <c r="A175" s="2" t="str">
        <f t="shared" si="2"/>
        <v>0_173</v>
      </c>
      <c r="B175" s="1">
        <v>0</v>
      </c>
      <c r="C175" s="1">
        <v>173</v>
      </c>
      <c r="D175" s="1">
        <v>-0.93862650311717699</v>
      </c>
      <c r="E175" s="1">
        <v>-0.93850500245448398</v>
      </c>
      <c r="F175" s="1">
        <v>0.14378519231106801</v>
      </c>
      <c r="G175" s="1"/>
    </row>
    <row r="176" spans="1:7" x14ac:dyDescent="0.25">
      <c r="A176" s="2" t="str">
        <f t="shared" si="2"/>
        <v>0_174</v>
      </c>
      <c r="B176" s="1">
        <v>0</v>
      </c>
      <c r="C176" s="1">
        <v>174</v>
      </c>
      <c r="D176" s="1">
        <v>-0.29573204076651899</v>
      </c>
      <c r="E176" s="1">
        <v>-0.29571292100702301</v>
      </c>
      <c r="F176" s="1">
        <v>-2.93106044326982</v>
      </c>
      <c r="G176" s="1"/>
    </row>
    <row r="177" spans="1:7" x14ac:dyDescent="0.25">
      <c r="A177" s="2" t="str">
        <f t="shared" si="2"/>
        <v>0_175</v>
      </c>
      <c r="B177" s="1">
        <v>0</v>
      </c>
      <c r="C177" s="1">
        <v>175</v>
      </c>
      <c r="D177" s="1">
        <v>-0.36126018470590099</v>
      </c>
      <c r="E177" s="1">
        <v>-0.36030796349988398</v>
      </c>
      <c r="F177" s="1">
        <v>0.72082669596236804</v>
      </c>
      <c r="G177" s="1"/>
    </row>
    <row r="178" spans="1:7" x14ac:dyDescent="0.25">
      <c r="A178" s="2" t="str">
        <f t="shared" si="2"/>
        <v>0_176</v>
      </c>
      <c r="B178" s="1">
        <v>0</v>
      </c>
      <c r="C178" s="1">
        <v>176</v>
      </c>
      <c r="D178" s="1">
        <v>-0.435044274116339</v>
      </c>
      <c r="E178" s="1">
        <v>-0.43633302134739599</v>
      </c>
      <c r="F178" s="1">
        <v>1.0407160557623401</v>
      </c>
      <c r="G178" s="1"/>
    </row>
    <row r="179" spans="1:7" x14ac:dyDescent="0.25">
      <c r="A179" s="2" t="str">
        <f t="shared" si="2"/>
        <v>0_177</v>
      </c>
      <c r="B179" s="1">
        <v>0</v>
      </c>
      <c r="C179" s="1">
        <v>177</v>
      </c>
      <c r="D179" s="1">
        <v>0.87054933409079804</v>
      </c>
      <c r="E179" s="1">
        <v>0.86992638975766001</v>
      </c>
      <c r="F179" s="1">
        <v>-0.16645204059648</v>
      </c>
      <c r="G179" s="1"/>
    </row>
    <row r="180" spans="1:7" x14ac:dyDescent="0.25">
      <c r="A180" s="2" t="str">
        <f t="shared" si="2"/>
        <v>0_178</v>
      </c>
      <c r="B180" s="1">
        <v>0</v>
      </c>
      <c r="C180" s="1">
        <v>178</v>
      </c>
      <c r="D180" s="1">
        <v>1.12746749762348</v>
      </c>
      <c r="E180" s="1">
        <v>1.1281030917158399</v>
      </c>
      <c r="F180" s="1">
        <v>1.0959883720963</v>
      </c>
      <c r="G180" s="1"/>
    </row>
    <row r="181" spans="1:7" x14ac:dyDescent="0.25">
      <c r="A181" s="2" t="str">
        <f t="shared" si="2"/>
        <v>0_179</v>
      </c>
      <c r="B181" s="1">
        <v>0</v>
      </c>
      <c r="C181" s="1">
        <v>179</v>
      </c>
      <c r="D181" s="1">
        <v>-1.2172420044438099</v>
      </c>
      <c r="E181" s="1">
        <v>-1.21754345497074</v>
      </c>
      <c r="F181" s="1">
        <v>-0.19895617586613801</v>
      </c>
      <c r="G181" s="1"/>
    </row>
    <row r="182" spans="1:7" x14ac:dyDescent="0.25">
      <c r="A182" s="2" t="str">
        <f t="shared" si="2"/>
        <v>0_180</v>
      </c>
      <c r="B182" s="1">
        <v>0</v>
      </c>
      <c r="C182" s="1">
        <v>180</v>
      </c>
      <c r="D182" s="1">
        <v>1.27733157386241</v>
      </c>
      <c r="E182" s="1">
        <v>1.2771613626885701</v>
      </c>
      <c r="F182" s="1">
        <v>1.74109072292733E-3</v>
      </c>
      <c r="G182" s="1"/>
    </row>
    <row r="183" spans="1:7" x14ac:dyDescent="0.25">
      <c r="A183" s="2" t="str">
        <f t="shared" si="2"/>
        <v>0_181</v>
      </c>
      <c r="B183" s="1">
        <v>0</v>
      </c>
      <c r="C183" s="1">
        <v>181</v>
      </c>
      <c r="D183" s="1">
        <v>0.127113028228279</v>
      </c>
      <c r="E183" s="1">
        <v>0.127801323546642</v>
      </c>
      <c r="F183" s="1">
        <v>-1.13332180076463</v>
      </c>
      <c r="G183" s="1"/>
    </row>
    <row r="184" spans="1:7" x14ac:dyDescent="0.25">
      <c r="A184" s="2" t="str">
        <f t="shared" si="2"/>
        <v>0_182</v>
      </c>
      <c r="B184" s="1">
        <v>0</v>
      </c>
      <c r="C184" s="1">
        <v>182</v>
      </c>
      <c r="D184" s="1">
        <v>-2.2265606564535698</v>
      </c>
      <c r="E184" s="1">
        <v>-2.2260912227379301</v>
      </c>
      <c r="F184" s="1">
        <v>1.2252881459252001</v>
      </c>
      <c r="G184" s="1"/>
    </row>
    <row r="185" spans="1:7" x14ac:dyDescent="0.25">
      <c r="A185" s="2" t="str">
        <f t="shared" si="2"/>
        <v>0_183</v>
      </c>
      <c r="B185" s="1">
        <v>0</v>
      </c>
      <c r="C185" s="1">
        <v>183</v>
      </c>
      <c r="D185" s="1">
        <v>0.94124121418986595</v>
      </c>
      <c r="E185" s="1">
        <v>0.94088462505127202</v>
      </c>
      <c r="F185" s="1">
        <v>0.27158902573744997</v>
      </c>
      <c r="G185" s="1"/>
    </row>
    <row r="186" spans="1:7" x14ac:dyDescent="0.25">
      <c r="A186" s="2" t="str">
        <f t="shared" si="2"/>
        <v>0_184</v>
      </c>
      <c r="B186" s="1">
        <v>0</v>
      </c>
      <c r="C186" s="1">
        <v>184</v>
      </c>
      <c r="D186" s="1">
        <v>2.55738084762435</v>
      </c>
      <c r="E186" s="1">
        <v>2.5575848248743198</v>
      </c>
      <c r="F186" s="1">
        <v>0.59012048622283098</v>
      </c>
      <c r="G186" s="1"/>
    </row>
    <row r="187" spans="1:7" x14ac:dyDescent="0.25">
      <c r="A187" s="2" t="str">
        <f t="shared" si="2"/>
        <v>0_185</v>
      </c>
      <c r="B187" s="1">
        <v>0</v>
      </c>
      <c r="C187" s="1">
        <v>185</v>
      </c>
      <c r="D187" s="1">
        <v>0.56150336265856804</v>
      </c>
      <c r="E187" s="1">
        <v>0.56162629171469802</v>
      </c>
      <c r="F187" s="1">
        <v>0.329338179141138</v>
      </c>
      <c r="G187" s="1"/>
    </row>
    <row r="188" spans="1:7" x14ac:dyDescent="0.25">
      <c r="A188" s="2" t="str">
        <f t="shared" si="2"/>
        <v>0_186</v>
      </c>
      <c r="B188" s="1">
        <v>0</v>
      </c>
      <c r="C188" s="1">
        <v>186</v>
      </c>
      <c r="D188" s="1">
        <v>-0.64517453997960195</v>
      </c>
      <c r="E188" s="1">
        <v>-0.64425590126001298</v>
      </c>
      <c r="F188" s="1">
        <v>-0.45137416137854097</v>
      </c>
      <c r="G188" s="1"/>
    </row>
    <row r="189" spans="1:7" x14ac:dyDescent="0.25">
      <c r="A189" s="2" t="str">
        <f t="shared" si="2"/>
        <v>0_187</v>
      </c>
      <c r="B189" s="1">
        <v>0</v>
      </c>
      <c r="C189" s="1">
        <v>187</v>
      </c>
      <c r="D189" s="1">
        <v>-0.39207359544998099</v>
      </c>
      <c r="E189" s="1">
        <v>-0.39176656295344298</v>
      </c>
      <c r="F189" s="1">
        <v>-3.0801713567890601</v>
      </c>
      <c r="G189" s="1"/>
    </row>
    <row r="190" spans="1:7" x14ac:dyDescent="0.25">
      <c r="A190" s="2" t="str">
        <f t="shared" si="2"/>
        <v>0_188</v>
      </c>
      <c r="B190" s="1">
        <v>0</v>
      </c>
      <c r="C190" s="1">
        <v>188</v>
      </c>
      <c r="D190" s="1">
        <v>-2.3685931433533699E-2</v>
      </c>
      <c r="E190" s="1">
        <v>-2.3866161978916101E-2</v>
      </c>
      <c r="F190" s="1">
        <v>-0.44044180172480302</v>
      </c>
      <c r="G190" s="1"/>
    </row>
    <row r="191" spans="1:7" x14ac:dyDescent="0.25">
      <c r="A191" s="2" t="str">
        <f t="shared" si="2"/>
        <v>0_189</v>
      </c>
      <c r="B191" s="1">
        <v>0</v>
      </c>
      <c r="C191" s="1">
        <v>189</v>
      </c>
      <c r="D191" s="1">
        <v>0.41434642984824599</v>
      </c>
      <c r="E191" s="1">
        <v>0.41435532466215003</v>
      </c>
      <c r="F191" s="1">
        <v>-0.38006507514499299</v>
      </c>
      <c r="G191" s="1"/>
    </row>
    <row r="192" spans="1:7" x14ac:dyDescent="0.25">
      <c r="A192" s="2" t="str">
        <f t="shared" si="2"/>
        <v>0_190</v>
      </c>
      <c r="B192" s="1">
        <v>0</v>
      </c>
      <c r="C192" s="1">
        <v>190</v>
      </c>
      <c r="D192" s="1">
        <v>-0.26907530344770297</v>
      </c>
      <c r="E192" s="1">
        <v>-0.26806806944630701</v>
      </c>
      <c r="F192" s="1">
        <v>0.62103945205242195</v>
      </c>
      <c r="G192" s="1"/>
    </row>
    <row r="193" spans="1:7" x14ac:dyDescent="0.25">
      <c r="A193" s="2" t="str">
        <f t="shared" si="2"/>
        <v>0_191</v>
      </c>
      <c r="B193" s="1">
        <v>0</v>
      </c>
      <c r="C193" s="1">
        <v>191</v>
      </c>
      <c r="D193" s="1">
        <v>-0.53409505308632899</v>
      </c>
      <c r="E193" s="1">
        <v>-0.53498371556039304</v>
      </c>
      <c r="F193" s="1">
        <v>-0.488433101373838</v>
      </c>
      <c r="G193" s="1"/>
    </row>
    <row r="194" spans="1:7" x14ac:dyDescent="0.25">
      <c r="A194" s="2" t="str">
        <f t="shared" si="2"/>
        <v>0_192</v>
      </c>
      <c r="B194" s="1">
        <v>0</v>
      </c>
      <c r="C194" s="1">
        <v>192</v>
      </c>
      <c r="D194" s="1">
        <v>-0.488082194995687</v>
      </c>
      <c r="E194" s="1">
        <v>-0.48871922104518201</v>
      </c>
      <c r="F194" s="1">
        <v>0.76102332262529404</v>
      </c>
      <c r="G194" s="1"/>
    </row>
    <row r="195" spans="1:7" x14ac:dyDescent="0.25">
      <c r="A195" s="2" t="str">
        <f t="shared" ref="A195:A258" si="3">B195&amp;"_"&amp;C195</f>
        <v>0_193</v>
      </c>
      <c r="B195" s="1">
        <v>0</v>
      </c>
      <c r="C195" s="1">
        <v>193</v>
      </c>
      <c r="D195" s="1">
        <v>0.93279030212059599</v>
      </c>
      <c r="E195" s="1">
        <v>0.93237945822623003</v>
      </c>
      <c r="F195" s="1">
        <v>-0.53937622378957195</v>
      </c>
      <c r="G195" s="1"/>
    </row>
    <row r="196" spans="1:7" x14ac:dyDescent="0.25">
      <c r="A196" s="2" t="str">
        <f t="shared" si="3"/>
        <v>0_194</v>
      </c>
      <c r="B196" s="1">
        <v>0</v>
      </c>
      <c r="C196" s="1">
        <v>194</v>
      </c>
      <c r="D196" s="1">
        <v>-0.81405279627447702</v>
      </c>
      <c r="E196" s="1">
        <v>-0.81384418562676797</v>
      </c>
      <c r="F196" s="1">
        <v>0.47950945094571301</v>
      </c>
      <c r="G196" s="1"/>
    </row>
    <row r="197" spans="1:7" x14ac:dyDescent="0.25">
      <c r="A197" s="2" t="str">
        <f t="shared" si="3"/>
        <v>0_195</v>
      </c>
      <c r="B197" s="1">
        <v>0</v>
      </c>
      <c r="C197" s="1">
        <v>195</v>
      </c>
      <c r="D197" s="1">
        <v>-1.41355912406634E-2</v>
      </c>
      <c r="E197" s="1">
        <v>-1.41874949434298E-2</v>
      </c>
      <c r="F197" s="1">
        <v>0.83347830915076904</v>
      </c>
      <c r="G197" s="1"/>
    </row>
    <row r="198" spans="1:7" x14ac:dyDescent="0.25">
      <c r="A198" s="2" t="str">
        <f t="shared" si="3"/>
        <v>0_196</v>
      </c>
      <c r="B198" s="1">
        <v>0</v>
      </c>
      <c r="C198" s="1">
        <v>196</v>
      </c>
      <c r="D198" s="1">
        <v>0.14754813417543799</v>
      </c>
      <c r="E198" s="1">
        <v>0.14630522426923201</v>
      </c>
      <c r="F198" s="1">
        <v>-0.72696977848191302</v>
      </c>
      <c r="G198" s="1"/>
    </row>
    <row r="199" spans="1:7" x14ac:dyDescent="0.25">
      <c r="A199" s="2" t="str">
        <f t="shared" si="3"/>
        <v>0_197</v>
      </c>
      <c r="B199" s="1">
        <v>0</v>
      </c>
      <c r="C199" s="1">
        <v>197</v>
      </c>
      <c r="D199" s="1">
        <v>-1.8749260269393999</v>
      </c>
      <c r="E199" s="1">
        <v>-1.8743507887450399</v>
      </c>
      <c r="F199" s="1">
        <v>-1.1860584335783699</v>
      </c>
      <c r="G199" s="1"/>
    </row>
    <row r="200" spans="1:7" x14ac:dyDescent="0.25">
      <c r="A200" s="2" t="str">
        <f t="shared" si="3"/>
        <v>0_198</v>
      </c>
      <c r="B200" s="1">
        <v>0</v>
      </c>
      <c r="C200" s="1">
        <v>198</v>
      </c>
      <c r="D200" s="1">
        <v>0.210716788993318</v>
      </c>
      <c r="E200" s="1">
        <v>0.21111035388698701</v>
      </c>
      <c r="F200" s="1">
        <v>-0.25099134083407898</v>
      </c>
      <c r="G200" s="1"/>
    </row>
    <row r="201" spans="1:7" x14ac:dyDescent="0.25">
      <c r="A201" s="2" t="str">
        <f t="shared" si="3"/>
        <v>0_199</v>
      </c>
      <c r="B201" s="1">
        <v>0</v>
      </c>
      <c r="C201" s="1">
        <v>199</v>
      </c>
      <c r="D201" s="1">
        <v>0.91954559691697701</v>
      </c>
      <c r="E201" s="1">
        <v>0.919002740819018</v>
      </c>
      <c r="F201" s="1">
        <v>1.7872582103205099</v>
      </c>
      <c r="G201" s="1"/>
    </row>
    <row r="202" spans="1:7" x14ac:dyDescent="0.25">
      <c r="A202" s="2" t="str">
        <f t="shared" si="3"/>
        <v>0_200</v>
      </c>
      <c r="B202" s="1">
        <v>0</v>
      </c>
      <c r="C202" s="1">
        <v>200</v>
      </c>
      <c r="D202" s="1">
        <v>-2.54015303838555</v>
      </c>
      <c r="E202" s="1">
        <v>-2.5403074258873</v>
      </c>
      <c r="F202" s="1">
        <v>-2.16503142683848</v>
      </c>
      <c r="G202" s="1"/>
    </row>
    <row r="203" spans="1:7" x14ac:dyDescent="0.25">
      <c r="A203" s="2" t="str">
        <f t="shared" si="3"/>
        <v>0_201</v>
      </c>
      <c r="B203" s="1">
        <v>0</v>
      </c>
      <c r="C203" s="1">
        <v>201</v>
      </c>
      <c r="D203" s="1">
        <v>-0.71029389174726199</v>
      </c>
      <c r="E203" s="1">
        <v>-0.71116351719200399</v>
      </c>
      <c r="F203" s="1">
        <v>-3.9934617935116004E-3</v>
      </c>
      <c r="G203" s="1"/>
    </row>
    <row r="204" spans="1:7" x14ac:dyDescent="0.25">
      <c r="A204" s="2" t="str">
        <f t="shared" si="3"/>
        <v>0_202</v>
      </c>
      <c r="B204" s="1">
        <v>0</v>
      </c>
      <c r="C204" s="1">
        <v>202</v>
      </c>
      <c r="D204" s="1">
        <v>-0.231178196231074</v>
      </c>
      <c r="E204" s="1">
        <v>-0.22992580339792401</v>
      </c>
      <c r="F204" s="1">
        <v>-0.447484973819612</v>
      </c>
      <c r="G204" s="1"/>
    </row>
    <row r="205" spans="1:7" x14ac:dyDescent="0.25">
      <c r="A205" s="2" t="str">
        <f t="shared" si="3"/>
        <v>0_203</v>
      </c>
      <c r="B205" s="1">
        <v>0</v>
      </c>
      <c r="C205" s="1">
        <v>203</v>
      </c>
      <c r="D205" s="1">
        <v>1.3326526687696301</v>
      </c>
      <c r="E205" s="1">
        <v>1.3314154585315801</v>
      </c>
      <c r="F205" s="1">
        <v>-0.30231966907360702</v>
      </c>
      <c r="G205" s="1"/>
    </row>
    <row r="206" spans="1:7" x14ac:dyDescent="0.25">
      <c r="A206" s="2" t="str">
        <f t="shared" si="3"/>
        <v>0_204</v>
      </c>
      <c r="B206" s="1">
        <v>0</v>
      </c>
      <c r="C206" s="1">
        <v>204</v>
      </c>
      <c r="D206" s="1">
        <v>1.9451663079972199</v>
      </c>
      <c r="E206" s="1">
        <v>1.9439790645953601</v>
      </c>
      <c r="F206" s="1">
        <v>1.75765971669178</v>
      </c>
      <c r="G206" s="1"/>
    </row>
    <row r="207" spans="1:7" x14ac:dyDescent="0.25">
      <c r="A207" s="2" t="str">
        <f t="shared" si="3"/>
        <v>0_205</v>
      </c>
      <c r="B207" s="1">
        <v>0</v>
      </c>
      <c r="C207" s="1">
        <v>205</v>
      </c>
      <c r="D207" s="1">
        <v>-6.4140715255819394E-2</v>
      </c>
      <c r="E207" s="1">
        <v>-6.4074685653557797E-2</v>
      </c>
      <c r="F207" s="1">
        <v>1.4226185364227899</v>
      </c>
      <c r="G207" s="1"/>
    </row>
    <row r="208" spans="1:7" x14ac:dyDescent="0.25">
      <c r="A208" s="2" t="str">
        <f t="shared" si="3"/>
        <v>0_206</v>
      </c>
      <c r="B208" s="1">
        <v>0</v>
      </c>
      <c r="C208" s="1">
        <v>206</v>
      </c>
      <c r="D208" s="1">
        <v>-0.35984368879239498</v>
      </c>
      <c r="E208" s="1">
        <v>-0.35930893597938401</v>
      </c>
      <c r="F208" s="1">
        <v>-2.2212018609368198</v>
      </c>
      <c r="G208" s="1"/>
    </row>
    <row r="209" spans="1:7" x14ac:dyDescent="0.25">
      <c r="A209" s="2" t="str">
        <f t="shared" si="3"/>
        <v>0_207</v>
      </c>
      <c r="B209" s="1">
        <v>0</v>
      </c>
      <c r="C209" s="1">
        <v>207</v>
      </c>
      <c r="D209" s="1">
        <v>-0.27211283692900801</v>
      </c>
      <c r="E209" s="1">
        <v>-0.27279103762177298</v>
      </c>
      <c r="F209" s="1">
        <v>-0.92719212581897004</v>
      </c>
      <c r="G209" s="1"/>
    </row>
    <row r="210" spans="1:7" x14ac:dyDescent="0.25">
      <c r="A210" s="2" t="str">
        <f t="shared" si="3"/>
        <v>0_208</v>
      </c>
      <c r="B210" s="1">
        <v>0</v>
      </c>
      <c r="C210" s="1">
        <v>208</v>
      </c>
      <c r="D210" s="1">
        <v>0.25438607068626301</v>
      </c>
      <c r="E210" s="1">
        <v>0.255744688044589</v>
      </c>
      <c r="F210" s="1">
        <v>0.46284378791757302</v>
      </c>
      <c r="G210" s="1"/>
    </row>
    <row r="211" spans="1:7" x14ac:dyDescent="0.25">
      <c r="A211" s="2" t="str">
        <f t="shared" si="3"/>
        <v>0_209</v>
      </c>
      <c r="B211" s="1">
        <v>0</v>
      </c>
      <c r="C211" s="1">
        <v>209</v>
      </c>
      <c r="D211" s="1">
        <v>0.12520542142010499</v>
      </c>
      <c r="E211" s="1">
        <v>0.12487990777848899</v>
      </c>
      <c r="F211" s="1">
        <v>-0.509882942038967</v>
      </c>
      <c r="G211" s="1"/>
    </row>
    <row r="212" spans="1:7" x14ac:dyDescent="0.25">
      <c r="A212" s="2" t="str">
        <f t="shared" si="3"/>
        <v>0_210</v>
      </c>
      <c r="B212" s="1">
        <v>0</v>
      </c>
      <c r="C212" s="1">
        <v>210</v>
      </c>
      <c r="D212" s="1">
        <v>-0.69304836631220201</v>
      </c>
      <c r="E212" s="1">
        <v>-0.69397410297538697</v>
      </c>
      <c r="F212" s="1">
        <v>-0.79725341947587403</v>
      </c>
      <c r="G212" s="1"/>
    </row>
    <row r="213" spans="1:7" x14ac:dyDescent="0.25">
      <c r="A213" s="2" t="str">
        <f t="shared" si="3"/>
        <v>0_211</v>
      </c>
      <c r="B213" s="1">
        <v>0</v>
      </c>
      <c r="C213" s="1">
        <v>211</v>
      </c>
      <c r="D213" s="1">
        <v>2.03165223496303E-2</v>
      </c>
      <c r="E213" s="1">
        <v>1.9364983442071101E-2</v>
      </c>
      <c r="F213" s="1">
        <v>0.74554415827544995</v>
      </c>
      <c r="G213" s="1"/>
    </row>
    <row r="214" spans="1:7" x14ac:dyDescent="0.25">
      <c r="A214" s="2" t="str">
        <f t="shared" si="3"/>
        <v>0_212</v>
      </c>
      <c r="B214" s="1">
        <v>0</v>
      </c>
      <c r="C214" s="1">
        <v>212</v>
      </c>
      <c r="D214" s="1">
        <v>0.97308138237278896</v>
      </c>
      <c r="E214" s="1">
        <v>0.97426891383572201</v>
      </c>
      <c r="F214" s="1">
        <v>-0.49953728217501803</v>
      </c>
      <c r="G214" s="1"/>
    </row>
    <row r="215" spans="1:7" x14ac:dyDescent="0.25">
      <c r="A215" s="2" t="str">
        <f t="shared" si="3"/>
        <v>0_213</v>
      </c>
      <c r="B215" s="1">
        <v>0</v>
      </c>
      <c r="C215" s="1">
        <v>213</v>
      </c>
      <c r="D215" s="1">
        <v>0.25829477106052801</v>
      </c>
      <c r="E215" s="1">
        <v>0.25682349602112597</v>
      </c>
      <c r="F215" s="1">
        <v>-0.15559594440688301</v>
      </c>
      <c r="G215" s="1"/>
    </row>
    <row r="216" spans="1:7" x14ac:dyDescent="0.25">
      <c r="A216" s="2" t="str">
        <f t="shared" si="3"/>
        <v>0_214</v>
      </c>
      <c r="B216" s="1">
        <v>0</v>
      </c>
      <c r="C216" s="1">
        <v>214</v>
      </c>
      <c r="D216" s="1">
        <v>0.138078549865506</v>
      </c>
      <c r="E216" s="1">
        <v>0.13904140239499199</v>
      </c>
      <c r="F216" s="1">
        <v>-0.78136883762960896</v>
      </c>
      <c r="G216" s="1"/>
    </row>
    <row r="217" spans="1:7" x14ac:dyDescent="0.25">
      <c r="A217" s="2" t="str">
        <f t="shared" si="3"/>
        <v>0_215</v>
      </c>
      <c r="B217" s="1">
        <v>0</v>
      </c>
      <c r="C217" s="1">
        <v>215</v>
      </c>
      <c r="D217" s="1">
        <v>0.175250993479349</v>
      </c>
      <c r="E217" s="1">
        <v>0.17402620933051499</v>
      </c>
      <c r="F217" s="1">
        <v>0.36376526519802699</v>
      </c>
      <c r="G217" s="1"/>
    </row>
    <row r="218" spans="1:7" x14ac:dyDescent="0.25">
      <c r="A218" s="2" t="str">
        <f t="shared" si="3"/>
        <v>0_216</v>
      </c>
      <c r="B218" s="1">
        <v>0</v>
      </c>
      <c r="C218" s="1">
        <v>216</v>
      </c>
      <c r="D218" s="1">
        <v>1.5191379736522801E-2</v>
      </c>
      <c r="E218" s="1">
        <v>1.46053991079544E-2</v>
      </c>
      <c r="F218" s="1">
        <v>1.07643468692396</v>
      </c>
      <c r="G218" s="1"/>
    </row>
    <row r="219" spans="1:7" x14ac:dyDescent="0.25">
      <c r="A219" s="2" t="str">
        <f t="shared" si="3"/>
        <v>0_217</v>
      </c>
      <c r="B219" s="1">
        <v>0</v>
      </c>
      <c r="C219" s="1">
        <v>217</v>
      </c>
      <c r="D219" s="1">
        <v>-0.44691674787135299</v>
      </c>
      <c r="E219" s="1">
        <v>-0.445615782146772</v>
      </c>
      <c r="F219" s="1">
        <v>1.04888493775564</v>
      </c>
      <c r="G219" s="1"/>
    </row>
    <row r="220" spans="1:7" x14ac:dyDescent="0.25">
      <c r="A220" s="2" t="str">
        <f t="shared" si="3"/>
        <v>0_218</v>
      </c>
      <c r="B220" s="1">
        <v>0</v>
      </c>
      <c r="C220" s="1">
        <v>218</v>
      </c>
      <c r="D220" s="1">
        <v>-1.46456914257943</v>
      </c>
      <c r="E220" s="1">
        <v>-1.4630666092654501</v>
      </c>
      <c r="F220" s="1">
        <v>-1.6713062294043599</v>
      </c>
      <c r="G220" s="1"/>
    </row>
    <row r="221" spans="1:7" x14ac:dyDescent="0.25">
      <c r="A221" s="2" t="str">
        <f t="shared" si="3"/>
        <v>0_219</v>
      </c>
      <c r="B221" s="1">
        <v>0</v>
      </c>
      <c r="C221" s="1">
        <v>219</v>
      </c>
      <c r="D221" s="1">
        <v>-4.6323746545366001E-2</v>
      </c>
      <c r="E221" s="1">
        <v>-4.48832975137715E-2</v>
      </c>
      <c r="F221" s="1">
        <v>1.18546659962775</v>
      </c>
      <c r="G221" s="1"/>
    </row>
    <row r="222" spans="1:7" x14ac:dyDescent="0.25">
      <c r="A222" s="2" t="str">
        <f t="shared" si="3"/>
        <v>0_220</v>
      </c>
      <c r="B222" s="1">
        <v>0</v>
      </c>
      <c r="C222" s="1">
        <v>220</v>
      </c>
      <c r="D222" s="1">
        <v>-0.59934535420602997</v>
      </c>
      <c r="E222" s="1">
        <v>-0.600532248663319</v>
      </c>
      <c r="F222" s="1">
        <v>1.12872332887122</v>
      </c>
      <c r="G222" s="1"/>
    </row>
    <row r="223" spans="1:7" x14ac:dyDescent="0.25">
      <c r="A223" s="2" t="str">
        <f t="shared" si="3"/>
        <v>0_221</v>
      </c>
      <c r="B223" s="1">
        <v>0</v>
      </c>
      <c r="C223" s="1">
        <v>221</v>
      </c>
      <c r="D223" s="1">
        <v>0.21969380181999401</v>
      </c>
      <c r="E223" s="1">
        <v>0.21937253991085601</v>
      </c>
      <c r="F223" s="1">
        <v>3.9631731130104202E-2</v>
      </c>
      <c r="G223" s="1"/>
    </row>
    <row r="224" spans="1:7" x14ac:dyDescent="0.25">
      <c r="A224" s="2" t="str">
        <f t="shared" si="3"/>
        <v>0_222</v>
      </c>
      <c r="B224" s="1">
        <v>0</v>
      </c>
      <c r="C224" s="1">
        <v>222</v>
      </c>
      <c r="D224" s="1">
        <v>0.23416749602123399</v>
      </c>
      <c r="E224" s="1">
        <v>0.234044348338521</v>
      </c>
      <c r="F224" s="1">
        <v>-0.22393385669329799</v>
      </c>
      <c r="G224" s="1"/>
    </row>
    <row r="225" spans="1:7" x14ac:dyDescent="0.25">
      <c r="A225" s="2" t="str">
        <f t="shared" si="3"/>
        <v>0_223</v>
      </c>
      <c r="B225" s="1">
        <v>0</v>
      </c>
      <c r="C225" s="1">
        <v>223</v>
      </c>
      <c r="D225" s="1">
        <v>-0.71319290145312997</v>
      </c>
      <c r="E225" s="1">
        <v>-0.71225602531398402</v>
      </c>
      <c r="F225" s="1">
        <v>0.71689570434851702</v>
      </c>
      <c r="G225" s="1"/>
    </row>
    <row r="226" spans="1:7" x14ac:dyDescent="0.25">
      <c r="A226" s="2" t="str">
        <f t="shared" si="3"/>
        <v>0_224</v>
      </c>
      <c r="B226" s="1">
        <v>0</v>
      </c>
      <c r="C226" s="1">
        <v>224</v>
      </c>
      <c r="D226" s="1">
        <v>-0.39402207849376503</v>
      </c>
      <c r="E226" s="1">
        <v>-0.39378235480486001</v>
      </c>
      <c r="F226" s="1">
        <v>0.31483123527951001</v>
      </c>
      <c r="G226" s="1"/>
    </row>
    <row r="227" spans="1:7" x14ac:dyDescent="0.25">
      <c r="A227" s="2" t="str">
        <f t="shared" si="3"/>
        <v>0_225</v>
      </c>
      <c r="B227" s="1">
        <v>0</v>
      </c>
      <c r="C227" s="1">
        <v>225</v>
      </c>
      <c r="D227" s="1">
        <v>-1.41933816078304</v>
      </c>
      <c r="E227" s="1">
        <v>-1.4195284598800899</v>
      </c>
      <c r="F227" s="1">
        <v>-0.37864993594184698</v>
      </c>
      <c r="G227" s="1"/>
    </row>
    <row r="228" spans="1:7" x14ac:dyDescent="0.25">
      <c r="A228" s="2" t="str">
        <f t="shared" si="3"/>
        <v>0_226</v>
      </c>
      <c r="B228" s="1">
        <v>0</v>
      </c>
      <c r="C228" s="1">
        <v>226</v>
      </c>
      <c r="D228" s="1">
        <v>0.90966269226602503</v>
      </c>
      <c r="E228" s="1">
        <v>0.91053010284229996</v>
      </c>
      <c r="F228" s="1">
        <v>-0.479987998550165</v>
      </c>
      <c r="G228" s="1"/>
    </row>
    <row r="229" spans="1:7" x14ac:dyDescent="0.25">
      <c r="A229" s="2" t="str">
        <f t="shared" si="3"/>
        <v>0_227</v>
      </c>
      <c r="B229" s="1">
        <v>0</v>
      </c>
      <c r="C229" s="1">
        <v>227</v>
      </c>
      <c r="D229" s="1">
        <v>0.98623269995683605</v>
      </c>
      <c r="E229" s="1">
        <v>0.98532872987897102</v>
      </c>
      <c r="F229" s="1">
        <v>0.180583203705001</v>
      </c>
      <c r="G229" s="1"/>
    </row>
    <row r="230" spans="1:7" x14ac:dyDescent="0.25">
      <c r="A230" s="2" t="str">
        <f t="shared" si="3"/>
        <v>0_228</v>
      </c>
      <c r="B230" s="1">
        <v>0</v>
      </c>
      <c r="C230" s="1">
        <v>228</v>
      </c>
      <c r="D230" s="1">
        <v>-0.25767912245100999</v>
      </c>
      <c r="E230" s="1">
        <v>-0.25828811527685402</v>
      </c>
      <c r="F230" s="1">
        <v>0.435631324827983</v>
      </c>
      <c r="G230" s="1"/>
    </row>
    <row r="231" spans="1:7" x14ac:dyDescent="0.25">
      <c r="A231" s="2" t="str">
        <f t="shared" si="3"/>
        <v>0_229</v>
      </c>
      <c r="B231" s="1">
        <v>0</v>
      </c>
      <c r="C231" s="1">
        <v>229</v>
      </c>
      <c r="D231" s="1">
        <v>-0.34293366897853</v>
      </c>
      <c r="E231" s="1">
        <v>-0.34280019781979298</v>
      </c>
      <c r="F231" s="1">
        <v>7.4472475386041001E-2</v>
      </c>
      <c r="G231" s="1"/>
    </row>
    <row r="232" spans="1:7" x14ac:dyDescent="0.25">
      <c r="A232" s="2" t="str">
        <f t="shared" si="3"/>
        <v>0_230</v>
      </c>
      <c r="B232" s="1">
        <v>0</v>
      </c>
      <c r="C232" s="1">
        <v>230</v>
      </c>
      <c r="D232" s="1">
        <v>1.0360198325726999</v>
      </c>
      <c r="E232" s="1">
        <v>1.03670260764267</v>
      </c>
      <c r="F232" s="1">
        <v>-0.74754416996328499</v>
      </c>
      <c r="G232" s="1"/>
    </row>
    <row r="233" spans="1:7" x14ac:dyDescent="0.25">
      <c r="A233" s="2" t="str">
        <f t="shared" si="3"/>
        <v>0_231</v>
      </c>
      <c r="B233" s="1">
        <v>0</v>
      </c>
      <c r="C233" s="1">
        <v>231</v>
      </c>
      <c r="D233" s="1">
        <v>1.7994278502425001</v>
      </c>
      <c r="E233" s="1">
        <v>1.7986703553034</v>
      </c>
      <c r="F233" s="1">
        <v>2.7366025658064101</v>
      </c>
      <c r="G233" s="1"/>
    </row>
    <row r="234" spans="1:7" x14ac:dyDescent="0.25">
      <c r="A234" s="2" t="str">
        <f t="shared" si="3"/>
        <v>0_232</v>
      </c>
      <c r="B234" s="1">
        <v>0</v>
      </c>
      <c r="C234" s="1">
        <v>232</v>
      </c>
      <c r="D234" s="1">
        <v>-1.1431334078713</v>
      </c>
      <c r="E234" s="1">
        <v>-1.14341912687841</v>
      </c>
      <c r="F234" s="1">
        <v>-1.16105115274895</v>
      </c>
      <c r="G234" s="1"/>
    </row>
    <row r="235" spans="1:7" x14ac:dyDescent="0.25">
      <c r="A235" s="2" t="str">
        <f t="shared" si="3"/>
        <v>0_233</v>
      </c>
      <c r="B235" s="1">
        <v>0</v>
      </c>
      <c r="C235" s="1">
        <v>233</v>
      </c>
      <c r="D235" s="1">
        <v>-0.102696745488369</v>
      </c>
      <c r="E235" s="1">
        <v>-0.10274576743417101</v>
      </c>
      <c r="F235" s="1">
        <v>-1.45509627020185</v>
      </c>
      <c r="G235" s="1"/>
    </row>
    <row r="236" spans="1:7" x14ac:dyDescent="0.25">
      <c r="A236" s="2" t="str">
        <f t="shared" si="3"/>
        <v>0_234</v>
      </c>
      <c r="B236" s="1">
        <v>0</v>
      </c>
      <c r="C236" s="1">
        <v>234</v>
      </c>
      <c r="D236" s="1">
        <v>0.90394411974005495</v>
      </c>
      <c r="E236" s="1">
        <v>0.90438877467621304</v>
      </c>
      <c r="F236" s="1">
        <v>0.74261333638594895</v>
      </c>
      <c r="G236" s="1"/>
    </row>
    <row r="237" spans="1:7" x14ac:dyDescent="0.25">
      <c r="A237" s="2" t="str">
        <f t="shared" si="3"/>
        <v>0_235</v>
      </c>
      <c r="B237" s="1">
        <v>0</v>
      </c>
      <c r="C237" s="1">
        <v>235</v>
      </c>
      <c r="D237" s="1">
        <v>-0.38413710763776199</v>
      </c>
      <c r="E237" s="1">
        <v>-0.38501347812519998</v>
      </c>
      <c r="F237" s="1">
        <v>-1.74903682321193</v>
      </c>
      <c r="G237" s="1"/>
    </row>
    <row r="238" spans="1:7" x14ac:dyDescent="0.25">
      <c r="A238" s="2" t="str">
        <f t="shared" si="3"/>
        <v>0_236</v>
      </c>
      <c r="B238" s="1">
        <v>0</v>
      </c>
      <c r="C238" s="1">
        <v>236</v>
      </c>
      <c r="D238" s="1">
        <v>-1.56901102990695</v>
      </c>
      <c r="E238" s="1">
        <v>-1.56697146602834</v>
      </c>
      <c r="F238" s="1">
        <v>0.18027802757400199</v>
      </c>
      <c r="G238" s="1"/>
    </row>
    <row r="239" spans="1:7" x14ac:dyDescent="0.25">
      <c r="A239" s="2" t="str">
        <f t="shared" si="3"/>
        <v>0_237</v>
      </c>
      <c r="B239" s="1">
        <v>0</v>
      </c>
      <c r="C239" s="1">
        <v>237</v>
      </c>
      <c r="D239" s="1">
        <v>0.25254996868337098</v>
      </c>
      <c r="E239" s="1">
        <v>0.253535309093739</v>
      </c>
      <c r="F239" s="1">
        <v>-0.725516857336861</v>
      </c>
      <c r="G239" s="1"/>
    </row>
    <row r="240" spans="1:7" x14ac:dyDescent="0.25">
      <c r="A240" s="2" t="str">
        <f t="shared" si="3"/>
        <v>0_238</v>
      </c>
      <c r="B240" s="1">
        <v>0</v>
      </c>
      <c r="C240" s="1">
        <v>238</v>
      </c>
      <c r="D240" s="1">
        <v>0.51938346138346503</v>
      </c>
      <c r="E240" s="1">
        <v>0.51987064588742804</v>
      </c>
      <c r="F240" s="1">
        <v>0.72729159747644001</v>
      </c>
      <c r="G240" s="1"/>
    </row>
    <row r="241" spans="1:7" x14ac:dyDescent="0.25">
      <c r="A241" s="2" t="str">
        <f t="shared" si="3"/>
        <v>0_239</v>
      </c>
      <c r="B241" s="1">
        <v>0</v>
      </c>
      <c r="C241" s="1">
        <v>239</v>
      </c>
      <c r="D241" s="1">
        <v>0.55661388230430697</v>
      </c>
      <c r="E241" s="1">
        <v>0.55696195757620304</v>
      </c>
      <c r="F241" s="1">
        <v>0.75624807446260001</v>
      </c>
      <c r="G241" s="1"/>
    </row>
    <row r="242" spans="1:7" x14ac:dyDescent="0.25">
      <c r="A242" s="2" t="str">
        <f t="shared" si="3"/>
        <v>0_240</v>
      </c>
      <c r="B242" s="1">
        <v>0</v>
      </c>
      <c r="C242" s="1">
        <v>240</v>
      </c>
      <c r="D242" s="1">
        <v>-0.12041938337357599</v>
      </c>
      <c r="E242" s="1">
        <v>-0.120372413934594</v>
      </c>
      <c r="F242" s="1">
        <v>0.94372815176430003</v>
      </c>
      <c r="G242" s="1"/>
    </row>
    <row r="243" spans="1:7" x14ac:dyDescent="0.25">
      <c r="A243" s="2" t="str">
        <f t="shared" si="3"/>
        <v>0_241</v>
      </c>
      <c r="B243" s="1">
        <v>0</v>
      </c>
      <c r="C243" s="1">
        <v>241</v>
      </c>
      <c r="D243" s="1">
        <v>-0.51990233091256699</v>
      </c>
      <c r="E243" s="1">
        <v>-0.51836937327585098</v>
      </c>
      <c r="F243" s="1">
        <v>0.56887488436145595</v>
      </c>
      <c r="G243" s="1"/>
    </row>
    <row r="244" spans="1:7" x14ac:dyDescent="0.25">
      <c r="A244" s="2" t="str">
        <f t="shared" si="3"/>
        <v>0_242</v>
      </c>
      <c r="B244" s="1">
        <v>0</v>
      </c>
      <c r="C244" s="1">
        <v>242</v>
      </c>
      <c r="D244" s="1">
        <v>0.47958300195512099</v>
      </c>
      <c r="E244" s="1">
        <v>0.47893198232810102</v>
      </c>
      <c r="F244" s="1">
        <v>0.51398650005297497</v>
      </c>
      <c r="G244" s="1"/>
    </row>
    <row r="245" spans="1:7" x14ac:dyDescent="0.25">
      <c r="A245" s="2" t="str">
        <f t="shared" si="3"/>
        <v>0_243</v>
      </c>
      <c r="B245" s="1">
        <v>0</v>
      </c>
      <c r="C245" s="1">
        <v>243</v>
      </c>
      <c r="D245" s="1">
        <v>1.14636721092083</v>
      </c>
      <c r="E245" s="1">
        <v>1.14560013859091</v>
      </c>
      <c r="F245" s="1">
        <v>1.218023426799</v>
      </c>
      <c r="G245" s="1"/>
    </row>
    <row r="246" spans="1:7" x14ac:dyDescent="0.25">
      <c r="A246" s="2" t="str">
        <f t="shared" si="3"/>
        <v>0_244</v>
      </c>
      <c r="B246" s="1">
        <v>0</v>
      </c>
      <c r="C246" s="1">
        <v>244</v>
      </c>
      <c r="D246" s="1">
        <v>0.23279801068795899</v>
      </c>
      <c r="E246" s="1">
        <v>0.232902556990597</v>
      </c>
      <c r="F246" s="1">
        <v>0.135371968665776</v>
      </c>
      <c r="G246" s="1"/>
    </row>
    <row r="247" spans="1:7" x14ac:dyDescent="0.25">
      <c r="A247" s="2" t="str">
        <f t="shared" si="3"/>
        <v>0_245</v>
      </c>
      <c r="B247" s="1">
        <v>0</v>
      </c>
      <c r="C247" s="1">
        <v>245</v>
      </c>
      <c r="D247" s="1">
        <v>-0.27771299469981497</v>
      </c>
      <c r="E247" s="1">
        <v>-0.27863012326379899</v>
      </c>
      <c r="F247" s="1">
        <v>2.45657838683139</v>
      </c>
      <c r="G247" s="1"/>
    </row>
    <row r="248" spans="1:7" x14ac:dyDescent="0.25">
      <c r="A248" s="2" t="str">
        <f t="shared" si="3"/>
        <v>0_246</v>
      </c>
      <c r="B248" s="1">
        <v>0</v>
      </c>
      <c r="C248" s="1">
        <v>246</v>
      </c>
      <c r="D248" s="1">
        <v>-1.3997326715843501</v>
      </c>
      <c r="E248" s="1">
        <v>-1.4016014410152799</v>
      </c>
      <c r="F248" s="1">
        <v>-0.69155789285430302</v>
      </c>
      <c r="G248" s="1"/>
    </row>
    <row r="249" spans="1:7" x14ac:dyDescent="0.25">
      <c r="A249" s="2" t="str">
        <f t="shared" si="3"/>
        <v>0_247</v>
      </c>
      <c r="B249" s="1">
        <v>0</v>
      </c>
      <c r="C249" s="1">
        <v>247</v>
      </c>
      <c r="D249" s="1">
        <v>0.24485438629138401</v>
      </c>
      <c r="E249" s="1">
        <v>0.244949142836874</v>
      </c>
      <c r="F249" s="1">
        <v>-0.606726446872912</v>
      </c>
      <c r="G249" s="1"/>
    </row>
    <row r="250" spans="1:7" x14ac:dyDescent="0.25">
      <c r="A250" s="2" t="str">
        <f t="shared" si="3"/>
        <v>0_248</v>
      </c>
      <c r="B250" s="1">
        <v>0</v>
      </c>
      <c r="C250" s="1">
        <v>248</v>
      </c>
      <c r="D250" s="1">
        <v>0.36131005312942199</v>
      </c>
      <c r="E250" s="1">
        <v>0.36152132032479301</v>
      </c>
      <c r="F250" s="1">
        <v>-1.3898528182509799</v>
      </c>
      <c r="G250" s="1"/>
    </row>
    <row r="251" spans="1:7" x14ac:dyDescent="0.25">
      <c r="A251" s="2" t="str">
        <f t="shared" si="3"/>
        <v>0_249</v>
      </c>
      <c r="B251" s="1">
        <v>0</v>
      </c>
      <c r="C251" s="1">
        <v>249</v>
      </c>
      <c r="D251" s="1">
        <v>0.62653147783742502</v>
      </c>
      <c r="E251" s="1">
        <v>0.62640309060136501</v>
      </c>
      <c r="F251" s="1">
        <v>0.52898332381847302</v>
      </c>
      <c r="G251" s="1"/>
    </row>
    <row r="252" spans="1:7" x14ac:dyDescent="0.25">
      <c r="A252" s="2" t="str">
        <f t="shared" si="3"/>
        <v>0_250</v>
      </c>
      <c r="B252" s="1">
        <v>0</v>
      </c>
      <c r="C252" s="1">
        <v>250</v>
      </c>
      <c r="D252" s="1">
        <v>0.37271648381741002</v>
      </c>
      <c r="E252" s="1">
        <v>0.37306527762214398</v>
      </c>
      <c r="F252" s="1">
        <v>0.78466277287074504</v>
      </c>
      <c r="G252" s="1"/>
    </row>
    <row r="253" spans="1:7" x14ac:dyDescent="0.25">
      <c r="A253" s="2" t="str">
        <f t="shared" si="3"/>
        <v>0_251</v>
      </c>
      <c r="B253" s="1">
        <v>0</v>
      </c>
      <c r="C253" s="1">
        <v>251</v>
      </c>
      <c r="D253" s="1">
        <v>-0.11058246810566399</v>
      </c>
      <c r="E253" s="1">
        <v>-0.111281029559235</v>
      </c>
      <c r="F253" s="1">
        <v>2.0224519464750701</v>
      </c>
      <c r="G253" s="1"/>
    </row>
    <row r="254" spans="1:7" x14ac:dyDescent="0.25">
      <c r="A254" s="2" t="str">
        <f t="shared" si="3"/>
        <v>0_252</v>
      </c>
      <c r="B254" s="1">
        <v>0</v>
      </c>
      <c r="C254" s="1">
        <v>252</v>
      </c>
      <c r="D254" s="1">
        <v>-1.44665415176556E-2</v>
      </c>
      <c r="E254" s="1">
        <v>-1.53013250537078E-2</v>
      </c>
      <c r="F254" s="1">
        <v>0.54426930692949005</v>
      </c>
      <c r="G254" s="1"/>
    </row>
    <row r="255" spans="1:7" x14ac:dyDescent="0.25">
      <c r="A255" s="2" t="str">
        <f t="shared" si="3"/>
        <v>0_253</v>
      </c>
      <c r="B255" s="1">
        <v>0</v>
      </c>
      <c r="C255" s="1">
        <v>253</v>
      </c>
      <c r="D255" s="1">
        <v>0.60958441068524205</v>
      </c>
      <c r="E255" s="1">
        <v>0.60912430261825201</v>
      </c>
      <c r="F255" s="1">
        <v>-0.54170471272593501</v>
      </c>
      <c r="G255" s="1"/>
    </row>
    <row r="256" spans="1:7" x14ac:dyDescent="0.25">
      <c r="A256" s="2" t="str">
        <f t="shared" si="3"/>
        <v>0_254</v>
      </c>
      <c r="B256" s="1">
        <v>0</v>
      </c>
      <c r="C256" s="1">
        <v>254</v>
      </c>
      <c r="D256" s="1">
        <v>1.1674849341161799</v>
      </c>
      <c r="E256" s="1">
        <v>1.16686740517292</v>
      </c>
      <c r="F256" s="1">
        <v>0.58109688820842798</v>
      </c>
      <c r="G256" s="1"/>
    </row>
    <row r="257" spans="1:7" x14ac:dyDescent="0.25">
      <c r="A257" s="2" t="str">
        <f t="shared" si="3"/>
        <v>0_255</v>
      </c>
      <c r="B257" s="1">
        <v>0</v>
      </c>
      <c r="C257" s="1">
        <v>255</v>
      </c>
      <c r="D257" s="1">
        <v>-0.56092832428744699</v>
      </c>
      <c r="E257" s="1">
        <v>-0.557738217723032</v>
      </c>
      <c r="F257" s="1">
        <v>-0.26371177460408801</v>
      </c>
      <c r="G257" s="1"/>
    </row>
    <row r="258" spans="1:7" x14ac:dyDescent="0.25">
      <c r="A258" s="2" t="str">
        <f t="shared" si="3"/>
        <v>0_256</v>
      </c>
      <c r="B258" s="1">
        <v>0</v>
      </c>
      <c r="C258" s="1">
        <v>256</v>
      </c>
      <c r="D258" s="1">
        <v>0.170359848640246</v>
      </c>
      <c r="E258" s="1">
        <v>0.17048558143540099</v>
      </c>
      <c r="F258" s="1">
        <v>1.3930748642764501</v>
      </c>
      <c r="G258" s="1"/>
    </row>
    <row r="259" spans="1:7" x14ac:dyDescent="0.25">
      <c r="A259" s="2" t="str">
        <f t="shared" ref="A259:A322" si="4">B259&amp;"_"&amp;C259</f>
        <v>0_257</v>
      </c>
      <c r="B259" s="1">
        <v>0</v>
      </c>
      <c r="C259" s="1">
        <v>257</v>
      </c>
      <c r="D259" s="1">
        <v>-0.81157622888671699</v>
      </c>
      <c r="E259" s="1">
        <v>-0.81131477352258896</v>
      </c>
      <c r="F259" s="1">
        <v>-0.59408335456288996</v>
      </c>
      <c r="G259" s="1"/>
    </row>
    <row r="260" spans="1:7" x14ac:dyDescent="0.25">
      <c r="A260" s="2" t="str">
        <f t="shared" si="4"/>
        <v>0_258</v>
      </c>
      <c r="B260" s="1">
        <v>0</v>
      </c>
      <c r="C260" s="1">
        <v>258</v>
      </c>
      <c r="D260" s="1">
        <v>-0.18372998332135701</v>
      </c>
      <c r="E260" s="1">
        <v>-0.184424540926449</v>
      </c>
      <c r="F260" s="1">
        <v>-1.1822189409162001</v>
      </c>
      <c r="G260" s="1"/>
    </row>
    <row r="261" spans="1:7" x14ac:dyDescent="0.25">
      <c r="A261" s="2" t="str">
        <f t="shared" si="4"/>
        <v>0_259</v>
      </c>
      <c r="B261" s="1">
        <v>0</v>
      </c>
      <c r="C261" s="1">
        <v>259</v>
      </c>
      <c r="D261" s="1">
        <v>0.167740962502301</v>
      </c>
      <c r="E261" s="1">
        <v>0.16953335013757001</v>
      </c>
      <c r="F261" s="1">
        <v>-0.14052715309031699</v>
      </c>
      <c r="G261" s="1"/>
    </row>
    <row r="262" spans="1:7" x14ac:dyDescent="0.25">
      <c r="A262" s="2" t="str">
        <f t="shared" si="4"/>
        <v>0_260</v>
      </c>
      <c r="B262" s="1">
        <v>0</v>
      </c>
      <c r="C262" s="1">
        <v>260</v>
      </c>
      <c r="D262" s="1">
        <v>0.34154049561946598</v>
      </c>
      <c r="E262" s="1">
        <v>0.34226975178654101</v>
      </c>
      <c r="F262" s="1">
        <v>-1.0192154340450601</v>
      </c>
      <c r="G262" s="1"/>
    </row>
    <row r="263" spans="1:7" x14ac:dyDescent="0.25">
      <c r="A263" s="2" t="str">
        <f t="shared" si="4"/>
        <v>0_261</v>
      </c>
      <c r="B263" s="1">
        <v>0</v>
      </c>
      <c r="C263" s="1">
        <v>261</v>
      </c>
      <c r="D263" s="1">
        <v>-0.52996249897871595</v>
      </c>
      <c r="E263" s="1">
        <v>-0.52949693696262501</v>
      </c>
      <c r="F263" s="1">
        <v>0.52451392141319597</v>
      </c>
      <c r="G263" s="1"/>
    </row>
    <row r="264" spans="1:7" x14ac:dyDescent="0.25">
      <c r="A264" s="2" t="str">
        <f t="shared" si="4"/>
        <v>0_262</v>
      </c>
      <c r="B264" s="1">
        <v>0</v>
      </c>
      <c r="C264" s="1">
        <v>262</v>
      </c>
      <c r="D264" s="1">
        <v>0.14970113138697599</v>
      </c>
      <c r="E264" s="1">
        <v>0.15227061995693</v>
      </c>
      <c r="F264" s="1">
        <v>-0.86135000411388096</v>
      </c>
      <c r="G264" s="1"/>
    </row>
    <row r="265" spans="1:7" x14ac:dyDescent="0.25">
      <c r="A265" s="2" t="str">
        <f t="shared" si="4"/>
        <v>0_263</v>
      </c>
      <c r="B265" s="1">
        <v>0</v>
      </c>
      <c r="C265" s="1">
        <v>263</v>
      </c>
      <c r="D265" s="1">
        <v>0.81231369607876502</v>
      </c>
      <c r="E265" s="1">
        <v>0.81341539098416005</v>
      </c>
      <c r="F265" s="1">
        <v>1.35007817438899</v>
      </c>
      <c r="G265" s="1"/>
    </row>
    <row r="266" spans="1:7" x14ac:dyDescent="0.25">
      <c r="A266" s="2" t="str">
        <f t="shared" si="4"/>
        <v>0_264</v>
      </c>
      <c r="B266" s="1">
        <v>0</v>
      </c>
      <c r="C266" s="1">
        <v>264</v>
      </c>
      <c r="D266" s="1">
        <v>-1.07709370862736</v>
      </c>
      <c r="E266" s="1">
        <v>-1.07521105237002</v>
      </c>
      <c r="F266" s="1">
        <v>-0.29445633690936601</v>
      </c>
      <c r="G266" s="1"/>
    </row>
    <row r="267" spans="1:7" x14ac:dyDescent="0.25">
      <c r="A267" s="2" t="str">
        <f t="shared" si="4"/>
        <v>0_265</v>
      </c>
      <c r="B267" s="1">
        <v>0</v>
      </c>
      <c r="C267" s="1">
        <v>265</v>
      </c>
      <c r="D267" s="1">
        <v>0.415766035128458</v>
      </c>
      <c r="E267" s="1">
        <v>0.41497547512050598</v>
      </c>
      <c r="F267" s="1">
        <v>1.4617610169017701</v>
      </c>
      <c r="G267" s="1"/>
    </row>
    <row r="268" spans="1:7" x14ac:dyDescent="0.25">
      <c r="A268" s="2" t="str">
        <f t="shared" si="4"/>
        <v>0_266</v>
      </c>
      <c r="B268" s="1">
        <v>0</v>
      </c>
      <c r="C268" s="1">
        <v>266</v>
      </c>
      <c r="D268" s="1">
        <v>-0.94337409033752695</v>
      </c>
      <c r="E268" s="1">
        <v>-0.94202414639280996</v>
      </c>
      <c r="F268" s="1">
        <v>-1.12397335741404</v>
      </c>
      <c r="G268" s="1"/>
    </row>
    <row r="269" spans="1:7" x14ac:dyDescent="0.25">
      <c r="A269" s="2" t="str">
        <f t="shared" si="4"/>
        <v>0_267</v>
      </c>
      <c r="B269" s="1">
        <v>0</v>
      </c>
      <c r="C269" s="1">
        <v>267</v>
      </c>
      <c r="D269" s="1">
        <v>1.30668194318902</v>
      </c>
      <c r="E269" s="1">
        <v>1.3075389741571</v>
      </c>
      <c r="F269" s="1">
        <v>0.80390520774330698</v>
      </c>
      <c r="G269" s="1"/>
    </row>
    <row r="270" spans="1:7" x14ac:dyDescent="0.25">
      <c r="A270" s="2" t="str">
        <f t="shared" si="4"/>
        <v>0_268</v>
      </c>
      <c r="B270" s="1">
        <v>0</v>
      </c>
      <c r="C270" s="1">
        <v>268</v>
      </c>
      <c r="D270" s="1">
        <v>2.0007011787285398</v>
      </c>
      <c r="E270" s="1">
        <v>1.99906041456026</v>
      </c>
      <c r="F270" s="1">
        <v>0.22426360142685101</v>
      </c>
      <c r="G270" s="1"/>
    </row>
    <row r="271" spans="1:7" x14ac:dyDescent="0.25">
      <c r="A271" s="2" t="str">
        <f t="shared" si="4"/>
        <v>0_269</v>
      </c>
      <c r="B271" s="1">
        <v>0</v>
      </c>
      <c r="C271" s="1">
        <v>269</v>
      </c>
      <c r="D271" s="1">
        <v>0.63345476607584905</v>
      </c>
      <c r="E271" s="1">
        <v>0.63434838066340304</v>
      </c>
      <c r="F271" s="1">
        <v>1.10774593144168</v>
      </c>
      <c r="G271" s="1"/>
    </row>
    <row r="272" spans="1:7" x14ac:dyDescent="0.25">
      <c r="A272" s="2" t="str">
        <f t="shared" si="4"/>
        <v>0_270</v>
      </c>
      <c r="B272" s="1">
        <v>0</v>
      </c>
      <c r="C272" s="1">
        <v>270</v>
      </c>
      <c r="D272" s="1">
        <v>1.01011547917531</v>
      </c>
      <c r="E272" s="1">
        <v>1.01016435992286</v>
      </c>
      <c r="F272" s="1">
        <v>-1.0594964295376299</v>
      </c>
      <c r="G272" s="1"/>
    </row>
    <row r="273" spans="1:7" x14ac:dyDescent="0.25">
      <c r="A273" s="2" t="str">
        <f t="shared" si="4"/>
        <v>0_271</v>
      </c>
      <c r="B273" s="1">
        <v>0</v>
      </c>
      <c r="C273" s="1">
        <v>271</v>
      </c>
      <c r="D273" s="1">
        <v>0.94443491145409297</v>
      </c>
      <c r="E273" s="1">
        <v>0.94436345148267897</v>
      </c>
      <c r="F273" s="1">
        <v>-4.2595279688185002E-2</v>
      </c>
      <c r="G273" s="1"/>
    </row>
    <row r="274" spans="1:7" x14ac:dyDescent="0.25">
      <c r="A274" s="2" t="str">
        <f t="shared" si="4"/>
        <v>0_272</v>
      </c>
      <c r="B274" s="1">
        <v>0</v>
      </c>
      <c r="C274" s="1">
        <v>272</v>
      </c>
      <c r="D274" s="1">
        <v>-0.86899642548974199</v>
      </c>
      <c r="E274" s="1">
        <v>-0.86979638325525399</v>
      </c>
      <c r="F274" s="1">
        <v>-0.35733683498972102</v>
      </c>
      <c r="G274" s="1"/>
    </row>
    <row r="275" spans="1:7" x14ac:dyDescent="0.25">
      <c r="A275" s="2" t="str">
        <f t="shared" si="4"/>
        <v>0_273</v>
      </c>
      <c r="B275" s="1">
        <v>0</v>
      </c>
      <c r="C275" s="1">
        <v>273</v>
      </c>
      <c r="D275" s="1">
        <v>0.90098247879635995</v>
      </c>
      <c r="E275" s="1">
        <v>0.90141906330948296</v>
      </c>
      <c r="F275" s="1">
        <v>1.2318860102715801</v>
      </c>
      <c r="G275" s="1"/>
    </row>
    <row r="276" spans="1:7" x14ac:dyDescent="0.25">
      <c r="A276" s="2" t="str">
        <f t="shared" si="4"/>
        <v>0_274</v>
      </c>
      <c r="B276" s="1">
        <v>0</v>
      </c>
      <c r="C276" s="1">
        <v>274</v>
      </c>
      <c r="D276" s="1">
        <v>-1.35533870974361</v>
      </c>
      <c r="E276" s="1">
        <v>-1.35585410640916</v>
      </c>
      <c r="F276" s="1">
        <v>-0.574812965799399</v>
      </c>
      <c r="G276" s="1"/>
    </row>
    <row r="277" spans="1:7" x14ac:dyDescent="0.25">
      <c r="A277" s="2" t="str">
        <f t="shared" si="4"/>
        <v>0_275</v>
      </c>
      <c r="B277" s="1">
        <v>0</v>
      </c>
      <c r="C277" s="1">
        <v>275</v>
      </c>
      <c r="D277" s="1">
        <v>0.82825610285042695</v>
      </c>
      <c r="E277" s="1">
        <v>0.82946358994482805</v>
      </c>
      <c r="F277" s="1">
        <v>1.76986450906169</v>
      </c>
      <c r="G277" s="1"/>
    </row>
    <row r="278" spans="1:7" x14ac:dyDescent="0.25">
      <c r="A278" s="2" t="str">
        <f t="shared" si="4"/>
        <v>0_276</v>
      </c>
      <c r="B278" s="1">
        <v>0</v>
      </c>
      <c r="C278" s="1">
        <v>276</v>
      </c>
      <c r="D278" s="1">
        <v>-1.0552205786845601</v>
      </c>
      <c r="E278" s="1">
        <v>-1.05538335269922</v>
      </c>
      <c r="F278" s="1">
        <v>-0.62231206305548703</v>
      </c>
      <c r="G278" s="1"/>
    </row>
    <row r="279" spans="1:7" x14ac:dyDescent="0.25">
      <c r="A279" s="2" t="str">
        <f t="shared" si="4"/>
        <v>0_277</v>
      </c>
      <c r="B279" s="1">
        <v>0</v>
      </c>
      <c r="C279" s="1">
        <v>277</v>
      </c>
      <c r="D279" s="1">
        <v>0.31742787025076502</v>
      </c>
      <c r="E279" s="1">
        <v>0.31640686999024298</v>
      </c>
      <c r="F279" s="1">
        <v>-0.76582773579201302</v>
      </c>
      <c r="G279" s="1"/>
    </row>
    <row r="280" spans="1:7" x14ac:dyDescent="0.25">
      <c r="A280" s="2" t="str">
        <f t="shared" si="4"/>
        <v>0_278</v>
      </c>
      <c r="B280" s="1">
        <v>0</v>
      </c>
      <c r="C280" s="1">
        <v>278</v>
      </c>
      <c r="D280" s="1">
        <v>0.65716674249659501</v>
      </c>
      <c r="E280" s="1">
        <v>0.65724125515639997</v>
      </c>
      <c r="F280" s="1">
        <v>-0.40397889722484598</v>
      </c>
      <c r="G280" s="1"/>
    </row>
    <row r="281" spans="1:7" x14ac:dyDescent="0.25">
      <c r="A281" s="2" t="str">
        <f t="shared" si="4"/>
        <v>0_279</v>
      </c>
      <c r="B281" s="1">
        <v>0</v>
      </c>
      <c r="C281" s="1">
        <v>279</v>
      </c>
      <c r="D281" s="1">
        <v>5.7884200109980202E-2</v>
      </c>
      <c r="E281" s="1">
        <v>5.7027328105632998E-2</v>
      </c>
      <c r="F281" s="1">
        <v>-7.8530361791900899E-2</v>
      </c>
      <c r="G281" s="1"/>
    </row>
    <row r="282" spans="1:7" x14ac:dyDescent="0.25">
      <c r="A282" s="2" t="str">
        <f t="shared" si="4"/>
        <v>0_280</v>
      </c>
      <c r="B282" s="1">
        <v>0</v>
      </c>
      <c r="C282" s="1">
        <v>280</v>
      </c>
      <c r="D282" s="1">
        <v>-0.52747902131101698</v>
      </c>
      <c r="E282" s="1">
        <v>-0.52611213903766596</v>
      </c>
      <c r="F282" s="1">
        <v>-0.17029561536599</v>
      </c>
      <c r="G282" s="1"/>
    </row>
    <row r="283" spans="1:7" x14ac:dyDescent="0.25">
      <c r="A283" s="2" t="str">
        <f t="shared" si="4"/>
        <v>0_281</v>
      </c>
      <c r="B283" s="1">
        <v>0</v>
      </c>
      <c r="C283" s="1">
        <v>281</v>
      </c>
      <c r="D283" s="1">
        <v>0.21702128207833099</v>
      </c>
      <c r="E283" s="1">
        <v>0.21663884613207299</v>
      </c>
      <c r="F283" s="1">
        <v>-1.17365973079367</v>
      </c>
      <c r="G283" s="1"/>
    </row>
    <row r="284" spans="1:7" x14ac:dyDescent="0.25">
      <c r="A284" s="2" t="str">
        <f t="shared" si="4"/>
        <v>0_282</v>
      </c>
      <c r="B284" s="1">
        <v>0</v>
      </c>
      <c r="C284" s="1">
        <v>282</v>
      </c>
      <c r="D284" s="1">
        <v>-0.50850607743656595</v>
      </c>
      <c r="E284" s="1">
        <v>-0.50950670136681697</v>
      </c>
      <c r="F284" s="1">
        <v>0.72640397356306996</v>
      </c>
      <c r="G284" s="1"/>
    </row>
    <row r="285" spans="1:7" x14ac:dyDescent="0.25">
      <c r="A285" s="2" t="str">
        <f t="shared" si="4"/>
        <v>0_283</v>
      </c>
      <c r="B285" s="1">
        <v>0</v>
      </c>
      <c r="C285" s="1">
        <v>283</v>
      </c>
      <c r="D285" s="1">
        <v>-0.300011512943479</v>
      </c>
      <c r="E285" s="1">
        <v>-0.29760946706768598</v>
      </c>
      <c r="F285" s="1">
        <v>0.349233204186159</v>
      </c>
      <c r="G285" s="1"/>
    </row>
    <row r="286" spans="1:7" x14ac:dyDescent="0.25">
      <c r="A286" s="2" t="str">
        <f t="shared" si="4"/>
        <v>0_284</v>
      </c>
      <c r="B286" s="1">
        <v>0</v>
      </c>
      <c r="C286" s="1">
        <v>284</v>
      </c>
      <c r="D286" s="1">
        <v>-0.137433979905319</v>
      </c>
      <c r="E286" s="1">
        <v>-0.13753555071850401</v>
      </c>
      <c r="F286" s="1">
        <v>-0.809632876389482</v>
      </c>
      <c r="G286" s="1"/>
    </row>
    <row r="287" spans="1:7" x14ac:dyDescent="0.25">
      <c r="A287" s="2" t="str">
        <f t="shared" si="4"/>
        <v>0_285</v>
      </c>
      <c r="B287" s="1">
        <v>0</v>
      </c>
      <c r="C287" s="1">
        <v>285</v>
      </c>
      <c r="D287" s="1">
        <v>-0.86279640646122202</v>
      </c>
      <c r="E287" s="1">
        <v>-0.86352669107446201</v>
      </c>
      <c r="F287" s="1">
        <v>0.53203327231058295</v>
      </c>
      <c r="G287" s="1"/>
    </row>
    <row r="288" spans="1:7" x14ac:dyDescent="0.25">
      <c r="A288" s="2" t="str">
        <f t="shared" si="4"/>
        <v>0_286</v>
      </c>
      <c r="B288" s="1">
        <v>0</v>
      </c>
      <c r="C288" s="1">
        <v>286</v>
      </c>
      <c r="D288" s="1">
        <v>-1.0693726202362701</v>
      </c>
      <c r="E288" s="1">
        <v>-1.0688656815539801</v>
      </c>
      <c r="F288" s="1">
        <v>-1.53384114002615</v>
      </c>
      <c r="G288" s="1"/>
    </row>
    <row r="289" spans="1:7" x14ac:dyDescent="0.25">
      <c r="A289" s="2" t="str">
        <f t="shared" si="4"/>
        <v>0_287</v>
      </c>
      <c r="B289" s="1">
        <v>0</v>
      </c>
      <c r="C289" s="1">
        <v>287</v>
      </c>
      <c r="D289" s="1">
        <v>-1.04816049603601</v>
      </c>
      <c r="E289" s="1">
        <v>-1.0493134931057999</v>
      </c>
      <c r="F289" s="1">
        <v>0.44455110120172497</v>
      </c>
      <c r="G289" s="1"/>
    </row>
    <row r="290" spans="1:7" x14ac:dyDescent="0.25">
      <c r="A290" s="2" t="str">
        <f t="shared" si="4"/>
        <v>0_288</v>
      </c>
      <c r="B290" s="1">
        <v>0</v>
      </c>
      <c r="C290" s="1">
        <v>288</v>
      </c>
      <c r="D290" s="1">
        <v>-0.61457990235707705</v>
      </c>
      <c r="E290" s="1">
        <v>-0.61339430149305696</v>
      </c>
      <c r="F290" s="1">
        <v>-0.85646614173301705</v>
      </c>
      <c r="G290" s="1"/>
    </row>
    <row r="291" spans="1:7" x14ac:dyDescent="0.25">
      <c r="A291" s="2" t="str">
        <f t="shared" si="4"/>
        <v>0_289</v>
      </c>
      <c r="B291" s="1">
        <v>0</v>
      </c>
      <c r="C291" s="1">
        <v>289</v>
      </c>
      <c r="D291" s="1">
        <v>-1.1185026676559899</v>
      </c>
      <c r="E291" s="1">
        <v>-1.1186914915209101</v>
      </c>
      <c r="F291" s="1">
        <v>-1.1618007387029301</v>
      </c>
      <c r="G291" s="1"/>
    </row>
    <row r="292" spans="1:7" x14ac:dyDescent="0.25">
      <c r="A292" s="2" t="str">
        <f t="shared" si="4"/>
        <v>0_290</v>
      </c>
      <c r="B292" s="1">
        <v>0</v>
      </c>
      <c r="C292" s="1">
        <v>290</v>
      </c>
      <c r="D292" s="1">
        <v>1.7427882252092199</v>
      </c>
      <c r="E292" s="1">
        <v>1.7436197159550999</v>
      </c>
      <c r="F292" s="1">
        <v>0.61389516606375205</v>
      </c>
      <c r="G292" s="1"/>
    </row>
    <row r="293" spans="1:7" x14ac:dyDescent="0.25">
      <c r="A293" s="2" t="str">
        <f t="shared" si="4"/>
        <v>0_291</v>
      </c>
      <c r="B293" s="1">
        <v>0</v>
      </c>
      <c r="C293" s="1">
        <v>291</v>
      </c>
      <c r="D293" s="1">
        <v>0.11346541722415</v>
      </c>
      <c r="E293" s="1">
        <v>0.114549184639599</v>
      </c>
      <c r="F293" s="1">
        <v>-0.19989428498810799</v>
      </c>
      <c r="G293" s="1"/>
    </row>
    <row r="294" spans="1:7" x14ac:dyDescent="0.25">
      <c r="A294" s="2" t="str">
        <f t="shared" si="4"/>
        <v>0_292</v>
      </c>
      <c r="B294" s="1">
        <v>0</v>
      </c>
      <c r="C294" s="1">
        <v>292</v>
      </c>
      <c r="D294" s="1">
        <v>-0.483730232764567</v>
      </c>
      <c r="E294" s="1">
        <v>-0.48403307765444598</v>
      </c>
      <c r="F294" s="1">
        <v>0.102747146701932</v>
      </c>
      <c r="G294" s="1"/>
    </row>
    <row r="295" spans="1:7" x14ac:dyDescent="0.25">
      <c r="A295" s="2" t="str">
        <f t="shared" si="4"/>
        <v>0_293</v>
      </c>
      <c r="B295" s="1">
        <v>0</v>
      </c>
      <c r="C295" s="1">
        <v>293</v>
      </c>
      <c r="D295" s="1">
        <v>-0.8839272930498</v>
      </c>
      <c r="E295" s="1">
        <v>-0.88461324911455297</v>
      </c>
      <c r="F295" s="1">
        <v>-7.9266448253064697E-2</v>
      </c>
      <c r="G295" s="1"/>
    </row>
    <row r="296" spans="1:7" x14ac:dyDescent="0.25">
      <c r="A296" s="2" t="str">
        <f t="shared" si="4"/>
        <v>0_294</v>
      </c>
      <c r="B296" s="1">
        <v>0</v>
      </c>
      <c r="C296" s="1">
        <v>294</v>
      </c>
      <c r="D296" s="1">
        <v>-0.35953756624571098</v>
      </c>
      <c r="E296" s="1">
        <v>-0.35903239216389199</v>
      </c>
      <c r="F296" s="1">
        <v>-0.38947814635065098</v>
      </c>
      <c r="G296" s="1"/>
    </row>
    <row r="297" spans="1:7" x14ac:dyDescent="0.25">
      <c r="A297" s="2" t="str">
        <f t="shared" si="4"/>
        <v>0_295</v>
      </c>
      <c r="B297" s="1">
        <v>0</v>
      </c>
      <c r="C297" s="1">
        <v>295</v>
      </c>
      <c r="D297" s="1">
        <v>0.467718898166402</v>
      </c>
      <c r="E297" s="1">
        <v>0.46733907557082999</v>
      </c>
      <c r="F297" s="1">
        <v>0.111527464350683</v>
      </c>
      <c r="G297" s="1"/>
    </row>
    <row r="298" spans="1:7" x14ac:dyDescent="0.25">
      <c r="A298" s="2" t="str">
        <f t="shared" si="4"/>
        <v>0_296</v>
      </c>
      <c r="B298" s="1">
        <v>0</v>
      </c>
      <c r="C298" s="1">
        <v>296</v>
      </c>
      <c r="D298" s="1">
        <v>1.1710125549458399</v>
      </c>
      <c r="E298" s="1">
        <v>1.17200204421674</v>
      </c>
      <c r="F298" s="1">
        <v>1.2082052615548899</v>
      </c>
      <c r="G298" s="1"/>
    </row>
    <row r="299" spans="1:7" x14ac:dyDescent="0.25">
      <c r="A299" s="2" t="str">
        <f t="shared" si="4"/>
        <v>0_297</v>
      </c>
      <c r="B299" s="1">
        <v>0</v>
      </c>
      <c r="C299" s="1">
        <v>297</v>
      </c>
      <c r="D299" s="1">
        <v>-0.15275084218372001</v>
      </c>
      <c r="E299" s="1">
        <v>-0.15244817362771901</v>
      </c>
      <c r="F299" s="1">
        <v>0.63583912913280405</v>
      </c>
      <c r="G299" s="1"/>
    </row>
    <row r="300" spans="1:7" x14ac:dyDescent="0.25">
      <c r="A300" s="2" t="str">
        <f t="shared" si="4"/>
        <v>0_298</v>
      </c>
      <c r="B300" s="1">
        <v>0</v>
      </c>
      <c r="C300" s="1">
        <v>298</v>
      </c>
      <c r="D300" s="1">
        <v>1.35697123904413</v>
      </c>
      <c r="E300" s="1">
        <v>1.35759018438579</v>
      </c>
      <c r="F300" s="1">
        <v>3.4716490738088299</v>
      </c>
      <c r="G300" s="1"/>
    </row>
    <row r="301" spans="1:7" x14ac:dyDescent="0.25">
      <c r="A301" s="2" t="str">
        <f t="shared" si="4"/>
        <v>0_299</v>
      </c>
      <c r="B301" s="1">
        <v>0</v>
      </c>
      <c r="C301" s="1">
        <v>299</v>
      </c>
      <c r="D301" s="1">
        <v>-0.79018442885475704</v>
      </c>
      <c r="E301" s="1">
        <v>-0.79022386555429902</v>
      </c>
      <c r="F301" s="1">
        <v>-2.4430479963840601</v>
      </c>
      <c r="G301" s="1"/>
    </row>
    <row r="302" spans="1:7" x14ac:dyDescent="0.25">
      <c r="A302" s="2" t="str">
        <f t="shared" si="4"/>
        <v>0_300</v>
      </c>
      <c r="B302" s="1">
        <v>0</v>
      </c>
      <c r="C302" s="1">
        <v>300</v>
      </c>
      <c r="D302" s="1">
        <v>-0.115676155264664</v>
      </c>
      <c r="E302" s="1">
        <v>-0.11598785383619201</v>
      </c>
      <c r="F302" s="1">
        <v>6.2809361519348905E-2</v>
      </c>
      <c r="G302" s="1"/>
    </row>
    <row r="303" spans="1:7" x14ac:dyDescent="0.25">
      <c r="A303" s="2" t="str">
        <f t="shared" si="4"/>
        <v>0_301</v>
      </c>
      <c r="B303" s="1">
        <v>0</v>
      </c>
      <c r="C303" s="1">
        <v>301</v>
      </c>
      <c r="D303" s="1">
        <v>-0.51879015212935997</v>
      </c>
      <c r="E303" s="1">
        <v>-0.51958141903843402</v>
      </c>
      <c r="F303" s="1">
        <v>0.99430381728624595</v>
      </c>
      <c r="G303" s="1"/>
    </row>
    <row r="304" spans="1:7" x14ac:dyDescent="0.25">
      <c r="A304" s="2" t="str">
        <f t="shared" si="4"/>
        <v>0_302</v>
      </c>
      <c r="B304" s="1">
        <v>0</v>
      </c>
      <c r="C304" s="1">
        <v>302</v>
      </c>
      <c r="D304" s="1">
        <v>-0.132868546698691</v>
      </c>
      <c r="E304" s="1">
        <v>-0.132352921366717</v>
      </c>
      <c r="F304" s="1">
        <v>0.32765617840339201</v>
      </c>
      <c r="G304" s="1"/>
    </row>
    <row r="305" spans="1:7" x14ac:dyDescent="0.25">
      <c r="A305" s="2" t="str">
        <f t="shared" si="4"/>
        <v>0_303</v>
      </c>
      <c r="B305" s="1">
        <v>0</v>
      </c>
      <c r="C305" s="1">
        <v>303</v>
      </c>
      <c r="D305" s="1">
        <v>0.46358847737356002</v>
      </c>
      <c r="E305" s="1">
        <v>0.46156036872794098</v>
      </c>
      <c r="F305" s="1">
        <v>-0.45285942578110799</v>
      </c>
      <c r="G305" s="1"/>
    </row>
    <row r="306" spans="1:7" x14ac:dyDescent="0.25">
      <c r="A306" s="2" t="str">
        <f t="shared" si="4"/>
        <v>0_304</v>
      </c>
      <c r="B306" s="1">
        <v>0</v>
      </c>
      <c r="C306" s="1">
        <v>304</v>
      </c>
      <c r="D306" s="1">
        <v>-0.222802520000007</v>
      </c>
      <c r="E306" s="1">
        <v>-0.22249298419736499</v>
      </c>
      <c r="F306" s="1">
        <v>-0.46036058368739002</v>
      </c>
      <c r="G306" s="1"/>
    </row>
    <row r="307" spans="1:7" x14ac:dyDescent="0.25">
      <c r="A307" s="2" t="str">
        <f t="shared" si="4"/>
        <v>0_305</v>
      </c>
      <c r="B307" s="1">
        <v>0</v>
      </c>
      <c r="C307" s="1">
        <v>305</v>
      </c>
      <c r="D307" s="1">
        <v>-1.44720438645748</v>
      </c>
      <c r="E307" s="1">
        <v>-1.44721396725105</v>
      </c>
      <c r="F307" s="1">
        <v>1.42901733857367</v>
      </c>
      <c r="G307" s="1"/>
    </row>
    <row r="308" spans="1:7" x14ac:dyDescent="0.25">
      <c r="A308" s="2" t="str">
        <f t="shared" si="4"/>
        <v>0_306</v>
      </c>
      <c r="B308" s="1">
        <v>0</v>
      </c>
      <c r="C308" s="1">
        <v>306</v>
      </c>
      <c r="D308" s="1">
        <v>0.65626938684804903</v>
      </c>
      <c r="E308" s="1">
        <v>0.655088757596338</v>
      </c>
      <c r="F308" s="1">
        <v>4.1513535397403198E-2</v>
      </c>
      <c r="G308" s="1"/>
    </row>
    <row r="309" spans="1:7" x14ac:dyDescent="0.25">
      <c r="A309" s="2" t="str">
        <f t="shared" si="4"/>
        <v>0_307</v>
      </c>
      <c r="B309" s="1">
        <v>0</v>
      </c>
      <c r="C309" s="1">
        <v>307</v>
      </c>
      <c r="D309" s="1">
        <v>2.2208601089460598</v>
      </c>
      <c r="E309" s="1">
        <v>2.2208889391720099</v>
      </c>
      <c r="F309" s="1">
        <v>2.4983139258331999</v>
      </c>
      <c r="G309" s="1"/>
    </row>
    <row r="310" spans="1:7" x14ac:dyDescent="0.25">
      <c r="A310" s="2" t="str">
        <f t="shared" si="4"/>
        <v>0_308</v>
      </c>
      <c r="B310" s="1">
        <v>0</v>
      </c>
      <c r="C310" s="1">
        <v>308</v>
      </c>
      <c r="D310" s="1">
        <v>0.70167854280252495</v>
      </c>
      <c r="E310" s="1">
        <v>0.70302544430248703</v>
      </c>
      <c r="F310" s="1">
        <v>1.4131098506245401</v>
      </c>
      <c r="G310" s="1"/>
    </row>
    <row r="311" spans="1:7" x14ac:dyDescent="0.25">
      <c r="A311" s="2" t="str">
        <f t="shared" si="4"/>
        <v>0_309</v>
      </c>
      <c r="B311" s="1">
        <v>0</v>
      </c>
      <c r="C311" s="1">
        <v>309</v>
      </c>
      <c r="D311" s="1">
        <v>-0.65266218724900704</v>
      </c>
      <c r="E311" s="1">
        <v>-0.65229850418122903</v>
      </c>
      <c r="F311" s="1">
        <v>-0.51101940674117396</v>
      </c>
      <c r="G311" s="1"/>
    </row>
    <row r="312" spans="1:7" x14ac:dyDescent="0.25">
      <c r="A312" s="2" t="str">
        <f t="shared" si="4"/>
        <v>0_310</v>
      </c>
      <c r="B312" s="1">
        <v>0</v>
      </c>
      <c r="C312" s="1">
        <v>310</v>
      </c>
      <c r="D312" s="1">
        <v>-9.2143072319920402E-2</v>
      </c>
      <c r="E312" s="1">
        <v>-9.20184098335151E-2</v>
      </c>
      <c r="F312" s="1">
        <v>0.92813155014247695</v>
      </c>
      <c r="G312" s="1"/>
    </row>
    <row r="313" spans="1:7" x14ac:dyDescent="0.25">
      <c r="A313" s="2" t="str">
        <f t="shared" si="4"/>
        <v>0_311</v>
      </c>
      <c r="B313" s="1">
        <v>0</v>
      </c>
      <c r="C313" s="1">
        <v>311</v>
      </c>
      <c r="D313" s="1">
        <v>-0.14855799474166401</v>
      </c>
      <c r="E313" s="1">
        <v>-0.14793609502628099</v>
      </c>
      <c r="F313" s="1">
        <v>-1.8646356714852299</v>
      </c>
      <c r="G313" s="1"/>
    </row>
    <row r="314" spans="1:7" x14ac:dyDescent="0.25">
      <c r="A314" s="2" t="str">
        <f t="shared" si="4"/>
        <v>0_312</v>
      </c>
      <c r="B314" s="1">
        <v>0</v>
      </c>
      <c r="C314" s="1">
        <v>312</v>
      </c>
      <c r="D314" s="1">
        <v>0.38450105175124899</v>
      </c>
      <c r="E314" s="1">
        <v>0.38594568542567598</v>
      </c>
      <c r="F314" s="1">
        <v>-6.1894577672029202E-2</v>
      </c>
      <c r="G314" s="1"/>
    </row>
    <row r="315" spans="1:7" x14ac:dyDescent="0.25">
      <c r="A315" s="2" t="str">
        <f t="shared" si="4"/>
        <v>0_313</v>
      </c>
      <c r="B315" s="1">
        <v>0</v>
      </c>
      <c r="C315" s="1">
        <v>313</v>
      </c>
      <c r="D315" s="1">
        <v>1.3185083661811099</v>
      </c>
      <c r="E315" s="1">
        <v>1.31887975602706</v>
      </c>
      <c r="F315" s="1">
        <v>1.9774813613311599</v>
      </c>
      <c r="G315" s="1"/>
    </row>
    <row r="316" spans="1:7" x14ac:dyDescent="0.25">
      <c r="A316" s="2" t="str">
        <f t="shared" si="4"/>
        <v>0_314</v>
      </c>
      <c r="B316" s="1">
        <v>0</v>
      </c>
      <c r="C316" s="1">
        <v>314</v>
      </c>
      <c r="D316" s="1">
        <v>0.26748686423374202</v>
      </c>
      <c r="E316" s="1">
        <v>0.26798016234321298</v>
      </c>
      <c r="F316" s="1">
        <v>-2.21057835959521</v>
      </c>
      <c r="G316" s="1"/>
    </row>
    <row r="317" spans="1:7" x14ac:dyDescent="0.25">
      <c r="A317" s="2" t="str">
        <f t="shared" si="4"/>
        <v>0_315</v>
      </c>
      <c r="B317" s="1">
        <v>0</v>
      </c>
      <c r="C317" s="1">
        <v>315</v>
      </c>
      <c r="D317" s="1">
        <v>-0.67933909951150595</v>
      </c>
      <c r="E317" s="1">
        <v>-0.678771674146735</v>
      </c>
      <c r="F317" s="1">
        <v>3.1668913947749101E-2</v>
      </c>
      <c r="G317" s="1"/>
    </row>
    <row r="318" spans="1:7" x14ac:dyDescent="0.25">
      <c r="A318" s="2" t="str">
        <f t="shared" si="4"/>
        <v>0_316</v>
      </c>
      <c r="B318" s="1">
        <v>0</v>
      </c>
      <c r="C318" s="1">
        <v>316</v>
      </c>
      <c r="D318" s="1">
        <v>0.87558217453352705</v>
      </c>
      <c r="E318" s="1">
        <v>0.87592596853921101</v>
      </c>
      <c r="F318" s="1">
        <v>0.81352780480632803</v>
      </c>
      <c r="G318" s="1"/>
    </row>
    <row r="319" spans="1:7" x14ac:dyDescent="0.25">
      <c r="A319" s="2" t="str">
        <f t="shared" si="4"/>
        <v>0_317</v>
      </c>
      <c r="B319" s="1">
        <v>0</v>
      </c>
      <c r="C319" s="1">
        <v>317</v>
      </c>
      <c r="D319" s="1">
        <v>-2.4343731472261401</v>
      </c>
      <c r="E319" s="1">
        <v>-2.4356102168623699</v>
      </c>
      <c r="F319" s="1">
        <v>0.56262735841894496</v>
      </c>
      <c r="G319" s="1"/>
    </row>
    <row r="320" spans="1:7" x14ac:dyDescent="0.25">
      <c r="A320" s="2" t="str">
        <f t="shared" si="4"/>
        <v>0_318</v>
      </c>
      <c r="B320" s="1">
        <v>0</v>
      </c>
      <c r="C320" s="1">
        <v>318</v>
      </c>
      <c r="D320" s="1">
        <v>1.2850937384188501</v>
      </c>
      <c r="E320" s="1">
        <v>1.2856473845946901</v>
      </c>
      <c r="F320" s="1">
        <v>-0.29913079635554002</v>
      </c>
      <c r="G320" s="1"/>
    </row>
    <row r="321" spans="1:7" x14ac:dyDescent="0.25">
      <c r="A321" s="2" t="str">
        <f t="shared" si="4"/>
        <v>0_319</v>
      </c>
      <c r="B321" s="1">
        <v>0</v>
      </c>
      <c r="C321" s="1">
        <v>319</v>
      </c>
      <c r="D321" s="1">
        <v>0.65136079125956903</v>
      </c>
      <c r="E321" s="1">
        <v>0.65178234380769295</v>
      </c>
      <c r="F321" s="1">
        <v>0.292904458911947</v>
      </c>
      <c r="G321" s="1"/>
    </row>
    <row r="322" spans="1:7" x14ac:dyDescent="0.25">
      <c r="A322" s="2" t="str">
        <f t="shared" si="4"/>
        <v>0_320</v>
      </c>
      <c r="B322" s="1">
        <v>0</v>
      </c>
      <c r="C322" s="1">
        <v>320</v>
      </c>
      <c r="D322" s="1">
        <v>-0.61176431347188898</v>
      </c>
      <c r="E322" s="1">
        <v>-0.61232823185836804</v>
      </c>
      <c r="F322" s="1">
        <v>0.90119737626686003</v>
      </c>
      <c r="G322" s="1"/>
    </row>
    <row r="323" spans="1:7" x14ac:dyDescent="0.25">
      <c r="A323" s="2" t="str">
        <f t="shared" ref="A323:A386" si="5">B323&amp;"_"&amp;C323</f>
        <v>0_321</v>
      </c>
      <c r="B323" s="1">
        <v>0</v>
      </c>
      <c r="C323" s="1">
        <v>321</v>
      </c>
      <c r="D323" s="1">
        <v>-0.19785452395337899</v>
      </c>
      <c r="E323" s="1">
        <v>-0.19835529701426799</v>
      </c>
      <c r="F323" s="1">
        <v>-0.29594101821558999</v>
      </c>
      <c r="G323" s="1"/>
    </row>
    <row r="324" spans="1:7" x14ac:dyDescent="0.25">
      <c r="A324" s="2" t="str">
        <f t="shared" si="5"/>
        <v>0_322</v>
      </c>
      <c r="B324" s="1">
        <v>0</v>
      </c>
      <c r="C324" s="1">
        <v>322</v>
      </c>
      <c r="D324" s="1">
        <v>1.43207078954087</v>
      </c>
      <c r="E324" s="1">
        <v>1.4332931309214401</v>
      </c>
      <c r="F324" s="1">
        <v>0.54010788776591301</v>
      </c>
      <c r="G324" s="1"/>
    </row>
    <row r="325" spans="1:7" x14ac:dyDescent="0.25">
      <c r="A325" s="2" t="str">
        <f t="shared" si="5"/>
        <v>0_323</v>
      </c>
      <c r="B325" s="1">
        <v>0</v>
      </c>
      <c r="C325" s="1">
        <v>323</v>
      </c>
      <c r="D325" s="1">
        <v>1.08837382974198</v>
      </c>
      <c r="E325" s="1">
        <v>1.0878179527835199</v>
      </c>
      <c r="F325" s="1">
        <v>-3.5436227133466502E-3</v>
      </c>
      <c r="G325" s="1"/>
    </row>
    <row r="326" spans="1:7" x14ac:dyDescent="0.25">
      <c r="A326" s="2" t="str">
        <f t="shared" si="5"/>
        <v>0_324</v>
      </c>
      <c r="B326" s="1">
        <v>0</v>
      </c>
      <c r="C326" s="1">
        <v>324</v>
      </c>
      <c r="D326" s="1">
        <v>0.54144296703641404</v>
      </c>
      <c r="E326" s="1">
        <v>0.53986620341856095</v>
      </c>
      <c r="F326" s="1">
        <v>1.65635756332954</v>
      </c>
      <c r="G326" s="1"/>
    </row>
    <row r="327" spans="1:7" x14ac:dyDescent="0.25">
      <c r="A327" s="2" t="str">
        <f t="shared" si="5"/>
        <v>0_325</v>
      </c>
      <c r="B327" s="1">
        <v>0</v>
      </c>
      <c r="C327" s="1">
        <v>325</v>
      </c>
      <c r="D327" s="1">
        <v>1.82504281103842</v>
      </c>
      <c r="E327" s="1">
        <v>1.8255337531622799</v>
      </c>
      <c r="F327" s="1">
        <v>0.56984673720034795</v>
      </c>
      <c r="G327" s="1"/>
    </row>
    <row r="328" spans="1:7" x14ac:dyDescent="0.25">
      <c r="A328" s="2" t="str">
        <f t="shared" si="5"/>
        <v>0_326</v>
      </c>
      <c r="B328" s="1">
        <v>0</v>
      </c>
      <c r="C328" s="1">
        <v>326</v>
      </c>
      <c r="D328" s="1">
        <v>-0.85743518005207298</v>
      </c>
      <c r="E328" s="1">
        <v>-0.85581586478484595</v>
      </c>
      <c r="F328" s="1">
        <v>0.462565441254286</v>
      </c>
      <c r="G328" s="1"/>
    </row>
    <row r="329" spans="1:7" x14ac:dyDescent="0.25">
      <c r="A329" s="2" t="str">
        <f t="shared" si="5"/>
        <v>0_327</v>
      </c>
      <c r="B329" s="1">
        <v>0</v>
      </c>
      <c r="C329" s="1">
        <v>327</v>
      </c>
      <c r="D329" s="1">
        <v>-1.01951738066971</v>
      </c>
      <c r="E329" s="1">
        <v>-1.02006706879025</v>
      </c>
      <c r="F329" s="1">
        <v>-3.2325403880182799</v>
      </c>
      <c r="G329" s="1"/>
    </row>
    <row r="330" spans="1:7" x14ac:dyDescent="0.25">
      <c r="A330" s="2" t="str">
        <f t="shared" si="5"/>
        <v>0_328</v>
      </c>
      <c r="B330" s="1">
        <v>0</v>
      </c>
      <c r="C330" s="1">
        <v>328</v>
      </c>
      <c r="D330" s="1">
        <v>0.23786777249699301</v>
      </c>
      <c r="E330" s="1">
        <v>0.23785160635865699</v>
      </c>
      <c r="F330" s="1">
        <v>-0.23785808926736099</v>
      </c>
      <c r="G330" s="1"/>
    </row>
    <row r="331" spans="1:7" x14ac:dyDescent="0.25">
      <c r="A331" s="2" t="str">
        <f t="shared" si="5"/>
        <v>0_329</v>
      </c>
      <c r="B331" s="1">
        <v>0</v>
      </c>
      <c r="C331" s="1">
        <v>329</v>
      </c>
      <c r="D331" s="1">
        <v>-0.64892220356882302</v>
      </c>
      <c r="E331" s="1">
        <v>-0.64919381639617602</v>
      </c>
      <c r="F331" s="1">
        <v>-1.0214416718622701</v>
      </c>
      <c r="G331" s="1"/>
    </row>
    <row r="332" spans="1:7" x14ac:dyDescent="0.25">
      <c r="A332" s="2" t="str">
        <f t="shared" si="5"/>
        <v>0_330</v>
      </c>
      <c r="B332" s="1">
        <v>0</v>
      </c>
      <c r="C332" s="1">
        <v>330</v>
      </c>
      <c r="D332" s="1">
        <v>0.18793372805782799</v>
      </c>
      <c r="E332" s="1">
        <v>0.189689874683939</v>
      </c>
      <c r="F332" s="1">
        <v>-1.174921580198</v>
      </c>
      <c r="G332" s="1"/>
    </row>
    <row r="333" spans="1:7" x14ac:dyDescent="0.25">
      <c r="A333" s="2" t="str">
        <f t="shared" si="5"/>
        <v>0_331</v>
      </c>
      <c r="B333" s="1">
        <v>0</v>
      </c>
      <c r="C333" s="1">
        <v>331</v>
      </c>
      <c r="D333" s="1">
        <v>0.95272706384586203</v>
      </c>
      <c r="E333" s="1">
        <v>0.952992916003218</v>
      </c>
      <c r="F333" s="1">
        <v>0.398786261017264</v>
      </c>
      <c r="G333" s="1"/>
    </row>
    <row r="334" spans="1:7" x14ac:dyDescent="0.25">
      <c r="A334" s="2" t="str">
        <f t="shared" si="5"/>
        <v>0_332</v>
      </c>
      <c r="B334" s="1">
        <v>0</v>
      </c>
      <c r="C334" s="1">
        <v>332</v>
      </c>
      <c r="D334" s="1">
        <v>-0.77453619306730004</v>
      </c>
      <c r="E334" s="1">
        <v>-0.77431103262839296</v>
      </c>
      <c r="F334" s="1">
        <v>-0.73111287992039498</v>
      </c>
      <c r="G334" s="1"/>
    </row>
    <row r="335" spans="1:7" x14ac:dyDescent="0.25">
      <c r="A335" s="2" t="str">
        <f t="shared" si="5"/>
        <v>0_333</v>
      </c>
      <c r="B335" s="1">
        <v>0</v>
      </c>
      <c r="C335" s="1">
        <v>333</v>
      </c>
      <c r="D335" s="1">
        <v>-0.29226548526895502</v>
      </c>
      <c r="E335" s="1">
        <v>-0.29259995959719198</v>
      </c>
      <c r="F335" s="1">
        <v>-0.32369833026665501</v>
      </c>
      <c r="G335" s="1"/>
    </row>
    <row r="336" spans="1:7" x14ac:dyDescent="0.25">
      <c r="A336" s="2" t="str">
        <f t="shared" si="5"/>
        <v>0_334</v>
      </c>
      <c r="B336" s="1">
        <v>0</v>
      </c>
      <c r="C336" s="1">
        <v>334</v>
      </c>
      <c r="D336" s="1">
        <v>0.71779096750831395</v>
      </c>
      <c r="E336" s="1">
        <v>0.716579322705446</v>
      </c>
      <c r="F336" s="1">
        <v>1.0624206770792</v>
      </c>
      <c r="G336" s="1"/>
    </row>
    <row r="337" spans="1:7" x14ac:dyDescent="0.25">
      <c r="A337" s="2" t="str">
        <f t="shared" si="5"/>
        <v>0_335</v>
      </c>
      <c r="B337" s="1">
        <v>0</v>
      </c>
      <c r="C337" s="1">
        <v>335</v>
      </c>
      <c r="D337" s="1">
        <v>-0.20263548678120799</v>
      </c>
      <c r="E337" s="1">
        <v>-0.20400965630635401</v>
      </c>
      <c r="F337" s="1">
        <v>-1.41575415712403</v>
      </c>
      <c r="G337" s="1"/>
    </row>
    <row r="338" spans="1:7" x14ac:dyDescent="0.25">
      <c r="A338" s="2" t="str">
        <f t="shared" si="5"/>
        <v>0_336</v>
      </c>
      <c r="B338" s="1">
        <v>0</v>
      </c>
      <c r="C338" s="1">
        <v>336</v>
      </c>
      <c r="D338" s="1">
        <v>-0.44946225952038898</v>
      </c>
      <c r="E338" s="1">
        <v>-0.44958736146397299</v>
      </c>
      <c r="F338" s="1">
        <v>1.2059472444827899</v>
      </c>
      <c r="G338" s="1"/>
    </row>
    <row r="339" spans="1:7" x14ac:dyDescent="0.25">
      <c r="A339" s="2" t="str">
        <f t="shared" si="5"/>
        <v>0_337</v>
      </c>
      <c r="B339" s="1">
        <v>0</v>
      </c>
      <c r="C339" s="1">
        <v>337</v>
      </c>
      <c r="D339" s="1">
        <v>-1.0866504955095699</v>
      </c>
      <c r="E339" s="1">
        <v>-1.0867302688360001</v>
      </c>
      <c r="F339" s="1">
        <v>-1.8393676525734901</v>
      </c>
      <c r="G339" s="1"/>
    </row>
    <row r="340" spans="1:7" x14ac:dyDescent="0.25">
      <c r="A340" s="2" t="str">
        <f t="shared" si="5"/>
        <v>0_338</v>
      </c>
      <c r="B340" s="1">
        <v>0</v>
      </c>
      <c r="C340" s="1">
        <v>338</v>
      </c>
      <c r="D340" s="1">
        <v>-0.29360958008544602</v>
      </c>
      <c r="E340" s="1">
        <v>-0.29315274561106403</v>
      </c>
      <c r="F340" s="1">
        <v>-0.69428802126122502</v>
      </c>
      <c r="G340" s="1"/>
    </row>
    <row r="341" spans="1:7" x14ac:dyDescent="0.25">
      <c r="A341" s="2" t="str">
        <f t="shared" si="5"/>
        <v>0_339</v>
      </c>
      <c r="B341" s="1">
        <v>0</v>
      </c>
      <c r="C341" s="1">
        <v>339</v>
      </c>
      <c r="D341" s="1">
        <v>-0.74413340345322199</v>
      </c>
      <c r="E341" s="1">
        <v>-0.74615416305209004</v>
      </c>
      <c r="F341" s="1">
        <v>-1.9208145021863301</v>
      </c>
      <c r="G341" s="1"/>
    </row>
    <row r="342" spans="1:7" x14ac:dyDescent="0.25">
      <c r="A342" s="2" t="str">
        <f t="shared" si="5"/>
        <v>0_340</v>
      </c>
      <c r="B342" s="1">
        <v>0</v>
      </c>
      <c r="C342" s="1">
        <v>340</v>
      </c>
      <c r="D342" s="1">
        <v>-0.55120008858517999</v>
      </c>
      <c r="E342" s="1">
        <v>-0.55071039060248705</v>
      </c>
      <c r="F342" s="1">
        <v>-0.36788543593721501</v>
      </c>
      <c r="G342" s="1"/>
    </row>
    <row r="343" spans="1:7" x14ac:dyDescent="0.25">
      <c r="A343" s="2" t="str">
        <f t="shared" si="5"/>
        <v>0_341</v>
      </c>
      <c r="B343" s="1">
        <v>0</v>
      </c>
      <c r="C343" s="1">
        <v>341</v>
      </c>
      <c r="D343" s="1">
        <v>-0.37989379888730801</v>
      </c>
      <c r="E343" s="1">
        <v>-0.37863870484273299</v>
      </c>
      <c r="F343" s="1">
        <v>-2.3153264176363999</v>
      </c>
      <c r="G343" s="1"/>
    </row>
    <row r="344" spans="1:7" x14ac:dyDescent="0.25">
      <c r="A344" s="2" t="str">
        <f t="shared" si="5"/>
        <v>0_342</v>
      </c>
      <c r="B344" s="1">
        <v>0</v>
      </c>
      <c r="C344" s="1">
        <v>342</v>
      </c>
      <c r="D344" s="1">
        <v>-0.55768508364649405</v>
      </c>
      <c r="E344" s="1">
        <v>-0.55676638204409001</v>
      </c>
      <c r="F344" s="1">
        <v>0.99012349059628402</v>
      </c>
      <c r="G344" s="1"/>
    </row>
    <row r="345" spans="1:7" x14ac:dyDescent="0.25">
      <c r="A345" s="2" t="str">
        <f t="shared" si="5"/>
        <v>0_343</v>
      </c>
      <c r="B345" s="1">
        <v>0</v>
      </c>
      <c r="C345" s="1">
        <v>343</v>
      </c>
      <c r="D345" s="1">
        <v>1.0772436270846399</v>
      </c>
      <c r="E345" s="1">
        <v>1.07800888810198</v>
      </c>
      <c r="F345" s="1">
        <v>-9.8648146166446501E-2</v>
      </c>
      <c r="G345" s="1"/>
    </row>
    <row r="346" spans="1:7" x14ac:dyDescent="0.25">
      <c r="A346" s="2" t="str">
        <f t="shared" si="5"/>
        <v>0_344</v>
      </c>
      <c r="B346" s="1">
        <v>0</v>
      </c>
      <c r="C346" s="1">
        <v>344</v>
      </c>
      <c r="D346" s="1">
        <v>-0.80098526383027602</v>
      </c>
      <c r="E346" s="1">
        <v>-0.79933603640214701</v>
      </c>
      <c r="F346" s="1">
        <v>0.58722906657656304</v>
      </c>
      <c r="G346" s="1"/>
    </row>
    <row r="347" spans="1:7" x14ac:dyDescent="0.25">
      <c r="A347" s="2" t="str">
        <f t="shared" si="5"/>
        <v>0_345</v>
      </c>
      <c r="B347" s="1">
        <v>0</v>
      </c>
      <c r="C347" s="1">
        <v>345</v>
      </c>
      <c r="D347" s="1">
        <v>-0.625223472429428</v>
      </c>
      <c r="E347" s="1">
        <v>-0.624655752415608</v>
      </c>
      <c r="F347" s="1">
        <v>-1.6546097123863299</v>
      </c>
      <c r="G347" s="1"/>
    </row>
    <row r="348" spans="1:7" x14ac:dyDescent="0.25">
      <c r="A348" s="2" t="str">
        <f t="shared" si="5"/>
        <v>0_346</v>
      </c>
      <c r="B348" s="1">
        <v>0</v>
      </c>
      <c r="C348" s="1">
        <v>346</v>
      </c>
      <c r="D348" s="1">
        <v>-0.55305540716221402</v>
      </c>
      <c r="E348" s="1">
        <v>-0.552719528613283</v>
      </c>
      <c r="F348" s="1">
        <v>0.13903308964918901</v>
      </c>
      <c r="G348" s="1"/>
    </row>
    <row r="349" spans="1:7" x14ac:dyDescent="0.25">
      <c r="A349" s="2" t="str">
        <f t="shared" si="5"/>
        <v>0_347</v>
      </c>
      <c r="B349" s="1">
        <v>0</v>
      </c>
      <c r="C349" s="1">
        <v>347</v>
      </c>
      <c r="D349" s="1">
        <v>1.16571009207956</v>
      </c>
      <c r="E349" s="1">
        <v>1.1646953427222699</v>
      </c>
      <c r="F349" s="1">
        <v>0.229368718829837</v>
      </c>
      <c r="G349" s="1"/>
    </row>
    <row r="350" spans="1:7" x14ac:dyDescent="0.25">
      <c r="A350" s="2" t="str">
        <f t="shared" si="5"/>
        <v>0_348</v>
      </c>
      <c r="B350" s="1">
        <v>0</v>
      </c>
      <c r="C350" s="1">
        <v>348</v>
      </c>
      <c r="D350" s="1">
        <v>-0.54088404612560104</v>
      </c>
      <c r="E350" s="1">
        <v>-0.54087751161296604</v>
      </c>
      <c r="F350" s="1">
        <v>-0.71080552234796102</v>
      </c>
      <c r="G350" s="1"/>
    </row>
    <row r="351" spans="1:7" x14ac:dyDescent="0.25">
      <c r="A351" s="2" t="str">
        <f t="shared" si="5"/>
        <v>0_349</v>
      </c>
      <c r="B351" s="1">
        <v>0</v>
      </c>
      <c r="C351" s="1">
        <v>349</v>
      </c>
      <c r="D351" s="1">
        <v>0.66620611109370298</v>
      </c>
      <c r="E351" s="1">
        <v>0.66632354504906</v>
      </c>
      <c r="F351" s="1">
        <v>-1.63935145907667</v>
      </c>
      <c r="G351" s="1"/>
    </row>
    <row r="352" spans="1:7" x14ac:dyDescent="0.25">
      <c r="A352" s="2" t="str">
        <f t="shared" si="5"/>
        <v>0_350</v>
      </c>
      <c r="B352" s="1">
        <v>0</v>
      </c>
      <c r="C352" s="1">
        <v>350</v>
      </c>
      <c r="D352" s="1">
        <v>-1.5362918300967101</v>
      </c>
      <c r="E352" s="1">
        <v>-1.5361235061151799</v>
      </c>
      <c r="F352" s="1">
        <v>-0.49569408828752898</v>
      </c>
      <c r="G352" s="1"/>
    </row>
    <row r="353" spans="1:7" x14ac:dyDescent="0.25">
      <c r="A353" s="2" t="str">
        <f t="shared" si="5"/>
        <v>0_351</v>
      </c>
      <c r="B353" s="1">
        <v>0</v>
      </c>
      <c r="C353" s="1">
        <v>351</v>
      </c>
      <c r="D353" s="1">
        <v>0.60076490340216504</v>
      </c>
      <c r="E353" s="1">
        <v>0.60023239215755897</v>
      </c>
      <c r="F353" s="1">
        <v>-0.64012436873201795</v>
      </c>
      <c r="G353" s="1"/>
    </row>
    <row r="354" spans="1:7" x14ac:dyDescent="0.25">
      <c r="A354" s="2" t="str">
        <f t="shared" si="5"/>
        <v>0_352</v>
      </c>
      <c r="B354" s="1">
        <v>0</v>
      </c>
      <c r="C354" s="1">
        <v>352</v>
      </c>
      <c r="D354" s="1">
        <v>-7.3491488178755796E-2</v>
      </c>
      <c r="E354" s="1">
        <v>-7.2680879235568499E-2</v>
      </c>
      <c r="F354" s="1">
        <v>-0.823096449330877</v>
      </c>
      <c r="G354" s="1"/>
    </row>
    <row r="355" spans="1:7" x14ac:dyDescent="0.25">
      <c r="A355" s="2" t="str">
        <f t="shared" si="5"/>
        <v>0_353</v>
      </c>
      <c r="B355" s="1">
        <v>0</v>
      </c>
      <c r="C355" s="1">
        <v>353</v>
      </c>
      <c r="D355" s="1">
        <v>-1.9560323817884699</v>
      </c>
      <c r="E355" s="1">
        <v>-1.95566933888857</v>
      </c>
      <c r="F355" s="1">
        <v>5.61096768185044E-2</v>
      </c>
      <c r="G355" s="1"/>
    </row>
    <row r="356" spans="1:7" x14ac:dyDescent="0.25">
      <c r="A356" s="2" t="str">
        <f t="shared" si="5"/>
        <v>0_354</v>
      </c>
      <c r="B356" s="1">
        <v>0</v>
      </c>
      <c r="C356" s="1">
        <v>354</v>
      </c>
      <c r="D356" s="1">
        <v>0.62486281161417501</v>
      </c>
      <c r="E356" s="1">
        <v>0.62369532489180002</v>
      </c>
      <c r="F356" s="1">
        <v>-0.30893126089945599</v>
      </c>
      <c r="G356" s="1"/>
    </row>
    <row r="357" spans="1:7" x14ac:dyDescent="0.25">
      <c r="A357" s="2" t="str">
        <f t="shared" si="5"/>
        <v>0_355</v>
      </c>
      <c r="B357" s="1">
        <v>0</v>
      </c>
      <c r="C357" s="1">
        <v>355</v>
      </c>
      <c r="D357" s="1">
        <v>-0.98016107462838697</v>
      </c>
      <c r="E357" s="1">
        <v>-0.98011605325545004</v>
      </c>
      <c r="F357" s="1">
        <v>1.0876877341209401</v>
      </c>
      <c r="G357" s="1"/>
    </row>
    <row r="358" spans="1:7" x14ac:dyDescent="0.25">
      <c r="A358" s="2" t="str">
        <f t="shared" si="5"/>
        <v>0_356</v>
      </c>
      <c r="B358" s="1">
        <v>0</v>
      </c>
      <c r="C358" s="1">
        <v>356</v>
      </c>
      <c r="D358" s="1">
        <v>0.53514383078751204</v>
      </c>
      <c r="E358" s="1">
        <v>0.53488900854925603</v>
      </c>
      <c r="F358" s="1">
        <v>-0.21085432957592701</v>
      </c>
      <c r="G358" s="1"/>
    </row>
    <row r="359" spans="1:7" x14ac:dyDescent="0.25">
      <c r="A359" s="2" t="str">
        <f t="shared" si="5"/>
        <v>0_357</v>
      </c>
      <c r="B359" s="1">
        <v>0</v>
      </c>
      <c r="C359" s="1">
        <v>357</v>
      </c>
      <c r="D359" s="1">
        <v>-0.61275516242514605</v>
      </c>
      <c r="E359" s="1">
        <v>-0.61206896049630499</v>
      </c>
      <c r="F359" s="1">
        <v>-0.58311189434265098</v>
      </c>
      <c r="G359" s="1"/>
    </row>
    <row r="360" spans="1:7" x14ac:dyDescent="0.25">
      <c r="A360" s="2" t="str">
        <f t="shared" si="5"/>
        <v>0_358</v>
      </c>
      <c r="B360" s="1">
        <v>0</v>
      </c>
      <c r="C360" s="1">
        <v>358</v>
      </c>
      <c r="D360" s="1">
        <v>-0.51217981514274902</v>
      </c>
      <c r="E360" s="1">
        <v>-0.51053017806338596</v>
      </c>
      <c r="F360" s="1">
        <v>-0.88857913712288805</v>
      </c>
      <c r="G360" s="1"/>
    </row>
    <row r="361" spans="1:7" x14ac:dyDescent="0.25">
      <c r="A361" s="2" t="str">
        <f t="shared" si="5"/>
        <v>0_359</v>
      </c>
      <c r="B361" s="1">
        <v>0</v>
      </c>
      <c r="C361" s="1">
        <v>359</v>
      </c>
      <c r="D361" s="1">
        <v>1.28408234816845</v>
      </c>
      <c r="E361" s="1">
        <v>1.2845000562401601</v>
      </c>
      <c r="F361" s="1">
        <v>0.203366301847696</v>
      </c>
      <c r="G361" s="1"/>
    </row>
    <row r="362" spans="1:7" x14ac:dyDescent="0.25">
      <c r="A362" s="2" t="str">
        <f t="shared" si="5"/>
        <v>0_360</v>
      </c>
      <c r="B362" s="1">
        <v>0</v>
      </c>
      <c r="C362" s="1">
        <v>360</v>
      </c>
      <c r="D362" s="1">
        <v>-0.85432231832211603</v>
      </c>
      <c r="E362" s="1">
        <v>-0.85413147632957398</v>
      </c>
      <c r="F362" s="1">
        <v>1.164491181586</v>
      </c>
      <c r="G362" s="1"/>
    </row>
    <row r="363" spans="1:7" x14ac:dyDescent="0.25">
      <c r="A363" s="2" t="str">
        <f t="shared" si="5"/>
        <v>0_361</v>
      </c>
      <c r="B363" s="1">
        <v>0</v>
      </c>
      <c r="C363" s="1">
        <v>361</v>
      </c>
      <c r="D363" s="1">
        <v>0.81450047739616005</v>
      </c>
      <c r="E363" s="1">
        <v>0.81575765287729496</v>
      </c>
      <c r="F363" s="1">
        <v>0.83706501088543595</v>
      </c>
      <c r="G363" s="1"/>
    </row>
    <row r="364" spans="1:7" x14ac:dyDescent="0.25">
      <c r="A364" s="2" t="str">
        <f t="shared" si="5"/>
        <v>0_362</v>
      </c>
      <c r="B364" s="1">
        <v>0</v>
      </c>
      <c r="C364" s="1">
        <v>362</v>
      </c>
      <c r="D364" s="1">
        <v>1.3914634332100999</v>
      </c>
      <c r="E364" s="1">
        <v>1.39267967262715</v>
      </c>
      <c r="F364" s="1">
        <v>-1.02136448658553</v>
      </c>
      <c r="G364" s="1"/>
    </row>
    <row r="365" spans="1:7" x14ac:dyDescent="0.25">
      <c r="A365" s="2" t="str">
        <f t="shared" si="5"/>
        <v>0_363</v>
      </c>
      <c r="B365" s="1">
        <v>0</v>
      </c>
      <c r="C365" s="1">
        <v>363</v>
      </c>
      <c r="D365" s="1">
        <v>1.52871036493531</v>
      </c>
      <c r="E365" s="1">
        <v>1.52842139053381</v>
      </c>
      <c r="F365" s="1">
        <v>0.94081717562652201</v>
      </c>
      <c r="G365" s="1"/>
    </row>
    <row r="366" spans="1:7" x14ac:dyDescent="0.25">
      <c r="A366" s="2" t="str">
        <f t="shared" si="5"/>
        <v>0_364</v>
      </c>
      <c r="B366" s="1">
        <v>0</v>
      </c>
      <c r="C366" s="1">
        <v>364</v>
      </c>
      <c r="D366" s="1">
        <v>-1.7094697726668699</v>
      </c>
      <c r="E366" s="1">
        <v>-1.7097665536429301</v>
      </c>
      <c r="F366" s="1">
        <v>-0.89652212075598703</v>
      </c>
      <c r="G366" s="1"/>
    </row>
    <row r="367" spans="1:7" x14ac:dyDescent="0.25">
      <c r="A367" s="2" t="str">
        <f t="shared" si="5"/>
        <v>0_365</v>
      </c>
      <c r="B367" s="1">
        <v>0</v>
      </c>
      <c r="C367" s="1">
        <v>365</v>
      </c>
      <c r="D367" s="1">
        <v>-9.2806346618372504E-2</v>
      </c>
      <c r="E367" s="1">
        <v>-9.20659833092939E-2</v>
      </c>
      <c r="F367" s="1">
        <v>1.2301887841927599</v>
      </c>
      <c r="G367" s="1"/>
    </row>
    <row r="368" spans="1:7" x14ac:dyDescent="0.25">
      <c r="A368" s="2" t="str">
        <f t="shared" si="5"/>
        <v>0_366</v>
      </c>
      <c r="B368" s="1">
        <v>0</v>
      </c>
      <c r="C368" s="1">
        <v>366</v>
      </c>
      <c r="D368" s="1">
        <v>1.0448325835122401</v>
      </c>
      <c r="E368" s="1">
        <v>1.04727034142663</v>
      </c>
      <c r="F368" s="1">
        <v>-0.87959921191173696</v>
      </c>
      <c r="G368" s="1"/>
    </row>
    <row r="369" spans="1:7" x14ac:dyDescent="0.25">
      <c r="A369" s="2" t="str">
        <f t="shared" si="5"/>
        <v>0_367</v>
      </c>
      <c r="B369" s="1">
        <v>0</v>
      </c>
      <c r="C369" s="1">
        <v>367</v>
      </c>
      <c r="D369" s="1">
        <v>-9.6946430929699498E-2</v>
      </c>
      <c r="E369" s="1">
        <v>-9.6250747967359898E-2</v>
      </c>
      <c r="F369" s="1">
        <v>0.13700023001074901</v>
      </c>
      <c r="G369" s="1"/>
    </row>
    <row r="370" spans="1:7" x14ac:dyDescent="0.25">
      <c r="A370" s="2" t="str">
        <f t="shared" si="5"/>
        <v>0_368</v>
      </c>
      <c r="B370" s="1">
        <v>0</v>
      </c>
      <c r="C370" s="1">
        <v>368</v>
      </c>
      <c r="D370" s="1">
        <v>-0.29626635136385099</v>
      </c>
      <c r="E370" s="1">
        <v>-0.29658983405869399</v>
      </c>
      <c r="F370" s="1">
        <v>-1.1541987631923101</v>
      </c>
      <c r="G370" s="1"/>
    </row>
    <row r="371" spans="1:7" x14ac:dyDescent="0.25">
      <c r="A371" s="2" t="str">
        <f t="shared" si="5"/>
        <v>0_369</v>
      </c>
      <c r="B371" s="1">
        <v>0</v>
      </c>
      <c r="C371" s="1">
        <v>369</v>
      </c>
      <c r="D371" s="1">
        <v>3.7451027504085597E-2</v>
      </c>
      <c r="E371" s="1">
        <v>3.8583796892246197E-2</v>
      </c>
      <c r="F371" s="1">
        <v>0.63432451115772104</v>
      </c>
      <c r="G371" s="1"/>
    </row>
    <row r="372" spans="1:7" x14ac:dyDescent="0.25">
      <c r="A372" s="2" t="str">
        <f t="shared" si="5"/>
        <v>0_370</v>
      </c>
      <c r="B372" s="1">
        <v>0</v>
      </c>
      <c r="C372" s="1">
        <v>370</v>
      </c>
      <c r="D372" s="1">
        <v>2.0764334313884198</v>
      </c>
      <c r="E372" s="1">
        <v>2.0774101858788501</v>
      </c>
      <c r="F372" s="1">
        <v>2.4393478992206101</v>
      </c>
      <c r="G372" s="1"/>
    </row>
    <row r="373" spans="1:7" x14ac:dyDescent="0.25">
      <c r="A373" s="2" t="str">
        <f t="shared" si="5"/>
        <v>0_371</v>
      </c>
      <c r="B373" s="1">
        <v>0</v>
      </c>
      <c r="C373" s="1">
        <v>371</v>
      </c>
      <c r="D373" s="1">
        <v>1.4189304650640799</v>
      </c>
      <c r="E373" s="1">
        <v>1.41950604886133</v>
      </c>
      <c r="F373" s="1">
        <v>3.38792147878398</v>
      </c>
      <c r="G373" s="1"/>
    </row>
    <row r="374" spans="1:7" x14ac:dyDescent="0.25">
      <c r="A374" s="2" t="str">
        <f t="shared" si="5"/>
        <v>0_372</v>
      </c>
      <c r="B374" s="1">
        <v>0</v>
      </c>
      <c r="C374" s="1">
        <v>372</v>
      </c>
      <c r="D374" s="1">
        <v>0.154436596393043</v>
      </c>
      <c r="E374" s="1">
        <v>0.153890298148778</v>
      </c>
      <c r="F374" s="1">
        <v>-1.3347236749054401</v>
      </c>
      <c r="G374" s="1"/>
    </row>
    <row r="375" spans="1:7" x14ac:dyDescent="0.25">
      <c r="A375" s="2" t="str">
        <f t="shared" si="5"/>
        <v>0_373</v>
      </c>
      <c r="B375" s="1">
        <v>0</v>
      </c>
      <c r="C375" s="1">
        <v>373</v>
      </c>
      <c r="D375" s="1">
        <v>0.28616287944686097</v>
      </c>
      <c r="E375" s="1">
        <v>0.28402258792135199</v>
      </c>
      <c r="F375" s="1">
        <v>-0.252310895854305</v>
      </c>
      <c r="G375" s="1"/>
    </row>
    <row r="376" spans="1:7" x14ac:dyDescent="0.25">
      <c r="A376" s="2" t="str">
        <f t="shared" si="5"/>
        <v>0_374</v>
      </c>
      <c r="B376" s="1">
        <v>0</v>
      </c>
      <c r="C376" s="1">
        <v>374</v>
      </c>
      <c r="D376" s="1">
        <v>0.18214879828665301</v>
      </c>
      <c r="E376" s="1">
        <v>0.18301769996612899</v>
      </c>
      <c r="F376" s="1">
        <v>3.4809795797752403E-2</v>
      </c>
      <c r="G376" s="1"/>
    </row>
    <row r="377" spans="1:7" x14ac:dyDescent="0.25">
      <c r="A377" s="2" t="str">
        <f t="shared" si="5"/>
        <v>0_375</v>
      </c>
      <c r="B377" s="1">
        <v>0</v>
      </c>
      <c r="C377" s="1">
        <v>375</v>
      </c>
      <c r="D377" s="1">
        <v>-0.294129300597125</v>
      </c>
      <c r="E377" s="1">
        <v>-0.29546549571514802</v>
      </c>
      <c r="F377" s="1">
        <v>-0.11549318361651099</v>
      </c>
      <c r="G377" s="1"/>
    </row>
    <row r="378" spans="1:7" x14ac:dyDescent="0.25">
      <c r="A378" s="2" t="str">
        <f t="shared" si="5"/>
        <v>0_376</v>
      </c>
      <c r="B378" s="1">
        <v>0</v>
      </c>
      <c r="C378" s="1">
        <v>376</v>
      </c>
      <c r="D378" s="1">
        <v>0.85187968991010499</v>
      </c>
      <c r="E378" s="1">
        <v>0.85052317428759505</v>
      </c>
      <c r="F378" s="1">
        <v>0.67598731465710604</v>
      </c>
      <c r="G378" s="1"/>
    </row>
    <row r="379" spans="1:7" x14ac:dyDescent="0.25">
      <c r="A379" s="2" t="str">
        <f t="shared" si="5"/>
        <v>0_377</v>
      </c>
      <c r="B379" s="1">
        <v>0</v>
      </c>
      <c r="C379" s="1">
        <v>377</v>
      </c>
      <c r="D379" s="1">
        <v>-0.12653208248174999</v>
      </c>
      <c r="E379" s="1">
        <v>-0.12780649175262401</v>
      </c>
      <c r="F379" s="1">
        <v>0.76568488844663396</v>
      </c>
      <c r="G379" s="1"/>
    </row>
    <row r="380" spans="1:7" x14ac:dyDescent="0.25">
      <c r="A380" s="2" t="str">
        <f t="shared" si="5"/>
        <v>0_378</v>
      </c>
      <c r="B380" s="1">
        <v>0</v>
      </c>
      <c r="C380" s="1">
        <v>378</v>
      </c>
      <c r="D380" s="1">
        <v>-1.7781357739396999</v>
      </c>
      <c r="E380" s="1">
        <v>-1.7777312094086799</v>
      </c>
      <c r="F380" s="1">
        <v>-0.31956385555266498</v>
      </c>
      <c r="G380" s="1"/>
    </row>
    <row r="381" spans="1:7" x14ac:dyDescent="0.25">
      <c r="A381" s="2" t="str">
        <f t="shared" si="5"/>
        <v>0_379</v>
      </c>
      <c r="B381" s="1">
        <v>0</v>
      </c>
      <c r="C381" s="1">
        <v>379</v>
      </c>
      <c r="D381" s="1">
        <v>-0.52563666248113206</v>
      </c>
      <c r="E381" s="1">
        <v>-0.52794417432261398</v>
      </c>
      <c r="F381" s="1">
        <v>-0.65450913160952195</v>
      </c>
      <c r="G381" s="1"/>
    </row>
    <row r="382" spans="1:7" x14ac:dyDescent="0.25">
      <c r="A382" s="2" t="str">
        <f t="shared" si="5"/>
        <v>0_380</v>
      </c>
      <c r="B382" s="1">
        <v>0</v>
      </c>
      <c r="C382" s="1">
        <v>380</v>
      </c>
      <c r="D382" s="1">
        <v>0.56287021232659395</v>
      </c>
      <c r="E382" s="1">
        <v>0.56314944588938098</v>
      </c>
      <c r="F382" s="1">
        <v>0.169232935052544</v>
      </c>
      <c r="G382" s="1"/>
    </row>
    <row r="383" spans="1:7" x14ac:dyDescent="0.25">
      <c r="A383" s="2" t="str">
        <f t="shared" si="5"/>
        <v>0_381</v>
      </c>
      <c r="B383" s="1">
        <v>0</v>
      </c>
      <c r="C383" s="1">
        <v>381</v>
      </c>
      <c r="D383" s="1">
        <v>0.31235313061290199</v>
      </c>
      <c r="E383" s="1">
        <v>0.31315169665641501</v>
      </c>
      <c r="F383" s="1">
        <v>2.5887618326072501</v>
      </c>
      <c r="G383" s="1"/>
    </row>
    <row r="384" spans="1:7" x14ac:dyDescent="0.25">
      <c r="A384" s="2" t="str">
        <f t="shared" si="5"/>
        <v>0_382</v>
      </c>
      <c r="B384" s="1">
        <v>0</v>
      </c>
      <c r="C384" s="1">
        <v>382</v>
      </c>
      <c r="D384" s="1">
        <v>-0.69199437325253299</v>
      </c>
      <c r="E384" s="1">
        <v>-0.69206438274605098</v>
      </c>
      <c r="F384" s="1">
        <v>0.25799922241789303</v>
      </c>
      <c r="G384" s="1"/>
    </row>
    <row r="385" spans="1:7" x14ac:dyDescent="0.25">
      <c r="A385" s="2" t="str">
        <f t="shared" si="5"/>
        <v>0_383</v>
      </c>
      <c r="B385" s="1">
        <v>0</v>
      </c>
      <c r="C385" s="1">
        <v>383</v>
      </c>
      <c r="D385" s="1">
        <v>-1.1564016350296</v>
      </c>
      <c r="E385" s="1">
        <v>-1.15575481773598</v>
      </c>
      <c r="F385" s="1">
        <v>-0.69114776670349298</v>
      </c>
      <c r="G385" s="1"/>
    </row>
    <row r="386" spans="1:7" x14ac:dyDescent="0.25">
      <c r="A386" s="2" t="str">
        <f t="shared" si="5"/>
        <v>0_384</v>
      </c>
      <c r="B386" s="1">
        <v>0</v>
      </c>
      <c r="C386" s="1">
        <v>384</v>
      </c>
      <c r="D386" s="1">
        <v>1.08600872226093</v>
      </c>
      <c r="E386" s="1">
        <v>1.0880020807461199</v>
      </c>
      <c r="F386" s="1">
        <v>-0.21176699587588199</v>
      </c>
      <c r="G386" s="1"/>
    </row>
    <row r="387" spans="1:7" x14ac:dyDescent="0.25">
      <c r="A387" s="2" t="str">
        <f t="shared" ref="A387:A450" si="6">B387&amp;"_"&amp;C387</f>
        <v>0_385</v>
      </c>
      <c r="B387" s="1">
        <v>0</v>
      </c>
      <c r="C387" s="1">
        <v>385</v>
      </c>
      <c r="D387" s="1">
        <v>-0.27705364987154801</v>
      </c>
      <c r="E387" s="1">
        <v>-0.27818619919096399</v>
      </c>
      <c r="F387" s="1">
        <v>-1.58232812580628</v>
      </c>
      <c r="G387" s="1"/>
    </row>
    <row r="388" spans="1:7" x14ac:dyDescent="0.25">
      <c r="A388" s="2" t="str">
        <f t="shared" si="6"/>
        <v>0_386</v>
      </c>
      <c r="B388" s="1">
        <v>0</v>
      </c>
      <c r="C388" s="1">
        <v>386</v>
      </c>
      <c r="D388" s="1">
        <v>0.310636155169836</v>
      </c>
      <c r="E388" s="1">
        <v>0.31198321272157198</v>
      </c>
      <c r="F388" s="1">
        <v>-0.40648854771186399</v>
      </c>
      <c r="G388" s="1"/>
    </row>
    <row r="389" spans="1:7" x14ac:dyDescent="0.25">
      <c r="A389" s="2" t="str">
        <f t="shared" si="6"/>
        <v>0_387</v>
      </c>
      <c r="B389" s="1">
        <v>0</v>
      </c>
      <c r="C389" s="1">
        <v>387</v>
      </c>
      <c r="D389" s="1">
        <v>-0.68406690527678704</v>
      </c>
      <c r="E389" s="1">
        <v>-0.682772815771713</v>
      </c>
      <c r="F389" s="1">
        <v>-1.25500096668192</v>
      </c>
      <c r="G389" s="1"/>
    </row>
    <row r="390" spans="1:7" x14ac:dyDescent="0.25">
      <c r="A390" s="2" t="str">
        <f t="shared" si="6"/>
        <v>0_388</v>
      </c>
      <c r="B390" s="1">
        <v>0</v>
      </c>
      <c r="C390" s="1">
        <v>388</v>
      </c>
      <c r="D390" s="1">
        <v>-0.73659254513661598</v>
      </c>
      <c r="E390" s="1">
        <v>-0.73748790071959602</v>
      </c>
      <c r="F390" s="1">
        <v>1.06925959174842</v>
      </c>
      <c r="G390" s="1"/>
    </row>
    <row r="391" spans="1:7" x14ac:dyDescent="0.25">
      <c r="A391" s="2" t="str">
        <f t="shared" si="6"/>
        <v>0_389</v>
      </c>
      <c r="B391" s="1">
        <v>0</v>
      </c>
      <c r="C391" s="1">
        <v>389</v>
      </c>
      <c r="D391" s="1">
        <v>-1.1609509211665401</v>
      </c>
      <c r="E391" s="1">
        <v>-1.16168562878545</v>
      </c>
      <c r="F391" s="1">
        <v>-0.32610529652424097</v>
      </c>
      <c r="G391" s="1"/>
    </row>
    <row r="392" spans="1:7" x14ac:dyDescent="0.25">
      <c r="A392" s="2" t="str">
        <f t="shared" si="6"/>
        <v>0_390</v>
      </c>
      <c r="B392" s="1">
        <v>0</v>
      </c>
      <c r="C392" s="1">
        <v>390</v>
      </c>
      <c r="D392" s="1">
        <v>-0.24106019494533501</v>
      </c>
      <c r="E392" s="1">
        <v>-0.24107201119153901</v>
      </c>
      <c r="F392" s="1">
        <v>0.41281069718367303</v>
      </c>
      <c r="G392" s="1"/>
    </row>
    <row r="393" spans="1:7" x14ac:dyDescent="0.25">
      <c r="A393" s="2" t="str">
        <f t="shared" si="6"/>
        <v>0_391</v>
      </c>
      <c r="B393" s="1">
        <v>0</v>
      </c>
      <c r="C393" s="1">
        <v>391</v>
      </c>
      <c r="D393" s="1">
        <v>0.53440959338025296</v>
      </c>
      <c r="E393" s="1">
        <v>0.53400341233666104</v>
      </c>
      <c r="F393" s="1">
        <v>-8.9202580243030696E-2</v>
      </c>
      <c r="G393" s="1"/>
    </row>
    <row r="394" spans="1:7" x14ac:dyDescent="0.25">
      <c r="A394" s="2" t="str">
        <f t="shared" si="6"/>
        <v>0_392</v>
      </c>
      <c r="B394" s="1">
        <v>0</v>
      </c>
      <c r="C394" s="1">
        <v>392</v>
      </c>
      <c r="D394" s="1">
        <v>-0.31038290640803601</v>
      </c>
      <c r="E394" s="1">
        <v>-0.31003137291670302</v>
      </c>
      <c r="F394" s="1">
        <v>-0.90663877525867997</v>
      </c>
      <c r="G394" s="1"/>
    </row>
    <row r="395" spans="1:7" x14ac:dyDescent="0.25">
      <c r="A395" s="2" t="str">
        <f t="shared" si="6"/>
        <v>0_393</v>
      </c>
      <c r="B395" s="1">
        <v>0</v>
      </c>
      <c r="C395" s="1">
        <v>393</v>
      </c>
      <c r="D395" s="1">
        <v>0.879166769723009</v>
      </c>
      <c r="E395" s="1">
        <v>0.87764845614424203</v>
      </c>
      <c r="F395" s="1">
        <v>0.53574344881062397</v>
      </c>
      <c r="G395" s="1"/>
    </row>
    <row r="396" spans="1:7" x14ac:dyDescent="0.25">
      <c r="A396" s="2" t="str">
        <f t="shared" si="6"/>
        <v>0_394</v>
      </c>
      <c r="B396" s="1">
        <v>0</v>
      </c>
      <c r="C396" s="1">
        <v>394</v>
      </c>
      <c r="D396" s="1">
        <v>1.4116020189849099</v>
      </c>
      <c r="E396" s="1">
        <v>1.41227215906752</v>
      </c>
      <c r="F396" s="1">
        <v>-0.69754780852606602</v>
      </c>
      <c r="G396" s="1"/>
    </row>
    <row r="397" spans="1:7" x14ac:dyDescent="0.25">
      <c r="A397" s="2" t="str">
        <f t="shared" si="6"/>
        <v>0_395</v>
      </c>
      <c r="B397" s="1">
        <v>0</v>
      </c>
      <c r="C397" s="1">
        <v>395</v>
      </c>
      <c r="D397" s="1">
        <v>0.63735955192307603</v>
      </c>
      <c r="E397" s="1">
        <v>0.63878217218134004</v>
      </c>
      <c r="F397" s="1">
        <v>0.86120890582059295</v>
      </c>
      <c r="G397" s="1"/>
    </row>
    <row r="398" spans="1:7" x14ac:dyDescent="0.25">
      <c r="A398" s="2" t="str">
        <f t="shared" si="6"/>
        <v>0_396</v>
      </c>
      <c r="B398" s="1">
        <v>0</v>
      </c>
      <c r="C398" s="1">
        <v>396</v>
      </c>
      <c r="D398" s="1">
        <v>1.4442404383104099</v>
      </c>
      <c r="E398" s="1">
        <v>1.44478427042636</v>
      </c>
      <c r="F398" s="1">
        <v>-0.39989057942072298</v>
      </c>
      <c r="G398" s="1"/>
    </row>
    <row r="399" spans="1:7" x14ac:dyDescent="0.25">
      <c r="A399" s="2" t="str">
        <f t="shared" si="6"/>
        <v>0_397</v>
      </c>
      <c r="B399" s="1">
        <v>0</v>
      </c>
      <c r="C399" s="1">
        <v>397</v>
      </c>
      <c r="D399" s="1">
        <v>1.6439181002051</v>
      </c>
      <c r="E399" s="1">
        <v>1.64389205733753</v>
      </c>
      <c r="F399" s="1">
        <v>1.3888339707694699</v>
      </c>
      <c r="G399" s="1"/>
    </row>
    <row r="400" spans="1:7" x14ac:dyDescent="0.25">
      <c r="A400" s="2" t="str">
        <f t="shared" si="6"/>
        <v>0_398</v>
      </c>
      <c r="B400" s="1">
        <v>0</v>
      </c>
      <c r="C400" s="1">
        <v>398</v>
      </c>
      <c r="D400" s="1">
        <v>-0.26145746761865801</v>
      </c>
      <c r="E400" s="1">
        <v>-0.26034060493080102</v>
      </c>
      <c r="F400" s="1">
        <v>-1.6633706871282099</v>
      </c>
      <c r="G400" s="1"/>
    </row>
    <row r="401" spans="1:7" x14ac:dyDescent="0.25">
      <c r="A401" s="2" t="str">
        <f t="shared" si="6"/>
        <v>0_399</v>
      </c>
      <c r="B401" s="1">
        <v>0</v>
      </c>
      <c r="C401" s="1">
        <v>399</v>
      </c>
      <c r="D401" s="1">
        <v>0.248005119779487</v>
      </c>
      <c r="E401" s="1">
        <v>0.24762076624775001</v>
      </c>
      <c r="F401" s="1">
        <v>-0.953494414900798</v>
      </c>
      <c r="G401" s="1"/>
    </row>
    <row r="402" spans="1:7" x14ac:dyDescent="0.25">
      <c r="A402" s="2" t="str">
        <f t="shared" si="6"/>
        <v>0_400</v>
      </c>
      <c r="B402" s="1">
        <v>0</v>
      </c>
      <c r="C402" s="1">
        <v>400</v>
      </c>
      <c r="D402" s="1">
        <v>0.112995685159393</v>
      </c>
      <c r="E402" s="1">
        <v>0.11428381139522301</v>
      </c>
      <c r="F402" s="1">
        <v>1.03441158131462</v>
      </c>
      <c r="G402" s="1"/>
    </row>
    <row r="403" spans="1:7" x14ac:dyDescent="0.25">
      <c r="A403" s="2" t="str">
        <f t="shared" si="6"/>
        <v>0_401</v>
      </c>
      <c r="B403" s="1">
        <v>0</v>
      </c>
      <c r="C403" s="1">
        <v>401</v>
      </c>
      <c r="D403" s="1">
        <v>0.43616907586513898</v>
      </c>
      <c r="E403" s="1">
        <v>0.43735383817385298</v>
      </c>
      <c r="F403" s="1">
        <v>-0.33085885448007601</v>
      </c>
      <c r="G403" s="1"/>
    </row>
    <row r="404" spans="1:7" x14ac:dyDescent="0.25">
      <c r="A404" s="2" t="str">
        <f t="shared" si="6"/>
        <v>0_402</v>
      </c>
      <c r="B404" s="1">
        <v>0</v>
      </c>
      <c r="C404" s="1">
        <v>402</v>
      </c>
      <c r="D404" s="1">
        <v>-4.64384192533627E-2</v>
      </c>
      <c r="E404" s="1">
        <v>-4.6955268419354303E-2</v>
      </c>
      <c r="F404" s="1">
        <v>0.26657586936483402</v>
      </c>
      <c r="G404" s="1"/>
    </row>
    <row r="405" spans="1:7" x14ac:dyDescent="0.25">
      <c r="A405" s="2" t="str">
        <f t="shared" si="6"/>
        <v>0_403</v>
      </c>
      <c r="B405" s="1">
        <v>0</v>
      </c>
      <c r="C405" s="1">
        <v>403</v>
      </c>
      <c r="D405" s="1">
        <v>1.3397381473613701</v>
      </c>
      <c r="E405" s="1">
        <v>1.3402996300933401</v>
      </c>
      <c r="F405" s="1">
        <v>0.36359230031071499</v>
      </c>
      <c r="G405" s="1"/>
    </row>
    <row r="406" spans="1:7" x14ac:dyDescent="0.25">
      <c r="A406" s="2" t="str">
        <f t="shared" si="6"/>
        <v>0_404</v>
      </c>
      <c r="B406" s="1">
        <v>0</v>
      </c>
      <c r="C406" s="1">
        <v>404</v>
      </c>
      <c r="D406" s="1">
        <v>-0.107695608415818</v>
      </c>
      <c r="E406" s="1">
        <v>-0.108935568773135</v>
      </c>
      <c r="F406" s="1">
        <v>1.84633190865815</v>
      </c>
      <c r="G406" s="1"/>
    </row>
    <row r="407" spans="1:7" x14ac:dyDescent="0.25">
      <c r="A407" s="2" t="str">
        <f t="shared" si="6"/>
        <v>0_405</v>
      </c>
      <c r="B407" s="1">
        <v>0</v>
      </c>
      <c r="C407" s="1">
        <v>405</v>
      </c>
      <c r="D407" s="1">
        <v>0.14440766359950299</v>
      </c>
      <c r="E407" s="1">
        <v>0.14367487755488101</v>
      </c>
      <c r="F407" s="1">
        <v>0.24367430868901099</v>
      </c>
      <c r="G407" s="1"/>
    </row>
    <row r="408" spans="1:7" x14ac:dyDescent="0.25">
      <c r="A408" s="2" t="str">
        <f t="shared" si="6"/>
        <v>0_406</v>
      </c>
      <c r="B408" s="1">
        <v>0</v>
      </c>
      <c r="C408" s="1">
        <v>406</v>
      </c>
      <c r="D408" s="1">
        <v>1.12342072248542</v>
      </c>
      <c r="E408" s="1">
        <v>1.1244106098946101</v>
      </c>
      <c r="F408" s="1">
        <v>2.1392877132758699</v>
      </c>
      <c r="G408" s="1"/>
    </row>
    <row r="409" spans="1:7" x14ac:dyDescent="0.25">
      <c r="A409" s="2" t="str">
        <f t="shared" si="6"/>
        <v>0_407</v>
      </c>
      <c r="B409" s="1">
        <v>0</v>
      </c>
      <c r="C409" s="1">
        <v>407</v>
      </c>
      <c r="D409" s="1">
        <v>0.20526597934178101</v>
      </c>
      <c r="E409" s="1">
        <v>0.20453073031534999</v>
      </c>
      <c r="F409" s="1">
        <v>-0.188914232161876</v>
      </c>
      <c r="G409" s="1"/>
    </row>
    <row r="410" spans="1:7" x14ac:dyDescent="0.25">
      <c r="A410" s="2" t="str">
        <f t="shared" si="6"/>
        <v>0_408</v>
      </c>
      <c r="B410" s="1">
        <v>0</v>
      </c>
      <c r="C410" s="1">
        <v>408</v>
      </c>
      <c r="D410" s="1">
        <v>-3.6348560448359801E-3</v>
      </c>
      <c r="E410" s="1">
        <v>-2.04856767721468E-3</v>
      </c>
      <c r="F410" s="1">
        <v>0.61877616153971404</v>
      </c>
      <c r="G410" s="1"/>
    </row>
    <row r="411" spans="1:7" x14ac:dyDescent="0.25">
      <c r="A411" s="2" t="str">
        <f t="shared" si="6"/>
        <v>0_409</v>
      </c>
      <c r="B411" s="1">
        <v>0</v>
      </c>
      <c r="C411" s="1">
        <v>409</v>
      </c>
      <c r="D411" s="1">
        <v>0.388756939812402</v>
      </c>
      <c r="E411" s="1">
        <v>0.38888628328734998</v>
      </c>
      <c r="F411" s="1">
        <v>-0.108969736288027</v>
      </c>
      <c r="G411" s="1"/>
    </row>
    <row r="412" spans="1:7" x14ac:dyDescent="0.25">
      <c r="A412" s="2" t="str">
        <f t="shared" si="6"/>
        <v>0_410</v>
      </c>
      <c r="B412" s="1">
        <v>0</v>
      </c>
      <c r="C412" s="1">
        <v>410</v>
      </c>
      <c r="D412" s="1">
        <v>-0.72113633895732399</v>
      </c>
      <c r="E412" s="1">
        <v>-0.72267246825668296</v>
      </c>
      <c r="F412" s="1">
        <v>-0.69335956784052499</v>
      </c>
      <c r="G412" s="1"/>
    </row>
    <row r="413" spans="1:7" x14ac:dyDescent="0.25">
      <c r="A413" s="2" t="str">
        <f t="shared" si="6"/>
        <v>0_411</v>
      </c>
      <c r="B413" s="1">
        <v>0</v>
      </c>
      <c r="C413" s="1">
        <v>411</v>
      </c>
      <c r="D413" s="1">
        <v>0.42923689076295302</v>
      </c>
      <c r="E413" s="1">
        <v>0.43009056532183398</v>
      </c>
      <c r="F413" s="1">
        <v>1.71506258115638</v>
      </c>
      <c r="G413" s="1"/>
    </row>
    <row r="414" spans="1:7" x14ac:dyDescent="0.25">
      <c r="A414" s="2" t="str">
        <f t="shared" si="6"/>
        <v>0_412</v>
      </c>
      <c r="B414" s="1">
        <v>0</v>
      </c>
      <c r="C414" s="1">
        <v>412</v>
      </c>
      <c r="D414" s="1">
        <v>-0.46854434336387701</v>
      </c>
      <c r="E414" s="1">
        <v>-0.46779132159918202</v>
      </c>
      <c r="F414" s="1">
        <v>-5.2107386808462001E-3</v>
      </c>
      <c r="G414" s="1"/>
    </row>
    <row r="415" spans="1:7" x14ac:dyDescent="0.25">
      <c r="A415" s="2" t="str">
        <f t="shared" si="6"/>
        <v>0_413</v>
      </c>
      <c r="B415" s="1">
        <v>0</v>
      </c>
      <c r="C415" s="1">
        <v>413</v>
      </c>
      <c r="D415" s="1">
        <v>0.121108787014861</v>
      </c>
      <c r="E415" s="1">
        <v>0.122114919778778</v>
      </c>
      <c r="F415" s="1">
        <v>-1.94708757766703</v>
      </c>
      <c r="G415" s="1"/>
    </row>
    <row r="416" spans="1:7" x14ac:dyDescent="0.25">
      <c r="A416" s="2" t="str">
        <f t="shared" si="6"/>
        <v>0_414</v>
      </c>
      <c r="B416" s="1">
        <v>0</v>
      </c>
      <c r="C416" s="1">
        <v>414</v>
      </c>
      <c r="D416" s="1">
        <v>-0.160379017337556</v>
      </c>
      <c r="E416" s="1">
        <v>-0.160310508996584</v>
      </c>
      <c r="F416" s="1">
        <v>0.62777160699547097</v>
      </c>
      <c r="G416" s="1"/>
    </row>
    <row r="417" spans="1:7" x14ac:dyDescent="0.25">
      <c r="A417" s="2" t="str">
        <f t="shared" si="6"/>
        <v>0_415</v>
      </c>
      <c r="B417" s="1">
        <v>0</v>
      </c>
      <c r="C417" s="1">
        <v>415</v>
      </c>
      <c r="D417" s="1">
        <v>0.625561731729118</v>
      </c>
      <c r="E417" s="1">
        <v>0.62564222575838602</v>
      </c>
      <c r="F417" s="1">
        <v>-0.48059643316414102</v>
      </c>
      <c r="G417" s="1"/>
    </row>
    <row r="418" spans="1:7" x14ac:dyDescent="0.25">
      <c r="A418" s="2" t="str">
        <f t="shared" si="6"/>
        <v>0_416</v>
      </c>
      <c r="B418" s="1">
        <v>0</v>
      </c>
      <c r="C418" s="1">
        <v>416</v>
      </c>
      <c r="D418" s="1">
        <v>-0.96238560368210901</v>
      </c>
      <c r="E418" s="1">
        <v>-0.962721182156834</v>
      </c>
      <c r="F418" s="1">
        <v>0.54092587558319705</v>
      </c>
      <c r="G418" s="1"/>
    </row>
    <row r="419" spans="1:7" x14ac:dyDescent="0.25">
      <c r="A419" s="2" t="str">
        <f t="shared" si="6"/>
        <v>0_417</v>
      </c>
      <c r="B419" s="1">
        <v>0</v>
      </c>
      <c r="C419" s="1">
        <v>417</v>
      </c>
      <c r="D419" s="1">
        <v>-1.10198828901455</v>
      </c>
      <c r="E419" s="1">
        <v>-1.10426801955369</v>
      </c>
      <c r="F419" s="1">
        <v>0.21243555584562199</v>
      </c>
      <c r="G419" s="1"/>
    </row>
    <row r="420" spans="1:7" x14ac:dyDescent="0.25">
      <c r="A420" s="2" t="str">
        <f t="shared" si="6"/>
        <v>0_418</v>
      </c>
      <c r="B420" s="1">
        <v>0</v>
      </c>
      <c r="C420" s="1">
        <v>418</v>
      </c>
      <c r="D420" s="1">
        <v>-0.29048816542302103</v>
      </c>
      <c r="E420" s="1">
        <v>-0.29145900635803501</v>
      </c>
      <c r="F420" s="1">
        <v>0.78283213504983995</v>
      </c>
      <c r="G420" s="1"/>
    </row>
    <row r="421" spans="1:7" x14ac:dyDescent="0.25">
      <c r="A421" s="2" t="str">
        <f t="shared" si="6"/>
        <v>0_419</v>
      </c>
      <c r="B421" s="1">
        <v>0</v>
      </c>
      <c r="C421" s="1">
        <v>419</v>
      </c>
      <c r="D421" s="1">
        <v>1.4494399962776401</v>
      </c>
      <c r="E421" s="1">
        <v>1.4501800941779599</v>
      </c>
      <c r="F421" s="1">
        <v>1.3931998756586299</v>
      </c>
      <c r="G421" s="1"/>
    </row>
    <row r="422" spans="1:7" x14ac:dyDescent="0.25">
      <c r="A422" s="2" t="str">
        <f t="shared" si="6"/>
        <v>0_420</v>
      </c>
      <c r="B422" s="1">
        <v>0</v>
      </c>
      <c r="C422" s="1">
        <v>420</v>
      </c>
      <c r="D422" s="1">
        <v>1.13232562740084</v>
      </c>
      <c r="E422" s="1">
        <v>1.1326688033831001</v>
      </c>
      <c r="F422" s="1">
        <v>-0.96563562351006105</v>
      </c>
      <c r="G422" s="1"/>
    </row>
    <row r="423" spans="1:7" x14ac:dyDescent="0.25">
      <c r="A423" s="2" t="str">
        <f t="shared" si="6"/>
        <v>0_421</v>
      </c>
      <c r="B423" s="1">
        <v>0</v>
      </c>
      <c r="C423" s="1">
        <v>421</v>
      </c>
      <c r="D423" s="1">
        <v>1.22115511185988</v>
      </c>
      <c r="E423" s="1">
        <v>1.2202099131826201</v>
      </c>
      <c r="F423" s="1">
        <v>-0.71532638426428796</v>
      </c>
      <c r="G423" s="1"/>
    </row>
    <row r="424" spans="1:7" x14ac:dyDescent="0.25">
      <c r="A424" s="2" t="str">
        <f t="shared" si="6"/>
        <v>0_422</v>
      </c>
      <c r="B424" s="1">
        <v>0</v>
      </c>
      <c r="C424" s="1">
        <v>422</v>
      </c>
      <c r="D424" s="1">
        <v>1.9846706617646801</v>
      </c>
      <c r="E424" s="1">
        <v>1.9835485597721301</v>
      </c>
      <c r="F424" s="1">
        <v>0.196809926482546</v>
      </c>
      <c r="G424" s="1"/>
    </row>
    <row r="425" spans="1:7" x14ac:dyDescent="0.25">
      <c r="A425" s="2" t="str">
        <f t="shared" si="6"/>
        <v>0_423</v>
      </c>
      <c r="B425" s="1">
        <v>0</v>
      </c>
      <c r="C425" s="1">
        <v>423</v>
      </c>
      <c r="D425" s="1">
        <v>0.83867373190670902</v>
      </c>
      <c r="E425" s="1">
        <v>0.83758743641853395</v>
      </c>
      <c r="F425" s="1">
        <v>0.72360864851625095</v>
      </c>
      <c r="G425" s="1"/>
    </row>
    <row r="426" spans="1:7" x14ac:dyDescent="0.25">
      <c r="A426" s="2" t="str">
        <f t="shared" si="6"/>
        <v>0_424</v>
      </c>
      <c r="B426" s="1">
        <v>0</v>
      </c>
      <c r="C426" s="1">
        <v>424</v>
      </c>
      <c r="D426" s="1">
        <v>-0.84961671580954501</v>
      </c>
      <c r="E426" s="1">
        <v>-0.85018362316862495</v>
      </c>
      <c r="F426" s="1">
        <v>1.21053595294931</v>
      </c>
      <c r="G426" s="1"/>
    </row>
    <row r="427" spans="1:7" x14ac:dyDescent="0.25">
      <c r="A427" s="2" t="str">
        <f t="shared" si="6"/>
        <v>0_425</v>
      </c>
      <c r="B427" s="1">
        <v>0</v>
      </c>
      <c r="C427" s="1">
        <v>425</v>
      </c>
      <c r="D427" s="1">
        <v>-0.60208564766646999</v>
      </c>
      <c r="E427" s="1">
        <v>-0.601274329350304</v>
      </c>
      <c r="F427" s="1">
        <v>0.35911000736146098</v>
      </c>
      <c r="G427" s="1"/>
    </row>
    <row r="428" spans="1:7" x14ac:dyDescent="0.25">
      <c r="A428" s="2" t="str">
        <f t="shared" si="6"/>
        <v>0_426</v>
      </c>
      <c r="B428" s="1">
        <v>0</v>
      </c>
      <c r="C428" s="1">
        <v>426</v>
      </c>
      <c r="D428" s="1">
        <v>0.92844034401750897</v>
      </c>
      <c r="E428" s="1">
        <v>0.92894411830769097</v>
      </c>
      <c r="F428" s="1">
        <v>-0.96234659674748702</v>
      </c>
      <c r="G428" s="1"/>
    </row>
    <row r="429" spans="1:7" x14ac:dyDescent="0.25">
      <c r="A429" s="2" t="str">
        <f t="shared" si="6"/>
        <v>0_427</v>
      </c>
      <c r="B429" s="1">
        <v>0</v>
      </c>
      <c r="C429" s="1">
        <v>427</v>
      </c>
      <c r="D429" s="1">
        <v>-1.04926466330442</v>
      </c>
      <c r="E429" s="1">
        <v>-1.0498465042234699</v>
      </c>
      <c r="F429" s="1">
        <v>-1.8681260471136101</v>
      </c>
      <c r="G429" s="1"/>
    </row>
    <row r="430" spans="1:7" x14ac:dyDescent="0.25">
      <c r="A430" s="2" t="str">
        <f t="shared" si="6"/>
        <v>0_428</v>
      </c>
      <c r="B430" s="1">
        <v>0</v>
      </c>
      <c r="C430" s="1">
        <v>428</v>
      </c>
      <c r="D430" s="1">
        <v>1.1022025821849599</v>
      </c>
      <c r="E430" s="1">
        <v>1.1037044022312601</v>
      </c>
      <c r="F430" s="1">
        <v>1.18957393895184</v>
      </c>
      <c r="G430" s="1"/>
    </row>
    <row r="431" spans="1:7" x14ac:dyDescent="0.25">
      <c r="A431" s="2" t="str">
        <f t="shared" si="6"/>
        <v>0_429</v>
      </c>
      <c r="B431" s="1">
        <v>0</v>
      </c>
      <c r="C431" s="1">
        <v>429</v>
      </c>
      <c r="D431" s="1">
        <v>1.1260988090280299</v>
      </c>
      <c r="E431" s="1">
        <v>1.1263283100900401</v>
      </c>
      <c r="F431" s="1">
        <v>-0.45111858975953001</v>
      </c>
      <c r="G431" s="1"/>
    </row>
    <row r="432" spans="1:7" x14ac:dyDescent="0.25">
      <c r="A432" s="2" t="str">
        <f t="shared" si="6"/>
        <v>0_430</v>
      </c>
      <c r="B432" s="1">
        <v>0</v>
      </c>
      <c r="C432" s="1">
        <v>430</v>
      </c>
      <c r="D432" s="1">
        <v>-2.2807314034336801</v>
      </c>
      <c r="E432" s="1">
        <v>-2.2792280839680501</v>
      </c>
      <c r="F432" s="1">
        <v>-1.1535975026845799</v>
      </c>
      <c r="G432" s="1"/>
    </row>
    <row r="433" spans="1:7" x14ac:dyDescent="0.25">
      <c r="A433" s="2" t="str">
        <f t="shared" si="6"/>
        <v>0_431</v>
      </c>
      <c r="B433" s="1">
        <v>0</v>
      </c>
      <c r="C433" s="1">
        <v>431</v>
      </c>
      <c r="D433" s="1">
        <v>-1.50942652026597</v>
      </c>
      <c r="E433" s="1">
        <v>-1.5076513794023001</v>
      </c>
      <c r="F433" s="1">
        <v>-0.21177504107159401</v>
      </c>
      <c r="G433" s="1"/>
    </row>
    <row r="434" spans="1:7" x14ac:dyDescent="0.25">
      <c r="A434" s="2" t="str">
        <f t="shared" si="6"/>
        <v>0_432</v>
      </c>
      <c r="B434" s="1">
        <v>0</v>
      </c>
      <c r="C434" s="1">
        <v>432</v>
      </c>
      <c r="D434" s="1">
        <v>-1.3995513838472</v>
      </c>
      <c r="E434" s="1">
        <v>-1.39774975183435</v>
      </c>
      <c r="F434" s="1">
        <v>-0.54012838376513295</v>
      </c>
      <c r="G434" s="1"/>
    </row>
    <row r="435" spans="1:7" x14ac:dyDescent="0.25">
      <c r="A435" s="2" t="str">
        <f t="shared" si="6"/>
        <v>0_433</v>
      </c>
      <c r="B435" s="1">
        <v>0</v>
      </c>
      <c r="C435" s="1">
        <v>433</v>
      </c>
      <c r="D435" s="1">
        <v>0.28605276598551699</v>
      </c>
      <c r="E435" s="1">
        <v>0.28523568035139002</v>
      </c>
      <c r="F435" s="1">
        <v>1.02292911193929</v>
      </c>
      <c r="G435" s="1"/>
    </row>
    <row r="436" spans="1:7" x14ac:dyDescent="0.25">
      <c r="A436" s="2" t="str">
        <f t="shared" si="6"/>
        <v>0_434</v>
      </c>
      <c r="B436" s="1">
        <v>0</v>
      </c>
      <c r="C436" s="1">
        <v>434</v>
      </c>
      <c r="D436" s="1">
        <v>-1.73571125402187</v>
      </c>
      <c r="E436" s="1">
        <v>-1.7356795923408199</v>
      </c>
      <c r="F436" s="1">
        <v>0.13888995667801299</v>
      </c>
      <c r="G436" s="1"/>
    </row>
    <row r="437" spans="1:7" x14ac:dyDescent="0.25">
      <c r="A437" s="2" t="str">
        <f t="shared" si="6"/>
        <v>0_435</v>
      </c>
      <c r="B437" s="1">
        <v>0</v>
      </c>
      <c r="C437" s="1">
        <v>435</v>
      </c>
      <c r="D437" s="1">
        <v>1.2623058279945401</v>
      </c>
      <c r="E437" s="1">
        <v>1.2627037480357</v>
      </c>
      <c r="F437" s="1">
        <v>-1.1179671316753399</v>
      </c>
      <c r="G437" s="1"/>
    </row>
    <row r="438" spans="1:7" x14ac:dyDescent="0.25">
      <c r="A438" s="2" t="str">
        <f t="shared" si="6"/>
        <v>0_436</v>
      </c>
      <c r="B438" s="1">
        <v>0</v>
      </c>
      <c r="C438" s="1">
        <v>436</v>
      </c>
      <c r="D438" s="1">
        <v>-0.29728100818951397</v>
      </c>
      <c r="E438" s="1">
        <v>-0.29734528458702197</v>
      </c>
      <c r="F438" s="1">
        <v>1.60961616458445</v>
      </c>
      <c r="G438" s="1"/>
    </row>
    <row r="439" spans="1:7" x14ac:dyDescent="0.25">
      <c r="A439" s="2" t="str">
        <f t="shared" si="6"/>
        <v>0_437</v>
      </c>
      <c r="B439" s="1">
        <v>0</v>
      </c>
      <c r="C439" s="1">
        <v>437</v>
      </c>
      <c r="D439" s="1">
        <v>0.38596483465339998</v>
      </c>
      <c r="E439" s="1">
        <v>0.38551237621774698</v>
      </c>
      <c r="F439" s="1">
        <v>-0.107615602747563</v>
      </c>
      <c r="G439" s="1"/>
    </row>
    <row r="440" spans="1:7" x14ac:dyDescent="0.25">
      <c r="A440" s="2" t="str">
        <f t="shared" si="6"/>
        <v>0_438</v>
      </c>
      <c r="B440" s="1">
        <v>0</v>
      </c>
      <c r="C440" s="1">
        <v>438</v>
      </c>
      <c r="D440" s="1">
        <v>-0.64683741281765195</v>
      </c>
      <c r="E440" s="1">
        <v>-0.64658689031590999</v>
      </c>
      <c r="F440" s="1">
        <v>-0.313919920855182</v>
      </c>
      <c r="G440" s="1"/>
    </row>
    <row r="441" spans="1:7" x14ac:dyDescent="0.25">
      <c r="A441" s="2" t="str">
        <f t="shared" si="6"/>
        <v>0_439</v>
      </c>
      <c r="B441" s="1">
        <v>0</v>
      </c>
      <c r="C441" s="1">
        <v>439</v>
      </c>
      <c r="D441" s="1">
        <v>0.29279480739367603</v>
      </c>
      <c r="E441" s="1">
        <v>0.29313386840882999</v>
      </c>
      <c r="F441" s="1">
        <v>-0.44120148472547899</v>
      </c>
      <c r="G441" s="1"/>
    </row>
    <row r="442" spans="1:7" x14ac:dyDescent="0.25">
      <c r="A442" s="2" t="str">
        <f t="shared" si="6"/>
        <v>0_440</v>
      </c>
      <c r="B442" s="1">
        <v>0</v>
      </c>
      <c r="C442" s="1">
        <v>440</v>
      </c>
      <c r="D442" s="1">
        <v>-2.02290026954139</v>
      </c>
      <c r="E442" s="1">
        <v>-2.0213095733411399</v>
      </c>
      <c r="F442" s="1">
        <v>5.7022167598782501E-2</v>
      </c>
      <c r="G442" s="1"/>
    </row>
    <row r="443" spans="1:7" x14ac:dyDescent="0.25">
      <c r="A443" s="2" t="str">
        <f t="shared" si="6"/>
        <v>0_441</v>
      </c>
      <c r="B443" s="1">
        <v>0</v>
      </c>
      <c r="C443" s="1">
        <v>441</v>
      </c>
      <c r="D443" s="1">
        <v>-0.969863812323151</v>
      </c>
      <c r="E443" s="1">
        <v>-0.96913102534767304</v>
      </c>
      <c r="F443" s="1">
        <v>-0.307866185211426</v>
      </c>
      <c r="G443" s="1"/>
    </row>
    <row r="444" spans="1:7" x14ac:dyDescent="0.25">
      <c r="A444" s="2" t="str">
        <f t="shared" si="6"/>
        <v>0_442</v>
      </c>
      <c r="B444" s="1">
        <v>0</v>
      </c>
      <c r="C444" s="1">
        <v>442</v>
      </c>
      <c r="D444" s="1">
        <v>0.69999417589962198</v>
      </c>
      <c r="E444" s="1">
        <v>0.69826069936867097</v>
      </c>
      <c r="F444" s="1">
        <v>0.42222824263251502</v>
      </c>
      <c r="G444" s="1"/>
    </row>
    <row r="445" spans="1:7" x14ac:dyDescent="0.25">
      <c r="A445" s="2" t="str">
        <f t="shared" si="6"/>
        <v>0_443</v>
      </c>
      <c r="B445" s="1">
        <v>0</v>
      </c>
      <c r="C445" s="1">
        <v>443</v>
      </c>
      <c r="D445" s="1">
        <v>-4.6217482590257999E-2</v>
      </c>
      <c r="E445" s="1">
        <v>-4.5722161629640601E-2</v>
      </c>
      <c r="F445" s="1">
        <v>1.3714117319695001</v>
      </c>
      <c r="G445" s="1"/>
    </row>
    <row r="446" spans="1:7" x14ac:dyDescent="0.25">
      <c r="A446" s="2" t="str">
        <f t="shared" si="6"/>
        <v>0_444</v>
      </c>
      <c r="B446" s="1">
        <v>0</v>
      </c>
      <c r="C446" s="1">
        <v>444</v>
      </c>
      <c r="D446" s="1">
        <v>1.8783185136677201</v>
      </c>
      <c r="E446" s="1">
        <v>1.87713982521087</v>
      </c>
      <c r="F446" s="1">
        <v>0.29898231835470601</v>
      </c>
      <c r="G446" s="1"/>
    </row>
    <row r="447" spans="1:7" x14ac:dyDescent="0.25">
      <c r="A447" s="2" t="str">
        <f t="shared" si="6"/>
        <v>0_445</v>
      </c>
      <c r="B447" s="1">
        <v>0</v>
      </c>
      <c r="C447" s="1">
        <v>445</v>
      </c>
      <c r="D447" s="1">
        <v>-1.29066724448617</v>
      </c>
      <c r="E447" s="1">
        <v>-1.2915848475740399</v>
      </c>
      <c r="F447" s="1">
        <v>-0.50512654597219397</v>
      </c>
      <c r="G447" s="1"/>
    </row>
    <row r="448" spans="1:7" x14ac:dyDescent="0.25">
      <c r="A448" s="2" t="str">
        <f t="shared" si="6"/>
        <v>0_446</v>
      </c>
      <c r="B448" s="1">
        <v>0</v>
      </c>
      <c r="C448" s="1">
        <v>446</v>
      </c>
      <c r="D448" s="1">
        <v>1.14230058162999</v>
      </c>
      <c r="E448" s="1">
        <v>1.14176216945749</v>
      </c>
      <c r="F448" s="1">
        <v>-1.09629665314116</v>
      </c>
      <c r="G448" s="1"/>
    </row>
    <row r="449" spans="1:7" x14ac:dyDescent="0.25">
      <c r="A449" s="2" t="str">
        <f t="shared" si="6"/>
        <v>0_447</v>
      </c>
      <c r="B449" s="1">
        <v>0</v>
      </c>
      <c r="C449" s="1">
        <v>447</v>
      </c>
      <c r="D449" s="1">
        <v>-1.0368727555713499</v>
      </c>
      <c r="E449" s="1">
        <v>-1.0387438781351499</v>
      </c>
      <c r="F449" s="1">
        <v>1.1133404895450001</v>
      </c>
      <c r="G449" s="1"/>
    </row>
    <row r="450" spans="1:7" x14ac:dyDescent="0.25">
      <c r="A450" s="2" t="str">
        <f t="shared" si="6"/>
        <v>0_448</v>
      </c>
      <c r="B450" s="1">
        <v>0</v>
      </c>
      <c r="C450" s="1">
        <v>448</v>
      </c>
      <c r="D450" s="1">
        <v>0.225770543442149</v>
      </c>
      <c r="E450" s="1">
        <v>0.22506007388834201</v>
      </c>
      <c r="F450" s="1">
        <v>0.69950080889150101</v>
      </c>
      <c r="G450" s="1"/>
    </row>
    <row r="451" spans="1:7" x14ac:dyDescent="0.25">
      <c r="A451" s="2" t="str">
        <f t="shared" ref="A451:A514" si="7">B451&amp;"_"&amp;C451</f>
        <v>0_449</v>
      </c>
      <c r="B451" s="1">
        <v>0</v>
      </c>
      <c r="C451" s="1">
        <v>449</v>
      </c>
      <c r="D451" s="1">
        <v>0.50429317476139301</v>
      </c>
      <c r="E451" s="1">
        <v>0.50333611140492096</v>
      </c>
      <c r="F451" s="1">
        <v>-1.1414272653589399</v>
      </c>
      <c r="G451" s="1"/>
    </row>
    <row r="452" spans="1:7" x14ac:dyDescent="0.25">
      <c r="A452" s="2" t="str">
        <f t="shared" si="7"/>
        <v>0_450</v>
      </c>
      <c r="B452" s="1">
        <v>0</v>
      </c>
      <c r="C452" s="1">
        <v>450</v>
      </c>
      <c r="D452" s="1">
        <v>-0.56285702580922703</v>
      </c>
      <c r="E452" s="1">
        <v>-0.56331146444289104</v>
      </c>
      <c r="F452" s="1">
        <v>2.7278403133506501E-2</v>
      </c>
      <c r="G452" s="1"/>
    </row>
    <row r="453" spans="1:7" x14ac:dyDescent="0.25">
      <c r="A453" s="2" t="str">
        <f t="shared" si="7"/>
        <v>0_451</v>
      </c>
      <c r="B453" s="1">
        <v>0</v>
      </c>
      <c r="C453" s="1">
        <v>451</v>
      </c>
      <c r="D453" s="1">
        <v>0.68084890938363296</v>
      </c>
      <c r="E453" s="1">
        <v>0.682092801763867</v>
      </c>
      <c r="F453" s="1">
        <v>2.22394345351724</v>
      </c>
      <c r="G453" s="1"/>
    </row>
    <row r="454" spans="1:7" x14ac:dyDescent="0.25">
      <c r="A454" s="2" t="str">
        <f t="shared" si="7"/>
        <v>0_452</v>
      </c>
      <c r="B454" s="1">
        <v>0</v>
      </c>
      <c r="C454" s="1">
        <v>452</v>
      </c>
      <c r="D454" s="1">
        <v>0.277489439486311</v>
      </c>
      <c r="E454" s="1">
        <v>0.278177873480219</v>
      </c>
      <c r="F454" s="1">
        <v>0.339471520406188</v>
      </c>
      <c r="G454" s="1"/>
    </row>
    <row r="455" spans="1:7" x14ac:dyDescent="0.25">
      <c r="A455" s="2" t="str">
        <f t="shared" si="7"/>
        <v>0_453</v>
      </c>
      <c r="B455" s="1">
        <v>0</v>
      </c>
      <c r="C455" s="1">
        <v>453</v>
      </c>
      <c r="D455" s="1">
        <v>0.14437010580939699</v>
      </c>
      <c r="E455" s="1">
        <v>0.14376375776425099</v>
      </c>
      <c r="F455" s="1">
        <v>0.66135468027031097</v>
      </c>
      <c r="G455" s="1"/>
    </row>
    <row r="456" spans="1:7" x14ac:dyDescent="0.25">
      <c r="A456" s="2" t="str">
        <f t="shared" si="7"/>
        <v>0_454</v>
      </c>
      <c r="B456" s="1">
        <v>0</v>
      </c>
      <c r="C456" s="1">
        <v>454</v>
      </c>
      <c r="D456" s="1">
        <v>0.18428672093884199</v>
      </c>
      <c r="E456" s="1">
        <v>0.18354819935786201</v>
      </c>
      <c r="F456" s="1">
        <v>-0.47906590757588102</v>
      </c>
      <c r="G456" s="1"/>
    </row>
    <row r="457" spans="1:7" x14ac:dyDescent="0.25">
      <c r="A457" s="2" t="str">
        <f t="shared" si="7"/>
        <v>0_455</v>
      </c>
      <c r="B457" s="1">
        <v>0</v>
      </c>
      <c r="C457" s="1">
        <v>455</v>
      </c>
      <c r="D457" s="1">
        <v>0.95815622701518899</v>
      </c>
      <c r="E457" s="1">
        <v>0.95657143622412799</v>
      </c>
      <c r="F457" s="1">
        <v>7.0617383868803396E-2</v>
      </c>
      <c r="G457" s="1"/>
    </row>
    <row r="458" spans="1:7" x14ac:dyDescent="0.25">
      <c r="A458" s="2" t="str">
        <f t="shared" si="7"/>
        <v>0_456</v>
      </c>
      <c r="B458" s="1">
        <v>0</v>
      </c>
      <c r="C458" s="1">
        <v>456</v>
      </c>
      <c r="D458" s="1">
        <v>0.42809363781744603</v>
      </c>
      <c r="E458" s="1">
        <v>0.43004761527666002</v>
      </c>
      <c r="F458" s="1">
        <v>-0.19154159205315899</v>
      </c>
      <c r="G458" s="1"/>
    </row>
    <row r="459" spans="1:7" x14ac:dyDescent="0.25">
      <c r="A459" s="2" t="str">
        <f t="shared" si="7"/>
        <v>0_457</v>
      </c>
      <c r="B459" s="1">
        <v>0</v>
      </c>
      <c r="C459" s="1">
        <v>457</v>
      </c>
      <c r="D459" s="1">
        <v>-0.31670903621079799</v>
      </c>
      <c r="E459" s="1">
        <v>-0.31587227822062203</v>
      </c>
      <c r="F459" s="1">
        <v>-0.96137622306140902</v>
      </c>
      <c r="G459" s="1"/>
    </row>
    <row r="460" spans="1:7" x14ac:dyDescent="0.25">
      <c r="A460" s="2" t="str">
        <f t="shared" si="7"/>
        <v>0_458</v>
      </c>
      <c r="B460" s="1">
        <v>0</v>
      </c>
      <c r="C460" s="1">
        <v>458</v>
      </c>
      <c r="D460" s="1">
        <v>-0.621348833917308</v>
      </c>
      <c r="E460" s="1">
        <v>-0.62205379122715099</v>
      </c>
      <c r="F460" s="1">
        <v>-1.7112040738559</v>
      </c>
      <c r="G460" s="1"/>
    </row>
    <row r="461" spans="1:7" x14ac:dyDescent="0.25">
      <c r="A461" s="2" t="str">
        <f t="shared" si="7"/>
        <v>0_459</v>
      </c>
      <c r="B461" s="1">
        <v>0</v>
      </c>
      <c r="C461" s="1">
        <v>459</v>
      </c>
      <c r="D461" s="1">
        <v>-0.96558450674773899</v>
      </c>
      <c r="E461" s="1">
        <v>-0.96630289336556796</v>
      </c>
      <c r="F461" s="1">
        <v>1.8056467056135099</v>
      </c>
      <c r="G461" s="1"/>
    </row>
    <row r="462" spans="1:7" x14ac:dyDescent="0.25">
      <c r="A462" s="2" t="str">
        <f t="shared" si="7"/>
        <v>0_460</v>
      </c>
      <c r="B462" s="1">
        <v>0</v>
      </c>
      <c r="C462" s="1">
        <v>460</v>
      </c>
      <c r="D462" s="1">
        <v>-0.239491819443582</v>
      </c>
      <c r="E462" s="1">
        <v>-0.240880692057483</v>
      </c>
      <c r="F462" s="1">
        <v>-1.5226610961371101E-2</v>
      </c>
      <c r="G462" s="1"/>
    </row>
    <row r="463" spans="1:7" x14ac:dyDescent="0.25">
      <c r="A463" s="2" t="str">
        <f t="shared" si="7"/>
        <v>0_461</v>
      </c>
      <c r="B463" s="1">
        <v>0</v>
      </c>
      <c r="C463" s="1">
        <v>461</v>
      </c>
      <c r="D463" s="1">
        <v>0.16212055227200201</v>
      </c>
      <c r="E463" s="1">
        <v>0.161717576091744</v>
      </c>
      <c r="F463" s="1">
        <v>-0.14412243015799001</v>
      </c>
      <c r="G463" s="1"/>
    </row>
    <row r="464" spans="1:7" x14ac:dyDescent="0.25">
      <c r="A464" s="2" t="str">
        <f t="shared" si="7"/>
        <v>0_462</v>
      </c>
      <c r="B464" s="1">
        <v>0</v>
      </c>
      <c r="C464" s="1">
        <v>462</v>
      </c>
      <c r="D464" s="1">
        <v>0.63451658792867105</v>
      </c>
      <c r="E464" s="1">
        <v>0.63574765326707805</v>
      </c>
      <c r="F464" s="1">
        <v>0.93474942818122997</v>
      </c>
      <c r="G464" s="1"/>
    </row>
    <row r="465" spans="1:7" x14ac:dyDescent="0.25">
      <c r="A465" s="2" t="str">
        <f t="shared" si="7"/>
        <v>0_463</v>
      </c>
      <c r="B465" s="1">
        <v>0</v>
      </c>
      <c r="C465" s="1">
        <v>463</v>
      </c>
      <c r="D465" s="1">
        <v>0.84192512486020699</v>
      </c>
      <c r="E465" s="1">
        <v>0.84218714663754801</v>
      </c>
      <c r="F465" s="1">
        <v>0.99630094094804</v>
      </c>
      <c r="G465" s="1"/>
    </row>
    <row r="466" spans="1:7" x14ac:dyDescent="0.25">
      <c r="A466" s="2" t="str">
        <f t="shared" si="7"/>
        <v>0_464</v>
      </c>
      <c r="B466" s="1">
        <v>0</v>
      </c>
      <c r="C466" s="1">
        <v>464</v>
      </c>
      <c r="D466" s="1">
        <v>0.94069354549574602</v>
      </c>
      <c r="E466" s="1">
        <v>0.94136217483000295</v>
      </c>
      <c r="F466" s="1">
        <v>0.42873334308227701</v>
      </c>
      <c r="G466" s="1"/>
    </row>
    <row r="467" spans="1:7" x14ac:dyDescent="0.25">
      <c r="A467" s="2" t="str">
        <f t="shared" si="7"/>
        <v>0_465</v>
      </c>
      <c r="B467" s="1">
        <v>0</v>
      </c>
      <c r="C467" s="1">
        <v>465</v>
      </c>
      <c r="D467" s="1">
        <v>-1.0146088331149901</v>
      </c>
      <c r="E467" s="1">
        <v>-1.0137718212972899</v>
      </c>
      <c r="F467" s="1">
        <v>-1.4941080723772699</v>
      </c>
      <c r="G467" s="1"/>
    </row>
    <row r="468" spans="1:7" x14ac:dyDescent="0.25">
      <c r="A468" s="2" t="str">
        <f t="shared" si="7"/>
        <v>0_466</v>
      </c>
      <c r="B468" s="1">
        <v>0</v>
      </c>
      <c r="C468" s="1">
        <v>466</v>
      </c>
      <c r="D468" s="1">
        <v>-0.74078396267865398</v>
      </c>
      <c r="E468" s="1">
        <v>-0.73918612550324403</v>
      </c>
      <c r="F468" s="1">
        <v>-0.49754924088811198</v>
      </c>
      <c r="G468" s="1"/>
    </row>
    <row r="469" spans="1:7" x14ac:dyDescent="0.25">
      <c r="A469" s="2" t="str">
        <f t="shared" si="7"/>
        <v>0_467</v>
      </c>
      <c r="B469" s="1">
        <v>0</v>
      </c>
      <c r="C469" s="1">
        <v>467</v>
      </c>
      <c r="D469" s="1">
        <v>-0.43560718297080098</v>
      </c>
      <c r="E469" s="1">
        <v>-0.436179706339756</v>
      </c>
      <c r="F469" s="1">
        <v>-0.48475972022279401</v>
      </c>
      <c r="G469" s="1"/>
    </row>
    <row r="470" spans="1:7" x14ac:dyDescent="0.25">
      <c r="A470" s="2" t="str">
        <f t="shared" si="7"/>
        <v>0_468</v>
      </c>
      <c r="B470" s="1">
        <v>0</v>
      </c>
      <c r="C470" s="1">
        <v>468</v>
      </c>
      <c r="D470" s="1">
        <v>1.4801288105520201</v>
      </c>
      <c r="E470" s="1">
        <v>1.4807326775938801</v>
      </c>
      <c r="F470" s="1">
        <v>0.57552053745453002</v>
      </c>
      <c r="G470" s="1"/>
    </row>
    <row r="471" spans="1:7" x14ac:dyDescent="0.25">
      <c r="A471" s="2" t="str">
        <f t="shared" si="7"/>
        <v>0_469</v>
      </c>
      <c r="B471" s="1">
        <v>0</v>
      </c>
      <c r="C471" s="1">
        <v>469</v>
      </c>
      <c r="D471" s="1">
        <v>-1.5055457942501</v>
      </c>
      <c r="E471" s="1">
        <v>-1.5050923799181299</v>
      </c>
      <c r="F471" s="1">
        <v>-0.75738019191006101</v>
      </c>
      <c r="G471" s="1"/>
    </row>
    <row r="472" spans="1:7" x14ac:dyDescent="0.25">
      <c r="A472" s="2" t="str">
        <f t="shared" si="7"/>
        <v>0_470</v>
      </c>
      <c r="B472" s="1">
        <v>0</v>
      </c>
      <c r="C472" s="1">
        <v>470</v>
      </c>
      <c r="D472" s="1">
        <v>0.12966264165157201</v>
      </c>
      <c r="E472" s="1">
        <v>0.12916315688381699</v>
      </c>
      <c r="F472" s="1">
        <v>-0.140067370914183</v>
      </c>
      <c r="G472" s="1"/>
    </row>
    <row r="473" spans="1:7" x14ac:dyDescent="0.25">
      <c r="A473" s="2" t="str">
        <f t="shared" si="7"/>
        <v>0_471</v>
      </c>
      <c r="B473" s="1">
        <v>0</v>
      </c>
      <c r="C473" s="1">
        <v>471</v>
      </c>
      <c r="D473" s="1">
        <v>0.56067124751321196</v>
      </c>
      <c r="E473" s="1">
        <v>0.56004006444874299</v>
      </c>
      <c r="F473" s="1">
        <v>-0.15336379142315301</v>
      </c>
      <c r="G473" s="1"/>
    </row>
    <row r="474" spans="1:7" x14ac:dyDescent="0.25">
      <c r="A474" s="2" t="str">
        <f t="shared" si="7"/>
        <v>0_472</v>
      </c>
      <c r="B474" s="1">
        <v>0</v>
      </c>
      <c r="C474" s="1">
        <v>472</v>
      </c>
      <c r="D474" s="1">
        <v>0.83030613745370996</v>
      </c>
      <c r="E474" s="1">
        <v>0.83002885588036801</v>
      </c>
      <c r="F474" s="1">
        <v>-0.51354797077508296</v>
      </c>
      <c r="G474" s="1"/>
    </row>
    <row r="475" spans="1:7" x14ac:dyDescent="0.25">
      <c r="A475" s="2" t="str">
        <f t="shared" si="7"/>
        <v>0_473</v>
      </c>
      <c r="B475" s="1">
        <v>0</v>
      </c>
      <c r="C475" s="1">
        <v>473</v>
      </c>
      <c r="D475" s="1">
        <v>1.6932770724253901</v>
      </c>
      <c r="E475" s="1">
        <v>1.6929761014159499</v>
      </c>
      <c r="F475" s="1">
        <v>1.0250935827319001</v>
      </c>
      <c r="G475" s="1"/>
    </row>
    <row r="476" spans="1:7" x14ac:dyDescent="0.25">
      <c r="A476" s="2" t="str">
        <f t="shared" si="7"/>
        <v>0_474</v>
      </c>
      <c r="B476" s="1">
        <v>0</v>
      </c>
      <c r="C476" s="1">
        <v>474</v>
      </c>
      <c r="D476" s="1">
        <v>-2.3214218959341801</v>
      </c>
      <c r="E476" s="1">
        <v>-2.3204192081638899</v>
      </c>
      <c r="F476" s="1">
        <v>0.42143191110225797</v>
      </c>
      <c r="G476" s="1"/>
    </row>
    <row r="477" spans="1:7" x14ac:dyDescent="0.25">
      <c r="A477" s="2" t="str">
        <f t="shared" si="7"/>
        <v>0_475</v>
      </c>
      <c r="B477" s="1">
        <v>0</v>
      </c>
      <c r="C477" s="1">
        <v>475</v>
      </c>
      <c r="D477" s="1">
        <v>-0.355828358077038</v>
      </c>
      <c r="E477" s="1">
        <v>-0.35653691114951702</v>
      </c>
      <c r="F477" s="1">
        <v>2.1686938661095998</v>
      </c>
      <c r="G477" s="1"/>
    </row>
    <row r="478" spans="1:7" x14ac:dyDescent="0.25">
      <c r="A478" s="2" t="str">
        <f t="shared" si="7"/>
        <v>0_476</v>
      </c>
      <c r="B478" s="1">
        <v>0</v>
      </c>
      <c r="C478" s="1">
        <v>476</v>
      </c>
      <c r="D478" s="1">
        <v>-1.22050141840122</v>
      </c>
      <c r="E478" s="1">
        <v>-1.2206921241320801</v>
      </c>
      <c r="F478" s="1">
        <v>-1.3278503022016499</v>
      </c>
      <c r="G478" s="1"/>
    </row>
    <row r="479" spans="1:7" x14ac:dyDescent="0.25">
      <c r="A479" s="2" t="str">
        <f t="shared" si="7"/>
        <v>0_477</v>
      </c>
      <c r="B479" s="1">
        <v>0</v>
      </c>
      <c r="C479" s="1">
        <v>477</v>
      </c>
      <c r="D479" s="1">
        <v>1.41551632665406</v>
      </c>
      <c r="E479" s="1">
        <v>1.4148157893661</v>
      </c>
      <c r="F479" s="1">
        <v>0.80681422071727105</v>
      </c>
      <c r="G479" s="1"/>
    </row>
    <row r="480" spans="1:7" x14ac:dyDescent="0.25">
      <c r="A480" s="2" t="str">
        <f t="shared" si="7"/>
        <v>0_478</v>
      </c>
      <c r="B480" s="1">
        <v>0</v>
      </c>
      <c r="C480" s="1">
        <v>478</v>
      </c>
      <c r="D480" s="1">
        <v>1.55237473063002</v>
      </c>
      <c r="E480" s="1">
        <v>1.5525354617253899</v>
      </c>
      <c r="F480" s="1">
        <v>1.7416800277845701</v>
      </c>
      <c r="G480" s="1"/>
    </row>
    <row r="481" spans="1:7" x14ac:dyDescent="0.25">
      <c r="A481" s="2" t="str">
        <f t="shared" si="7"/>
        <v>0_479</v>
      </c>
      <c r="B481" s="1">
        <v>0</v>
      </c>
      <c r="C481" s="1">
        <v>479</v>
      </c>
      <c r="D481" s="1">
        <v>0.462888825386433</v>
      </c>
      <c r="E481" s="1">
        <v>0.464456283941444</v>
      </c>
      <c r="F481" s="1">
        <v>2.16781574635288</v>
      </c>
      <c r="G481" s="1"/>
    </row>
    <row r="482" spans="1:7" x14ac:dyDescent="0.25">
      <c r="A482" s="2" t="str">
        <f t="shared" si="7"/>
        <v>0_480</v>
      </c>
      <c r="B482" s="1">
        <v>0</v>
      </c>
      <c r="C482" s="1">
        <v>480</v>
      </c>
      <c r="D482" s="1">
        <v>0.777899318056821</v>
      </c>
      <c r="E482" s="1">
        <v>0.77708061517816496</v>
      </c>
      <c r="F482" s="1">
        <v>-0.68596318097244102</v>
      </c>
      <c r="G482" s="1"/>
    </row>
    <row r="483" spans="1:7" x14ac:dyDescent="0.25">
      <c r="A483" s="2" t="str">
        <f t="shared" si="7"/>
        <v>0_481</v>
      </c>
      <c r="B483" s="1">
        <v>0</v>
      </c>
      <c r="C483" s="1">
        <v>481</v>
      </c>
      <c r="D483" s="1">
        <v>0.79811170459835301</v>
      </c>
      <c r="E483" s="1">
        <v>0.79742474049288403</v>
      </c>
      <c r="F483" s="1">
        <v>0.18988441272745599</v>
      </c>
      <c r="G483" s="1"/>
    </row>
    <row r="484" spans="1:7" x14ac:dyDescent="0.25">
      <c r="A484" s="2" t="str">
        <f t="shared" si="7"/>
        <v>0_482</v>
      </c>
      <c r="B484" s="1">
        <v>0</v>
      </c>
      <c r="C484" s="1">
        <v>482</v>
      </c>
      <c r="D484" s="1">
        <v>-0.257308640072823</v>
      </c>
      <c r="E484" s="1">
        <v>-0.25680467564960002</v>
      </c>
      <c r="F484" s="1">
        <v>0.15832913274348101</v>
      </c>
      <c r="G484" s="1"/>
    </row>
    <row r="485" spans="1:7" x14ac:dyDescent="0.25">
      <c r="A485" s="2" t="str">
        <f t="shared" si="7"/>
        <v>0_483</v>
      </c>
      <c r="B485" s="1">
        <v>0</v>
      </c>
      <c r="C485" s="1">
        <v>483</v>
      </c>
      <c r="D485" s="1">
        <v>6.3783563734771204E-2</v>
      </c>
      <c r="E485" s="1">
        <v>6.3930123432617197E-2</v>
      </c>
      <c r="F485" s="1">
        <v>-0.49987046888186898</v>
      </c>
      <c r="G485" s="1"/>
    </row>
    <row r="486" spans="1:7" x14ac:dyDescent="0.25">
      <c r="A486" s="2" t="str">
        <f t="shared" si="7"/>
        <v>0_484</v>
      </c>
      <c r="B486" s="1">
        <v>0</v>
      </c>
      <c r="C486" s="1">
        <v>484</v>
      </c>
      <c r="D486" s="1">
        <v>-1.6662459873428599</v>
      </c>
      <c r="E486" s="1">
        <v>-1.6665903503286199</v>
      </c>
      <c r="F486" s="1">
        <v>-0.83026239314749894</v>
      </c>
      <c r="G486" s="1"/>
    </row>
    <row r="487" spans="1:7" x14ac:dyDescent="0.25">
      <c r="A487" s="2" t="str">
        <f t="shared" si="7"/>
        <v>0_485</v>
      </c>
      <c r="B487" s="1">
        <v>0</v>
      </c>
      <c r="C487" s="1">
        <v>485</v>
      </c>
      <c r="D487" s="1">
        <v>5.0558871829534099E-2</v>
      </c>
      <c r="E487" s="1">
        <v>4.9332365438168102E-2</v>
      </c>
      <c r="F487" s="1">
        <v>-0.59011465937346297</v>
      </c>
      <c r="G487" s="1"/>
    </row>
    <row r="488" spans="1:7" x14ac:dyDescent="0.25">
      <c r="A488" s="2" t="str">
        <f t="shared" si="7"/>
        <v>0_486</v>
      </c>
      <c r="B488" s="1">
        <v>0</v>
      </c>
      <c r="C488" s="1">
        <v>486</v>
      </c>
      <c r="D488" s="1">
        <v>-0.24061667240658399</v>
      </c>
      <c r="E488" s="1">
        <v>-0.240208049622335</v>
      </c>
      <c r="F488" s="1">
        <v>-0.64184181690944198</v>
      </c>
      <c r="G488" s="1"/>
    </row>
    <row r="489" spans="1:7" x14ac:dyDescent="0.25">
      <c r="A489" s="2" t="str">
        <f t="shared" si="7"/>
        <v>0_487</v>
      </c>
      <c r="B489" s="1">
        <v>0</v>
      </c>
      <c r="C489" s="1">
        <v>487</v>
      </c>
      <c r="D489" s="1">
        <v>-1.1502628399899599</v>
      </c>
      <c r="E489" s="1">
        <v>-1.14883570899903</v>
      </c>
      <c r="F489" s="1">
        <v>8.3421239161760696E-2</v>
      </c>
      <c r="G489" s="1"/>
    </row>
    <row r="490" spans="1:7" x14ac:dyDescent="0.25">
      <c r="A490" s="2" t="str">
        <f t="shared" si="7"/>
        <v>0_488</v>
      </c>
      <c r="B490" s="1">
        <v>0</v>
      </c>
      <c r="C490" s="1">
        <v>488</v>
      </c>
      <c r="D490" s="1">
        <v>0.97070147445652</v>
      </c>
      <c r="E490" s="1">
        <v>0.97056256008729602</v>
      </c>
      <c r="F490" s="1">
        <v>1.24699396995456</v>
      </c>
      <c r="G490" s="1"/>
    </row>
    <row r="491" spans="1:7" x14ac:dyDescent="0.25">
      <c r="A491" s="2" t="str">
        <f t="shared" si="7"/>
        <v>0_489</v>
      </c>
      <c r="B491" s="1">
        <v>0</v>
      </c>
      <c r="C491" s="1">
        <v>489</v>
      </c>
      <c r="D491" s="1">
        <v>0.55931295148427096</v>
      </c>
      <c r="E491" s="1">
        <v>0.55934713335478903</v>
      </c>
      <c r="F491" s="1">
        <v>0.916690312001053</v>
      </c>
      <c r="G491" s="1"/>
    </row>
    <row r="492" spans="1:7" x14ac:dyDescent="0.25">
      <c r="A492" s="2" t="str">
        <f t="shared" si="7"/>
        <v>0_490</v>
      </c>
      <c r="B492" s="1">
        <v>0</v>
      </c>
      <c r="C492" s="1">
        <v>490</v>
      </c>
      <c r="D492" s="1">
        <v>0.32962291732722099</v>
      </c>
      <c r="E492" s="1">
        <v>0.32935815570850102</v>
      </c>
      <c r="F492" s="1">
        <v>0.72052502805829999</v>
      </c>
      <c r="G492" s="1"/>
    </row>
    <row r="493" spans="1:7" x14ac:dyDescent="0.25">
      <c r="A493" s="2" t="str">
        <f t="shared" si="7"/>
        <v>0_491</v>
      </c>
      <c r="B493" s="1">
        <v>0</v>
      </c>
      <c r="C493" s="1">
        <v>491</v>
      </c>
      <c r="D493" s="1">
        <v>0.92134758004625406</v>
      </c>
      <c r="E493" s="1">
        <v>0.92087722567019403</v>
      </c>
      <c r="F493" s="1">
        <v>0.138130803214843</v>
      </c>
      <c r="G493" s="1"/>
    </row>
    <row r="494" spans="1:7" x14ac:dyDescent="0.25">
      <c r="A494" s="2" t="str">
        <f t="shared" si="7"/>
        <v>0_492</v>
      </c>
      <c r="B494" s="1">
        <v>0</v>
      </c>
      <c r="C494" s="1">
        <v>492</v>
      </c>
      <c r="D494" s="1">
        <v>-0.43277877377565799</v>
      </c>
      <c r="E494" s="1">
        <v>-0.43198848774832299</v>
      </c>
      <c r="F494" s="1">
        <v>0.47566214910495902</v>
      </c>
      <c r="G494" s="1"/>
    </row>
    <row r="495" spans="1:7" x14ac:dyDescent="0.25">
      <c r="A495" s="2" t="str">
        <f t="shared" si="7"/>
        <v>0_493</v>
      </c>
      <c r="B495" s="1">
        <v>0</v>
      </c>
      <c r="C495" s="1">
        <v>493</v>
      </c>
      <c r="D495" s="1">
        <v>6.4800508111485994E-2</v>
      </c>
      <c r="E495" s="1">
        <v>6.3783432213170899E-2</v>
      </c>
      <c r="F495" s="1">
        <v>-0.23223871434819399</v>
      </c>
      <c r="G495" s="1"/>
    </row>
    <row r="496" spans="1:7" x14ac:dyDescent="0.25">
      <c r="A496" s="2" t="str">
        <f t="shared" si="7"/>
        <v>0_494</v>
      </c>
      <c r="B496" s="1">
        <v>0</v>
      </c>
      <c r="C496" s="1">
        <v>494</v>
      </c>
      <c r="D496" s="1">
        <v>-1.3988976435612901</v>
      </c>
      <c r="E496" s="1">
        <v>-1.3982630393214901</v>
      </c>
      <c r="F496" s="1">
        <v>1.59323089515114</v>
      </c>
      <c r="G496" s="1"/>
    </row>
    <row r="497" spans="1:7" x14ac:dyDescent="0.25">
      <c r="A497" s="2" t="str">
        <f t="shared" si="7"/>
        <v>0_495</v>
      </c>
      <c r="B497" s="1">
        <v>0</v>
      </c>
      <c r="C497" s="1">
        <v>495</v>
      </c>
      <c r="D497" s="1">
        <v>1.9344534448342401</v>
      </c>
      <c r="E497" s="1">
        <v>1.93266401226812</v>
      </c>
      <c r="F497" s="1">
        <v>0.40948257318201903</v>
      </c>
      <c r="G497" s="1"/>
    </row>
    <row r="498" spans="1:7" x14ac:dyDescent="0.25">
      <c r="A498" s="2" t="str">
        <f t="shared" si="7"/>
        <v>0_496</v>
      </c>
      <c r="B498" s="1">
        <v>0</v>
      </c>
      <c r="C498" s="1">
        <v>496</v>
      </c>
      <c r="D498" s="1">
        <v>1.39496849772567</v>
      </c>
      <c r="E498" s="1">
        <v>1.3934158830563499</v>
      </c>
      <c r="F498" s="1">
        <v>8.1228233327117497E-2</v>
      </c>
      <c r="G498" s="1"/>
    </row>
    <row r="499" spans="1:7" x14ac:dyDescent="0.25">
      <c r="A499" s="2" t="str">
        <f t="shared" si="7"/>
        <v>0_497</v>
      </c>
      <c r="B499" s="1">
        <v>0</v>
      </c>
      <c r="C499" s="1">
        <v>497</v>
      </c>
      <c r="D499" s="1">
        <v>-0.118012401961357</v>
      </c>
      <c r="E499" s="1">
        <v>-0.116520818367119</v>
      </c>
      <c r="F499" s="1">
        <v>1.24361207137255</v>
      </c>
      <c r="G499" s="1"/>
    </row>
    <row r="500" spans="1:7" x14ac:dyDescent="0.25">
      <c r="A500" s="2" t="str">
        <f t="shared" si="7"/>
        <v>0_498</v>
      </c>
      <c r="B500" s="1">
        <v>0</v>
      </c>
      <c r="C500" s="1">
        <v>498</v>
      </c>
      <c r="D500" s="1">
        <v>0.46646541463551899</v>
      </c>
      <c r="E500" s="1">
        <v>0.466219445278092</v>
      </c>
      <c r="F500" s="1">
        <v>-1.6865866195053001</v>
      </c>
      <c r="G500" s="1"/>
    </row>
    <row r="501" spans="1:7" x14ac:dyDescent="0.25">
      <c r="A501" s="2" t="str">
        <f t="shared" si="7"/>
        <v>0_499</v>
      </c>
      <c r="B501" s="1">
        <v>0</v>
      </c>
      <c r="C501" s="1">
        <v>499</v>
      </c>
      <c r="D501" s="1">
        <v>0.214212024348263</v>
      </c>
      <c r="E501" s="1">
        <v>0.213457030578308</v>
      </c>
      <c r="F501" s="1">
        <v>1.26182244543889</v>
      </c>
      <c r="G501" s="1"/>
    </row>
    <row r="502" spans="1:7" x14ac:dyDescent="0.25">
      <c r="A502" s="2" t="str">
        <f t="shared" si="7"/>
        <v>0_500</v>
      </c>
      <c r="B502" s="1">
        <v>0</v>
      </c>
      <c r="C502" s="1">
        <v>500</v>
      </c>
      <c r="D502" s="1">
        <v>1.3214402338804301</v>
      </c>
      <c r="E502" s="1">
        <v>1.32172526618922</v>
      </c>
      <c r="F502" s="1">
        <v>0.833735878271883</v>
      </c>
      <c r="G502" s="1"/>
    </row>
    <row r="503" spans="1:7" x14ac:dyDescent="0.25">
      <c r="A503" s="2" t="str">
        <f t="shared" si="7"/>
        <v>0_501</v>
      </c>
      <c r="B503" s="1">
        <v>0</v>
      </c>
      <c r="C503" s="1">
        <v>501</v>
      </c>
      <c r="D503" s="1">
        <v>2.2661296251587401E-2</v>
      </c>
      <c r="E503" s="1">
        <v>2.2134924394235901E-2</v>
      </c>
      <c r="F503" s="1">
        <v>-0.73572800472928102</v>
      </c>
      <c r="G503" s="1"/>
    </row>
    <row r="504" spans="1:7" x14ac:dyDescent="0.25">
      <c r="A504" s="2" t="str">
        <f t="shared" si="7"/>
        <v>0_502</v>
      </c>
      <c r="B504" s="1">
        <v>0</v>
      </c>
      <c r="C504" s="1">
        <v>502</v>
      </c>
      <c r="D504" s="1">
        <v>5.6519841061083702E-2</v>
      </c>
      <c r="E504" s="1">
        <v>5.6558566723979797E-2</v>
      </c>
      <c r="F504" s="1">
        <v>-0.36889084113356202</v>
      </c>
      <c r="G504" s="1"/>
    </row>
    <row r="505" spans="1:7" x14ac:dyDescent="0.25">
      <c r="A505" s="2" t="str">
        <f t="shared" si="7"/>
        <v>0_503</v>
      </c>
      <c r="B505" s="1">
        <v>0</v>
      </c>
      <c r="C505" s="1">
        <v>503</v>
      </c>
      <c r="D505" s="1">
        <v>0.71906658700991799</v>
      </c>
      <c r="E505" s="1">
        <v>0.72000018771256102</v>
      </c>
      <c r="F505" s="1">
        <v>0.36932624335506398</v>
      </c>
      <c r="G505" s="1"/>
    </row>
    <row r="506" spans="1:7" x14ac:dyDescent="0.25">
      <c r="A506" s="2" t="str">
        <f t="shared" si="7"/>
        <v>0_504</v>
      </c>
      <c r="B506" s="1">
        <v>0</v>
      </c>
      <c r="C506" s="1">
        <v>504</v>
      </c>
      <c r="D506" s="1">
        <v>0.25803257648279598</v>
      </c>
      <c r="E506" s="1">
        <v>0.25906473375462502</v>
      </c>
      <c r="F506" s="1">
        <v>-1.07282464324127</v>
      </c>
      <c r="G506" s="1"/>
    </row>
    <row r="507" spans="1:7" x14ac:dyDescent="0.25">
      <c r="A507" s="2" t="str">
        <f t="shared" si="7"/>
        <v>0_505</v>
      </c>
      <c r="B507" s="1">
        <v>0</v>
      </c>
      <c r="C507" s="1">
        <v>505</v>
      </c>
      <c r="D507" s="1">
        <v>0.93977969504245595</v>
      </c>
      <c r="E507" s="1">
        <v>0.93928172305925695</v>
      </c>
      <c r="F507" s="1">
        <v>0.93439656325498399</v>
      </c>
      <c r="G507" s="1"/>
    </row>
    <row r="508" spans="1:7" x14ac:dyDescent="0.25">
      <c r="A508" s="2" t="str">
        <f t="shared" si="7"/>
        <v>0_506</v>
      </c>
      <c r="B508" s="1">
        <v>0</v>
      </c>
      <c r="C508" s="1">
        <v>506</v>
      </c>
      <c r="D508" s="1">
        <v>1.07360305590649</v>
      </c>
      <c r="E508" s="1">
        <v>1.0745148641553499</v>
      </c>
      <c r="F508" s="1">
        <v>0.68845298311387404</v>
      </c>
      <c r="G508" s="1"/>
    </row>
    <row r="509" spans="1:7" x14ac:dyDescent="0.25">
      <c r="A509" s="2" t="str">
        <f t="shared" si="7"/>
        <v>0_507</v>
      </c>
      <c r="B509" s="1">
        <v>0</v>
      </c>
      <c r="C509" s="1">
        <v>507</v>
      </c>
      <c r="D509" s="1">
        <v>0.223402148872023</v>
      </c>
      <c r="E509" s="1">
        <v>0.22387667350398799</v>
      </c>
      <c r="F509" s="1">
        <v>-1.04101132522881</v>
      </c>
      <c r="G509" s="1"/>
    </row>
    <row r="510" spans="1:7" x14ac:dyDescent="0.25">
      <c r="A510" s="2" t="str">
        <f t="shared" si="7"/>
        <v>0_508</v>
      </c>
      <c r="B510" s="1">
        <v>0</v>
      </c>
      <c r="C510" s="1">
        <v>508</v>
      </c>
      <c r="D510" s="1">
        <v>0.99825996074096301</v>
      </c>
      <c r="E510" s="1">
        <v>0.99891451349942595</v>
      </c>
      <c r="F510" s="1">
        <v>0.90216709181368804</v>
      </c>
      <c r="G510" s="1"/>
    </row>
    <row r="511" spans="1:7" x14ac:dyDescent="0.25">
      <c r="A511" s="2" t="str">
        <f t="shared" si="7"/>
        <v>0_509</v>
      </c>
      <c r="B511" s="1">
        <v>0</v>
      </c>
      <c r="C511" s="1">
        <v>509</v>
      </c>
      <c r="D511" s="1">
        <v>-0.70736227992558598</v>
      </c>
      <c r="E511" s="1">
        <v>-0.70575308672327297</v>
      </c>
      <c r="F511" s="1">
        <v>-1.59772393208536</v>
      </c>
      <c r="G511" s="1"/>
    </row>
    <row r="512" spans="1:7" x14ac:dyDescent="0.25">
      <c r="A512" s="2" t="str">
        <f t="shared" si="7"/>
        <v>0_510</v>
      </c>
      <c r="B512" s="1">
        <v>0</v>
      </c>
      <c r="C512" s="1">
        <v>510</v>
      </c>
      <c r="D512" s="1">
        <v>-0.89321660427603899</v>
      </c>
      <c r="E512" s="1">
        <v>-0.89328596039046104</v>
      </c>
      <c r="F512" s="1">
        <v>-0.92256558195975602</v>
      </c>
      <c r="G512" s="1"/>
    </row>
    <row r="513" spans="1:7" x14ac:dyDescent="0.25">
      <c r="A513" s="2" t="str">
        <f t="shared" si="7"/>
        <v>0_511</v>
      </c>
      <c r="B513" s="1">
        <v>0</v>
      </c>
      <c r="C513" s="1">
        <v>511</v>
      </c>
      <c r="D513" s="1">
        <v>1.32503722044204</v>
      </c>
      <c r="E513" s="1">
        <v>1.3244357449272199</v>
      </c>
      <c r="F513" s="1">
        <v>0.86423996466742903</v>
      </c>
      <c r="G513" s="1"/>
    </row>
    <row r="514" spans="1:7" x14ac:dyDescent="0.25">
      <c r="A514" s="2" t="str">
        <f t="shared" si="7"/>
        <v>0_512</v>
      </c>
      <c r="B514" s="1">
        <v>0</v>
      </c>
      <c r="C514" s="1">
        <v>512</v>
      </c>
      <c r="D514" s="1">
        <v>-1.2766051181304801</v>
      </c>
      <c r="E514" s="1">
        <v>-1.2776538813151901</v>
      </c>
      <c r="F514" s="1">
        <v>0.20497046511287201</v>
      </c>
      <c r="G514" s="1"/>
    </row>
    <row r="515" spans="1:7" x14ac:dyDescent="0.25">
      <c r="A515" s="2" t="str">
        <f t="shared" ref="A515:A578" si="8">B515&amp;"_"&amp;C515</f>
        <v>0_513</v>
      </c>
      <c r="B515" s="1">
        <v>0</v>
      </c>
      <c r="C515" s="1">
        <v>513</v>
      </c>
      <c r="D515" s="1">
        <v>-0.82409887447083596</v>
      </c>
      <c r="E515" s="1">
        <v>-0.82237267068148501</v>
      </c>
      <c r="F515" s="1">
        <v>-3.11735193076494</v>
      </c>
      <c r="G515" s="1"/>
    </row>
    <row r="516" spans="1:7" x14ac:dyDescent="0.25">
      <c r="A516" s="2" t="str">
        <f t="shared" si="8"/>
        <v>0_514</v>
      </c>
      <c r="B516" s="1">
        <v>0</v>
      </c>
      <c r="C516" s="1">
        <v>514</v>
      </c>
      <c r="D516" s="1">
        <v>-0.66061659006513396</v>
      </c>
      <c r="E516" s="1">
        <v>-0.65952966561320203</v>
      </c>
      <c r="F516" s="1">
        <v>0.351134626500334</v>
      </c>
      <c r="G516" s="1"/>
    </row>
    <row r="517" spans="1:7" x14ac:dyDescent="0.25">
      <c r="A517" s="2" t="str">
        <f t="shared" si="8"/>
        <v>0_515</v>
      </c>
      <c r="B517" s="1">
        <v>0</v>
      </c>
      <c r="C517" s="1">
        <v>515</v>
      </c>
      <c r="D517" s="1">
        <v>-0.91152474121749705</v>
      </c>
      <c r="E517" s="1">
        <v>-0.91294089552842095</v>
      </c>
      <c r="F517" s="1">
        <v>-1.1994980237550901</v>
      </c>
      <c r="G517" s="1"/>
    </row>
    <row r="518" spans="1:7" x14ac:dyDescent="0.25">
      <c r="A518" s="2" t="str">
        <f t="shared" si="8"/>
        <v>0_516</v>
      </c>
      <c r="B518" s="1">
        <v>0</v>
      </c>
      <c r="C518" s="1">
        <v>516</v>
      </c>
      <c r="D518" s="1">
        <v>-1.96289441965775</v>
      </c>
      <c r="E518" s="1">
        <v>-1.9624822481619499</v>
      </c>
      <c r="F518" s="1">
        <v>-1.0901223417719399</v>
      </c>
      <c r="G518" s="1"/>
    </row>
    <row r="519" spans="1:7" x14ac:dyDescent="0.25">
      <c r="A519" s="2" t="str">
        <f t="shared" si="8"/>
        <v>0_517</v>
      </c>
      <c r="B519" s="1">
        <v>0</v>
      </c>
      <c r="C519" s="1">
        <v>517</v>
      </c>
      <c r="D519" s="1">
        <v>-1.8571988926418801</v>
      </c>
      <c r="E519" s="1">
        <v>-1.85575405902904</v>
      </c>
      <c r="F519" s="1">
        <v>-1.80683610604309</v>
      </c>
      <c r="G519" s="1"/>
    </row>
    <row r="520" spans="1:7" x14ac:dyDescent="0.25">
      <c r="A520" s="2" t="str">
        <f t="shared" si="8"/>
        <v>0_518</v>
      </c>
      <c r="B520" s="1">
        <v>0</v>
      </c>
      <c r="C520" s="1">
        <v>518</v>
      </c>
      <c r="D520" s="1">
        <v>0.47138262658091301</v>
      </c>
      <c r="E520" s="1">
        <v>0.47193739838707299</v>
      </c>
      <c r="F520" s="1">
        <v>1.0142132901313301</v>
      </c>
      <c r="G520" s="1"/>
    </row>
    <row r="521" spans="1:7" x14ac:dyDescent="0.25">
      <c r="A521" s="2" t="str">
        <f t="shared" si="8"/>
        <v>0_519</v>
      </c>
      <c r="B521" s="1">
        <v>0</v>
      </c>
      <c r="C521" s="1">
        <v>519</v>
      </c>
      <c r="D521" s="1">
        <v>-0.71027903575833296</v>
      </c>
      <c r="E521" s="1">
        <v>-0.70945064594408702</v>
      </c>
      <c r="F521" s="1">
        <v>1.6690999120849299</v>
      </c>
      <c r="G521" s="1"/>
    </row>
    <row r="522" spans="1:7" x14ac:dyDescent="0.25">
      <c r="A522" s="2" t="str">
        <f t="shared" si="8"/>
        <v>0_520</v>
      </c>
      <c r="B522" s="1">
        <v>0</v>
      </c>
      <c r="C522" s="1">
        <v>520</v>
      </c>
      <c r="D522" s="1">
        <v>-1.62239357194115</v>
      </c>
      <c r="E522" s="1">
        <v>-1.6218843052642899</v>
      </c>
      <c r="F522" s="1">
        <v>-0.142655230334955</v>
      </c>
      <c r="G522" s="1"/>
    </row>
    <row r="523" spans="1:7" x14ac:dyDescent="0.25">
      <c r="A523" s="2" t="str">
        <f t="shared" si="8"/>
        <v>0_521</v>
      </c>
      <c r="B523" s="1">
        <v>0</v>
      </c>
      <c r="C523" s="1">
        <v>521</v>
      </c>
      <c r="D523" s="1">
        <v>-0.74217395889231297</v>
      </c>
      <c r="E523" s="1">
        <v>-0.74066531128493995</v>
      </c>
      <c r="F523" s="1">
        <v>0.47887416013721501</v>
      </c>
      <c r="G523" s="1"/>
    </row>
    <row r="524" spans="1:7" x14ac:dyDescent="0.25">
      <c r="A524" s="2" t="str">
        <f t="shared" si="8"/>
        <v>0_522</v>
      </c>
      <c r="B524" s="1">
        <v>0</v>
      </c>
      <c r="C524" s="1">
        <v>522</v>
      </c>
      <c r="D524" s="1">
        <v>2.23813774485183</v>
      </c>
      <c r="E524" s="1">
        <v>2.2390796192089</v>
      </c>
      <c r="F524" s="1">
        <v>1.54803015107516</v>
      </c>
      <c r="G524" s="1"/>
    </row>
    <row r="525" spans="1:7" x14ac:dyDescent="0.25">
      <c r="A525" s="2" t="str">
        <f t="shared" si="8"/>
        <v>0_523</v>
      </c>
      <c r="B525" s="1">
        <v>0</v>
      </c>
      <c r="C525" s="1">
        <v>523</v>
      </c>
      <c r="D525" s="1">
        <v>-0.16077489180882201</v>
      </c>
      <c r="E525" s="1">
        <v>-0.16029781682140101</v>
      </c>
      <c r="F525" s="1">
        <v>1.23580674681475</v>
      </c>
      <c r="G525" s="1"/>
    </row>
    <row r="526" spans="1:7" x14ac:dyDescent="0.25">
      <c r="A526" s="2" t="str">
        <f t="shared" si="8"/>
        <v>0_524</v>
      </c>
      <c r="B526" s="1">
        <v>0</v>
      </c>
      <c r="C526" s="1">
        <v>524</v>
      </c>
      <c r="D526" s="1">
        <v>-0.94433389297995796</v>
      </c>
      <c r="E526" s="1">
        <v>-0.94376904918450599</v>
      </c>
      <c r="F526" s="1">
        <v>-1.44206593410767</v>
      </c>
      <c r="G526" s="1"/>
    </row>
    <row r="527" spans="1:7" x14ac:dyDescent="0.25">
      <c r="A527" s="2" t="str">
        <f t="shared" si="8"/>
        <v>0_525</v>
      </c>
      <c r="B527" s="1">
        <v>0</v>
      </c>
      <c r="C527" s="1">
        <v>525</v>
      </c>
      <c r="D527" s="1">
        <v>-0.22631020152829101</v>
      </c>
      <c r="E527" s="1">
        <v>-0.226280220567045</v>
      </c>
      <c r="F527" s="1">
        <v>0.401984498141575</v>
      </c>
      <c r="G527" s="1"/>
    </row>
    <row r="528" spans="1:7" x14ac:dyDescent="0.25">
      <c r="A528" s="2" t="str">
        <f t="shared" si="8"/>
        <v>0_526</v>
      </c>
      <c r="B528" s="1">
        <v>0</v>
      </c>
      <c r="C528" s="1">
        <v>526</v>
      </c>
      <c r="D528" s="1">
        <v>0.76763433728083996</v>
      </c>
      <c r="E528" s="1">
        <v>0.76728910721020505</v>
      </c>
      <c r="F528" s="1">
        <v>1.33619995381082</v>
      </c>
      <c r="G528" s="1"/>
    </row>
    <row r="529" spans="1:7" x14ac:dyDescent="0.25">
      <c r="A529" s="2" t="str">
        <f t="shared" si="8"/>
        <v>0_527</v>
      </c>
      <c r="B529" s="1">
        <v>0</v>
      </c>
      <c r="C529" s="1">
        <v>527</v>
      </c>
      <c r="D529" s="1">
        <v>-0.46303612260714</v>
      </c>
      <c r="E529" s="1">
        <v>-0.46264637441635797</v>
      </c>
      <c r="F529" s="1">
        <v>-1.7290621794368199</v>
      </c>
      <c r="G529" s="1"/>
    </row>
    <row r="530" spans="1:7" x14ac:dyDescent="0.25">
      <c r="A530" s="2" t="str">
        <f t="shared" si="8"/>
        <v>0_528</v>
      </c>
      <c r="B530" s="1">
        <v>0</v>
      </c>
      <c r="C530" s="1">
        <v>528</v>
      </c>
      <c r="D530" s="1">
        <v>2.6810606500644898</v>
      </c>
      <c r="E530" s="1">
        <v>2.6807955590290802</v>
      </c>
      <c r="F530" s="1">
        <v>1.5160562479870501</v>
      </c>
      <c r="G530" s="1"/>
    </row>
    <row r="531" spans="1:7" x14ac:dyDescent="0.25">
      <c r="A531" s="2" t="str">
        <f t="shared" si="8"/>
        <v>0_529</v>
      </c>
      <c r="B531" s="1">
        <v>0</v>
      </c>
      <c r="C531" s="1">
        <v>529</v>
      </c>
      <c r="D531" s="1">
        <v>-2.5940157479885202</v>
      </c>
      <c r="E531" s="1">
        <v>-2.5924574734900201</v>
      </c>
      <c r="F531" s="1">
        <v>-1.2487367107593399</v>
      </c>
      <c r="G531" s="1"/>
    </row>
    <row r="532" spans="1:7" x14ac:dyDescent="0.25">
      <c r="A532" s="2" t="str">
        <f t="shared" si="8"/>
        <v>0_530</v>
      </c>
      <c r="B532" s="1">
        <v>0</v>
      </c>
      <c r="C532" s="1">
        <v>530</v>
      </c>
      <c r="D532" s="1">
        <v>-0.67084357941974104</v>
      </c>
      <c r="E532" s="1">
        <v>-0.66909938637249999</v>
      </c>
      <c r="F532" s="1">
        <v>-2.8640018651953401E-2</v>
      </c>
      <c r="G532" s="1"/>
    </row>
    <row r="533" spans="1:7" x14ac:dyDescent="0.25">
      <c r="A533" s="2" t="str">
        <f t="shared" si="8"/>
        <v>0_531</v>
      </c>
      <c r="B533" s="1">
        <v>0</v>
      </c>
      <c r="C533" s="1">
        <v>531</v>
      </c>
      <c r="D533" s="1">
        <v>0.70976033794936899</v>
      </c>
      <c r="E533" s="1">
        <v>0.71042895763480596</v>
      </c>
      <c r="F533" s="1">
        <v>0.75631806652230704</v>
      </c>
      <c r="G533" s="1"/>
    </row>
    <row r="534" spans="1:7" x14ac:dyDescent="0.25">
      <c r="A534" s="2" t="str">
        <f t="shared" si="8"/>
        <v>0_532</v>
      </c>
      <c r="B534" s="1">
        <v>0</v>
      </c>
      <c r="C534" s="1">
        <v>532</v>
      </c>
      <c r="D534" s="1">
        <v>-1.59956624386414</v>
      </c>
      <c r="E534" s="1">
        <v>-1.5984048914355</v>
      </c>
      <c r="F534" s="1">
        <v>0.68148588692964795</v>
      </c>
      <c r="G534" s="1"/>
    </row>
    <row r="535" spans="1:7" x14ac:dyDescent="0.25">
      <c r="A535" s="2" t="str">
        <f t="shared" si="8"/>
        <v>0_533</v>
      </c>
      <c r="B535" s="1">
        <v>0</v>
      </c>
      <c r="C535" s="1">
        <v>533</v>
      </c>
      <c r="D535" s="1">
        <v>1.1217834592482401</v>
      </c>
      <c r="E535" s="1">
        <v>1.12504593537941</v>
      </c>
      <c r="F535" s="1">
        <v>-0.248190384889936</v>
      </c>
      <c r="G535" s="1"/>
    </row>
    <row r="536" spans="1:7" x14ac:dyDescent="0.25">
      <c r="A536" s="2" t="str">
        <f t="shared" si="8"/>
        <v>0_534</v>
      </c>
      <c r="B536" s="1">
        <v>0</v>
      </c>
      <c r="C536" s="1">
        <v>534</v>
      </c>
      <c r="D536" s="1">
        <v>0.87952645028141296</v>
      </c>
      <c r="E536" s="1">
        <v>0.87964954690565</v>
      </c>
      <c r="F536" s="1">
        <v>-0.37415933150900998</v>
      </c>
      <c r="G536" s="1"/>
    </row>
    <row r="537" spans="1:7" x14ac:dyDescent="0.25">
      <c r="A537" s="2" t="str">
        <f t="shared" si="8"/>
        <v>0_535</v>
      </c>
      <c r="B537" s="1">
        <v>0</v>
      </c>
      <c r="C537" s="1">
        <v>535</v>
      </c>
      <c r="D537" s="1">
        <v>-0.80363929110058496</v>
      </c>
      <c r="E537" s="1">
        <v>-0.80278087118747199</v>
      </c>
      <c r="F537" s="1">
        <v>-0.52807298800700497</v>
      </c>
      <c r="G537" s="1"/>
    </row>
    <row r="538" spans="1:7" x14ac:dyDescent="0.25">
      <c r="A538" s="2" t="str">
        <f t="shared" si="8"/>
        <v>0_536</v>
      </c>
      <c r="B538" s="1">
        <v>0</v>
      </c>
      <c r="C538" s="1">
        <v>536</v>
      </c>
      <c r="D538" s="1">
        <v>1.1555383479293</v>
      </c>
      <c r="E538" s="1">
        <v>1.1553896726377799</v>
      </c>
      <c r="F538" s="1">
        <v>-0.30020006429595703</v>
      </c>
      <c r="G538" s="1"/>
    </row>
    <row r="539" spans="1:7" x14ac:dyDescent="0.25">
      <c r="A539" s="2" t="str">
        <f t="shared" si="8"/>
        <v>0_537</v>
      </c>
      <c r="B539" s="1">
        <v>0</v>
      </c>
      <c r="C539" s="1">
        <v>537</v>
      </c>
      <c r="D539" s="1">
        <v>6.0329718084468201E-2</v>
      </c>
      <c r="E539" s="1">
        <v>6.1116934435242298E-2</v>
      </c>
      <c r="F539" s="1">
        <v>-0.45234887154258602</v>
      </c>
      <c r="G539" s="1"/>
    </row>
    <row r="540" spans="1:7" x14ac:dyDescent="0.25">
      <c r="A540" s="2" t="str">
        <f t="shared" si="8"/>
        <v>0_538</v>
      </c>
      <c r="B540" s="1">
        <v>0</v>
      </c>
      <c r="C540" s="1">
        <v>538</v>
      </c>
      <c r="D540" s="1">
        <v>0.76210882017185</v>
      </c>
      <c r="E540" s="1">
        <v>0.76261667372102604</v>
      </c>
      <c r="F540" s="1">
        <v>6.9126495057970597E-2</v>
      </c>
      <c r="G540" s="1"/>
    </row>
    <row r="541" spans="1:7" x14ac:dyDescent="0.25">
      <c r="A541" s="2" t="str">
        <f t="shared" si="8"/>
        <v>0_539</v>
      </c>
      <c r="B541" s="1">
        <v>0</v>
      </c>
      <c r="C541" s="1">
        <v>539</v>
      </c>
      <c r="D541" s="1">
        <v>0.48176142398500099</v>
      </c>
      <c r="E541" s="1">
        <v>0.48227765348081703</v>
      </c>
      <c r="F541" s="1">
        <v>0.52724850217804398</v>
      </c>
      <c r="G541" s="1"/>
    </row>
    <row r="542" spans="1:7" x14ac:dyDescent="0.25">
      <c r="A542" s="2" t="str">
        <f t="shared" si="8"/>
        <v>0_540</v>
      </c>
      <c r="B542" s="1">
        <v>0</v>
      </c>
      <c r="C542" s="1">
        <v>540</v>
      </c>
      <c r="D542" s="1">
        <v>0.91523916930628801</v>
      </c>
      <c r="E542" s="1">
        <v>0.91605826723579797</v>
      </c>
      <c r="F542" s="1">
        <v>2.2552633545180898</v>
      </c>
      <c r="G542" s="1"/>
    </row>
    <row r="543" spans="1:7" x14ac:dyDescent="0.25">
      <c r="A543" s="2" t="str">
        <f t="shared" si="8"/>
        <v>0_541</v>
      </c>
      <c r="B543" s="1">
        <v>0</v>
      </c>
      <c r="C543" s="1">
        <v>541</v>
      </c>
      <c r="D543" s="1">
        <v>0.97053992869516104</v>
      </c>
      <c r="E543" s="1">
        <v>0.97075174841214396</v>
      </c>
      <c r="F543" s="1">
        <v>0.86869851528148201</v>
      </c>
      <c r="G543" s="1"/>
    </row>
    <row r="544" spans="1:7" x14ac:dyDescent="0.25">
      <c r="A544" s="2" t="str">
        <f t="shared" si="8"/>
        <v>0_542</v>
      </c>
      <c r="B544" s="1">
        <v>0</v>
      </c>
      <c r="C544" s="1">
        <v>542</v>
      </c>
      <c r="D544" s="1">
        <v>-1.4023079842436699E-2</v>
      </c>
      <c r="E544" s="1">
        <v>-1.4623042881678301E-2</v>
      </c>
      <c r="F544" s="1">
        <v>-0.72826456619500601</v>
      </c>
      <c r="G544" s="1"/>
    </row>
    <row r="545" spans="1:7" x14ac:dyDescent="0.25">
      <c r="A545" s="2" t="str">
        <f t="shared" si="8"/>
        <v>0_543</v>
      </c>
      <c r="B545" s="1">
        <v>0</v>
      </c>
      <c r="C545" s="1">
        <v>543</v>
      </c>
      <c r="D545" s="1">
        <v>-4.3314425005286802E-2</v>
      </c>
      <c r="E545" s="1">
        <v>-4.2965902057499401E-2</v>
      </c>
      <c r="F545" s="1">
        <v>-0.32311294510286798</v>
      </c>
      <c r="G545" s="1"/>
    </row>
    <row r="546" spans="1:7" x14ac:dyDescent="0.25">
      <c r="A546" s="2" t="str">
        <f t="shared" si="8"/>
        <v>0_544</v>
      </c>
      <c r="B546" s="1">
        <v>0</v>
      </c>
      <c r="C546" s="1">
        <v>544</v>
      </c>
      <c r="D546" s="1">
        <v>2.3137464316760901</v>
      </c>
      <c r="E546" s="1">
        <v>2.3109700918173099</v>
      </c>
      <c r="F546" s="1">
        <v>2.94526651179229</v>
      </c>
      <c r="G546" s="1"/>
    </row>
    <row r="547" spans="1:7" x14ac:dyDescent="0.25">
      <c r="A547" s="2" t="str">
        <f t="shared" si="8"/>
        <v>0_545</v>
      </c>
      <c r="B547" s="1">
        <v>0</v>
      </c>
      <c r="C547" s="1">
        <v>545</v>
      </c>
      <c r="D547" s="1">
        <v>1.59061745481228</v>
      </c>
      <c r="E547" s="1">
        <v>1.5914238861955701</v>
      </c>
      <c r="F547" s="1">
        <v>1.8394833746850701</v>
      </c>
      <c r="G547" s="1"/>
    </row>
    <row r="548" spans="1:7" x14ac:dyDescent="0.25">
      <c r="A548" s="2" t="str">
        <f t="shared" si="8"/>
        <v>0_546</v>
      </c>
      <c r="B548" s="1">
        <v>0</v>
      </c>
      <c r="C548" s="1">
        <v>546</v>
      </c>
      <c r="D548" s="1">
        <v>-2.4916693090329498</v>
      </c>
      <c r="E548" s="1">
        <v>-2.4930539530492801</v>
      </c>
      <c r="F548" s="1">
        <v>-0.59300812450519902</v>
      </c>
      <c r="G548" s="1"/>
    </row>
    <row r="549" spans="1:7" x14ac:dyDescent="0.25">
      <c r="A549" s="2" t="str">
        <f t="shared" si="8"/>
        <v>0_547</v>
      </c>
      <c r="B549" s="1">
        <v>0</v>
      </c>
      <c r="C549" s="1">
        <v>547</v>
      </c>
      <c r="D549" s="1">
        <v>0.98696518136130496</v>
      </c>
      <c r="E549" s="1">
        <v>0.987397003681043</v>
      </c>
      <c r="F549" s="1">
        <v>0.95063937347869898</v>
      </c>
      <c r="G549" s="1"/>
    </row>
    <row r="550" spans="1:7" x14ac:dyDescent="0.25">
      <c r="A550" s="2" t="str">
        <f t="shared" si="8"/>
        <v>0_548</v>
      </c>
      <c r="B550" s="1">
        <v>0</v>
      </c>
      <c r="C550" s="1">
        <v>548</v>
      </c>
      <c r="D550" s="1">
        <v>-3.21488649342749E-2</v>
      </c>
      <c r="E550" s="1">
        <v>-3.2416805837134598E-2</v>
      </c>
      <c r="F550" s="1">
        <v>0.97567082784512604</v>
      </c>
      <c r="G550" s="1"/>
    </row>
    <row r="551" spans="1:7" x14ac:dyDescent="0.25">
      <c r="A551" s="2" t="str">
        <f t="shared" si="8"/>
        <v>0_549</v>
      </c>
      <c r="B551" s="1">
        <v>0</v>
      </c>
      <c r="C551" s="1">
        <v>549</v>
      </c>
      <c r="D551" s="1">
        <v>-0.41379446212795801</v>
      </c>
      <c r="E551" s="1">
        <v>-0.41342764349608302</v>
      </c>
      <c r="F551" s="1">
        <v>-0.451913533157622</v>
      </c>
      <c r="G551" s="1"/>
    </row>
    <row r="552" spans="1:7" x14ac:dyDescent="0.25">
      <c r="A552" s="2" t="str">
        <f t="shared" si="8"/>
        <v>0_550</v>
      </c>
      <c r="B552" s="1">
        <v>0</v>
      </c>
      <c r="C552" s="1">
        <v>550</v>
      </c>
      <c r="D552" s="1">
        <v>0.95216076578567799</v>
      </c>
      <c r="E552" s="1">
        <v>0.95100648349387196</v>
      </c>
      <c r="F552" s="1">
        <v>-0.62954414982519102</v>
      </c>
      <c r="G552" s="1"/>
    </row>
    <row r="553" spans="1:7" x14ac:dyDescent="0.25">
      <c r="A553" s="2" t="str">
        <f t="shared" si="8"/>
        <v>0_551</v>
      </c>
      <c r="B553" s="1">
        <v>0</v>
      </c>
      <c r="C553" s="1">
        <v>551</v>
      </c>
      <c r="D553" s="1">
        <v>-0.74777782996185704</v>
      </c>
      <c r="E553" s="1">
        <v>-0.74781826532455697</v>
      </c>
      <c r="F553" s="1">
        <v>-0.19113086877268401</v>
      </c>
      <c r="G553" s="1"/>
    </row>
    <row r="554" spans="1:7" x14ac:dyDescent="0.25">
      <c r="A554" s="2" t="str">
        <f t="shared" si="8"/>
        <v>0_552</v>
      </c>
      <c r="B554" s="1">
        <v>0</v>
      </c>
      <c r="C554" s="1">
        <v>552</v>
      </c>
      <c r="D554" s="1">
        <v>-0.950455425467713</v>
      </c>
      <c r="E554" s="1">
        <v>-0.95028136465714996</v>
      </c>
      <c r="F554" s="1">
        <v>0.41834482534193301</v>
      </c>
      <c r="G554" s="1"/>
    </row>
    <row r="555" spans="1:7" x14ac:dyDescent="0.25">
      <c r="A555" s="2" t="str">
        <f t="shared" si="8"/>
        <v>0_553</v>
      </c>
      <c r="B555" s="1">
        <v>0</v>
      </c>
      <c r="C555" s="1">
        <v>553</v>
      </c>
      <c r="D555" s="1">
        <v>-0.29345821349906198</v>
      </c>
      <c r="E555" s="1">
        <v>-0.29323619135022</v>
      </c>
      <c r="F555" s="1">
        <v>-0.56565772099893696</v>
      </c>
      <c r="G555" s="1"/>
    </row>
    <row r="556" spans="1:7" x14ac:dyDescent="0.25">
      <c r="A556" s="2" t="str">
        <f t="shared" si="8"/>
        <v>0_554</v>
      </c>
      <c r="B556" s="1">
        <v>0</v>
      </c>
      <c r="C556" s="1">
        <v>554</v>
      </c>
      <c r="D556" s="1">
        <v>-1.6557527825337699</v>
      </c>
      <c r="E556" s="1">
        <v>-1.6553367191489901</v>
      </c>
      <c r="F556" s="1">
        <v>-0.52927447256055804</v>
      </c>
      <c r="G556" s="1"/>
    </row>
    <row r="557" spans="1:7" x14ac:dyDescent="0.25">
      <c r="A557" s="2" t="str">
        <f t="shared" si="8"/>
        <v>0_555</v>
      </c>
      <c r="B557" s="1">
        <v>0</v>
      </c>
      <c r="C557" s="1">
        <v>555</v>
      </c>
      <c r="D557" s="1">
        <v>5.3556793267266103E-2</v>
      </c>
      <c r="E557" s="1">
        <v>5.3369798352658003E-2</v>
      </c>
      <c r="F557" s="1">
        <v>-1.0910506936739499</v>
      </c>
      <c r="G557" s="1"/>
    </row>
    <row r="558" spans="1:7" x14ac:dyDescent="0.25">
      <c r="A558" s="2" t="str">
        <f t="shared" si="8"/>
        <v>0_556</v>
      </c>
      <c r="B558" s="1">
        <v>0</v>
      </c>
      <c r="C558" s="1">
        <v>556</v>
      </c>
      <c r="D558" s="1">
        <v>0.36822615090166599</v>
      </c>
      <c r="E558" s="1">
        <v>0.36805880299567401</v>
      </c>
      <c r="F558" s="1">
        <v>0.196430127631258</v>
      </c>
      <c r="G558" s="1"/>
    </row>
    <row r="559" spans="1:7" x14ac:dyDescent="0.25">
      <c r="A559" s="2" t="str">
        <f t="shared" si="8"/>
        <v>0_557</v>
      </c>
      <c r="B559" s="1">
        <v>0</v>
      </c>
      <c r="C559" s="1">
        <v>557</v>
      </c>
      <c r="D559" s="1">
        <v>-0.27646180634536999</v>
      </c>
      <c r="E559" s="1">
        <v>-0.27608202065158499</v>
      </c>
      <c r="F559" s="1">
        <v>-1.4656707506295801</v>
      </c>
      <c r="G559" s="1"/>
    </row>
    <row r="560" spans="1:7" x14ac:dyDescent="0.25">
      <c r="A560" s="2" t="str">
        <f t="shared" si="8"/>
        <v>0_558</v>
      </c>
      <c r="B560" s="1">
        <v>0</v>
      </c>
      <c r="C560" s="1">
        <v>558</v>
      </c>
      <c r="D560" s="1">
        <v>1.2137645844762399</v>
      </c>
      <c r="E560" s="1">
        <v>1.21364766011317</v>
      </c>
      <c r="F560" s="1">
        <v>-0.78416015501052405</v>
      </c>
      <c r="G560" s="1"/>
    </row>
    <row r="561" spans="1:7" x14ac:dyDescent="0.25">
      <c r="A561" s="2" t="str">
        <f t="shared" si="8"/>
        <v>0_559</v>
      </c>
      <c r="B561" s="1">
        <v>0</v>
      </c>
      <c r="C561" s="1">
        <v>559</v>
      </c>
      <c r="D561" s="1">
        <v>-0.56288733006135405</v>
      </c>
      <c r="E561" s="1">
        <v>-0.56305936520120003</v>
      </c>
      <c r="F561" s="1">
        <v>1.66422296888294</v>
      </c>
      <c r="G561" s="1"/>
    </row>
    <row r="562" spans="1:7" x14ac:dyDescent="0.25">
      <c r="A562" s="2" t="str">
        <f t="shared" si="8"/>
        <v>0_560</v>
      </c>
      <c r="B562" s="1">
        <v>0</v>
      </c>
      <c r="C562" s="1">
        <v>560</v>
      </c>
      <c r="D562" s="1">
        <v>0.34916946445078301</v>
      </c>
      <c r="E562" s="1">
        <v>0.34820682576952799</v>
      </c>
      <c r="F562" s="1">
        <v>0.82788959660610095</v>
      </c>
      <c r="G562" s="1"/>
    </row>
    <row r="563" spans="1:7" x14ac:dyDescent="0.25">
      <c r="A563" s="2" t="str">
        <f t="shared" si="8"/>
        <v>0_561</v>
      </c>
      <c r="B563" s="1">
        <v>0</v>
      </c>
      <c r="C563" s="1">
        <v>561</v>
      </c>
      <c r="D563" s="1">
        <v>0.35717270882135799</v>
      </c>
      <c r="E563" s="1">
        <v>0.35740064711525499</v>
      </c>
      <c r="F563" s="1">
        <v>-0.94977766539800301</v>
      </c>
      <c r="G563" s="1"/>
    </row>
    <row r="564" spans="1:7" x14ac:dyDescent="0.25">
      <c r="A564" s="2" t="str">
        <f t="shared" si="8"/>
        <v>0_562</v>
      </c>
      <c r="B564" s="1">
        <v>0</v>
      </c>
      <c r="C564" s="1">
        <v>562</v>
      </c>
      <c r="D564" s="1">
        <v>-0.380069334132698</v>
      </c>
      <c r="E564" s="1">
        <v>-0.38061587961372301</v>
      </c>
      <c r="F564" s="1">
        <v>-0.31574311910750003</v>
      </c>
      <c r="G564" s="1"/>
    </row>
    <row r="565" spans="1:7" x14ac:dyDescent="0.25">
      <c r="A565" s="2" t="str">
        <f t="shared" si="8"/>
        <v>0_563</v>
      </c>
      <c r="B565" s="1">
        <v>0</v>
      </c>
      <c r="C565" s="1">
        <v>563</v>
      </c>
      <c r="D565" s="1">
        <v>0.400714706707957</v>
      </c>
      <c r="E565" s="1">
        <v>0.40149860651351699</v>
      </c>
      <c r="F565" s="1">
        <v>1.21055152336931</v>
      </c>
      <c r="G565" s="1"/>
    </row>
    <row r="566" spans="1:7" x14ac:dyDescent="0.25">
      <c r="A566" s="2" t="str">
        <f t="shared" si="8"/>
        <v>0_564</v>
      </c>
      <c r="B566" s="1">
        <v>0</v>
      </c>
      <c r="C566" s="1">
        <v>564</v>
      </c>
      <c r="D566" s="1">
        <v>0.90680605196157205</v>
      </c>
      <c r="E566" s="1">
        <v>0.90585058079490699</v>
      </c>
      <c r="F566" s="1">
        <v>2.5608161400183098</v>
      </c>
      <c r="G566" s="1"/>
    </row>
    <row r="567" spans="1:7" x14ac:dyDescent="0.25">
      <c r="A567" s="2" t="str">
        <f t="shared" si="8"/>
        <v>0_565</v>
      </c>
      <c r="B567" s="1">
        <v>0</v>
      </c>
      <c r="C567" s="1">
        <v>565</v>
      </c>
      <c r="D567" s="1">
        <v>0.80540484939851797</v>
      </c>
      <c r="E567" s="1">
        <v>0.80567500656587299</v>
      </c>
      <c r="F567" s="1">
        <v>-1.3281881216804601</v>
      </c>
      <c r="G567" s="1"/>
    </row>
    <row r="568" spans="1:7" x14ac:dyDescent="0.25">
      <c r="A568" s="2" t="str">
        <f t="shared" si="8"/>
        <v>0_566</v>
      </c>
      <c r="B568" s="1">
        <v>0</v>
      </c>
      <c r="C568" s="1">
        <v>566</v>
      </c>
      <c r="D568" s="1">
        <v>0.79636977226272299</v>
      </c>
      <c r="E568" s="1">
        <v>0.79638853536052301</v>
      </c>
      <c r="F568" s="1">
        <v>1.13748020561548</v>
      </c>
      <c r="G568" s="1"/>
    </row>
    <row r="569" spans="1:7" x14ac:dyDescent="0.25">
      <c r="A569" s="2" t="str">
        <f t="shared" si="8"/>
        <v>0_567</v>
      </c>
      <c r="B569" s="1">
        <v>0</v>
      </c>
      <c r="C569" s="1">
        <v>567</v>
      </c>
      <c r="D569" s="1">
        <v>-0.60823938902205099</v>
      </c>
      <c r="E569" s="1">
        <v>-0.60775440717771401</v>
      </c>
      <c r="F569" s="1">
        <v>1.4778791622621299</v>
      </c>
      <c r="G569" s="1"/>
    </row>
    <row r="570" spans="1:7" x14ac:dyDescent="0.25">
      <c r="A570" s="2" t="str">
        <f t="shared" si="8"/>
        <v>0_568</v>
      </c>
      <c r="B570" s="1">
        <v>0</v>
      </c>
      <c r="C570" s="1">
        <v>568</v>
      </c>
      <c r="D570" s="1">
        <v>-1.42809253606312</v>
      </c>
      <c r="E570" s="1">
        <v>-1.4292388946025101</v>
      </c>
      <c r="F570" s="1">
        <v>0.25664161518027201</v>
      </c>
      <c r="G570" s="1"/>
    </row>
    <row r="571" spans="1:7" x14ac:dyDescent="0.25">
      <c r="A571" s="2" t="str">
        <f t="shared" si="8"/>
        <v>0_569</v>
      </c>
      <c r="B571" s="1">
        <v>0</v>
      </c>
      <c r="C571" s="1">
        <v>569</v>
      </c>
      <c r="D571" s="1">
        <v>-1.3441138388604801</v>
      </c>
      <c r="E571" s="1">
        <v>-1.3451577808261199</v>
      </c>
      <c r="F571" s="1">
        <v>-3.18393747817144</v>
      </c>
      <c r="G571" s="1"/>
    </row>
    <row r="572" spans="1:7" x14ac:dyDescent="0.25">
      <c r="A572" s="2" t="str">
        <f t="shared" si="8"/>
        <v>0_570</v>
      </c>
      <c r="B572" s="1">
        <v>0</v>
      </c>
      <c r="C572" s="1">
        <v>570</v>
      </c>
      <c r="D572" s="1">
        <v>-0.14217773521371799</v>
      </c>
      <c r="E572" s="1">
        <v>-0.14154108882642</v>
      </c>
      <c r="F572" s="1">
        <v>-0.80638279713836303</v>
      </c>
      <c r="G572" s="1"/>
    </row>
    <row r="573" spans="1:7" x14ac:dyDescent="0.25">
      <c r="A573" s="2" t="str">
        <f t="shared" si="8"/>
        <v>0_571</v>
      </c>
      <c r="B573" s="1">
        <v>0</v>
      </c>
      <c r="C573" s="1">
        <v>571</v>
      </c>
      <c r="D573" s="1">
        <v>-4.2502133746349903E-2</v>
      </c>
      <c r="E573" s="1">
        <v>-4.2766867959518201E-2</v>
      </c>
      <c r="F573" s="1">
        <v>1.18346497733374</v>
      </c>
      <c r="G573" s="1"/>
    </row>
    <row r="574" spans="1:7" x14ac:dyDescent="0.25">
      <c r="A574" s="2" t="str">
        <f t="shared" si="8"/>
        <v>0_572</v>
      </c>
      <c r="B574" s="1">
        <v>0</v>
      </c>
      <c r="C574" s="1">
        <v>572</v>
      </c>
      <c r="D574" s="1">
        <v>0.84406570183635599</v>
      </c>
      <c r="E574" s="1">
        <v>0.84314165632814297</v>
      </c>
      <c r="F574" s="1">
        <v>0.76896589906040402</v>
      </c>
      <c r="G574" s="1"/>
    </row>
    <row r="575" spans="1:7" x14ac:dyDescent="0.25">
      <c r="A575" s="2" t="str">
        <f t="shared" si="8"/>
        <v>0_573</v>
      </c>
      <c r="B575" s="1">
        <v>0</v>
      </c>
      <c r="C575" s="1">
        <v>573</v>
      </c>
      <c r="D575" s="1">
        <v>0.58032401306296599</v>
      </c>
      <c r="E575" s="1">
        <v>0.58090089872109296</v>
      </c>
      <c r="F575" s="1">
        <v>0.186637232009328</v>
      </c>
      <c r="G575" s="1"/>
    </row>
    <row r="576" spans="1:7" x14ac:dyDescent="0.25">
      <c r="A576" s="2" t="str">
        <f t="shared" si="8"/>
        <v>0_574</v>
      </c>
      <c r="B576" s="1">
        <v>0</v>
      </c>
      <c r="C576" s="1">
        <v>574</v>
      </c>
      <c r="D576" s="1">
        <v>0.49004689336808499</v>
      </c>
      <c r="E576" s="1">
        <v>0.49124448304610502</v>
      </c>
      <c r="F576" s="1">
        <v>1.45914315883324</v>
      </c>
      <c r="G576" s="1"/>
    </row>
    <row r="577" spans="1:7" x14ac:dyDescent="0.25">
      <c r="A577" s="2" t="str">
        <f t="shared" si="8"/>
        <v>0_575</v>
      </c>
      <c r="B577" s="1">
        <v>0</v>
      </c>
      <c r="C577" s="1">
        <v>575</v>
      </c>
      <c r="D577" s="1">
        <v>1.2868894028183699</v>
      </c>
      <c r="E577" s="1">
        <v>1.28484540318677</v>
      </c>
      <c r="F577" s="1">
        <v>0.82996803460484303</v>
      </c>
      <c r="G577" s="1"/>
    </row>
    <row r="578" spans="1:7" x14ac:dyDescent="0.25">
      <c r="A578" s="2" t="str">
        <f t="shared" si="8"/>
        <v>0_576</v>
      </c>
      <c r="B578" s="1">
        <v>0</v>
      </c>
      <c r="C578" s="1">
        <v>576</v>
      </c>
      <c r="D578" s="1">
        <v>-1.5686884723186501</v>
      </c>
      <c r="E578" s="1">
        <v>-1.5684617732319699</v>
      </c>
      <c r="F578" s="1">
        <v>-0.71693729503924597</v>
      </c>
      <c r="G578" s="1"/>
    </row>
    <row r="579" spans="1:7" x14ac:dyDescent="0.25">
      <c r="A579" s="2" t="str">
        <f t="shared" ref="A579:A642" si="9">B579&amp;"_"&amp;C579</f>
        <v>0_577</v>
      </c>
      <c r="B579" s="1">
        <v>0</v>
      </c>
      <c r="C579" s="1">
        <v>577</v>
      </c>
      <c r="D579" s="1">
        <v>0.65953698367155</v>
      </c>
      <c r="E579" s="1">
        <v>0.65879722725401801</v>
      </c>
      <c r="F579" s="1">
        <v>0.94369504145500505</v>
      </c>
      <c r="G579" s="1"/>
    </row>
    <row r="580" spans="1:7" x14ac:dyDescent="0.25">
      <c r="A580" s="2" t="str">
        <f t="shared" si="9"/>
        <v>0_578</v>
      </c>
      <c r="B580" s="1">
        <v>0</v>
      </c>
      <c r="C580" s="1">
        <v>578</v>
      </c>
      <c r="D580" s="1">
        <v>1.70036598129705</v>
      </c>
      <c r="E580" s="1">
        <v>1.69865611081728</v>
      </c>
      <c r="F580" s="1">
        <v>0.59282859544396904</v>
      </c>
      <c r="G580" s="1"/>
    </row>
    <row r="581" spans="1:7" x14ac:dyDescent="0.25">
      <c r="A581" s="2" t="str">
        <f t="shared" si="9"/>
        <v>0_579</v>
      </c>
      <c r="B581" s="1">
        <v>0</v>
      </c>
      <c r="C581" s="1">
        <v>579</v>
      </c>
      <c r="D581" s="1">
        <v>1.9565899337892501</v>
      </c>
      <c r="E581" s="1">
        <v>1.95515132686418</v>
      </c>
      <c r="F581" s="1">
        <v>1.4594091943790599</v>
      </c>
      <c r="G581" s="1"/>
    </row>
    <row r="582" spans="1:7" x14ac:dyDescent="0.25">
      <c r="A582" s="2" t="str">
        <f t="shared" si="9"/>
        <v>0_580</v>
      </c>
      <c r="B582" s="1">
        <v>0</v>
      </c>
      <c r="C582" s="1">
        <v>580</v>
      </c>
      <c r="D582" s="1">
        <v>-0.96753286184189102</v>
      </c>
      <c r="E582" s="1">
        <v>-0.96760736966701399</v>
      </c>
      <c r="F582" s="1">
        <v>-1.12205937853968</v>
      </c>
      <c r="G582" s="1"/>
    </row>
    <row r="583" spans="1:7" x14ac:dyDescent="0.25">
      <c r="A583" s="2" t="str">
        <f t="shared" si="9"/>
        <v>0_581</v>
      </c>
      <c r="B583" s="1">
        <v>0</v>
      </c>
      <c r="C583" s="1">
        <v>581</v>
      </c>
      <c r="D583" s="1">
        <v>-1.3648274407952801</v>
      </c>
      <c r="E583" s="1">
        <v>-1.3635849556067401</v>
      </c>
      <c r="F583" s="1">
        <v>-1.02695238698574</v>
      </c>
      <c r="G583" s="1"/>
    </row>
    <row r="584" spans="1:7" x14ac:dyDescent="0.25">
      <c r="A584" s="2" t="str">
        <f t="shared" si="9"/>
        <v>0_582</v>
      </c>
      <c r="B584" s="1">
        <v>0</v>
      </c>
      <c r="C584" s="1">
        <v>582</v>
      </c>
      <c r="D584" s="1">
        <v>0.58894267289818203</v>
      </c>
      <c r="E584" s="1">
        <v>0.58847226049218704</v>
      </c>
      <c r="F584" s="1">
        <v>0.26265220368203002</v>
      </c>
      <c r="G584" s="1"/>
    </row>
    <row r="585" spans="1:7" x14ac:dyDescent="0.25">
      <c r="A585" s="2" t="str">
        <f t="shared" si="9"/>
        <v>0_583</v>
      </c>
      <c r="B585" s="1">
        <v>0</v>
      </c>
      <c r="C585" s="1">
        <v>583</v>
      </c>
      <c r="D585" s="1">
        <v>-2.525580206826</v>
      </c>
      <c r="E585" s="1">
        <v>-2.5254474683743999</v>
      </c>
      <c r="F585" s="1">
        <v>-1.48292334878828</v>
      </c>
      <c r="G585" s="1"/>
    </row>
    <row r="586" spans="1:7" x14ac:dyDescent="0.25">
      <c r="A586" s="2" t="str">
        <f t="shared" si="9"/>
        <v>0_584</v>
      </c>
      <c r="B586" s="1">
        <v>0</v>
      </c>
      <c r="C586" s="1">
        <v>584</v>
      </c>
      <c r="D586" s="1">
        <v>0.43636044232513599</v>
      </c>
      <c r="E586" s="1">
        <v>0.43668387559577698</v>
      </c>
      <c r="F586" s="1">
        <v>0.13583856776518</v>
      </c>
      <c r="G586" s="1"/>
    </row>
    <row r="587" spans="1:7" x14ac:dyDescent="0.25">
      <c r="A587" s="2" t="str">
        <f t="shared" si="9"/>
        <v>0_585</v>
      </c>
      <c r="B587" s="1">
        <v>0</v>
      </c>
      <c r="C587" s="1">
        <v>585</v>
      </c>
      <c r="D587" s="1">
        <v>-1.25203764028547</v>
      </c>
      <c r="E587" s="1">
        <v>-1.25120932923267</v>
      </c>
      <c r="F587" s="1">
        <v>0.21388461052149699</v>
      </c>
      <c r="G587" s="1"/>
    </row>
    <row r="588" spans="1:7" x14ac:dyDescent="0.25">
      <c r="A588" s="2" t="str">
        <f t="shared" si="9"/>
        <v>0_586</v>
      </c>
      <c r="B588" s="1">
        <v>0</v>
      </c>
      <c r="C588" s="1">
        <v>586</v>
      </c>
      <c r="D588" s="1">
        <v>1.1322640463720299</v>
      </c>
      <c r="E588" s="1">
        <v>1.1326522578535301</v>
      </c>
      <c r="F588" s="1">
        <v>-0.89236139741627096</v>
      </c>
      <c r="G588" s="1"/>
    </row>
    <row r="589" spans="1:7" x14ac:dyDescent="0.25">
      <c r="A589" s="2" t="str">
        <f t="shared" si="9"/>
        <v>0_587</v>
      </c>
      <c r="B589" s="1">
        <v>0</v>
      </c>
      <c r="C589" s="1">
        <v>587</v>
      </c>
      <c r="D589" s="1">
        <v>-1.56956908953976</v>
      </c>
      <c r="E589" s="1">
        <v>-1.5701622237787101</v>
      </c>
      <c r="F589" s="1">
        <v>-0.61794047622572201</v>
      </c>
      <c r="G589" s="1"/>
    </row>
    <row r="590" spans="1:7" x14ac:dyDescent="0.25">
      <c r="A590" s="2" t="str">
        <f t="shared" si="9"/>
        <v>0_588</v>
      </c>
      <c r="B590" s="1">
        <v>0</v>
      </c>
      <c r="C590" s="1">
        <v>588</v>
      </c>
      <c r="D590" s="1">
        <v>7.3727181285245594E-2</v>
      </c>
      <c r="E590" s="1">
        <v>7.3500010798843302E-2</v>
      </c>
      <c r="F590" s="1">
        <v>-2.0852693271756002</v>
      </c>
      <c r="G590" s="1"/>
    </row>
    <row r="591" spans="1:7" x14ac:dyDescent="0.25">
      <c r="A591" s="2" t="str">
        <f t="shared" si="9"/>
        <v>0_589</v>
      </c>
      <c r="B591" s="1">
        <v>0</v>
      </c>
      <c r="C591" s="1">
        <v>589</v>
      </c>
      <c r="D591" s="1">
        <v>1.6521780977740499</v>
      </c>
      <c r="E591" s="1">
        <v>1.65274053485631</v>
      </c>
      <c r="F591" s="1">
        <v>-5.7270062406331798E-2</v>
      </c>
      <c r="G591" s="1"/>
    </row>
    <row r="592" spans="1:7" x14ac:dyDescent="0.25">
      <c r="A592" s="2" t="str">
        <f t="shared" si="9"/>
        <v>0_590</v>
      </c>
      <c r="B592" s="1">
        <v>0</v>
      </c>
      <c r="C592" s="1">
        <v>590</v>
      </c>
      <c r="D592" s="1">
        <v>0.119592532552207</v>
      </c>
      <c r="E592" s="1">
        <v>0.120001324731536</v>
      </c>
      <c r="F592" s="1">
        <v>0.24735102622192301</v>
      </c>
      <c r="G592" s="1"/>
    </row>
    <row r="593" spans="1:7" x14ac:dyDescent="0.25">
      <c r="A593" s="2" t="str">
        <f t="shared" si="9"/>
        <v>0_591</v>
      </c>
      <c r="B593" s="1">
        <v>0</v>
      </c>
      <c r="C593" s="1">
        <v>591</v>
      </c>
      <c r="D593" s="1">
        <v>0.85484698142875304</v>
      </c>
      <c r="E593" s="1">
        <v>0.85352355571680805</v>
      </c>
      <c r="F593" s="1">
        <v>-7.4384586632816704E-2</v>
      </c>
      <c r="G593" s="1"/>
    </row>
    <row r="594" spans="1:7" x14ac:dyDescent="0.25">
      <c r="A594" s="2" t="str">
        <f t="shared" si="9"/>
        <v>0_592</v>
      </c>
      <c r="B594" s="1">
        <v>0</v>
      </c>
      <c r="C594" s="1">
        <v>592</v>
      </c>
      <c r="D594" s="1">
        <v>-0.43625184236197101</v>
      </c>
      <c r="E594" s="1">
        <v>-0.43562485723831301</v>
      </c>
      <c r="F594" s="1">
        <v>0.55504823568343098</v>
      </c>
      <c r="G594" s="1"/>
    </row>
    <row r="595" spans="1:7" x14ac:dyDescent="0.25">
      <c r="A595" s="2" t="str">
        <f t="shared" si="9"/>
        <v>0_593</v>
      </c>
      <c r="B595" s="1">
        <v>0</v>
      </c>
      <c r="C595" s="1">
        <v>593</v>
      </c>
      <c r="D595" s="1">
        <v>0.72069131517428897</v>
      </c>
      <c r="E595" s="1">
        <v>0.72070838539916904</v>
      </c>
      <c r="F595" s="1">
        <v>-0.15599988777763901</v>
      </c>
      <c r="G595" s="1"/>
    </row>
    <row r="596" spans="1:7" x14ac:dyDescent="0.25">
      <c r="A596" s="2" t="str">
        <f t="shared" si="9"/>
        <v>0_594</v>
      </c>
      <c r="B596" s="1">
        <v>0</v>
      </c>
      <c r="C596" s="1">
        <v>594</v>
      </c>
      <c r="D596" s="1">
        <v>1.14907801007718</v>
      </c>
      <c r="E596" s="1">
        <v>1.14799762658781</v>
      </c>
      <c r="F596" s="1">
        <v>-0.49211813792540399</v>
      </c>
      <c r="G596" s="1"/>
    </row>
    <row r="597" spans="1:7" x14ac:dyDescent="0.25">
      <c r="A597" s="2" t="str">
        <f t="shared" si="9"/>
        <v>0_595</v>
      </c>
      <c r="B597" s="1">
        <v>0</v>
      </c>
      <c r="C597" s="1">
        <v>595</v>
      </c>
      <c r="D597" s="1">
        <v>1.1977548055765499</v>
      </c>
      <c r="E597" s="1">
        <v>1.1970850274770299</v>
      </c>
      <c r="F597" s="1">
        <v>1.1045204284153001</v>
      </c>
      <c r="G597" s="1"/>
    </row>
    <row r="598" spans="1:7" x14ac:dyDescent="0.25">
      <c r="A598" s="2" t="str">
        <f t="shared" si="9"/>
        <v>0_596</v>
      </c>
      <c r="B598" s="1">
        <v>0</v>
      </c>
      <c r="C598" s="1">
        <v>596</v>
      </c>
      <c r="D598" s="1">
        <v>-0.72451377638922798</v>
      </c>
      <c r="E598" s="1">
        <v>-0.725369553262453</v>
      </c>
      <c r="F598" s="1">
        <v>-0.26245495187437401</v>
      </c>
      <c r="G598" s="1"/>
    </row>
    <row r="599" spans="1:7" x14ac:dyDescent="0.25">
      <c r="A599" s="2" t="str">
        <f t="shared" si="9"/>
        <v>0_597</v>
      </c>
      <c r="B599" s="1">
        <v>0</v>
      </c>
      <c r="C599" s="1">
        <v>597</v>
      </c>
      <c r="D599" s="1">
        <v>-0.85914690155051499</v>
      </c>
      <c r="E599" s="1">
        <v>-0.85995005817856696</v>
      </c>
      <c r="F599" s="1">
        <v>-0.61281117275756403</v>
      </c>
      <c r="G599" s="1"/>
    </row>
    <row r="600" spans="1:7" x14ac:dyDescent="0.25">
      <c r="A600" s="2" t="str">
        <f t="shared" si="9"/>
        <v>0_598</v>
      </c>
      <c r="B600" s="1">
        <v>0</v>
      </c>
      <c r="C600" s="1">
        <v>598</v>
      </c>
      <c r="D600" s="1">
        <v>8.5987272383270294E-2</v>
      </c>
      <c r="E600" s="1">
        <v>8.5806739334986698E-2</v>
      </c>
      <c r="F600" s="1">
        <v>-2.7950398457435601</v>
      </c>
      <c r="G600" s="1"/>
    </row>
    <row r="601" spans="1:7" x14ac:dyDescent="0.25">
      <c r="A601" s="2" t="str">
        <f t="shared" si="9"/>
        <v>0_599</v>
      </c>
      <c r="B601" s="1">
        <v>0</v>
      </c>
      <c r="C601" s="1">
        <v>599</v>
      </c>
      <c r="D601" s="1">
        <v>1.2526423629412</v>
      </c>
      <c r="E601" s="1">
        <v>1.2521447533611101</v>
      </c>
      <c r="F601" s="1">
        <v>0.429080481386445</v>
      </c>
      <c r="G601" s="1"/>
    </row>
    <row r="602" spans="1:7" x14ac:dyDescent="0.25">
      <c r="A602" s="2" t="str">
        <f t="shared" si="9"/>
        <v>0_600</v>
      </c>
      <c r="B602" s="1">
        <v>0</v>
      </c>
      <c r="C602" s="1">
        <v>600</v>
      </c>
      <c r="D602" s="1">
        <v>0.79111303748608297</v>
      </c>
      <c r="E602" s="1">
        <v>0.79213429758945597</v>
      </c>
      <c r="F602" s="1">
        <v>-0.89245142940792599</v>
      </c>
      <c r="G602" s="1"/>
    </row>
    <row r="603" spans="1:7" x14ac:dyDescent="0.25">
      <c r="A603" s="2" t="str">
        <f t="shared" si="9"/>
        <v>0_601</v>
      </c>
      <c r="B603" s="1">
        <v>0</v>
      </c>
      <c r="C603" s="1">
        <v>601</v>
      </c>
      <c r="D603" s="1">
        <v>0.440615159775815</v>
      </c>
      <c r="E603" s="1">
        <v>0.440738810605457</v>
      </c>
      <c r="F603" s="1">
        <v>1.21689249060283</v>
      </c>
      <c r="G603" s="1"/>
    </row>
    <row r="604" spans="1:7" x14ac:dyDescent="0.25">
      <c r="A604" s="2" t="str">
        <f t="shared" si="9"/>
        <v>0_602</v>
      </c>
      <c r="B604" s="1">
        <v>0</v>
      </c>
      <c r="C604" s="1">
        <v>602</v>
      </c>
      <c r="D604" s="1">
        <v>-0.52223547900281597</v>
      </c>
      <c r="E604" s="1">
        <v>-0.52331723459520096</v>
      </c>
      <c r="F604" s="1">
        <v>-0.29115482687177502</v>
      </c>
      <c r="G604" s="1"/>
    </row>
    <row r="605" spans="1:7" x14ac:dyDescent="0.25">
      <c r="A605" s="2" t="str">
        <f t="shared" si="9"/>
        <v>0_603</v>
      </c>
      <c r="B605" s="1">
        <v>0</v>
      </c>
      <c r="C605" s="1">
        <v>603</v>
      </c>
      <c r="D605" s="1">
        <v>-0.82094700257575604</v>
      </c>
      <c r="E605" s="1">
        <v>-0.81975277625730003</v>
      </c>
      <c r="F605" s="1">
        <v>1.14343876800189</v>
      </c>
      <c r="G605" s="1"/>
    </row>
    <row r="606" spans="1:7" x14ac:dyDescent="0.25">
      <c r="A606" s="2" t="str">
        <f t="shared" si="9"/>
        <v>0_604</v>
      </c>
      <c r="B606" s="1">
        <v>0</v>
      </c>
      <c r="C606" s="1">
        <v>604</v>
      </c>
      <c r="D606" s="1">
        <v>-1.2938408719758001</v>
      </c>
      <c r="E606" s="1">
        <v>-1.29411676088859</v>
      </c>
      <c r="F606" s="1">
        <v>1.5104801135486399E-2</v>
      </c>
      <c r="G606" s="1"/>
    </row>
    <row r="607" spans="1:7" x14ac:dyDescent="0.25">
      <c r="A607" s="2" t="str">
        <f t="shared" si="9"/>
        <v>0_605</v>
      </c>
      <c r="B607" s="1">
        <v>0</v>
      </c>
      <c r="C607" s="1">
        <v>605</v>
      </c>
      <c r="D607" s="1">
        <v>0.84813318688535699</v>
      </c>
      <c r="E607" s="1">
        <v>0.84798940725663596</v>
      </c>
      <c r="F607" s="1">
        <v>0.30330160291604003</v>
      </c>
      <c r="G607" s="1"/>
    </row>
    <row r="608" spans="1:7" x14ac:dyDescent="0.25">
      <c r="A608" s="2" t="str">
        <f t="shared" si="9"/>
        <v>0_606</v>
      </c>
      <c r="B608" s="1">
        <v>0</v>
      </c>
      <c r="C608" s="1">
        <v>606</v>
      </c>
      <c r="D608" s="1">
        <v>0.72598154056917397</v>
      </c>
      <c r="E608" s="1">
        <v>0.72488843306189998</v>
      </c>
      <c r="F608" s="1">
        <v>1.32286641174112</v>
      </c>
      <c r="G608" s="1"/>
    </row>
    <row r="609" spans="1:7" x14ac:dyDescent="0.25">
      <c r="A609" s="2" t="str">
        <f t="shared" si="9"/>
        <v>0_607</v>
      </c>
      <c r="B609" s="1">
        <v>0</v>
      </c>
      <c r="C609" s="1">
        <v>607</v>
      </c>
      <c r="D609" s="1">
        <v>-0.579607319218436</v>
      </c>
      <c r="E609" s="1">
        <v>-0.57903428017063496</v>
      </c>
      <c r="F609" s="1">
        <v>-1.93917501986661</v>
      </c>
      <c r="G609" s="1"/>
    </row>
    <row r="610" spans="1:7" x14ac:dyDescent="0.25">
      <c r="A610" s="2" t="str">
        <f t="shared" si="9"/>
        <v>0_608</v>
      </c>
      <c r="B610" s="1">
        <v>0</v>
      </c>
      <c r="C610" s="1">
        <v>608</v>
      </c>
      <c r="D610" s="1">
        <v>-0.26186630666916</v>
      </c>
      <c r="E610" s="1">
        <v>-0.261395755184051</v>
      </c>
      <c r="F610" s="1">
        <v>-0.96142029717660205</v>
      </c>
      <c r="G610" s="1"/>
    </row>
    <row r="611" spans="1:7" x14ac:dyDescent="0.25">
      <c r="A611" s="2" t="str">
        <f t="shared" si="9"/>
        <v>0_609</v>
      </c>
      <c r="B611" s="1">
        <v>0</v>
      </c>
      <c r="C611" s="1">
        <v>609</v>
      </c>
      <c r="D611" s="1">
        <v>0.58910189747814501</v>
      </c>
      <c r="E611" s="1">
        <v>0.58798553807125897</v>
      </c>
      <c r="F611" s="1">
        <v>0.91171237973680797</v>
      </c>
      <c r="G611" s="1"/>
    </row>
    <row r="612" spans="1:7" x14ac:dyDescent="0.25">
      <c r="A612" s="2" t="str">
        <f t="shared" si="9"/>
        <v>0_610</v>
      </c>
      <c r="B612" s="1">
        <v>0</v>
      </c>
      <c r="C612" s="1">
        <v>610</v>
      </c>
      <c r="D612" s="1">
        <v>-0.51138672457594303</v>
      </c>
      <c r="E612" s="1">
        <v>-0.51023882427128098</v>
      </c>
      <c r="F612" s="1">
        <v>0.64108389110177399</v>
      </c>
      <c r="G612" s="1"/>
    </row>
    <row r="613" spans="1:7" x14ac:dyDescent="0.25">
      <c r="A613" s="2" t="str">
        <f t="shared" si="9"/>
        <v>0_611</v>
      </c>
      <c r="B613" s="1">
        <v>0</v>
      </c>
      <c r="C613" s="1">
        <v>611</v>
      </c>
      <c r="D613" s="1">
        <v>-1.3489613149052599</v>
      </c>
      <c r="E613" s="1">
        <v>-1.35083915448225</v>
      </c>
      <c r="F613" s="1">
        <v>-1.70604541467358</v>
      </c>
      <c r="G613" s="1"/>
    </row>
    <row r="614" spans="1:7" x14ac:dyDescent="0.25">
      <c r="A614" s="2" t="str">
        <f t="shared" si="9"/>
        <v>0_612</v>
      </c>
      <c r="B614" s="1">
        <v>0</v>
      </c>
      <c r="C614" s="1">
        <v>612</v>
      </c>
      <c r="D614" s="1">
        <v>0.87141773180505799</v>
      </c>
      <c r="E614" s="1">
        <v>0.87238677348494098</v>
      </c>
      <c r="F614" s="1">
        <v>1.5607814534134501</v>
      </c>
      <c r="G614" s="1"/>
    </row>
    <row r="615" spans="1:7" x14ac:dyDescent="0.25">
      <c r="A615" s="2" t="str">
        <f t="shared" si="9"/>
        <v>0_613</v>
      </c>
      <c r="B615" s="1">
        <v>0</v>
      </c>
      <c r="C615" s="1">
        <v>613</v>
      </c>
      <c r="D615" s="1">
        <v>-0.436423453859206</v>
      </c>
      <c r="E615" s="1">
        <v>-0.43745589204482399</v>
      </c>
      <c r="F615" s="1">
        <v>-0.28657979131203598</v>
      </c>
      <c r="G615" s="1"/>
    </row>
    <row r="616" spans="1:7" x14ac:dyDescent="0.25">
      <c r="A616" s="2" t="str">
        <f t="shared" si="9"/>
        <v>0_614</v>
      </c>
      <c r="B616" s="1">
        <v>0</v>
      </c>
      <c r="C616" s="1">
        <v>614</v>
      </c>
      <c r="D616" s="1">
        <v>0.19861599899616</v>
      </c>
      <c r="E616" s="1">
        <v>0.19863993579782699</v>
      </c>
      <c r="F616" s="1">
        <v>-4.0780297924939903E-2</v>
      </c>
      <c r="G616" s="1"/>
    </row>
    <row r="617" spans="1:7" x14ac:dyDescent="0.25">
      <c r="A617" s="2" t="str">
        <f t="shared" si="9"/>
        <v>0_615</v>
      </c>
      <c r="B617" s="1">
        <v>0</v>
      </c>
      <c r="C617" s="1">
        <v>615</v>
      </c>
      <c r="D617" s="1">
        <v>0.16875670084902</v>
      </c>
      <c r="E617" s="1">
        <v>0.167453631276784</v>
      </c>
      <c r="F617" s="1">
        <v>-0.93606383549799499</v>
      </c>
      <c r="G617" s="1"/>
    </row>
    <row r="618" spans="1:7" x14ac:dyDescent="0.25">
      <c r="A618" s="2" t="str">
        <f t="shared" si="9"/>
        <v>0_616</v>
      </c>
      <c r="B618" s="1">
        <v>0</v>
      </c>
      <c r="C618" s="1">
        <v>616</v>
      </c>
      <c r="D618" s="1">
        <v>0.84993916724076601</v>
      </c>
      <c r="E618" s="1">
        <v>0.849711155782782</v>
      </c>
      <c r="F618" s="1">
        <v>1.1658490385793501</v>
      </c>
      <c r="G618" s="1"/>
    </row>
    <row r="619" spans="1:7" x14ac:dyDescent="0.25">
      <c r="A619" s="2" t="str">
        <f t="shared" si="9"/>
        <v>0_617</v>
      </c>
      <c r="B619" s="1">
        <v>0</v>
      </c>
      <c r="C619" s="1">
        <v>617</v>
      </c>
      <c r="D619" s="1">
        <v>-0.14141575337973999</v>
      </c>
      <c r="E619" s="1">
        <v>-0.14071853359123601</v>
      </c>
      <c r="F619" s="1">
        <v>-0.35800671883303398</v>
      </c>
      <c r="G619" s="1"/>
    </row>
    <row r="620" spans="1:7" x14ac:dyDescent="0.25">
      <c r="A620" s="2" t="str">
        <f t="shared" si="9"/>
        <v>0_618</v>
      </c>
      <c r="B620" s="1">
        <v>0</v>
      </c>
      <c r="C620" s="1">
        <v>618</v>
      </c>
      <c r="D620" s="1">
        <v>0.915992369933193</v>
      </c>
      <c r="E620" s="1">
        <v>0.91480704557695303</v>
      </c>
      <c r="F620" s="1">
        <v>-1.23177153314322</v>
      </c>
      <c r="G620" s="1"/>
    </row>
    <row r="621" spans="1:7" x14ac:dyDescent="0.25">
      <c r="A621" s="2" t="str">
        <f t="shared" si="9"/>
        <v>0_619</v>
      </c>
      <c r="B621" s="1">
        <v>0</v>
      </c>
      <c r="C621" s="1">
        <v>619</v>
      </c>
      <c r="D621" s="1">
        <v>0.19733661355572499</v>
      </c>
      <c r="E621" s="1">
        <v>0.19649318315643499</v>
      </c>
      <c r="F621" s="1">
        <v>0.73334449186781703</v>
      </c>
      <c r="G621" s="1"/>
    </row>
    <row r="622" spans="1:7" x14ac:dyDescent="0.25">
      <c r="A622" s="2" t="str">
        <f t="shared" si="9"/>
        <v>0_620</v>
      </c>
      <c r="B622" s="1">
        <v>0</v>
      </c>
      <c r="C622" s="1">
        <v>620</v>
      </c>
      <c r="D622" s="1">
        <v>-0.120749217584177</v>
      </c>
      <c r="E622" s="1">
        <v>-0.11992234438084801</v>
      </c>
      <c r="F622" s="1">
        <v>1.16422073479748</v>
      </c>
      <c r="G622" s="1"/>
    </row>
    <row r="623" spans="1:7" x14ac:dyDescent="0.25">
      <c r="A623" s="2" t="str">
        <f t="shared" si="9"/>
        <v>0_621</v>
      </c>
      <c r="B623" s="1">
        <v>0</v>
      </c>
      <c r="C623" s="1">
        <v>621</v>
      </c>
      <c r="D623" s="1">
        <v>-0.19436218484691201</v>
      </c>
      <c r="E623" s="1">
        <v>-0.194919523654874</v>
      </c>
      <c r="F623" s="1">
        <v>-0.97951098391131097</v>
      </c>
      <c r="G623" s="1"/>
    </row>
    <row r="624" spans="1:7" x14ac:dyDescent="0.25">
      <c r="A624" s="2" t="str">
        <f t="shared" si="9"/>
        <v>0_622</v>
      </c>
      <c r="B624" s="1">
        <v>0</v>
      </c>
      <c r="C624" s="1">
        <v>622</v>
      </c>
      <c r="D624" s="1">
        <v>1.12601313367127</v>
      </c>
      <c r="E624" s="1">
        <v>1.1260232116931199</v>
      </c>
      <c r="F624" s="1">
        <v>2.4457972469402698</v>
      </c>
      <c r="G624" s="1"/>
    </row>
    <row r="625" spans="1:7" x14ac:dyDescent="0.25">
      <c r="A625" s="2" t="str">
        <f t="shared" si="9"/>
        <v>0_623</v>
      </c>
      <c r="B625" s="1">
        <v>0</v>
      </c>
      <c r="C625" s="1">
        <v>623</v>
      </c>
      <c r="D625" s="1">
        <v>-0.49488717244013403</v>
      </c>
      <c r="E625" s="1">
        <v>-0.49579397474699799</v>
      </c>
      <c r="F625" s="1">
        <v>-1.44622261311552E-3</v>
      </c>
      <c r="G625" s="1"/>
    </row>
    <row r="626" spans="1:7" x14ac:dyDescent="0.25">
      <c r="A626" s="2" t="str">
        <f t="shared" si="9"/>
        <v>0_624</v>
      </c>
      <c r="B626" s="1">
        <v>0</v>
      </c>
      <c r="C626" s="1">
        <v>624</v>
      </c>
      <c r="D626" s="1">
        <v>1.610184972623</v>
      </c>
      <c r="E626" s="1">
        <v>1.6096910438355601</v>
      </c>
      <c r="F626" s="1">
        <v>0.29327202583092199</v>
      </c>
      <c r="G626" s="1"/>
    </row>
    <row r="627" spans="1:7" x14ac:dyDescent="0.25">
      <c r="A627" s="2" t="str">
        <f t="shared" si="9"/>
        <v>0_625</v>
      </c>
      <c r="B627" s="1">
        <v>0</v>
      </c>
      <c r="C627" s="1">
        <v>625</v>
      </c>
      <c r="D627" s="1">
        <v>1.0049074768542301</v>
      </c>
      <c r="E627" s="1">
        <v>1.00542339880483</v>
      </c>
      <c r="F627" s="1">
        <v>-0.656495239664871</v>
      </c>
      <c r="G627" s="1"/>
    </row>
    <row r="628" spans="1:7" x14ac:dyDescent="0.25">
      <c r="A628" s="2" t="str">
        <f t="shared" si="9"/>
        <v>0_626</v>
      </c>
      <c r="B628" s="1">
        <v>0</v>
      </c>
      <c r="C628" s="1">
        <v>626</v>
      </c>
      <c r="D628" s="1">
        <v>0.49252613522048799</v>
      </c>
      <c r="E628" s="1">
        <v>0.49159592497908999</v>
      </c>
      <c r="F628" s="1">
        <v>1.0203869563721499</v>
      </c>
      <c r="G628" s="1"/>
    </row>
    <row r="629" spans="1:7" x14ac:dyDescent="0.25">
      <c r="A629" s="2" t="str">
        <f t="shared" si="9"/>
        <v>0_627</v>
      </c>
      <c r="B629" s="1">
        <v>0</v>
      </c>
      <c r="C629" s="1">
        <v>627</v>
      </c>
      <c r="D629" s="1">
        <v>0.57771325551669095</v>
      </c>
      <c r="E629" s="1">
        <v>0.57771597709956202</v>
      </c>
      <c r="F629" s="1">
        <v>-0.70994499913474396</v>
      </c>
      <c r="G629" s="1"/>
    </row>
    <row r="630" spans="1:7" x14ac:dyDescent="0.25">
      <c r="A630" s="2" t="str">
        <f t="shared" si="9"/>
        <v>0_628</v>
      </c>
      <c r="B630" s="1">
        <v>0</v>
      </c>
      <c r="C630" s="1">
        <v>628</v>
      </c>
      <c r="D630" s="1">
        <v>-0.70573053445238798</v>
      </c>
      <c r="E630" s="1">
        <v>-0.70524980329522902</v>
      </c>
      <c r="F630" s="1">
        <v>-0.84303717555939905</v>
      </c>
      <c r="G630" s="1"/>
    </row>
    <row r="631" spans="1:7" x14ac:dyDescent="0.25">
      <c r="A631" s="2" t="str">
        <f t="shared" si="9"/>
        <v>0_629</v>
      </c>
      <c r="B631" s="1">
        <v>0</v>
      </c>
      <c r="C631" s="1">
        <v>629</v>
      </c>
      <c r="D631" s="1">
        <v>1.0649427010264201</v>
      </c>
      <c r="E631" s="1">
        <v>1.0640491238210199</v>
      </c>
      <c r="F631" s="1">
        <v>-0.63079941817211005</v>
      </c>
      <c r="G631" s="1"/>
    </row>
    <row r="632" spans="1:7" x14ac:dyDescent="0.25">
      <c r="A632" s="2" t="str">
        <f t="shared" si="9"/>
        <v>0_630</v>
      </c>
      <c r="B632" s="1">
        <v>0</v>
      </c>
      <c r="C632" s="1">
        <v>630</v>
      </c>
      <c r="D632" s="1">
        <v>2.0485787030612301</v>
      </c>
      <c r="E632" s="1">
        <v>2.0477686877749299</v>
      </c>
      <c r="F632" s="1">
        <v>0.62712028841733902</v>
      </c>
      <c r="G632" s="1"/>
    </row>
    <row r="633" spans="1:7" x14ac:dyDescent="0.25">
      <c r="A633" s="2" t="str">
        <f t="shared" si="9"/>
        <v>0_631</v>
      </c>
      <c r="B633" s="1">
        <v>0</v>
      </c>
      <c r="C633" s="1">
        <v>631</v>
      </c>
      <c r="D633" s="1">
        <v>1.06567198995304</v>
      </c>
      <c r="E633" s="1">
        <v>1.0656040207913999</v>
      </c>
      <c r="F633" s="1">
        <v>0.57153343383180499</v>
      </c>
      <c r="G633" s="1"/>
    </row>
    <row r="634" spans="1:7" x14ac:dyDescent="0.25">
      <c r="A634" s="2" t="str">
        <f t="shared" si="9"/>
        <v>0_632</v>
      </c>
      <c r="B634" s="1">
        <v>0</v>
      </c>
      <c r="C634" s="1">
        <v>632</v>
      </c>
      <c r="D634" s="1">
        <v>0.64642029412458801</v>
      </c>
      <c r="E634" s="1">
        <v>0.64648450877257302</v>
      </c>
      <c r="F634" s="1">
        <v>0.85631649033901702</v>
      </c>
      <c r="G634" s="1"/>
    </row>
    <row r="635" spans="1:7" x14ac:dyDescent="0.25">
      <c r="A635" s="2" t="str">
        <f t="shared" si="9"/>
        <v>0_633</v>
      </c>
      <c r="B635" s="1">
        <v>0</v>
      </c>
      <c r="C635" s="1">
        <v>633</v>
      </c>
      <c r="D635" s="1">
        <v>-0.33660603986966098</v>
      </c>
      <c r="E635" s="1">
        <v>-0.33747352188268598</v>
      </c>
      <c r="F635" s="1">
        <v>-1.18630448575169</v>
      </c>
      <c r="G635" s="1"/>
    </row>
    <row r="636" spans="1:7" x14ac:dyDescent="0.25">
      <c r="A636" s="2" t="str">
        <f t="shared" si="9"/>
        <v>0_634</v>
      </c>
      <c r="B636" s="1">
        <v>0</v>
      </c>
      <c r="C636" s="1">
        <v>634</v>
      </c>
      <c r="D636" s="1">
        <v>-0.10172698399210101</v>
      </c>
      <c r="E636" s="1">
        <v>-0.102072216319412</v>
      </c>
      <c r="F636" s="1">
        <v>-0.44655367117922801</v>
      </c>
      <c r="G636" s="1"/>
    </row>
    <row r="637" spans="1:7" x14ac:dyDescent="0.25">
      <c r="A637" s="2" t="str">
        <f t="shared" si="9"/>
        <v>0_635</v>
      </c>
      <c r="B637" s="1">
        <v>0</v>
      </c>
      <c r="C637" s="1">
        <v>635</v>
      </c>
      <c r="D637" s="1">
        <v>-1.01992425214752</v>
      </c>
      <c r="E637" s="1">
        <v>-1.01967826403686</v>
      </c>
      <c r="F637" s="1">
        <v>-0.83174572554808801</v>
      </c>
      <c r="G637" s="1"/>
    </row>
    <row r="638" spans="1:7" x14ac:dyDescent="0.25">
      <c r="A638" s="2" t="str">
        <f t="shared" si="9"/>
        <v>0_636</v>
      </c>
      <c r="B638" s="1">
        <v>0</v>
      </c>
      <c r="C638" s="1">
        <v>636</v>
      </c>
      <c r="D638" s="1">
        <v>0.84828657709617705</v>
      </c>
      <c r="E638" s="1">
        <v>0.84666199043671597</v>
      </c>
      <c r="F638" s="1">
        <v>0.60455707052688301</v>
      </c>
      <c r="G638" s="1"/>
    </row>
    <row r="639" spans="1:7" x14ac:dyDescent="0.25">
      <c r="A639" s="2" t="str">
        <f t="shared" si="9"/>
        <v>0_637</v>
      </c>
      <c r="B639" s="1">
        <v>0</v>
      </c>
      <c r="C639" s="1">
        <v>637</v>
      </c>
      <c r="D639" s="1">
        <v>-0.75144864042367698</v>
      </c>
      <c r="E639" s="1">
        <v>-0.75155884753323898</v>
      </c>
      <c r="F639" s="1">
        <v>-1.61420644115826</v>
      </c>
      <c r="G639" s="1"/>
    </row>
    <row r="640" spans="1:7" x14ac:dyDescent="0.25">
      <c r="A640" s="2" t="str">
        <f t="shared" si="9"/>
        <v>0_638</v>
      </c>
      <c r="B640" s="1">
        <v>0</v>
      </c>
      <c r="C640" s="1">
        <v>638</v>
      </c>
      <c r="D640" s="1">
        <v>-1.2109240511925701</v>
      </c>
      <c r="E640" s="1">
        <v>-1.2121633070365001</v>
      </c>
      <c r="F640" s="1">
        <v>2.0283720013664699E-2</v>
      </c>
      <c r="G640" s="1"/>
    </row>
    <row r="641" spans="1:7" x14ac:dyDescent="0.25">
      <c r="A641" s="2" t="str">
        <f t="shared" si="9"/>
        <v>0_639</v>
      </c>
      <c r="B641" s="1">
        <v>0</v>
      </c>
      <c r="C641" s="1">
        <v>639</v>
      </c>
      <c r="D641" s="1">
        <v>-0.225191189680055</v>
      </c>
      <c r="E641" s="1">
        <v>-0.225005564558208</v>
      </c>
      <c r="F641" s="1">
        <v>1.2076630491089899</v>
      </c>
      <c r="G641" s="1"/>
    </row>
    <row r="642" spans="1:7" x14ac:dyDescent="0.25">
      <c r="A642" s="2" t="str">
        <f t="shared" si="9"/>
        <v>0_640</v>
      </c>
      <c r="B642" s="1">
        <v>0</v>
      </c>
      <c r="C642" s="1">
        <v>640</v>
      </c>
      <c r="D642" s="1">
        <v>-1.60109587463014</v>
      </c>
      <c r="E642" s="1">
        <v>-1.6007081699072101</v>
      </c>
      <c r="F642" s="1">
        <v>-1.36609209305033</v>
      </c>
      <c r="G642" s="1"/>
    </row>
    <row r="643" spans="1:7" x14ac:dyDescent="0.25">
      <c r="A643" s="2" t="str">
        <f t="shared" ref="A643:A706" si="10">B643&amp;"_"&amp;C643</f>
        <v>0_641</v>
      </c>
      <c r="B643" s="1">
        <v>0</v>
      </c>
      <c r="C643" s="1">
        <v>641</v>
      </c>
      <c r="D643" s="1">
        <v>1.5074914576779299</v>
      </c>
      <c r="E643" s="1">
        <v>1.5087871249783</v>
      </c>
      <c r="F643" s="1">
        <v>0.81907557712122603</v>
      </c>
      <c r="G643" s="1"/>
    </row>
    <row r="644" spans="1:7" x14ac:dyDescent="0.25">
      <c r="A644" s="2" t="str">
        <f t="shared" si="10"/>
        <v>0_642</v>
      </c>
      <c r="B644" s="1">
        <v>0</v>
      </c>
      <c r="C644" s="1">
        <v>642</v>
      </c>
      <c r="D644" s="1">
        <v>-1.69749811542385</v>
      </c>
      <c r="E644" s="1">
        <v>-1.6966766014271499</v>
      </c>
      <c r="F644" s="1">
        <v>-0.52132758054769901</v>
      </c>
      <c r="G644" s="1"/>
    </row>
    <row r="645" spans="1:7" x14ac:dyDescent="0.25">
      <c r="A645" s="2" t="str">
        <f t="shared" si="10"/>
        <v>0_643</v>
      </c>
      <c r="B645" s="1">
        <v>0</v>
      </c>
      <c r="C645" s="1">
        <v>643</v>
      </c>
      <c r="D645" s="1">
        <v>1.1823732610569599</v>
      </c>
      <c r="E645" s="1">
        <v>1.18175735033199</v>
      </c>
      <c r="F645" s="1">
        <v>1.1123752737694701</v>
      </c>
      <c r="G645" s="1"/>
    </row>
    <row r="646" spans="1:7" x14ac:dyDescent="0.25">
      <c r="A646" s="2" t="str">
        <f t="shared" si="10"/>
        <v>0_644</v>
      </c>
      <c r="B646" s="1">
        <v>0</v>
      </c>
      <c r="C646" s="1">
        <v>644</v>
      </c>
      <c r="D646" s="1">
        <v>0.556350015881654</v>
      </c>
      <c r="E646" s="1">
        <v>0.55641734479645399</v>
      </c>
      <c r="F646" s="1">
        <v>0.67761393456421404</v>
      </c>
      <c r="G646" s="1"/>
    </row>
    <row r="647" spans="1:7" x14ac:dyDescent="0.25">
      <c r="A647" s="2" t="str">
        <f t="shared" si="10"/>
        <v>0_645</v>
      </c>
      <c r="B647" s="1">
        <v>0</v>
      </c>
      <c r="C647" s="1">
        <v>645</v>
      </c>
      <c r="D647" s="1">
        <v>0.23634289153209201</v>
      </c>
      <c r="E647" s="1">
        <v>0.23496252352592001</v>
      </c>
      <c r="F647" s="1">
        <v>0.64989512270376304</v>
      </c>
      <c r="G647" s="1"/>
    </row>
    <row r="648" spans="1:7" x14ac:dyDescent="0.25">
      <c r="A648" s="2" t="str">
        <f t="shared" si="10"/>
        <v>0_646</v>
      </c>
      <c r="B648" s="1">
        <v>0</v>
      </c>
      <c r="C648" s="1">
        <v>646</v>
      </c>
      <c r="D648" s="1">
        <v>-0.79697137221186198</v>
      </c>
      <c r="E648" s="1">
        <v>-0.79867435806977904</v>
      </c>
      <c r="F648" s="1">
        <v>-2.2003069119299798</v>
      </c>
      <c r="G648" s="1"/>
    </row>
    <row r="649" spans="1:7" x14ac:dyDescent="0.25">
      <c r="A649" s="2" t="str">
        <f t="shared" si="10"/>
        <v>0_647</v>
      </c>
      <c r="B649" s="1">
        <v>0</v>
      </c>
      <c r="C649" s="1">
        <v>647</v>
      </c>
      <c r="D649" s="1">
        <v>1.0561985318620899</v>
      </c>
      <c r="E649" s="1">
        <v>1.0558124264706299</v>
      </c>
      <c r="F649" s="1">
        <v>0.92223404449498303</v>
      </c>
      <c r="G649" s="1"/>
    </row>
    <row r="650" spans="1:7" x14ac:dyDescent="0.25">
      <c r="A650" s="2" t="str">
        <f t="shared" si="10"/>
        <v>0_648</v>
      </c>
      <c r="B650" s="1">
        <v>0</v>
      </c>
      <c r="C650" s="1">
        <v>648</v>
      </c>
      <c r="D650" s="1">
        <v>-0.59567492234385999</v>
      </c>
      <c r="E650" s="1">
        <v>-0.59441564555710702</v>
      </c>
      <c r="F650" s="1">
        <v>0.27338707708157101</v>
      </c>
      <c r="G650" s="1"/>
    </row>
    <row r="651" spans="1:7" x14ac:dyDescent="0.25">
      <c r="A651" s="2" t="str">
        <f t="shared" si="10"/>
        <v>0_649</v>
      </c>
      <c r="B651" s="1">
        <v>0</v>
      </c>
      <c r="C651" s="1">
        <v>649</v>
      </c>
      <c r="D651" s="1">
        <v>7.6504214016528294E-2</v>
      </c>
      <c r="E651" s="1">
        <v>7.5827881416327098E-2</v>
      </c>
      <c r="F651" s="1">
        <v>0.103028002905941</v>
      </c>
      <c r="G651" s="1"/>
    </row>
    <row r="652" spans="1:7" x14ac:dyDescent="0.25">
      <c r="A652" s="2" t="str">
        <f t="shared" si="10"/>
        <v>0_650</v>
      </c>
      <c r="B652" s="1">
        <v>0</v>
      </c>
      <c r="C652" s="1">
        <v>650</v>
      </c>
      <c r="D652" s="1">
        <v>1.6338631959132399</v>
      </c>
      <c r="E652" s="1">
        <v>1.63341241393908</v>
      </c>
      <c r="F652" s="1">
        <v>0.84189028268058097</v>
      </c>
      <c r="G652" s="1"/>
    </row>
    <row r="653" spans="1:7" x14ac:dyDescent="0.25">
      <c r="A653" s="2" t="str">
        <f t="shared" si="10"/>
        <v>0_651</v>
      </c>
      <c r="B653" s="1">
        <v>0</v>
      </c>
      <c r="C653" s="1">
        <v>651</v>
      </c>
      <c r="D653" s="1">
        <v>0.46437582297100899</v>
      </c>
      <c r="E653" s="1">
        <v>0.464642446754361</v>
      </c>
      <c r="F653" s="1">
        <v>-1.10440822722858</v>
      </c>
      <c r="G653" s="1"/>
    </row>
    <row r="654" spans="1:7" x14ac:dyDescent="0.25">
      <c r="A654" s="2" t="str">
        <f t="shared" si="10"/>
        <v>0_652</v>
      </c>
      <c r="B654" s="1">
        <v>0</v>
      </c>
      <c r="C654" s="1">
        <v>652</v>
      </c>
      <c r="D654" s="1">
        <v>-1.5200304367928399</v>
      </c>
      <c r="E654" s="1">
        <v>-1.52019999903295</v>
      </c>
      <c r="F654" s="1">
        <v>0.920833571942131</v>
      </c>
      <c r="G654" s="1"/>
    </row>
    <row r="655" spans="1:7" x14ac:dyDescent="0.25">
      <c r="A655" s="2" t="str">
        <f t="shared" si="10"/>
        <v>0_653</v>
      </c>
      <c r="B655" s="1">
        <v>0</v>
      </c>
      <c r="C655" s="1">
        <v>653</v>
      </c>
      <c r="D655" s="1">
        <v>1.17199463422979</v>
      </c>
      <c r="E655" s="1">
        <v>1.1715658150955</v>
      </c>
      <c r="F655" s="1">
        <v>1.12061513837367</v>
      </c>
      <c r="G655" s="1"/>
    </row>
    <row r="656" spans="1:7" x14ac:dyDescent="0.25">
      <c r="A656" s="2" t="str">
        <f t="shared" si="10"/>
        <v>0_654</v>
      </c>
      <c r="B656" s="1">
        <v>0</v>
      </c>
      <c r="C656" s="1">
        <v>654</v>
      </c>
      <c r="D656" s="1">
        <v>0.16282181242267099</v>
      </c>
      <c r="E656" s="1">
        <v>0.16347460908968001</v>
      </c>
      <c r="F656" s="1">
        <v>0.96092763299884698</v>
      </c>
      <c r="G656" s="1"/>
    </row>
    <row r="657" spans="1:7" x14ac:dyDescent="0.25">
      <c r="A657" s="2" t="str">
        <f t="shared" si="10"/>
        <v>0_655</v>
      </c>
      <c r="B657" s="1">
        <v>0</v>
      </c>
      <c r="C657" s="1">
        <v>655</v>
      </c>
      <c r="D657" s="1">
        <v>-1.2640975385466899</v>
      </c>
      <c r="E657" s="1">
        <v>-1.2623076096444501</v>
      </c>
      <c r="F657" s="1">
        <v>-0.97986710064997096</v>
      </c>
      <c r="G657" s="1"/>
    </row>
    <row r="658" spans="1:7" x14ac:dyDescent="0.25">
      <c r="A658" s="2" t="str">
        <f t="shared" si="10"/>
        <v>0_656</v>
      </c>
      <c r="B658" s="1">
        <v>0</v>
      </c>
      <c r="C658" s="1">
        <v>656</v>
      </c>
      <c r="D658" s="1">
        <v>-0.45342882458059097</v>
      </c>
      <c r="E658" s="1">
        <v>-0.45538499658953902</v>
      </c>
      <c r="F658" s="1">
        <v>-4.7926613305214701E-2</v>
      </c>
      <c r="G658" s="1"/>
    </row>
    <row r="659" spans="1:7" x14ac:dyDescent="0.25">
      <c r="A659" s="2" t="str">
        <f t="shared" si="10"/>
        <v>0_657</v>
      </c>
      <c r="B659" s="1">
        <v>0</v>
      </c>
      <c r="C659" s="1">
        <v>657</v>
      </c>
      <c r="D659" s="1">
        <v>-0.14142599592086999</v>
      </c>
      <c r="E659" s="1">
        <v>-0.14197898684354199</v>
      </c>
      <c r="F659" s="1">
        <v>8.6750380392706106E-2</v>
      </c>
      <c r="G659" s="1"/>
    </row>
    <row r="660" spans="1:7" x14ac:dyDescent="0.25">
      <c r="A660" s="2" t="str">
        <f t="shared" si="10"/>
        <v>0_658</v>
      </c>
      <c r="B660" s="1">
        <v>0</v>
      </c>
      <c r="C660" s="1">
        <v>658</v>
      </c>
      <c r="D660" s="1">
        <v>-1.07781241553882</v>
      </c>
      <c r="E660" s="1">
        <v>-1.0780412674488999</v>
      </c>
      <c r="F660" s="1">
        <v>0.34252739748585298</v>
      </c>
      <c r="G660" s="1"/>
    </row>
    <row r="661" spans="1:7" x14ac:dyDescent="0.25">
      <c r="A661" s="2" t="str">
        <f t="shared" si="10"/>
        <v>0_659</v>
      </c>
      <c r="B661" s="1">
        <v>0</v>
      </c>
      <c r="C661" s="1">
        <v>659</v>
      </c>
      <c r="D661" s="1">
        <v>-0.82836718793811903</v>
      </c>
      <c r="E661" s="1">
        <v>-0.82724540823151804</v>
      </c>
      <c r="F661" s="1">
        <v>-0.79129632577795705</v>
      </c>
      <c r="G661" s="1"/>
    </row>
    <row r="662" spans="1:7" x14ac:dyDescent="0.25">
      <c r="A662" s="2" t="str">
        <f t="shared" si="10"/>
        <v>0_660</v>
      </c>
      <c r="B662" s="1">
        <v>0</v>
      </c>
      <c r="C662" s="1">
        <v>660</v>
      </c>
      <c r="D662" s="1">
        <v>-2.0772327286186001</v>
      </c>
      <c r="E662" s="1">
        <v>-2.0779660210256501</v>
      </c>
      <c r="F662" s="1">
        <v>-0.68676099939512503</v>
      </c>
      <c r="G662" s="1"/>
    </row>
    <row r="663" spans="1:7" x14ac:dyDescent="0.25">
      <c r="A663" s="2" t="str">
        <f t="shared" si="10"/>
        <v>0_661</v>
      </c>
      <c r="B663" s="1">
        <v>0</v>
      </c>
      <c r="C663" s="1">
        <v>661</v>
      </c>
      <c r="D663" s="1">
        <v>1.2557217328008401</v>
      </c>
      <c r="E663" s="1">
        <v>1.2551680638985501</v>
      </c>
      <c r="F663" s="1">
        <v>0.79296111904892197</v>
      </c>
      <c r="G663" s="1"/>
    </row>
    <row r="664" spans="1:7" x14ac:dyDescent="0.25">
      <c r="A664" s="2" t="str">
        <f t="shared" si="10"/>
        <v>0_662</v>
      </c>
      <c r="B664" s="1">
        <v>0</v>
      </c>
      <c r="C664" s="1">
        <v>662</v>
      </c>
      <c r="D664" s="1">
        <v>-1.0295759471644299</v>
      </c>
      <c r="E664" s="1">
        <v>-1.0299175411517301</v>
      </c>
      <c r="F664" s="1">
        <v>1.14723947400646</v>
      </c>
      <c r="G664" s="1"/>
    </row>
    <row r="665" spans="1:7" x14ac:dyDescent="0.25">
      <c r="A665" s="2" t="str">
        <f t="shared" si="10"/>
        <v>0_663</v>
      </c>
      <c r="B665" s="1">
        <v>0</v>
      </c>
      <c r="C665" s="1">
        <v>663</v>
      </c>
      <c r="D665" s="1">
        <v>0.63210186140559099</v>
      </c>
      <c r="E665" s="1">
        <v>0.63026134975903902</v>
      </c>
      <c r="F665" s="1">
        <v>0.41312571254038899</v>
      </c>
      <c r="G665" s="1"/>
    </row>
    <row r="666" spans="1:7" x14ac:dyDescent="0.25">
      <c r="A666" s="2" t="str">
        <f t="shared" si="10"/>
        <v>0_664</v>
      </c>
      <c r="B666" s="1">
        <v>0</v>
      </c>
      <c r="C666" s="1">
        <v>664</v>
      </c>
      <c r="D666" s="1">
        <v>-1.7833176669345701</v>
      </c>
      <c r="E666" s="1">
        <v>-1.7841120162136399</v>
      </c>
      <c r="F666" s="1">
        <v>3.4854528174271301E-2</v>
      </c>
      <c r="G666" s="1"/>
    </row>
    <row r="667" spans="1:7" x14ac:dyDescent="0.25">
      <c r="A667" s="2" t="str">
        <f t="shared" si="10"/>
        <v>0_665</v>
      </c>
      <c r="B667" s="1">
        <v>0</v>
      </c>
      <c r="C667" s="1">
        <v>665</v>
      </c>
      <c r="D667" s="1">
        <v>1.10633352290863</v>
      </c>
      <c r="E667" s="1">
        <v>1.1054555943075901</v>
      </c>
      <c r="F667" s="1">
        <v>1.3335792644598501</v>
      </c>
      <c r="G667" s="1"/>
    </row>
    <row r="668" spans="1:7" x14ac:dyDescent="0.25">
      <c r="A668" s="2" t="str">
        <f t="shared" si="10"/>
        <v>0_666</v>
      </c>
      <c r="B668" s="1">
        <v>0</v>
      </c>
      <c r="C668" s="1">
        <v>666</v>
      </c>
      <c r="D668" s="1">
        <v>-0.96893509525550103</v>
      </c>
      <c r="E668" s="1">
        <v>-0.97080731788361097</v>
      </c>
      <c r="F668" s="1">
        <v>-0.43647227455153098</v>
      </c>
      <c r="G668" s="1"/>
    </row>
    <row r="669" spans="1:7" x14ac:dyDescent="0.25">
      <c r="A669" s="2" t="str">
        <f t="shared" si="10"/>
        <v>0_667</v>
      </c>
      <c r="B669" s="1">
        <v>0</v>
      </c>
      <c r="C669" s="1">
        <v>667</v>
      </c>
      <c r="D669" s="1">
        <v>1.5674526947564</v>
      </c>
      <c r="E669" s="1">
        <v>1.5673302734811301</v>
      </c>
      <c r="F669" s="1">
        <v>0.98272384333178697</v>
      </c>
      <c r="G669" s="1"/>
    </row>
    <row r="670" spans="1:7" x14ac:dyDescent="0.25">
      <c r="A670" s="2" t="str">
        <f t="shared" si="10"/>
        <v>0_668</v>
      </c>
      <c r="B670" s="1">
        <v>0</v>
      </c>
      <c r="C670" s="1">
        <v>668</v>
      </c>
      <c r="D670" s="1">
        <v>-0.38528852236269501</v>
      </c>
      <c r="E670" s="1">
        <v>-0.38566348656378702</v>
      </c>
      <c r="F670" s="1">
        <v>-1.3952663307464599</v>
      </c>
      <c r="G670" s="1"/>
    </row>
    <row r="671" spans="1:7" x14ac:dyDescent="0.25">
      <c r="A671" s="2" t="str">
        <f t="shared" si="10"/>
        <v>0_669</v>
      </c>
      <c r="B671" s="1">
        <v>0</v>
      </c>
      <c r="C671" s="1">
        <v>669</v>
      </c>
      <c r="D671" s="1">
        <v>0.44847716376389701</v>
      </c>
      <c r="E671" s="1">
        <v>0.44923415481873102</v>
      </c>
      <c r="F671" s="1">
        <v>0.59976531556920698</v>
      </c>
      <c r="G671" s="1"/>
    </row>
    <row r="672" spans="1:7" x14ac:dyDescent="0.25">
      <c r="A672" s="2" t="str">
        <f t="shared" si="10"/>
        <v>0_670</v>
      </c>
      <c r="B672" s="1">
        <v>0</v>
      </c>
      <c r="C672" s="1">
        <v>670</v>
      </c>
      <c r="D672" s="1">
        <v>1.3043645123640399</v>
      </c>
      <c r="E672" s="1">
        <v>1.30493340675444</v>
      </c>
      <c r="F672" s="1">
        <v>1.2320817925548999</v>
      </c>
      <c r="G672" s="1"/>
    </row>
    <row r="673" spans="1:7" x14ac:dyDescent="0.25">
      <c r="A673" s="2" t="str">
        <f t="shared" si="10"/>
        <v>0_671</v>
      </c>
      <c r="B673" s="1">
        <v>0</v>
      </c>
      <c r="C673" s="1">
        <v>671</v>
      </c>
      <c r="D673" s="1">
        <v>0.84746571360515799</v>
      </c>
      <c r="E673" s="1">
        <v>0.84660718647061095</v>
      </c>
      <c r="F673" s="1">
        <v>-6.3674308238874794E-2</v>
      </c>
      <c r="G673" s="1"/>
    </row>
    <row r="674" spans="1:7" x14ac:dyDescent="0.25">
      <c r="A674" s="2" t="str">
        <f t="shared" si="10"/>
        <v>0_672</v>
      </c>
      <c r="B674" s="1">
        <v>0</v>
      </c>
      <c r="C674" s="1">
        <v>672</v>
      </c>
      <c r="D674" s="1">
        <v>-1.46345794768786</v>
      </c>
      <c r="E674" s="1">
        <v>-1.4629315459182699</v>
      </c>
      <c r="F674" s="1">
        <v>1.55220835929468</v>
      </c>
      <c r="G674" s="1"/>
    </row>
    <row r="675" spans="1:7" x14ac:dyDescent="0.25">
      <c r="A675" s="2" t="str">
        <f t="shared" si="10"/>
        <v>0_673</v>
      </c>
      <c r="B675" s="1">
        <v>0</v>
      </c>
      <c r="C675" s="1">
        <v>673</v>
      </c>
      <c r="D675" s="1">
        <v>-0.283137284129025</v>
      </c>
      <c r="E675" s="1">
        <v>-0.284158034760919</v>
      </c>
      <c r="F675" s="1">
        <v>-2.4246549983233301</v>
      </c>
      <c r="G675" s="1"/>
    </row>
    <row r="676" spans="1:7" x14ac:dyDescent="0.25">
      <c r="A676" s="2" t="str">
        <f t="shared" si="10"/>
        <v>0_674</v>
      </c>
      <c r="B676" s="1">
        <v>0</v>
      </c>
      <c r="C676" s="1">
        <v>674</v>
      </c>
      <c r="D676" s="1">
        <v>1.01707102715284</v>
      </c>
      <c r="E676" s="1">
        <v>1.0177974858863801</v>
      </c>
      <c r="F676" s="1">
        <v>1.94881578360714</v>
      </c>
      <c r="G676" s="1"/>
    </row>
    <row r="677" spans="1:7" x14ac:dyDescent="0.25">
      <c r="A677" s="2" t="str">
        <f t="shared" si="10"/>
        <v>0_675</v>
      </c>
      <c r="B677" s="1">
        <v>0</v>
      </c>
      <c r="C677" s="1">
        <v>675</v>
      </c>
      <c r="D677" s="1">
        <v>0.69216280480765302</v>
      </c>
      <c r="E677" s="1">
        <v>0.69221509113958102</v>
      </c>
      <c r="F677" s="1">
        <v>1.3202119120538001</v>
      </c>
      <c r="G677" s="1"/>
    </row>
    <row r="678" spans="1:7" x14ac:dyDescent="0.25">
      <c r="A678" s="2" t="str">
        <f t="shared" si="10"/>
        <v>0_676</v>
      </c>
      <c r="B678" s="1">
        <v>0</v>
      </c>
      <c r="C678" s="1">
        <v>676</v>
      </c>
      <c r="D678" s="1">
        <v>-0.240138817236103</v>
      </c>
      <c r="E678" s="1">
        <v>-0.24063896481437899</v>
      </c>
      <c r="F678" s="1">
        <v>0.70900408718470798</v>
      </c>
      <c r="G678" s="1"/>
    </row>
    <row r="679" spans="1:7" x14ac:dyDescent="0.25">
      <c r="A679" s="2" t="str">
        <f t="shared" si="10"/>
        <v>0_677</v>
      </c>
      <c r="B679" s="1">
        <v>0</v>
      </c>
      <c r="C679" s="1">
        <v>677</v>
      </c>
      <c r="D679" s="1">
        <v>0.80208372349894896</v>
      </c>
      <c r="E679" s="1">
        <v>0.80088795513365096</v>
      </c>
      <c r="F679" s="1">
        <v>-6.3859734266890705E-2</v>
      </c>
      <c r="G679" s="1"/>
    </row>
    <row r="680" spans="1:7" x14ac:dyDescent="0.25">
      <c r="A680" s="2" t="str">
        <f t="shared" si="10"/>
        <v>0_678</v>
      </c>
      <c r="B680" s="1">
        <v>0</v>
      </c>
      <c r="C680" s="1">
        <v>678</v>
      </c>
      <c r="D680" s="1">
        <v>0.180739969930066</v>
      </c>
      <c r="E680" s="1">
        <v>0.18116892932666101</v>
      </c>
      <c r="F680" s="1">
        <v>-1.8968175062886301</v>
      </c>
      <c r="G680" s="1"/>
    </row>
    <row r="681" spans="1:7" x14ac:dyDescent="0.25">
      <c r="A681" s="2" t="str">
        <f t="shared" si="10"/>
        <v>0_679</v>
      </c>
      <c r="B681" s="1">
        <v>0</v>
      </c>
      <c r="C681" s="1">
        <v>679</v>
      </c>
      <c r="D681" s="1">
        <v>-0.21542642060381001</v>
      </c>
      <c r="E681" s="1">
        <v>-0.216099148302623</v>
      </c>
      <c r="F681" s="1">
        <v>0.23110148883737699</v>
      </c>
      <c r="G681" s="1"/>
    </row>
    <row r="682" spans="1:7" x14ac:dyDescent="0.25">
      <c r="A682" s="2" t="str">
        <f t="shared" si="10"/>
        <v>0_680</v>
      </c>
      <c r="B682" s="1">
        <v>0</v>
      </c>
      <c r="C682" s="1">
        <v>680</v>
      </c>
      <c r="D682" s="1">
        <v>-0.34075809685922998</v>
      </c>
      <c r="E682" s="1">
        <v>-0.34098351853443798</v>
      </c>
      <c r="F682" s="1">
        <v>6.8913365569633497E-2</v>
      </c>
      <c r="G682" s="1"/>
    </row>
    <row r="683" spans="1:7" x14ac:dyDescent="0.25">
      <c r="A683" s="2" t="str">
        <f t="shared" si="10"/>
        <v>0_681</v>
      </c>
      <c r="B683" s="1">
        <v>0</v>
      </c>
      <c r="C683" s="1">
        <v>681</v>
      </c>
      <c r="D683" s="1">
        <v>1.4800894031195899</v>
      </c>
      <c r="E683" s="1">
        <v>1.47937324010488</v>
      </c>
      <c r="F683" s="1">
        <v>3.24806133985224</v>
      </c>
      <c r="G683" s="1"/>
    </row>
    <row r="684" spans="1:7" x14ac:dyDescent="0.25">
      <c r="A684" s="2" t="str">
        <f t="shared" si="10"/>
        <v>0_682</v>
      </c>
      <c r="B684" s="1">
        <v>0</v>
      </c>
      <c r="C684" s="1">
        <v>682</v>
      </c>
      <c r="D684" s="1">
        <v>0.825086345068896</v>
      </c>
      <c r="E684" s="1">
        <v>0.82517564848312996</v>
      </c>
      <c r="F684" s="1">
        <v>0.30208652788118001</v>
      </c>
      <c r="G684" s="1"/>
    </row>
    <row r="685" spans="1:7" x14ac:dyDescent="0.25">
      <c r="A685" s="2" t="str">
        <f t="shared" si="10"/>
        <v>0_683</v>
      </c>
      <c r="B685" s="1">
        <v>0</v>
      </c>
      <c r="C685" s="1">
        <v>683</v>
      </c>
      <c r="D685" s="1">
        <v>0.75248793413266801</v>
      </c>
      <c r="E685" s="1">
        <v>0.751418592477472</v>
      </c>
      <c r="F685" s="1">
        <v>1.6751640580795699</v>
      </c>
      <c r="G685" s="1"/>
    </row>
    <row r="686" spans="1:7" x14ac:dyDescent="0.25">
      <c r="A686" s="2" t="str">
        <f t="shared" si="10"/>
        <v>0_684</v>
      </c>
      <c r="B686" s="1">
        <v>0</v>
      </c>
      <c r="C686" s="1">
        <v>684</v>
      </c>
      <c r="D686" s="1">
        <v>-0.22010685240566599</v>
      </c>
      <c r="E686" s="1">
        <v>-0.220929646432797</v>
      </c>
      <c r="F686" s="1">
        <v>-0.27320574628511102</v>
      </c>
      <c r="G686" s="1"/>
    </row>
    <row r="687" spans="1:7" x14ac:dyDescent="0.25">
      <c r="A687" s="2" t="str">
        <f t="shared" si="10"/>
        <v>0_685</v>
      </c>
      <c r="B687" s="1">
        <v>0</v>
      </c>
      <c r="C687" s="1">
        <v>685</v>
      </c>
      <c r="D687" s="1">
        <v>0.87208625557181496</v>
      </c>
      <c r="E687" s="1">
        <v>0.87093885682350203</v>
      </c>
      <c r="F687" s="1">
        <v>-0.51213052674986503</v>
      </c>
      <c r="G687" s="1"/>
    </row>
    <row r="688" spans="1:7" x14ac:dyDescent="0.25">
      <c r="A688" s="2" t="str">
        <f t="shared" si="10"/>
        <v>0_686</v>
      </c>
      <c r="B688" s="1">
        <v>0</v>
      </c>
      <c r="C688" s="1">
        <v>686</v>
      </c>
      <c r="D688" s="1">
        <v>-1.1871902344624601</v>
      </c>
      <c r="E688" s="1">
        <v>-1.1885761843941001</v>
      </c>
      <c r="F688" s="1">
        <v>0.27613590785168501</v>
      </c>
      <c r="G688" s="1"/>
    </row>
    <row r="689" spans="1:7" x14ac:dyDescent="0.25">
      <c r="A689" s="2" t="str">
        <f t="shared" si="10"/>
        <v>0_687</v>
      </c>
      <c r="B689" s="1">
        <v>0</v>
      </c>
      <c r="C689" s="1">
        <v>687</v>
      </c>
      <c r="D689" s="1">
        <v>0.816091787170385</v>
      </c>
      <c r="E689" s="1">
        <v>0.81669554119868504</v>
      </c>
      <c r="F689" s="1">
        <v>-0.30176343940184203</v>
      </c>
      <c r="G689" s="1"/>
    </row>
    <row r="690" spans="1:7" x14ac:dyDescent="0.25">
      <c r="A690" s="2" t="str">
        <f t="shared" si="10"/>
        <v>0_688</v>
      </c>
      <c r="B690" s="1">
        <v>0</v>
      </c>
      <c r="C690" s="1">
        <v>688</v>
      </c>
      <c r="D690" s="1">
        <v>-0.95230548196956699</v>
      </c>
      <c r="E690" s="1">
        <v>-0.951776739192845</v>
      </c>
      <c r="F690" s="1">
        <v>0.94662124405423298</v>
      </c>
      <c r="G690" s="1"/>
    </row>
    <row r="691" spans="1:7" x14ac:dyDescent="0.25">
      <c r="A691" s="2" t="str">
        <f t="shared" si="10"/>
        <v>0_689</v>
      </c>
      <c r="B691" s="1">
        <v>0</v>
      </c>
      <c r="C691" s="1">
        <v>689</v>
      </c>
      <c r="D691" s="1">
        <v>-1.2879089691811401</v>
      </c>
      <c r="E691" s="1">
        <v>-1.2877192800832999</v>
      </c>
      <c r="F691" s="1">
        <v>-1.3001200985325501</v>
      </c>
      <c r="G691" s="1"/>
    </row>
    <row r="692" spans="1:7" x14ac:dyDescent="0.25">
      <c r="A692" s="2" t="str">
        <f t="shared" si="10"/>
        <v>0_690</v>
      </c>
      <c r="B692" s="1">
        <v>0</v>
      </c>
      <c r="C692" s="1">
        <v>690</v>
      </c>
      <c r="D692" s="1">
        <v>-0.67536815168738595</v>
      </c>
      <c r="E692" s="1">
        <v>-0.67623314345218899</v>
      </c>
      <c r="F692" s="1">
        <v>1.0178598845936</v>
      </c>
      <c r="G692" s="1"/>
    </row>
    <row r="693" spans="1:7" x14ac:dyDescent="0.25">
      <c r="A693" s="2" t="str">
        <f t="shared" si="10"/>
        <v>0_691</v>
      </c>
      <c r="B693" s="1">
        <v>0</v>
      </c>
      <c r="C693" s="1">
        <v>691</v>
      </c>
      <c r="D693" s="1">
        <v>-0.99988413006294496</v>
      </c>
      <c r="E693" s="1">
        <v>-1.0026621873299799</v>
      </c>
      <c r="F693" s="1">
        <v>-0.78884334358342301</v>
      </c>
      <c r="G693" s="1"/>
    </row>
    <row r="694" spans="1:7" x14ac:dyDescent="0.25">
      <c r="A694" s="2" t="str">
        <f t="shared" si="10"/>
        <v>0_692</v>
      </c>
      <c r="B694" s="1">
        <v>0</v>
      </c>
      <c r="C694" s="1">
        <v>692</v>
      </c>
      <c r="D694" s="1">
        <v>-0.50825985542135799</v>
      </c>
      <c r="E694" s="1">
        <v>-0.51023537061011903</v>
      </c>
      <c r="F694" s="1">
        <v>-1.6790737052976199</v>
      </c>
      <c r="G694" s="1"/>
    </row>
    <row r="695" spans="1:7" x14ac:dyDescent="0.25">
      <c r="A695" s="2" t="str">
        <f t="shared" si="10"/>
        <v>0_693</v>
      </c>
      <c r="B695" s="1">
        <v>0</v>
      </c>
      <c r="C695" s="1">
        <v>693</v>
      </c>
      <c r="D695" s="1">
        <v>0.73665540224958803</v>
      </c>
      <c r="E695" s="1">
        <v>0.73643780019012095</v>
      </c>
      <c r="F695" s="1">
        <v>-1.2239359565011301</v>
      </c>
      <c r="G695" s="1"/>
    </row>
    <row r="696" spans="1:7" x14ac:dyDescent="0.25">
      <c r="A696" s="2" t="str">
        <f t="shared" si="10"/>
        <v>0_694</v>
      </c>
      <c r="B696" s="1">
        <v>0</v>
      </c>
      <c r="C696" s="1">
        <v>694</v>
      </c>
      <c r="D696" s="1">
        <v>1.82490957068728</v>
      </c>
      <c r="E696" s="1">
        <v>1.8253394642521299</v>
      </c>
      <c r="F696" s="1">
        <v>-1.32674654783257</v>
      </c>
      <c r="G696" s="1"/>
    </row>
    <row r="697" spans="1:7" x14ac:dyDescent="0.25">
      <c r="A697" s="2" t="str">
        <f t="shared" si="10"/>
        <v>0_695</v>
      </c>
      <c r="B697" s="1">
        <v>0</v>
      </c>
      <c r="C697" s="1">
        <v>695</v>
      </c>
      <c r="D697" s="1">
        <v>0.89112339088716197</v>
      </c>
      <c r="E697" s="1">
        <v>0.89226545645850297</v>
      </c>
      <c r="F697" s="1">
        <v>2.4417224278362499</v>
      </c>
      <c r="G697" s="1"/>
    </row>
    <row r="698" spans="1:7" x14ac:dyDescent="0.25">
      <c r="A698" s="2" t="str">
        <f t="shared" si="10"/>
        <v>0_696</v>
      </c>
      <c r="B698" s="1">
        <v>0</v>
      </c>
      <c r="C698" s="1">
        <v>696</v>
      </c>
      <c r="D698" s="1">
        <v>0.87047745523537401</v>
      </c>
      <c r="E698" s="1">
        <v>0.87068005220370803</v>
      </c>
      <c r="F698" s="1">
        <v>1.1631710447944701</v>
      </c>
      <c r="G698" s="1"/>
    </row>
    <row r="699" spans="1:7" x14ac:dyDescent="0.25">
      <c r="A699" s="2" t="str">
        <f t="shared" si="10"/>
        <v>0_697</v>
      </c>
      <c r="B699" s="1">
        <v>0</v>
      </c>
      <c r="C699" s="1">
        <v>697</v>
      </c>
      <c r="D699" s="1">
        <v>2.4869514922562299</v>
      </c>
      <c r="E699" s="1">
        <v>2.4868805542538399</v>
      </c>
      <c r="F699" s="1">
        <v>-1.26754854525575E-2</v>
      </c>
      <c r="G699" s="1"/>
    </row>
    <row r="700" spans="1:7" x14ac:dyDescent="0.25">
      <c r="A700" s="2" t="str">
        <f t="shared" si="10"/>
        <v>0_698</v>
      </c>
      <c r="B700" s="1">
        <v>0</v>
      </c>
      <c r="C700" s="1">
        <v>698</v>
      </c>
      <c r="D700" s="1">
        <v>-1.08410567529693</v>
      </c>
      <c r="E700" s="1">
        <v>-1.0838402065078301</v>
      </c>
      <c r="F700" s="1">
        <v>0.27955592345183999</v>
      </c>
      <c r="G700" s="1"/>
    </row>
    <row r="701" spans="1:7" x14ac:dyDescent="0.25">
      <c r="A701" s="2" t="str">
        <f t="shared" si="10"/>
        <v>0_699</v>
      </c>
      <c r="B701" s="1">
        <v>0</v>
      </c>
      <c r="C701" s="1">
        <v>699</v>
      </c>
      <c r="D701" s="1">
        <v>0.89394113760722604</v>
      </c>
      <c r="E701" s="1">
        <v>0.89300491143090799</v>
      </c>
      <c r="F701" s="1">
        <v>-1.03667054210555</v>
      </c>
      <c r="G701" s="1"/>
    </row>
    <row r="702" spans="1:7" x14ac:dyDescent="0.25">
      <c r="A702" s="2" t="str">
        <f t="shared" si="10"/>
        <v>0_700</v>
      </c>
      <c r="B702" s="1">
        <v>0</v>
      </c>
      <c r="C702" s="1">
        <v>700</v>
      </c>
      <c r="D702" s="1">
        <v>-0.91923881909680705</v>
      </c>
      <c r="E702" s="1">
        <v>-0.92025364503190898</v>
      </c>
      <c r="F702" s="1">
        <v>0.44319886319068202</v>
      </c>
      <c r="G702" s="1"/>
    </row>
    <row r="703" spans="1:7" x14ac:dyDescent="0.25">
      <c r="A703" s="2" t="str">
        <f t="shared" si="10"/>
        <v>0_701</v>
      </c>
      <c r="B703" s="1">
        <v>0</v>
      </c>
      <c r="C703" s="1">
        <v>701</v>
      </c>
      <c r="D703" s="1">
        <v>-0.17407916856734301</v>
      </c>
      <c r="E703" s="1">
        <v>-0.17536424039936399</v>
      </c>
      <c r="F703" s="1">
        <v>0.63887277817160204</v>
      </c>
      <c r="G703" s="1"/>
    </row>
    <row r="704" spans="1:7" x14ac:dyDescent="0.25">
      <c r="A704" s="2" t="str">
        <f t="shared" si="10"/>
        <v>0_702</v>
      </c>
      <c r="B704" s="1">
        <v>0</v>
      </c>
      <c r="C704" s="1">
        <v>702</v>
      </c>
      <c r="D704" s="1">
        <v>1.8320425220390599</v>
      </c>
      <c r="E704" s="1">
        <v>1.83169810406863</v>
      </c>
      <c r="F704" s="1">
        <v>-0.18158445601398401</v>
      </c>
      <c r="G704" s="1"/>
    </row>
    <row r="705" spans="1:7" x14ac:dyDescent="0.25">
      <c r="A705" s="2" t="str">
        <f t="shared" si="10"/>
        <v>0_703</v>
      </c>
      <c r="B705" s="1">
        <v>0</v>
      </c>
      <c r="C705" s="1">
        <v>703</v>
      </c>
      <c r="D705" s="1">
        <v>0.23227032466168199</v>
      </c>
      <c r="E705" s="1">
        <v>0.231074148010535</v>
      </c>
      <c r="F705" s="1">
        <v>0.70966488226985103</v>
      </c>
      <c r="G705" s="1"/>
    </row>
    <row r="706" spans="1:7" x14ac:dyDescent="0.25">
      <c r="A706" s="2" t="str">
        <f t="shared" si="10"/>
        <v>0_704</v>
      </c>
      <c r="B706" s="1">
        <v>0</v>
      </c>
      <c r="C706" s="1">
        <v>704</v>
      </c>
      <c r="D706" s="1">
        <v>-1.428661925773</v>
      </c>
      <c r="E706" s="1">
        <v>-1.4283796207809101</v>
      </c>
      <c r="F706" s="1">
        <v>-1.37455365927316</v>
      </c>
      <c r="G706" s="1"/>
    </row>
    <row r="707" spans="1:7" x14ac:dyDescent="0.25">
      <c r="A707" s="2" t="str">
        <f t="shared" ref="A707:A770" si="11">B707&amp;"_"&amp;C707</f>
        <v>0_705</v>
      </c>
      <c r="B707" s="1">
        <v>0</v>
      </c>
      <c r="C707" s="1">
        <v>705</v>
      </c>
      <c r="D707" s="1">
        <v>-5.8897085587988098E-2</v>
      </c>
      <c r="E707" s="1">
        <v>-5.7413177809679798E-2</v>
      </c>
      <c r="F707" s="1">
        <v>-0.34991866552015799</v>
      </c>
      <c r="G707" s="1"/>
    </row>
    <row r="708" spans="1:7" x14ac:dyDescent="0.25">
      <c r="A708" s="2" t="str">
        <f t="shared" si="11"/>
        <v>0_706</v>
      </c>
      <c r="B708" s="1">
        <v>0</v>
      </c>
      <c r="C708" s="1">
        <v>706</v>
      </c>
      <c r="D708" s="1">
        <v>-0.53535891473326003</v>
      </c>
      <c r="E708" s="1">
        <v>-0.53551798014449303</v>
      </c>
      <c r="F708" s="1">
        <v>-1.4766641589227401</v>
      </c>
      <c r="G708" s="1"/>
    </row>
    <row r="709" spans="1:7" x14ac:dyDescent="0.25">
      <c r="A709" s="2" t="str">
        <f t="shared" si="11"/>
        <v>0_707</v>
      </c>
      <c r="B709" s="1">
        <v>0</v>
      </c>
      <c r="C709" s="1">
        <v>707</v>
      </c>
      <c r="D709" s="1">
        <v>-0.203260222114997</v>
      </c>
      <c r="E709" s="1">
        <v>-0.20389337444403799</v>
      </c>
      <c r="F709" s="1">
        <v>-2.8331776410487198E-3</v>
      </c>
      <c r="G709" s="1"/>
    </row>
    <row r="710" spans="1:7" x14ac:dyDescent="0.25">
      <c r="A710" s="2" t="str">
        <f t="shared" si="11"/>
        <v>0_708</v>
      </c>
      <c r="B710" s="1">
        <v>0</v>
      </c>
      <c r="C710" s="1">
        <v>708</v>
      </c>
      <c r="D710" s="1">
        <v>0.40725197708830302</v>
      </c>
      <c r="E710" s="1">
        <v>0.407486888902857</v>
      </c>
      <c r="F710" s="1">
        <v>0.81682744358690595</v>
      </c>
      <c r="G710" s="1"/>
    </row>
    <row r="711" spans="1:7" x14ac:dyDescent="0.25">
      <c r="A711" s="2" t="str">
        <f t="shared" si="11"/>
        <v>0_709</v>
      </c>
      <c r="B711" s="1">
        <v>0</v>
      </c>
      <c r="C711" s="1">
        <v>709</v>
      </c>
      <c r="D711" s="1">
        <v>-0.23679474654428101</v>
      </c>
      <c r="E711" s="1">
        <v>-0.23921083437360399</v>
      </c>
      <c r="F711" s="1">
        <v>0.69425202401040698</v>
      </c>
      <c r="G711" s="1"/>
    </row>
    <row r="712" spans="1:7" x14ac:dyDescent="0.25">
      <c r="A712" s="2" t="str">
        <f t="shared" si="11"/>
        <v>0_710</v>
      </c>
      <c r="B712" s="1">
        <v>0</v>
      </c>
      <c r="C712" s="1">
        <v>710</v>
      </c>
      <c r="D712" s="1">
        <v>-2.0384594395172002E-2</v>
      </c>
      <c r="E712" s="1">
        <v>-2.10873686800583E-2</v>
      </c>
      <c r="F712" s="1">
        <v>-0.51288636712450397</v>
      </c>
      <c r="G712" s="1"/>
    </row>
    <row r="713" spans="1:7" x14ac:dyDescent="0.25">
      <c r="A713" s="2" t="str">
        <f t="shared" si="11"/>
        <v>0_711</v>
      </c>
      <c r="B713" s="1">
        <v>0</v>
      </c>
      <c r="C713" s="1">
        <v>711</v>
      </c>
      <c r="D713" s="1">
        <v>1.01885654471158</v>
      </c>
      <c r="E713" s="1">
        <v>1.01840637296132</v>
      </c>
      <c r="F713" s="1">
        <v>-0.34111124631324502</v>
      </c>
      <c r="G713" s="1"/>
    </row>
    <row r="714" spans="1:7" x14ac:dyDescent="0.25">
      <c r="A714" s="2" t="str">
        <f t="shared" si="11"/>
        <v>0_712</v>
      </c>
      <c r="B714" s="1">
        <v>0</v>
      </c>
      <c r="C714" s="1">
        <v>712</v>
      </c>
      <c r="D714" s="1">
        <v>-0.14029668870142001</v>
      </c>
      <c r="E714" s="1">
        <v>-0.14186379880458699</v>
      </c>
      <c r="F714" s="1">
        <v>-0.18648007393173399</v>
      </c>
      <c r="G714" s="1"/>
    </row>
    <row r="715" spans="1:7" x14ac:dyDescent="0.25">
      <c r="A715" s="2" t="str">
        <f t="shared" si="11"/>
        <v>0_713</v>
      </c>
      <c r="B715" s="1">
        <v>0</v>
      </c>
      <c r="C715" s="1">
        <v>713</v>
      </c>
      <c r="D715" s="1">
        <v>-0.45039231685440301</v>
      </c>
      <c r="E715" s="1">
        <v>-0.45011739417506402</v>
      </c>
      <c r="F715" s="1">
        <v>0.89935652775494002</v>
      </c>
      <c r="G715" s="1"/>
    </row>
    <row r="716" spans="1:7" x14ac:dyDescent="0.25">
      <c r="A716" s="2" t="str">
        <f t="shared" si="11"/>
        <v>0_714</v>
      </c>
      <c r="B716" s="1">
        <v>0</v>
      </c>
      <c r="C716" s="1">
        <v>714</v>
      </c>
      <c r="D716" s="1">
        <v>4.4054717093028002E-2</v>
      </c>
      <c r="E716" s="1">
        <v>4.5720495801557702E-2</v>
      </c>
      <c r="F716" s="1">
        <v>-0.29725833020155801</v>
      </c>
      <c r="G716" s="1"/>
    </row>
    <row r="717" spans="1:7" x14ac:dyDescent="0.25">
      <c r="A717" s="2" t="str">
        <f t="shared" si="11"/>
        <v>0_715</v>
      </c>
      <c r="B717" s="1">
        <v>0</v>
      </c>
      <c r="C717" s="1">
        <v>715</v>
      </c>
      <c r="D717" s="1">
        <v>1.0185225214564499</v>
      </c>
      <c r="E717" s="1">
        <v>1.0193180695281301</v>
      </c>
      <c r="F717" s="1">
        <v>-0.64502864522181802</v>
      </c>
      <c r="G717" s="1"/>
    </row>
    <row r="718" spans="1:7" x14ac:dyDescent="0.25">
      <c r="A718" s="2" t="str">
        <f t="shared" si="11"/>
        <v>0_716</v>
      </c>
      <c r="B718" s="1">
        <v>0</v>
      </c>
      <c r="C718" s="1">
        <v>716</v>
      </c>
      <c r="D718" s="1">
        <v>1.5643322241451501</v>
      </c>
      <c r="E718" s="1">
        <v>1.5644947930926201</v>
      </c>
      <c r="F718" s="1">
        <v>2.6673301135723899</v>
      </c>
      <c r="G718" s="1"/>
    </row>
    <row r="719" spans="1:7" x14ac:dyDescent="0.25">
      <c r="A719" s="2" t="str">
        <f t="shared" si="11"/>
        <v>0_717</v>
      </c>
      <c r="B719" s="1">
        <v>0</v>
      </c>
      <c r="C719" s="1">
        <v>717</v>
      </c>
      <c r="D719" s="1">
        <v>-1.8549678433148</v>
      </c>
      <c r="E719" s="1">
        <v>-1.85450776777683</v>
      </c>
      <c r="F719" s="1">
        <v>0.32272383730220799</v>
      </c>
      <c r="G719" s="1"/>
    </row>
    <row r="720" spans="1:7" x14ac:dyDescent="0.25">
      <c r="A720" s="2" t="str">
        <f t="shared" si="11"/>
        <v>0_718</v>
      </c>
      <c r="B720" s="1">
        <v>0</v>
      </c>
      <c r="C720" s="1">
        <v>718</v>
      </c>
      <c r="D720" s="1">
        <v>-1.4368250635878601</v>
      </c>
      <c r="E720" s="1">
        <v>-1.43855996302258</v>
      </c>
      <c r="F720" s="1">
        <v>-0.65584444222898997</v>
      </c>
      <c r="G720" s="1"/>
    </row>
    <row r="721" spans="1:7" x14ac:dyDescent="0.25">
      <c r="A721" s="2" t="str">
        <f t="shared" si="11"/>
        <v>0_719</v>
      </c>
      <c r="B721" s="1">
        <v>0</v>
      </c>
      <c r="C721" s="1">
        <v>719</v>
      </c>
      <c r="D721" s="1">
        <v>-2.53394378649282</v>
      </c>
      <c r="E721" s="1">
        <v>-2.5353473048357298</v>
      </c>
      <c r="F721" s="1">
        <v>-2.1348716565718302</v>
      </c>
      <c r="G721" s="1"/>
    </row>
    <row r="722" spans="1:7" x14ac:dyDescent="0.25">
      <c r="A722" s="2" t="str">
        <f t="shared" si="11"/>
        <v>1_0</v>
      </c>
      <c r="B722" s="1">
        <v>1</v>
      </c>
      <c r="C722" s="1">
        <v>0</v>
      </c>
      <c r="D722" s="1">
        <v>0.89244867346760104</v>
      </c>
      <c r="E722" s="1">
        <v>0.89308427948199598</v>
      </c>
      <c r="F722" s="1">
        <v>-0.69053707380913198</v>
      </c>
      <c r="G722" s="1"/>
    </row>
    <row r="723" spans="1:7" x14ac:dyDescent="0.25">
      <c r="A723" s="2" t="str">
        <f t="shared" si="11"/>
        <v>1_1</v>
      </c>
      <c r="B723" s="1">
        <v>1</v>
      </c>
      <c r="C723" s="1">
        <v>1</v>
      </c>
      <c r="D723" s="1">
        <v>-0.76319291262849798</v>
      </c>
      <c r="E723" s="1">
        <v>-0.76369606287256997</v>
      </c>
      <c r="F723" s="1">
        <v>0.738527700146837</v>
      </c>
      <c r="G723" s="1"/>
    </row>
    <row r="724" spans="1:7" x14ac:dyDescent="0.25">
      <c r="A724" s="2" t="str">
        <f t="shared" si="11"/>
        <v>1_2</v>
      </c>
      <c r="B724" s="1">
        <v>1</v>
      </c>
      <c r="C724" s="1">
        <v>2</v>
      </c>
      <c r="D724" s="1">
        <v>1.8496356954484401</v>
      </c>
      <c r="E724" s="1">
        <v>1.8506350059899499</v>
      </c>
      <c r="F724" s="1">
        <v>-0.69765444271448496</v>
      </c>
      <c r="G724" s="1"/>
    </row>
    <row r="725" spans="1:7" x14ac:dyDescent="0.25">
      <c r="A725" s="2" t="str">
        <f t="shared" si="11"/>
        <v>1_3</v>
      </c>
      <c r="B725" s="1">
        <v>1</v>
      </c>
      <c r="C725" s="1">
        <v>3</v>
      </c>
      <c r="D725" s="1">
        <v>0.48644688874310399</v>
      </c>
      <c r="E725" s="1">
        <v>0.48805012113296597</v>
      </c>
      <c r="F725" s="1">
        <v>0.603281395872729</v>
      </c>
      <c r="G725" s="1"/>
    </row>
    <row r="726" spans="1:7" x14ac:dyDescent="0.25">
      <c r="A726" s="2" t="str">
        <f t="shared" si="11"/>
        <v>1_4</v>
      </c>
      <c r="B726" s="1">
        <v>1</v>
      </c>
      <c r="C726" s="1">
        <v>4</v>
      </c>
      <c r="D726" s="1">
        <v>-0.76740999762923301</v>
      </c>
      <c r="E726" s="1">
        <v>-0.76857337169838202</v>
      </c>
      <c r="F726" s="1">
        <v>-0.47964742741190602</v>
      </c>
      <c r="G726" s="1"/>
    </row>
    <row r="727" spans="1:7" x14ac:dyDescent="0.25">
      <c r="A727" s="2" t="str">
        <f t="shared" si="11"/>
        <v>1_5</v>
      </c>
      <c r="B727" s="1">
        <v>1</v>
      </c>
      <c r="C727" s="1">
        <v>5</v>
      </c>
      <c r="D727" s="1">
        <v>-0.47301921870067298</v>
      </c>
      <c r="E727" s="1">
        <v>-0.47106873421638501</v>
      </c>
      <c r="F727" s="1">
        <v>1.3619642501047899</v>
      </c>
      <c r="G727" s="1"/>
    </row>
    <row r="728" spans="1:7" x14ac:dyDescent="0.25">
      <c r="A728" s="2" t="str">
        <f t="shared" si="11"/>
        <v>1_6</v>
      </c>
      <c r="B728" s="1">
        <v>1</v>
      </c>
      <c r="C728" s="1">
        <v>6</v>
      </c>
      <c r="D728" s="1">
        <v>0.25006452339971802</v>
      </c>
      <c r="E728" s="1">
        <v>0.24993136588613299</v>
      </c>
      <c r="F728" s="1">
        <v>-0.39700026389288501</v>
      </c>
      <c r="G728" s="1"/>
    </row>
    <row r="729" spans="1:7" x14ac:dyDescent="0.25">
      <c r="A729" s="2" t="str">
        <f t="shared" si="11"/>
        <v>1_7</v>
      </c>
      <c r="B729" s="1">
        <v>1</v>
      </c>
      <c r="C729" s="1">
        <v>7</v>
      </c>
      <c r="D729" s="1">
        <v>-8.4327336273740894E-2</v>
      </c>
      <c r="E729" s="1">
        <v>-8.3105652469232294E-2</v>
      </c>
      <c r="F729" s="1">
        <v>9.4743568219284799E-2</v>
      </c>
      <c r="G729" s="1"/>
    </row>
    <row r="730" spans="1:7" x14ac:dyDescent="0.25">
      <c r="A730" s="2" t="str">
        <f t="shared" si="11"/>
        <v>1_8</v>
      </c>
      <c r="B730" s="1">
        <v>1</v>
      </c>
      <c r="C730" s="1">
        <v>8</v>
      </c>
      <c r="D730" s="1">
        <v>-0.158823320765867</v>
      </c>
      <c r="E730" s="1">
        <v>-0.15744674947063</v>
      </c>
      <c r="F730" s="1">
        <v>0.87272154655675904</v>
      </c>
      <c r="G730" s="1"/>
    </row>
    <row r="731" spans="1:7" x14ac:dyDescent="0.25">
      <c r="A731" s="2" t="str">
        <f t="shared" si="11"/>
        <v>1_9</v>
      </c>
      <c r="B731" s="1">
        <v>1</v>
      </c>
      <c r="C731" s="1">
        <v>9</v>
      </c>
      <c r="D731" s="1">
        <v>-1.7562500721540899</v>
      </c>
      <c r="E731" s="1">
        <v>-1.75560545269061</v>
      </c>
      <c r="F731" s="1">
        <v>-0.83523052329203795</v>
      </c>
      <c r="G731" s="1"/>
    </row>
    <row r="732" spans="1:7" x14ac:dyDescent="0.25">
      <c r="A732" s="2" t="str">
        <f t="shared" si="11"/>
        <v>1_10</v>
      </c>
      <c r="B732" s="1">
        <v>1</v>
      </c>
      <c r="C732" s="1">
        <v>10</v>
      </c>
      <c r="D732" s="1">
        <v>-0.51959518336944799</v>
      </c>
      <c r="E732" s="1">
        <v>-0.52187973551210398</v>
      </c>
      <c r="F732" s="1">
        <v>-0.30376379555759597</v>
      </c>
      <c r="G732" s="1"/>
    </row>
    <row r="733" spans="1:7" x14ac:dyDescent="0.25">
      <c r="A733" s="2" t="str">
        <f t="shared" si="11"/>
        <v>1_11</v>
      </c>
      <c r="B733" s="1">
        <v>1</v>
      </c>
      <c r="C733" s="1">
        <v>11</v>
      </c>
      <c r="D733" s="1">
        <v>-0.125138700081799</v>
      </c>
      <c r="E733" s="1">
        <v>-0.12610033033957599</v>
      </c>
      <c r="F733" s="1">
        <v>0.88764106037444601</v>
      </c>
      <c r="G733" s="1"/>
    </row>
    <row r="734" spans="1:7" x14ac:dyDescent="0.25">
      <c r="A734" s="2" t="str">
        <f t="shared" si="11"/>
        <v>1_12</v>
      </c>
      <c r="B734" s="1">
        <v>1</v>
      </c>
      <c r="C734" s="1">
        <v>12</v>
      </c>
      <c r="D734" s="1">
        <v>2.47145663119348</v>
      </c>
      <c r="E734" s="1">
        <v>2.4716006086296698</v>
      </c>
      <c r="F734" s="1">
        <v>0.282795080190896</v>
      </c>
      <c r="G734" s="1"/>
    </row>
    <row r="735" spans="1:7" x14ac:dyDescent="0.25">
      <c r="A735" s="2" t="str">
        <f t="shared" si="11"/>
        <v>1_13</v>
      </c>
      <c r="B735" s="1">
        <v>1</v>
      </c>
      <c r="C735" s="1">
        <v>13</v>
      </c>
      <c r="D735" s="1">
        <v>-6.0624086761855697E-2</v>
      </c>
      <c r="E735" s="1">
        <v>-6.1803940706246903E-2</v>
      </c>
      <c r="F735" s="1">
        <v>0.59040362532184898</v>
      </c>
      <c r="G735" s="1"/>
    </row>
    <row r="736" spans="1:7" x14ac:dyDescent="0.25">
      <c r="A736" s="2" t="str">
        <f t="shared" si="11"/>
        <v>1_14</v>
      </c>
      <c r="B736" s="1">
        <v>1</v>
      </c>
      <c r="C736" s="1">
        <v>14</v>
      </c>
      <c r="D736" s="1">
        <v>0.10045947589918899</v>
      </c>
      <c r="E736" s="1">
        <v>9.9643364038378396E-2</v>
      </c>
      <c r="F736" s="1">
        <v>-0.40896192013886801</v>
      </c>
      <c r="G736" s="1"/>
    </row>
    <row r="737" spans="1:7" x14ac:dyDescent="0.25">
      <c r="A737" s="2" t="str">
        <f t="shared" si="11"/>
        <v>1_15</v>
      </c>
      <c r="B737" s="1">
        <v>1</v>
      </c>
      <c r="C737" s="1">
        <v>15</v>
      </c>
      <c r="D737" s="1">
        <v>-1.88025734316202</v>
      </c>
      <c r="E737" s="1">
        <v>-1.8797666225206699</v>
      </c>
      <c r="F737" s="1">
        <v>-2.4937131346831101</v>
      </c>
      <c r="G737" s="1"/>
    </row>
    <row r="738" spans="1:7" x14ac:dyDescent="0.25">
      <c r="A738" s="2" t="str">
        <f t="shared" si="11"/>
        <v>1_16</v>
      </c>
      <c r="B738" s="1">
        <v>1</v>
      </c>
      <c r="C738" s="1">
        <v>16</v>
      </c>
      <c r="D738" s="1">
        <v>-0.38487478750029902</v>
      </c>
      <c r="E738" s="1">
        <v>-0.38297532178372501</v>
      </c>
      <c r="F738" s="1">
        <v>0.94890390763353105</v>
      </c>
      <c r="G738" s="1"/>
    </row>
    <row r="739" spans="1:7" x14ac:dyDescent="0.25">
      <c r="A739" s="2" t="str">
        <f t="shared" si="11"/>
        <v>1_17</v>
      </c>
      <c r="B739" s="1">
        <v>1</v>
      </c>
      <c r="C739" s="1">
        <v>17</v>
      </c>
      <c r="D739" s="1">
        <v>-1.71958780773991</v>
      </c>
      <c r="E739" s="1">
        <v>-1.7195255876080699</v>
      </c>
      <c r="F739" s="1">
        <v>-1.39104092318419</v>
      </c>
      <c r="G739" s="1"/>
    </row>
    <row r="740" spans="1:7" x14ac:dyDescent="0.25">
      <c r="A740" s="2" t="str">
        <f t="shared" si="11"/>
        <v>1_18</v>
      </c>
      <c r="B740" s="1">
        <v>1</v>
      </c>
      <c r="C740" s="1">
        <v>18</v>
      </c>
      <c r="D740" s="1">
        <v>-0.35660815944625202</v>
      </c>
      <c r="E740" s="1">
        <v>-0.357794237244139</v>
      </c>
      <c r="F740" s="1">
        <v>-0.68576044346994303</v>
      </c>
      <c r="G740" s="1"/>
    </row>
    <row r="741" spans="1:7" x14ac:dyDescent="0.25">
      <c r="A741" s="2" t="str">
        <f t="shared" si="11"/>
        <v>1_19</v>
      </c>
      <c r="B741" s="1">
        <v>1</v>
      </c>
      <c r="C741" s="1">
        <v>19</v>
      </c>
      <c r="D741" s="1">
        <v>1.4751194514636099</v>
      </c>
      <c r="E741" s="1">
        <v>1.47439539855809</v>
      </c>
      <c r="F741" s="1">
        <v>1.1232440961954799</v>
      </c>
      <c r="G741" s="1"/>
    </row>
    <row r="742" spans="1:7" x14ac:dyDescent="0.25">
      <c r="A742" s="2" t="str">
        <f t="shared" si="11"/>
        <v>1_20</v>
      </c>
      <c r="B742" s="1">
        <v>1</v>
      </c>
      <c r="C742" s="1">
        <v>20</v>
      </c>
      <c r="D742" s="1">
        <v>-0.13686403845506301</v>
      </c>
      <c r="E742" s="1">
        <v>-0.135926808968619</v>
      </c>
      <c r="F742" s="1">
        <v>-0.635812951034469</v>
      </c>
      <c r="G742" s="1"/>
    </row>
    <row r="743" spans="1:7" x14ac:dyDescent="0.25">
      <c r="A743" s="2" t="str">
        <f t="shared" si="11"/>
        <v>1_21</v>
      </c>
      <c r="B743" s="1">
        <v>1</v>
      </c>
      <c r="C743" s="1">
        <v>21</v>
      </c>
      <c r="D743" s="1">
        <v>0.20916245846168099</v>
      </c>
      <c r="E743" s="1">
        <v>0.20763169852506599</v>
      </c>
      <c r="F743" s="1">
        <v>1.1241629444143699</v>
      </c>
      <c r="G743" s="1"/>
    </row>
    <row r="744" spans="1:7" x14ac:dyDescent="0.25">
      <c r="A744" s="2" t="str">
        <f t="shared" si="11"/>
        <v>1_22</v>
      </c>
      <c r="B744" s="1">
        <v>1</v>
      </c>
      <c r="C744" s="1">
        <v>22</v>
      </c>
      <c r="D744" s="1">
        <v>0.48840931154662798</v>
      </c>
      <c r="E744" s="1">
        <v>0.48692703774337098</v>
      </c>
      <c r="F744" s="1">
        <v>-0.85197282486405801</v>
      </c>
      <c r="G744" s="1"/>
    </row>
    <row r="745" spans="1:7" x14ac:dyDescent="0.25">
      <c r="A745" s="2" t="str">
        <f t="shared" si="11"/>
        <v>1_23</v>
      </c>
      <c r="B745" s="1">
        <v>1</v>
      </c>
      <c r="C745" s="1">
        <v>23</v>
      </c>
      <c r="D745" s="1">
        <v>-1.0422001949414299</v>
      </c>
      <c r="E745" s="1">
        <v>-1.04203959792624</v>
      </c>
      <c r="F745" s="1">
        <v>-1.2291243448679201</v>
      </c>
      <c r="G745" s="1"/>
    </row>
    <row r="746" spans="1:7" x14ac:dyDescent="0.25">
      <c r="A746" s="2" t="str">
        <f t="shared" si="11"/>
        <v>1_24</v>
      </c>
      <c r="B746" s="1">
        <v>1</v>
      </c>
      <c r="C746" s="1">
        <v>24</v>
      </c>
      <c r="D746" s="1">
        <v>0.20137751716429</v>
      </c>
      <c r="E746" s="1">
        <v>0.20130534925961699</v>
      </c>
      <c r="F746" s="1">
        <v>2.16421724280189</v>
      </c>
      <c r="G746" s="1"/>
    </row>
    <row r="747" spans="1:7" x14ac:dyDescent="0.25">
      <c r="A747" s="2" t="str">
        <f t="shared" si="11"/>
        <v>1_25</v>
      </c>
      <c r="B747" s="1">
        <v>1</v>
      </c>
      <c r="C747" s="1">
        <v>25</v>
      </c>
      <c r="D747" s="1">
        <v>0.55120547210971005</v>
      </c>
      <c r="E747" s="1">
        <v>0.55045026499970495</v>
      </c>
      <c r="F747" s="1">
        <v>-4.7476686586384903E-2</v>
      </c>
      <c r="G747" s="1"/>
    </row>
    <row r="748" spans="1:7" x14ac:dyDescent="0.25">
      <c r="A748" s="2" t="str">
        <f t="shared" si="11"/>
        <v>1_26</v>
      </c>
      <c r="B748" s="1">
        <v>1</v>
      </c>
      <c r="C748" s="1">
        <v>26</v>
      </c>
      <c r="D748" s="1">
        <v>1.82182626151611</v>
      </c>
      <c r="E748" s="1">
        <v>1.8228019398908399</v>
      </c>
      <c r="F748" s="1">
        <v>1.0448377826095001</v>
      </c>
      <c r="G748" s="1"/>
    </row>
    <row r="749" spans="1:7" x14ac:dyDescent="0.25">
      <c r="A749" s="2" t="str">
        <f t="shared" si="11"/>
        <v>1_27</v>
      </c>
      <c r="B749" s="1">
        <v>1</v>
      </c>
      <c r="C749" s="1">
        <v>27</v>
      </c>
      <c r="D749" s="1">
        <v>-1.11886669891525</v>
      </c>
      <c r="E749" s="1">
        <v>-1.1180471832329999</v>
      </c>
      <c r="F749" s="1">
        <v>-1.0948676455281099</v>
      </c>
      <c r="G749" s="1"/>
    </row>
    <row r="750" spans="1:7" x14ac:dyDescent="0.25">
      <c r="A750" s="2" t="str">
        <f t="shared" si="11"/>
        <v>1_28</v>
      </c>
      <c r="B750" s="1">
        <v>1</v>
      </c>
      <c r="C750" s="1">
        <v>28</v>
      </c>
      <c r="D750" s="1">
        <v>-0.141951692392214</v>
      </c>
      <c r="E750" s="1">
        <v>-0.14300352273917599</v>
      </c>
      <c r="F750" s="1">
        <v>0.64970854878210205</v>
      </c>
      <c r="G750" s="1"/>
    </row>
    <row r="751" spans="1:7" x14ac:dyDescent="0.25">
      <c r="A751" s="2" t="str">
        <f t="shared" si="11"/>
        <v>1_29</v>
      </c>
      <c r="B751" s="1">
        <v>1</v>
      </c>
      <c r="C751" s="1">
        <v>29</v>
      </c>
      <c r="D751" s="1">
        <v>2.1918872511201499</v>
      </c>
      <c r="E751" s="1">
        <v>2.192520537499</v>
      </c>
      <c r="F751" s="1">
        <v>0.81310825903253503</v>
      </c>
      <c r="G751" s="1"/>
    </row>
    <row r="752" spans="1:7" x14ac:dyDescent="0.25">
      <c r="A752" s="2" t="str">
        <f t="shared" si="11"/>
        <v>1_30</v>
      </c>
      <c r="B752" s="1">
        <v>1</v>
      </c>
      <c r="C752" s="1">
        <v>30</v>
      </c>
      <c r="D752" s="1">
        <v>0.72704575986217401</v>
      </c>
      <c r="E752" s="1">
        <v>0.72655738442438</v>
      </c>
      <c r="F752" s="1">
        <v>0.31223008719124901</v>
      </c>
      <c r="G752" s="1"/>
    </row>
    <row r="753" spans="1:7" x14ac:dyDescent="0.25">
      <c r="A753" s="2" t="str">
        <f t="shared" si="11"/>
        <v>1_31</v>
      </c>
      <c r="B753" s="1">
        <v>1</v>
      </c>
      <c r="C753" s="1">
        <v>31</v>
      </c>
      <c r="D753" s="1">
        <v>-0.82999519307027303</v>
      </c>
      <c r="E753" s="1">
        <v>-0.82989664104040295</v>
      </c>
      <c r="F753" s="1">
        <v>0.311891455896461</v>
      </c>
      <c r="G753" s="1"/>
    </row>
    <row r="754" spans="1:7" x14ac:dyDescent="0.25">
      <c r="A754" s="2" t="str">
        <f t="shared" si="11"/>
        <v>1_32</v>
      </c>
      <c r="B754" s="1">
        <v>1</v>
      </c>
      <c r="C754" s="1">
        <v>32</v>
      </c>
      <c r="D754" s="1">
        <v>-5.2636956287638896E-3</v>
      </c>
      <c r="E754" s="1">
        <v>-4.3944626756516397E-3</v>
      </c>
      <c r="F754" s="1">
        <v>-1.05754943168399</v>
      </c>
      <c r="G754" s="1"/>
    </row>
    <row r="755" spans="1:7" x14ac:dyDescent="0.25">
      <c r="A755" s="2" t="str">
        <f t="shared" si="11"/>
        <v>1_33</v>
      </c>
      <c r="B755" s="1">
        <v>1</v>
      </c>
      <c r="C755" s="1">
        <v>33</v>
      </c>
      <c r="D755" s="1">
        <v>-1.3869421645971201</v>
      </c>
      <c r="E755" s="1">
        <v>-1.3863398898177</v>
      </c>
      <c r="F755" s="1">
        <v>-0.63276670418209102</v>
      </c>
      <c r="G755" s="1"/>
    </row>
    <row r="756" spans="1:7" x14ac:dyDescent="0.25">
      <c r="A756" s="2" t="str">
        <f t="shared" si="11"/>
        <v>1_34</v>
      </c>
      <c r="B756" s="1">
        <v>1</v>
      </c>
      <c r="C756" s="1">
        <v>34</v>
      </c>
      <c r="D756" s="1">
        <v>0.24666494599730401</v>
      </c>
      <c r="E756" s="1">
        <v>0.24589854650995599</v>
      </c>
      <c r="F756" s="1">
        <v>0.43141175061133902</v>
      </c>
      <c r="G756" s="1"/>
    </row>
    <row r="757" spans="1:7" x14ac:dyDescent="0.25">
      <c r="A757" s="2" t="str">
        <f t="shared" si="11"/>
        <v>1_35</v>
      </c>
      <c r="B757" s="1">
        <v>1</v>
      </c>
      <c r="C757" s="1">
        <v>35</v>
      </c>
      <c r="D757" s="1">
        <v>0.67945035850299995</v>
      </c>
      <c r="E757" s="1">
        <v>0.68094551646299095</v>
      </c>
      <c r="F757" s="1">
        <v>1.2046551291933301</v>
      </c>
      <c r="G757" s="1"/>
    </row>
    <row r="758" spans="1:7" x14ac:dyDescent="0.25">
      <c r="A758" s="2" t="str">
        <f t="shared" si="11"/>
        <v>1_36</v>
      </c>
      <c r="B758" s="1">
        <v>1</v>
      </c>
      <c r="C758" s="1">
        <v>36</v>
      </c>
      <c r="D758" s="1">
        <v>-0.67225737403471697</v>
      </c>
      <c r="E758" s="1">
        <v>-0.67179215080279098</v>
      </c>
      <c r="F758" s="1">
        <v>-0.90183651298050105</v>
      </c>
      <c r="G758" s="1"/>
    </row>
    <row r="759" spans="1:7" x14ac:dyDescent="0.25">
      <c r="A759" s="2" t="str">
        <f t="shared" si="11"/>
        <v>1_37</v>
      </c>
      <c r="B759" s="1">
        <v>1</v>
      </c>
      <c r="C759" s="1">
        <v>37</v>
      </c>
      <c r="D759" s="1">
        <v>-1.07081474014124</v>
      </c>
      <c r="E759" s="1">
        <v>-1.0705397489017301</v>
      </c>
      <c r="F759" s="1">
        <v>-1.48785417391495</v>
      </c>
      <c r="G759" s="1"/>
    </row>
    <row r="760" spans="1:7" x14ac:dyDescent="0.25">
      <c r="A760" s="2" t="str">
        <f t="shared" si="11"/>
        <v>1_38</v>
      </c>
      <c r="B760" s="1">
        <v>1</v>
      </c>
      <c r="C760" s="1">
        <v>38</v>
      </c>
      <c r="D760" s="1">
        <v>-0.16901215124469901</v>
      </c>
      <c r="E760" s="1">
        <v>-0.16841158822268901</v>
      </c>
      <c r="F760" s="1">
        <v>0.20114230301210201</v>
      </c>
      <c r="G760" s="1"/>
    </row>
    <row r="761" spans="1:7" x14ac:dyDescent="0.25">
      <c r="A761" s="2" t="str">
        <f t="shared" si="11"/>
        <v>1_39</v>
      </c>
      <c r="B761" s="1">
        <v>1</v>
      </c>
      <c r="C761" s="1">
        <v>39</v>
      </c>
      <c r="D761" s="1">
        <v>-0.75892206384650296</v>
      </c>
      <c r="E761" s="1">
        <v>-0.75783018350643805</v>
      </c>
      <c r="F761" s="1">
        <v>1.11019503005759</v>
      </c>
      <c r="G761" s="1"/>
    </row>
    <row r="762" spans="1:7" x14ac:dyDescent="0.25">
      <c r="A762" s="2" t="str">
        <f t="shared" si="11"/>
        <v>1_40</v>
      </c>
      <c r="B762" s="1">
        <v>1</v>
      </c>
      <c r="C762" s="1">
        <v>40</v>
      </c>
      <c r="D762" s="1">
        <v>-1.1014717296745999</v>
      </c>
      <c r="E762" s="1">
        <v>-1.10106287262225</v>
      </c>
      <c r="F762" s="1">
        <v>-0.185185845494763</v>
      </c>
      <c r="G762" s="1"/>
    </row>
    <row r="763" spans="1:7" x14ac:dyDescent="0.25">
      <c r="A763" s="2" t="str">
        <f t="shared" si="11"/>
        <v>1_41</v>
      </c>
      <c r="B763" s="1">
        <v>1</v>
      </c>
      <c r="C763" s="1">
        <v>41</v>
      </c>
      <c r="D763" s="1">
        <v>-1.7815395669915199</v>
      </c>
      <c r="E763" s="1">
        <v>-1.7807224771306001</v>
      </c>
      <c r="F763" s="1">
        <v>-1.4822621996032399</v>
      </c>
      <c r="G763" s="1"/>
    </row>
    <row r="764" spans="1:7" x14ac:dyDescent="0.25">
      <c r="A764" s="2" t="str">
        <f t="shared" si="11"/>
        <v>1_42</v>
      </c>
      <c r="B764" s="1">
        <v>1</v>
      </c>
      <c r="C764" s="1">
        <v>42</v>
      </c>
      <c r="D764" s="1">
        <v>0.19532216158291499</v>
      </c>
      <c r="E764" s="1">
        <v>0.19714871020743799</v>
      </c>
      <c r="F764" s="1">
        <v>-0.192138733809158</v>
      </c>
      <c r="G764" s="1"/>
    </row>
    <row r="765" spans="1:7" x14ac:dyDescent="0.25">
      <c r="A765" s="2" t="str">
        <f t="shared" si="11"/>
        <v>1_43</v>
      </c>
      <c r="B765" s="1">
        <v>1</v>
      </c>
      <c r="C765" s="1">
        <v>43</v>
      </c>
      <c r="D765" s="1">
        <v>0.71448917709280502</v>
      </c>
      <c r="E765" s="1">
        <v>0.71520634969685604</v>
      </c>
      <c r="F765" s="1">
        <v>0.40343980500124599</v>
      </c>
      <c r="G765" s="1"/>
    </row>
    <row r="766" spans="1:7" x14ac:dyDescent="0.25">
      <c r="A766" s="2" t="str">
        <f t="shared" si="11"/>
        <v>1_44</v>
      </c>
      <c r="B766" s="1">
        <v>1</v>
      </c>
      <c r="C766" s="1">
        <v>44</v>
      </c>
      <c r="D766" s="1">
        <v>-0.48586281882523003</v>
      </c>
      <c r="E766" s="1">
        <v>-0.48547264899815601</v>
      </c>
      <c r="F766" s="1">
        <v>0.32821479173576001</v>
      </c>
      <c r="G766" s="1"/>
    </row>
    <row r="767" spans="1:7" x14ac:dyDescent="0.25">
      <c r="A767" s="2" t="str">
        <f t="shared" si="11"/>
        <v>1_45</v>
      </c>
      <c r="B767" s="1">
        <v>1</v>
      </c>
      <c r="C767" s="1">
        <v>45</v>
      </c>
      <c r="D767" s="1">
        <v>-0.84089347395741298</v>
      </c>
      <c r="E767" s="1">
        <v>-0.84288287328875899</v>
      </c>
      <c r="F767" s="1">
        <v>4.8774523924971101E-4</v>
      </c>
      <c r="G767" s="1"/>
    </row>
    <row r="768" spans="1:7" x14ac:dyDescent="0.25">
      <c r="A768" s="2" t="str">
        <f t="shared" si="11"/>
        <v>1_46</v>
      </c>
      <c r="B768" s="1">
        <v>1</v>
      </c>
      <c r="C768" s="1">
        <v>46</v>
      </c>
      <c r="D768" s="1">
        <v>3.7988577489224899E-2</v>
      </c>
      <c r="E768" s="1">
        <v>3.7717620759452702E-2</v>
      </c>
      <c r="F768" s="1">
        <v>1.75907884540435E-2</v>
      </c>
      <c r="G768" s="1"/>
    </row>
    <row r="769" spans="1:7" x14ac:dyDescent="0.25">
      <c r="A769" s="2" t="str">
        <f t="shared" si="11"/>
        <v>1_47</v>
      </c>
      <c r="B769" s="1">
        <v>1</v>
      </c>
      <c r="C769" s="1">
        <v>47</v>
      </c>
      <c r="D769" s="1">
        <v>0.43888975162140598</v>
      </c>
      <c r="E769" s="1">
        <v>0.43746982438843002</v>
      </c>
      <c r="F769" s="1">
        <v>-0.238580447209087</v>
      </c>
      <c r="G769" s="1"/>
    </row>
    <row r="770" spans="1:7" x14ac:dyDescent="0.25">
      <c r="A770" s="2" t="str">
        <f t="shared" si="11"/>
        <v>1_48</v>
      </c>
      <c r="B770" s="1">
        <v>1</v>
      </c>
      <c r="C770" s="1">
        <v>48</v>
      </c>
      <c r="D770" s="1">
        <v>-0.77323812075913101</v>
      </c>
      <c r="E770" s="1">
        <v>-0.77324499749752795</v>
      </c>
      <c r="F770" s="1">
        <v>0.632837090192642</v>
      </c>
      <c r="G770" s="1"/>
    </row>
    <row r="771" spans="1:7" x14ac:dyDescent="0.25">
      <c r="A771" s="2" t="str">
        <f t="shared" ref="A771:A834" si="12">B771&amp;"_"&amp;C771</f>
        <v>1_49</v>
      </c>
      <c r="B771" s="1">
        <v>1</v>
      </c>
      <c r="C771" s="1">
        <v>49</v>
      </c>
      <c r="D771" s="1">
        <v>-1.83056570623611</v>
      </c>
      <c r="E771" s="1">
        <v>-1.83053743439207</v>
      </c>
      <c r="F771" s="1">
        <v>-0.53241945992678097</v>
      </c>
      <c r="G771" s="1"/>
    </row>
    <row r="772" spans="1:7" x14ac:dyDescent="0.25">
      <c r="A772" s="2" t="str">
        <f t="shared" si="12"/>
        <v>1_50</v>
      </c>
      <c r="B772" s="1">
        <v>1</v>
      </c>
      <c r="C772" s="1">
        <v>50</v>
      </c>
      <c r="D772" s="1">
        <v>-0.971282408071095</v>
      </c>
      <c r="E772" s="1">
        <v>-0.97214286184781395</v>
      </c>
      <c r="F772" s="1">
        <v>-0.243321226443202</v>
      </c>
      <c r="G772" s="1"/>
    </row>
    <row r="773" spans="1:7" x14ac:dyDescent="0.25">
      <c r="A773" s="2" t="str">
        <f t="shared" si="12"/>
        <v>1_51</v>
      </c>
      <c r="B773" s="1">
        <v>1</v>
      </c>
      <c r="C773" s="1">
        <v>51</v>
      </c>
      <c r="D773" s="1">
        <v>1.38303211490162</v>
      </c>
      <c r="E773" s="1">
        <v>1.38427760912753</v>
      </c>
      <c r="F773" s="1">
        <v>-0.86983426931792696</v>
      </c>
      <c r="G773" s="1"/>
    </row>
    <row r="774" spans="1:7" x14ac:dyDescent="0.25">
      <c r="A774" s="2" t="str">
        <f t="shared" si="12"/>
        <v>1_52</v>
      </c>
      <c r="B774" s="1">
        <v>1</v>
      </c>
      <c r="C774" s="1">
        <v>52</v>
      </c>
      <c r="D774" s="1">
        <v>0.31385555786174102</v>
      </c>
      <c r="E774" s="1">
        <v>0.312545003065403</v>
      </c>
      <c r="F774" s="1">
        <v>1.23458325480779</v>
      </c>
      <c r="G774" s="1"/>
    </row>
    <row r="775" spans="1:7" x14ac:dyDescent="0.25">
      <c r="A775" s="2" t="str">
        <f t="shared" si="12"/>
        <v>1_53</v>
      </c>
      <c r="B775" s="1">
        <v>1</v>
      </c>
      <c r="C775" s="1">
        <v>53</v>
      </c>
      <c r="D775" s="1">
        <v>0.31710689768417999</v>
      </c>
      <c r="E775" s="1">
        <v>0.31788990371739001</v>
      </c>
      <c r="F775" s="1">
        <v>0.167473183592696</v>
      </c>
      <c r="G775" s="1"/>
    </row>
    <row r="776" spans="1:7" x14ac:dyDescent="0.25">
      <c r="A776" s="2" t="str">
        <f t="shared" si="12"/>
        <v>1_54</v>
      </c>
      <c r="B776" s="1">
        <v>1</v>
      </c>
      <c r="C776" s="1">
        <v>54</v>
      </c>
      <c r="D776" s="1">
        <v>-0.16419053781888199</v>
      </c>
      <c r="E776" s="1">
        <v>-0.16348073888935899</v>
      </c>
      <c r="F776" s="1">
        <v>1.3204985838639001</v>
      </c>
      <c r="G776" s="1"/>
    </row>
    <row r="777" spans="1:7" x14ac:dyDescent="0.25">
      <c r="A777" s="2" t="str">
        <f t="shared" si="12"/>
        <v>1_55</v>
      </c>
      <c r="B777" s="1">
        <v>1</v>
      </c>
      <c r="C777" s="1">
        <v>55</v>
      </c>
      <c r="D777" s="1">
        <v>1.0448549403249501</v>
      </c>
      <c r="E777" s="1">
        <v>1.0430435711442101</v>
      </c>
      <c r="F777" s="1">
        <v>1.2496800763151401</v>
      </c>
      <c r="G777" s="1"/>
    </row>
    <row r="778" spans="1:7" x14ac:dyDescent="0.25">
      <c r="A778" s="2" t="str">
        <f t="shared" si="12"/>
        <v>1_56</v>
      </c>
      <c r="B778" s="1">
        <v>1</v>
      </c>
      <c r="C778" s="1">
        <v>56</v>
      </c>
      <c r="D778" s="1">
        <v>0.33834271256384602</v>
      </c>
      <c r="E778" s="1">
        <v>0.33829385386927002</v>
      </c>
      <c r="F778" s="1">
        <v>0.18933209740795401</v>
      </c>
      <c r="G778" s="1"/>
    </row>
    <row r="779" spans="1:7" x14ac:dyDescent="0.25">
      <c r="A779" s="2" t="str">
        <f t="shared" si="12"/>
        <v>1_57</v>
      </c>
      <c r="B779" s="1">
        <v>1</v>
      </c>
      <c r="C779" s="1">
        <v>57</v>
      </c>
      <c r="D779" s="1">
        <v>-1.1279846702137299</v>
      </c>
      <c r="E779" s="1">
        <v>-1.12962131458395</v>
      </c>
      <c r="F779" s="1">
        <v>-6.4485901320605707E-2</v>
      </c>
      <c r="G779" s="1"/>
    </row>
    <row r="780" spans="1:7" x14ac:dyDescent="0.25">
      <c r="A780" s="2" t="str">
        <f t="shared" si="12"/>
        <v>1_58</v>
      </c>
      <c r="B780" s="1">
        <v>1</v>
      </c>
      <c r="C780" s="1">
        <v>58</v>
      </c>
      <c r="D780" s="1">
        <v>0.69916219133614099</v>
      </c>
      <c r="E780" s="1">
        <v>0.69842339231221595</v>
      </c>
      <c r="F780" s="1">
        <v>0.63809999124321504</v>
      </c>
      <c r="G780" s="1"/>
    </row>
    <row r="781" spans="1:7" x14ac:dyDescent="0.25">
      <c r="A781" s="2" t="str">
        <f t="shared" si="12"/>
        <v>1_59</v>
      </c>
      <c r="B781" s="1">
        <v>1</v>
      </c>
      <c r="C781" s="1">
        <v>59</v>
      </c>
      <c r="D781" s="1">
        <v>-0.80813603704211601</v>
      </c>
      <c r="E781" s="1">
        <v>-0.80835709933856503</v>
      </c>
      <c r="F781" s="1">
        <v>0.451003581130969</v>
      </c>
      <c r="G781" s="1"/>
    </row>
    <row r="782" spans="1:7" x14ac:dyDescent="0.25">
      <c r="A782" s="2" t="str">
        <f t="shared" si="12"/>
        <v>1_60</v>
      </c>
      <c r="B782" s="1">
        <v>1</v>
      </c>
      <c r="C782" s="1">
        <v>60</v>
      </c>
      <c r="D782" s="1">
        <v>0.82188426490850697</v>
      </c>
      <c r="E782" s="1">
        <v>0.82264567707861402</v>
      </c>
      <c r="F782" s="1">
        <v>-0.20119161997195401</v>
      </c>
      <c r="G782" s="1"/>
    </row>
    <row r="783" spans="1:7" x14ac:dyDescent="0.25">
      <c r="A783" s="2" t="str">
        <f t="shared" si="12"/>
        <v>1_61</v>
      </c>
      <c r="B783" s="1">
        <v>1</v>
      </c>
      <c r="C783" s="1">
        <v>61</v>
      </c>
      <c r="D783" s="1">
        <v>1.08595240187437</v>
      </c>
      <c r="E783" s="1">
        <v>1.08673616707384</v>
      </c>
      <c r="F783" s="1">
        <v>-6.9835858998234204E-2</v>
      </c>
      <c r="G783" s="1"/>
    </row>
    <row r="784" spans="1:7" x14ac:dyDescent="0.25">
      <c r="A784" s="2" t="str">
        <f t="shared" si="12"/>
        <v>1_62</v>
      </c>
      <c r="B784" s="1">
        <v>1</v>
      </c>
      <c r="C784" s="1">
        <v>62</v>
      </c>
      <c r="D784" s="1">
        <v>-0.108229638229104</v>
      </c>
      <c r="E784" s="1">
        <v>-0.10858149215919501</v>
      </c>
      <c r="F784" s="1">
        <v>-0.83062907070182701</v>
      </c>
      <c r="G784" s="1"/>
    </row>
    <row r="785" spans="1:7" x14ac:dyDescent="0.25">
      <c r="A785" s="2" t="str">
        <f t="shared" si="12"/>
        <v>1_63</v>
      </c>
      <c r="B785" s="1">
        <v>1</v>
      </c>
      <c r="C785" s="1">
        <v>63</v>
      </c>
      <c r="D785" s="1">
        <v>1.08264308208626</v>
      </c>
      <c r="E785" s="1">
        <v>1.08181490222062</v>
      </c>
      <c r="F785" s="1">
        <v>1.58913717871049</v>
      </c>
      <c r="G785" s="1"/>
    </row>
    <row r="786" spans="1:7" x14ac:dyDescent="0.25">
      <c r="A786" s="2" t="str">
        <f t="shared" si="12"/>
        <v>1_64</v>
      </c>
      <c r="B786" s="1">
        <v>1</v>
      </c>
      <c r="C786" s="1">
        <v>64</v>
      </c>
      <c r="D786" s="1">
        <v>-0.903013404208453</v>
      </c>
      <c r="E786" s="1">
        <v>-0.903218988005693</v>
      </c>
      <c r="F786" s="1">
        <v>0.73695839648920403</v>
      </c>
      <c r="G786" s="1"/>
    </row>
    <row r="787" spans="1:7" x14ac:dyDescent="0.25">
      <c r="A787" s="2" t="str">
        <f t="shared" si="12"/>
        <v>1_65</v>
      </c>
      <c r="B787" s="1">
        <v>1</v>
      </c>
      <c r="C787" s="1">
        <v>65</v>
      </c>
      <c r="D787" s="1">
        <v>-0.421259790674268</v>
      </c>
      <c r="E787" s="1">
        <v>-0.42213193533715099</v>
      </c>
      <c r="F787" s="1">
        <v>0.87834466074061601</v>
      </c>
      <c r="G787" s="1"/>
    </row>
    <row r="788" spans="1:7" x14ac:dyDescent="0.25">
      <c r="A788" s="2" t="str">
        <f t="shared" si="12"/>
        <v>1_66</v>
      </c>
      <c r="B788" s="1">
        <v>1</v>
      </c>
      <c r="C788" s="1">
        <v>66</v>
      </c>
      <c r="D788" s="1">
        <v>-1.84007308554928</v>
      </c>
      <c r="E788" s="1">
        <v>-1.83840725577324</v>
      </c>
      <c r="F788" s="1">
        <v>-1.5253465022361701</v>
      </c>
      <c r="G788" s="1"/>
    </row>
    <row r="789" spans="1:7" x14ac:dyDescent="0.25">
      <c r="A789" s="2" t="str">
        <f t="shared" si="12"/>
        <v>1_67</v>
      </c>
      <c r="B789" s="1">
        <v>1</v>
      </c>
      <c r="C789" s="1">
        <v>67</v>
      </c>
      <c r="D789" s="1">
        <v>0.28734636328080398</v>
      </c>
      <c r="E789" s="1">
        <v>0.28653116754841901</v>
      </c>
      <c r="F789" s="1">
        <v>-2.1579355963595299E-2</v>
      </c>
      <c r="G789" s="1"/>
    </row>
    <row r="790" spans="1:7" x14ac:dyDescent="0.25">
      <c r="A790" s="2" t="str">
        <f t="shared" si="12"/>
        <v>1_68</v>
      </c>
      <c r="B790" s="1">
        <v>1</v>
      </c>
      <c r="C790" s="1">
        <v>68</v>
      </c>
      <c r="D790" s="1">
        <v>0.107128327582004</v>
      </c>
      <c r="E790" s="1">
        <v>0.10699900604387901</v>
      </c>
      <c r="F790" s="1">
        <v>1.4987077594406699</v>
      </c>
      <c r="G790" s="1"/>
    </row>
    <row r="791" spans="1:7" x14ac:dyDescent="0.25">
      <c r="A791" s="2" t="str">
        <f t="shared" si="12"/>
        <v>1_69</v>
      </c>
      <c r="B791" s="1">
        <v>1</v>
      </c>
      <c r="C791" s="1">
        <v>69</v>
      </c>
      <c r="D791" s="1">
        <v>-1.75723607646018</v>
      </c>
      <c r="E791" s="1">
        <v>-1.7573978993967601</v>
      </c>
      <c r="F791" s="1">
        <v>-0.23083807660547001</v>
      </c>
      <c r="G791" s="1"/>
    </row>
    <row r="792" spans="1:7" x14ac:dyDescent="0.25">
      <c r="A792" s="2" t="str">
        <f t="shared" si="12"/>
        <v>1_70</v>
      </c>
      <c r="B792" s="1">
        <v>1</v>
      </c>
      <c r="C792" s="1">
        <v>70</v>
      </c>
      <c r="D792" s="1">
        <v>1.95251895790826</v>
      </c>
      <c r="E792" s="1">
        <v>1.9523539652213699</v>
      </c>
      <c r="F792" s="1">
        <v>0.38912371250322197</v>
      </c>
      <c r="G792" s="1"/>
    </row>
    <row r="793" spans="1:7" x14ac:dyDescent="0.25">
      <c r="A793" s="2" t="str">
        <f t="shared" si="12"/>
        <v>1_71</v>
      </c>
      <c r="B793" s="1">
        <v>1</v>
      </c>
      <c r="C793" s="1">
        <v>71</v>
      </c>
      <c r="D793" s="1">
        <v>1.0235519149174199</v>
      </c>
      <c r="E793" s="1">
        <v>1.0236343275020401</v>
      </c>
      <c r="F793" s="1">
        <v>0.33319832336088501</v>
      </c>
      <c r="G793" s="1"/>
    </row>
    <row r="794" spans="1:7" x14ac:dyDescent="0.25">
      <c r="A794" s="2" t="str">
        <f t="shared" si="12"/>
        <v>1_72</v>
      </c>
      <c r="B794" s="1">
        <v>1</v>
      </c>
      <c r="C794" s="1">
        <v>72</v>
      </c>
      <c r="D794" s="1">
        <v>0.80262793853388703</v>
      </c>
      <c r="E794" s="1">
        <v>0.80262928342461404</v>
      </c>
      <c r="F794" s="1">
        <v>-1.26677960558059</v>
      </c>
      <c r="G794" s="1"/>
    </row>
    <row r="795" spans="1:7" x14ac:dyDescent="0.25">
      <c r="A795" s="2" t="str">
        <f t="shared" si="12"/>
        <v>1_73</v>
      </c>
      <c r="B795" s="1">
        <v>1</v>
      </c>
      <c r="C795" s="1">
        <v>73</v>
      </c>
      <c r="D795" s="1">
        <v>2.9201586035907199</v>
      </c>
      <c r="E795" s="1">
        <v>2.9194493639344898</v>
      </c>
      <c r="F795" s="1">
        <v>0.57263652519193897</v>
      </c>
      <c r="G795" s="1"/>
    </row>
    <row r="796" spans="1:7" x14ac:dyDescent="0.25">
      <c r="A796" s="2" t="str">
        <f t="shared" si="12"/>
        <v>1_74</v>
      </c>
      <c r="B796" s="1">
        <v>1</v>
      </c>
      <c r="C796" s="1">
        <v>74</v>
      </c>
      <c r="D796" s="1">
        <v>-0.568350003774443</v>
      </c>
      <c r="E796" s="1">
        <v>-0.56974539871146901</v>
      </c>
      <c r="F796" s="1">
        <v>-1.4385651706888001</v>
      </c>
      <c r="G796" s="1"/>
    </row>
    <row r="797" spans="1:7" x14ac:dyDescent="0.25">
      <c r="A797" s="2" t="str">
        <f t="shared" si="12"/>
        <v>1_75</v>
      </c>
      <c r="B797" s="1">
        <v>1</v>
      </c>
      <c r="C797" s="1">
        <v>75</v>
      </c>
      <c r="D797" s="1">
        <v>-2.3762787020320202</v>
      </c>
      <c r="E797" s="1">
        <v>-2.3771088089900201</v>
      </c>
      <c r="F797" s="1">
        <v>-0.63875114376527697</v>
      </c>
      <c r="G797" s="1"/>
    </row>
    <row r="798" spans="1:7" x14ac:dyDescent="0.25">
      <c r="A798" s="2" t="str">
        <f t="shared" si="12"/>
        <v>1_76</v>
      </c>
      <c r="B798" s="1">
        <v>1</v>
      </c>
      <c r="C798" s="1">
        <v>76</v>
      </c>
      <c r="D798" s="1">
        <v>6.38336633179242E-2</v>
      </c>
      <c r="E798" s="1">
        <v>6.6016341939202597E-2</v>
      </c>
      <c r="F798" s="1">
        <v>-0.18802052986068399</v>
      </c>
      <c r="G798" s="1"/>
    </row>
    <row r="799" spans="1:7" x14ac:dyDescent="0.25">
      <c r="A799" s="2" t="str">
        <f t="shared" si="12"/>
        <v>1_77</v>
      </c>
      <c r="B799" s="1">
        <v>1</v>
      </c>
      <c r="C799" s="1">
        <v>77</v>
      </c>
      <c r="D799" s="1">
        <v>0.73369597492456895</v>
      </c>
      <c r="E799" s="1">
        <v>0.73301297749427796</v>
      </c>
      <c r="F799" s="1">
        <v>-1.13859535006345</v>
      </c>
      <c r="G799" s="1"/>
    </row>
    <row r="800" spans="1:7" x14ac:dyDescent="0.25">
      <c r="A800" s="2" t="str">
        <f t="shared" si="12"/>
        <v>1_78</v>
      </c>
      <c r="B800" s="1">
        <v>1</v>
      </c>
      <c r="C800" s="1">
        <v>78</v>
      </c>
      <c r="D800" s="1">
        <v>0.86971017301544495</v>
      </c>
      <c r="E800" s="1">
        <v>0.86988823271772298</v>
      </c>
      <c r="F800" s="1">
        <v>0.10639328925140901</v>
      </c>
      <c r="G800" s="1"/>
    </row>
    <row r="801" spans="1:7" x14ac:dyDescent="0.25">
      <c r="A801" s="2" t="str">
        <f t="shared" si="12"/>
        <v>1_79</v>
      </c>
      <c r="B801" s="1">
        <v>1</v>
      </c>
      <c r="C801" s="1">
        <v>79</v>
      </c>
      <c r="D801" s="1">
        <v>-0.26129261050126801</v>
      </c>
      <c r="E801" s="1">
        <v>-0.26194846608132499</v>
      </c>
      <c r="F801" s="1">
        <v>0.207696668854876</v>
      </c>
      <c r="G801" s="1"/>
    </row>
    <row r="802" spans="1:7" x14ac:dyDescent="0.25">
      <c r="A802" s="2" t="str">
        <f t="shared" si="12"/>
        <v>1_80</v>
      </c>
      <c r="B802" s="1">
        <v>1</v>
      </c>
      <c r="C802" s="1">
        <v>80</v>
      </c>
      <c r="D802" s="1">
        <v>-1.3645457551108799</v>
      </c>
      <c r="E802" s="1">
        <v>-1.3634021376938099</v>
      </c>
      <c r="F802" s="1">
        <v>-1.47816191869571</v>
      </c>
      <c r="G802" s="1"/>
    </row>
    <row r="803" spans="1:7" x14ac:dyDescent="0.25">
      <c r="A803" s="2" t="str">
        <f t="shared" si="12"/>
        <v>1_81</v>
      </c>
      <c r="B803" s="1">
        <v>1</v>
      </c>
      <c r="C803" s="1">
        <v>81</v>
      </c>
      <c r="D803" s="1">
        <v>-0.235947204898457</v>
      </c>
      <c r="E803" s="1">
        <v>-0.237880854449004</v>
      </c>
      <c r="F803" s="1">
        <v>1.46564145159031</v>
      </c>
      <c r="G803" s="1"/>
    </row>
    <row r="804" spans="1:7" x14ac:dyDescent="0.25">
      <c r="A804" s="2" t="str">
        <f t="shared" si="12"/>
        <v>1_82</v>
      </c>
      <c r="B804" s="1">
        <v>1</v>
      </c>
      <c r="C804" s="1">
        <v>82</v>
      </c>
      <c r="D804" s="1">
        <v>-0.947770357133907</v>
      </c>
      <c r="E804" s="1">
        <v>-0.94871215156362998</v>
      </c>
      <c r="F804" s="1">
        <v>0.81686630274485705</v>
      </c>
      <c r="G804" s="1"/>
    </row>
    <row r="805" spans="1:7" x14ac:dyDescent="0.25">
      <c r="A805" s="2" t="str">
        <f t="shared" si="12"/>
        <v>1_83</v>
      </c>
      <c r="B805" s="1">
        <v>1</v>
      </c>
      <c r="C805" s="1">
        <v>83</v>
      </c>
      <c r="D805" s="1">
        <v>0.207548976969019</v>
      </c>
      <c r="E805" s="1">
        <v>0.208701188493988</v>
      </c>
      <c r="F805" s="1">
        <v>-1.42390474569978</v>
      </c>
      <c r="G805" s="1"/>
    </row>
    <row r="806" spans="1:7" x14ac:dyDescent="0.25">
      <c r="A806" s="2" t="str">
        <f t="shared" si="12"/>
        <v>1_84</v>
      </c>
      <c r="B806" s="1">
        <v>1</v>
      </c>
      <c r="C806" s="1">
        <v>84</v>
      </c>
      <c r="D806" s="1">
        <v>-2.8811185631001801</v>
      </c>
      <c r="E806" s="1">
        <v>-2.8794822326318399</v>
      </c>
      <c r="F806" s="1">
        <v>-1.33087366482517</v>
      </c>
      <c r="G806" s="1"/>
    </row>
    <row r="807" spans="1:7" x14ac:dyDescent="0.25">
      <c r="A807" s="2" t="str">
        <f t="shared" si="12"/>
        <v>1_85</v>
      </c>
      <c r="B807" s="1">
        <v>1</v>
      </c>
      <c r="C807" s="1">
        <v>85</v>
      </c>
      <c r="D807" s="1">
        <v>-1.7357155923366501</v>
      </c>
      <c r="E807" s="1">
        <v>-1.73580447992205</v>
      </c>
      <c r="F807" s="1">
        <v>-0.46365363034808199</v>
      </c>
      <c r="G807" s="1"/>
    </row>
    <row r="808" spans="1:7" x14ac:dyDescent="0.25">
      <c r="A808" s="2" t="str">
        <f t="shared" si="12"/>
        <v>1_86</v>
      </c>
      <c r="B808" s="1">
        <v>1</v>
      </c>
      <c r="C808" s="1">
        <v>86</v>
      </c>
      <c r="D808" s="1">
        <v>1.25229680055517</v>
      </c>
      <c r="E808" s="1">
        <v>1.25250262990904</v>
      </c>
      <c r="F808" s="1">
        <v>0.26065966604823398</v>
      </c>
      <c r="G808" s="1"/>
    </row>
    <row r="809" spans="1:7" x14ac:dyDescent="0.25">
      <c r="A809" s="2" t="str">
        <f t="shared" si="12"/>
        <v>1_87</v>
      </c>
      <c r="B809" s="1">
        <v>1</v>
      </c>
      <c r="C809" s="1">
        <v>87</v>
      </c>
      <c r="D809" s="1">
        <v>0.51181719602473996</v>
      </c>
      <c r="E809" s="1">
        <v>0.51104712131054797</v>
      </c>
      <c r="F809" s="1">
        <v>0.51293562742747401</v>
      </c>
      <c r="G809" s="1"/>
    </row>
    <row r="810" spans="1:7" x14ac:dyDescent="0.25">
      <c r="A810" s="2" t="str">
        <f t="shared" si="12"/>
        <v>1_88</v>
      </c>
      <c r="B810" s="1">
        <v>1</v>
      </c>
      <c r="C810" s="1">
        <v>88</v>
      </c>
      <c r="D810" s="1">
        <v>-2.1706479020319902</v>
      </c>
      <c r="E810" s="1">
        <v>-2.1703412203815402</v>
      </c>
      <c r="F810" s="1">
        <v>-0.46030515033373998</v>
      </c>
      <c r="G810" s="1"/>
    </row>
    <row r="811" spans="1:7" x14ac:dyDescent="0.25">
      <c r="A811" s="2" t="str">
        <f t="shared" si="12"/>
        <v>1_89</v>
      </c>
      <c r="B811" s="1">
        <v>1</v>
      </c>
      <c r="C811" s="1">
        <v>89</v>
      </c>
      <c r="D811" s="1">
        <v>1.4383937693792701</v>
      </c>
      <c r="E811" s="1">
        <v>1.4384033341587901</v>
      </c>
      <c r="F811" s="1">
        <v>-0.19268523754535199</v>
      </c>
      <c r="G811" s="1"/>
    </row>
    <row r="812" spans="1:7" x14ac:dyDescent="0.25">
      <c r="A812" s="2" t="str">
        <f t="shared" si="12"/>
        <v>1_90</v>
      </c>
      <c r="B812" s="1">
        <v>1</v>
      </c>
      <c r="C812" s="1">
        <v>90</v>
      </c>
      <c r="D812" s="1">
        <v>-1.53964267208121</v>
      </c>
      <c r="E812" s="1">
        <v>-1.54140795123041</v>
      </c>
      <c r="F812" s="1">
        <v>-0.61834180160330598</v>
      </c>
      <c r="G812" s="1"/>
    </row>
    <row r="813" spans="1:7" x14ac:dyDescent="0.25">
      <c r="A813" s="2" t="str">
        <f t="shared" si="12"/>
        <v>1_91</v>
      </c>
      <c r="B813" s="1">
        <v>1</v>
      </c>
      <c r="C813" s="1">
        <v>91</v>
      </c>
      <c r="D813" s="1">
        <v>1.7338064546718199</v>
      </c>
      <c r="E813" s="1">
        <v>1.7324484452015401</v>
      </c>
      <c r="F813" s="1">
        <v>0.60820745392304398</v>
      </c>
      <c r="G813" s="1"/>
    </row>
    <row r="814" spans="1:7" x14ac:dyDescent="0.25">
      <c r="A814" s="2" t="str">
        <f t="shared" si="12"/>
        <v>1_92</v>
      </c>
      <c r="B814" s="1">
        <v>1</v>
      </c>
      <c r="C814" s="1">
        <v>92</v>
      </c>
      <c r="D814" s="1">
        <v>0.78602609684861602</v>
      </c>
      <c r="E814" s="1">
        <v>0.78702595790433605</v>
      </c>
      <c r="F814" s="1">
        <v>-0.73110882114459197</v>
      </c>
      <c r="G814" s="1"/>
    </row>
    <row r="815" spans="1:7" x14ac:dyDescent="0.25">
      <c r="A815" s="2" t="str">
        <f t="shared" si="12"/>
        <v>1_93</v>
      </c>
      <c r="B815" s="1">
        <v>1</v>
      </c>
      <c r="C815" s="1">
        <v>93</v>
      </c>
      <c r="D815" s="1">
        <v>0.734482742616685</v>
      </c>
      <c r="E815" s="1">
        <v>0.73464530270013995</v>
      </c>
      <c r="F815" s="1">
        <v>1.0413095982926499</v>
      </c>
      <c r="G815" s="1"/>
    </row>
    <row r="816" spans="1:7" x14ac:dyDescent="0.25">
      <c r="A816" s="2" t="str">
        <f t="shared" si="12"/>
        <v>1_94</v>
      </c>
      <c r="B816" s="1">
        <v>1</v>
      </c>
      <c r="C816" s="1">
        <v>94</v>
      </c>
      <c r="D816" s="1">
        <v>0.35178794369715299</v>
      </c>
      <c r="E816" s="1">
        <v>0.35018382944814802</v>
      </c>
      <c r="F816" s="1">
        <v>-1.0586830187863601</v>
      </c>
      <c r="G816" s="1"/>
    </row>
    <row r="817" spans="1:7" x14ac:dyDescent="0.25">
      <c r="A817" s="2" t="str">
        <f t="shared" si="12"/>
        <v>1_95</v>
      </c>
      <c r="B817" s="1">
        <v>1</v>
      </c>
      <c r="C817" s="1">
        <v>95</v>
      </c>
      <c r="D817" s="1">
        <v>0.38990533427552998</v>
      </c>
      <c r="E817" s="1">
        <v>0.39026411509750902</v>
      </c>
      <c r="F817" s="1">
        <v>0.49365215330384998</v>
      </c>
      <c r="G817" s="1"/>
    </row>
    <row r="818" spans="1:7" x14ac:dyDescent="0.25">
      <c r="A818" s="2" t="str">
        <f t="shared" si="12"/>
        <v>1_96</v>
      </c>
      <c r="B818" s="1">
        <v>1</v>
      </c>
      <c r="C818" s="1">
        <v>96</v>
      </c>
      <c r="D818" s="1">
        <v>0.105732855089912</v>
      </c>
      <c r="E818" s="1">
        <v>0.10618021940094501</v>
      </c>
      <c r="F818" s="1">
        <v>1.2684271645474701</v>
      </c>
      <c r="G818" s="1"/>
    </row>
    <row r="819" spans="1:7" x14ac:dyDescent="0.25">
      <c r="A819" s="2" t="str">
        <f t="shared" si="12"/>
        <v>1_97</v>
      </c>
      <c r="B819" s="1">
        <v>1</v>
      </c>
      <c r="C819" s="1">
        <v>97</v>
      </c>
      <c r="D819" s="1">
        <v>-9.7915278092481198E-2</v>
      </c>
      <c r="E819" s="1">
        <v>-9.9265339539110806E-2</v>
      </c>
      <c r="F819" s="1">
        <v>0.43802968993042202</v>
      </c>
      <c r="G819" s="1"/>
    </row>
    <row r="820" spans="1:7" x14ac:dyDescent="0.25">
      <c r="A820" s="2" t="str">
        <f t="shared" si="12"/>
        <v>1_98</v>
      </c>
      <c r="B820" s="1">
        <v>1</v>
      </c>
      <c r="C820" s="1">
        <v>98</v>
      </c>
      <c r="D820" s="1">
        <v>-0.67113154051482604</v>
      </c>
      <c r="E820" s="1">
        <v>-0.67177484826060097</v>
      </c>
      <c r="F820" s="1">
        <v>-0.13856722986339601</v>
      </c>
      <c r="G820" s="1"/>
    </row>
    <row r="821" spans="1:7" x14ac:dyDescent="0.25">
      <c r="A821" s="2" t="str">
        <f t="shared" si="12"/>
        <v>1_99</v>
      </c>
      <c r="B821" s="1">
        <v>1</v>
      </c>
      <c r="C821" s="1">
        <v>99</v>
      </c>
      <c r="D821" s="1">
        <v>0.953071705850005</v>
      </c>
      <c r="E821" s="1">
        <v>0.95333975474202703</v>
      </c>
      <c r="F821" s="1">
        <v>-0.16942370541655299</v>
      </c>
      <c r="G821" s="1"/>
    </row>
    <row r="822" spans="1:7" x14ac:dyDescent="0.25">
      <c r="A822" s="2" t="str">
        <f t="shared" si="12"/>
        <v>1_100</v>
      </c>
      <c r="B822" s="1">
        <v>1</v>
      </c>
      <c r="C822" s="1">
        <v>100</v>
      </c>
      <c r="D822" s="1">
        <v>1.4138445009738301</v>
      </c>
      <c r="E822" s="1">
        <v>1.4135295513905799</v>
      </c>
      <c r="F822" s="1">
        <v>1.3919621163703799</v>
      </c>
      <c r="G822" s="1"/>
    </row>
    <row r="823" spans="1:7" x14ac:dyDescent="0.25">
      <c r="A823" s="2" t="str">
        <f t="shared" si="12"/>
        <v>1_101</v>
      </c>
      <c r="B823" s="1">
        <v>1</v>
      </c>
      <c r="C823" s="1">
        <v>101</v>
      </c>
      <c r="D823" s="1">
        <v>-0.68455659396816204</v>
      </c>
      <c r="E823" s="1">
        <v>-0.68559221794967595</v>
      </c>
      <c r="F823" s="1">
        <v>0.81234565558914895</v>
      </c>
      <c r="G823" s="1"/>
    </row>
    <row r="824" spans="1:7" x14ac:dyDescent="0.25">
      <c r="A824" s="2" t="str">
        <f t="shared" si="12"/>
        <v>1_102</v>
      </c>
      <c r="B824" s="1">
        <v>1</v>
      </c>
      <c r="C824" s="1">
        <v>102</v>
      </c>
      <c r="D824" s="1">
        <v>0.50653516629857098</v>
      </c>
      <c r="E824" s="1">
        <v>0.50544391688151602</v>
      </c>
      <c r="F824" s="1">
        <v>-0.51320107559714301</v>
      </c>
      <c r="G824" s="1"/>
    </row>
    <row r="825" spans="1:7" x14ac:dyDescent="0.25">
      <c r="A825" s="2" t="str">
        <f t="shared" si="12"/>
        <v>1_103</v>
      </c>
      <c r="B825" s="1">
        <v>1</v>
      </c>
      <c r="C825" s="1">
        <v>103</v>
      </c>
      <c r="D825" s="1">
        <v>0.97082144669005799</v>
      </c>
      <c r="E825" s="1">
        <v>0.97147572538538396</v>
      </c>
      <c r="F825" s="1">
        <v>-1.2620906628326001</v>
      </c>
      <c r="G825" s="1"/>
    </row>
    <row r="826" spans="1:7" x14ac:dyDescent="0.25">
      <c r="A826" s="2" t="str">
        <f t="shared" si="12"/>
        <v>1_104</v>
      </c>
      <c r="B826" s="1">
        <v>1</v>
      </c>
      <c r="C826" s="1">
        <v>104</v>
      </c>
      <c r="D826" s="1">
        <v>-0.59352346750747198</v>
      </c>
      <c r="E826" s="1">
        <v>-0.59474895271703598</v>
      </c>
      <c r="F826" s="1">
        <v>0.69727891625669902</v>
      </c>
      <c r="G826" s="1"/>
    </row>
    <row r="827" spans="1:7" x14ac:dyDescent="0.25">
      <c r="A827" s="2" t="str">
        <f t="shared" si="12"/>
        <v>1_105</v>
      </c>
      <c r="B827" s="1">
        <v>1</v>
      </c>
      <c r="C827" s="1">
        <v>105</v>
      </c>
      <c r="D827" s="1">
        <v>-1.10229518348454</v>
      </c>
      <c r="E827" s="1">
        <v>-1.10306351385781</v>
      </c>
      <c r="F827" s="1">
        <v>-0.649299660255929</v>
      </c>
      <c r="G827" s="1"/>
    </row>
    <row r="828" spans="1:7" x14ac:dyDescent="0.25">
      <c r="A828" s="2" t="str">
        <f t="shared" si="12"/>
        <v>1_106</v>
      </c>
      <c r="B828" s="1">
        <v>1</v>
      </c>
      <c r="C828" s="1">
        <v>106</v>
      </c>
      <c r="D828" s="1">
        <v>-5.5626817763166803E-2</v>
      </c>
      <c r="E828" s="1">
        <v>-5.5933733717655802E-2</v>
      </c>
      <c r="F828" s="1">
        <v>-0.79386230735427898</v>
      </c>
      <c r="G828" s="1"/>
    </row>
    <row r="829" spans="1:7" x14ac:dyDescent="0.25">
      <c r="A829" s="2" t="str">
        <f t="shared" si="12"/>
        <v>1_107</v>
      </c>
      <c r="B829" s="1">
        <v>1</v>
      </c>
      <c r="C829" s="1">
        <v>107</v>
      </c>
      <c r="D829" s="1">
        <v>0.38771271681693498</v>
      </c>
      <c r="E829" s="1">
        <v>0.38657802172358402</v>
      </c>
      <c r="F829" s="1">
        <v>-8.5384157435815997E-2</v>
      </c>
      <c r="G829" s="1"/>
    </row>
    <row r="830" spans="1:7" x14ac:dyDescent="0.25">
      <c r="A830" s="2" t="str">
        <f t="shared" si="12"/>
        <v>1_108</v>
      </c>
      <c r="B830" s="1">
        <v>1</v>
      </c>
      <c r="C830" s="1">
        <v>108</v>
      </c>
      <c r="D830" s="1">
        <v>2.3875334837287601</v>
      </c>
      <c r="E830" s="1">
        <v>2.3879278478941801</v>
      </c>
      <c r="F830" s="1">
        <v>0.90839533410462603</v>
      </c>
      <c r="G830" s="1"/>
    </row>
    <row r="831" spans="1:7" x14ac:dyDescent="0.25">
      <c r="A831" s="2" t="str">
        <f t="shared" si="12"/>
        <v>1_109</v>
      </c>
      <c r="B831" s="1">
        <v>1</v>
      </c>
      <c r="C831" s="1">
        <v>109</v>
      </c>
      <c r="D831" s="1">
        <v>0.52829629383324594</v>
      </c>
      <c r="E831" s="1">
        <v>0.52757794283197401</v>
      </c>
      <c r="F831" s="1">
        <v>-0.87463806048098403</v>
      </c>
      <c r="G831" s="1"/>
    </row>
    <row r="832" spans="1:7" x14ac:dyDescent="0.25">
      <c r="A832" s="2" t="str">
        <f t="shared" si="12"/>
        <v>1_110</v>
      </c>
      <c r="B832" s="1">
        <v>1</v>
      </c>
      <c r="C832" s="1">
        <v>110</v>
      </c>
      <c r="D832" s="1">
        <v>-0.113307782074261</v>
      </c>
      <c r="E832" s="1">
        <v>-0.114635244196629</v>
      </c>
      <c r="F832" s="1">
        <v>-2.05425744603644E-2</v>
      </c>
      <c r="G832" s="1"/>
    </row>
    <row r="833" spans="1:7" x14ac:dyDescent="0.25">
      <c r="A833" s="2" t="str">
        <f t="shared" si="12"/>
        <v>1_111</v>
      </c>
      <c r="B833" s="1">
        <v>1</v>
      </c>
      <c r="C833" s="1">
        <v>111</v>
      </c>
      <c r="D833" s="1">
        <v>-1.0860199255085199</v>
      </c>
      <c r="E833" s="1">
        <v>-1.08688717437431</v>
      </c>
      <c r="F833" s="1">
        <v>-1.5748553740559901</v>
      </c>
      <c r="G833" s="1"/>
    </row>
    <row r="834" spans="1:7" x14ac:dyDescent="0.25">
      <c r="A834" s="2" t="str">
        <f t="shared" si="12"/>
        <v>1_112</v>
      </c>
      <c r="B834" s="1">
        <v>1</v>
      </c>
      <c r="C834" s="1">
        <v>112</v>
      </c>
      <c r="D834" s="1">
        <v>0.83554094728968797</v>
      </c>
      <c r="E834" s="1">
        <v>0.83582072675151897</v>
      </c>
      <c r="F834" s="1">
        <v>1.12536447057204</v>
      </c>
      <c r="G834" s="1"/>
    </row>
    <row r="835" spans="1:7" x14ac:dyDescent="0.25">
      <c r="A835" s="2" t="str">
        <f t="shared" ref="A835:A898" si="13">B835&amp;"_"&amp;C835</f>
        <v>1_113</v>
      </c>
      <c r="B835" s="1">
        <v>1</v>
      </c>
      <c r="C835" s="1">
        <v>113</v>
      </c>
      <c r="D835" s="1">
        <v>1.7025784795655401</v>
      </c>
      <c r="E835" s="1">
        <v>1.70139797854361</v>
      </c>
      <c r="F835" s="1">
        <v>2.35569420436275</v>
      </c>
      <c r="G835" s="1"/>
    </row>
    <row r="836" spans="1:7" x14ac:dyDescent="0.25">
      <c r="A836" s="2" t="str">
        <f t="shared" si="13"/>
        <v>1_114</v>
      </c>
      <c r="B836" s="1">
        <v>1</v>
      </c>
      <c r="C836" s="1">
        <v>114</v>
      </c>
      <c r="D836" s="1">
        <v>-0.45074094563928901</v>
      </c>
      <c r="E836" s="1">
        <v>-0.45289904900080202</v>
      </c>
      <c r="F836" s="1">
        <v>0.90894676180706602</v>
      </c>
      <c r="G836" s="1"/>
    </row>
    <row r="837" spans="1:7" x14ac:dyDescent="0.25">
      <c r="A837" s="2" t="str">
        <f t="shared" si="13"/>
        <v>1_115</v>
      </c>
      <c r="B837" s="1">
        <v>1</v>
      </c>
      <c r="C837" s="1">
        <v>115</v>
      </c>
      <c r="D837" s="1">
        <v>-0.69803486451060104</v>
      </c>
      <c r="E837" s="1">
        <v>-0.69917601448311895</v>
      </c>
      <c r="F837" s="1">
        <v>-0.21958573353275501</v>
      </c>
      <c r="G837" s="1"/>
    </row>
    <row r="838" spans="1:7" x14ac:dyDescent="0.25">
      <c r="A838" s="2" t="str">
        <f t="shared" si="13"/>
        <v>1_116</v>
      </c>
      <c r="B838" s="1">
        <v>1</v>
      </c>
      <c r="C838" s="1">
        <v>116</v>
      </c>
      <c r="D838" s="1">
        <v>0.78282433510725502</v>
      </c>
      <c r="E838" s="1">
        <v>0.78180498996893399</v>
      </c>
      <c r="F838" s="1">
        <v>1.21083053921091</v>
      </c>
      <c r="G838" s="1"/>
    </row>
    <row r="839" spans="1:7" x14ac:dyDescent="0.25">
      <c r="A839" s="2" t="str">
        <f t="shared" si="13"/>
        <v>1_117</v>
      </c>
      <c r="B839" s="1">
        <v>1</v>
      </c>
      <c r="C839" s="1">
        <v>117</v>
      </c>
      <c r="D839" s="1">
        <v>-0.103497445119279</v>
      </c>
      <c r="E839" s="1">
        <v>-0.103008463957713</v>
      </c>
      <c r="F839" s="1">
        <v>-1.5707368991549</v>
      </c>
      <c r="G839" s="1"/>
    </row>
    <row r="840" spans="1:7" x14ac:dyDescent="0.25">
      <c r="A840" s="2" t="str">
        <f t="shared" si="13"/>
        <v>1_118</v>
      </c>
      <c r="B840" s="1">
        <v>1</v>
      </c>
      <c r="C840" s="1">
        <v>118</v>
      </c>
      <c r="D840" s="1">
        <v>1.11988869546895</v>
      </c>
      <c r="E840" s="1">
        <v>1.1197436951940301</v>
      </c>
      <c r="F840" s="1">
        <v>1.18779531729206E-2</v>
      </c>
      <c r="G840" s="1"/>
    </row>
    <row r="841" spans="1:7" x14ac:dyDescent="0.25">
      <c r="A841" s="2" t="str">
        <f t="shared" si="13"/>
        <v>1_119</v>
      </c>
      <c r="B841" s="1">
        <v>1</v>
      </c>
      <c r="C841" s="1">
        <v>119</v>
      </c>
      <c r="D841" s="1">
        <v>0.32010363461278102</v>
      </c>
      <c r="E841" s="1">
        <v>0.319576155620095</v>
      </c>
      <c r="F841" s="1">
        <v>-0.46498289511197499</v>
      </c>
      <c r="G841" s="1"/>
    </row>
    <row r="842" spans="1:7" x14ac:dyDescent="0.25">
      <c r="A842" s="2" t="str">
        <f t="shared" si="13"/>
        <v>1_120</v>
      </c>
      <c r="B842" s="1">
        <v>1</v>
      </c>
      <c r="C842" s="1">
        <v>120</v>
      </c>
      <c r="D842" s="1">
        <v>-1.8600554331080299</v>
      </c>
      <c r="E842" s="1">
        <v>-1.85841689884539</v>
      </c>
      <c r="F842" s="1">
        <v>-0.37580234648690097</v>
      </c>
      <c r="G842" s="1"/>
    </row>
    <row r="843" spans="1:7" x14ac:dyDescent="0.25">
      <c r="A843" s="2" t="str">
        <f t="shared" si="13"/>
        <v>1_121</v>
      </c>
      <c r="B843" s="1">
        <v>1</v>
      </c>
      <c r="C843" s="1">
        <v>121</v>
      </c>
      <c r="D843" s="1">
        <v>-0.35539534547808799</v>
      </c>
      <c r="E843" s="1">
        <v>-0.35634048541450603</v>
      </c>
      <c r="F843" s="1">
        <v>-0.65537831356084797</v>
      </c>
      <c r="G843" s="1"/>
    </row>
    <row r="844" spans="1:7" x14ac:dyDescent="0.25">
      <c r="A844" s="2" t="str">
        <f t="shared" si="13"/>
        <v>1_122</v>
      </c>
      <c r="B844" s="1">
        <v>1</v>
      </c>
      <c r="C844" s="1">
        <v>122</v>
      </c>
      <c r="D844" s="1">
        <v>-1.86897276082852</v>
      </c>
      <c r="E844" s="1">
        <v>-1.86988553408671</v>
      </c>
      <c r="F844" s="1">
        <v>-1.8440679247296701</v>
      </c>
      <c r="G844" s="1"/>
    </row>
    <row r="845" spans="1:7" x14ac:dyDescent="0.25">
      <c r="A845" s="2" t="str">
        <f t="shared" si="13"/>
        <v>1_123</v>
      </c>
      <c r="B845" s="1">
        <v>1</v>
      </c>
      <c r="C845" s="1">
        <v>123</v>
      </c>
      <c r="D845" s="1">
        <v>1.10532427071711</v>
      </c>
      <c r="E845" s="1">
        <v>1.10655454620078</v>
      </c>
      <c r="F845" s="1">
        <v>1.03134349624961</v>
      </c>
      <c r="G845" s="1"/>
    </row>
    <row r="846" spans="1:7" x14ac:dyDescent="0.25">
      <c r="A846" s="2" t="str">
        <f t="shared" si="13"/>
        <v>1_124</v>
      </c>
      <c r="B846" s="1">
        <v>1</v>
      </c>
      <c r="C846" s="1">
        <v>124</v>
      </c>
      <c r="D846" s="1">
        <v>2.2501775273042401</v>
      </c>
      <c r="E846" s="1">
        <v>2.2503906456733098</v>
      </c>
      <c r="F846" s="1">
        <v>-1.28303134456233</v>
      </c>
      <c r="G846" s="1"/>
    </row>
    <row r="847" spans="1:7" x14ac:dyDescent="0.25">
      <c r="A847" s="2" t="str">
        <f t="shared" si="13"/>
        <v>1_125</v>
      </c>
      <c r="B847" s="1">
        <v>1</v>
      </c>
      <c r="C847" s="1">
        <v>125</v>
      </c>
      <c r="D847" s="1">
        <v>7.4662806940449702E-2</v>
      </c>
      <c r="E847" s="1">
        <v>7.5315363564828805E-2</v>
      </c>
      <c r="F847" s="1">
        <v>-1.3764815887456701</v>
      </c>
      <c r="G847" s="1"/>
    </row>
    <row r="848" spans="1:7" x14ac:dyDescent="0.25">
      <c r="A848" s="2" t="str">
        <f t="shared" si="13"/>
        <v>1_126</v>
      </c>
      <c r="B848" s="1">
        <v>1</v>
      </c>
      <c r="C848" s="1">
        <v>126</v>
      </c>
      <c r="D848" s="1">
        <v>0.53076457085509798</v>
      </c>
      <c r="E848" s="1">
        <v>0.530441880216029</v>
      </c>
      <c r="F848" s="1">
        <v>1.4174186756295</v>
      </c>
      <c r="G848" s="1"/>
    </row>
    <row r="849" spans="1:7" x14ac:dyDescent="0.25">
      <c r="A849" s="2" t="str">
        <f t="shared" si="13"/>
        <v>1_127</v>
      </c>
      <c r="B849" s="1">
        <v>1</v>
      </c>
      <c r="C849" s="1">
        <v>127</v>
      </c>
      <c r="D849" s="1">
        <v>-0.62144549889647605</v>
      </c>
      <c r="E849" s="1">
        <v>-0.62076586523414801</v>
      </c>
      <c r="F849" s="1">
        <v>-0.40708937671495199</v>
      </c>
      <c r="G849" s="1"/>
    </row>
    <row r="850" spans="1:7" x14ac:dyDescent="0.25">
      <c r="A850" s="2" t="str">
        <f t="shared" si="13"/>
        <v>1_128</v>
      </c>
      <c r="B850" s="1">
        <v>1</v>
      </c>
      <c r="C850" s="1">
        <v>128</v>
      </c>
      <c r="D850" s="1">
        <v>0.64219853339422195</v>
      </c>
      <c r="E850" s="1">
        <v>0.64276985538792097</v>
      </c>
      <c r="F850" s="1">
        <v>1.1485315949619399</v>
      </c>
      <c r="G850" s="1"/>
    </row>
    <row r="851" spans="1:7" x14ac:dyDescent="0.25">
      <c r="A851" s="2" t="str">
        <f t="shared" si="13"/>
        <v>1_129</v>
      </c>
      <c r="B851" s="1">
        <v>1</v>
      </c>
      <c r="C851" s="1">
        <v>129</v>
      </c>
      <c r="D851" s="1">
        <v>0.45938501461644599</v>
      </c>
      <c r="E851" s="1">
        <v>0.45903684982336102</v>
      </c>
      <c r="F851" s="1">
        <v>0.81739592893263602</v>
      </c>
      <c r="G851" s="1"/>
    </row>
    <row r="852" spans="1:7" x14ac:dyDescent="0.25">
      <c r="A852" s="2" t="str">
        <f t="shared" si="13"/>
        <v>1_130</v>
      </c>
      <c r="B852" s="1">
        <v>1</v>
      </c>
      <c r="C852" s="1">
        <v>130</v>
      </c>
      <c r="D852" s="1">
        <v>1.27005587008995</v>
      </c>
      <c r="E852" s="1">
        <v>1.26949498150866</v>
      </c>
      <c r="F852" s="1">
        <v>1.1387614450441601</v>
      </c>
      <c r="G852" s="1"/>
    </row>
    <row r="853" spans="1:7" x14ac:dyDescent="0.25">
      <c r="A853" s="2" t="str">
        <f t="shared" si="13"/>
        <v>1_131</v>
      </c>
      <c r="B853" s="1">
        <v>1</v>
      </c>
      <c r="C853" s="1">
        <v>131</v>
      </c>
      <c r="D853" s="1">
        <v>1.4336071342971499</v>
      </c>
      <c r="E853" s="1">
        <v>1.43425911709842</v>
      </c>
      <c r="F853" s="1">
        <v>-2.3765887671877701</v>
      </c>
      <c r="G853" s="1"/>
    </row>
    <row r="854" spans="1:7" x14ac:dyDescent="0.25">
      <c r="A854" s="2" t="str">
        <f t="shared" si="13"/>
        <v>1_132</v>
      </c>
      <c r="B854" s="1">
        <v>1</v>
      </c>
      <c r="C854" s="1">
        <v>132</v>
      </c>
      <c r="D854" s="1">
        <v>-0.41727527220438398</v>
      </c>
      <c r="E854" s="1">
        <v>-0.41800760681221399</v>
      </c>
      <c r="F854" s="1">
        <v>-1.0934555280603599</v>
      </c>
      <c r="G854" s="1"/>
    </row>
    <row r="855" spans="1:7" x14ac:dyDescent="0.25">
      <c r="A855" s="2" t="str">
        <f t="shared" si="13"/>
        <v>1_133</v>
      </c>
      <c r="B855" s="1">
        <v>1</v>
      </c>
      <c r="C855" s="1">
        <v>133</v>
      </c>
      <c r="D855" s="1">
        <v>-0.52758118754780003</v>
      </c>
      <c r="E855" s="1">
        <v>-0.52756509782120797</v>
      </c>
      <c r="F855" s="1">
        <v>-0.256978176922806</v>
      </c>
      <c r="G855" s="1"/>
    </row>
    <row r="856" spans="1:7" x14ac:dyDescent="0.25">
      <c r="A856" s="2" t="str">
        <f t="shared" si="13"/>
        <v>1_134</v>
      </c>
      <c r="B856" s="1">
        <v>1</v>
      </c>
      <c r="C856" s="1">
        <v>134</v>
      </c>
      <c r="D856" s="1">
        <v>0.34943017022455902</v>
      </c>
      <c r="E856" s="1">
        <v>0.35101277922788299</v>
      </c>
      <c r="F856" s="1">
        <v>0.50878854556974296</v>
      </c>
      <c r="G856" s="1"/>
    </row>
    <row r="857" spans="1:7" x14ac:dyDescent="0.25">
      <c r="A857" s="2" t="str">
        <f t="shared" si="13"/>
        <v>1_135</v>
      </c>
      <c r="B857" s="1">
        <v>1</v>
      </c>
      <c r="C857" s="1">
        <v>135</v>
      </c>
      <c r="D857" s="1">
        <v>0.79627730121696705</v>
      </c>
      <c r="E857" s="1">
        <v>0.79506726370634295</v>
      </c>
      <c r="F857" s="1">
        <v>0.64832729208599604</v>
      </c>
      <c r="G857" s="1"/>
    </row>
    <row r="858" spans="1:7" x14ac:dyDescent="0.25">
      <c r="A858" s="2" t="str">
        <f t="shared" si="13"/>
        <v>1_136</v>
      </c>
      <c r="B858" s="1">
        <v>1</v>
      </c>
      <c r="C858" s="1">
        <v>136</v>
      </c>
      <c r="D858" s="1">
        <v>-1.40746368665148</v>
      </c>
      <c r="E858" s="1">
        <v>-1.4076561507734699</v>
      </c>
      <c r="F858" s="1">
        <v>-1.44720672653558E-2</v>
      </c>
      <c r="G858" s="1"/>
    </row>
    <row r="859" spans="1:7" x14ac:dyDescent="0.25">
      <c r="A859" s="2" t="str">
        <f t="shared" si="13"/>
        <v>1_137</v>
      </c>
      <c r="B859" s="1">
        <v>1</v>
      </c>
      <c r="C859" s="1">
        <v>137</v>
      </c>
      <c r="D859" s="1">
        <v>1.40514479745662</v>
      </c>
      <c r="E859" s="1">
        <v>1.40634924397338</v>
      </c>
      <c r="F859" s="1">
        <v>-0.62251935790157897</v>
      </c>
      <c r="G859" s="1"/>
    </row>
    <row r="860" spans="1:7" x14ac:dyDescent="0.25">
      <c r="A860" s="2" t="str">
        <f t="shared" si="13"/>
        <v>1_138</v>
      </c>
      <c r="B860" s="1">
        <v>1</v>
      </c>
      <c r="C860" s="1">
        <v>138</v>
      </c>
      <c r="D860" s="1">
        <v>-3.4484276784461101E-2</v>
      </c>
      <c r="E860" s="1">
        <v>-3.7295632638427403E-2</v>
      </c>
      <c r="F860" s="1">
        <v>1.8114763592238201</v>
      </c>
      <c r="G860" s="1"/>
    </row>
    <row r="861" spans="1:7" x14ac:dyDescent="0.25">
      <c r="A861" s="2" t="str">
        <f t="shared" si="13"/>
        <v>1_139</v>
      </c>
      <c r="B861" s="1">
        <v>1</v>
      </c>
      <c r="C861" s="1">
        <v>139</v>
      </c>
      <c r="D861" s="1">
        <v>-0.80087609058380804</v>
      </c>
      <c r="E861" s="1">
        <v>-0.79994739583614705</v>
      </c>
      <c r="F861" s="1">
        <v>-0.94087745261854505</v>
      </c>
      <c r="G861" s="1"/>
    </row>
    <row r="862" spans="1:7" x14ac:dyDescent="0.25">
      <c r="A862" s="2" t="str">
        <f t="shared" si="13"/>
        <v>1_140</v>
      </c>
      <c r="B862" s="1">
        <v>1</v>
      </c>
      <c r="C862" s="1">
        <v>140</v>
      </c>
      <c r="D862" s="1">
        <v>0.117126845548121</v>
      </c>
      <c r="E862" s="1">
        <v>0.116845464398132</v>
      </c>
      <c r="F862" s="1">
        <v>2.51181357365948</v>
      </c>
      <c r="G862" s="1"/>
    </row>
    <row r="863" spans="1:7" x14ac:dyDescent="0.25">
      <c r="A863" s="2" t="str">
        <f t="shared" si="13"/>
        <v>1_141</v>
      </c>
      <c r="B863" s="1">
        <v>1</v>
      </c>
      <c r="C863" s="1">
        <v>141</v>
      </c>
      <c r="D863" s="1">
        <v>-0.55171466488933896</v>
      </c>
      <c r="E863" s="1">
        <v>-0.55220670984834297</v>
      </c>
      <c r="F863" s="1">
        <v>0.104445530182092</v>
      </c>
      <c r="G863" s="1"/>
    </row>
    <row r="864" spans="1:7" x14ac:dyDescent="0.25">
      <c r="A864" s="2" t="str">
        <f t="shared" si="13"/>
        <v>1_142</v>
      </c>
      <c r="B864" s="1">
        <v>1</v>
      </c>
      <c r="C864" s="1">
        <v>142</v>
      </c>
      <c r="D864" s="1">
        <v>0.91751958697287705</v>
      </c>
      <c r="E864" s="1">
        <v>0.91731883847490803</v>
      </c>
      <c r="F864" s="1">
        <v>0.90813734021859205</v>
      </c>
      <c r="G864" s="1"/>
    </row>
    <row r="865" spans="1:7" x14ac:dyDescent="0.25">
      <c r="A865" s="2" t="str">
        <f t="shared" si="13"/>
        <v>1_143</v>
      </c>
      <c r="B865" s="1">
        <v>1</v>
      </c>
      <c r="C865" s="1">
        <v>143</v>
      </c>
      <c r="D865" s="1">
        <v>-1.12463389554709</v>
      </c>
      <c r="E865" s="1">
        <v>-1.1241037374079901</v>
      </c>
      <c r="F865" s="1">
        <v>-0.37211112155972897</v>
      </c>
      <c r="G865" s="1"/>
    </row>
    <row r="866" spans="1:7" x14ac:dyDescent="0.25">
      <c r="A866" s="2" t="str">
        <f t="shared" si="13"/>
        <v>1_144</v>
      </c>
      <c r="B866" s="1">
        <v>1</v>
      </c>
      <c r="C866" s="1">
        <v>144</v>
      </c>
      <c r="D866" s="1">
        <v>-1.9833845821385401</v>
      </c>
      <c r="E866" s="1">
        <v>-1.9823257930070901</v>
      </c>
      <c r="F866" s="1">
        <v>-0.101955693964494</v>
      </c>
      <c r="G866" s="1"/>
    </row>
    <row r="867" spans="1:7" x14ac:dyDescent="0.25">
      <c r="A867" s="2" t="str">
        <f t="shared" si="13"/>
        <v>1_145</v>
      </c>
      <c r="B867" s="1">
        <v>1</v>
      </c>
      <c r="C867" s="1">
        <v>145</v>
      </c>
      <c r="D867" s="1">
        <v>0.218817924793797</v>
      </c>
      <c r="E867" s="1">
        <v>0.217636223445797</v>
      </c>
      <c r="F867" s="1">
        <v>0.97561929428802296</v>
      </c>
      <c r="G867" s="1"/>
    </row>
    <row r="868" spans="1:7" x14ac:dyDescent="0.25">
      <c r="A868" s="2" t="str">
        <f t="shared" si="13"/>
        <v>1_146</v>
      </c>
      <c r="B868" s="1">
        <v>1</v>
      </c>
      <c r="C868" s="1">
        <v>146</v>
      </c>
      <c r="D868" s="1">
        <v>-1.7590477095067301</v>
      </c>
      <c r="E868" s="1">
        <v>-1.75654006346547</v>
      </c>
      <c r="F868" s="1">
        <v>-1.7427411742307599</v>
      </c>
      <c r="G868" s="1"/>
    </row>
    <row r="869" spans="1:7" x14ac:dyDescent="0.25">
      <c r="A869" s="2" t="str">
        <f t="shared" si="13"/>
        <v>1_147</v>
      </c>
      <c r="B869" s="1">
        <v>1</v>
      </c>
      <c r="C869" s="1">
        <v>147</v>
      </c>
      <c r="D869" s="1">
        <v>0.77384378023228695</v>
      </c>
      <c r="E869" s="1">
        <v>0.77393426723084402</v>
      </c>
      <c r="F869" s="1">
        <v>0.57782945821659604</v>
      </c>
      <c r="G869" s="1"/>
    </row>
    <row r="870" spans="1:7" x14ac:dyDescent="0.25">
      <c r="A870" s="2" t="str">
        <f t="shared" si="13"/>
        <v>1_148</v>
      </c>
      <c r="B870" s="1">
        <v>1</v>
      </c>
      <c r="C870" s="1">
        <v>148</v>
      </c>
      <c r="D870" s="1">
        <v>-0.34856151566839499</v>
      </c>
      <c r="E870" s="1">
        <v>-0.348753176718195</v>
      </c>
      <c r="F870" s="1">
        <v>-0.95291487713317102</v>
      </c>
      <c r="G870" s="1"/>
    </row>
    <row r="871" spans="1:7" x14ac:dyDescent="0.25">
      <c r="A871" s="2" t="str">
        <f t="shared" si="13"/>
        <v>1_149</v>
      </c>
      <c r="B871" s="1">
        <v>1</v>
      </c>
      <c r="C871" s="1">
        <v>149</v>
      </c>
      <c r="D871" s="1">
        <v>-1.3673897144576801</v>
      </c>
      <c r="E871" s="1">
        <v>-1.3665786469480301</v>
      </c>
      <c r="F871" s="1">
        <v>-0.93114801371792999</v>
      </c>
      <c r="G871" s="1"/>
    </row>
    <row r="872" spans="1:7" x14ac:dyDescent="0.25">
      <c r="A872" s="2" t="str">
        <f t="shared" si="13"/>
        <v>1_150</v>
      </c>
      <c r="B872" s="1">
        <v>1</v>
      </c>
      <c r="C872" s="1">
        <v>150</v>
      </c>
      <c r="D872" s="1">
        <v>-0.858502899546006</v>
      </c>
      <c r="E872" s="1">
        <v>-0.85690631558229802</v>
      </c>
      <c r="F872" s="1">
        <v>1.12382103842296E-2</v>
      </c>
      <c r="G872" s="1"/>
    </row>
    <row r="873" spans="1:7" x14ac:dyDescent="0.25">
      <c r="A873" s="2" t="str">
        <f t="shared" si="13"/>
        <v>1_151</v>
      </c>
      <c r="B873" s="1">
        <v>1</v>
      </c>
      <c r="C873" s="1">
        <v>151</v>
      </c>
      <c r="D873" s="1">
        <v>-0.40874343191679702</v>
      </c>
      <c r="E873" s="1">
        <v>-0.40895119402672903</v>
      </c>
      <c r="F873" s="1">
        <v>-1.4606434535847601</v>
      </c>
      <c r="G873" s="1"/>
    </row>
    <row r="874" spans="1:7" x14ac:dyDescent="0.25">
      <c r="A874" s="2" t="str">
        <f t="shared" si="13"/>
        <v>1_152</v>
      </c>
      <c r="B874" s="1">
        <v>1</v>
      </c>
      <c r="C874" s="1">
        <v>152</v>
      </c>
      <c r="D874" s="1">
        <v>0.24604132669989801</v>
      </c>
      <c r="E874" s="1">
        <v>0.245452696946969</v>
      </c>
      <c r="F874" s="1">
        <v>0.56253786352885204</v>
      </c>
      <c r="G874" s="1"/>
    </row>
    <row r="875" spans="1:7" x14ac:dyDescent="0.25">
      <c r="A875" s="2" t="str">
        <f t="shared" si="13"/>
        <v>1_153</v>
      </c>
      <c r="B875" s="1">
        <v>1</v>
      </c>
      <c r="C875" s="1">
        <v>153</v>
      </c>
      <c r="D875" s="1">
        <v>-0.52490712096459202</v>
      </c>
      <c r="E875" s="1">
        <v>-0.52436166214762603</v>
      </c>
      <c r="F875" s="1">
        <v>-0.37603450299661501</v>
      </c>
      <c r="G875" s="1"/>
    </row>
    <row r="876" spans="1:7" x14ac:dyDescent="0.25">
      <c r="A876" s="2" t="str">
        <f t="shared" si="13"/>
        <v>1_154</v>
      </c>
      <c r="B876" s="1">
        <v>1</v>
      </c>
      <c r="C876" s="1">
        <v>154</v>
      </c>
      <c r="D876" s="1">
        <v>-6.2663101123446599E-2</v>
      </c>
      <c r="E876" s="1">
        <v>-6.3000873642416494E-2</v>
      </c>
      <c r="F876" s="1">
        <v>1.03555712706067</v>
      </c>
      <c r="G876" s="1"/>
    </row>
    <row r="877" spans="1:7" x14ac:dyDescent="0.25">
      <c r="A877" s="2" t="str">
        <f t="shared" si="13"/>
        <v>1_155</v>
      </c>
      <c r="B877" s="1">
        <v>1</v>
      </c>
      <c r="C877" s="1">
        <v>155</v>
      </c>
      <c r="D877" s="1">
        <v>0.19457057491340601</v>
      </c>
      <c r="E877" s="1">
        <v>0.19514494881860001</v>
      </c>
      <c r="F877" s="1">
        <v>-0.60612469718770201</v>
      </c>
      <c r="G877" s="1"/>
    </row>
    <row r="878" spans="1:7" x14ac:dyDescent="0.25">
      <c r="A878" s="2" t="str">
        <f t="shared" si="13"/>
        <v>1_156</v>
      </c>
      <c r="B878" s="1">
        <v>1</v>
      </c>
      <c r="C878" s="1">
        <v>156</v>
      </c>
      <c r="D878" s="1">
        <v>-1.0034137773098799</v>
      </c>
      <c r="E878" s="1">
        <v>-1.00293983362021</v>
      </c>
      <c r="F878" s="1">
        <v>7.0439313911113098E-3</v>
      </c>
      <c r="G878" s="1"/>
    </row>
    <row r="879" spans="1:7" x14ac:dyDescent="0.25">
      <c r="A879" s="2" t="str">
        <f t="shared" si="13"/>
        <v>1_157</v>
      </c>
      <c r="B879" s="1">
        <v>1</v>
      </c>
      <c r="C879" s="1">
        <v>157</v>
      </c>
      <c r="D879" s="1">
        <v>0.26411507516128802</v>
      </c>
      <c r="E879" s="1">
        <v>0.26374731702514198</v>
      </c>
      <c r="F879" s="1">
        <v>0.36914984773054998</v>
      </c>
      <c r="G879" s="1"/>
    </row>
    <row r="880" spans="1:7" x14ac:dyDescent="0.25">
      <c r="A880" s="2" t="str">
        <f t="shared" si="13"/>
        <v>1_158</v>
      </c>
      <c r="B880" s="1">
        <v>1</v>
      </c>
      <c r="C880" s="1">
        <v>158</v>
      </c>
      <c r="D880" s="1">
        <v>1.02618628426618</v>
      </c>
      <c r="E880" s="1">
        <v>1.02515115621082</v>
      </c>
      <c r="F880" s="1">
        <v>1.2036721854783901</v>
      </c>
      <c r="G880" s="1"/>
    </row>
    <row r="881" spans="1:7" x14ac:dyDescent="0.25">
      <c r="A881" s="2" t="str">
        <f t="shared" si="13"/>
        <v>1_159</v>
      </c>
      <c r="B881" s="1">
        <v>1</v>
      </c>
      <c r="C881" s="1">
        <v>159</v>
      </c>
      <c r="D881" s="1">
        <v>9.2244349682346294E-2</v>
      </c>
      <c r="E881" s="1">
        <v>9.2010501611296799E-2</v>
      </c>
      <c r="F881" s="1">
        <v>-2.33987821393093</v>
      </c>
      <c r="G881" s="1"/>
    </row>
    <row r="882" spans="1:7" x14ac:dyDescent="0.25">
      <c r="A882" s="2" t="str">
        <f t="shared" si="13"/>
        <v>1_160</v>
      </c>
      <c r="B882" s="1">
        <v>1</v>
      </c>
      <c r="C882" s="1">
        <v>160</v>
      </c>
      <c r="D882" s="1">
        <v>-0.60964918832606996</v>
      </c>
      <c r="E882" s="1">
        <v>-0.60953944621462197</v>
      </c>
      <c r="F882" s="1">
        <v>0.43847529400844298</v>
      </c>
      <c r="G882" s="1"/>
    </row>
    <row r="883" spans="1:7" x14ac:dyDescent="0.25">
      <c r="A883" s="2" t="str">
        <f t="shared" si="13"/>
        <v>1_161</v>
      </c>
      <c r="B883" s="1">
        <v>1</v>
      </c>
      <c r="C883" s="1">
        <v>161</v>
      </c>
      <c r="D883" s="1">
        <v>-0.54449359760644001</v>
      </c>
      <c r="E883" s="1">
        <v>-0.54398877802505796</v>
      </c>
      <c r="F883" s="1">
        <v>-1.9863237354809</v>
      </c>
      <c r="G883" s="1"/>
    </row>
    <row r="884" spans="1:7" x14ac:dyDescent="0.25">
      <c r="A884" s="2" t="str">
        <f t="shared" si="13"/>
        <v>1_162</v>
      </c>
      <c r="B884" s="1">
        <v>1</v>
      </c>
      <c r="C884" s="1">
        <v>162</v>
      </c>
      <c r="D884" s="1">
        <v>0.88337371169532697</v>
      </c>
      <c r="E884" s="1">
        <v>0.88408834191368801</v>
      </c>
      <c r="F884" s="1">
        <v>0.85293110973922104</v>
      </c>
      <c r="G884" s="1"/>
    </row>
    <row r="885" spans="1:7" x14ac:dyDescent="0.25">
      <c r="A885" s="2" t="str">
        <f t="shared" si="13"/>
        <v>1_163</v>
      </c>
      <c r="B885" s="1">
        <v>1</v>
      </c>
      <c r="C885" s="1">
        <v>163</v>
      </c>
      <c r="D885" s="1">
        <v>-0.28884476349826899</v>
      </c>
      <c r="E885" s="1">
        <v>-0.28721159861255302</v>
      </c>
      <c r="F885" s="1">
        <v>-1.7695508687785899</v>
      </c>
      <c r="G885" s="1"/>
    </row>
    <row r="886" spans="1:7" x14ac:dyDescent="0.25">
      <c r="A886" s="2" t="str">
        <f t="shared" si="13"/>
        <v>1_164</v>
      </c>
      <c r="B886" s="1">
        <v>1</v>
      </c>
      <c r="C886" s="1">
        <v>164</v>
      </c>
      <c r="D886" s="1">
        <v>-1.6861764004645601</v>
      </c>
      <c r="E886" s="1">
        <v>-1.68658705184962</v>
      </c>
      <c r="F886" s="1">
        <v>-0.56213600499455296</v>
      </c>
      <c r="G886" s="1"/>
    </row>
    <row r="887" spans="1:7" x14ac:dyDescent="0.25">
      <c r="A887" s="2" t="str">
        <f t="shared" si="13"/>
        <v>1_165</v>
      </c>
      <c r="B887" s="1">
        <v>1</v>
      </c>
      <c r="C887" s="1">
        <v>165</v>
      </c>
      <c r="D887" s="1">
        <v>2.37882919136828</v>
      </c>
      <c r="E887" s="1">
        <v>2.3779640038619099</v>
      </c>
      <c r="F887" s="1">
        <v>-0.55242196641288899</v>
      </c>
      <c r="G887" s="1"/>
    </row>
    <row r="888" spans="1:7" x14ac:dyDescent="0.25">
      <c r="A888" s="2" t="str">
        <f t="shared" si="13"/>
        <v>1_166</v>
      </c>
      <c r="B888" s="1">
        <v>1</v>
      </c>
      <c r="C888" s="1">
        <v>166</v>
      </c>
      <c r="D888" s="1">
        <v>-0.110670382206617</v>
      </c>
      <c r="E888" s="1">
        <v>-0.11140011537842601</v>
      </c>
      <c r="F888" s="1">
        <v>-0.28445500170666499</v>
      </c>
      <c r="G888" s="1"/>
    </row>
    <row r="889" spans="1:7" x14ac:dyDescent="0.25">
      <c r="A889" s="2" t="str">
        <f t="shared" si="13"/>
        <v>1_167</v>
      </c>
      <c r="B889" s="1">
        <v>1</v>
      </c>
      <c r="C889" s="1">
        <v>167</v>
      </c>
      <c r="D889" s="1">
        <v>1.9430147905214701</v>
      </c>
      <c r="E889" s="1">
        <v>1.94318971188155</v>
      </c>
      <c r="F889" s="1">
        <v>-0.65997670076745496</v>
      </c>
      <c r="G889" s="1"/>
    </row>
    <row r="890" spans="1:7" x14ac:dyDescent="0.25">
      <c r="A890" s="2" t="str">
        <f t="shared" si="13"/>
        <v>1_168</v>
      </c>
      <c r="B890" s="1">
        <v>1</v>
      </c>
      <c r="C890" s="1">
        <v>168</v>
      </c>
      <c r="D890" s="1">
        <v>9.0356629168379707E-2</v>
      </c>
      <c r="E890" s="1">
        <v>9.0479724424854302E-2</v>
      </c>
      <c r="F890" s="1">
        <v>-1.28525863371564</v>
      </c>
      <c r="G890" s="1"/>
    </row>
    <row r="891" spans="1:7" x14ac:dyDescent="0.25">
      <c r="A891" s="2" t="str">
        <f t="shared" si="13"/>
        <v>1_169</v>
      </c>
      <c r="B891" s="1">
        <v>1</v>
      </c>
      <c r="C891" s="1">
        <v>169</v>
      </c>
      <c r="D891" s="1">
        <v>-0.72283722634766201</v>
      </c>
      <c r="E891" s="1">
        <v>-0.72104776776591495</v>
      </c>
      <c r="F891" s="1">
        <v>-8.37926325669274E-2</v>
      </c>
      <c r="G891" s="1"/>
    </row>
    <row r="892" spans="1:7" x14ac:dyDescent="0.25">
      <c r="A892" s="2" t="str">
        <f t="shared" si="13"/>
        <v>1_170</v>
      </c>
      <c r="B892" s="1">
        <v>1</v>
      </c>
      <c r="C892" s="1">
        <v>170</v>
      </c>
      <c r="D892" s="1">
        <v>-0.69653246737414398</v>
      </c>
      <c r="E892" s="1">
        <v>-0.69708504242451197</v>
      </c>
      <c r="F892" s="1">
        <v>0.74518543936862003</v>
      </c>
      <c r="G892" s="1"/>
    </row>
    <row r="893" spans="1:7" x14ac:dyDescent="0.25">
      <c r="A893" s="2" t="str">
        <f t="shared" si="13"/>
        <v>1_171</v>
      </c>
      <c r="B893" s="1">
        <v>1</v>
      </c>
      <c r="C893" s="1">
        <v>171</v>
      </c>
      <c r="D893" s="1">
        <v>1.67717460497142</v>
      </c>
      <c r="E893" s="1">
        <v>1.6765014130852101</v>
      </c>
      <c r="F893" s="1">
        <v>-0.31192584213647001</v>
      </c>
      <c r="G893" s="1"/>
    </row>
    <row r="894" spans="1:7" x14ac:dyDescent="0.25">
      <c r="A894" s="2" t="str">
        <f t="shared" si="13"/>
        <v>1_172</v>
      </c>
      <c r="B894" s="1">
        <v>1</v>
      </c>
      <c r="C894" s="1">
        <v>172</v>
      </c>
      <c r="D894" s="1">
        <v>-1.0296094871947901</v>
      </c>
      <c r="E894" s="1">
        <v>-1.0292567171936999</v>
      </c>
      <c r="F894" s="1">
        <v>-1.5752846806321601</v>
      </c>
      <c r="G894" s="1"/>
    </row>
    <row r="895" spans="1:7" x14ac:dyDescent="0.25">
      <c r="A895" s="2" t="str">
        <f t="shared" si="13"/>
        <v>1_173</v>
      </c>
      <c r="B895" s="1">
        <v>1</v>
      </c>
      <c r="C895" s="1">
        <v>173</v>
      </c>
      <c r="D895" s="1">
        <v>-0.445996909367952</v>
      </c>
      <c r="E895" s="1">
        <v>-0.44564255486752202</v>
      </c>
      <c r="F895" s="1">
        <v>0.57497666610522802</v>
      </c>
      <c r="G895" s="1"/>
    </row>
    <row r="896" spans="1:7" x14ac:dyDescent="0.25">
      <c r="A896" s="2" t="str">
        <f t="shared" si="13"/>
        <v>1_174</v>
      </c>
      <c r="B896" s="1">
        <v>1</v>
      </c>
      <c r="C896" s="1">
        <v>174</v>
      </c>
      <c r="D896" s="1">
        <v>-2.2962784739587301</v>
      </c>
      <c r="E896" s="1">
        <v>-2.2978326815255099</v>
      </c>
      <c r="F896" s="1">
        <v>-0.35124902870306002</v>
      </c>
      <c r="G896" s="1"/>
    </row>
    <row r="897" spans="1:7" x14ac:dyDescent="0.25">
      <c r="A897" s="2" t="str">
        <f t="shared" si="13"/>
        <v>1_175</v>
      </c>
      <c r="B897" s="1">
        <v>1</v>
      </c>
      <c r="C897" s="1">
        <v>175</v>
      </c>
      <c r="D897" s="1">
        <v>0.38953547627138702</v>
      </c>
      <c r="E897" s="1">
        <v>0.38963480256428101</v>
      </c>
      <c r="F897" s="1">
        <v>0.590157448041573</v>
      </c>
      <c r="G897" s="1"/>
    </row>
    <row r="898" spans="1:7" x14ac:dyDescent="0.25">
      <c r="A898" s="2" t="str">
        <f t="shared" si="13"/>
        <v>1_176</v>
      </c>
      <c r="B898" s="1">
        <v>1</v>
      </c>
      <c r="C898" s="1">
        <v>176</v>
      </c>
      <c r="D898" s="1">
        <v>1.0176262817864301</v>
      </c>
      <c r="E898" s="1">
        <v>1.01780306458062</v>
      </c>
      <c r="F898" s="1">
        <v>-0.91606114781649495</v>
      </c>
      <c r="G898" s="1"/>
    </row>
    <row r="899" spans="1:7" x14ac:dyDescent="0.25">
      <c r="A899" s="2" t="str">
        <f t="shared" ref="A899:A962" si="14">B899&amp;"_"&amp;C899</f>
        <v>1_177</v>
      </c>
      <c r="B899" s="1">
        <v>1</v>
      </c>
      <c r="C899" s="1">
        <v>177</v>
      </c>
      <c r="D899" s="1">
        <v>-1.1990510372183401</v>
      </c>
      <c r="E899" s="1">
        <v>-1.19894607571595</v>
      </c>
      <c r="F899" s="1">
        <v>-1.8004013107891499</v>
      </c>
      <c r="G899" s="1"/>
    </row>
    <row r="900" spans="1:7" x14ac:dyDescent="0.25">
      <c r="A900" s="2" t="str">
        <f t="shared" si="14"/>
        <v>1_178</v>
      </c>
      <c r="B900" s="1">
        <v>1</v>
      </c>
      <c r="C900" s="1">
        <v>178</v>
      </c>
      <c r="D900" s="1">
        <v>0.110408112990665</v>
      </c>
      <c r="E900" s="1">
        <v>0.110747039926806</v>
      </c>
      <c r="F900" s="1">
        <v>0.43430868286134899</v>
      </c>
      <c r="G900" s="1"/>
    </row>
    <row r="901" spans="1:7" x14ac:dyDescent="0.25">
      <c r="A901" s="2" t="str">
        <f t="shared" si="14"/>
        <v>1_179</v>
      </c>
      <c r="B901" s="1">
        <v>1</v>
      </c>
      <c r="C901" s="1">
        <v>179</v>
      </c>
      <c r="D901" s="1">
        <v>-9.7627910853448102E-2</v>
      </c>
      <c r="E901" s="1">
        <v>-9.7338200408742706E-2</v>
      </c>
      <c r="F901" s="1">
        <v>-0.15453730811935401</v>
      </c>
      <c r="G901" s="1"/>
    </row>
    <row r="902" spans="1:7" x14ac:dyDescent="0.25">
      <c r="A902" s="2" t="str">
        <f t="shared" si="14"/>
        <v>1_180</v>
      </c>
      <c r="B902" s="1">
        <v>1</v>
      </c>
      <c r="C902" s="1">
        <v>180</v>
      </c>
      <c r="D902" s="1">
        <v>-0.16844497882183801</v>
      </c>
      <c r="E902" s="1">
        <v>-0.16701795622445001</v>
      </c>
      <c r="F902" s="1">
        <v>-0.18913045159872799</v>
      </c>
      <c r="G902" s="1"/>
    </row>
    <row r="903" spans="1:7" x14ac:dyDescent="0.25">
      <c r="A903" s="2" t="str">
        <f t="shared" si="14"/>
        <v>1_181</v>
      </c>
      <c r="B903" s="1">
        <v>1</v>
      </c>
      <c r="C903" s="1">
        <v>181</v>
      </c>
      <c r="D903" s="1">
        <v>0.18374435532150701</v>
      </c>
      <c r="E903" s="1">
        <v>0.18302612716887401</v>
      </c>
      <c r="F903" s="1">
        <v>0.75407759020675502</v>
      </c>
      <c r="G903" s="1"/>
    </row>
    <row r="904" spans="1:7" x14ac:dyDescent="0.25">
      <c r="A904" s="2" t="str">
        <f t="shared" si="14"/>
        <v>1_182</v>
      </c>
      <c r="B904" s="1">
        <v>1</v>
      </c>
      <c r="C904" s="1">
        <v>182</v>
      </c>
      <c r="D904" s="1">
        <v>2.4361035604685999E-2</v>
      </c>
      <c r="E904" s="1">
        <v>2.22147545231191E-2</v>
      </c>
      <c r="F904" s="1">
        <v>-0.56562502242903601</v>
      </c>
      <c r="G904" s="1"/>
    </row>
    <row r="905" spans="1:7" x14ac:dyDescent="0.25">
      <c r="A905" s="2" t="str">
        <f t="shared" si="14"/>
        <v>1_183</v>
      </c>
      <c r="B905" s="1">
        <v>1</v>
      </c>
      <c r="C905" s="1">
        <v>183</v>
      </c>
      <c r="D905" s="1">
        <v>1.1581123611077799</v>
      </c>
      <c r="E905" s="1">
        <v>1.15868495301706</v>
      </c>
      <c r="F905" s="1">
        <v>-0.30043018187282999</v>
      </c>
      <c r="G905" s="1"/>
    </row>
    <row r="906" spans="1:7" x14ac:dyDescent="0.25">
      <c r="A906" s="2" t="str">
        <f t="shared" si="14"/>
        <v>1_184</v>
      </c>
      <c r="B906" s="1">
        <v>1</v>
      </c>
      <c r="C906" s="1">
        <v>184</v>
      </c>
      <c r="D906" s="1">
        <v>-1.0748429365162899</v>
      </c>
      <c r="E906" s="1">
        <v>-1.07624238480135</v>
      </c>
      <c r="F906" s="1">
        <v>-0.12517450427920099</v>
      </c>
      <c r="G906" s="1"/>
    </row>
    <row r="907" spans="1:7" x14ac:dyDescent="0.25">
      <c r="A907" s="2" t="str">
        <f t="shared" si="14"/>
        <v>1_185</v>
      </c>
      <c r="B907" s="1">
        <v>1</v>
      </c>
      <c r="C907" s="1">
        <v>185</v>
      </c>
      <c r="D907" s="1">
        <v>-7.4979691375819099E-2</v>
      </c>
      <c r="E907" s="1">
        <v>-7.6100034137602496E-2</v>
      </c>
      <c r="F907" s="1">
        <v>1.1296692462053901</v>
      </c>
      <c r="G907" s="1"/>
    </row>
    <row r="908" spans="1:7" x14ac:dyDescent="0.25">
      <c r="A908" s="2" t="str">
        <f t="shared" si="14"/>
        <v>1_186</v>
      </c>
      <c r="B908" s="1">
        <v>1</v>
      </c>
      <c r="C908" s="1">
        <v>186</v>
      </c>
      <c r="D908" s="1">
        <v>-0.29589083688960699</v>
      </c>
      <c r="E908" s="1">
        <v>-0.29694160558681898</v>
      </c>
      <c r="F908" s="1">
        <v>0.40427443091586202</v>
      </c>
      <c r="G908" s="1"/>
    </row>
    <row r="909" spans="1:7" x14ac:dyDescent="0.25">
      <c r="A909" s="2" t="str">
        <f t="shared" si="14"/>
        <v>1_187</v>
      </c>
      <c r="B909" s="1">
        <v>1</v>
      </c>
      <c r="C909" s="1">
        <v>187</v>
      </c>
      <c r="D909" s="1">
        <v>-0.38197710739094498</v>
      </c>
      <c r="E909" s="1">
        <v>-0.382559241664093</v>
      </c>
      <c r="F909" s="1">
        <v>-0.17308764784151601</v>
      </c>
      <c r="G909" s="1"/>
    </row>
    <row r="910" spans="1:7" x14ac:dyDescent="0.25">
      <c r="A910" s="2" t="str">
        <f t="shared" si="14"/>
        <v>1_188</v>
      </c>
      <c r="B910" s="1">
        <v>1</v>
      </c>
      <c r="C910" s="1">
        <v>188</v>
      </c>
      <c r="D910" s="1">
        <v>-0.522145815617723</v>
      </c>
      <c r="E910" s="1">
        <v>-0.52214224118010699</v>
      </c>
      <c r="F910" s="1">
        <v>-0.71445625964116299</v>
      </c>
      <c r="G910" s="1"/>
    </row>
    <row r="911" spans="1:7" x14ac:dyDescent="0.25">
      <c r="A911" s="2" t="str">
        <f t="shared" si="14"/>
        <v>1_189</v>
      </c>
      <c r="B911" s="1">
        <v>1</v>
      </c>
      <c r="C911" s="1">
        <v>189</v>
      </c>
      <c r="D911" s="1">
        <v>-0.30042243707758898</v>
      </c>
      <c r="E911" s="1">
        <v>-0.30003481850020802</v>
      </c>
      <c r="F911" s="1">
        <v>-1.82430293699268</v>
      </c>
      <c r="G911" s="1"/>
    </row>
    <row r="912" spans="1:7" x14ac:dyDescent="0.25">
      <c r="A912" s="2" t="str">
        <f t="shared" si="14"/>
        <v>1_190</v>
      </c>
      <c r="B912" s="1">
        <v>1</v>
      </c>
      <c r="C912" s="1">
        <v>190</v>
      </c>
      <c r="D912" s="1">
        <v>-1.6597504155576901</v>
      </c>
      <c r="E912" s="1">
        <v>-1.6579381217246401</v>
      </c>
      <c r="F912" s="1">
        <v>0.47448450748373799</v>
      </c>
      <c r="G912" s="1"/>
    </row>
    <row r="913" spans="1:7" x14ac:dyDescent="0.25">
      <c r="A913" s="2" t="str">
        <f t="shared" si="14"/>
        <v>1_191</v>
      </c>
      <c r="B913" s="1">
        <v>1</v>
      </c>
      <c r="C913" s="1">
        <v>191</v>
      </c>
      <c r="D913" s="1">
        <v>-0.39612136959389299</v>
      </c>
      <c r="E913" s="1">
        <v>-0.39647771859345499</v>
      </c>
      <c r="F913" s="1">
        <v>-1.0615192996062901</v>
      </c>
      <c r="G913" s="1"/>
    </row>
    <row r="914" spans="1:7" x14ac:dyDescent="0.25">
      <c r="A914" s="2" t="str">
        <f t="shared" si="14"/>
        <v>1_192</v>
      </c>
      <c r="B914" s="1">
        <v>1</v>
      </c>
      <c r="C914" s="1">
        <v>192</v>
      </c>
      <c r="D914" s="1">
        <v>0.95057394281713403</v>
      </c>
      <c r="E914" s="1">
        <v>0.95135043444800804</v>
      </c>
      <c r="F914" s="1">
        <v>-0.71164382489714495</v>
      </c>
      <c r="G914" s="1"/>
    </row>
    <row r="915" spans="1:7" x14ac:dyDescent="0.25">
      <c r="A915" s="2" t="str">
        <f t="shared" si="14"/>
        <v>1_193</v>
      </c>
      <c r="B915" s="1">
        <v>1</v>
      </c>
      <c r="C915" s="1">
        <v>193</v>
      </c>
      <c r="D915" s="1">
        <v>0.95680497746487003</v>
      </c>
      <c r="E915" s="1">
        <v>0.95559413749773503</v>
      </c>
      <c r="F915" s="1">
        <v>4.8599280877229298E-2</v>
      </c>
      <c r="G915" s="1"/>
    </row>
    <row r="916" spans="1:7" x14ac:dyDescent="0.25">
      <c r="A916" s="2" t="str">
        <f t="shared" si="14"/>
        <v>1_194</v>
      </c>
      <c r="B916" s="1">
        <v>1</v>
      </c>
      <c r="C916" s="1">
        <v>194</v>
      </c>
      <c r="D916" s="1">
        <v>-0.27016229843320699</v>
      </c>
      <c r="E916" s="1">
        <v>-0.27044462915671102</v>
      </c>
      <c r="F916" s="1">
        <v>1.0402936277538799</v>
      </c>
      <c r="G916" s="1"/>
    </row>
    <row r="917" spans="1:7" x14ac:dyDescent="0.25">
      <c r="A917" s="2" t="str">
        <f t="shared" si="14"/>
        <v>1_195</v>
      </c>
      <c r="B917" s="1">
        <v>1</v>
      </c>
      <c r="C917" s="1">
        <v>195</v>
      </c>
      <c r="D917" s="1">
        <v>1.8533428965977199</v>
      </c>
      <c r="E917" s="1">
        <v>1.8527566182878601</v>
      </c>
      <c r="F917" s="1">
        <v>1.1297990388422501</v>
      </c>
      <c r="G917" s="1"/>
    </row>
    <row r="918" spans="1:7" x14ac:dyDescent="0.25">
      <c r="A918" s="2" t="str">
        <f t="shared" si="14"/>
        <v>1_196</v>
      </c>
      <c r="B918" s="1">
        <v>1</v>
      </c>
      <c r="C918" s="1">
        <v>196</v>
      </c>
      <c r="D918" s="1">
        <v>-1.3002048372805199</v>
      </c>
      <c r="E918" s="1">
        <v>-1.29981435815984</v>
      </c>
      <c r="F918" s="1">
        <v>0.34250128481047398</v>
      </c>
      <c r="G918" s="1"/>
    </row>
    <row r="919" spans="1:7" x14ac:dyDescent="0.25">
      <c r="A919" s="2" t="str">
        <f t="shared" si="14"/>
        <v>1_197</v>
      </c>
      <c r="B919" s="1">
        <v>1</v>
      </c>
      <c r="C919" s="1">
        <v>197</v>
      </c>
      <c r="D919" s="1">
        <v>-0.61240873222467496</v>
      </c>
      <c r="E919" s="1">
        <v>-0.61230987786424695</v>
      </c>
      <c r="F919" s="1">
        <v>-0.76437199840338999</v>
      </c>
      <c r="G919" s="1"/>
    </row>
    <row r="920" spans="1:7" x14ac:dyDescent="0.25">
      <c r="A920" s="2" t="str">
        <f t="shared" si="14"/>
        <v>1_198</v>
      </c>
      <c r="B920" s="1">
        <v>1</v>
      </c>
      <c r="C920" s="1">
        <v>198</v>
      </c>
      <c r="D920" s="1">
        <v>1.42935815623824</v>
      </c>
      <c r="E920" s="1">
        <v>1.4294420257487499</v>
      </c>
      <c r="F920" s="1">
        <v>1.8388553941413E-3</v>
      </c>
      <c r="G920" s="1"/>
    </row>
    <row r="921" spans="1:7" x14ac:dyDescent="0.25">
      <c r="A921" s="2" t="str">
        <f t="shared" si="14"/>
        <v>1_199</v>
      </c>
      <c r="B921" s="1">
        <v>1</v>
      </c>
      <c r="C921" s="1">
        <v>199</v>
      </c>
      <c r="D921" s="1">
        <v>0.80186921361872399</v>
      </c>
      <c r="E921" s="1">
        <v>0.79979970964598901</v>
      </c>
      <c r="F921" s="1">
        <v>1.64670794325921</v>
      </c>
      <c r="G921" s="1"/>
    </row>
    <row r="922" spans="1:7" x14ac:dyDescent="0.25">
      <c r="A922" s="2" t="str">
        <f t="shared" si="14"/>
        <v>1_200</v>
      </c>
      <c r="B922" s="1">
        <v>1</v>
      </c>
      <c r="C922" s="1">
        <v>200</v>
      </c>
      <c r="D922" s="1">
        <v>0.35479286348904199</v>
      </c>
      <c r="E922" s="1">
        <v>0.355781696129228</v>
      </c>
      <c r="F922" s="1">
        <v>-1.68531217342641</v>
      </c>
      <c r="G922" s="1"/>
    </row>
    <row r="923" spans="1:7" x14ac:dyDescent="0.25">
      <c r="A923" s="2" t="str">
        <f t="shared" si="14"/>
        <v>1_201</v>
      </c>
      <c r="B923" s="1">
        <v>1</v>
      </c>
      <c r="C923" s="1">
        <v>201</v>
      </c>
      <c r="D923" s="1">
        <v>-0.62525796139337997</v>
      </c>
      <c r="E923" s="1">
        <v>-0.62518999493137595</v>
      </c>
      <c r="F923" s="1">
        <v>-0.413079351653033</v>
      </c>
      <c r="G923" s="1"/>
    </row>
    <row r="924" spans="1:7" x14ac:dyDescent="0.25">
      <c r="A924" s="2" t="str">
        <f t="shared" si="14"/>
        <v>1_202</v>
      </c>
      <c r="B924" s="1">
        <v>1</v>
      </c>
      <c r="C924" s="1">
        <v>202</v>
      </c>
      <c r="D924" s="1">
        <v>-1.11948972451961</v>
      </c>
      <c r="E924" s="1">
        <v>-1.11965120530031</v>
      </c>
      <c r="F924" s="1">
        <v>-1.0818452208663301</v>
      </c>
      <c r="G924" s="1"/>
    </row>
    <row r="925" spans="1:7" x14ac:dyDescent="0.25">
      <c r="A925" s="2" t="str">
        <f t="shared" si="14"/>
        <v>1_203</v>
      </c>
      <c r="B925" s="1">
        <v>1</v>
      </c>
      <c r="C925" s="1">
        <v>203</v>
      </c>
      <c r="D925" s="1">
        <v>0.29044527681719401</v>
      </c>
      <c r="E925" s="1">
        <v>0.28953160092869901</v>
      </c>
      <c r="F925" s="1">
        <v>-2.0275664517236001</v>
      </c>
      <c r="G925" s="1"/>
    </row>
    <row r="926" spans="1:7" x14ac:dyDescent="0.25">
      <c r="A926" s="2" t="str">
        <f t="shared" si="14"/>
        <v>1_204</v>
      </c>
      <c r="B926" s="1">
        <v>1</v>
      </c>
      <c r="C926" s="1">
        <v>204</v>
      </c>
      <c r="D926" s="1">
        <v>7.6101585606906497E-2</v>
      </c>
      <c r="E926" s="1">
        <v>7.5836430240806094E-2</v>
      </c>
      <c r="F926" s="1">
        <v>-2.1580177070376898</v>
      </c>
      <c r="G926" s="1"/>
    </row>
    <row r="927" spans="1:7" x14ac:dyDescent="0.25">
      <c r="A927" s="2" t="str">
        <f t="shared" si="14"/>
        <v>1_205</v>
      </c>
      <c r="B927" s="1">
        <v>1</v>
      </c>
      <c r="C927" s="1">
        <v>205</v>
      </c>
      <c r="D927" s="1">
        <v>0.28011046276636797</v>
      </c>
      <c r="E927" s="1">
        <v>0.28086706612578699</v>
      </c>
      <c r="F927" s="1">
        <v>-0.375497466878909</v>
      </c>
      <c r="G927" s="1"/>
    </row>
    <row r="928" spans="1:7" x14ac:dyDescent="0.25">
      <c r="A928" s="2" t="str">
        <f t="shared" si="14"/>
        <v>1_206</v>
      </c>
      <c r="B928" s="1">
        <v>1</v>
      </c>
      <c r="C928" s="1">
        <v>206</v>
      </c>
      <c r="D928" s="1">
        <v>2.0864057419498598</v>
      </c>
      <c r="E928" s="1">
        <v>2.0862468375531602</v>
      </c>
      <c r="F928" s="1">
        <v>-0.13502658021811501</v>
      </c>
      <c r="G928" s="1"/>
    </row>
    <row r="929" spans="1:7" x14ac:dyDescent="0.25">
      <c r="A929" s="2" t="str">
        <f t="shared" si="14"/>
        <v>1_207</v>
      </c>
      <c r="B929" s="1">
        <v>1</v>
      </c>
      <c r="C929" s="1">
        <v>207</v>
      </c>
      <c r="D929" s="1">
        <v>0.54276010287119802</v>
      </c>
      <c r="E929" s="1">
        <v>0.54244255909862205</v>
      </c>
      <c r="F929" s="1">
        <v>-0.254491202090321</v>
      </c>
      <c r="G929" s="1"/>
    </row>
    <row r="930" spans="1:7" x14ac:dyDescent="0.25">
      <c r="A930" s="2" t="str">
        <f t="shared" si="14"/>
        <v>1_208</v>
      </c>
      <c r="B930" s="1">
        <v>1</v>
      </c>
      <c r="C930" s="1">
        <v>208</v>
      </c>
      <c r="D930" s="1">
        <v>-0.39583891408160499</v>
      </c>
      <c r="E930" s="1">
        <v>-0.39486928330724902</v>
      </c>
      <c r="F930" s="1">
        <v>1.39302234923278</v>
      </c>
      <c r="G930" s="1"/>
    </row>
    <row r="931" spans="1:7" x14ac:dyDescent="0.25">
      <c r="A931" s="2" t="str">
        <f t="shared" si="14"/>
        <v>1_209</v>
      </c>
      <c r="B931" s="1">
        <v>1</v>
      </c>
      <c r="C931" s="1">
        <v>209</v>
      </c>
      <c r="D931" s="1">
        <v>0.62244721052665197</v>
      </c>
      <c r="E931" s="1">
        <v>0.62396980041088601</v>
      </c>
      <c r="F931" s="1">
        <v>1.0477027482377901</v>
      </c>
      <c r="G931" s="1"/>
    </row>
    <row r="932" spans="1:7" x14ac:dyDescent="0.25">
      <c r="A932" s="2" t="str">
        <f t="shared" si="14"/>
        <v>1_210</v>
      </c>
      <c r="B932" s="1">
        <v>1</v>
      </c>
      <c r="C932" s="1">
        <v>210</v>
      </c>
      <c r="D932" s="1">
        <v>-8.5741417758395694E-2</v>
      </c>
      <c r="E932" s="1">
        <v>-8.6904951405883293E-2</v>
      </c>
      <c r="F932" s="1">
        <v>0.43259884775567098</v>
      </c>
      <c r="G932" s="1"/>
    </row>
    <row r="933" spans="1:7" x14ac:dyDescent="0.25">
      <c r="A933" s="2" t="str">
        <f t="shared" si="14"/>
        <v>1_211</v>
      </c>
      <c r="B933" s="1">
        <v>1</v>
      </c>
      <c r="C933" s="1">
        <v>211</v>
      </c>
      <c r="D933" s="1">
        <v>0.31710540884302102</v>
      </c>
      <c r="E933" s="1">
        <v>0.317134463445503</v>
      </c>
      <c r="F933" s="1">
        <v>-6.9174270807654994E-2</v>
      </c>
      <c r="G933" s="1"/>
    </row>
    <row r="934" spans="1:7" x14ac:dyDescent="0.25">
      <c r="A934" s="2" t="str">
        <f t="shared" si="14"/>
        <v>1_212</v>
      </c>
      <c r="B934" s="1">
        <v>1</v>
      </c>
      <c r="C934" s="1">
        <v>212</v>
      </c>
      <c r="D934" s="1">
        <v>-0.35853289647040198</v>
      </c>
      <c r="E934" s="1">
        <v>-0.35827448234767301</v>
      </c>
      <c r="F934" s="1">
        <v>0.84017075115574902</v>
      </c>
      <c r="G934" s="1"/>
    </row>
    <row r="935" spans="1:7" x14ac:dyDescent="0.25">
      <c r="A935" s="2" t="str">
        <f t="shared" si="14"/>
        <v>1_213</v>
      </c>
      <c r="B935" s="1">
        <v>1</v>
      </c>
      <c r="C935" s="1">
        <v>213</v>
      </c>
      <c r="D935" s="1">
        <v>-0.51978708945791696</v>
      </c>
      <c r="E935" s="1">
        <v>-0.51823475072374003</v>
      </c>
      <c r="F935" s="1">
        <v>-1.3017039969638899</v>
      </c>
      <c r="G935" s="1"/>
    </row>
    <row r="936" spans="1:7" x14ac:dyDescent="0.25">
      <c r="A936" s="2" t="str">
        <f t="shared" si="14"/>
        <v>1_214</v>
      </c>
      <c r="B936" s="1">
        <v>1</v>
      </c>
      <c r="C936" s="1">
        <v>214</v>
      </c>
      <c r="D936" s="1">
        <v>0.696318584781357</v>
      </c>
      <c r="E936" s="1">
        <v>0.695132228032178</v>
      </c>
      <c r="F936" s="1">
        <v>1.2916494899890101</v>
      </c>
      <c r="G936" s="1"/>
    </row>
    <row r="937" spans="1:7" x14ac:dyDescent="0.25">
      <c r="A937" s="2" t="str">
        <f t="shared" si="14"/>
        <v>1_215</v>
      </c>
      <c r="B937" s="1">
        <v>1</v>
      </c>
      <c r="C937" s="1">
        <v>215</v>
      </c>
      <c r="D937" s="1">
        <v>0.485030520264428</v>
      </c>
      <c r="E937" s="1">
        <v>0.48540762796021403</v>
      </c>
      <c r="F937" s="1">
        <v>0.51222002133396105</v>
      </c>
      <c r="G937" s="1"/>
    </row>
    <row r="938" spans="1:7" x14ac:dyDescent="0.25">
      <c r="A938" s="2" t="str">
        <f t="shared" si="14"/>
        <v>1_216</v>
      </c>
      <c r="B938" s="1">
        <v>1</v>
      </c>
      <c r="C938" s="1">
        <v>216</v>
      </c>
      <c r="D938" s="1">
        <v>1.7877742027538399</v>
      </c>
      <c r="E938" s="1">
        <v>1.78705462712985</v>
      </c>
      <c r="F938" s="1">
        <v>0.44637083365390301</v>
      </c>
      <c r="G938" s="1"/>
    </row>
    <row r="939" spans="1:7" x14ac:dyDescent="0.25">
      <c r="A939" s="2" t="str">
        <f t="shared" si="14"/>
        <v>1_217</v>
      </c>
      <c r="B939" s="1">
        <v>1</v>
      </c>
      <c r="C939" s="1">
        <v>217</v>
      </c>
      <c r="D939" s="1">
        <v>9.6486845139121993E-2</v>
      </c>
      <c r="E939" s="1">
        <v>9.7675899578112901E-2</v>
      </c>
      <c r="F939" s="1">
        <v>-1.4131580572215701</v>
      </c>
      <c r="G939" s="1"/>
    </row>
    <row r="940" spans="1:7" x14ac:dyDescent="0.25">
      <c r="A940" s="2" t="str">
        <f t="shared" si="14"/>
        <v>1_218</v>
      </c>
      <c r="B940" s="1">
        <v>1</v>
      </c>
      <c r="C940" s="1">
        <v>218</v>
      </c>
      <c r="D940" s="1">
        <v>1.9850531069611801</v>
      </c>
      <c r="E940" s="1">
        <v>1.98477861550669</v>
      </c>
      <c r="F940" s="1">
        <v>8.5873314490237607E-2</v>
      </c>
      <c r="G940" s="1"/>
    </row>
    <row r="941" spans="1:7" x14ac:dyDescent="0.25">
      <c r="A941" s="2" t="str">
        <f t="shared" si="14"/>
        <v>1_219</v>
      </c>
      <c r="B941" s="1">
        <v>1</v>
      </c>
      <c r="C941" s="1">
        <v>219</v>
      </c>
      <c r="D941" s="1">
        <v>-6.2851604305618397E-2</v>
      </c>
      <c r="E941" s="1">
        <v>-6.2466653239301603E-2</v>
      </c>
      <c r="F941" s="1">
        <v>1.0449191665111901</v>
      </c>
      <c r="G941" s="1"/>
    </row>
    <row r="942" spans="1:7" x14ac:dyDescent="0.25">
      <c r="A942" s="2" t="str">
        <f t="shared" si="14"/>
        <v>1_220</v>
      </c>
      <c r="B942" s="1">
        <v>1</v>
      </c>
      <c r="C942" s="1">
        <v>220</v>
      </c>
      <c r="D942" s="1">
        <v>1.3229367711115201</v>
      </c>
      <c r="E942" s="1">
        <v>1.32266822971961</v>
      </c>
      <c r="F942" s="1">
        <v>1.64387194915053</v>
      </c>
      <c r="G942" s="1"/>
    </row>
    <row r="943" spans="1:7" x14ac:dyDescent="0.25">
      <c r="A943" s="2" t="str">
        <f t="shared" si="14"/>
        <v>1_221</v>
      </c>
      <c r="B943" s="1">
        <v>1</v>
      </c>
      <c r="C943" s="1">
        <v>221</v>
      </c>
      <c r="D943" s="1">
        <v>-0.69712558169421601</v>
      </c>
      <c r="E943" s="1">
        <v>-0.69802553892992603</v>
      </c>
      <c r="F943" s="1">
        <v>-0.62469824175634103</v>
      </c>
      <c r="G943" s="1"/>
    </row>
    <row r="944" spans="1:7" x14ac:dyDescent="0.25">
      <c r="A944" s="2" t="str">
        <f t="shared" si="14"/>
        <v>1_222</v>
      </c>
      <c r="B944" s="1">
        <v>1</v>
      </c>
      <c r="C944" s="1">
        <v>222</v>
      </c>
      <c r="D944" s="1">
        <v>1.0717680149663</v>
      </c>
      <c r="E944" s="1">
        <v>1.0702691223013501</v>
      </c>
      <c r="F944" s="1">
        <v>1.1111493935126</v>
      </c>
      <c r="G944" s="1"/>
    </row>
    <row r="945" spans="1:7" x14ac:dyDescent="0.25">
      <c r="A945" s="2" t="str">
        <f t="shared" si="14"/>
        <v>1_223</v>
      </c>
      <c r="B945" s="1">
        <v>1</v>
      </c>
      <c r="C945" s="1">
        <v>223</v>
      </c>
      <c r="D945" s="1">
        <v>1.26161382174875</v>
      </c>
      <c r="E945" s="1">
        <v>1.2603643278338501</v>
      </c>
      <c r="F945" s="1">
        <v>0.59208818201269398</v>
      </c>
      <c r="G945" s="1"/>
    </row>
    <row r="946" spans="1:7" x14ac:dyDescent="0.25">
      <c r="A946" s="2" t="str">
        <f t="shared" si="14"/>
        <v>1_224</v>
      </c>
      <c r="B946" s="1">
        <v>1</v>
      </c>
      <c r="C946" s="1">
        <v>224</v>
      </c>
      <c r="D946" s="1">
        <v>-0.37432446276835402</v>
      </c>
      <c r="E946" s="1">
        <v>-0.37232003779712503</v>
      </c>
      <c r="F946" s="1">
        <v>0.61083270156846403</v>
      </c>
      <c r="G946" s="1"/>
    </row>
    <row r="947" spans="1:7" x14ac:dyDescent="0.25">
      <c r="A947" s="2" t="str">
        <f t="shared" si="14"/>
        <v>1_225</v>
      </c>
      <c r="B947" s="1">
        <v>1</v>
      </c>
      <c r="C947" s="1">
        <v>225</v>
      </c>
      <c r="D947" s="1">
        <v>-0.372772680243385</v>
      </c>
      <c r="E947" s="1">
        <v>-0.37233812967093</v>
      </c>
      <c r="F947" s="1">
        <v>0.589931036289426</v>
      </c>
      <c r="G947" s="1"/>
    </row>
    <row r="948" spans="1:7" x14ac:dyDescent="0.25">
      <c r="A948" s="2" t="str">
        <f t="shared" si="14"/>
        <v>1_226</v>
      </c>
      <c r="B948" s="1">
        <v>1</v>
      </c>
      <c r="C948" s="1">
        <v>226</v>
      </c>
      <c r="D948" s="1">
        <v>-0.15738754071323099</v>
      </c>
      <c r="E948" s="1">
        <v>-0.15687538131331</v>
      </c>
      <c r="F948" s="1">
        <v>0.81887764567452104</v>
      </c>
      <c r="G948" s="1"/>
    </row>
    <row r="949" spans="1:7" x14ac:dyDescent="0.25">
      <c r="A949" s="2" t="str">
        <f t="shared" si="14"/>
        <v>1_227</v>
      </c>
      <c r="B949" s="1">
        <v>1</v>
      </c>
      <c r="C949" s="1">
        <v>227</v>
      </c>
      <c r="D949" s="1">
        <v>-0.60879671080975895</v>
      </c>
      <c r="E949" s="1">
        <v>-0.60648193065924505</v>
      </c>
      <c r="F949" s="1">
        <v>-7.9295812065957996E-2</v>
      </c>
      <c r="G949" s="1"/>
    </row>
    <row r="950" spans="1:7" x14ac:dyDescent="0.25">
      <c r="A950" s="2" t="str">
        <f t="shared" si="14"/>
        <v>1_228</v>
      </c>
      <c r="B950" s="1">
        <v>1</v>
      </c>
      <c r="C950" s="1">
        <v>228</v>
      </c>
      <c r="D950" s="1">
        <v>0.180108981911138</v>
      </c>
      <c r="E950" s="1">
        <v>0.17884496287256901</v>
      </c>
      <c r="F950" s="1">
        <v>1.2471795627137701</v>
      </c>
      <c r="G950" s="1"/>
    </row>
    <row r="951" spans="1:7" x14ac:dyDescent="0.25">
      <c r="A951" s="2" t="str">
        <f t="shared" si="14"/>
        <v>1_229</v>
      </c>
      <c r="B951" s="1">
        <v>1</v>
      </c>
      <c r="C951" s="1">
        <v>229</v>
      </c>
      <c r="D951" s="1">
        <v>-0.43214807263949401</v>
      </c>
      <c r="E951" s="1">
        <v>-0.43125308428828102</v>
      </c>
      <c r="F951" s="1">
        <v>1.35336016008033</v>
      </c>
      <c r="G951" s="1"/>
    </row>
    <row r="952" spans="1:7" x14ac:dyDescent="0.25">
      <c r="A952" s="2" t="str">
        <f t="shared" si="14"/>
        <v>1_230</v>
      </c>
      <c r="B952" s="1">
        <v>1</v>
      </c>
      <c r="C952" s="1">
        <v>230</v>
      </c>
      <c r="D952" s="1">
        <v>0.29492556523755797</v>
      </c>
      <c r="E952" s="1">
        <v>0.29493725321423803</v>
      </c>
      <c r="F952" s="1">
        <v>0.39990521119461903</v>
      </c>
      <c r="G952" s="1"/>
    </row>
    <row r="953" spans="1:7" x14ac:dyDescent="0.25">
      <c r="A953" s="2" t="str">
        <f t="shared" si="14"/>
        <v>1_231</v>
      </c>
      <c r="B953" s="1">
        <v>1</v>
      </c>
      <c r="C953" s="1">
        <v>231</v>
      </c>
      <c r="D953" s="1">
        <v>0.67007551873973303</v>
      </c>
      <c r="E953" s="1">
        <v>0.66972643473850801</v>
      </c>
      <c r="F953" s="1">
        <v>1.34041232706492</v>
      </c>
      <c r="G953" s="1"/>
    </row>
    <row r="954" spans="1:7" x14ac:dyDescent="0.25">
      <c r="A954" s="2" t="str">
        <f t="shared" si="14"/>
        <v>1_232</v>
      </c>
      <c r="B954" s="1">
        <v>1</v>
      </c>
      <c r="C954" s="1">
        <v>232</v>
      </c>
      <c r="D954" s="1">
        <v>0.628610584367428</v>
      </c>
      <c r="E954" s="1">
        <v>0.62875856299391597</v>
      </c>
      <c r="F954" s="1">
        <v>0.100707951068343</v>
      </c>
      <c r="G954" s="1"/>
    </row>
    <row r="955" spans="1:7" x14ac:dyDescent="0.25">
      <c r="A955" s="2" t="str">
        <f t="shared" si="14"/>
        <v>1_233</v>
      </c>
      <c r="B955" s="1">
        <v>1</v>
      </c>
      <c r="C955" s="1">
        <v>233</v>
      </c>
      <c r="D955" s="1">
        <v>1.17413438154144</v>
      </c>
      <c r="E955" s="1">
        <v>1.1754054237460401</v>
      </c>
      <c r="F955" s="1">
        <v>0.94437944809622298</v>
      </c>
      <c r="G955" s="1"/>
    </row>
    <row r="956" spans="1:7" x14ac:dyDescent="0.25">
      <c r="A956" s="2" t="str">
        <f t="shared" si="14"/>
        <v>1_234</v>
      </c>
      <c r="B956" s="1">
        <v>1</v>
      </c>
      <c r="C956" s="1">
        <v>234</v>
      </c>
      <c r="D956" s="1">
        <v>0.44179559398356999</v>
      </c>
      <c r="E956" s="1">
        <v>0.44154077682078802</v>
      </c>
      <c r="F956" s="1">
        <v>0.60931769320103601</v>
      </c>
      <c r="G956" s="1"/>
    </row>
    <row r="957" spans="1:7" x14ac:dyDescent="0.25">
      <c r="A957" s="2" t="str">
        <f t="shared" si="14"/>
        <v>1_235</v>
      </c>
      <c r="B957" s="1">
        <v>1</v>
      </c>
      <c r="C957" s="1">
        <v>235</v>
      </c>
      <c r="D957" s="1">
        <v>0.89497070174718696</v>
      </c>
      <c r="E957" s="1">
        <v>0.89556144012626504</v>
      </c>
      <c r="F957" s="1">
        <v>-0.82479132747772899</v>
      </c>
      <c r="G957" s="1"/>
    </row>
    <row r="958" spans="1:7" x14ac:dyDescent="0.25">
      <c r="A958" s="2" t="str">
        <f t="shared" si="14"/>
        <v>1_236</v>
      </c>
      <c r="B958" s="1">
        <v>1</v>
      </c>
      <c r="C958" s="1">
        <v>236</v>
      </c>
      <c r="D958" s="1">
        <v>1.0898921111856801</v>
      </c>
      <c r="E958" s="1">
        <v>1.0923177275601399</v>
      </c>
      <c r="F958" s="1">
        <v>0.40807538533235199</v>
      </c>
      <c r="G958" s="1"/>
    </row>
    <row r="959" spans="1:7" x14ac:dyDescent="0.25">
      <c r="A959" s="2" t="str">
        <f t="shared" si="14"/>
        <v>1_237</v>
      </c>
      <c r="B959" s="1">
        <v>1</v>
      </c>
      <c r="C959" s="1">
        <v>237</v>
      </c>
      <c r="D959" s="1">
        <v>0.27306494807314702</v>
      </c>
      <c r="E959" s="1">
        <v>0.27136186074238999</v>
      </c>
      <c r="F959" s="1">
        <v>-0.96798096210259599</v>
      </c>
      <c r="G959" s="1"/>
    </row>
    <row r="960" spans="1:7" x14ac:dyDescent="0.25">
      <c r="A960" s="2" t="str">
        <f t="shared" si="14"/>
        <v>1_238</v>
      </c>
      <c r="B960" s="1">
        <v>1</v>
      </c>
      <c r="C960" s="1">
        <v>238</v>
      </c>
      <c r="D960" s="1">
        <v>-1.4033202857723199</v>
      </c>
      <c r="E960" s="1">
        <v>-1.4027493288869299</v>
      </c>
      <c r="F960" s="1">
        <v>1.3563050999074799</v>
      </c>
      <c r="G960" s="1"/>
    </row>
    <row r="961" spans="1:7" x14ac:dyDescent="0.25">
      <c r="A961" s="2" t="str">
        <f t="shared" si="14"/>
        <v>1_239</v>
      </c>
      <c r="B961" s="1">
        <v>1</v>
      </c>
      <c r="C961" s="1">
        <v>239</v>
      </c>
      <c r="D961" s="1">
        <v>0.86090140449978703</v>
      </c>
      <c r="E961" s="1">
        <v>0.86194848272096902</v>
      </c>
      <c r="F961" s="1">
        <v>-1.4858586902133699</v>
      </c>
      <c r="G961" s="1"/>
    </row>
    <row r="962" spans="1:7" x14ac:dyDescent="0.25">
      <c r="A962" s="2" t="str">
        <f t="shared" si="14"/>
        <v>1_240</v>
      </c>
      <c r="B962" s="1">
        <v>1</v>
      </c>
      <c r="C962" s="1">
        <v>240</v>
      </c>
      <c r="D962" s="1">
        <v>-0.11460373551045</v>
      </c>
      <c r="E962" s="1">
        <v>-0.114864332195558</v>
      </c>
      <c r="F962" s="1">
        <v>0.26140457320585397</v>
      </c>
      <c r="G962" s="1"/>
    </row>
    <row r="963" spans="1:7" x14ac:dyDescent="0.25">
      <c r="A963" s="2" t="str">
        <f t="shared" ref="A963:A1026" si="15">B963&amp;"_"&amp;C963</f>
        <v>1_241</v>
      </c>
      <c r="B963" s="1">
        <v>1</v>
      </c>
      <c r="C963" s="1">
        <v>241</v>
      </c>
      <c r="D963" s="1">
        <v>0.31011494573369702</v>
      </c>
      <c r="E963" s="1">
        <v>0.308233935555148</v>
      </c>
      <c r="F963" s="1">
        <v>0.401609575438585</v>
      </c>
      <c r="G963" s="1"/>
    </row>
    <row r="964" spans="1:7" x14ac:dyDescent="0.25">
      <c r="A964" s="2" t="str">
        <f t="shared" si="15"/>
        <v>1_242</v>
      </c>
      <c r="B964" s="1">
        <v>1</v>
      </c>
      <c r="C964" s="1">
        <v>242</v>
      </c>
      <c r="D964" s="1">
        <v>1.64008547854932</v>
      </c>
      <c r="E964" s="1">
        <v>1.64023980867596</v>
      </c>
      <c r="F964" s="1">
        <v>-0.727627024557294</v>
      </c>
      <c r="G964" s="1"/>
    </row>
    <row r="965" spans="1:7" x14ac:dyDescent="0.25">
      <c r="A965" s="2" t="str">
        <f t="shared" si="15"/>
        <v>1_243</v>
      </c>
      <c r="B965" s="1">
        <v>1</v>
      </c>
      <c r="C965" s="1">
        <v>243</v>
      </c>
      <c r="D965" s="1">
        <v>1.01554456196316</v>
      </c>
      <c r="E965" s="1">
        <v>1.0150609974710501</v>
      </c>
      <c r="F965" s="1">
        <v>1.17784654418017</v>
      </c>
      <c r="G965" s="1"/>
    </row>
    <row r="966" spans="1:7" x14ac:dyDescent="0.25">
      <c r="A966" s="2" t="str">
        <f t="shared" si="15"/>
        <v>1_244</v>
      </c>
      <c r="B966" s="1">
        <v>1</v>
      </c>
      <c r="C966" s="1">
        <v>244</v>
      </c>
      <c r="D966" s="1">
        <v>2.60126077851015</v>
      </c>
      <c r="E966" s="1">
        <v>2.6008207258073899</v>
      </c>
      <c r="F966" s="1">
        <v>1.34086782813962</v>
      </c>
      <c r="G966" s="1"/>
    </row>
    <row r="967" spans="1:7" x14ac:dyDescent="0.25">
      <c r="A967" s="2" t="str">
        <f t="shared" si="15"/>
        <v>1_245</v>
      </c>
      <c r="B967" s="1">
        <v>1</v>
      </c>
      <c r="C967" s="1">
        <v>245</v>
      </c>
      <c r="D967" s="1">
        <v>1.26006180866157</v>
      </c>
      <c r="E967" s="1">
        <v>1.26048853666451</v>
      </c>
      <c r="F967" s="1">
        <v>-0.12393239644349301</v>
      </c>
      <c r="G967" s="1"/>
    </row>
    <row r="968" spans="1:7" x14ac:dyDescent="0.25">
      <c r="A968" s="2" t="str">
        <f t="shared" si="15"/>
        <v>1_246</v>
      </c>
      <c r="B968" s="1">
        <v>1</v>
      </c>
      <c r="C968" s="1">
        <v>246</v>
      </c>
      <c r="D968" s="1">
        <v>0.52679965907278004</v>
      </c>
      <c r="E968" s="1">
        <v>0.52568182850940604</v>
      </c>
      <c r="F968" s="1">
        <v>-1.6159177014262101</v>
      </c>
      <c r="G968" s="1"/>
    </row>
    <row r="969" spans="1:7" x14ac:dyDescent="0.25">
      <c r="A969" s="2" t="str">
        <f t="shared" si="15"/>
        <v>1_247</v>
      </c>
      <c r="B969" s="1">
        <v>1</v>
      </c>
      <c r="C969" s="1">
        <v>247</v>
      </c>
      <c r="D969" s="1">
        <v>0.28440590940055499</v>
      </c>
      <c r="E969" s="1">
        <v>0.283470372600645</v>
      </c>
      <c r="F969" s="1">
        <v>-9.6790687183655105E-2</v>
      </c>
      <c r="G969" s="1"/>
    </row>
    <row r="970" spans="1:7" x14ac:dyDescent="0.25">
      <c r="A970" s="2" t="str">
        <f t="shared" si="15"/>
        <v>1_248</v>
      </c>
      <c r="B970" s="1">
        <v>1</v>
      </c>
      <c r="C970" s="1">
        <v>248</v>
      </c>
      <c r="D970" s="1">
        <v>0.28752886479555201</v>
      </c>
      <c r="E970" s="1">
        <v>0.28614075765097402</v>
      </c>
      <c r="F970" s="1">
        <v>-2.45130474151844E-2</v>
      </c>
      <c r="G970" s="1"/>
    </row>
    <row r="971" spans="1:7" x14ac:dyDescent="0.25">
      <c r="A971" s="2" t="str">
        <f t="shared" si="15"/>
        <v>1_249</v>
      </c>
      <c r="B971" s="1">
        <v>1</v>
      </c>
      <c r="C971" s="1">
        <v>249</v>
      </c>
      <c r="D971" s="1">
        <v>-0.65020322126118701</v>
      </c>
      <c r="E971" s="1">
        <v>-0.64927214702207403</v>
      </c>
      <c r="F971" s="1">
        <v>-0.67892755897085699</v>
      </c>
      <c r="G971" s="1"/>
    </row>
    <row r="972" spans="1:7" x14ac:dyDescent="0.25">
      <c r="A972" s="2" t="str">
        <f t="shared" si="15"/>
        <v>1_250</v>
      </c>
      <c r="B972" s="1">
        <v>1</v>
      </c>
      <c r="C972" s="1">
        <v>250</v>
      </c>
      <c r="D972" s="1">
        <v>0.39442379207939399</v>
      </c>
      <c r="E972" s="1">
        <v>0.39526524926708501</v>
      </c>
      <c r="F972" s="1">
        <v>-1.13048247318562</v>
      </c>
      <c r="G972" s="1"/>
    </row>
    <row r="973" spans="1:7" x14ac:dyDescent="0.25">
      <c r="A973" s="2" t="str">
        <f t="shared" si="15"/>
        <v>1_251</v>
      </c>
      <c r="B973" s="1">
        <v>1</v>
      </c>
      <c r="C973" s="1">
        <v>251</v>
      </c>
      <c r="D973" s="1">
        <v>-0.89988319625813096</v>
      </c>
      <c r="E973" s="1">
        <v>-0.89932773068986505</v>
      </c>
      <c r="F973" s="1">
        <v>-0.73564403280820301</v>
      </c>
      <c r="G973" s="1"/>
    </row>
    <row r="974" spans="1:7" x14ac:dyDescent="0.25">
      <c r="A974" s="2" t="str">
        <f t="shared" si="15"/>
        <v>1_252</v>
      </c>
      <c r="B974" s="1">
        <v>1</v>
      </c>
      <c r="C974" s="1">
        <v>252</v>
      </c>
      <c r="D974" s="1">
        <v>0.49567921175614299</v>
      </c>
      <c r="E974" s="1">
        <v>0.49413063463939499</v>
      </c>
      <c r="F974" s="1">
        <v>0.21712228856156299</v>
      </c>
      <c r="G974" s="1"/>
    </row>
    <row r="975" spans="1:7" x14ac:dyDescent="0.25">
      <c r="A975" s="2" t="str">
        <f t="shared" si="15"/>
        <v>1_253</v>
      </c>
      <c r="B975" s="1">
        <v>1</v>
      </c>
      <c r="C975" s="1">
        <v>253</v>
      </c>
      <c r="D975" s="1">
        <v>1.07150160222765</v>
      </c>
      <c r="E975" s="1">
        <v>1.07241529580274</v>
      </c>
      <c r="F975" s="1">
        <v>0.50620849838180604</v>
      </c>
      <c r="G975" s="1"/>
    </row>
    <row r="976" spans="1:7" x14ac:dyDescent="0.25">
      <c r="A976" s="2" t="str">
        <f t="shared" si="15"/>
        <v>1_254</v>
      </c>
      <c r="B976" s="1">
        <v>1</v>
      </c>
      <c r="C976" s="1">
        <v>254</v>
      </c>
      <c r="D976" s="1">
        <v>1.1423159662107201</v>
      </c>
      <c r="E976" s="1">
        <v>1.14252334267565</v>
      </c>
      <c r="F976" s="1">
        <v>-2.3122363814922</v>
      </c>
      <c r="G976" s="1"/>
    </row>
    <row r="977" spans="1:7" x14ac:dyDescent="0.25">
      <c r="A977" s="2" t="str">
        <f t="shared" si="15"/>
        <v>1_255</v>
      </c>
      <c r="B977" s="1">
        <v>1</v>
      </c>
      <c r="C977" s="1">
        <v>255</v>
      </c>
      <c r="D977" s="1">
        <v>1.31485951073562</v>
      </c>
      <c r="E977" s="1">
        <v>1.3162691060151701</v>
      </c>
      <c r="F977" s="1">
        <v>1.1754438844684101</v>
      </c>
      <c r="G977" s="1"/>
    </row>
    <row r="978" spans="1:7" x14ac:dyDescent="0.25">
      <c r="A978" s="2" t="str">
        <f t="shared" si="15"/>
        <v>1_256</v>
      </c>
      <c r="B978" s="1">
        <v>1</v>
      </c>
      <c r="C978" s="1">
        <v>256</v>
      </c>
      <c r="D978" s="1">
        <v>1.70058699346717</v>
      </c>
      <c r="E978" s="1">
        <v>1.6999813355755999</v>
      </c>
      <c r="F978" s="1">
        <v>0.37988162099157902</v>
      </c>
      <c r="G978" s="1"/>
    </row>
    <row r="979" spans="1:7" x14ac:dyDescent="0.25">
      <c r="A979" s="2" t="str">
        <f t="shared" si="15"/>
        <v>1_257</v>
      </c>
      <c r="B979" s="1">
        <v>1</v>
      </c>
      <c r="C979" s="1">
        <v>257</v>
      </c>
      <c r="D979" s="1">
        <v>0.53794725113453801</v>
      </c>
      <c r="E979" s="1">
        <v>0.53779117519299802</v>
      </c>
      <c r="F979" s="1">
        <v>1.1601955093543601</v>
      </c>
      <c r="G979" s="1"/>
    </row>
    <row r="980" spans="1:7" x14ac:dyDescent="0.25">
      <c r="A980" s="2" t="str">
        <f t="shared" si="15"/>
        <v>1_258</v>
      </c>
      <c r="B980" s="1">
        <v>1</v>
      </c>
      <c r="C980" s="1">
        <v>258</v>
      </c>
      <c r="D980" s="1">
        <v>-0.28745184030227</v>
      </c>
      <c r="E980" s="1">
        <v>-0.28884441043408199</v>
      </c>
      <c r="F980" s="1">
        <v>1.6612934813642199</v>
      </c>
      <c r="G980" s="1"/>
    </row>
    <row r="981" spans="1:7" x14ac:dyDescent="0.25">
      <c r="A981" s="2" t="str">
        <f t="shared" si="15"/>
        <v>1_259</v>
      </c>
      <c r="B981" s="1">
        <v>1</v>
      </c>
      <c r="C981" s="1">
        <v>259</v>
      </c>
      <c r="D981" s="1">
        <v>0.67649679419897002</v>
      </c>
      <c r="E981" s="1">
        <v>0.67608741805886996</v>
      </c>
      <c r="F981" s="1">
        <v>9.5530708261675999E-3</v>
      </c>
      <c r="G981" s="1"/>
    </row>
    <row r="982" spans="1:7" x14ac:dyDescent="0.25">
      <c r="A982" s="2" t="str">
        <f t="shared" si="15"/>
        <v>1_260</v>
      </c>
      <c r="B982" s="1">
        <v>1</v>
      </c>
      <c r="C982" s="1">
        <v>260</v>
      </c>
      <c r="D982" s="1">
        <v>0.32301581938329998</v>
      </c>
      <c r="E982" s="1">
        <v>0.32371526683326002</v>
      </c>
      <c r="F982" s="1">
        <v>0.121606840905539</v>
      </c>
      <c r="G982" s="1"/>
    </row>
    <row r="983" spans="1:7" x14ac:dyDescent="0.25">
      <c r="A983" s="2" t="str">
        <f t="shared" si="15"/>
        <v>1_261</v>
      </c>
      <c r="B983" s="1">
        <v>1</v>
      </c>
      <c r="C983" s="1">
        <v>261</v>
      </c>
      <c r="D983" s="1">
        <v>0.14375886392493401</v>
      </c>
      <c r="E983" s="1">
        <v>0.14282353377347701</v>
      </c>
      <c r="F983" s="1">
        <v>0.56254473862577403</v>
      </c>
      <c r="G983" s="1"/>
    </row>
    <row r="984" spans="1:7" x14ac:dyDescent="0.25">
      <c r="A984" s="2" t="str">
        <f t="shared" si="15"/>
        <v>1_262</v>
      </c>
      <c r="B984" s="1">
        <v>1</v>
      </c>
      <c r="C984" s="1">
        <v>262</v>
      </c>
      <c r="D984" s="1">
        <v>-0.400868354186669</v>
      </c>
      <c r="E984" s="1">
        <v>-0.39913894731789101</v>
      </c>
      <c r="F984" s="1">
        <v>-5.1794349894672097E-2</v>
      </c>
      <c r="G984" s="1"/>
    </row>
    <row r="985" spans="1:7" x14ac:dyDescent="0.25">
      <c r="A985" s="2" t="str">
        <f t="shared" si="15"/>
        <v>1_263</v>
      </c>
      <c r="B985" s="1">
        <v>1</v>
      </c>
      <c r="C985" s="1">
        <v>263</v>
      </c>
      <c r="D985" s="1">
        <v>-0.73106201164608597</v>
      </c>
      <c r="E985" s="1">
        <v>-0.73286128225578095</v>
      </c>
      <c r="F985" s="1">
        <v>-1.42744505271672</v>
      </c>
      <c r="G985" s="1"/>
    </row>
    <row r="986" spans="1:7" x14ac:dyDescent="0.25">
      <c r="A986" s="2" t="str">
        <f t="shared" si="15"/>
        <v>1_264</v>
      </c>
      <c r="B986" s="1">
        <v>1</v>
      </c>
      <c r="C986" s="1">
        <v>264</v>
      </c>
      <c r="D986" s="1">
        <v>1.4485881383806101</v>
      </c>
      <c r="E986" s="1">
        <v>1.4486832316678899</v>
      </c>
      <c r="F986" s="1">
        <v>-0.88468645363029197</v>
      </c>
      <c r="G986" s="1"/>
    </row>
    <row r="987" spans="1:7" x14ac:dyDescent="0.25">
      <c r="A987" s="2" t="str">
        <f t="shared" si="15"/>
        <v>1_265</v>
      </c>
      <c r="B987" s="1">
        <v>1</v>
      </c>
      <c r="C987" s="1">
        <v>265</v>
      </c>
      <c r="D987" s="1">
        <v>-0.43794644796183602</v>
      </c>
      <c r="E987" s="1">
        <v>-0.43757767915366402</v>
      </c>
      <c r="F987" s="1">
        <v>-6.3516096245615897E-2</v>
      </c>
      <c r="G987" s="1"/>
    </row>
    <row r="988" spans="1:7" x14ac:dyDescent="0.25">
      <c r="A988" s="2" t="str">
        <f t="shared" si="15"/>
        <v>1_266</v>
      </c>
      <c r="B988" s="1">
        <v>1</v>
      </c>
      <c r="C988" s="1">
        <v>266</v>
      </c>
      <c r="D988" s="1">
        <v>1.6617930865074899</v>
      </c>
      <c r="E988" s="1">
        <v>1.6621740011305799</v>
      </c>
      <c r="F988" s="1">
        <v>1.51772285793545</v>
      </c>
      <c r="G988" s="1"/>
    </row>
    <row r="989" spans="1:7" x14ac:dyDescent="0.25">
      <c r="A989" s="2" t="str">
        <f t="shared" si="15"/>
        <v>1_267</v>
      </c>
      <c r="B989" s="1">
        <v>1</v>
      </c>
      <c r="C989" s="1">
        <v>267</v>
      </c>
      <c r="D989" s="1">
        <v>-2.06309794734248</v>
      </c>
      <c r="E989" s="1">
        <v>-2.06318969490827</v>
      </c>
      <c r="F989" s="1">
        <v>-0.90757108936193698</v>
      </c>
      <c r="G989" s="1"/>
    </row>
    <row r="990" spans="1:7" x14ac:dyDescent="0.25">
      <c r="A990" s="2" t="str">
        <f t="shared" si="15"/>
        <v>1_268</v>
      </c>
      <c r="B990" s="1">
        <v>1</v>
      </c>
      <c r="C990" s="1">
        <v>268</v>
      </c>
      <c r="D990" s="1">
        <v>-0.89088535211877595</v>
      </c>
      <c r="E990" s="1">
        <v>-0.88927010992333899</v>
      </c>
      <c r="F990" s="1">
        <v>-0.47458881935629799</v>
      </c>
      <c r="G990" s="1"/>
    </row>
    <row r="991" spans="1:7" x14ac:dyDescent="0.25">
      <c r="A991" s="2" t="str">
        <f t="shared" si="15"/>
        <v>1_269</v>
      </c>
      <c r="B991" s="1">
        <v>1</v>
      </c>
      <c r="C991" s="1">
        <v>269</v>
      </c>
      <c r="D991" s="1">
        <v>-0.96880725230632803</v>
      </c>
      <c r="E991" s="1">
        <v>-0.96681501192076003</v>
      </c>
      <c r="F991" s="1">
        <v>-1.47457472920164</v>
      </c>
      <c r="G991" s="1"/>
    </row>
    <row r="992" spans="1:7" x14ac:dyDescent="0.25">
      <c r="A992" s="2" t="str">
        <f t="shared" si="15"/>
        <v>1_270</v>
      </c>
      <c r="B992" s="1">
        <v>1</v>
      </c>
      <c r="C992" s="1">
        <v>270</v>
      </c>
      <c r="D992" s="1">
        <v>-0.20188196088794999</v>
      </c>
      <c r="E992" s="1">
        <v>-0.202899286467458</v>
      </c>
      <c r="F992" s="1">
        <v>-0.31765056643718098</v>
      </c>
      <c r="G992" s="1"/>
    </row>
    <row r="993" spans="1:7" x14ac:dyDescent="0.25">
      <c r="A993" s="2" t="str">
        <f t="shared" si="15"/>
        <v>1_271</v>
      </c>
      <c r="B993" s="1">
        <v>1</v>
      </c>
      <c r="C993" s="1">
        <v>271</v>
      </c>
      <c r="D993" s="1">
        <v>-0.47596735282623798</v>
      </c>
      <c r="E993" s="1">
        <v>-0.47639794511939698</v>
      </c>
      <c r="F993" s="1">
        <v>1.7824674387892101</v>
      </c>
      <c r="G993" s="1"/>
    </row>
    <row r="994" spans="1:7" x14ac:dyDescent="0.25">
      <c r="A994" s="2" t="str">
        <f t="shared" si="15"/>
        <v>1_272</v>
      </c>
      <c r="B994" s="1">
        <v>1</v>
      </c>
      <c r="C994" s="1">
        <v>272</v>
      </c>
      <c r="D994" s="1">
        <v>-1.27412131544961</v>
      </c>
      <c r="E994" s="1">
        <v>-1.27280258227078</v>
      </c>
      <c r="F994" s="1">
        <v>0.247613603146838</v>
      </c>
      <c r="G994" s="1"/>
    </row>
    <row r="995" spans="1:7" x14ac:dyDescent="0.25">
      <c r="A995" s="2" t="str">
        <f t="shared" si="15"/>
        <v>1_273</v>
      </c>
      <c r="B995" s="1">
        <v>1</v>
      </c>
      <c r="C995" s="1">
        <v>273</v>
      </c>
      <c r="D995" s="1">
        <v>-2.4118328887259002E-3</v>
      </c>
      <c r="E995" s="1">
        <v>-2.8190177246493202E-3</v>
      </c>
      <c r="F995" s="1">
        <v>0.84465219413810599</v>
      </c>
      <c r="G995" s="1"/>
    </row>
    <row r="996" spans="1:7" x14ac:dyDescent="0.25">
      <c r="A996" s="2" t="str">
        <f t="shared" si="15"/>
        <v>1_274</v>
      </c>
      <c r="B996" s="1">
        <v>1</v>
      </c>
      <c r="C996" s="1">
        <v>274</v>
      </c>
      <c r="D996" s="1">
        <v>4.5909312861721601E-3</v>
      </c>
      <c r="E996" s="1">
        <v>5.1330888990138001E-3</v>
      </c>
      <c r="F996" s="1">
        <v>0.26972485448783201</v>
      </c>
      <c r="G996" s="1"/>
    </row>
    <row r="997" spans="1:7" x14ac:dyDescent="0.25">
      <c r="A997" s="2" t="str">
        <f t="shared" si="15"/>
        <v>1_275</v>
      </c>
      <c r="B997" s="1">
        <v>1</v>
      </c>
      <c r="C997" s="1">
        <v>275</v>
      </c>
      <c r="D997" s="1">
        <v>-9.03621194561295E-2</v>
      </c>
      <c r="E997" s="1">
        <v>-8.9784463411140894E-2</v>
      </c>
      <c r="F997" s="1">
        <v>0.215875912303543</v>
      </c>
      <c r="G997" s="1"/>
    </row>
    <row r="998" spans="1:7" x14ac:dyDescent="0.25">
      <c r="A998" s="2" t="str">
        <f t="shared" si="15"/>
        <v>1_276</v>
      </c>
      <c r="B998" s="1">
        <v>1</v>
      </c>
      <c r="C998" s="1">
        <v>276</v>
      </c>
      <c r="D998" s="1">
        <v>1.19568399637263</v>
      </c>
      <c r="E998" s="1">
        <v>1.1946785312903001</v>
      </c>
      <c r="F998" s="1">
        <v>2.50197846501182</v>
      </c>
      <c r="G998" s="1"/>
    </row>
    <row r="999" spans="1:7" x14ac:dyDescent="0.25">
      <c r="A999" s="2" t="str">
        <f t="shared" si="15"/>
        <v>1_277</v>
      </c>
      <c r="B999" s="1">
        <v>1</v>
      </c>
      <c r="C999" s="1">
        <v>277</v>
      </c>
      <c r="D999" s="1">
        <v>-1.4354908893598199</v>
      </c>
      <c r="E999" s="1">
        <v>-1.4368434846062501</v>
      </c>
      <c r="F999" s="1">
        <v>-1.1121790198614301</v>
      </c>
      <c r="G999" s="1"/>
    </row>
    <row r="1000" spans="1:7" x14ac:dyDescent="0.25">
      <c r="A1000" s="2" t="str">
        <f t="shared" si="15"/>
        <v>1_278</v>
      </c>
      <c r="B1000" s="1">
        <v>1</v>
      </c>
      <c r="C1000" s="1">
        <v>278</v>
      </c>
      <c r="D1000" s="1">
        <v>-1.1762335015160099</v>
      </c>
      <c r="E1000" s="1">
        <v>-1.1754746683455199</v>
      </c>
      <c r="F1000" s="1">
        <v>-1.0948239543775899</v>
      </c>
      <c r="G1000" s="1"/>
    </row>
    <row r="1001" spans="1:7" x14ac:dyDescent="0.25">
      <c r="A1001" s="2" t="str">
        <f t="shared" si="15"/>
        <v>1_279</v>
      </c>
      <c r="B1001" s="1">
        <v>1</v>
      </c>
      <c r="C1001" s="1">
        <v>279</v>
      </c>
      <c r="D1001" s="1">
        <v>0.47852083732220002</v>
      </c>
      <c r="E1001" s="1">
        <v>0.47870418012688098</v>
      </c>
      <c r="F1001" s="1">
        <v>0.25627334928939899</v>
      </c>
      <c r="G1001" s="1"/>
    </row>
    <row r="1002" spans="1:7" x14ac:dyDescent="0.25">
      <c r="A1002" s="2" t="str">
        <f t="shared" si="15"/>
        <v>1_280</v>
      </c>
      <c r="B1002" s="1">
        <v>1</v>
      </c>
      <c r="C1002" s="1">
        <v>280</v>
      </c>
      <c r="D1002" s="1">
        <v>-2.11681152643756</v>
      </c>
      <c r="E1002" s="1">
        <v>-2.1184046019024598</v>
      </c>
      <c r="F1002" s="1">
        <v>-0.35877636570557297</v>
      </c>
      <c r="G1002" s="1"/>
    </row>
    <row r="1003" spans="1:7" x14ac:dyDescent="0.25">
      <c r="A1003" s="2" t="str">
        <f t="shared" si="15"/>
        <v>1_281</v>
      </c>
      <c r="B1003" s="1">
        <v>1</v>
      </c>
      <c r="C1003" s="1">
        <v>281</v>
      </c>
      <c r="D1003" s="1">
        <v>-2.3713983411500599</v>
      </c>
      <c r="E1003" s="1">
        <v>-2.3713751201896498</v>
      </c>
      <c r="F1003" s="1">
        <v>-0.36482373845407601</v>
      </c>
      <c r="G1003" s="1"/>
    </row>
    <row r="1004" spans="1:7" x14ac:dyDescent="0.25">
      <c r="A1004" s="2" t="str">
        <f t="shared" si="15"/>
        <v>1_282</v>
      </c>
      <c r="B1004" s="1">
        <v>1</v>
      </c>
      <c r="C1004" s="1">
        <v>282</v>
      </c>
      <c r="D1004" s="1">
        <v>1.1487485414914</v>
      </c>
      <c r="E1004" s="1">
        <v>1.1488941989119501</v>
      </c>
      <c r="F1004" s="1">
        <v>-1.01726010756534</v>
      </c>
      <c r="G1004" s="1"/>
    </row>
    <row r="1005" spans="1:7" x14ac:dyDescent="0.25">
      <c r="A1005" s="2" t="str">
        <f t="shared" si="15"/>
        <v>1_283</v>
      </c>
      <c r="B1005" s="1">
        <v>1</v>
      </c>
      <c r="C1005" s="1">
        <v>283</v>
      </c>
      <c r="D1005" s="1">
        <v>1.0406428017000599E-2</v>
      </c>
      <c r="E1005" s="1">
        <v>1.06826026346988E-2</v>
      </c>
      <c r="F1005" s="1">
        <v>0.76815745063045104</v>
      </c>
      <c r="G1005" s="1"/>
    </row>
    <row r="1006" spans="1:7" x14ac:dyDescent="0.25">
      <c r="A1006" s="2" t="str">
        <f t="shared" si="15"/>
        <v>1_284</v>
      </c>
      <c r="B1006" s="1">
        <v>1</v>
      </c>
      <c r="C1006" s="1">
        <v>284</v>
      </c>
      <c r="D1006" s="1">
        <v>1.3733987962868401E-4</v>
      </c>
      <c r="E1006" s="1">
        <v>9.9850518895569702E-4</v>
      </c>
      <c r="F1006" s="1">
        <v>0.30928887301581798</v>
      </c>
      <c r="G1006" s="1"/>
    </row>
    <row r="1007" spans="1:7" x14ac:dyDescent="0.25">
      <c r="A1007" s="2" t="str">
        <f t="shared" si="15"/>
        <v>1_285</v>
      </c>
      <c r="B1007" s="1">
        <v>1</v>
      </c>
      <c r="C1007" s="1">
        <v>285</v>
      </c>
      <c r="D1007" s="1">
        <v>0.132688192258133</v>
      </c>
      <c r="E1007" s="1">
        <v>0.13445490101608601</v>
      </c>
      <c r="F1007" s="1">
        <v>1.44442118811137</v>
      </c>
      <c r="G1007" s="1"/>
    </row>
    <row r="1008" spans="1:7" x14ac:dyDescent="0.25">
      <c r="A1008" s="2" t="str">
        <f t="shared" si="15"/>
        <v>1_286</v>
      </c>
      <c r="B1008" s="1">
        <v>1</v>
      </c>
      <c r="C1008" s="1">
        <v>286</v>
      </c>
      <c r="D1008" s="1">
        <v>0.74222779172715603</v>
      </c>
      <c r="E1008" s="1">
        <v>0.74153594180800697</v>
      </c>
      <c r="F1008" s="1">
        <v>-0.31911905842254501</v>
      </c>
      <c r="G1008" s="1"/>
    </row>
    <row r="1009" spans="1:7" x14ac:dyDescent="0.25">
      <c r="A1009" s="2" t="str">
        <f t="shared" si="15"/>
        <v>1_287</v>
      </c>
      <c r="B1009" s="1">
        <v>1</v>
      </c>
      <c r="C1009" s="1">
        <v>287</v>
      </c>
      <c r="D1009" s="1">
        <v>-0.39685586061122202</v>
      </c>
      <c r="E1009" s="1">
        <v>-0.39725651009658702</v>
      </c>
      <c r="F1009" s="1">
        <v>-2.055651510223</v>
      </c>
      <c r="G1009" s="1"/>
    </row>
    <row r="1010" spans="1:7" x14ac:dyDescent="0.25">
      <c r="A1010" s="2" t="str">
        <f t="shared" si="15"/>
        <v>1_288</v>
      </c>
      <c r="B1010" s="1">
        <v>1</v>
      </c>
      <c r="C1010" s="1">
        <v>288</v>
      </c>
      <c r="D1010" s="1">
        <v>0.56936678938560403</v>
      </c>
      <c r="E1010" s="1">
        <v>0.56943755744262003</v>
      </c>
      <c r="F1010" s="1">
        <v>-1.0349443034958701</v>
      </c>
      <c r="G1010" s="1"/>
    </row>
    <row r="1011" spans="1:7" x14ac:dyDescent="0.25">
      <c r="A1011" s="2" t="str">
        <f t="shared" si="15"/>
        <v>1_289</v>
      </c>
      <c r="B1011" s="1">
        <v>1</v>
      </c>
      <c r="C1011" s="1">
        <v>289</v>
      </c>
      <c r="D1011" s="1">
        <v>-2.8735507531936899</v>
      </c>
      <c r="E1011" s="1">
        <v>-2.8722919778470501</v>
      </c>
      <c r="F1011" s="1">
        <v>0.44409994614552001</v>
      </c>
      <c r="G1011" s="1"/>
    </row>
    <row r="1012" spans="1:7" x14ac:dyDescent="0.25">
      <c r="A1012" s="2" t="str">
        <f t="shared" si="15"/>
        <v>1_290</v>
      </c>
      <c r="B1012" s="1">
        <v>1</v>
      </c>
      <c r="C1012" s="1">
        <v>290</v>
      </c>
      <c r="D1012" s="1">
        <v>0.173979552051861</v>
      </c>
      <c r="E1012" s="1">
        <v>0.17336815884271201</v>
      </c>
      <c r="F1012" s="1">
        <v>0.61242941676137397</v>
      </c>
      <c r="G1012" s="1"/>
    </row>
    <row r="1013" spans="1:7" x14ac:dyDescent="0.25">
      <c r="A1013" s="2" t="str">
        <f t="shared" si="15"/>
        <v>1_291</v>
      </c>
      <c r="B1013" s="1">
        <v>1</v>
      </c>
      <c r="C1013" s="1">
        <v>291</v>
      </c>
      <c r="D1013" s="1">
        <v>-0.26056650821430299</v>
      </c>
      <c r="E1013" s="1">
        <v>-0.25960536644808502</v>
      </c>
      <c r="F1013" s="1">
        <v>0.14363938649510199</v>
      </c>
      <c r="G1013" s="1"/>
    </row>
    <row r="1014" spans="1:7" x14ac:dyDescent="0.25">
      <c r="A1014" s="2" t="str">
        <f t="shared" si="15"/>
        <v>1_292</v>
      </c>
      <c r="B1014" s="1">
        <v>1</v>
      </c>
      <c r="C1014" s="1">
        <v>292</v>
      </c>
      <c r="D1014" s="1">
        <v>-0.55605765695952902</v>
      </c>
      <c r="E1014" s="1">
        <v>-0.55450736823023405</v>
      </c>
      <c r="F1014" s="1">
        <v>-1.0268295907720999</v>
      </c>
      <c r="G1014" s="1"/>
    </row>
    <row r="1015" spans="1:7" x14ac:dyDescent="0.25">
      <c r="A1015" s="2" t="str">
        <f t="shared" si="15"/>
        <v>1_293</v>
      </c>
      <c r="B1015" s="1">
        <v>1</v>
      </c>
      <c r="C1015" s="1">
        <v>293</v>
      </c>
      <c r="D1015" s="1">
        <v>-0.73192228115700897</v>
      </c>
      <c r="E1015" s="1">
        <v>-0.73293250110184704</v>
      </c>
      <c r="F1015" s="1">
        <v>-1.46682758338492</v>
      </c>
      <c r="G1015" s="1"/>
    </row>
    <row r="1016" spans="1:7" x14ac:dyDescent="0.25">
      <c r="A1016" s="2" t="str">
        <f t="shared" si="15"/>
        <v>1_294</v>
      </c>
      <c r="B1016" s="1">
        <v>1</v>
      </c>
      <c r="C1016" s="1">
        <v>294</v>
      </c>
      <c r="D1016" s="1">
        <v>0.44159739936822101</v>
      </c>
      <c r="E1016" s="1">
        <v>0.44306715785043999</v>
      </c>
      <c r="F1016" s="1">
        <v>-0.64976348691753705</v>
      </c>
      <c r="G1016" s="1"/>
    </row>
    <row r="1017" spans="1:7" x14ac:dyDescent="0.25">
      <c r="A1017" s="2" t="str">
        <f t="shared" si="15"/>
        <v>1_295</v>
      </c>
      <c r="B1017" s="1">
        <v>1</v>
      </c>
      <c r="C1017" s="1">
        <v>295</v>
      </c>
      <c r="D1017" s="1">
        <v>-0.38318590166510702</v>
      </c>
      <c r="E1017" s="1">
        <v>-0.38321829317293898</v>
      </c>
      <c r="F1017" s="1">
        <v>-5.01617529332666E-2</v>
      </c>
      <c r="G1017" s="1"/>
    </row>
    <row r="1018" spans="1:7" x14ac:dyDescent="0.25">
      <c r="A1018" s="2" t="str">
        <f t="shared" si="15"/>
        <v>1_296</v>
      </c>
      <c r="B1018" s="1">
        <v>1</v>
      </c>
      <c r="C1018" s="1">
        <v>296</v>
      </c>
      <c r="D1018" s="1">
        <v>-0.26750265736248102</v>
      </c>
      <c r="E1018" s="1">
        <v>-0.26674952474063102</v>
      </c>
      <c r="F1018" s="1">
        <v>-0.49488814269680298</v>
      </c>
      <c r="G1018" s="1"/>
    </row>
    <row r="1019" spans="1:7" x14ac:dyDescent="0.25">
      <c r="A1019" s="2" t="str">
        <f t="shared" si="15"/>
        <v>1_297</v>
      </c>
      <c r="B1019" s="1">
        <v>1</v>
      </c>
      <c r="C1019" s="1">
        <v>297</v>
      </c>
      <c r="D1019" s="1">
        <v>1.2861102150368999</v>
      </c>
      <c r="E1019" s="1">
        <v>1.28684712290501</v>
      </c>
      <c r="F1019" s="1">
        <v>-0.30939471009203301</v>
      </c>
      <c r="G1019" s="1"/>
    </row>
    <row r="1020" spans="1:7" x14ac:dyDescent="0.25">
      <c r="A1020" s="2" t="str">
        <f t="shared" si="15"/>
        <v>1_298</v>
      </c>
      <c r="B1020" s="1">
        <v>1</v>
      </c>
      <c r="C1020" s="1">
        <v>298</v>
      </c>
      <c r="D1020" s="1">
        <v>-0.50313799611718502</v>
      </c>
      <c r="E1020" s="1">
        <v>-0.50380293617794103</v>
      </c>
      <c r="F1020" s="1">
        <v>-1.19523855720099</v>
      </c>
      <c r="G1020" s="1"/>
    </row>
    <row r="1021" spans="1:7" x14ac:dyDescent="0.25">
      <c r="A1021" s="2" t="str">
        <f t="shared" si="15"/>
        <v>1_299</v>
      </c>
      <c r="B1021" s="1">
        <v>1</v>
      </c>
      <c r="C1021" s="1">
        <v>299</v>
      </c>
      <c r="D1021" s="1">
        <v>-0.187503011493035</v>
      </c>
      <c r="E1021" s="1">
        <v>-0.18762127361834599</v>
      </c>
      <c r="F1021" s="1">
        <v>-1.8351728308796</v>
      </c>
      <c r="G1021" s="1"/>
    </row>
    <row r="1022" spans="1:7" x14ac:dyDescent="0.25">
      <c r="A1022" s="2" t="str">
        <f t="shared" si="15"/>
        <v>1_300</v>
      </c>
      <c r="B1022" s="1">
        <v>1</v>
      </c>
      <c r="C1022" s="1">
        <v>300</v>
      </c>
      <c r="D1022" s="1">
        <v>1.35478627098175</v>
      </c>
      <c r="E1022" s="1">
        <v>1.35371227867195</v>
      </c>
      <c r="F1022" s="1">
        <v>-0.487356313147288</v>
      </c>
      <c r="G1022" s="1"/>
    </row>
    <row r="1023" spans="1:7" x14ac:dyDescent="0.25">
      <c r="A1023" s="2" t="str">
        <f t="shared" si="15"/>
        <v>1_301</v>
      </c>
      <c r="B1023" s="1">
        <v>1</v>
      </c>
      <c r="C1023" s="1">
        <v>301</v>
      </c>
      <c r="D1023" s="1">
        <v>0.38632466722182301</v>
      </c>
      <c r="E1023" s="1">
        <v>0.385978887324605</v>
      </c>
      <c r="F1023" s="1">
        <v>0.98586452780422495</v>
      </c>
      <c r="G1023" s="1"/>
    </row>
    <row r="1024" spans="1:7" x14ac:dyDescent="0.25">
      <c r="A1024" s="2" t="str">
        <f t="shared" si="15"/>
        <v>1_302</v>
      </c>
      <c r="B1024" s="1">
        <v>1</v>
      </c>
      <c r="C1024" s="1">
        <v>302</v>
      </c>
      <c r="D1024" s="1">
        <v>1.18262346453173</v>
      </c>
      <c r="E1024" s="1">
        <v>1.1831527480319499</v>
      </c>
      <c r="F1024" s="1">
        <v>0.243089705459311</v>
      </c>
      <c r="G1024" s="1"/>
    </row>
    <row r="1025" spans="1:7" x14ac:dyDescent="0.25">
      <c r="A1025" s="2" t="str">
        <f t="shared" si="15"/>
        <v>1_303</v>
      </c>
      <c r="B1025" s="1">
        <v>1</v>
      </c>
      <c r="C1025" s="1">
        <v>303</v>
      </c>
      <c r="D1025" s="1">
        <v>0.118196004868861</v>
      </c>
      <c r="E1025" s="1">
        <v>0.118334947729586</v>
      </c>
      <c r="F1025" s="1">
        <v>0.19400204716333699</v>
      </c>
      <c r="G1025" s="1"/>
    </row>
    <row r="1026" spans="1:7" x14ac:dyDescent="0.25">
      <c r="A1026" s="2" t="str">
        <f t="shared" si="15"/>
        <v>1_304</v>
      </c>
      <c r="B1026" s="1">
        <v>1</v>
      </c>
      <c r="C1026" s="1">
        <v>304</v>
      </c>
      <c r="D1026" s="1">
        <v>-2.13119174452097</v>
      </c>
      <c r="E1026" s="1">
        <v>-2.1296352721474801</v>
      </c>
      <c r="F1026" s="1">
        <v>-1.0004155779314099</v>
      </c>
      <c r="G1026" s="1"/>
    </row>
    <row r="1027" spans="1:7" x14ac:dyDescent="0.25">
      <c r="A1027" s="2" t="str">
        <f t="shared" ref="A1027:A1090" si="16">B1027&amp;"_"&amp;C1027</f>
        <v>1_305</v>
      </c>
      <c r="B1027" s="1">
        <v>1</v>
      </c>
      <c r="C1027" s="1">
        <v>305</v>
      </c>
      <c r="D1027" s="1">
        <v>-4.2663301227733798E-2</v>
      </c>
      <c r="E1027" s="1">
        <v>-4.39760332365422E-2</v>
      </c>
      <c r="F1027" s="1">
        <v>1.2110337314872801</v>
      </c>
      <c r="G1027" s="1"/>
    </row>
    <row r="1028" spans="1:7" x14ac:dyDescent="0.25">
      <c r="A1028" s="2" t="str">
        <f t="shared" si="16"/>
        <v>1_306</v>
      </c>
      <c r="B1028" s="1">
        <v>1</v>
      </c>
      <c r="C1028" s="1">
        <v>306</v>
      </c>
      <c r="D1028" s="1">
        <v>-0.384314364307215</v>
      </c>
      <c r="E1028" s="1">
        <v>-0.38434432637228499</v>
      </c>
      <c r="F1028" s="1">
        <v>-0.18597581632152099</v>
      </c>
      <c r="G1028" s="1"/>
    </row>
    <row r="1029" spans="1:7" x14ac:dyDescent="0.25">
      <c r="A1029" s="2" t="str">
        <f t="shared" si="16"/>
        <v>1_307</v>
      </c>
      <c r="B1029" s="1">
        <v>1</v>
      </c>
      <c r="C1029" s="1">
        <v>307</v>
      </c>
      <c r="D1029" s="1">
        <v>0.60313903766664201</v>
      </c>
      <c r="E1029" s="1">
        <v>0.60093289518831206</v>
      </c>
      <c r="F1029" s="1">
        <v>-0.29824770914413901</v>
      </c>
      <c r="G1029" s="1"/>
    </row>
    <row r="1030" spans="1:7" x14ac:dyDescent="0.25">
      <c r="A1030" s="2" t="str">
        <f t="shared" si="16"/>
        <v>1_308</v>
      </c>
      <c r="B1030" s="1">
        <v>1</v>
      </c>
      <c r="C1030" s="1">
        <v>308</v>
      </c>
      <c r="D1030" s="1">
        <v>-1.6149086253449001</v>
      </c>
      <c r="E1030" s="1">
        <v>-1.61479144670911</v>
      </c>
      <c r="F1030" s="1">
        <v>-1.1652138411880499</v>
      </c>
      <c r="G1030" s="1"/>
    </row>
    <row r="1031" spans="1:7" x14ac:dyDescent="0.25">
      <c r="A1031" s="2" t="str">
        <f t="shared" si="16"/>
        <v>1_309</v>
      </c>
      <c r="B1031" s="1">
        <v>1</v>
      </c>
      <c r="C1031" s="1">
        <v>309</v>
      </c>
      <c r="D1031" s="1">
        <v>0.47732109322966598</v>
      </c>
      <c r="E1031" s="1">
        <v>0.47708916324603001</v>
      </c>
      <c r="F1031" s="1">
        <v>0.227886705761147</v>
      </c>
      <c r="G1031" s="1"/>
    </row>
    <row r="1032" spans="1:7" x14ac:dyDescent="0.25">
      <c r="A1032" s="2" t="str">
        <f t="shared" si="16"/>
        <v>1_310</v>
      </c>
      <c r="B1032" s="1">
        <v>1</v>
      </c>
      <c r="C1032" s="1">
        <v>310</v>
      </c>
      <c r="D1032" s="1">
        <v>-9.7041335844256005E-2</v>
      </c>
      <c r="E1032" s="1">
        <v>-9.6285461197266595E-2</v>
      </c>
      <c r="F1032" s="1">
        <v>-0.93728353620729699</v>
      </c>
      <c r="G1032" s="1"/>
    </row>
    <row r="1033" spans="1:7" x14ac:dyDescent="0.25">
      <c r="A1033" s="2" t="str">
        <f t="shared" si="16"/>
        <v>1_311</v>
      </c>
      <c r="B1033" s="1">
        <v>1</v>
      </c>
      <c r="C1033" s="1">
        <v>311</v>
      </c>
      <c r="D1033" s="1">
        <v>0.99822831963252501</v>
      </c>
      <c r="E1033" s="1">
        <v>0.99878450600699198</v>
      </c>
      <c r="F1033" s="1">
        <v>4.7851220235245198E-2</v>
      </c>
      <c r="G1033" s="1"/>
    </row>
    <row r="1034" spans="1:7" x14ac:dyDescent="0.25">
      <c r="A1034" s="2" t="str">
        <f t="shared" si="16"/>
        <v>1_312</v>
      </c>
      <c r="B1034" s="1">
        <v>1</v>
      </c>
      <c r="C1034" s="1">
        <v>312</v>
      </c>
      <c r="D1034" s="1">
        <v>-1.18943732160784</v>
      </c>
      <c r="E1034" s="1">
        <v>-1.19085571229759</v>
      </c>
      <c r="F1034" s="1">
        <v>-1.33446510959722</v>
      </c>
      <c r="G1034" s="1"/>
    </row>
    <row r="1035" spans="1:7" x14ac:dyDescent="0.25">
      <c r="A1035" s="2" t="str">
        <f t="shared" si="16"/>
        <v>1_313</v>
      </c>
      <c r="B1035" s="1">
        <v>1</v>
      </c>
      <c r="C1035" s="1">
        <v>313</v>
      </c>
      <c r="D1035" s="1">
        <v>-1.5612422498615299</v>
      </c>
      <c r="E1035" s="1">
        <v>-1.55945372749223</v>
      </c>
      <c r="F1035" s="1">
        <v>-0.92014122239835405</v>
      </c>
      <c r="G1035" s="1"/>
    </row>
    <row r="1036" spans="1:7" x14ac:dyDescent="0.25">
      <c r="A1036" s="2" t="str">
        <f t="shared" si="16"/>
        <v>1_314</v>
      </c>
      <c r="B1036" s="1">
        <v>1</v>
      </c>
      <c r="C1036" s="1">
        <v>314</v>
      </c>
      <c r="D1036" s="1">
        <v>-0.48837027468464</v>
      </c>
      <c r="E1036" s="1">
        <v>-0.48944252053366599</v>
      </c>
      <c r="F1036" s="1">
        <v>-0.31847748415392801</v>
      </c>
      <c r="G1036" s="1"/>
    </row>
    <row r="1037" spans="1:7" x14ac:dyDescent="0.25">
      <c r="A1037" s="2" t="str">
        <f t="shared" si="16"/>
        <v>1_315</v>
      </c>
      <c r="B1037" s="1">
        <v>1</v>
      </c>
      <c r="C1037" s="1">
        <v>315</v>
      </c>
      <c r="D1037" s="1">
        <v>-0.27628421389880298</v>
      </c>
      <c r="E1037" s="1">
        <v>-0.27469683014618401</v>
      </c>
      <c r="F1037" s="1">
        <v>-0.27000456738562101</v>
      </c>
      <c r="G1037" s="1"/>
    </row>
    <row r="1038" spans="1:7" x14ac:dyDescent="0.25">
      <c r="A1038" s="2" t="str">
        <f t="shared" si="16"/>
        <v>1_316</v>
      </c>
      <c r="B1038" s="1">
        <v>1</v>
      </c>
      <c r="C1038" s="1">
        <v>316</v>
      </c>
      <c r="D1038" s="1">
        <v>-0.52031470349192199</v>
      </c>
      <c r="E1038" s="1">
        <v>-0.52116611559924397</v>
      </c>
      <c r="F1038" s="1">
        <v>8.1941382130622006E-2</v>
      </c>
      <c r="G1038" s="1"/>
    </row>
    <row r="1039" spans="1:7" x14ac:dyDescent="0.25">
      <c r="A1039" s="2" t="str">
        <f t="shared" si="16"/>
        <v>1_317</v>
      </c>
      <c r="B1039" s="1">
        <v>1</v>
      </c>
      <c r="C1039" s="1">
        <v>317</v>
      </c>
      <c r="D1039" s="1">
        <v>0.96065916333367196</v>
      </c>
      <c r="E1039" s="1">
        <v>0.96048489842651497</v>
      </c>
      <c r="F1039" s="1">
        <v>-1.2153119633585301</v>
      </c>
      <c r="G1039" s="1"/>
    </row>
    <row r="1040" spans="1:7" x14ac:dyDescent="0.25">
      <c r="A1040" s="2" t="str">
        <f t="shared" si="16"/>
        <v>1_318</v>
      </c>
      <c r="B1040" s="1">
        <v>1</v>
      </c>
      <c r="C1040" s="1">
        <v>318</v>
      </c>
      <c r="D1040" s="1">
        <v>1.4615975784586701</v>
      </c>
      <c r="E1040" s="1">
        <v>1.4628067534348299</v>
      </c>
      <c r="F1040" s="1">
        <v>1.53072309973321</v>
      </c>
      <c r="G1040" s="1"/>
    </row>
    <row r="1041" spans="1:7" x14ac:dyDescent="0.25">
      <c r="A1041" s="2" t="str">
        <f t="shared" si="16"/>
        <v>1_319</v>
      </c>
      <c r="B1041" s="1">
        <v>1</v>
      </c>
      <c r="C1041" s="1">
        <v>319</v>
      </c>
      <c r="D1041" s="1">
        <v>-0.95500329278347196</v>
      </c>
      <c r="E1041" s="1">
        <v>-0.95547460535321804</v>
      </c>
      <c r="F1041" s="1">
        <v>0.472550055979992</v>
      </c>
      <c r="G1041" s="1"/>
    </row>
    <row r="1042" spans="1:7" x14ac:dyDescent="0.25">
      <c r="A1042" s="2" t="str">
        <f t="shared" si="16"/>
        <v>1_320</v>
      </c>
      <c r="B1042" s="1">
        <v>1</v>
      </c>
      <c r="C1042" s="1">
        <v>320</v>
      </c>
      <c r="D1042" s="1">
        <v>0.935842891622928</v>
      </c>
      <c r="E1042" s="1">
        <v>0.93475872617421096</v>
      </c>
      <c r="F1042" s="1">
        <v>0.159173645724693</v>
      </c>
      <c r="G1042" s="1"/>
    </row>
    <row r="1043" spans="1:7" x14ac:dyDescent="0.25">
      <c r="A1043" s="2" t="str">
        <f t="shared" si="16"/>
        <v>1_321</v>
      </c>
      <c r="B1043" s="1">
        <v>1</v>
      </c>
      <c r="C1043" s="1">
        <v>321</v>
      </c>
      <c r="D1043" s="1">
        <v>-1.0108057689127601</v>
      </c>
      <c r="E1043" s="1">
        <v>-1.00974030443524</v>
      </c>
      <c r="F1043" s="1">
        <v>-0.74546784471412797</v>
      </c>
      <c r="G1043" s="1"/>
    </row>
    <row r="1044" spans="1:7" x14ac:dyDescent="0.25">
      <c r="A1044" s="2" t="str">
        <f t="shared" si="16"/>
        <v>1_322</v>
      </c>
      <c r="B1044" s="1">
        <v>1</v>
      </c>
      <c r="C1044" s="1">
        <v>322</v>
      </c>
      <c r="D1044" s="1">
        <v>0.122962952423616</v>
      </c>
      <c r="E1044" s="1">
        <v>0.122910762326533</v>
      </c>
      <c r="F1044" s="1">
        <v>1.7889744476124001</v>
      </c>
      <c r="G1044" s="1"/>
    </row>
    <row r="1045" spans="1:7" x14ac:dyDescent="0.25">
      <c r="A1045" s="2" t="str">
        <f t="shared" si="16"/>
        <v>1_323</v>
      </c>
      <c r="B1045" s="1">
        <v>1</v>
      </c>
      <c r="C1045" s="1">
        <v>323</v>
      </c>
      <c r="D1045" s="1">
        <v>-1.2237499601314801</v>
      </c>
      <c r="E1045" s="1">
        <v>-1.2246949987440101</v>
      </c>
      <c r="F1045" s="1">
        <v>0.56182384572149402</v>
      </c>
      <c r="G1045" s="1"/>
    </row>
    <row r="1046" spans="1:7" x14ac:dyDescent="0.25">
      <c r="A1046" s="2" t="str">
        <f t="shared" si="16"/>
        <v>1_324</v>
      </c>
      <c r="B1046" s="1">
        <v>1</v>
      </c>
      <c r="C1046" s="1">
        <v>324</v>
      </c>
      <c r="D1046" s="1">
        <v>-0.76472166574793199</v>
      </c>
      <c r="E1046" s="1">
        <v>-0.76311658603980304</v>
      </c>
      <c r="F1046" s="1">
        <v>0.37881745383299997</v>
      </c>
      <c r="G1046" s="1"/>
    </row>
    <row r="1047" spans="1:7" x14ac:dyDescent="0.25">
      <c r="A1047" s="2" t="str">
        <f t="shared" si="16"/>
        <v>1_325</v>
      </c>
      <c r="B1047" s="1">
        <v>1</v>
      </c>
      <c r="C1047" s="1">
        <v>325</v>
      </c>
      <c r="D1047" s="1">
        <v>0.68107216108719404</v>
      </c>
      <c r="E1047" s="1">
        <v>0.68027990344329003</v>
      </c>
      <c r="F1047" s="1">
        <v>-1.0523252708230999</v>
      </c>
      <c r="G1047" s="1"/>
    </row>
    <row r="1048" spans="1:7" x14ac:dyDescent="0.25">
      <c r="A1048" s="2" t="str">
        <f t="shared" si="16"/>
        <v>1_326</v>
      </c>
      <c r="B1048" s="1">
        <v>1</v>
      </c>
      <c r="C1048" s="1">
        <v>326</v>
      </c>
      <c r="D1048" s="1">
        <v>1.4964485120373401</v>
      </c>
      <c r="E1048" s="1">
        <v>1.4963472188761899</v>
      </c>
      <c r="F1048" s="1">
        <v>1.1203164823896099</v>
      </c>
      <c r="G1048" s="1"/>
    </row>
    <row r="1049" spans="1:7" x14ac:dyDescent="0.25">
      <c r="A1049" s="2" t="str">
        <f t="shared" si="16"/>
        <v>1_327</v>
      </c>
      <c r="B1049" s="1">
        <v>1</v>
      </c>
      <c r="C1049" s="1">
        <v>327</v>
      </c>
      <c r="D1049" s="1">
        <v>-0.43538215172130901</v>
      </c>
      <c r="E1049" s="1">
        <v>-0.43561685993427002</v>
      </c>
      <c r="F1049" s="1">
        <v>0.92458758103787897</v>
      </c>
      <c r="G1049" s="1"/>
    </row>
    <row r="1050" spans="1:7" x14ac:dyDescent="0.25">
      <c r="A1050" s="2" t="str">
        <f t="shared" si="16"/>
        <v>1_328</v>
      </c>
      <c r="B1050" s="1">
        <v>1</v>
      </c>
      <c r="C1050" s="1">
        <v>328</v>
      </c>
      <c r="D1050" s="1">
        <v>0.37396902973034502</v>
      </c>
      <c r="E1050" s="1">
        <v>0.37369939840494798</v>
      </c>
      <c r="F1050" s="1">
        <v>0.56797623735064595</v>
      </c>
      <c r="G1050" s="1"/>
    </row>
    <row r="1051" spans="1:7" x14ac:dyDescent="0.25">
      <c r="A1051" s="2" t="str">
        <f t="shared" si="16"/>
        <v>1_329</v>
      </c>
      <c r="B1051" s="1">
        <v>1</v>
      </c>
      <c r="C1051" s="1">
        <v>329</v>
      </c>
      <c r="D1051" s="1">
        <v>-1.51043038348743</v>
      </c>
      <c r="E1051" s="1">
        <v>-1.5103068113600699</v>
      </c>
      <c r="F1051" s="1">
        <v>-1.3603167325857199</v>
      </c>
      <c r="G1051" s="1"/>
    </row>
    <row r="1052" spans="1:7" x14ac:dyDescent="0.25">
      <c r="A1052" s="2" t="str">
        <f t="shared" si="16"/>
        <v>1_330</v>
      </c>
      <c r="B1052" s="1">
        <v>1</v>
      </c>
      <c r="C1052" s="1">
        <v>330</v>
      </c>
      <c r="D1052" s="1">
        <v>-1.19883857674178</v>
      </c>
      <c r="E1052" s="1">
        <v>-1.1981609443274499</v>
      </c>
      <c r="F1052" s="1">
        <v>-0.145581135111159</v>
      </c>
      <c r="G1052" s="1"/>
    </row>
    <row r="1053" spans="1:7" x14ac:dyDescent="0.25">
      <c r="A1053" s="2" t="str">
        <f t="shared" si="16"/>
        <v>1_331</v>
      </c>
      <c r="B1053" s="1">
        <v>1</v>
      </c>
      <c r="C1053" s="1">
        <v>331</v>
      </c>
      <c r="D1053" s="1">
        <v>0.64576217942825098</v>
      </c>
      <c r="E1053" s="1">
        <v>0.64616535291909605</v>
      </c>
      <c r="F1053" s="1">
        <v>1.6389554423197901</v>
      </c>
      <c r="G1053" s="1"/>
    </row>
    <row r="1054" spans="1:7" x14ac:dyDescent="0.25">
      <c r="A1054" s="2" t="str">
        <f t="shared" si="16"/>
        <v>1_332</v>
      </c>
      <c r="B1054" s="1">
        <v>1</v>
      </c>
      <c r="C1054" s="1">
        <v>332</v>
      </c>
      <c r="D1054" s="1">
        <v>0.56653908582607304</v>
      </c>
      <c r="E1054" s="1">
        <v>0.56729457526752303</v>
      </c>
      <c r="F1054" s="1">
        <v>0.68612775286630501</v>
      </c>
      <c r="G1054" s="1"/>
    </row>
    <row r="1055" spans="1:7" x14ac:dyDescent="0.25">
      <c r="A1055" s="2" t="str">
        <f t="shared" si="16"/>
        <v>1_333</v>
      </c>
      <c r="B1055" s="1">
        <v>1</v>
      </c>
      <c r="C1055" s="1">
        <v>333</v>
      </c>
      <c r="D1055" s="1">
        <v>0.93037815049586403</v>
      </c>
      <c r="E1055" s="1">
        <v>0.93088932073505604</v>
      </c>
      <c r="F1055" s="1">
        <v>1.4366510626245299</v>
      </c>
      <c r="G1055" s="1"/>
    </row>
    <row r="1056" spans="1:7" x14ac:dyDescent="0.25">
      <c r="A1056" s="2" t="str">
        <f t="shared" si="16"/>
        <v>1_334</v>
      </c>
      <c r="B1056" s="1">
        <v>1</v>
      </c>
      <c r="C1056" s="1">
        <v>334</v>
      </c>
      <c r="D1056" s="1">
        <v>-0.25897241384661901</v>
      </c>
      <c r="E1056" s="1">
        <v>-0.25868409069238102</v>
      </c>
      <c r="F1056" s="1">
        <v>1.08259259772163</v>
      </c>
      <c r="G1056" s="1"/>
    </row>
    <row r="1057" spans="1:7" x14ac:dyDescent="0.25">
      <c r="A1057" s="2" t="str">
        <f t="shared" si="16"/>
        <v>1_335</v>
      </c>
      <c r="B1057" s="1">
        <v>1</v>
      </c>
      <c r="C1057" s="1">
        <v>335</v>
      </c>
      <c r="D1057" s="1">
        <v>-0.725065138822091</v>
      </c>
      <c r="E1057" s="1">
        <v>-0.72578253709580498</v>
      </c>
      <c r="F1057" s="1">
        <v>-2.7041937763969199E-2</v>
      </c>
      <c r="G1057" s="1"/>
    </row>
    <row r="1058" spans="1:7" x14ac:dyDescent="0.25">
      <c r="A1058" s="2" t="str">
        <f t="shared" si="16"/>
        <v>1_336</v>
      </c>
      <c r="B1058" s="1">
        <v>1</v>
      </c>
      <c r="C1058" s="1">
        <v>336</v>
      </c>
      <c r="D1058" s="1">
        <v>-0.384251956799331</v>
      </c>
      <c r="E1058" s="1">
        <v>-0.38331225217267101</v>
      </c>
      <c r="F1058" s="1">
        <v>2.0648476409898602</v>
      </c>
      <c r="G1058" s="1"/>
    </row>
    <row r="1059" spans="1:7" x14ac:dyDescent="0.25">
      <c r="A1059" s="2" t="str">
        <f t="shared" si="16"/>
        <v>1_337</v>
      </c>
      <c r="B1059" s="1">
        <v>1</v>
      </c>
      <c r="C1059" s="1">
        <v>337</v>
      </c>
      <c r="D1059" s="1">
        <v>1.40939372944343</v>
      </c>
      <c r="E1059" s="1">
        <v>1.4106620098617599</v>
      </c>
      <c r="F1059" s="1">
        <v>-0.30623458867917602</v>
      </c>
      <c r="G1059" s="1"/>
    </row>
    <row r="1060" spans="1:7" x14ac:dyDescent="0.25">
      <c r="A1060" s="2" t="str">
        <f t="shared" si="16"/>
        <v>1_338</v>
      </c>
      <c r="B1060" s="1">
        <v>1</v>
      </c>
      <c r="C1060" s="1">
        <v>338</v>
      </c>
      <c r="D1060" s="1">
        <v>-0.36758535656950198</v>
      </c>
      <c r="E1060" s="1">
        <v>-0.36765080536927702</v>
      </c>
      <c r="F1060" s="1">
        <v>-0.87593139126870301</v>
      </c>
      <c r="G1060" s="1"/>
    </row>
    <row r="1061" spans="1:7" x14ac:dyDescent="0.25">
      <c r="A1061" s="2" t="str">
        <f t="shared" si="16"/>
        <v>1_339</v>
      </c>
      <c r="B1061" s="1">
        <v>1</v>
      </c>
      <c r="C1061" s="1">
        <v>339</v>
      </c>
      <c r="D1061" s="1">
        <v>1.4758084960628699</v>
      </c>
      <c r="E1061" s="1">
        <v>1.4759359752174701</v>
      </c>
      <c r="F1061" s="1">
        <v>0.29357998502850302</v>
      </c>
      <c r="G1061" s="1"/>
    </row>
    <row r="1062" spans="1:7" x14ac:dyDescent="0.25">
      <c r="A1062" s="2" t="str">
        <f t="shared" si="16"/>
        <v>1_340</v>
      </c>
      <c r="B1062" s="1">
        <v>1</v>
      </c>
      <c r="C1062" s="1">
        <v>340</v>
      </c>
      <c r="D1062" s="1">
        <v>-1.86303270416954</v>
      </c>
      <c r="E1062" s="1">
        <v>-1.8615262668552399</v>
      </c>
      <c r="F1062" s="1">
        <v>-1.4567363752348299</v>
      </c>
      <c r="G1062" s="1"/>
    </row>
    <row r="1063" spans="1:7" x14ac:dyDescent="0.25">
      <c r="A1063" s="2" t="str">
        <f t="shared" si="16"/>
        <v>1_341</v>
      </c>
      <c r="B1063" s="1">
        <v>1</v>
      </c>
      <c r="C1063" s="1">
        <v>341</v>
      </c>
      <c r="D1063" s="1">
        <v>0.83509965772451999</v>
      </c>
      <c r="E1063" s="1">
        <v>0.83161345224291405</v>
      </c>
      <c r="F1063" s="1">
        <v>1.644815830944</v>
      </c>
      <c r="G1063" s="1"/>
    </row>
    <row r="1064" spans="1:7" x14ac:dyDescent="0.25">
      <c r="A1064" s="2" t="str">
        <f t="shared" si="16"/>
        <v>1_342</v>
      </c>
      <c r="B1064" s="1">
        <v>1</v>
      </c>
      <c r="C1064" s="1">
        <v>342</v>
      </c>
      <c r="D1064" s="1">
        <v>-0.98063464533148903</v>
      </c>
      <c r="E1064" s="1">
        <v>-0.98086532362776502</v>
      </c>
      <c r="F1064" s="1">
        <v>-3.10984301785249E-2</v>
      </c>
      <c r="G1064" s="1"/>
    </row>
    <row r="1065" spans="1:7" x14ac:dyDescent="0.25">
      <c r="A1065" s="2" t="str">
        <f t="shared" si="16"/>
        <v>1_343</v>
      </c>
      <c r="B1065" s="1">
        <v>1</v>
      </c>
      <c r="C1065" s="1">
        <v>343</v>
      </c>
      <c r="D1065" s="1">
        <v>-1.0136838360043801</v>
      </c>
      <c r="E1065" s="1">
        <v>-1.0144623526744001</v>
      </c>
      <c r="F1065" s="1">
        <v>0.26494056036746799</v>
      </c>
      <c r="G1065" s="1"/>
    </row>
    <row r="1066" spans="1:7" x14ac:dyDescent="0.25">
      <c r="A1066" s="2" t="str">
        <f t="shared" si="16"/>
        <v>1_344</v>
      </c>
      <c r="B1066" s="1">
        <v>1</v>
      </c>
      <c r="C1066" s="1">
        <v>344</v>
      </c>
      <c r="D1066" s="1">
        <v>-0.31578362116348402</v>
      </c>
      <c r="E1066" s="1">
        <v>-0.31622327202232597</v>
      </c>
      <c r="F1066" s="1">
        <v>-2.03454595832343</v>
      </c>
      <c r="G1066" s="1"/>
    </row>
    <row r="1067" spans="1:7" x14ac:dyDescent="0.25">
      <c r="A1067" s="2" t="str">
        <f t="shared" si="16"/>
        <v>1_345</v>
      </c>
      <c r="B1067" s="1">
        <v>1</v>
      </c>
      <c r="C1067" s="1">
        <v>345</v>
      </c>
      <c r="D1067" s="1">
        <v>0.91900254888913602</v>
      </c>
      <c r="E1067" s="1">
        <v>0.92114343982096503</v>
      </c>
      <c r="F1067" s="1">
        <v>-1.3670949175463101</v>
      </c>
      <c r="G1067" s="1"/>
    </row>
    <row r="1068" spans="1:7" x14ac:dyDescent="0.25">
      <c r="A1068" s="2" t="str">
        <f t="shared" si="16"/>
        <v>1_346</v>
      </c>
      <c r="B1068" s="1">
        <v>1</v>
      </c>
      <c r="C1068" s="1">
        <v>346</v>
      </c>
      <c r="D1068" s="1">
        <v>8.1117601648586293E-2</v>
      </c>
      <c r="E1068" s="1">
        <v>8.1073446334126303E-2</v>
      </c>
      <c r="F1068" s="1">
        <v>1.9691160421085401</v>
      </c>
      <c r="G1068" s="1"/>
    </row>
    <row r="1069" spans="1:7" x14ac:dyDescent="0.25">
      <c r="A1069" s="2" t="str">
        <f t="shared" si="16"/>
        <v>1_347</v>
      </c>
      <c r="B1069" s="1">
        <v>1</v>
      </c>
      <c r="C1069" s="1">
        <v>347</v>
      </c>
      <c r="D1069" s="1">
        <v>-0.42152682501305899</v>
      </c>
      <c r="E1069" s="1">
        <v>-0.421345664875725</v>
      </c>
      <c r="F1069" s="1">
        <v>-1.9366339016605101</v>
      </c>
      <c r="G1069" s="1"/>
    </row>
    <row r="1070" spans="1:7" x14ac:dyDescent="0.25">
      <c r="A1070" s="2" t="str">
        <f t="shared" si="16"/>
        <v>1_348</v>
      </c>
      <c r="B1070" s="1">
        <v>1</v>
      </c>
      <c r="C1070" s="1">
        <v>348</v>
      </c>
      <c r="D1070" s="1">
        <v>0.202849261358721</v>
      </c>
      <c r="E1070" s="1">
        <v>0.20235652629568401</v>
      </c>
      <c r="F1070" s="1">
        <v>0.19873195215094999</v>
      </c>
      <c r="G1070" s="1"/>
    </row>
    <row r="1071" spans="1:7" x14ac:dyDescent="0.25">
      <c r="A1071" s="2" t="str">
        <f t="shared" si="16"/>
        <v>1_349</v>
      </c>
      <c r="B1071" s="1">
        <v>1</v>
      </c>
      <c r="C1071" s="1">
        <v>349</v>
      </c>
      <c r="D1071" s="1">
        <v>0.82993477473833799</v>
      </c>
      <c r="E1071" s="1">
        <v>0.82931800890904395</v>
      </c>
      <c r="F1071" s="1">
        <v>0.46323728710398998</v>
      </c>
      <c r="G1071" s="1"/>
    </row>
    <row r="1072" spans="1:7" x14ac:dyDescent="0.25">
      <c r="A1072" s="2" t="str">
        <f t="shared" si="16"/>
        <v>1_350</v>
      </c>
      <c r="B1072" s="1">
        <v>1</v>
      </c>
      <c r="C1072" s="1">
        <v>350</v>
      </c>
      <c r="D1072" s="1">
        <v>-0.145548991812079</v>
      </c>
      <c r="E1072" s="1">
        <v>-0.14540882485440801</v>
      </c>
      <c r="F1072" s="1">
        <v>0.69398924804933104</v>
      </c>
      <c r="G1072" s="1"/>
    </row>
    <row r="1073" spans="1:7" x14ac:dyDescent="0.25">
      <c r="A1073" s="2" t="str">
        <f t="shared" si="16"/>
        <v>1_351</v>
      </c>
      <c r="B1073" s="1">
        <v>1</v>
      </c>
      <c r="C1073" s="1">
        <v>351</v>
      </c>
      <c r="D1073" s="1">
        <v>0.71258598477770296</v>
      </c>
      <c r="E1073" s="1">
        <v>0.71228176777519803</v>
      </c>
      <c r="F1073" s="1">
        <v>1.2434906798341601</v>
      </c>
      <c r="G1073" s="1"/>
    </row>
    <row r="1074" spans="1:7" x14ac:dyDescent="0.25">
      <c r="A1074" s="2" t="str">
        <f t="shared" si="16"/>
        <v>1_352</v>
      </c>
      <c r="B1074" s="1">
        <v>1</v>
      </c>
      <c r="C1074" s="1">
        <v>352</v>
      </c>
      <c r="D1074" s="1">
        <v>-0.72755258845111603</v>
      </c>
      <c r="E1074" s="1">
        <v>-0.72695111343582397</v>
      </c>
      <c r="F1074" s="1">
        <v>0.193210789433442</v>
      </c>
      <c r="G1074" s="1"/>
    </row>
    <row r="1075" spans="1:7" x14ac:dyDescent="0.25">
      <c r="A1075" s="2" t="str">
        <f t="shared" si="16"/>
        <v>1_353</v>
      </c>
      <c r="B1075" s="1">
        <v>1</v>
      </c>
      <c r="C1075" s="1">
        <v>353</v>
      </c>
      <c r="D1075" s="1">
        <v>1.0002328662475399</v>
      </c>
      <c r="E1075" s="1">
        <v>1.0007539877870899</v>
      </c>
      <c r="F1075" s="1">
        <v>0.207826667717776</v>
      </c>
      <c r="G1075" s="1"/>
    </row>
    <row r="1076" spans="1:7" x14ac:dyDescent="0.25">
      <c r="A1076" s="2" t="str">
        <f t="shared" si="16"/>
        <v>1_354</v>
      </c>
      <c r="B1076" s="1">
        <v>1</v>
      </c>
      <c r="C1076" s="1">
        <v>354</v>
      </c>
      <c r="D1076" s="1">
        <v>-2.6846500355398599</v>
      </c>
      <c r="E1076" s="1">
        <v>-2.6844708158618</v>
      </c>
      <c r="F1076" s="1">
        <v>0.94602228183479997</v>
      </c>
      <c r="G1076" s="1"/>
    </row>
    <row r="1077" spans="1:7" x14ac:dyDescent="0.25">
      <c r="A1077" s="2" t="str">
        <f t="shared" si="16"/>
        <v>1_355</v>
      </c>
      <c r="B1077" s="1">
        <v>1</v>
      </c>
      <c r="C1077" s="1">
        <v>355</v>
      </c>
      <c r="D1077" s="1">
        <v>0.53519988456803402</v>
      </c>
      <c r="E1077" s="1">
        <v>0.53619985923335001</v>
      </c>
      <c r="F1077" s="1">
        <v>-1.39027790764593</v>
      </c>
      <c r="G1077" s="1"/>
    </row>
    <row r="1078" spans="1:7" x14ac:dyDescent="0.25">
      <c r="A1078" s="2" t="str">
        <f t="shared" si="16"/>
        <v>1_356</v>
      </c>
      <c r="B1078" s="1">
        <v>1</v>
      </c>
      <c r="C1078" s="1">
        <v>356</v>
      </c>
      <c r="D1078" s="1">
        <v>-0.328935234245676</v>
      </c>
      <c r="E1078" s="1">
        <v>-0.331489826760755</v>
      </c>
      <c r="F1078" s="1">
        <v>-2.0305464323520099</v>
      </c>
      <c r="G1078" s="1"/>
    </row>
    <row r="1079" spans="1:7" x14ac:dyDescent="0.25">
      <c r="A1079" s="2" t="str">
        <f t="shared" si="16"/>
        <v>1_357</v>
      </c>
      <c r="B1079" s="1">
        <v>1</v>
      </c>
      <c r="C1079" s="1">
        <v>357</v>
      </c>
      <c r="D1079" s="1">
        <v>7.8485713928455395E-2</v>
      </c>
      <c r="E1079" s="1">
        <v>7.7717298477684799E-2</v>
      </c>
      <c r="F1079" s="1">
        <v>-0.70141203301584898</v>
      </c>
      <c r="G1079" s="1"/>
    </row>
    <row r="1080" spans="1:7" x14ac:dyDescent="0.25">
      <c r="A1080" s="2" t="str">
        <f t="shared" si="16"/>
        <v>1_358</v>
      </c>
      <c r="B1080" s="1">
        <v>1</v>
      </c>
      <c r="C1080" s="1">
        <v>358</v>
      </c>
      <c r="D1080" s="1">
        <v>-1.0643522687740199</v>
      </c>
      <c r="E1080" s="1">
        <v>-1.0645728205446201</v>
      </c>
      <c r="F1080" s="1">
        <v>2.3547902780354901</v>
      </c>
      <c r="G1080" s="1"/>
    </row>
    <row r="1081" spans="1:7" x14ac:dyDescent="0.25">
      <c r="A1081" s="2" t="str">
        <f t="shared" si="16"/>
        <v>1_359</v>
      </c>
      <c r="B1081" s="1">
        <v>1</v>
      </c>
      <c r="C1081" s="1">
        <v>359</v>
      </c>
      <c r="D1081" s="1">
        <v>1.3711094525930501</v>
      </c>
      <c r="E1081" s="1">
        <v>1.3702382638389601</v>
      </c>
      <c r="F1081" s="1">
        <v>-1.41034856577234</v>
      </c>
      <c r="G1081" s="1"/>
    </row>
    <row r="1082" spans="1:7" x14ac:dyDescent="0.25">
      <c r="A1082" s="2" t="str">
        <f t="shared" si="16"/>
        <v>1_360</v>
      </c>
      <c r="B1082" s="1">
        <v>1</v>
      </c>
      <c r="C1082" s="1">
        <v>360</v>
      </c>
      <c r="D1082" s="1">
        <v>-0.49300799693138098</v>
      </c>
      <c r="E1082" s="1">
        <v>-0.494042842444536</v>
      </c>
      <c r="F1082" s="1">
        <v>-0.62525583289214803</v>
      </c>
      <c r="G1082" s="1"/>
    </row>
    <row r="1083" spans="1:7" x14ac:dyDescent="0.25">
      <c r="A1083" s="2" t="str">
        <f t="shared" si="16"/>
        <v>1_361</v>
      </c>
      <c r="B1083" s="1">
        <v>1</v>
      </c>
      <c r="C1083" s="1">
        <v>361</v>
      </c>
      <c r="D1083" s="1">
        <v>-1.2264650113845299</v>
      </c>
      <c r="E1083" s="1">
        <v>-1.22628355183375</v>
      </c>
      <c r="F1083" s="1">
        <v>-6.5092316740157002E-2</v>
      </c>
      <c r="G1083" s="1"/>
    </row>
    <row r="1084" spans="1:7" x14ac:dyDescent="0.25">
      <c r="A1084" s="2" t="str">
        <f t="shared" si="16"/>
        <v>1_362</v>
      </c>
      <c r="B1084" s="1">
        <v>1</v>
      </c>
      <c r="C1084" s="1">
        <v>362</v>
      </c>
      <c r="D1084" s="1">
        <v>0.78090955580201005</v>
      </c>
      <c r="E1084" s="1">
        <v>0.78048031049329702</v>
      </c>
      <c r="F1084" s="1">
        <v>-6.6111526665223004E-3</v>
      </c>
      <c r="G1084" s="1"/>
    </row>
    <row r="1085" spans="1:7" x14ac:dyDescent="0.25">
      <c r="A1085" s="2" t="str">
        <f t="shared" si="16"/>
        <v>1_363</v>
      </c>
      <c r="B1085" s="1">
        <v>1</v>
      </c>
      <c r="C1085" s="1">
        <v>363</v>
      </c>
      <c r="D1085" s="1">
        <v>-0.81235129867801203</v>
      </c>
      <c r="E1085" s="1">
        <v>-0.80953253245166101</v>
      </c>
      <c r="F1085" s="1">
        <v>-1.1648758962783901</v>
      </c>
      <c r="G1085" s="1"/>
    </row>
    <row r="1086" spans="1:7" x14ac:dyDescent="0.25">
      <c r="A1086" s="2" t="str">
        <f t="shared" si="16"/>
        <v>1_364</v>
      </c>
      <c r="B1086" s="1">
        <v>1</v>
      </c>
      <c r="C1086" s="1">
        <v>364</v>
      </c>
      <c r="D1086" s="1">
        <v>-0.47284581098934098</v>
      </c>
      <c r="E1086" s="1">
        <v>-0.47138726144232501</v>
      </c>
      <c r="F1086" s="1">
        <v>0.55774347369677502</v>
      </c>
      <c r="G1086" s="1"/>
    </row>
    <row r="1087" spans="1:7" x14ac:dyDescent="0.25">
      <c r="A1087" s="2" t="str">
        <f t="shared" si="16"/>
        <v>1_365</v>
      </c>
      <c r="B1087" s="1">
        <v>1</v>
      </c>
      <c r="C1087" s="1">
        <v>365</v>
      </c>
      <c r="D1087" s="1">
        <v>-2.85126551030078</v>
      </c>
      <c r="E1087" s="1">
        <v>-2.8508610235038301</v>
      </c>
      <c r="F1087" s="1">
        <v>2.40320199977055E-2</v>
      </c>
      <c r="G1087" s="1"/>
    </row>
    <row r="1088" spans="1:7" x14ac:dyDescent="0.25">
      <c r="A1088" s="2" t="str">
        <f t="shared" si="16"/>
        <v>1_366</v>
      </c>
      <c r="B1088" s="1">
        <v>1</v>
      </c>
      <c r="C1088" s="1">
        <v>366</v>
      </c>
      <c r="D1088" s="1">
        <v>1.14950246463358E-2</v>
      </c>
      <c r="E1088" s="1">
        <v>1.09411779905385E-2</v>
      </c>
      <c r="F1088" s="1">
        <v>-1.44703343108488</v>
      </c>
      <c r="G1088" s="1"/>
    </row>
    <row r="1089" spans="1:7" x14ac:dyDescent="0.25">
      <c r="A1089" s="2" t="str">
        <f t="shared" si="16"/>
        <v>1_367</v>
      </c>
      <c r="B1089" s="1">
        <v>1</v>
      </c>
      <c r="C1089" s="1">
        <v>367</v>
      </c>
      <c r="D1089" s="1">
        <v>1.32738498618111</v>
      </c>
      <c r="E1089" s="1">
        <v>1.3288963169726</v>
      </c>
      <c r="F1089" s="1">
        <v>1.9558503914496701</v>
      </c>
      <c r="G1089" s="1"/>
    </row>
    <row r="1090" spans="1:7" x14ac:dyDescent="0.25">
      <c r="A1090" s="2" t="str">
        <f t="shared" si="16"/>
        <v>1_368</v>
      </c>
      <c r="B1090" s="1">
        <v>1</v>
      </c>
      <c r="C1090" s="1">
        <v>368</v>
      </c>
      <c r="D1090" s="1">
        <v>0.75540361717822802</v>
      </c>
      <c r="E1090" s="1">
        <v>0.75468127863774903</v>
      </c>
      <c r="F1090" s="1">
        <v>-0.22499046251530699</v>
      </c>
      <c r="G1090" s="1"/>
    </row>
    <row r="1091" spans="1:7" x14ac:dyDescent="0.25">
      <c r="A1091" s="2" t="str">
        <f t="shared" ref="A1091:A1154" si="17">B1091&amp;"_"&amp;C1091</f>
        <v>1_369</v>
      </c>
      <c r="B1091" s="1">
        <v>1</v>
      </c>
      <c r="C1091" s="1">
        <v>369</v>
      </c>
      <c r="D1091" s="1">
        <v>-0.56521877975837298</v>
      </c>
      <c r="E1091" s="1">
        <v>-0.56556590173075205</v>
      </c>
      <c r="F1091" s="1">
        <v>0.22494866265361499</v>
      </c>
      <c r="G1091" s="1"/>
    </row>
    <row r="1092" spans="1:7" x14ac:dyDescent="0.25">
      <c r="A1092" s="2" t="str">
        <f t="shared" si="17"/>
        <v>1_370</v>
      </c>
      <c r="B1092" s="1">
        <v>1</v>
      </c>
      <c r="C1092" s="1">
        <v>370</v>
      </c>
      <c r="D1092" s="1">
        <v>-0.80351067846064195</v>
      </c>
      <c r="E1092" s="1">
        <v>-0.80121375218479196</v>
      </c>
      <c r="F1092" s="1">
        <v>-0.43868974068653799</v>
      </c>
      <c r="G1092" s="1"/>
    </row>
    <row r="1093" spans="1:7" x14ac:dyDescent="0.25">
      <c r="A1093" s="2" t="str">
        <f t="shared" si="17"/>
        <v>1_371</v>
      </c>
      <c r="B1093" s="1">
        <v>1</v>
      </c>
      <c r="C1093" s="1">
        <v>371</v>
      </c>
      <c r="D1093" s="1">
        <v>0.42507990879485402</v>
      </c>
      <c r="E1093" s="1">
        <v>0.42543053583762602</v>
      </c>
      <c r="F1093" s="1">
        <v>-1.63089194038106</v>
      </c>
      <c r="G1093" s="1"/>
    </row>
    <row r="1094" spans="1:7" x14ac:dyDescent="0.25">
      <c r="A1094" s="2" t="str">
        <f t="shared" si="17"/>
        <v>1_372</v>
      </c>
      <c r="B1094" s="1">
        <v>1</v>
      </c>
      <c r="C1094" s="1">
        <v>372</v>
      </c>
      <c r="D1094" s="1">
        <v>-2.6012569933491601</v>
      </c>
      <c r="E1094" s="1">
        <v>-2.6019987360808798</v>
      </c>
      <c r="F1094" s="1">
        <v>0.929317201442732</v>
      </c>
      <c r="G1094" s="1"/>
    </row>
    <row r="1095" spans="1:7" x14ac:dyDescent="0.25">
      <c r="A1095" s="2" t="str">
        <f t="shared" si="17"/>
        <v>1_373</v>
      </c>
      <c r="B1095" s="1">
        <v>1</v>
      </c>
      <c r="C1095" s="1">
        <v>373</v>
      </c>
      <c r="D1095" s="1">
        <v>-1.2327963908135799</v>
      </c>
      <c r="E1095" s="1">
        <v>-1.23254020302679</v>
      </c>
      <c r="F1095" s="1">
        <v>-1.7702502390120001</v>
      </c>
      <c r="G1095" s="1"/>
    </row>
    <row r="1096" spans="1:7" x14ac:dyDescent="0.25">
      <c r="A1096" s="2" t="str">
        <f t="shared" si="17"/>
        <v>1_374</v>
      </c>
      <c r="B1096" s="1">
        <v>1</v>
      </c>
      <c r="C1096" s="1">
        <v>374</v>
      </c>
      <c r="D1096" s="1">
        <v>-2.4587495414450302</v>
      </c>
      <c r="E1096" s="1">
        <v>-2.4592029225168601</v>
      </c>
      <c r="F1096" s="1">
        <v>-0.84924206017647297</v>
      </c>
      <c r="G1096" s="1"/>
    </row>
    <row r="1097" spans="1:7" x14ac:dyDescent="0.25">
      <c r="A1097" s="2" t="str">
        <f t="shared" si="17"/>
        <v>1_375</v>
      </c>
      <c r="B1097" s="1">
        <v>1</v>
      </c>
      <c r="C1097" s="1">
        <v>375</v>
      </c>
      <c r="D1097" s="1">
        <v>-1.20257697841332</v>
      </c>
      <c r="E1097" s="1">
        <v>-1.20187269601234</v>
      </c>
      <c r="F1097" s="1">
        <v>-0.47644625286435499</v>
      </c>
      <c r="G1097" s="1"/>
    </row>
    <row r="1098" spans="1:7" x14ac:dyDescent="0.25">
      <c r="A1098" s="2" t="str">
        <f t="shared" si="17"/>
        <v>1_376</v>
      </c>
      <c r="B1098" s="1">
        <v>1</v>
      </c>
      <c r="C1098" s="1">
        <v>376</v>
      </c>
      <c r="D1098" s="1">
        <v>0.936466694863059</v>
      </c>
      <c r="E1098" s="1">
        <v>0.93626750737371001</v>
      </c>
      <c r="F1098" s="1">
        <v>1.26106125456441</v>
      </c>
      <c r="G1098" s="1"/>
    </row>
    <row r="1099" spans="1:7" x14ac:dyDescent="0.25">
      <c r="A1099" s="2" t="str">
        <f t="shared" si="17"/>
        <v>1_377</v>
      </c>
      <c r="B1099" s="1">
        <v>1</v>
      </c>
      <c r="C1099" s="1">
        <v>377</v>
      </c>
      <c r="D1099" s="1">
        <v>0.55255713576931698</v>
      </c>
      <c r="E1099" s="1">
        <v>0.55183541266845404</v>
      </c>
      <c r="F1099" s="1">
        <v>0.35045621972264901</v>
      </c>
      <c r="G1099" s="1"/>
    </row>
    <row r="1100" spans="1:7" x14ac:dyDescent="0.25">
      <c r="A1100" s="2" t="str">
        <f t="shared" si="17"/>
        <v>1_378</v>
      </c>
      <c r="B1100" s="1">
        <v>1</v>
      </c>
      <c r="C1100" s="1">
        <v>378</v>
      </c>
      <c r="D1100" s="1">
        <v>-0.43432594663220903</v>
      </c>
      <c r="E1100" s="1">
        <v>-0.433066148019289</v>
      </c>
      <c r="F1100" s="1">
        <v>-0.91309726041069506</v>
      </c>
      <c r="G1100" s="1"/>
    </row>
    <row r="1101" spans="1:7" x14ac:dyDescent="0.25">
      <c r="A1101" s="2" t="str">
        <f t="shared" si="17"/>
        <v>1_379</v>
      </c>
      <c r="B1101" s="1">
        <v>1</v>
      </c>
      <c r="C1101" s="1">
        <v>379</v>
      </c>
      <c r="D1101" s="1">
        <v>0.69147887149559195</v>
      </c>
      <c r="E1101" s="1">
        <v>0.69236139944275898</v>
      </c>
      <c r="F1101" s="1">
        <v>-4.2646791643055397E-2</v>
      </c>
      <c r="G1101" s="1"/>
    </row>
    <row r="1102" spans="1:7" x14ac:dyDescent="0.25">
      <c r="A1102" s="2" t="str">
        <f t="shared" si="17"/>
        <v>1_380</v>
      </c>
      <c r="B1102" s="1">
        <v>1</v>
      </c>
      <c r="C1102" s="1">
        <v>380</v>
      </c>
      <c r="D1102" s="1">
        <v>0.23898183647990601</v>
      </c>
      <c r="E1102" s="1">
        <v>0.23893966521876001</v>
      </c>
      <c r="F1102" s="1">
        <v>0.44264203470653601</v>
      </c>
      <c r="G1102" s="1"/>
    </row>
    <row r="1103" spans="1:7" x14ac:dyDescent="0.25">
      <c r="A1103" s="2" t="str">
        <f t="shared" si="17"/>
        <v>1_381</v>
      </c>
      <c r="B1103" s="1">
        <v>1</v>
      </c>
      <c r="C1103" s="1">
        <v>381</v>
      </c>
      <c r="D1103" s="1">
        <v>-0.39437000613997802</v>
      </c>
      <c r="E1103" s="1">
        <v>-0.395109579348356</v>
      </c>
      <c r="F1103" s="1">
        <v>-0.13780564146501001</v>
      </c>
      <c r="G1103" s="1"/>
    </row>
    <row r="1104" spans="1:7" x14ac:dyDescent="0.25">
      <c r="A1104" s="2" t="str">
        <f t="shared" si="17"/>
        <v>1_382</v>
      </c>
      <c r="B1104" s="1">
        <v>1</v>
      </c>
      <c r="C1104" s="1">
        <v>382</v>
      </c>
      <c r="D1104" s="1">
        <v>-5.7375347249864601E-2</v>
      </c>
      <c r="E1104" s="1">
        <v>-5.6954577749956103E-2</v>
      </c>
      <c r="F1104" s="1">
        <v>-0.52772147076936504</v>
      </c>
      <c r="G1104" s="1"/>
    </row>
    <row r="1105" spans="1:7" x14ac:dyDescent="0.25">
      <c r="A1105" s="2" t="str">
        <f t="shared" si="17"/>
        <v>1_383</v>
      </c>
      <c r="B1105" s="1">
        <v>1</v>
      </c>
      <c r="C1105" s="1">
        <v>383</v>
      </c>
      <c r="D1105" s="1">
        <v>-0.82193974291447303</v>
      </c>
      <c r="E1105" s="1">
        <v>-0.82260198104888804</v>
      </c>
      <c r="F1105" s="1">
        <v>0.34043936427073601</v>
      </c>
      <c r="G1105" s="1"/>
    </row>
    <row r="1106" spans="1:7" x14ac:dyDescent="0.25">
      <c r="A1106" s="2" t="str">
        <f t="shared" si="17"/>
        <v>1_384</v>
      </c>
      <c r="B1106" s="1">
        <v>1</v>
      </c>
      <c r="C1106" s="1">
        <v>384</v>
      </c>
      <c r="D1106" s="1">
        <v>0.55091379501129201</v>
      </c>
      <c r="E1106" s="1">
        <v>0.55046085607653295</v>
      </c>
      <c r="F1106" s="1">
        <v>-0.57267765507564605</v>
      </c>
      <c r="G1106" s="1"/>
    </row>
    <row r="1107" spans="1:7" x14ac:dyDescent="0.25">
      <c r="A1107" s="2" t="str">
        <f t="shared" si="17"/>
        <v>1_385</v>
      </c>
      <c r="B1107" s="1">
        <v>1</v>
      </c>
      <c r="C1107" s="1">
        <v>385</v>
      </c>
      <c r="D1107" s="1">
        <v>1.2399584285548899</v>
      </c>
      <c r="E1107" s="1">
        <v>1.2396696144013599</v>
      </c>
      <c r="F1107" s="1">
        <v>0.70283938087480702</v>
      </c>
      <c r="G1107" s="1"/>
    </row>
    <row r="1108" spans="1:7" x14ac:dyDescent="0.25">
      <c r="A1108" s="2" t="str">
        <f t="shared" si="17"/>
        <v>1_386</v>
      </c>
      <c r="B1108" s="1">
        <v>1</v>
      </c>
      <c r="C1108" s="1">
        <v>386</v>
      </c>
      <c r="D1108" s="1">
        <v>1.0540780822004201</v>
      </c>
      <c r="E1108" s="1">
        <v>1.05435844899105</v>
      </c>
      <c r="F1108" s="1">
        <v>-0.55539062415110596</v>
      </c>
      <c r="G1108" s="1"/>
    </row>
    <row r="1109" spans="1:7" x14ac:dyDescent="0.25">
      <c r="A1109" s="2" t="str">
        <f t="shared" si="17"/>
        <v>1_387</v>
      </c>
      <c r="B1109" s="1">
        <v>1</v>
      </c>
      <c r="C1109" s="1">
        <v>387</v>
      </c>
      <c r="D1109" s="1">
        <v>-0.25935855344368602</v>
      </c>
      <c r="E1109" s="1">
        <v>-0.26009743581700501</v>
      </c>
      <c r="F1109" s="1">
        <v>-0.99346908876118301</v>
      </c>
      <c r="G1109" s="1"/>
    </row>
    <row r="1110" spans="1:7" x14ac:dyDescent="0.25">
      <c r="A1110" s="2" t="str">
        <f t="shared" si="17"/>
        <v>1_388</v>
      </c>
      <c r="B1110" s="1">
        <v>1</v>
      </c>
      <c r="C1110" s="1">
        <v>388</v>
      </c>
      <c r="D1110" s="1">
        <v>-1.2817479293531</v>
      </c>
      <c r="E1110" s="1">
        <v>-1.28104312152718</v>
      </c>
      <c r="F1110" s="1">
        <v>-1.50856991285508</v>
      </c>
      <c r="G1110" s="1"/>
    </row>
    <row r="1111" spans="1:7" x14ac:dyDescent="0.25">
      <c r="A1111" s="2" t="str">
        <f t="shared" si="17"/>
        <v>1_389</v>
      </c>
      <c r="B1111" s="1">
        <v>1</v>
      </c>
      <c r="C1111" s="1">
        <v>389</v>
      </c>
      <c r="D1111" s="1">
        <v>-2.1835732847636899</v>
      </c>
      <c r="E1111" s="1">
        <v>-2.18481163699188</v>
      </c>
      <c r="F1111" s="1">
        <v>0.56671378939436601</v>
      </c>
      <c r="G1111" s="1"/>
    </row>
    <row r="1112" spans="1:7" x14ac:dyDescent="0.25">
      <c r="A1112" s="2" t="str">
        <f t="shared" si="17"/>
        <v>1_390</v>
      </c>
      <c r="B1112" s="1">
        <v>1</v>
      </c>
      <c r="C1112" s="1">
        <v>390</v>
      </c>
      <c r="D1112" s="1">
        <v>-1.1638134223443799</v>
      </c>
      <c r="E1112" s="1">
        <v>-1.1642398733121</v>
      </c>
      <c r="F1112" s="1">
        <v>0.87508933412990797</v>
      </c>
      <c r="G1112" s="1"/>
    </row>
    <row r="1113" spans="1:7" x14ac:dyDescent="0.25">
      <c r="A1113" s="2" t="str">
        <f t="shared" si="17"/>
        <v>1_391</v>
      </c>
      <c r="B1113" s="1">
        <v>1</v>
      </c>
      <c r="C1113" s="1">
        <v>391</v>
      </c>
      <c r="D1113" s="1">
        <v>0.46728654810390402</v>
      </c>
      <c r="E1113" s="1">
        <v>0.46808156131947498</v>
      </c>
      <c r="F1113" s="1">
        <v>-0.42372822313270497</v>
      </c>
      <c r="G1113" s="1"/>
    </row>
    <row r="1114" spans="1:7" x14ac:dyDescent="0.25">
      <c r="A1114" s="2" t="str">
        <f t="shared" si="17"/>
        <v>1_392</v>
      </c>
      <c r="B1114" s="1">
        <v>1</v>
      </c>
      <c r="C1114" s="1">
        <v>392</v>
      </c>
      <c r="D1114" s="1">
        <v>-0.45768960386553897</v>
      </c>
      <c r="E1114" s="1">
        <v>-0.45683706256464002</v>
      </c>
      <c r="F1114" s="1">
        <v>1.7720392700169001</v>
      </c>
      <c r="G1114" s="1"/>
    </row>
    <row r="1115" spans="1:7" x14ac:dyDescent="0.25">
      <c r="A1115" s="2" t="str">
        <f t="shared" si="17"/>
        <v>1_393</v>
      </c>
      <c r="B1115" s="1">
        <v>1</v>
      </c>
      <c r="C1115" s="1">
        <v>393</v>
      </c>
      <c r="D1115" s="1">
        <v>1.26671073415399</v>
      </c>
      <c r="E1115" s="1">
        <v>1.2666707156025701</v>
      </c>
      <c r="F1115" s="1">
        <v>1.5274208789530199</v>
      </c>
      <c r="G1115" s="1"/>
    </row>
    <row r="1116" spans="1:7" x14ac:dyDescent="0.25">
      <c r="A1116" s="2" t="str">
        <f t="shared" si="17"/>
        <v>1_394</v>
      </c>
      <c r="B1116" s="1">
        <v>1</v>
      </c>
      <c r="C1116" s="1">
        <v>394</v>
      </c>
      <c r="D1116" s="1">
        <v>0.271810010889247</v>
      </c>
      <c r="E1116" s="1">
        <v>0.27179211060645603</v>
      </c>
      <c r="F1116" s="1">
        <v>0.73981987085148004</v>
      </c>
      <c r="G1116" s="1"/>
    </row>
    <row r="1117" spans="1:7" x14ac:dyDescent="0.25">
      <c r="A1117" s="2" t="str">
        <f t="shared" si="17"/>
        <v>1_395</v>
      </c>
      <c r="B1117" s="1">
        <v>1</v>
      </c>
      <c r="C1117" s="1">
        <v>395</v>
      </c>
      <c r="D1117" s="1">
        <v>-0.51412457732175798</v>
      </c>
      <c r="E1117" s="1">
        <v>-0.513234659297235</v>
      </c>
      <c r="F1117" s="1">
        <v>-0.438889813428885</v>
      </c>
      <c r="G1117" s="1"/>
    </row>
    <row r="1118" spans="1:7" x14ac:dyDescent="0.25">
      <c r="A1118" s="2" t="str">
        <f t="shared" si="17"/>
        <v>1_396</v>
      </c>
      <c r="B1118" s="1">
        <v>1</v>
      </c>
      <c r="C1118" s="1">
        <v>396</v>
      </c>
      <c r="D1118" s="1">
        <v>1.13539104673299</v>
      </c>
      <c r="E1118" s="1">
        <v>1.1352073325426399</v>
      </c>
      <c r="F1118" s="1">
        <v>1.03004533421528</v>
      </c>
      <c r="G1118" s="1"/>
    </row>
    <row r="1119" spans="1:7" x14ac:dyDescent="0.25">
      <c r="A1119" s="2" t="str">
        <f t="shared" si="17"/>
        <v>1_397</v>
      </c>
      <c r="B1119" s="1">
        <v>1</v>
      </c>
      <c r="C1119" s="1">
        <v>397</v>
      </c>
      <c r="D1119" s="1">
        <v>1.24237209390508</v>
      </c>
      <c r="E1119" s="1">
        <v>1.24238464583293</v>
      </c>
      <c r="F1119" s="1">
        <v>0.78702688387366804</v>
      </c>
      <c r="G1119" s="1"/>
    </row>
    <row r="1120" spans="1:7" x14ac:dyDescent="0.25">
      <c r="A1120" s="2" t="str">
        <f t="shared" si="17"/>
        <v>1_398</v>
      </c>
      <c r="B1120" s="1">
        <v>1</v>
      </c>
      <c r="C1120" s="1">
        <v>398</v>
      </c>
      <c r="D1120" s="1">
        <v>-0.27962499814186398</v>
      </c>
      <c r="E1120" s="1">
        <v>-0.27959994206078398</v>
      </c>
      <c r="F1120" s="1">
        <v>-2.1537268112535601</v>
      </c>
      <c r="G1120" s="1"/>
    </row>
    <row r="1121" spans="1:7" x14ac:dyDescent="0.25">
      <c r="A1121" s="2" t="str">
        <f t="shared" si="17"/>
        <v>1_399</v>
      </c>
      <c r="B1121" s="1">
        <v>1</v>
      </c>
      <c r="C1121" s="1">
        <v>399</v>
      </c>
      <c r="D1121" s="1">
        <v>1.6965636265652999</v>
      </c>
      <c r="E1121" s="1">
        <v>1.6953943975524901</v>
      </c>
      <c r="F1121" s="1">
        <v>-0.50834825582407095</v>
      </c>
      <c r="G1121" s="1"/>
    </row>
    <row r="1122" spans="1:7" x14ac:dyDescent="0.25">
      <c r="A1122" s="2" t="str">
        <f t="shared" si="17"/>
        <v>1_400</v>
      </c>
      <c r="B1122" s="1">
        <v>1</v>
      </c>
      <c r="C1122" s="1">
        <v>400</v>
      </c>
      <c r="D1122" s="1">
        <v>0.10103330303628601</v>
      </c>
      <c r="E1122" s="1">
        <v>0.10048864572244599</v>
      </c>
      <c r="F1122" s="1">
        <v>0.188538834878061</v>
      </c>
      <c r="G1122" s="1"/>
    </row>
    <row r="1123" spans="1:7" x14ac:dyDescent="0.25">
      <c r="A1123" s="2" t="str">
        <f t="shared" si="17"/>
        <v>1_401</v>
      </c>
      <c r="B1123" s="1">
        <v>1</v>
      </c>
      <c r="C1123" s="1">
        <v>401</v>
      </c>
      <c r="D1123" s="1">
        <v>-1.1781173259787201</v>
      </c>
      <c r="E1123" s="1">
        <v>-1.1781309798678199</v>
      </c>
      <c r="F1123" s="1">
        <v>0.31889438624170202</v>
      </c>
      <c r="G1123" s="1"/>
    </row>
    <row r="1124" spans="1:7" x14ac:dyDescent="0.25">
      <c r="A1124" s="2" t="str">
        <f t="shared" si="17"/>
        <v>1_402</v>
      </c>
      <c r="B1124" s="1">
        <v>1</v>
      </c>
      <c r="C1124" s="1">
        <v>402</v>
      </c>
      <c r="D1124" s="1">
        <v>-7.4324687420398699E-3</v>
      </c>
      <c r="E1124" s="1">
        <v>-8.4145872691571803E-3</v>
      </c>
      <c r="F1124" s="1">
        <v>0.53535345501952303</v>
      </c>
      <c r="G1124" s="1"/>
    </row>
    <row r="1125" spans="1:7" x14ac:dyDescent="0.25">
      <c r="A1125" s="2" t="str">
        <f t="shared" si="17"/>
        <v>1_403</v>
      </c>
      <c r="B1125" s="1">
        <v>1</v>
      </c>
      <c r="C1125" s="1">
        <v>403</v>
      </c>
      <c r="D1125" s="1">
        <v>-3.84968472956915E-2</v>
      </c>
      <c r="E1125" s="1">
        <v>-3.7706551685941898E-2</v>
      </c>
      <c r="F1125" s="1">
        <v>0.172255269160424</v>
      </c>
      <c r="G1125" s="1"/>
    </row>
    <row r="1126" spans="1:7" x14ac:dyDescent="0.25">
      <c r="A1126" s="2" t="str">
        <f t="shared" si="17"/>
        <v>1_404</v>
      </c>
      <c r="B1126" s="1">
        <v>1</v>
      </c>
      <c r="C1126" s="1">
        <v>404</v>
      </c>
      <c r="D1126" s="1">
        <v>-0.114516226932197</v>
      </c>
      <c r="E1126" s="1">
        <v>-0.11510986677675</v>
      </c>
      <c r="F1126" s="1">
        <v>-7.59101608714675E-2</v>
      </c>
      <c r="G1126" s="1"/>
    </row>
    <row r="1127" spans="1:7" x14ac:dyDescent="0.25">
      <c r="A1127" s="2" t="str">
        <f t="shared" si="17"/>
        <v>1_405</v>
      </c>
      <c r="B1127" s="1">
        <v>1</v>
      </c>
      <c r="C1127" s="1">
        <v>405</v>
      </c>
      <c r="D1127" s="1">
        <v>0.60450995006430597</v>
      </c>
      <c r="E1127" s="1">
        <v>0.60472254794837998</v>
      </c>
      <c r="F1127" s="1">
        <v>-0.108605562754357</v>
      </c>
      <c r="G1127" s="1"/>
    </row>
    <row r="1128" spans="1:7" x14ac:dyDescent="0.25">
      <c r="A1128" s="2" t="str">
        <f t="shared" si="17"/>
        <v>1_406</v>
      </c>
      <c r="B1128" s="1">
        <v>1</v>
      </c>
      <c r="C1128" s="1">
        <v>406</v>
      </c>
      <c r="D1128" s="1">
        <v>1.2380585979410399</v>
      </c>
      <c r="E1128" s="1">
        <v>1.2377098479425901</v>
      </c>
      <c r="F1128" s="1">
        <v>0.78867696083420402</v>
      </c>
      <c r="G1128" s="1"/>
    </row>
    <row r="1129" spans="1:7" x14ac:dyDescent="0.25">
      <c r="A1129" s="2" t="str">
        <f t="shared" si="17"/>
        <v>1_407</v>
      </c>
      <c r="B1129" s="1">
        <v>1</v>
      </c>
      <c r="C1129" s="1">
        <v>407</v>
      </c>
      <c r="D1129" s="1">
        <v>1.6871184652190101</v>
      </c>
      <c r="E1129" s="1">
        <v>1.68792281388467</v>
      </c>
      <c r="F1129" s="1">
        <v>-0.54092836227998198</v>
      </c>
      <c r="G1129" s="1"/>
    </row>
    <row r="1130" spans="1:7" x14ac:dyDescent="0.25">
      <c r="A1130" s="2" t="str">
        <f t="shared" si="17"/>
        <v>1_408</v>
      </c>
      <c r="B1130" s="1">
        <v>1</v>
      </c>
      <c r="C1130" s="1">
        <v>408</v>
      </c>
      <c r="D1130" s="1">
        <v>-0.32051992732241602</v>
      </c>
      <c r="E1130" s="1">
        <v>-0.320314614504286</v>
      </c>
      <c r="F1130" s="1">
        <v>0.71482109346711997</v>
      </c>
      <c r="G1130" s="1"/>
    </row>
    <row r="1131" spans="1:7" x14ac:dyDescent="0.25">
      <c r="A1131" s="2" t="str">
        <f t="shared" si="17"/>
        <v>1_409</v>
      </c>
      <c r="B1131" s="1">
        <v>1</v>
      </c>
      <c r="C1131" s="1">
        <v>409</v>
      </c>
      <c r="D1131" s="1">
        <v>2.6960931550059</v>
      </c>
      <c r="E1131" s="1">
        <v>2.6954867018296</v>
      </c>
      <c r="F1131" s="1">
        <v>1.3181631998058501</v>
      </c>
      <c r="G1131" s="1"/>
    </row>
    <row r="1132" spans="1:7" x14ac:dyDescent="0.25">
      <c r="A1132" s="2" t="str">
        <f t="shared" si="17"/>
        <v>1_410</v>
      </c>
      <c r="B1132" s="1">
        <v>1</v>
      </c>
      <c r="C1132" s="1">
        <v>410</v>
      </c>
      <c r="D1132" s="1">
        <v>-1.19438421794494</v>
      </c>
      <c r="E1132" s="1">
        <v>-1.1937676663302199</v>
      </c>
      <c r="F1132" s="1">
        <v>-0.36355973257837199</v>
      </c>
      <c r="G1132" s="1"/>
    </row>
    <row r="1133" spans="1:7" x14ac:dyDescent="0.25">
      <c r="A1133" s="2" t="str">
        <f t="shared" si="17"/>
        <v>1_411</v>
      </c>
      <c r="B1133" s="1">
        <v>1</v>
      </c>
      <c r="C1133" s="1">
        <v>411</v>
      </c>
      <c r="D1133" s="1">
        <v>-5.6853755618815803E-2</v>
      </c>
      <c r="E1133" s="1">
        <v>-5.8335514682635398E-2</v>
      </c>
      <c r="F1133" s="1">
        <v>-0.54771971938654795</v>
      </c>
      <c r="G1133" s="1"/>
    </row>
    <row r="1134" spans="1:7" x14ac:dyDescent="0.25">
      <c r="A1134" s="2" t="str">
        <f t="shared" si="17"/>
        <v>1_412</v>
      </c>
      <c r="B1134" s="1">
        <v>1</v>
      </c>
      <c r="C1134" s="1">
        <v>412</v>
      </c>
      <c r="D1134" s="1">
        <v>0.61940818036638001</v>
      </c>
      <c r="E1134" s="1">
        <v>0.62026332139248896</v>
      </c>
      <c r="F1134" s="1">
        <v>0.85162548663783499</v>
      </c>
      <c r="G1134" s="1"/>
    </row>
    <row r="1135" spans="1:7" x14ac:dyDescent="0.25">
      <c r="A1135" s="2" t="str">
        <f t="shared" si="17"/>
        <v>1_413</v>
      </c>
      <c r="B1135" s="1">
        <v>1</v>
      </c>
      <c r="C1135" s="1">
        <v>413</v>
      </c>
      <c r="D1135" s="1">
        <v>-0.25868113202981602</v>
      </c>
      <c r="E1135" s="1">
        <v>-0.25831375820778701</v>
      </c>
      <c r="F1135" s="1">
        <v>0.88971422705053105</v>
      </c>
      <c r="G1135" s="1"/>
    </row>
    <row r="1136" spans="1:7" x14ac:dyDescent="0.25">
      <c r="A1136" s="2" t="str">
        <f t="shared" si="17"/>
        <v>1_414</v>
      </c>
      <c r="B1136" s="1">
        <v>1</v>
      </c>
      <c r="C1136" s="1">
        <v>414</v>
      </c>
      <c r="D1136" s="1">
        <v>-0.75746975778222303</v>
      </c>
      <c r="E1136" s="1">
        <v>-0.757524410575386</v>
      </c>
      <c r="F1136" s="1">
        <v>0.18562167996600901</v>
      </c>
      <c r="G1136" s="1"/>
    </row>
    <row r="1137" spans="1:7" x14ac:dyDescent="0.25">
      <c r="A1137" s="2" t="str">
        <f t="shared" si="17"/>
        <v>1_415</v>
      </c>
      <c r="B1137" s="1">
        <v>1</v>
      </c>
      <c r="C1137" s="1">
        <v>415</v>
      </c>
      <c r="D1137" s="1">
        <v>-1.3011462968880201</v>
      </c>
      <c r="E1137" s="1">
        <v>-1.3016810146570099</v>
      </c>
      <c r="F1137" s="1">
        <v>-0.46900141706237303</v>
      </c>
      <c r="G1137" s="1"/>
    </row>
    <row r="1138" spans="1:7" x14ac:dyDescent="0.25">
      <c r="A1138" s="2" t="str">
        <f t="shared" si="17"/>
        <v>1_416</v>
      </c>
      <c r="B1138" s="1">
        <v>1</v>
      </c>
      <c r="C1138" s="1">
        <v>416</v>
      </c>
      <c r="D1138" s="1">
        <v>-0.28298379628255399</v>
      </c>
      <c r="E1138" s="1">
        <v>-0.27989379332900399</v>
      </c>
      <c r="F1138" s="1">
        <v>9.0637130456770604E-3</v>
      </c>
      <c r="G1138" s="1"/>
    </row>
    <row r="1139" spans="1:7" x14ac:dyDescent="0.25">
      <c r="A1139" s="2" t="str">
        <f t="shared" si="17"/>
        <v>1_417</v>
      </c>
      <c r="B1139" s="1">
        <v>1</v>
      </c>
      <c r="C1139" s="1">
        <v>417</v>
      </c>
      <c r="D1139" s="1">
        <v>-1.2781492873532201</v>
      </c>
      <c r="E1139" s="1">
        <v>-1.27786119590384</v>
      </c>
      <c r="F1139" s="1">
        <v>1.00904493350194</v>
      </c>
      <c r="G1139" s="1"/>
    </row>
    <row r="1140" spans="1:7" x14ac:dyDescent="0.25">
      <c r="A1140" s="2" t="str">
        <f t="shared" si="17"/>
        <v>1_418</v>
      </c>
      <c r="B1140" s="1">
        <v>1</v>
      </c>
      <c r="C1140" s="1">
        <v>418</v>
      </c>
      <c r="D1140" s="1">
        <v>0.43244510666526997</v>
      </c>
      <c r="E1140" s="1">
        <v>0.431424816696516</v>
      </c>
      <c r="F1140" s="1">
        <v>1.8057380694194201</v>
      </c>
      <c r="G1140" s="1"/>
    </row>
    <row r="1141" spans="1:7" x14ac:dyDescent="0.25">
      <c r="A1141" s="2" t="str">
        <f t="shared" si="17"/>
        <v>1_419</v>
      </c>
      <c r="B1141" s="1">
        <v>1</v>
      </c>
      <c r="C1141" s="1">
        <v>419</v>
      </c>
      <c r="D1141" s="1">
        <v>0.10889738331410199</v>
      </c>
      <c r="E1141" s="1">
        <v>0.109060782563506</v>
      </c>
      <c r="F1141" s="1">
        <v>-0.355643972597675</v>
      </c>
      <c r="G1141" s="1"/>
    </row>
    <row r="1142" spans="1:7" x14ac:dyDescent="0.25">
      <c r="A1142" s="2" t="str">
        <f t="shared" si="17"/>
        <v>1_420</v>
      </c>
      <c r="B1142" s="1">
        <v>1</v>
      </c>
      <c r="C1142" s="1">
        <v>420</v>
      </c>
      <c r="D1142" s="1">
        <v>0.439468299825993</v>
      </c>
      <c r="E1142" s="1">
        <v>0.43893465313612801</v>
      </c>
      <c r="F1142" s="1">
        <v>-0.891642669889678</v>
      </c>
      <c r="G1142" s="1"/>
    </row>
    <row r="1143" spans="1:7" x14ac:dyDescent="0.25">
      <c r="A1143" s="2" t="str">
        <f t="shared" si="17"/>
        <v>1_421</v>
      </c>
      <c r="B1143" s="1">
        <v>1</v>
      </c>
      <c r="C1143" s="1">
        <v>421</v>
      </c>
      <c r="D1143" s="1">
        <v>-1.02061390402964</v>
      </c>
      <c r="E1143" s="1">
        <v>-1.0219958324246099</v>
      </c>
      <c r="F1143" s="1">
        <v>-0.43048836082838998</v>
      </c>
      <c r="G1143" s="1"/>
    </row>
    <row r="1144" spans="1:7" x14ac:dyDescent="0.25">
      <c r="A1144" s="2" t="str">
        <f t="shared" si="17"/>
        <v>1_422</v>
      </c>
      <c r="B1144" s="1">
        <v>1</v>
      </c>
      <c r="C1144" s="1">
        <v>422</v>
      </c>
      <c r="D1144" s="1">
        <v>0.541686221549328</v>
      </c>
      <c r="E1144" s="1">
        <v>0.542786992233806</v>
      </c>
      <c r="F1144" s="1">
        <v>0.57395049792049002</v>
      </c>
      <c r="G1144" s="1"/>
    </row>
    <row r="1145" spans="1:7" x14ac:dyDescent="0.25">
      <c r="A1145" s="2" t="str">
        <f t="shared" si="17"/>
        <v>1_423</v>
      </c>
      <c r="B1145" s="1">
        <v>1</v>
      </c>
      <c r="C1145" s="1">
        <v>423</v>
      </c>
      <c r="D1145" s="1">
        <v>0.60129364974498301</v>
      </c>
      <c r="E1145" s="1">
        <v>0.60000461535068395</v>
      </c>
      <c r="F1145" s="1">
        <v>0.76222996691933298</v>
      </c>
      <c r="G1145" s="1"/>
    </row>
    <row r="1146" spans="1:7" x14ac:dyDescent="0.25">
      <c r="A1146" s="2" t="str">
        <f t="shared" si="17"/>
        <v>1_424</v>
      </c>
      <c r="B1146" s="1">
        <v>1</v>
      </c>
      <c r="C1146" s="1">
        <v>424</v>
      </c>
      <c r="D1146" s="1">
        <v>5.3453203017638597E-2</v>
      </c>
      <c r="E1146" s="1">
        <v>5.4310931751617601E-2</v>
      </c>
      <c r="F1146" s="1">
        <v>-1.38859032981052</v>
      </c>
      <c r="G1146" s="1"/>
    </row>
    <row r="1147" spans="1:7" x14ac:dyDescent="0.25">
      <c r="A1147" s="2" t="str">
        <f t="shared" si="17"/>
        <v>1_425</v>
      </c>
      <c r="B1147" s="1">
        <v>1</v>
      </c>
      <c r="C1147" s="1">
        <v>425</v>
      </c>
      <c r="D1147" s="1">
        <v>3.0376276701341399E-2</v>
      </c>
      <c r="E1147" s="1">
        <v>2.9924097788841801E-2</v>
      </c>
      <c r="F1147" s="1">
        <v>1.66569769515281</v>
      </c>
      <c r="G1147" s="1"/>
    </row>
    <row r="1148" spans="1:7" x14ac:dyDescent="0.25">
      <c r="A1148" s="2" t="str">
        <f t="shared" si="17"/>
        <v>1_426</v>
      </c>
      <c r="B1148" s="1">
        <v>1</v>
      </c>
      <c r="C1148" s="1">
        <v>426</v>
      </c>
      <c r="D1148" s="1">
        <v>0.15670464441170101</v>
      </c>
      <c r="E1148" s="1">
        <v>0.156327033447202</v>
      </c>
      <c r="F1148" s="1">
        <v>-0.22739793970397801</v>
      </c>
      <c r="G1148" s="1"/>
    </row>
    <row r="1149" spans="1:7" x14ac:dyDescent="0.25">
      <c r="A1149" s="2" t="str">
        <f t="shared" si="17"/>
        <v>1_427</v>
      </c>
      <c r="B1149" s="1">
        <v>1</v>
      </c>
      <c r="C1149" s="1">
        <v>427</v>
      </c>
      <c r="D1149" s="1">
        <v>-0.23631685714970799</v>
      </c>
      <c r="E1149" s="1">
        <v>-0.23635805756265199</v>
      </c>
      <c r="F1149" s="1">
        <v>1.30412244995126</v>
      </c>
      <c r="G1149" s="1"/>
    </row>
    <row r="1150" spans="1:7" x14ac:dyDescent="0.25">
      <c r="A1150" s="2" t="str">
        <f t="shared" si="17"/>
        <v>1_428</v>
      </c>
      <c r="B1150" s="1">
        <v>1</v>
      </c>
      <c r="C1150" s="1">
        <v>428</v>
      </c>
      <c r="D1150" s="1">
        <v>1.1762164146705001</v>
      </c>
      <c r="E1150" s="1">
        <v>1.1761293851071799</v>
      </c>
      <c r="F1150" s="1">
        <v>0.60906793129634595</v>
      </c>
      <c r="G1150" s="1"/>
    </row>
    <row r="1151" spans="1:7" x14ac:dyDescent="0.25">
      <c r="A1151" s="2" t="str">
        <f t="shared" si="17"/>
        <v>1_429</v>
      </c>
      <c r="B1151" s="1">
        <v>1</v>
      </c>
      <c r="C1151" s="1">
        <v>429</v>
      </c>
      <c r="D1151" s="1">
        <v>-1.07476190454291</v>
      </c>
      <c r="E1151" s="1">
        <v>-1.0738479442569899</v>
      </c>
      <c r="F1151" s="1">
        <v>-0.379715679843114</v>
      </c>
      <c r="G1151" s="1"/>
    </row>
    <row r="1152" spans="1:7" x14ac:dyDescent="0.25">
      <c r="A1152" s="2" t="str">
        <f t="shared" si="17"/>
        <v>1_430</v>
      </c>
      <c r="B1152" s="1">
        <v>1</v>
      </c>
      <c r="C1152" s="1">
        <v>430</v>
      </c>
      <c r="D1152" s="1">
        <v>1.79259991778613</v>
      </c>
      <c r="E1152" s="1">
        <v>1.7923882529328901</v>
      </c>
      <c r="F1152" s="1">
        <v>-1.02454484870713</v>
      </c>
      <c r="G1152" s="1"/>
    </row>
    <row r="1153" spans="1:7" x14ac:dyDescent="0.25">
      <c r="A1153" s="2" t="str">
        <f t="shared" si="17"/>
        <v>1_431</v>
      </c>
      <c r="B1153" s="1">
        <v>1</v>
      </c>
      <c r="C1153" s="1">
        <v>431</v>
      </c>
      <c r="D1153" s="1">
        <v>1.27410697921463</v>
      </c>
      <c r="E1153" s="1">
        <v>1.2743513825889301</v>
      </c>
      <c r="F1153" s="1">
        <v>0.51296957890470796</v>
      </c>
      <c r="G1153" s="1"/>
    </row>
    <row r="1154" spans="1:7" x14ac:dyDescent="0.25">
      <c r="A1154" s="2" t="str">
        <f t="shared" si="17"/>
        <v>1_432</v>
      </c>
      <c r="B1154" s="1">
        <v>1</v>
      </c>
      <c r="C1154" s="1">
        <v>432</v>
      </c>
      <c r="D1154" s="1">
        <v>-0.72944209468223598</v>
      </c>
      <c r="E1154" s="1">
        <v>-0.72923369833031204</v>
      </c>
      <c r="F1154" s="1">
        <v>-0.75261642821122399</v>
      </c>
      <c r="G1154" s="1"/>
    </row>
    <row r="1155" spans="1:7" x14ac:dyDescent="0.25">
      <c r="A1155" s="2" t="str">
        <f t="shared" ref="A1155:A1218" si="18">B1155&amp;"_"&amp;C1155</f>
        <v>1_433</v>
      </c>
      <c r="B1155" s="1">
        <v>1</v>
      </c>
      <c r="C1155" s="1">
        <v>433</v>
      </c>
      <c r="D1155" s="1">
        <v>-0.59679752953939602</v>
      </c>
      <c r="E1155" s="1">
        <v>-0.59662412420171296</v>
      </c>
      <c r="F1155" s="1">
        <v>-1.65839477319183</v>
      </c>
      <c r="G1155" s="1"/>
    </row>
    <row r="1156" spans="1:7" x14ac:dyDescent="0.25">
      <c r="A1156" s="2" t="str">
        <f t="shared" si="18"/>
        <v>1_434</v>
      </c>
      <c r="B1156" s="1">
        <v>1</v>
      </c>
      <c r="C1156" s="1">
        <v>434</v>
      </c>
      <c r="D1156" s="1">
        <v>0.67372530368115802</v>
      </c>
      <c r="E1156" s="1">
        <v>0.67365962946545899</v>
      </c>
      <c r="F1156" s="1">
        <v>-0.27531416738355802</v>
      </c>
      <c r="G1156" s="1"/>
    </row>
    <row r="1157" spans="1:7" x14ac:dyDescent="0.25">
      <c r="A1157" s="2" t="str">
        <f t="shared" si="18"/>
        <v>1_435</v>
      </c>
      <c r="B1157" s="1">
        <v>1</v>
      </c>
      <c r="C1157" s="1">
        <v>435</v>
      </c>
      <c r="D1157" s="1">
        <v>1.8177925236938901</v>
      </c>
      <c r="E1157" s="1">
        <v>1.81697542752726</v>
      </c>
      <c r="F1157" s="1">
        <v>-0.54089534037240505</v>
      </c>
      <c r="G1157" s="1"/>
    </row>
    <row r="1158" spans="1:7" x14ac:dyDescent="0.25">
      <c r="A1158" s="2" t="str">
        <f t="shared" si="18"/>
        <v>1_436</v>
      </c>
      <c r="B1158" s="1">
        <v>1</v>
      </c>
      <c r="C1158" s="1">
        <v>436</v>
      </c>
      <c r="D1158" s="1">
        <v>-0.60679422248516701</v>
      </c>
      <c r="E1158" s="1">
        <v>-0.60779832481874996</v>
      </c>
      <c r="F1158" s="1">
        <v>0.904970795031522</v>
      </c>
      <c r="G1158" s="1"/>
    </row>
    <row r="1159" spans="1:7" x14ac:dyDescent="0.25">
      <c r="A1159" s="2" t="str">
        <f t="shared" si="18"/>
        <v>1_437</v>
      </c>
      <c r="B1159" s="1">
        <v>1</v>
      </c>
      <c r="C1159" s="1">
        <v>437</v>
      </c>
      <c r="D1159" s="1">
        <v>0.75357433758816195</v>
      </c>
      <c r="E1159" s="1">
        <v>0.75285394576055398</v>
      </c>
      <c r="F1159" s="1">
        <v>0.828047199933166</v>
      </c>
      <c r="G1159" s="1"/>
    </row>
    <row r="1160" spans="1:7" x14ac:dyDescent="0.25">
      <c r="A1160" s="2" t="str">
        <f t="shared" si="18"/>
        <v>1_438</v>
      </c>
      <c r="B1160" s="1">
        <v>1</v>
      </c>
      <c r="C1160" s="1">
        <v>438</v>
      </c>
      <c r="D1160" s="1">
        <v>-0.25876948166844499</v>
      </c>
      <c r="E1160" s="1">
        <v>-0.25985655274925401</v>
      </c>
      <c r="F1160" s="1">
        <v>0.62957428708043495</v>
      </c>
      <c r="G1160" s="1"/>
    </row>
    <row r="1161" spans="1:7" x14ac:dyDescent="0.25">
      <c r="A1161" s="2" t="str">
        <f t="shared" si="18"/>
        <v>1_439</v>
      </c>
      <c r="B1161" s="1">
        <v>1</v>
      </c>
      <c r="C1161" s="1">
        <v>439</v>
      </c>
      <c r="D1161" s="1">
        <v>-0.60020238111285695</v>
      </c>
      <c r="E1161" s="1">
        <v>-0.60101468956795001</v>
      </c>
      <c r="F1161" s="1">
        <v>-0.37214663951000398</v>
      </c>
      <c r="G1161" s="1"/>
    </row>
    <row r="1162" spans="1:7" x14ac:dyDescent="0.25">
      <c r="A1162" s="2" t="str">
        <f t="shared" si="18"/>
        <v>1_440</v>
      </c>
      <c r="B1162" s="1">
        <v>1</v>
      </c>
      <c r="C1162" s="1">
        <v>440</v>
      </c>
      <c r="D1162" s="1">
        <v>-0.39884765527442501</v>
      </c>
      <c r="E1162" s="1">
        <v>-0.399291853997775</v>
      </c>
      <c r="F1162" s="1">
        <v>7.2135694116360602E-2</v>
      </c>
      <c r="G1162" s="1"/>
    </row>
    <row r="1163" spans="1:7" x14ac:dyDescent="0.25">
      <c r="A1163" s="2" t="str">
        <f t="shared" si="18"/>
        <v>1_441</v>
      </c>
      <c r="B1163" s="1">
        <v>1</v>
      </c>
      <c r="C1163" s="1">
        <v>441</v>
      </c>
      <c r="D1163" s="1">
        <v>-1.3988555950728001</v>
      </c>
      <c r="E1163" s="1">
        <v>-1.3983769763820799</v>
      </c>
      <c r="F1163" s="1">
        <v>-1.64183931266381</v>
      </c>
      <c r="G1163" s="1"/>
    </row>
    <row r="1164" spans="1:7" x14ac:dyDescent="0.25">
      <c r="A1164" s="2" t="str">
        <f t="shared" si="18"/>
        <v>1_442</v>
      </c>
      <c r="B1164" s="1">
        <v>1</v>
      </c>
      <c r="C1164" s="1">
        <v>442</v>
      </c>
      <c r="D1164" s="1">
        <v>-0.97512547041285003</v>
      </c>
      <c r="E1164" s="1">
        <v>-0.97616983230394205</v>
      </c>
      <c r="F1164" s="1">
        <v>-0.48671894408709998</v>
      </c>
      <c r="G1164" s="1"/>
    </row>
    <row r="1165" spans="1:7" x14ac:dyDescent="0.25">
      <c r="A1165" s="2" t="str">
        <f t="shared" si="18"/>
        <v>1_443</v>
      </c>
      <c r="B1165" s="1">
        <v>1</v>
      </c>
      <c r="C1165" s="1">
        <v>443</v>
      </c>
      <c r="D1165" s="1">
        <v>-1.23551086359728</v>
      </c>
      <c r="E1165" s="1">
        <v>-1.2345896366562701</v>
      </c>
      <c r="F1165" s="1">
        <v>-1.1046672696698501</v>
      </c>
      <c r="G1165" s="1"/>
    </row>
    <row r="1166" spans="1:7" x14ac:dyDescent="0.25">
      <c r="A1166" s="2" t="str">
        <f t="shared" si="18"/>
        <v>1_444</v>
      </c>
      <c r="B1166" s="1">
        <v>1</v>
      </c>
      <c r="C1166" s="1">
        <v>444</v>
      </c>
      <c r="D1166" s="1">
        <v>0.27156559350588</v>
      </c>
      <c r="E1166" s="1">
        <v>0.27141572693340399</v>
      </c>
      <c r="F1166" s="1">
        <v>-4.1236671052603299E-2</v>
      </c>
      <c r="G1166" s="1"/>
    </row>
    <row r="1167" spans="1:7" x14ac:dyDescent="0.25">
      <c r="A1167" s="2" t="str">
        <f t="shared" si="18"/>
        <v>1_445</v>
      </c>
      <c r="B1167" s="1">
        <v>1</v>
      </c>
      <c r="C1167" s="1">
        <v>445</v>
      </c>
      <c r="D1167" s="1">
        <v>-0.67185982463832805</v>
      </c>
      <c r="E1167" s="1">
        <v>-0.67151496915451203</v>
      </c>
      <c r="F1167" s="1">
        <v>0.16878648985445799</v>
      </c>
      <c r="G1167" s="1"/>
    </row>
    <row r="1168" spans="1:7" x14ac:dyDescent="0.25">
      <c r="A1168" s="2" t="str">
        <f t="shared" si="18"/>
        <v>1_446</v>
      </c>
      <c r="B1168" s="1">
        <v>1</v>
      </c>
      <c r="C1168" s="1">
        <v>446</v>
      </c>
      <c r="D1168" s="1">
        <v>1.5748999089139499</v>
      </c>
      <c r="E1168" s="1">
        <v>1.57415399745649</v>
      </c>
      <c r="F1168" s="1">
        <v>7.6231602147857597E-2</v>
      </c>
      <c r="G1168" s="1"/>
    </row>
    <row r="1169" spans="1:7" x14ac:dyDescent="0.25">
      <c r="A1169" s="2" t="str">
        <f t="shared" si="18"/>
        <v>1_447</v>
      </c>
      <c r="B1169" s="1">
        <v>1</v>
      </c>
      <c r="C1169" s="1">
        <v>447</v>
      </c>
      <c r="D1169" s="1">
        <v>-0.37509997648696197</v>
      </c>
      <c r="E1169" s="1">
        <v>-0.37625352441646998</v>
      </c>
      <c r="F1169" s="1">
        <v>-1.2164741568253901</v>
      </c>
      <c r="G1169" s="1"/>
    </row>
    <row r="1170" spans="1:7" x14ac:dyDescent="0.25">
      <c r="A1170" s="2" t="str">
        <f t="shared" si="18"/>
        <v>1_448</v>
      </c>
      <c r="B1170" s="1">
        <v>1</v>
      </c>
      <c r="C1170" s="1">
        <v>448</v>
      </c>
      <c r="D1170" s="1">
        <v>0.57475834453592101</v>
      </c>
      <c r="E1170" s="1">
        <v>0.57272592908245301</v>
      </c>
      <c r="F1170" s="1">
        <v>0.63841169175436197</v>
      </c>
      <c r="G1170" s="1"/>
    </row>
    <row r="1171" spans="1:7" x14ac:dyDescent="0.25">
      <c r="A1171" s="2" t="str">
        <f t="shared" si="18"/>
        <v>1_449</v>
      </c>
      <c r="B1171" s="1">
        <v>1</v>
      </c>
      <c r="C1171" s="1">
        <v>449</v>
      </c>
      <c r="D1171" s="1">
        <v>-0.84691627066947495</v>
      </c>
      <c r="E1171" s="1">
        <v>-0.84589779687311295</v>
      </c>
      <c r="F1171" s="1">
        <v>-1.0071811886594</v>
      </c>
      <c r="G1171" s="1"/>
    </row>
    <row r="1172" spans="1:7" x14ac:dyDescent="0.25">
      <c r="A1172" s="2" t="str">
        <f t="shared" si="18"/>
        <v>1_450</v>
      </c>
      <c r="B1172" s="1">
        <v>1</v>
      </c>
      <c r="C1172" s="1">
        <v>450</v>
      </c>
      <c r="D1172" s="1">
        <v>0.14289490988627801</v>
      </c>
      <c r="E1172" s="1">
        <v>0.14251868220823899</v>
      </c>
      <c r="F1172" s="1">
        <v>-2.2031015523323401</v>
      </c>
      <c r="G1172" s="1"/>
    </row>
    <row r="1173" spans="1:7" x14ac:dyDescent="0.25">
      <c r="A1173" s="2" t="str">
        <f t="shared" si="18"/>
        <v>1_451</v>
      </c>
      <c r="B1173" s="1">
        <v>1</v>
      </c>
      <c r="C1173" s="1">
        <v>451</v>
      </c>
      <c r="D1173" s="1">
        <v>1.7547839215337799</v>
      </c>
      <c r="E1173" s="1">
        <v>1.75490168453948</v>
      </c>
      <c r="F1173" s="1">
        <v>0.137077380397163</v>
      </c>
      <c r="G1173" s="1"/>
    </row>
    <row r="1174" spans="1:7" x14ac:dyDescent="0.25">
      <c r="A1174" s="2" t="str">
        <f t="shared" si="18"/>
        <v>1_452</v>
      </c>
      <c r="B1174" s="1">
        <v>1</v>
      </c>
      <c r="C1174" s="1">
        <v>452</v>
      </c>
      <c r="D1174" s="1">
        <v>-0.19637154948570901</v>
      </c>
      <c r="E1174" s="1">
        <v>-0.19570673222677101</v>
      </c>
      <c r="F1174" s="1">
        <v>1.50691994669586</v>
      </c>
      <c r="G1174" s="1"/>
    </row>
    <row r="1175" spans="1:7" x14ac:dyDescent="0.25">
      <c r="A1175" s="2" t="str">
        <f t="shared" si="18"/>
        <v>1_453</v>
      </c>
      <c r="B1175" s="1">
        <v>1</v>
      </c>
      <c r="C1175" s="1">
        <v>453</v>
      </c>
      <c r="D1175" s="1">
        <v>1.39713009694225</v>
      </c>
      <c r="E1175" s="1">
        <v>1.3983431636694901</v>
      </c>
      <c r="F1175" s="1">
        <v>0.66187453160377296</v>
      </c>
      <c r="G1175" s="1"/>
    </row>
    <row r="1176" spans="1:7" x14ac:dyDescent="0.25">
      <c r="A1176" s="2" t="str">
        <f t="shared" si="18"/>
        <v>1_454</v>
      </c>
      <c r="B1176" s="1">
        <v>1</v>
      </c>
      <c r="C1176" s="1">
        <v>454</v>
      </c>
      <c r="D1176" s="1">
        <v>-0.59765902889335298</v>
      </c>
      <c r="E1176" s="1">
        <v>-0.59842979709700495</v>
      </c>
      <c r="F1176" s="1">
        <v>0.54577311684374397</v>
      </c>
      <c r="G1176" s="1"/>
    </row>
    <row r="1177" spans="1:7" x14ac:dyDescent="0.25">
      <c r="A1177" s="2" t="str">
        <f t="shared" si="18"/>
        <v>1_455</v>
      </c>
      <c r="B1177" s="1">
        <v>1</v>
      </c>
      <c r="C1177" s="1">
        <v>455</v>
      </c>
      <c r="D1177" s="1">
        <v>0.48517819678335999</v>
      </c>
      <c r="E1177" s="1">
        <v>0.485963116960348</v>
      </c>
      <c r="F1177" s="1">
        <v>1.4053319570590701</v>
      </c>
      <c r="G1177" s="1"/>
    </row>
    <row r="1178" spans="1:7" x14ac:dyDescent="0.25">
      <c r="A1178" s="2" t="str">
        <f t="shared" si="18"/>
        <v>1_456</v>
      </c>
      <c r="B1178" s="1">
        <v>1</v>
      </c>
      <c r="C1178" s="1">
        <v>456</v>
      </c>
      <c r="D1178" s="1">
        <v>-0.306811214720629</v>
      </c>
      <c r="E1178" s="1">
        <v>-0.3073387117129</v>
      </c>
      <c r="F1178" s="1">
        <v>2.62727500569755</v>
      </c>
      <c r="G1178" s="1"/>
    </row>
    <row r="1179" spans="1:7" x14ac:dyDescent="0.25">
      <c r="A1179" s="2" t="str">
        <f t="shared" si="18"/>
        <v>1_457</v>
      </c>
      <c r="B1179" s="1">
        <v>1</v>
      </c>
      <c r="C1179" s="1">
        <v>457</v>
      </c>
      <c r="D1179" s="1">
        <v>-0.35136810948198999</v>
      </c>
      <c r="E1179" s="1">
        <v>-0.35075275167375197</v>
      </c>
      <c r="F1179" s="1">
        <v>-0.95646390534324899</v>
      </c>
      <c r="G1179" s="1"/>
    </row>
    <row r="1180" spans="1:7" x14ac:dyDescent="0.25">
      <c r="A1180" s="2" t="str">
        <f t="shared" si="18"/>
        <v>1_458</v>
      </c>
      <c r="B1180" s="1">
        <v>1</v>
      </c>
      <c r="C1180" s="1">
        <v>458</v>
      </c>
      <c r="D1180" s="1">
        <v>1.1611756604399399</v>
      </c>
      <c r="E1180" s="1">
        <v>1.1617387134586299</v>
      </c>
      <c r="F1180" s="1">
        <v>1.0458706278885199</v>
      </c>
      <c r="G1180" s="1"/>
    </row>
    <row r="1181" spans="1:7" x14ac:dyDescent="0.25">
      <c r="A1181" s="2" t="str">
        <f t="shared" si="18"/>
        <v>1_459</v>
      </c>
      <c r="B1181" s="1">
        <v>1</v>
      </c>
      <c r="C1181" s="1">
        <v>459</v>
      </c>
      <c r="D1181" s="1">
        <v>-1.3056363801304101</v>
      </c>
      <c r="E1181" s="1">
        <v>-1.3048454471963999</v>
      </c>
      <c r="F1181" s="1">
        <v>0.64570526336099299</v>
      </c>
      <c r="G1181" s="1"/>
    </row>
    <row r="1182" spans="1:7" x14ac:dyDescent="0.25">
      <c r="A1182" s="2" t="str">
        <f t="shared" si="18"/>
        <v>1_460</v>
      </c>
      <c r="B1182" s="1">
        <v>1</v>
      </c>
      <c r="C1182" s="1">
        <v>460</v>
      </c>
      <c r="D1182" s="1">
        <v>0.98645572526778902</v>
      </c>
      <c r="E1182" s="1">
        <v>0.986923156700102</v>
      </c>
      <c r="F1182" s="1">
        <v>-0.89458699507408401</v>
      </c>
      <c r="G1182" s="1"/>
    </row>
    <row r="1183" spans="1:7" x14ac:dyDescent="0.25">
      <c r="A1183" s="2" t="str">
        <f t="shared" si="18"/>
        <v>1_461</v>
      </c>
      <c r="B1183" s="1">
        <v>1</v>
      </c>
      <c r="C1183" s="1">
        <v>461</v>
      </c>
      <c r="D1183" s="1">
        <v>0.248811055731439</v>
      </c>
      <c r="E1183" s="1">
        <v>0.24727545425186301</v>
      </c>
      <c r="F1183" s="1">
        <v>0.65090968109865099</v>
      </c>
      <c r="G1183" s="1"/>
    </row>
    <row r="1184" spans="1:7" x14ac:dyDescent="0.25">
      <c r="A1184" s="2" t="str">
        <f t="shared" si="18"/>
        <v>1_462</v>
      </c>
      <c r="B1184" s="1">
        <v>1</v>
      </c>
      <c r="C1184" s="1">
        <v>462</v>
      </c>
      <c r="D1184" s="1">
        <v>-0.14970581186630799</v>
      </c>
      <c r="E1184" s="1">
        <v>-0.149347818185252</v>
      </c>
      <c r="F1184" s="1">
        <v>1.4126809262840101</v>
      </c>
      <c r="G1184" s="1"/>
    </row>
    <row r="1185" spans="1:7" x14ac:dyDescent="0.25">
      <c r="A1185" s="2" t="str">
        <f t="shared" si="18"/>
        <v>1_463</v>
      </c>
      <c r="B1185" s="1">
        <v>1</v>
      </c>
      <c r="C1185" s="1">
        <v>463</v>
      </c>
      <c r="D1185" s="1">
        <v>0.81087841916768399</v>
      </c>
      <c r="E1185" s="1">
        <v>0.81062858796497606</v>
      </c>
      <c r="F1185" s="1">
        <v>0.58692891810637304</v>
      </c>
      <c r="G1185" s="1"/>
    </row>
    <row r="1186" spans="1:7" x14ac:dyDescent="0.25">
      <c r="A1186" s="2" t="str">
        <f t="shared" si="18"/>
        <v>1_464</v>
      </c>
      <c r="B1186" s="1">
        <v>1</v>
      </c>
      <c r="C1186" s="1">
        <v>464</v>
      </c>
      <c r="D1186" s="1">
        <v>-2.08765211947695</v>
      </c>
      <c r="E1186" s="1">
        <v>-2.0884689626370001</v>
      </c>
      <c r="F1186" s="1">
        <v>-7.3184948863206603E-2</v>
      </c>
      <c r="G1186" s="1"/>
    </row>
    <row r="1187" spans="1:7" x14ac:dyDescent="0.25">
      <c r="A1187" s="2" t="str">
        <f t="shared" si="18"/>
        <v>1_465</v>
      </c>
      <c r="B1187" s="1">
        <v>1</v>
      </c>
      <c r="C1187" s="1">
        <v>465</v>
      </c>
      <c r="D1187" s="1">
        <v>0.165948592351744</v>
      </c>
      <c r="E1187" s="1">
        <v>0.16622598464057201</v>
      </c>
      <c r="F1187" s="1">
        <v>1.46628401099295</v>
      </c>
      <c r="G1187" s="1"/>
    </row>
    <row r="1188" spans="1:7" x14ac:dyDescent="0.25">
      <c r="A1188" s="2" t="str">
        <f t="shared" si="18"/>
        <v>1_466</v>
      </c>
      <c r="B1188" s="1">
        <v>1</v>
      </c>
      <c r="C1188" s="1">
        <v>466</v>
      </c>
      <c r="D1188" s="1">
        <v>-1.95253658787977</v>
      </c>
      <c r="E1188" s="1">
        <v>-1.9519722334211</v>
      </c>
      <c r="F1188" s="1">
        <v>-1.1307316717361799</v>
      </c>
      <c r="G1188" s="1"/>
    </row>
    <row r="1189" spans="1:7" x14ac:dyDescent="0.25">
      <c r="A1189" s="2" t="str">
        <f t="shared" si="18"/>
        <v>1_467</v>
      </c>
      <c r="B1189" s="1">
        <v>1</v>
      </c>
      <c r="C1189" s="1">
        <v>467</v>
      </c>
      <c r="D1189" s="1">
        <v>1.3974761914796801</v>
      </c>
      <c r="E1189" s="1">
        <v>1.3967756639526501</v>
      </c>
      <c r="F1189" s="1">
        <v>0.16526264176820199</v>
      </c>
      <c r="G1189" s="1"/>
    </row>
    <row r="1190" spans="1:7" x14ac:dyDescent="0.25">
      <c r="A1190" s="2" t="str">
        <f t="shared" si="18"/>
        <v>1_468</v>
      </c>
      <c r="B1190" s="1">
        <v>1</v>
      </c>
      <c r="C1190" s="1">
        <v>468</v>
      </c>
      <c r="D1190" s="1">
        <v>0.103443152391645</v>
      </c>
      <c r="E1190" s="1">
        <v>0.102377031479537</v>
      </c>
      <c r="F1190" s="1">
        <v>-0.12502557803887601</v>
      </c>
      <c r="G1190" s="1"/>
    </row>
    <row r="1191" spans="1:7" x14ac:dyDescent="0.25">
      <c r="A1191" s="2" t="str">
        <f t="shared" si="18"/>
        <v>1_469</v>
      </c>
      <c r="B1191" s="1">
        <v>1</v>
      </c>
      <c r="C1191" s="1">
        <v>469</v>
      </c>
      <c r="D1191" s="1">
        <v>0.961813927941778</v>
      </c>
      <c r="E1191" s="1">
        <v>0.96320608792426898</v>
      </c>
      <c r="F1191" s="1">
        <v>-0.660820795908448</v>
      </c>
      <c r="G1191" s="1"/>
    </row>
    <row r="1192" spans="1:7" x14ac:dyDescent="0.25">
      <c r="A1192" s="2" t="str">
        <f t="shared" si="18"/>
        <v>1_470</v>
      </c>
      <c r="B1192" s="1">
        <v>1</v>
      </c>
      <c r="C1192" s="1">
        <v>470</v>
      </c>
      <c r="D1192" s="1">
        <v>0.210673462257598</v>
      </c>
      <c r="E1192" s="1">
        <v>0.21106472950434901</v>
      </c>
      <c r="F1192" s="1">
        <v>-1.32904488000349</v>
      </c>
      <c r="G1192" s="1"/>
    </row>
    <row r="1193" spans="1:7" x14ac:dyDescent="0.25">
      <c r="A1193" s="2" t="str">
        <f t="shared" si="18"/>
        <v>1_471</v>
      </c>
      <c r="B1193" s="1">
        <v>1</v>
      </c>
      <c r="C1193" s="1">
        <v>471</v>
      </c>
      <c r="D1193" s="1">
        <v>0.123726876911356</v>
      </c>
      <c r="E1193" s="1">
        <v>0.12513428017341099</v>
      </c>
      <c r="F1193" s="1">
        <v>-3.54180044177013E-2</v>
      </c>
      <c r="G1193" s="1"/>
    </row>
    <row r="1194" spans="1:7" x14ac:dyDescent="0.25">
      <c r="A1194" s="2" t="str">
        <f t="shared" si="18"/>
        <v>1_472</v>
      </c>
      <c r="B1194" s="1">
        <v>1</v>
      </c>
      <c r="C1194" s="1">
        <v>472</v>
      </c>
      <c r="D1194" s="1">
        <v>0.407639491847613</v>
      </c>
      <c r="E1194" s="1">
        <v>0.40687026199743298</v>
      </c>
      <c r="F1194" s="1">
        <v>-1.42995776182314</v>
      </c>
      <c r="G1194" s="1"/>
    </row>
    <row r="1195" spans="1:7" x14ac:dyDescent="0.25">
      <c r="A1195" s="2" t="str">
        <f t="shared" si="18"/>
        <v>1_473</v>
      </c>
      <c r="B1195" s="1">
        <v>1</v>
      </c>
      <c r="C1195" s="1">
        <v>473</v>
      </c>
      <c r="D1195" s="1">
        <v>-0.41897611902904403</v>
      </c>
      <c r="E1195" s="1">
        <v>-0.41808584271830002</v>
      </c>
      <c r="F1195" s="1">
        <v>0.849265705351407</v>
      </c>
      <c r="G1195" s="1"/>
    </row>
    <row r="1196" spans="1:7" x14ac:dyDescent="0.25">
      <c r="A1196" s="2" t="str">
        <f t="shared" si="18"/>
        <v>1_474</v>
      </c>
      <c r="B1196" s="1">
        <v>1</v>
      </c>
      <c r="C1196" s="1">
        <v>474</v>
      </c>
      <c r="D1196" s="1">
        <v>0.409087348882619</v>
      </c>
      <c r="E1196" s="1">
        <v>0.40790290420587</v>
      </c>
      <c r="F1196" s="1">
        <v>-0.70891794340369096</v>
      </c>
      <c r="G1196" s="1"/>
    </row>
    <row r="1197" spans="1:7" x14ac:dyDescent="0.25">
      <c r="A1197" s="2" t="str">
        <f t="shared" si="18"/>
        <v>1_475</v>
      </c>
      <c r="B1197" s="1">
        <v>1</v>
      </c>
      <c r="C1197" s="1">
        <v>475</v>
      </c>
      <c r="D1197" s="1">
        <v>-0.76060114092188802</v>
      </c>
      <c r="E1197" s="1">
        <v>-0.75867611354504905</v>
      </c>
      <c r="F1197" s="1">
        <v>-2.1376867866841498</v>
      </c>
      <c r="G1197" s="1"/>
    </row>
    <row r="1198" spans="1:7" x14ac:dyDescent="0.25">
      <c r="A1198" s="2" t="str">
        <f t="shared" si="18"/>
        <v>1_476</v>
      </c>
      <c r="B1198" s="1">
        <v>1</v>
      </c>
      <c r="C1198" s="1">
        <v>476</v>
      </c>
      <c r="D1198" s="1">
        <v>3.1744716730081199</v>
      </c>
      <c r="E1198" s="1">
        <v>3.1739523499513398</v>
      </c>
      <c r="F1198" s="1">
        <v>1.9202341981803299</v>
      </c>
      <c r="G1198" s="1"/>
    </row>
    <row r="1199" spans="1:7" x14ac:dyDescent="0.25">
      <c r="A1199" s="2" t="str">
        <f t="shared" si="18"/>
        <v>1_477</v>
      </c>
      <c r="B1199" s="1">
        <v>1</v>
      </c>
      <c r="C1199" s="1">
        <v>477</v>
      </c>
      <c r="D1199" s="1">
        <v>0.15150922682593901</v>
      </c>
      <c r="E1199" s="1">
        <v>0.15125685278119899</v>
      </c>
      <c r="F1199" s="1">
        <v>9.5864795670753206E-2</v>
      </c>
      <c r="G1199" s="1"/>
    </row>
    <row r="1200" spans="1:7" x14ac:dyDescent="0.25">
      <c r="A1200" s="2" t="str">
        <f t="shared" si="18"/>
        <v>1_478</v>
      </c>
      <c r="B1200" s="1">
        <v>1</v>
      </c>
      <c r="C1200" s="1">
        <v>478</v>
      </c>
      <c r="D1200" s="1">
        <v>0.47941807412303999</v>
      </c>
      <c r="E1200" s="1">
        <v>0.47948297662202899</v>
      </c>
      <c r="F1200" s="1">
        <v>1.24639063452503</v>
      </c>
      <c r="G1200" s="1"/>
    </row>
    <row r="1201" spans="1:7" x14ac:dyDescent="0.25">
      <c r="A1201" s="2" t="str">
        <f t="shared" si="18"/>
        <v>1_479</v>
      </c>
      <c r="B1201" s="1">
        <v>1</v>
      </c>
      <c r="C1201" s="1">
        <v>479</v>
      </c>
      <c r="D1201" s="1">
        <v>0.34542371070281103</v>
      </c>
      <c r="E1201" s="1">
        <v>0.34414744909169898</v>
      </c>
      <c r="F1201" s="1">
        <v>-0.21283883246617299</v>
      </c>
      <c r="G1201" s="1"/>
    </row>
    <row r="1202" spans="1:7" x14ac:dyDescent="0.25">
      <c r="A1202" s="2" t="str">
        <f t="shared" si="18"/>
        <v>1_480</v>
      </c>
      <c r="B1202" s="1">
        <v>1</v>
      </c>
      <c r="C1202" s="1">
        <v>480</v>
      </c>
      <c r="D1202" s="1">
        <v>0.43004349669585601</v>
      </c>
      <c r="E1202" s="1">
        <v>0.42957499843211899</v>
      </c>
      <c r="F1202" s="1">
        <v>-0.109703544528191</v>
      </c>
      <c r="G1202" s="1"/>
    </row>
    <row r="1203" spans="1:7" x14ac:dyDescent="0.25">
      <c r="A1203" s="2" t="str">
        <f t="shared" si="18"/>
        <v>1_481</v>
      </c>
      <c r="B1203" s="1">
        <v>1</v>
      </c>
      <c r="C1203" s="1">
        <v>481</v>
      </c>
      <c r="D1203" s="1">
        <v>1.2814137000344601</v>
      </c>
      <c r="E1203" s="1">
        <v>1.28209163114262</v>
      </c>
      <c r="F1203" s="1">
        <v>0.92316367882039896</v>
      </c>
      <c r="G1203" s="1"/>
    </row>
    <row r="1204" spans="1:7" x14ac:dyDescent="0.25">
      <c r="A1204" s="2" t="str">
        <f t="shared" si="18"/>
        <v>1_482</v>
      </c>
      <c r="B1204" s="1">
        <v>1</v>
      </c>
      <c r="C1204" s="1">
        <v>482</v>
      </c>
      <c r="D1204" s="1">
        <v>0.28690245720353902</v>
      </c>
      <c r="E1204" s="1">
        <v>0.28797303149429299</v>
      </c>
      <c r="F1204" s="1">
        <v>-0.81370325555307399</v>
      </c>
      <c r="G1204" s="1"/>
    </row>
    <row r="1205" spans="1:7" x14ac:dyDescent="0.25">
      <c r="A1205" s="2" t="str">
        <f t="shared" si="18"/>
        <v>1_483</v>
      </c>
      <c r="B1205" s="1">
        <v>1</v>
      </c>
      <c r="C1205" s="1">
        <v>483</v>
      </c>
      <c r="D1205" s="1">
        <v>0.16640472710813101</v>
      </c>
      <c r="E1205" s="1">
        <v>0.16732998469618901</v>
      </c>
      <c r="F1205" s="1">
        <v>-0.22351179942117</v>
      </c>
      <c r="G1205" s="1"/>
    </row>
    <row r="1206" spans="1:7" x14ac:dyDescent="0.25">
      <c r="A1206" s="2" t="str">
        <f t="shared" si="18"/>
        <v>1_484</v>
      </c>
      <c r="B1206" s="1">
        <v>1</v>
      </c>
      <c r="C1206" s="1">
        <v>484</v>
      </c>
      <c r="D1206" s="1">
        <v>1.0869678985951601</v>
      </c>
      <c r="E1206" s="1">
        <v>1.0866560776876799</v>
      </c>
      <c r="F1206" s="1">
        <v>-0.20227454786485899</v>
      </c>
      <c r="G1206" s="1"/>
    </row>
    <row r="1207" spans="1:7" x14ac:dyDescent="0.25">
      <c r="A1207" s="2" t="str">
        <f t="shared" si="18"/>
        <v>1_485</v>
      </c>
      <c r="B1207" s="1">
        <v>1</v>
      </c>
      <c r="C1207" s="1">
        <v>485</v>
      </c>
      <c r="D1207" s="1">
        <v>-1.57351327628431</v>
      </c>
      <c r="E1207" s="1">
        <v>-1.5733581740723099</v>
      </c>
      <c r="F1207" s="1">
        <v>0.71002152755859704</v>
      </c>
      <c r="G1207" s="1"/>
    </row>
    <row r="1208" spans="1:7" x14ac:dyDescent="0.25">
      <c r="A1208" s="2" t="str">
        <f t="shared" si="18"/>
        <v>1_486</v>
      </c>
      <c r="B1208" s="1">
        <v>1</v>
      </c>
      <c r="C1208" s="1">
        <v>486</v>
      </c>
      <c r="D1208" s="1">
        <v>1.21220953694016</v>
      </c>
      <c r="E1208" s="1">
        <v>1.21280567928108</v>
      </c>
      <c r="F1208" s="1">
        <v>0.66446367235983705</v>
      </c>
      <c r="G1208" s="1"/>
    </row>
    <row r="1209" spans="1:7" x14ac:dyDescent="0.25">
      <c r="A1209" s="2" t="str">
        <f t="shared" si="18"/>
        <v>1_487</v>
      </c>
      <c r="B1209" s="1">
        <v>1</v>
      </c>
      <c r="C1209" s="1">
        <v>487</v>
      </c>
      <c r="D1209" s="1">
        <v>0.230255069879642</v>
      </c>
      <c r="E1209" s="1">
        <v>0.23216953004055399</v>
      </c>
      <c r="F1209" s="1">
        <v>-0.95450751051633298</v>
      </c>
      <c r="G1209" s="1"/>
    </row>
    <row r="1210" spans="1:7" x14ac:dyDescent="0.25">
      <c r="A1210" s="2" t="str">
        <f t="shared" si="18"/>
        <v>1_488</v>
      </c>
      <c r="B1210" s="1">
        <v>1</v>
      </c>
      <c r="C1210" s="1">
        <v>488</v>
      </c>
      <c r="D1210" s="1">
        <v>-0.504694914370869</v>
      </c>
      <c r="E1210" s="1">
        <v>-0.50392402771553801</v>
      </c>
      <c r="F1210" s="1">
        <v>-0.29070376807648701</v>
      </c>
      <c r="G1210" s="1"/>
    </row>
    <row r="1211" spans="1:7" x14ac:dyDescent="0.25">
      <c r="A1211" s="2" t="str">
        <f t="shared" si="18"/>
        <v>1_489</v>
      </c>
      <c r="B1211" s="1">
        <v>1</v>
      </c>
      <c r="C1211" s="1">
        <v>489</v>
      </c>
      <c r="D1211" s="1">
        <v>-4.0709958978935902E-2</v>
      </c>
      <c r="E1211" s="1">
        <v>-3.9788341445229303E-2</v>
      </c>
      <c r="F1211" s="1">
        <v>-0.32669437810129598</v>
      </c>
      <c r="G1211" s="1"/>
    </row>
    <row r="1212" spans="1:7" x14ac:dyDescent="0.25">
      <c r="A1212" s="2" t="str">
        <f t="shared" si="18"/>
        <v>1_490</v>
      </c>
      <c r="B1212" s="1">
        <v>1</v>
      </c>
      <c r="C1212" s="1">
        <v>490</v>
      </c>
      <c r="D1212" s="1">
        <v>1.38107958383121</v>
      </c>
      <c r="E1212" s="1">
        <v>1.3804638886602201</v>
      </c>
      <c r="F1212" s="1">
        <v>-1.1721168825810299E-2</v>
      </c>
      <c r="G1212" s="1"/>
    </row>
    <row r="1213" spans="1:7" x14ac:dyDescent="0.25">
      <c r="A1213" s="2" t="str">
        <f t="shared" si="18"/>
        <v>1_491</v>
      </c>
      <c r="B1213" s="1">
        <v>1</v>
      </c>
      <c r="C1213" s="1">
        <v>491</v>
      </c>
      <c r="D1213" s="1">
        <v>0.52171696897522002</v>
      </c>
      <c r="E1213" s="1">
        <v>0.520177724300938</v>
      </c>
      <c r="F1213" s="1">
        <v>2.5088778075323801</v>
      </c>
      <c r="G1213" s="1"/>
    </row>
    <row r="1214" spans="1:7" x14ac:dyDescent="0.25">
      <c r="A1214" s="2" t="str">
        <f t="shared" si="18"/>
        <v>1_492</v>
      </c>
      <c r="B1214" s="1">
        <v>1</v>
      </c>
      <c r="C1214" s="1">
        <v>492</v>
      </c>
      <c r="D1214" s="1">
        <v>1.30902195743605</v>
      </c>
      <c r="E1214" s="1">
        <v>1.30958002400639</v>
      </c>
      <c r="F1214" s="1">
        <v>0.18141185873176399</v>
      </c>
      <c r="G1214" s="1"/>
    </row>
    <row r="1215" spans="1:7" x14ac:dyDescent="0.25">
      <c r="A1215" s="2" t="str">
        <f t="shared" si="18"/>
        <v>1_493</v>
      </c>
      <c r="B1215" s="1">
        <v>1</v>
      </c>
      <c r="C1215" s="1">
        <v>493</v>
      </c>
      <c r="D1215" s="1">
        <v>1.5893592462542101</v>
      </c>
      <c r="E1215" s="1">
        <v>1.5884681021331699</v>
      </c>
      <c r="F1215" s="1">
        <v>8.3521815046950401E-2</v>
      </c>
      <c r="G1215" s="1"/>
    </row>
    <row r="1216" spans="1:7" x14ac:dyDescent="0.25">
      <c r="A1216" s="2" t="str">
        <f t="shared" si="18"/>
        <v>1_494</v>
      </c>
      <c r="B1216" s="1">
        <v>1</v>
      </c>
      <c r="C1216" s="1">
        <v>494</v>
      </c>
      <c r="D1216" s="1">
        <v>0.66196636647424201</v>
      </c>
      <c r="E1216" s="1">
        <v>0.661892872938462</v>
      </c>
      <c r="F1216" s="1">
        <v>7.8555457361234496E-2</v>
      </c>
      <c r="G1216" s="1"/>
    </row>
    <row r="1217" spans="1:7" x14ac:dyDescent="0.25">
      <c r="A1217" s="2" t="str">
        <f t="shared" si="18"/>
        <v>1_495</v>
      </c>
      <c r="B1217" s="1">
        <v>1</v>
      </c>
      <c r="C1217" s="1">
        <v>495</v>
      </c>
      <c r="D1217" s="1">
        <v>0.23274945939480499</v>
      </c>
      <c r="E1217" s="1">
        <v>0.23452716229192699</v>
      </c>
      <c r="F1217" s="1">
        <v>0.55527067637824501</v>
      </c>
      <c r="G1217" s="1"/>
    </row>
    <row r="1218" spans="1:7" x14ac:dyDescent="0.25">
      <c r="A1218" s="2" t="str">
        <f t="shared" si="18"/>
        <v>1_496</v>
      </c>
      <c r="B1218" s="1">
        <v>1</v>
      </c>
      <c r="C1218" s="1">
        <v>496</v>
      </c>
      <c r="D1218" s="1">
        <v>-0.375312643396924</v>
      </c>
      <c r="E1218" s="1">
        <v>-0.375116441631064</v>
      </c>
      <c r="F1218" s="1">
        <v>-3.89784667728943E-2</v>
      </c>
      <c r="G1218" s="1"/>
    </row>
    <row r="1219" spans="1:7" x14ac:dyDescent="0.25">
      <c r="A1219" s="2" t="str">
        <f t="shared" ref="A1219:A1282" si="19">B1219&amp;"_"&amp;C1219</f>
        <v>1_497</v>
      </c>
      <c r="B1219" s="1">
        <v>1</v>
      </c>
      <c r="C1219" s="1">
        <v>497</v>
      </c>
      <c r="D1219" s="1">
        <v>-0.40188367866630498</v>
      </c>
      <c r="E1219" s="1">
        <v>-0.40196395965533899</v>
      </c>
      <c r="F1219" s="1">
        <v>-0.33853752898883699</v>
      </c>
      <c r="G1219" s="1"/>
    </row>
    <row r="1220" spans="1:7" x14ac:dyDescent="0.25">
      <c r="A1220" s="2" t="str">
        <f t="shared" si="19"/>
        <v>1_498</v>
      </c>
      <c r="B1220" s="1">
        <v>1</v>
      </c>
      <c r="C1220" s="1">
        <v>498</v>
      </c>
      <c r="D1220" s="1">
        <v>-1.3880220020721199</v>
      </c>
      <c r="E1220" s="1">
        <v>-1.38728661464592</v>
      </c>
      <c r="F1220" s="1">
        <v>-0.37987172164184402</v>
      </c>
      <c r="G1220" s="1"/>
    </row>
    <row r="1221" spans="1:7" x14ac:dyDescent="0.25">
      <c r="A1221" s="2" t="str">
        <f t="shared" si="19"/>
        <v>1_499</v>
      </c>
      <c r="B1221" s="1">
        <v>1</v>
      </c>
      <c r="C1221" s="1">
        <v>499</v>
      </c>
      <c r="D1221" s="1">
        <v>1.9961748297787001</v>
      </c>
      <c r="E1221" s="1">
        <v>1.9995480270255901</v>
      </c>
      <c r="F1221" s="1">
        <v>0.75271432654881099</v>
      </c>
      <c r="G1221" s="1"/>
    </row>
    <row r="1222" spans="1:7" x14ac:dyDescent="0.25">
      <c r="A1222" s="2" t="str">
        <f t="shared" si="19"/>
        <v>1_500</v>
      </c>
      <c r="B1222" s="1">
        <v>1</v>
      </c>
      <c r="C1222" s="1">
        <v>500</v>
      </c>
      <c r="D1222" s="1">
        <v>-0.25490493810873599</v>
      </c>
      <c r="E1222" s="1">
        <v>-0.25453591598828001</v>
      </c>
      <c r="F1222" s="1">
        <v>-0.364931928665018</v>
      </c>
      <c r="G1222" s="1"/>
    </row>
    <row r="1223" spans="1:7" x14ac:dyDescent="0.25">
      <c r="A1223" s="2" t="str">
        <f t="shared" si="19"/>
        <v>1_501</v>
      </c>
      <c r="B1223" s="1">
        <v>1</v>
      </c>
      <c r="C1223" s="1">
        <v>501</v>
      </c>
      <c r="D1223" s="1">
        <v>2.2843434480843802E-2</v>
      </c>
      <c r="E1223" s="1">
        <v>2.2434318769869201E-2</v>
      </c>
      <c r="F1223" s="1">
        <v>-0.18596210130412499</v>
      </c>
      <c r="G1223" s="1"/>
    </row>
    <row r="1224" spans="1:7" x14ac:dyDescent="0.25">
      <c r="A1224" s="2" t="str">
        <f t="shared" si="19"/>
        <v>1_502</v>
      </c>
      <c r="B1224" s="1">
        <v>1</v>
      </c>
      <c r="C1224" s="1">
        <v>502</v>
      </c>
      <c r="D1224" s="1">
        <v>-0.59299682679848298</v>
      </c>
      <c r="E1224" s="1">
        <v>-0.59228490609763396</v>
      </c>
      <c r="F1224" s="1">
        <v>0.122546130628278</v>
      </c>
      <c r="G1224" s="1"/>
    </row>
    <row r="1225" spans="1:7" x14ac:dyDescent="0.25">
      <c r="A1225" s="2" t="str">
        <f t="shared" si="19"/>
        <v>1_503</v>
      </c>
      <c r="B1225" s="1">
        <v>1</v>
      </c>
      <c r="C1225" s="1">
        <v>503</v>
      </c>
      <c r="D1225" s="1">
        <v>1.52634629783159</v>
      </c>
      <c r="E1225" s="1">
        <v>1.5263388645677101</v>
      </c>
      <c r="F1225" s="1">
        <v>0.64595913721514198</v>
      </c>
      <c r="G1225" s="1"/>
    </row>
    <row r="1226" spans="1:7" x14ac:dyDescent="0.25">
      <c r="A1226" s="2" t="str">
        <f t="shared" si="19"/>
        <v>1_504</v>
      </c>
      <c r="B1226" s="1">
        <v>1</v>
      </c>
      <c r="C1226" s="1">
        <v>504</v>
      </c>
      <c r="D1226" s="1">
        <v>9.2239747561825194E-2</v>
      </c>
      <c r="E1226" s="1">
        <v>9.3098837020780895E-2</v>
      </c>
      <c r="F1226" s="1">
        <v>1.58272881189454</v>
      </c>
      <c r="G1226" s="1"/>
    </row>
    <row r="1227" spans="1:7" x14ac:dyDescent="0.25">
      <c r="A1227" s="2" t="str">
        <f t="shared" si="19"/>
        <v>1_505</v>
      </c>
      <c r="B1227" s="1">
        <v>1</v>
      </c>
      <c r="C1227" s="1">
        <v>505</v>
      </c>
      <c r="D1227" s="1">
        <v>4.3673036982388898E-3</v>
      </c>
      <c r="E1227" s="1">
        <v>5.7525037962770399E-3</v>
      </c>
      <c r="F1227" s="1">
        <v>-1.0324163302688401</v>
      </c>
      <c r="G1227" s="1"/>
    </row>
    <row r="1228" spans="1:7" x14ac:dyDescent="0.25">
      <c r="A1228" s="2" t="str">
        <f t="shared" si="19"/>
        <v>1_506</v>
      </c>
      <c r="B1228" s="1">
        <v>1</v>
      </c>
      <c r="C1228" s="1">
        <v>506</v>
      </c>
      <c r="D1228" s="1">
        <v>0.88079556227164801</v>
      </c>
      <c r="E1228" s="1">
        <v>0.88199057982279805</v>
      </c>
      <c r="F1228" s="1">
        <v>0.17322831604754699</v>
      </c>
      <c r="G1228" s="1"/>
    </row>
    <row r="1229" spans="1:7" x14ac:dyDescent="0.25">
      <c r="A1229" s="2" t="str">
        <f t="shared" si="19"/>
        <v>1_507</v>
      </c>
      <c r="B1229" s="1">
        <v>1</v>
      </c>
      <c r="C1229" s="1">
        <v>507</v>
      </c>
      <c r="D1229" s="1">
        <v>0.77490164053646005</v>
      </c>
      <c r="E1229" s="1">
        <v>0.77414258011777504</v>
      </c>
      <c r="F1229" s="1">
        <v>0.49619519723382799</v>
      </c>
      <c r="G1229" s="1"/>
    </row>
    <row r="1230" spans="1:7" x14ac:dyDescent="0.25">
      <c r="A1230" s="2" t="str">
        <f t="shared" si="19"/>
        <v>1_508</v>
      </c>
      <c r="B1230" s="1">
        <v>1</v>
      </c>
      <c r="C1230" s="1">
        <v>508</v>
      </c>
      <c r="D1230" s="1">
        <v>-1.3843517215738299</v>
      </c>
      <c r="E1230" s="1">
        <v>-1.3836849849119199</v>
      </c>
      <c r="F1230" s="1">
        <v>-0.359090408985274</v>
      </c>
      <c r="G1230" s="1"/>
    </row>
    <row r="1231" spans="1:7" x14ac:dyDescent="0.25">
      <c r="A1231" s="2" t="str">
        <f t="shared" si="19"/>
        <v>1_509</v>
      </c>
      <c r="B1231" s="1">
        <v>1</v>
      </c>
      <c r="C1231" s="1">
        <v>509</v>
      </c>
      <c r="D1231" s="1">
        <v>-9.0841238693088897E-2</v>
      </c>
      <c r="E1231" s="1">
        <v>-9.0361986181756906E-2</v>
      </c>
      <c r="F1231" s="1">
        <v>2.0621278266938901E-2</v>
      </c>
      <c r="G1231" s="1"/>
    </row>
    <row r="1232" spans="1:7" x14ac:dyDescent="0.25">
      <c r="A1232" s="2" t="str">
        <f t="shared" si="19"/>
        <v>1_510</v>
      </c>
      <c r="B1232" s="1">
        <v>1</v>
      </c>
      <c r="C1232" s="1">
        <v>510</v>
      </c>
      <c r="D1232" s="1">
        <v>-6.7135409085115703E-3</v>
      </c>
      <c r="E1232" s="1">
        <v>-6.0662257411324503E-3</v>
      </c>
      <c r="F1232" s="1">
        <v>0.44760405982045598</v>
      </c>
      <c r="G1232" s="1"/>
    </row>
    <row r="1233" spans="1:7" x14ac:dyDescent="0.25">
      <c r="A1233" s="2" t="str">
        <f t="shared" si="19"/>
        <v>1_511</v>
      </c>
      <c r="B1233" s="1">
        <v>1</v>
      </c>
      <c r="C1233" s="1">
        <v>511</v>
      </c>
      <c r="D1233" s="1">
        <v>-1.1761235756069099</v>
      </c>
      <c r="E1233" s="1">
        <v>-1.1769332245873101</v>
      </c>
      <c r="F1233" s="1">
        <v>0.72490476956329697</v>
      </c>
      <c r="G1233" s="1"/>
    </row>
    <row r="1234" spans="1:7" x14ac:dyDescent="0.25">
      <c r="A1234" s="2" t="str">
        <f t="shared" si="19"/>
        <v>1_512</v>
      </c>
      <c r="B1234" s="1">
        <v>1</v>
      </c>
      <c r="C1234" s="1">
        <v>512</v>
      </c>
      <c r="D1234" s="1">
        <v>-0.53794804126969997</v>
      </c>
      <c r="E1234" s="1">
        <v>-0.53856551206254699</v>
      </c>
      <c r="F1234" s="1">
        <v>-2.8275272618988398</v>
      </c>
      <c r="G1234" s="1"/>
    </row>
    <row r="1235" spans="1:7" x14ac:dyDescent="0.25">
      <c r="A1235" s="2" t="str">
        <f t="shared" si="19"/>
        <v>1_513</v>
      </c>
      <c r="B1235" s="1">
        <v>1</v>
      </c>
      <c r="C1235" s="1">
        <v>513</v>
      </c>
      <c r="D1235" s="1">
        <v>0.14775161368647</v>
      </c>
      <c r="E1235" s="1">
        <v>0.14917242804649</v>
      </c>
      <c r="F1235" s="1">
        <v>-0.91145280412463403</v>
      </c>
      <c r="G1235" s="1"/>
    </row>
    <row r="1236" spans="1:7" x14ac:dyDescent="0.25">
      <c r="A1236" s="2" t="str">
        <f t="shared" si="19"/>
        <v>1_514</v>
      </c>
      <c r="B1236" s="1">
        <v>1</v>
      </c>
      <c r="C1236" s="1">
        <v>514</v>
      </c>
      <c r="D1236" s="1">
        <v>-8.1854633870822702E-2</v>
      </c>
      <c r="E1236" s="1">
        <v>-8.1480802907141103E-2</v>
      </c>
      <c r="F1236" s="1">
        <v>0.26187325129884897</v>
      </c>
      <c r="G1236" s="1"/>
    </row>
    <row r="1237" spans="1:7" x14ac:dyDescent="0.25">
      <c r="A1237" s="2" t="str">
        <f t="shared" si="19"/>
        <v>1_515</v>
      </c>
      <c r="B1237" s="1">
        <v>1</v>
      </c>
      <c r="C1237" s="1">
        <v>515</v>
      </c>
      <c r="D1237" s="1">
        <v>0.17126661722931899</v>
      </c>
      <c r="E1237" s="1">
        <v>0.171535295172733</v>
      </c>
      <c r="F1237" s="1">
        <v>0.53396756468641904</v>
      </c>
      <c r="G1237" s="1"/>
    </row>
    <row r="1238" spans="1:7" x14ac:dyDescent="0.25">
      <c r="A1238" s="2" t="str">
        <f t="shared" si="19"/>
        <v>1_516</v>
      </c>
      <c r="B1238" s="1">
        <v>1</v>
      </c>
      <c r="C1238" s="1">
        <v>516</v>
      </c>
      <c r="D1238" s="1">
        <v>0.11387608171944</v>
      </c>
      <c r="E1238" s="1">
        <v>0.11367416931515401</v>
      </c>
      <c r="F1238" s="1">
        <v>1.1786851062294099</v>
      </c>
      <c r="G1238" s="1"/>
    </row>
    <row r="1239" spans="1:7" x14ac:dyDescent="0.25">
      <c r="A1239" s="2" t="str">
        <f t="shared" si="19"/>
        <v>1_517</v>
      </c>
      <c r="B1239" s="1">
        <v>1</v>
      </c>
      <c r="C1239" s="1">
        <v>517</v>
      </c>
      <c r="D1239" s="1">
        <v>2.1362359878678201</v>
      </c>
      <c r="E1239" s="1">
        <v>2.1371286287092199</v>
      </c>
      <c r="F1239" s="1">
        <v>0.60014493439419403</v>
      </c>
      <c r="G1239" s="1"/>
    </row>
    <row r="1240" spans="1:7" x14ac:dyDescent="0.25">
      <c r="A1240" s="2" t="str">
        <f t="shared" si="19"/>
        <v>1_518</v>
      </c>
      <c r="B1240" s="1">
        <v>1</v>
      </c>
      <c r="C1240" s="1">
        <v>518</v>
      </c>
      <c r="D1240" s="1">
        <v>-0.32838765282718402</v>
      </c>
      <c r="E1240" s="1">
        <v>-0.32865604498345802</v>
      </c>
      <c r="F1240" s="1">
        <v>-0.43311179554197299</v>
      </c>
      <c r="G1240" s="1"/>
    </row>
    <row r="1241" spans="1:7" x14ac:dyDescent="0.25">
      <c r="A1241" s="2" t="str">
        <f t="shared" si="19"/>
        <v>1_519</v>
      </c>
      <c r="B1241" s="1">
        <v>1</v>
      </c>
      <c r="C1241" s="1">
        <v>519</v>
      </c>
      <c r="D1241" s="1">
        <v>-0.82310226271437203</v>
      </c>
      <c r="E1241" s="1">
        <v>-0.82492265965209399</v>
      </c>
      <c r="F1241" s="1">
        <v>-0.76452135380304598</v>
      </c>
      <c r="G1241" s="1"/>
    </row>
    <row r="1242" spans="1:7" x14ac:dyDescent="0.25">
      <c r="A1242" s="2" t="str">
        <f t="shared" si="19"/>
        <v>1_520</v>
      </c>
      <c r="B1242" s="1">
        <v>1</v>
      </c>
      <c r="C1242" s="1">
        <v>520</v>
      </c>
      <c r="D1242" s="1">
        <v>-0.36330362732994598</v>
      </c>
      <c r="E1242" s="1">
        <v>-0.36246683090672199</v>
      </c>
      <c r="F1242" s="1">
        <v>-0.90995392334588998</v>
      </c>
      <c r="G1242" s="1"/>
    </row>
    <row r="1243" spans="1:7" x14ac:dyDescent="0.25">
      <c r="A1243" s="2" t="str">
        <f t="shared" si="19"/>
        <v>1_521</v>
      </c>
      <c r="B1243" s="1">
        <v>1</v>
      </c>
      <c r="C1243" s="1">
        <v>521</v>
      </c>
      <c r="D1243" s="1">
        <v>0.24676165151365401</v>
      </c>
      <c r="E1243" s="1">
        <v>0.24685823632557599</v>
      </c>
      <c r="F1243" s="1">
        <v>0.64750178901997502</v>
      </c>
      <c r="G1243" s="1"/>
    </row>
    <row r="1244" spans="1:7" x14ac:dyDescent="0.25">
      <c r="A1244" s="2" t="str">
        <f t="shared" si="19"/>
        <v>1_522</v>
      </c>
      <c r="B1244" s="1">
        <v>1</v>
      </c>
      <c r="C1244" s="1">
        <v>522</v>
      </c>
      <c r="D1244" s="1">
        <v>-1.15719128743757</v>
      </c>
      <c r="E1244" s="1">
        <v>-1.1573329258484499</v>
      </c>
      <c r="F1244" s="1">
        <v>-1.3378231825893601</v>
      </c>
      <c r="G1244" s="1"/>
    </row>
    <row r="1245" spans="1:7" x14ac:dyDescent="0.25">
      <c r="A1245" s="2" t="str">
        <f t="shared" si="19"/>
        <v>1_523</v>
      </c>
      <c r="B1245" s="1">
        <v>1</v>
      </c>
      <c r="C1245" s="1">
        <v>523</v>
      </c>
      <c r="D1245" s="1">
        <v>1.3656183581386601</v>
      </c>
      <c r="E1245" s="1">
        <v>1.3641499316327399</v>
      </c>
      <c r="F1245" s="1">
        <v>0.26594532063779802</v>
      </c>
      <c r="G1245" s="1"/>
    </row>
    <row r="1246" spans="1:7" x14ac:dyDescent="0.25">
      <c r="A1246" s="2" t="str">
        <f t="shared" si="19"/>
        <v>1_524</v>
      </c>
      <c r="B1246" s="1">
        <v>1</v>
      </c>
      <c r="C1246" s="1">
        <v>524</v>
      </c>
      <c r="D1246" s="1">
        <v>0.55206250507194898</v>
      </c>
      <c r="E1246" s="1">
        <v>0.55100953650653695</v>
      </c>
      <c r="F1246" s="1">
        <v>-0.462643892463801</v>
      </c>
      <c r="G1246" s="1"/>
    </row>
    <row r="1247" spans="1:7" x14ac:dyDescent="0.25">
      <c r="A1247" s="2" t="str">
        <f t="shared" si="19"/>
        <v>1_525</v>
      </c>
      <c r="B1247" s="1">
        <v>1</v>
      </c>
      <c r="C1247" s="1">
        <v>525</v>
      </c>
      <c r="D1247" s="1">
        <v>0.33728821938143599</v>
      </c>
      <c r="E1247" s="1">
        <v>0.337329236043452</v>
      </c>
      <c r="F1247" s="1">
        <v>-0.80539776144098896</v>
      </c>
      <c r="G1247" s="1"/>
    </row>
    <row r="1248" spans="1:7" x14ac:dyDescent="0.25">
      <c r="A1248" s="2" t="str">
        <f t="shared" si="19"/>
        <v>1_526</v>
      </c>
      <c r="B1248" s="1">
        <v>1</v>
      </c>
      <c r="C1248" s="1">
        <v>526</v>
      </c>
      <c r="D1248" s="1">
        <v>-0.52161132904598795</v>
      </c>
      <c r="E1248" s="1">
        <v>-0.52119974886873099</v>
      </c>
      <c r="F1248" s="1">
        <v>-0.51218614501045401</v>
      </c>
      <c r="G1248" s="1"/>
    </row>
    <row r="1249" spans="1:7" x14ac:dyDescent="0.25">
      <c r="A1249" s="2" t="str">
        <f t="shared" si="19"/>
        <v>1_527</v>
      </c>
      <c r="B1249" s="1">
        <v>1</v>
      </c>
      <c r="C1249" s="1">
        <v>527</v>
      </c>
      <c r="D1249" s="1">
        <v>-0.79948908476289904</v>
      </c>
      <c r="E1249" s="1">
        <v>-0.80127617011937302</v>
      </c>
      <c r="F1249" s="1">
        <v>-7.2687713491760798E-3</v>
      </c>
      <c r="G1249" s="1"/>
    </row>
    <row r="1250" spans="1:7" x14ac:dyDescent="0.25">
      <c r="A1250" s="2" t="str">
        <f t="shared" si="19"/>
        <v>1_528</v>
      </c>
      <c r="B1250" s="1">
        <v>1</v>
      </c>
      <c r="C1250" s="1">
        <v>528</v>
      </c>
      <c r="D1250" s="1">
        <v>-0.159309568904341</v>
      </c>
      <c r="E1250" s="1">
        <v>-0.15891130053048799</v>
      </c>
      <c r="F1250" s="1">
        <v>0.56652221062768304</v>
      </c>
      <c r="G1250" s="1"/>
    </row>
    <row r="1251" spans="1:7" x14ac:dyDescent="0.25">
      <c r="A1251" s="2" t="str">
        <f t="shared" si="19"/>
        <v>1_529</v>
      </c>
      <c r="B1251" s="1">
        <v>1</v>
      </c>
      <c r="C1251" s="1">
        <v>529</v>
      </c>
      <c r="D1251" s="1">
        <v>0.38184982413423302</v>
      </c>
      <c r="E1251" s="1">
        <v>0.38295269150232503</v>
      </c>
      <c r="F1251" s="1">
        <v>1.1688531564781801</v>
      </c>
      <c r="G1251" s="1"/>
    </row>
    <row r="1252" spans="1:7" x14ac:dyDescent="0.25">
      <c r="A1252" s="2" t="str">
        <f t="shared" si="19"/>
        <v>1_530</v>
      </c>
      <c r="B1252" s="1">
        <v>1</v>
      </c>
      <c r="C1252" s="1">
        <v>530</v>
      </c>
      <c r="D1252" s="1">
        <v>-0.698779998891357</v>
      </c>
      <c r="E1252" s="1">
        <v>-0.696367159730089</v>
      </c>
      <c r="F1252" s="1">
        <v>0.21215457723998399</v>
      </c>
      <c r="G1252" s="1"/>
    </row>
    <row r="1253" spans="1:7" x14ac:dyDescent="0.25">
      <c r="A1253" s="2" t="str">
        <f t="shared" si="19"/>
        <v>1_531</v>
      </c>
      <c r="B1253" s="1">
        <v>1</v>
      </c>
      <c r="C1253" s="1">
        <v>531</v>
      </c>
      <c r="D1253" s="1">
        <v>-0.96194876779315797</v>
      </c>
      <c r="E1253" s="1">
        <v>-0.96176920627838103</v>
      </c>
      <c r="F1253" s="1">
        <v>-0.29859606468567501</v>
      </c>
      <c r="G1253" s="1"/>
    </row>
    <row r="1254" spans="1:7" x14ac:dyDescent="0.25">
      <c r="A1254" s="2" t="str">
        <f t="shared" si="19"/>
        <v>1_532</v>
      </c>
      <c r="B1254" s="1">
        <v>1</v>
      </c>
      <c r="C1254" s="1">
        <v>532</v>
      </c>
      <c r="D1254" s="1">
        <v>0.40456049718340897</v>
      </c>
      <c r="E1254" s="1">
        <v>0.40438378178027301</v>
      </c>
      <c r="F1254" s="1">
        <v>1.4113840833211999</v>
      </c>
      <c r="G1254" s="1"/>
    </row>
    <row r="1255" spans="1:7" x14ac:dyDescent="0.25">
      <c r="A1255" s="2" t="str">
        <f t="shared" si="19"/>
        <v>1_533</v>
      </c>
      <c r="B1255" s="1">
        <v>1</v>
      </c>
      <c r="C1255" s="1">
        <v>533</v>
      </c>
      <c r="D1255" s="1">
        <v>-0.284468435282478</v>
      </c>
      <c r="E1255" s="1">
        <v>-0.28410313000459397</v>
      </c>
      <c r="F1255" s="1">
        <v>0.24424660234179199</v>
      </c>
      <c r="G1255" s="1"/>
    </row>
    <row r="1256" spans="1:7" x14ac:dyDescent="0.25">
      <c r="A1256" s="2" t="str">
        <f t="shared" si="19"/>
        <v>1_534</v>
      </c>
      <c r="B1256" s="1">
        <v>1</v>
      </c>
      <c r="C1256" s="1">
        <v>534</v>
      </c>
      <c r="D1256" s="1">
        <v>1.4288287625936801E-3</v>
      </c>
      <c r="E1256" s="1">
        <v>1.30582381887154E-3</v>
      </c>
      <c r="F1256" s="1">
        <v>-1.34795254900053</v>
      </c>
      <c r="G1256" s="1"/>
    </row>
    <row r="1257" spans="1:7" x14ac:dyDescent="0.25">
      <c r="A1257" s="2" t="str">
        <f t="shared" si="19"/>
        <v>1_535</v>
      </c>
      <c r="B1257" s="1">
        <v>1</v>
      </c>
      <c r="C1257" s="1">
        <v>535</v>
      </c>
      <c r="D1257" s="1">
        <v>-0.56426133183854799</v>
      </c>
      <c r="E1257" s="1">
        <v>-0.56313152188695703</v>
      </c>
      <c r="F1257" s="1">
        <v>0.54679374570902295</v>
      </c>
      <c r="G1257" s="1"/>
    </row>
    <row r="1258" spans="1:7" x14ac:dyDescent="0.25">
      <c r="A1258" s="2" t="str">
        <f t="shared" si="19"/>
        <v>1_536</v>
      </c>
      <c r="B1258" s="1">
        <v>1</v>
      </c>
      <c r="C1258" s="1">
        <v>536</v>
      </c>
      <c r="D1258" s="1">
        <v>-1.4686598027108599</v>
      </c>
      <c r="E1258" s="1">
        <v>-1.4682432484716299</v>
      </c>
      <c r="F1258" s="1">
        <v>0.33040307952311798</v>
      </c>
      <c r="G1258" s="1"/>
    </row>
    <row r="1259" spans="1:7" x14ac:dyDescent="0.25">
      <c r="A1259" s="2" t="str">
        <f t="shared" si="19"/>
        <v>1_537</v>
      </c>
      <c r="B1259" s="1">
        <v>1</v>
      </c>
      <c r="C1259" s="1">
        <v>537</v>
      </c>
      <c r="D1259" s="1">
        <v>-0.25322543144522902</v>
      </c>
      <c r="E1259" s="1">
        <v>-0.251571051270437</v>
      </c>
      <c r="F1259" s="1">
        <v>0.25267567179504302</v>
      </c>
      <c r="G1259" s="1"/>
    </row>
    <row r="1260" spans="1:7" x14ac:dyDescent="0.25">
      <c r="A1260" s="2" t="str">
        <f t="shared" si="19"/>
        <v>1_538</v>
      </c>
      <c r="B1260" s="1">
        <v>1</v>
      </c>
      <c r="C1260" s="1">
        <v>538</v>
      </c>
      <c r="D1260" s="1">
        <v>0.56274592209068697</v>
      </c>
      <c r="E1260" s="1">
        <v>0.562639761803159</v>
      </c>
      <c r="F1260" s="1">
        <v>-0.86601698707500696</v>
      </c>
      <c r="G1260" s="1"/>
    </row>
    <row r="1261" spans="1:7" x14ac:dyDescent="0.25">
      <c r="A1261" s="2" t="str">
        <f t="shared" si="19"/>
        <v>1_539</v>
      </c>
      <c r="B1261" s="1">
        <v>1</v>
      </c>
      <c r="C1261" s="1">
        <v>539</v>
      </c>
      <c r="D1261" s="1">
        <v>-0.39865323911581202</v>
      </c>
      <c r="E1261" s="1">
        <v>-0.39759974977809798</v>
      </c>
      <c r="F1261" s="1">
        <v>0.57907033056102997</v>
      </c>
      <c r="G1261" s="1"/>
    </row>
    <row r="1262" spans="1:7" x14ac:dyDescent="0.25">
      <c r="A1262" s="2" t="str">
        <f t="shared" si="19"/>
        <v>1_540</v>
      </c>
      <c r="B1262" s="1">
        <v>1</v>
      </c>
      <c r="C1262" s="1">
        <v>540</v>
      </c>
      <c r="D1262" s="1">
        <v>-0.334854117944552</v>
      </c>
      <c r="E1262" s="1">
        <v>-0.33472552699481301</v>
      </c>
      <c r="F1262" s="1">
        <v>-1.5307021309989499</v>
      </c>
      <c r="G1262" s="1"/>
    </row>
    <row r="1263" spans="1:7" x14ac:dyDescent="0.25">
      <c r="A1263" s="2" t="str">
        <f t="shared" si="19"/>
        <v>1_541</v>
      </c>
      <c r="B1263" s="1">
        <v>1</v>
      </c>
      <c r="C1263" s="1">
        <v>541</v>
      </c>
      <c r="D1263" s="1">
        <v>-0.24568868411581399</v>
      </c>
      <c r="E1263" s="1">
        <v>-0.245453192854341</v>
      </c>
      <c r="F1263" s="1">
        <v>3.1081001139060802E-2</v>
      </c>
      <c r="G1263" s="1"/>
    </row>
    <row r="1264" spans="1:7" x14ac:dyDescent="0.25">
      <c r="A1264" s="2" t="str">
        <f t="shared" si="19"/>
        <v>1_542</v>
      </c>
      <c r="B1264" s="1">
        <v>1</v>
      </c>
      <c r="C1264" s="1">
        <v>542</v>
      </c>
      <c r="D1264" s="1">
        <v>0.10539879106669001</v>
      </c>
      <c r="E1264" s="1">
        <v>0.106134415055085</v>
      </c>
      <c r="F1264" s="1">
        <v>0.55612091094285598</v>
      </c>
      <c r="G1264" s="1"/>
    </row>
    <row r="1265" spans="1:7" x14ac:dyDescent="0.25">
      <c r="A1265" s="2" t="str">
        <f t="shared" si="19"/>
        <v>1_543</v>
      </c>
      <c r="B1265" s="1">
        <v>1</v>
      </c>
      <c r="C1265" s="1">
        <v>543</v>
      </c>
      <c r="D1265" s="1">
        <v>-0.47971734903707802</v>
      </c>
      <c r="E1265" s="1">
        <v>-0.48050922468018098</v>
      </c>
      <c r="F1265" s="1">
        <v>-0.73277651301140101</v>
      </c>
      <c r="G1265" s="1"/>
    </row>
    <row r="1266" spans="1:7" x14ac:dyDescent="0.25">
      <c r="A1266" s="2" t="str">
        <f t="shared" si="19"/>
        <v>1_544</v>
      </c>
      <c r="B1266" s="1">
        <v>1</v>
      </c>
      <c r="C1266" s="1">
        <v>544</v>
      </c>
      <c r="D1266" s="1">
        <v>-0.479019456395129</v>
      </c>
      <c r="E1266" s="1">
        <v>-0.47975732375842201</v>
      </c>
      <c r="F1266" s="1">
        <v>-0.29402501868611702</v>
      </c>
      <c r="G1266" s="1"/>
    </row>
    <row r="1267" spans="1:7" x14ac:dyDescent="0.25">
      <c r="A1267" s="2" t="str">
        <f t="shared" si="19"/>
        <v>1_545</v>
      </c>
      <c r="B1267" s="1">
        <v>1</v>
      </c>
      <c r="C1267" s="1">
        <v>545</v>
      </c>
      <c r="D1267" s="1">
        <v>-8.6447200450360903E-2</v>
      </c>
      <c r="E1267" s="1">
        <v>-8.6006773697726302E-2</v>
      </c>
      <c r="F1267" s="1">
        <v>-1.45710936657548E-2</v>
      </c>
      <c r="G1267" s="1"/>
    </row>
    <row r="1268" spans="1:7" x14ac:dyDescent="0.25">
      <c r="A1268" s="2" t="str">
        <f t="shared" si="19"/>
        <v>1_546</v>
      </c>
      <c r="B1268" s="1">
        <v>1</v>
      </c>
      <c r="C1268" s="1">
        <v>546</v>
      </c>
      <c r="D1268" s="1">
        <v>1.44076403144729</v>
      </c>
      <c r="E1268" s="1">
        <v>1.4401650958796699</v>
      </c>
      <c r="F1268" s="1">
        <v>-9.7428849132014106E-2</v>
      </c>
      <c r="G1268" s="1"/>
    </row>
    <row r="1269" spans="1:7" x14ac:dyDescent="0.25">
      <c r="A1269" s="2" t="str">
        <f t="shared" si="19"/>
        <v>1_547</v>
      </c>
      <c r="B1269" s="1">
        <v>1</v>
      </c>
      <c r="C1269" s="1">
        <v>547</v>
      </c>
      <c r="D1269" s="1">
        <v>0.76606544655297903</v>
      </c>
      <c r="E1269" s="1">
        <v>0.76450365696777001</v>
      </c>
      <c r="F1269" s="1">
        <v>-1.58728171537678</v>
      </c>
      <c r="G1269" s="1"/>
    </row>
    <row r="1270" spans="1:7" x14ac:dyDescent="0.25">
      <c r="A1270" s="2" t="str">
        <f t="shared" si="19"/>
        <v>1_548</v>
      </c>
      <c r="B1270" s="1">
        <v>1</v>
      </c>
      <c r="C1270" s="1">
        <v>548</v>
      </c>
      <c r="D1270" s="1">
        <v>-0.491009008630584</v>
      </c>
      <c r="E1270" s="1">
        <v>-0.49010459822536701</v>
      </c>
      <c r="F1270" s="1">
        <v>0.27759718341317602</v>
      </c>
      <c r="G1270" s="1"/>
    </row>
    <row r="1271" spans="1:7" x14ac:dyDescent="0.25">
      <c r="A1271" s="2" t="str">
        <f t="shared" si="19"/>
        <v>1_549</v>
      </c>
      <c r="B1271" s="1">
        <v>1</v>
      </c>
      <c r="C1271" s="1">
        <v>549</v>
      </c>
      <c r="D1271" s="1">
        <v>-0.40620278493471601</v>
      </c>
      <c r="E1271" s="1">
        <v>-0.40576762257791099</v>
      </c>
      <c r="F1271" s="1">
        <v>1.22947102638276</v>
      </c>
      <c r="G1271" s="1"/>
    </row>
    <row r="1272" spans="1:7" x14ac:dyDescent="0.25">
      <c r="A1272" s="2" t="str">
        <f t="shared" si="19"/>
        <v>1_550</v>
      </c>
      <c r="B1272" s="1">
        <v>1</v>
      </c>
      <c r="C1272" s="1">
        <v>550</v>
      </c>
      <c r="D1272" s="1">
        <v>7.9146478956584596E-2</v>
      </c>
      <c r="E1272" s="1">
        <v>7.9677624016408002E-2</v>
      </c>
      <c r="F1272" s="1">
        <v>0.52864291829652499</v>
      </c>
      <c r="G1272" s="1"/>
    </row>
    <row r="1273" spans="1:7" x14ac:dyDescent="0.25">
      <c r="A1273" s="2" t="str">
        <f t="shared" si="19"/>
        <v>1_551</v>
      </c>
      <c r="B1273" s="1">
        <v>1</v>
      </c>
      <c r="C1273" s="1">
        <v>551</v>
      </c>
      <c r="D1273" s="1">
        <v>0.410215166837473</v>
      </c>
      <c r="E1273" s="1">
        <v>0.41032462086768501</v>
      </c>
      <c r="F1273" s="1">
        <v>-1.2707170036886799</v>
      </c>
      <c r="G1273" s="1"/>
    </row>
    <row r="1274" spans="1:7" x14ac:dyDescent="0.25">
      <c r="A1274" s="2" t="str">
        <f t="shared" si="19"/>
        <v>1_552</v>
      </c>
      <c r="B1274" s="1">
        <v>1</v>
      </c>
      <c r="C1274" s="1">
        <v>552</v>
      </c>
      <c r="D1274" s="1">
        <v>0.41616123152367301</v>
      </c>
      <c r="E1274" s="1">
        <v>0.41638159229541</v>
      </c>
      <c r="F1274" s="1">
        <v>0.97649286533972701</v>
      </c>
      <c r="G1274" s="1"/>
    </row>
    <row r="1275" spans="1:7" x14ac:dyDescent="0.25">
      <c r="A1275" s="2" t="str">
        <f t="shared" si="19"/>
        <v>1_553</v>
      </c>
      <c r="B1275" s="1">
        <v>1</v>
      </c>
      <c r="C1275" s="1">
        <v>553</v>
      </c>
      <c r="D1275" s="1">
        <v>-0.59096835496720701</v>
      </c>
      <c r="E1275" s="1">
        <v>-0.59039533260130095</v>
      </c>
      <c r="F1275" s="1">
        <v>-0.68294185418957098</v>
      </c>
      <c r="G1275" s="1"/>
    </row>
    <row r="1276" spans="1:7" x14ac:dyDescent="0.25">
      <c r="A1276" s="2" t="str">
        <f t="shared" si="19"/>
        <v>1_554</v>
      </c>
      <c r="B1276" s="1">
        <v>1</v>
      </c>
      <c r="C1276" s="1">
        <v>554</v>
      </c>
      <c r="D1276" s="1">
        <v>-1.84771691018659</v>
      </c>
      <c r="E1276" s="1">
        <v>-1.84809852153264</v>
      </c>
      <c r="F1276" s="1">
        <v>-1.1293391117781799</v>
      </c>
      <c r="G1276" s="1"/>
    </row>
    <row r="1277" spans="1:7" x14ac:dyDescent="0.25">
      <c r="A1277" s="2" t="str">
        <f t="shared" si="19"/>
        <v>1_555</v>
      </c>
      <c r="B1277" s="1">
        <v>1</v>
      </c>
      <c r="C1277" s="1">
        <v>555</v>
      </c>
      <c r="D1277" s="1">
        <v>0.11196683647275101</v>
      </c>
      <c r="E1277" s="1">
        <v>0.11365040127859299</v>
      </c>
      <c r="F1277" s="1">
        <v>-0.92671876190947799</v>
      </c>
      <c r="G1277" s="1"/>
    </row>
    <row r="1278" spans="1:7" x14ac:dyDescent="0.25">
      <c r="A1278" s="2" t="str">
        <f t="shared" si="19"/>
        <v>1_556</v>
      </c>
      <c r="B1278" s="1">
        <v>1</v>
      </c>
      <c r="C1278" s="1">
        <v>556</v>
      </c>
      <c r="D1278" s="1">
        <v>-1.8184532262166699</v>
      </c>
      <c r="E1278" s="1">
        <v>-1.81689219894279</v>
      </c>
      <c r="F1278" s="1">
        <v>0.98493761027473903</v>
      </c>
      <c r="G1278" s="1"/>
    </row>
    <row r="1279" spans="1:7" x14ac:dyDescent="0.25">
      <c r="A1279" s="2" t="str">
        <f t="shared" si="19"/>
        <v>1_557</v>
      </c>
      <c r="B1279" s="1">
        <v>1</v>
      </c>
      <c r="C1279" s="1">
        <v>557</v>
      </c>
      <c r="D1279" s="1">
        <v>1.95421597676224</v>
      </c>
      <c r="E1279" s="1">
        <v>1.95434063344552</v>
      </c>
      <c r="F1279" s="1">
        <v>-0.26277939644559101</v>
      </c>
      <c r="G1279" s="1"/>
    </row>
    <row r="1280" spans="1:7" x14ac:dyDescent="0.25">
      <c r="A1280" s="2" t="str">
        <f t="shared" si="19"/>
        <v>1_558</v>
      </c>
      <c r="B1280" s="1">
        <v>1</v>
      </c>
      <c r="C1280" s="1">
        <v>558</v>
      </c>
      <c r="D1280" s="1">
        <v>-1.12192768407731</v>
      </c>
      <c r="E1280" s="1">
        <v>-1.12254605681038</v>
      </c>
      <c r="F1280" s="1">
        <v>0.71305962178405202</v>
      </c>
      <c r="G1280" s="1"/>
    </row>
    <row r="1281" spans="1:7" x14ac:dyDescent="0.25">
      <c r="A1281" s="2" t="str">
        <f t="shared" si="19"/>
        <v>1_559</v>
      </c>
      <c r="B1281" s="1">
        <v>1</v>
      </c>
      <c r="C1281" s="1">
        <v>559</v>
      </c>
      <c r="D1281" s="1">
        <v>1.64627330922792</v>
      </c>
      <c r="E1281" s="1">
        <v>1.64715408927928</v>
      </c>
      <c r="F1281" s="1">
        <v>1.32086825212485</v>
      </c>
      <c r="G1281" s="1"/>
    </row>
    <row r="1282" spans="1:7" x14ac:dyDescent="0.25">
      <c r="A1282" s="2" t="str">
        <f t="shared" si="19"/>
        <v>1_560</v>
      </c>
      <c r="B1282" s="1">
        <v>1</v>
      </c>
      <c r="C1282" s="1">
        <v>560</v>
      </c>
      <c r="D1282" s="1">
        <v>1.3741287511331299</v>
      </c>
      <c r="E1282" s="1">
        <v>1.37572523337236</v>
      </c>
      <c r="F1282" s="1">
        <v>2.2495421880809099</v>
      </c>
      <c r="G1282" s="1"/>
    </row>
    <row r="1283" spans="1:7" x14ac:dyDescent="0.25">
      <c r="A1283" s="2" t="str">
        <f t="shared" ref="A1283:A1346" si="20">B1283&amp;"_"&amp;C1283</f>
        <v>1_561</v>
      </c>
      <c r="B1283" s="1">
        <v>1</v>
      </c>
      <c r="C1283" s="1">
        <v>561</v>
      </c>
      <c r="D1283" s="1">
        <v>1.5160181150460801</v>
      </c>
      <c r="E1283" s="1">
        <v>1.5163830478842999</v>
      </c>
      <c r="F1283" s="1">
        <v>0.14583523377316501</v>
      </c>
      <c r="G1283" s="1"/>
    </row>
    <row r="1284" spans="1:7" x14ac:dyDescent="0.25">
      <c r="A1284" s="2" t="str">
        <f t="shared" si="20"/>
        <v>1_562</v>
      </c>
      <c r="B1284" s="1">
        <v>1</v>
      </c>
      <c r="C1284" s="1">
        <v>562</v>
      </c>
      <c r="D1284" s="1">
        <v>6.9297892482599197E-2</v>
      </c>
      <c r="E1284" s="1">
        <v>7.0559444631177096E-2</v>
      </c>
      <c r="F1284" s="1">
        <v>-1.2456854642772199</v>
      </c>
      <c r="G1284" s="1"/>
    </row>
    <row r="1285" spans="1:7" x14ac:dyDescent="0.25">
      <c r="A1285" s="2" t="str">
        <f t="shared" si="20"/>
        <v>1_563</v>
      </c>
      <c r="B1285" s="1">
        <v>1</v>
      </c>
      <c r="C1285" s="1">
        <v>563</v>
      </c>
      <c r="D1285" s="1">
        <v>0.25311763217718902</v>
      </c>
      <c r="E1285" s="1">
        <v>0.25237215287508702</v>
      </c>
      <c r="F1285" s="1">
        <v>0.711564950387226</v>
      </c>
      <c r="G1285" s="1"/>
    </row>
    <row r="1286" spans="1:7" x14ac:dyDescent="0.25">
      <c r="A1286" s="2" t="str">
        <f t="shared" si="20"/>
        <v>1_564</v>
      </c>
      <c r="B1286" s="1">
        <v>1</v>
      </c>
      <c r="C1286" s="1">
        <v>564</v>
      </c>
      <c r="D1286" s="1">
        <v>0.60159211413621005</v>
      </c>
      <c r="E1286" s="1">
        <v>0.60126073103861999</v>
      </c>
      <c r="F1286" s="1">
        <v>1.8008404666732001</v>
      </c>
      <c r="G1286" s="1"/>
    </row>
    <row r="1287" spans="1:7" x14ac:dyDescent="0.25">
      <c r="A1287" s="2" t="str">
        <f t="shared" si="20"/>
        <v>1_565</v>
      </c>
      <c r="B1287" s="1">
        <v>1</v>
      </c>
      <c r="C1287" s="1">
        <v>565</v>
      </c>
      <c r="D1287" s="1">
        <v>0.175409923008925</v>
      </c>
      <c r="E1287" s="1">
        <v>0.17556498617531299</v>
      </c>
      <c r="F1287" s="1">
        <v>0.14524793881414499</v>
      </c>
      <c r="G1287" s="1"/>
    </row>
    <row r="1288" spans="1:7" x14ac:dyDescent="0.25">
      <c r="A1288" s="2" t="str">
        <f t="shared" si="20"/>
        <v>1_566</v>
      </c>
      <c r="B1288" s="1">
        <v>1</v>
      </c>
      <c r="C1288" s="1">
        <v>566</v>
      </c>
      <c r="D1288" s="1">
        <v>0.130118795416996</v>
      </c>
      <c r="E1288" s="1">
        <v>0.12915134412080501</v>
      </c>
      <c r="F1288" s="1">
        <v>-0.76776788527287498</v>
      </c>
      <c r="G1288" s="1"/>
    </row>
    <row r="1289" spans="1:7" x14ac:dyDescent="0.25">
      <c r="A1289" s="2" t="str">
        <f t="shared" si="20"/>
        <v>1_567</v>
      </c>
      <c r="B1289" s="1">
        <v>1</v>
      </c>
      <c r="C1289" s="1">
        <v>567</v>
      </c>
      <c r="D1289" s="1">
        <v>0.18444934624390799</v>
      </c>
      <c r="E1289" s="1">
        <v>0.185367577649973</v>
      </c>
      <c r="F1289" s="1">
        <v>6.8268640012926901E-2</v>
      </c>
      <c r="G1289" s="1"/>
    </row>
    <row r="1290" spans="1:7" x14ac:dyDescent="0.25">
      <c r="A1290" s="2" t="str">
        <f t="shared" si="20"/>
        <v>1_568</v>
      </c>
      <c r="B1290" s="1">
        <v>1</v>
      </c>
      <c r="C1290" s="1">
        <v>568</v>
      </c>
      <c r="D1290" s="1">
        <v>1.1699622083229899</v>
      </c>
      <c r="E1290" s="1">
        <v>1.1700652113688399</v>
      </c>
      <c r="F1290" s="1">
        <v>-0.70671426373520796</v>
      </c>
      <c r="G1290" s="1"/>
    </row>
    <row r="1291" spans="1:7" x14ac:dyDescent="0.25">
      <c r="A1291" s="2" t="str">
        <f t="shared" si="20"/>
        <v>1_569</v>
      </c>
      <c r="B1291" s="1">
        <v>1</v>
      </c>
      <c r="C1291" s="1">
        <v>569</v>
      </c>
      <c r="D1291" s="1">
        <v>-0.414945567811426</v>
      </c>
      <c r="E1291" s="1">
        <v>-0.41384370291537798</v>
      </c>
      <c r="F1291" s="1">
        <v>0.25644288542339</v>
      </c>
      <c r="G1291" s="1"/>
    </row>
    <row r="1292" spans="1:7" x14ac:dyDescent="0.25">
      <c r="A1292" s="2" t="str">
        <f t="shared" si="20"/>
        <v>1_570</v>
      </c>
      <c r="B1292" s="1">
        <v>1</v>
      </c>
      <c r="C1292" s="1">
        <v>570</v>
      </c>
      <c r="D1292" s="1">
        <v>-0.79194119843982302</v>
      </c>
      <c r="E1292" s="1">
        <v>-0.79407960502691</v>
      </c>
      <c r="F1292" s="1">
        <v>-0.55403872275074795</v>
      </c>
      <c r="G1292" s="1"/>
    </row>
    <row r="1293" spans="1:7" x14ac:dyDescent="0.25">
      <c r="A1293" s="2" t="str">
        <f t="shared" si="20"/>
        <v>1_571</v>
      </c>
      <c r="B1293" s="1">
        <v>1</v>
      </c>
      <c r="C1293" s="1">
        <v>571</v>
      </c>
      <c r="D1293" s="1">
        <v>-0.92934370070389005</v>
      </c>
      <c r="E1293" s="1">
        <v>-0.92932321801723605</v>
      </c>
      <c r="F1293" s="1">
        <v>-1.2616196921578999</v>
      </c>
      <c r="G1293" s="1"/>
    </row>
    <row r="1294" spans="1:7" x14ac:dyDescent="0.25">
      <c r="A1294" s="2" t="str">
        <f t="shared" si="20"/>
        <v>1_572</v>
      </c>
      <c r="B1294" s="1">
        <v>1</v>
      </c>
      <c r="C1294" s="1">
        <v>572</v>
      </c>
      <c r="D1294" s="1">
        <v>2.3316151489305299</v>
      </c>
      <c r="E1294" s="1">
        <v>2.3331439937779699</v>
      </c>
      <c r="F1294" s="1">
        <v>0.140005038672539</v>
      </c>
      <c r="G1294" s="1"/>
    </row>
    <row r="1295" spans="1:7" x14ac:dyDescent="0.25">
      <c r="A1295" s="2" t="str">
        <f t="shared" si="20"/>
        <v>1_573</v>
      </c>
      <c r="B1295" s="1">
        <v>1</v>
      </c>
      <c r="C1295" s="1">
        <v>573</v>
      </c>
      <c r="D1295" s="1">
        <v>8.4875201713155601E-2</v>
      </c>
      <c r="E1295" s="1">
        <v>8.5083744278110898E-2</v>
      </c>
      <c r="F1295" s="1">
        <v>-0.56460641171855397</v>
      </c>
      <c r="G1295" s="1"/>
    </row>
    <row r="1296" spans="1:7" x14ac:dyDescent="0.25">
      <c r="A1296" s="2" t="str">
        <f t="shared" si="20"/>
        <v>1_574</v>
      </c>
      <c r="B1296" s="1">
        <v>1</v>
      </c>
      <c r="C1296" s="1">
        <v>574</v>
      </c>
      <c r="D1296" s="1">
        <v>-1.4393999585245001</v>
      </c>
      <c r="E1296" s="1">
        <v>-1.44053210927932</v>
      </c>
      <c r="F1296" s="1">
        <v>-1.4059096388574599</v>
      </c>
      <c r="G1296" s="1"/>
    </row>
    <row r="1297" spans="1:7" x14ac:dyDescent="0.25">
      <c r="A1297" s="2" t="str">
        <f t="shared" si="20"/>
        <v>1_575</v>
      </c>
      <c r="B1297" s="1">
        <v>1</v>
      </c>
      <c r="C1297" s="1">
        <v>575</v>
      </c>
      <c r="D1297" s="1">
        <v>-1.2506454281748101</v>
      </c>
      <c r="E1297" s="1">
        <v>-1.2506922839929699</v>
      </c>
      <c r="F1297" s="1">
        <v>-1.0103019947743299</v>
      </c>
      <c r="G1297" s="1"/>
    </row>
    <row r="1298" spans="1:7" x14ac:dyDescent="0.25">
      <c r="A1298" s="2" t="str">
        <f t="shared" si="20"/>
        <v>1_576</v>
      </c>
      <c r="B1298" s="1">
        <v>1</v>
      </c>
      <c r="C1298" s="1">
        <v>576</v>
      </c>
      <c r="D1298" s="1">
        <v>0.177402070182552</v>
      </c>
      <c r="E1298" s="1">
        <v>0.18006982480990399</v>
      </c>
      <c r="F1298" s="1">
        <v>0.314602242867768</v>
      </c>
      <c r="G1298" s="1"/>
    </row>
    <row r="1299" spans="1:7" x14ac:dyDescent="0.25">
      <c r="A1299" s="2" t="str">
        <f t="shared" si="20"/>
        <v>1_577</v>
      </c>
      <c r="B1299" s="1">
        <v>1</v>
      </c>
      <c r="C1299" s="1">
        <v>577</v>
      </c>
      <c r="D1299" s="1">
        <v>-1.1403082318061</v>
      </c>
      <c r="E1299" s="1">
        <v>-1.1400613258377199</v>
      </c>
      <c r="F1299" s="1">
        <v>-0.53201491201176498</v>
      </c>
      <c r="G1299" s="1"/>
    </row>
    <row r="1300" spans="1:7" x14ac:dyDescent="0.25">
      <c r="A1300" s="2" t="str">
        <f t="shared" si="20"/>
        <v>1_578</v>
      </c>
      <c r="B1300" s="1">
        <v>1</v>
      </c>
      <c r="C1300" s="1">
        <v>578</v>
      </c>
      <c r="D1300" s="1">
        <v>0.79135193843396301</v>
      </c>
      <c r="E1300" s="1">
        <v>0.79193816330858402</v>
      </c>
      <c r="F1300" s="1">
        <v>0.75833795342379295</v>
      </c>
      <c r="G1300" s="1"/>
    </row>
    <row r="1301" spans="1:7" x14ac:dyDescent="0.25">
      <c r="A1301" s="2" t="str">
        <f t="shared" si="20"/>
        <v>1_579</v>
      </c>
      <c r="B1301" s="1">
        <v>1</v>
      </c>
      <c r="C1301" s="1">
        <v>579</v>
      </c>
      <c r="D1301" s="1">
        <v>-0.91766550531296998</v>
      </c>
      <c r="E1301" s="1">
        <v>-0.91717073979389996</v>
      </c>
      <c r="F1301" s="1">
        <v>-0.876961483792012</v>
      </c>
      <c r="G1301" s="1"/>
    </row>
    <row r="1302" spans="1:7" x14ac:dyDescent="0.25">
      <c r="A1302" s="2" t="str">
        <f t="shared" si="20"/>
        <v>1_580</v>
      </c>
      <c r="B1302" s="1">
        <v>1</v>
      </c>
      <c r="C1302" s="1">
        <v>580</v>
      </c>
      <c r="D1302" s="1">
        <v>-0.109739337124513</v>
      </c>
      <c r="E1302" s="1">
        <v>-0.10928723158074199</v>
      </c>
      <c r="F1302" s="1">
        <v>9.2746587558311902E-2</v>
      </c>
      <c r="G1302" s="1"/>
    </row>
    <row r="1303" spans="1:7" x14ac:dyDescent="0.25">
      <c r="A1303" s="2" t="str">
        <f t="shared" si="20"/>
        <v>1_581</v>
      </c>
      <c r="B1303" s="1">
        <v>1</v>
      </c>
      <c r="C1303" s="1">
        <v>581</v>
      </c>
      <c r="D1303" s="1">
        <v>-0.85566096378703804</v>
      </c>
      <c r="E1303" s="1">
        <v>-0.85844872203316203</v>
      </c>
      <c r="F1303" s="1">
        <v>-0.59710010741771102</v>
      </c>
      <c r="G1303" s="1"/>
    </row>
    <row r="1304" spans="1:7" x14ac:dyDescent="0.25">
      <c r="A1304" s="2" t="str">
        <f t="shared" si="20"/>
        <v>1_582</v>
      </c>
      <c r="B1304" s="1">
        <v>1</v>
      </c>
      <c r="C1304" s="1">
        <v>582</v>
      </c>
      <c r="D1304" s="1">
        <v>-0.641158859099073</v>
      </c>
      <c r="E1304" s="1">
        <v>-0.64044834661997896</v>
      </c>
      <c r="F1304" s="1">
        <v>-2.31997115676322</v>
      </c>
      <c r="G1304" s="1"/>
    </row>
    <row r="1305" spans="1:7" x14ac:dyDescent="0.25">
      <c r="A1305" s="2" t="str">
        <f t="shared" si="20"/>
        <v>1_583</v>
      </c>
      <c r="B1305" s="1">
        <v>1</v>
      </c>
      <c r="C1305" s="1">
        <v>583</v>
      </c>
      <c r="D1305" s="1">
        <v>0.57548616269062203</v>
      </c>
      <c r="E1305" s="1">
        <v>0.57476916239672204</v>
      </c>
      <c r="F1305" s="1">
        <v>-0.90312894169290603</v>
      </c>
      <c r="G1305" s="1"/>
    </row>
    <row r="1306" spans="1:7" x14ac:dyDescent="0.25">
      <c r="A1306" s="2" t="str">
        <f t="shared" si="20"/>
        <v>1_584</v>
      </c>
      <c r="B1306" s="1">
        <v>1</v>
      </c>
      <c r="C1306" s="1">
        <v>584</v>
      </c>
      <c r="D1306" s="1">
        <v>0.80942880415864205</v>
      </c>
      <c r="E1306" s="1">
        <v>0.80805000581439101</v>
      </c>
      <c r="F1306" s="1">
        <v>-0.781591644186723</v>
      </c>
      <c r="G1306" s="1"/>
    </row>
    <row r="1307" spans="1:7" x14ac:dyDescent="0.25">
      <c r="A1307" s="2" t="str">
        <f t="shared" si="20"/>
        <v>1_585</v>
      </c>
      <c r="B1307" s="1">
        <v>1</v>
      </c>
      <c r="C1307" s="1">
        <v>585</v>
      </c>
      <c r="D1307" s="1">
        <v>1.2723004120110299</v>
      </c>
      <c r="E1307" s="1">
        <v>1.27065700765403</v>
      </c>
      <c r="F1307" s="1">
        <v>0.51184087807211798</v>
      </c>
      <c r="G1307" s="1"/>
    </row>
    <row r="1308" spans="1:7" x14ac:dyDescent="0.25">
      <c r="A1308" s="2" t="str">
        <f t="shared" si="20"/>
        <v>1_586</v>
      </c>
      <c r="B1308" s="1">
        <v>1</v>
      </c>
      <c r="C1308" s="1">
        <v>586</v>
      </c>
      <c r="D1308" s="1">
        <v>0.99931227039559301</v>
      </c>
      <c r="E1308" s="1">
        <v>0.99917302606080505</v>
      </c>
      <c r="F1308" s="1">
        <v>-0.95134050470756704</v>
      </c>
      <c r="G1308" s="1"/>
    </row>
    <row r="1309" spans="1:7" x14ac:dyDescent="0.25">
      <c r="A1309" s="2" t="str">
        <f t="shared" si="20"/>
        <v>1_587</v>
      </c>
      <c r="B1309" s="1">
        <v>1</v>
      </c>
      <c r="C1309" s="1">
        <v>587</v>
      </c>
      <c r="D1309" s="1">
        <v>0.20957761186735399</v>
      </c>
      <c r="E1309" s="1">
        <v>0.2082179586164</v>
      </c>
      <c r="F1309" s="1">
        <v>1.0532479121597</v>
      </c>
      <c r="G1309" s="1"/>
    </row>
    <row r="1310" spans="1:7" x14ac:dyDescent="0.25">
      <c r="A1310" s="2" t="str">
        <f t="shared" si="20"/>
        <v>1_588</v>
      </c>
      <c r="B1310" s="1">
        <v>1</v>
      </c>
      <c r="C1310" s="1">
        <v>588</v>
      </c>
      <c r="D1310" s="1">
        <v>0.853964679724175</v>
      </c>
      <c r="E1310" s="1">
        <v>0.85320653353382103</v>
      </c>
      <c r="F1310" s="1">
        <v>0.991017578580348</v>
      </c>
      <c r="G1310" s="1"/>
    </row>
    <row r="1311" spans="1:7" x14ac:dyDescent="0.25">
      <c r="A1311" s="2" t="str">
        <f t="shared" si="20"/>
        <v>1_589</v>
      </c>
      <c r="B1311" s="1">
        <v>1</v>
      </c>
      <c r="C1311" s="1">
        <v>589</v>
      </c>
      <c r="D1311" s="1">
        <v>-1.1137091923667599</v>
      </c>
      <c r="E1311" s="1">
        <v>-1.1126654871338</v>
      </c>
      <c r="F1311" s="1">
        <v>-0.46008896846505998</v>
      </c>
      <c r="G1311" s="1"/>
    </row>
    <row r="1312" spans="1:7" x14ac:dyDescent="0.25">
      <c r="A1312" s="2" t="str">
        <f t="shared" si="20"/>
        <v>1_590</v>
      </c>
      <c r="B1312" s="1">
        <v>1</v>
      </c>
      <c r="C1312" s="1">
        <v>590</v>
      </c>
      <c r="D1312" s="1">
        <v>-1.13827101683982</v>
      </c>
      <c r="E1312" s="1">
        <v>-1.1389722306244101</v>
      </c>
      <c r="F1312" s="1">
        <v>1.65812405282923</v>
      </c>
      <c r="G1312" s="1"/>
    </row>
    <row r="1313" spans="1:7" x14ac:dyDescent="0.25">
      <c r="A1313" s="2" t="str">
        <f t="shared" si="20"/>
        <v>1_591</v>
      </c>
      <c r="B1313" s="1">
        <v>1</v>
      </c>
      <c r="C1313" s="1">
        <v>591</v>
      </c>
      <c r="D1313" s="1">
        <v>1.4001603964309099</v>
      </c>
      <c r="E1313" s="1">
        <v>1.39898274455172</v>
      </c>
      <c r="F1313" s="1">
        <v>2.0006576520582602</v>
      </c>
      <c r="G1313" s="1"/>
    </row>
    <row r="1314" spans="1:7" x14ac:dyDescent="0.25">
      <c r="A1314" s="2" t="str">
        <f t="shared" si="20"/>
        <v>1_592</v>
      </c>
      <c r="B1314" s="1">
        <v>1</v>
      </c>
      <c r="C1314" s="1">
        <v>592</v>
      </c>
      <c r="D1314" s="1">
        <v>-0.748592677612824</v>
      </c>
      <c r="E1314" s="1">
        <v>-0.74814641131716197</v>
      </c>
      <c r="F1314" s="1">
        <v>0.43094033212492899</v>
      </c>
      <c r="G1314" s="1"/>
    </row>
    <row r="1315" spans="1:7" x14ac:dyDescent="0.25">
      <c r="A1315" s="2" t="str">
        <f t="shared" si="20"/>
        <v>1_593</v>
      </c>
      <c r="B1315" s="1">
        <v>1</v>
      </c>
      <c r="C1315" s="1">
        <v>593</v>
      </c>
      <c r="D1315" s="1">
        <v>1.7182264296668801</v>
      </c>
      <c r="E1315" s="1">
        <v>1.71891894634844</v>
      </c>
      <c r="F1315" s="1">
        <v>0.47160468947217299</v>
      </c>
      <c r="G1315" s="1"/>
    </row>
    <row r="1316" spans="1:7" x14ac:dyDescent="0.25">
      <c r="A1316" s="2" t="str">
        <f t="shared" si="20"/>
        <v>1_594</v>
      </c>
      <c r="B1316" s="1">
        <v>1</v>
      </c>
      <c r="C1316" s="1">
        <v>594</v>
      </c>
      <c r="D1316" s="1">
        <v>-0.126221592578417</v>
      </c>
      <c r="E1316" s="1">
        <v>-0.125818058628997</v>
      </c>
      <c r="F1316" s="1">
        <v>0.35845473212676299</v>
      </c>
      <c r="G1316" s="1"/>
    </row>
    <row r="1317" spans="1:7" x14ac:dyDescent="0.25">
      <c r="A1317" s="2" t="str">
        <f t="shared" si="20"/>
        <v>1_595</v>
      </c>
      <c r="B1317" s="1">
        <v>1</v>
      </c>
      <c r="C1317" s="1">
        <v>595</v>
      </c>
      <c r="D1317" s="1">
        <v>-0.685685828685069</v>
      </c>
      <c r="E1317" s="1">
        <v>-0.68521827274461999</v>
      </c>
      <c r="F1317" s="1">
        <v>-0.83800852217812605</v>
      </c>
      <c r="G1317" s="1"/>
    </row>
    <row r="1318" spans="1:7" x14ac:dyDescent="0.25">
      <c r="A1318" s="2" t="str">
        <f t="shared" si="20"/>
        <v>1_596</v>
      </c>
      <c r="B1318" s="1">
        <v>1</v>
      </c>
      <c r="C1318" s="1">
        <v>596</v>
      </c>
      <c r="D1318" s="1">
        <v>-0.55177497147340804</v>
      </c>
      <c r="E1318" s="1">
        <v>-0.552356990715825</v>
      </c>
      <c r="F1318" s="1">
        <v>2.3855619894337998</v>
      </c>
      <c r="G1318" s="1"/>
    </row>
    <row r="1319" spans="1:7" x14ac:dyDescent="0.25">
      <c r="A1319" s="2" t="str">
        <f t="shared" si="20"/>
        <v>1_597</v>
      </c>
      <c r="B1319" s="1">
        <v>1</v>
      </c>
      <c r="C1319" s="1">
        <v>597</v>
      </c>
      <c r="D1319" s="1">
        <v>-1.17503992193233</v>
      </c>
      <c r="E1319" s="1">
        <v>-1.1747177052845299</v>
      </c>
      <c r="F1319" s="1">
        <v>0.305722332255428</v>
      </c>
      <c r="G1319" s="1"/>
    </row>
    <row r="1320" spans="1:7" x14ac:dyDescent="0.25">
      <c r="A1320" s="2" t="str">
        <f t="shared" si="20"/>
        <v>1_598</v>
      </c>
      <c r="B1320" s="1">
        <v>1</v>
      </c>
      <c r="C1320" s="1">
        <v>598</v>
      </c>
      <c r="D1320" s="1">
        <v>-0.120879046084335</v>
      </c>
      <c r="E1320" s="1">
        <v>-0.12122218609853599</v>
      </c>
      <c r="F1320" s="1">
        <v>-0.51887976803648905</v>
      </c>
      <c r="G1320" s="1"/>
    </row>
    <row r="1321" spans="1:7" x14ac:dyDescent="0.25">
      <c r="A1321" s="2" t="str">
        <f t="shared" si="20"/>
        <v>1_599</v>
      </c>
      <c r="B1321" s="1">
        <v>1</v>
      </c>
      <c r="C1321" s="1">
        <v>599</v>
      </c>
      <c r="D1321" s="1">
        <v>-0.60758207065687997</v>
      </c>
      <c r="E1321" s="1">
        <v>-0.60815023917674704</v>
      </c>
      <c r="F1321" s="1">
        <v>1.36578413774579</v>
      </c>
      <c r="G1321" s="1"/>
    </row>
    <row r="1322" spans="1:7" x14ac:dyDescent="0.25">
      <c r="A1322" s="2" t="str">
        <f t="shared" si="20"/>
        <v>1_600</v>
      </c>
      <c r="B1322" s="1">
        <v>1</v>
      </c>
      <c r="C1322" s="1">
        <v>600</v>
      </c>
      <c r="D1322" s="1">
        <v>7.9850932211171302E-2</v>
      </c>
      <c r="E1322" s="1">
        <v>7.8395260086961502E-2</v>
      </c>
      <c r="F1322" s="1">
        <v>-2.9461102821986098</v>
      </c>
      <c r="G1322" s="1"/>
    </row>
    <row r="1323" spans="1:7" x14ac:dyDescent="0.25">
      <c r="A1323" s="2" t="str">
        <f t="shared" si="20"/>
        <v>1_601</v>
      </c>
      <c r="B1323" s="1">
        <v>1</v>
      </c>
      <c r="C1323" s="1">
        <v>601</v>
      </c>
      <c r="D1323" s="1">
        <v>-0.289242560738175</v>
      </c>
      <c r="E1323" s="1">
        <v>-0.28947370850112603</v>
      </c>
      <c r="F1323" s="1">
        <v>0.94994566196464603</v>
      </c>
      <c r="G1323" s="1"/>
    </row>
    <row r="1324" spans="1:7" x14ac:dyDescent="0.25">
      <c r="A1324" s="2" t="str">
        <f t="shared" si="20"/>
        <v>1_602</v>
      </c>
      <c r="B1324" s="1">
        <v>1</v>
      </c>
      <c r="C1324" s="1">
        <v>602</v>
      </c>
      <c r="D1324" s="1">
        <v>0.32174549674633701</v>
      </c>
      <c r="E1324" s="1">
        <v>0.32227330266030701</v>
      </c>
      <c r="F1324" s="1">
        <v>-0.77602231097960095</v>
      </c>
      <c r="G1324" s="1"/>
    </row>
    <row r="1325" spans="1:7" x14ac:dyDescent="0.25">
      <c r="A1325" s="2" t="str">
        <f t="shared" si="20"/>
        <v>1_603</v>
      </c>
      <c r="B1325" s="1">
        <v>1</v>
      </c>
      <c r="C1325" s="1">
        <v>603</v>
      </c>
      <c r="D1325" s="1">
        <v>-1.5782811017093099</v>
      </c>
      <c r="E1325" s="1">
        <v>-1.57860552531281</v>
      </c>
      <c r="F1325" s="1">
        <v>1.02801905341141</v>
      </c>
      <c r="G1325" s="1"/>
    </row>
    <row r="1326" spans="1:7" x14ac:dyDescent="0.25">
      <c r="A1326" s="2" t="str">
        <f t="shared" si="20"/>
        <v>1_604</v>
      </c>
      <c r="B1326" s="1">
        <v>1</v>
      </c>
      <c r="C1326" s="1">
        <v>604</v>
      </c>
      <c r="D1326" s="1">
        <v>-0.43487789097267199</v>
      </c>
      <c r="E1326" s="1">
        <v>-0.43566929043441099</v>
      </c>
      <c r="F1326" s="1">
        <v>-0.56479496660232897</v>
      </c>
      <c r="G1326" s="1"/>
    </row>
    <row r="1327" spans="1:7" x14ac:dyDescent="0.25">
      <c r="A1327" s="2" t="str">
        <f t="shared" si="20"/>
        <v>1_605</v>
      </c>
      <c r="B1327" s="1">
        <v>1</v>
      </c>
      <c r="C1327" s="1">
        <v>605</v>
      </c>
      <c r="D1327" s="1">
        <v>1.7650184982544701</v>
      </c>
      <c r="E1327" s="1">
        <v>1.7636556154484899</v>
      </c>
      <c r="F1327" s="1">
        <v>1.93755155275698</v>
      </c>
      <c r="G1327" s="1"/>
    </row>
    <row r="1328" spans="1:7" x14ac:dyDescent="0.25">
      <c r="A1328" s="2" t="str">
        <f t="shared" si="20"/>
        <v>1_606</v>
      </c>
      <c r="B1328" s="1">
        <v>1</v>
      </c>
      <c r="C1328" s="1">
        <v>606</v>
      </c>
      <c r="D1328" s="1">
        <v>0.53876914312092195</v>
      </c>
      <c r="E1328" s="1">
        <v>0.54051371502107404</v>
      </c>
      <c r="F1328" s="1">
        <v>-0.18159366315122</v>
      </c>
      <c r="G1328" s="1"/>
    </row>
    <row r="1329" spans="1:7" x14ac:dyDescent="0.25">
      <c r="A1329" s="2" t="str">
        <f t="shared" si="20"/>
        <v>1_607</v>
      </c>
      <c r="B1329" s="1">
        <v>1</v>
      </c>
      <c r="C1329" s="1">
        <v>607</v>
      </c>
      <c r="D1329" s="1">
        <v>-0.82751097718198796</v>
      </c>
      <c r="E1329" s="1">
        <v>-0.83099098553221595</v>
      </c>
      <c r="F1329" s="1">
        <v>0.37742863212355998</v>
      </c>
      <c r="G1329" s="1"/>
    </row>
    <row r="1330" spans="1:7" x14ac:dyDescent="0.25">
      <c r="A1330" s="2" t="str">
        <f t="shared" si="20"/>
        <v>1_608</v>
      </c>
      <c r="B1330" s="1">
        <v>1</v>
      </c>
      <c r="C1330" s="1">
        <v>608</v>
      </c>
      <c r="D1330" s="1">
        <v>0.36940221129856499</v>
      </c>
      <c r="E1330" s="1">
        <v>0.36875877374750998</v>
      </c>
      <c r="F1330" s="1">
        <v>2.2305941405627498</v>
      </c>
      <c r="G1330" s="1"/>
    </row>
    <row r="1331" spans="1:7" x14ac:dyDescent="0.25">
      <c r="A1331" s="2" t="str">
        <f t="shared" si="20"/>
        <v>1_609</v>
      </c>
      <c r="B1331" s="1">
        <v>1</v>
      </c>
      <c r="C1331" s="1">
        <v>609</v>
      </c>
      <c r="D1331" s="1">
        <v>0.230486130415963</v>
      </c>
      <c r="E1331" s="1">
        <v>0.2305322261418</v>
      </c>
      <c r="F1331" s="1">
        <v>-0.44437177181444698</v>
      </c>
      <c r="G1331" s="1"/>
    </row>
    <row r="1332" spans="1:7" x14ac:dyDescent="0.25">
      <c r="A1332" s="2" t="str">
        <f t="shared" si="20"/>
        <v>1_610</v>
      </c>
      <c r="B1332" s="1">
        <v>1</v>
      </c>
      <c r="C1332" s="1">
        <v>610</v>
      </c>
      <c r="D1332" s="1">
        <v>2.7295128064329499</v>
      </c>
      <c r="E1332" s="1">
        <v>2.7294204013894099</v>
      </c>
      <c r="F1332" s="1">
        <v>-0.530195983889727</v>
      </c>
      <c r="G1332" s="1"/>
    </row>
    <row r="1333" spans="1:7" x14ac:dyDescent="0.25">
      <c r="A1333" s="2" t="str">
        <f t="shared" si="20"/>
        <v>1_611</v>
      </c>
      <c r="B1333" s="1">
        <v>1</v>
      </c>
      <c r="C1333" s="1">
        <v>611</v>
      </c>
      <c r="D1333" s="1">
        <v>-2.9848243789069002</v>
      </c>
      <c r="E1333" s="1">
        <v>-2.9838499408799901</v>
      </c>
      <c r="F1333" s="1">
        <v>-1.33657707296661</v>
      </c>
      <c r="G1333" s="1"/>
    </row>
    <row r="1334" spans="1:7" x14ac:dyDescent="0.25">
      <c r="A1334" s="2" t="str">
        <f t="shared" si="20"/>
        <v>1_612</v>
      </c>
      <c r="B1334" s="1">
        <v>1</v>
      </c>
      <c r="C1334" s="1">
        <v>612</v>
      </c>
      <c r="D1334" s="1">
        <v>-0.88173169313419297</v>
      </c>
      <c r="E1334" s="1">
        <v>-0.88226894928503197</v>
      </c>
      <c r="F1334" s="1">
        <v>-0.29557046564438599</v>
      </c>
      <c r="G1334" s="1"/>
    </row>
    <row r="1335" spans="1:7" x14ac:dyDescent="0.25">
      <c r="A1335" s="2" t="str">
        <f t="shared" si="20"/>
        <v>1_613</v>
      </c>
      <c r="B1335" s="1">
        <v>1</v>
      </c>
      <c r="C1335" s="1">
        <v>613</v>
      </c>
      <c r="D1335" s="1">
        <v>0.98855202793722097</v>
      </c>
      <c r="E1335" s="1">
        <v>0.98997314020427096</v>
      </c>
      <c r="F1335" s="1">
        <v>-0.58186112256867595</v>
      </c>
      <c r="G1335" s="1"/>
    </row>
    <row r="1336" spans="1:7" x14ac:dyDescent="0.25">
      <c r="A1336" s="2" t="str">
        <f t="shared" si="20"/>
        <v>1_614</v>
      </c>
      <c r="B1336" s="1">
        <v>1</v>
      </c>
      <c r="C1336" s="1">
        <v>614</v>
      </c>
      <c r="D1336" s="1">
        <v>-0.78832033260204204</v>
      </c>
      <c r="E1336" s="1">
        <v>-0.78938162771101394</v>
      </c>
      <c r="F1336" s="1">
        <v>-0.55047234407513601</v>
      </c>
      <c r="G1336" s="1"/>
    </row>
    <row r="1337" spans="1:7" x14ac:dyDescent="0.25">
      <c r="A1337" s="2" t="str">
        <f t="shared" si="20"/>
        <v>1_615</v>
      </c>
      <c r="B1337" s="1">
        <v>1</v>
      </c>
      <c r="C1337" s="1">
        <v>615</v>
      </c>
      <c r="D1337" s="1">
        <v>2.8727924957582099E-2</v>
      </c>
      <c r="E1337" s="1">
        <v>2.9168779074265499E-2</v>
      </c>
      <c r="F1337" s="1">
        <v>1.34116031471027</v>
      </c>
      <c r="G1337" s="1"/>
    </row>
    <row r="1338" spans="1:7" x14ac:dyDescent="0.25">
      <c r="A1338" s="2" t="str">
        <f t="shared" si="20"/>
        <v>1_616</v>
      </c>
      <c r="B1338" s="1">
        <v>1</v>
      </c>
      <c r="C1338" s="1">
        <v>616</v>
      </c>
      <c r="D1338" s="1">
        <v>-0.27037908141533001</v>
      </c>
      <c r="E1338" s="1">
        <v>-0.27137466185485798</v>
      </c>
      <c r="F1338" s="1">
        <v>-0.38415424891722599</v>
      </c>
      <c r="G1338" s="1"/>
    </row>
    <row r="1339" spans="1:7" x14ac:dyDescent="0.25">
      <c r="A1339" s="2" t="str">
        <f t="shared" si="20"/>
        <v>1_617</v>
      </c>
      <c r="B1339" s="1">
        <v>1</v>
      </c>
      <c r="C1339" s="1">
        <v>617</v>
      </c>
      <c r="D1339" s="1">
        <v>1.4895098796999999</v>
      </c>
      <c r="E1339" s="1">
        <v>1.4900416876151401</v>
      </c>
      <c r="F1339" s="1">
        <v>-1.3424715305072901</v>
      </c>
      <c r="G1339" s="1"/>
    </row>
    <row r="1340" spans="1:7" x14ac:dyDescent="0.25">
      <c r="A1340" s="2" t="str">
        <f t="shared" si="20"/>
        <v>1_618</v>
      </c>
      <c r="B1340" s="1">
        <v>1</v>
      </c>
      <c r="C1340" s="1">
        <v>618</v>
      </c>
      <c r="D1340" s="1">
        <v>-0.58357895277266403</v>
      </c>
      <c r="E1340" s="1">
        <v>-0.58252141470018803</v>
      </c>
      <c r="F1340" s="1">
        <v>1.25764415729699E-2</v>
      </c>
      <c r="G1340" s="1"/>
    </row>
    <row r="1341" spans="1:7" x14ac:dyDescent="0.25">
      <c r="A1341" s="2" t="str">
        <f t="shared" si="20"/>
        <v>1_619</v>
      </c>
      <c r="B1341" s="1">
        <v>1</v>
      </c>
      <c r="C1341" s="1">
        <v>619</v>
      </c>
      <c r="D1341" s="1">
        <v>0.77678435059794404</v>
      </c>
      <c r="E1341" s="1">
        <v>0.77711187657097003</v>
      </c>
      <c r="F1341" s="1">
        <v>-0.71800040215510497</v>
      </c>
      <c r="G1341" s="1"/>
    </row>
    <row r="1342" spans="1:7" x14ac:dyDescent="0.25">
      <c r="A1342" s="2" t="str">
        <f t="shared" si="20"/>
        <v>1_620</v>
      </c>
      <c r="B1342" s="1">
        <v>1</v>
      </c>
      <c r="C1342" s="1">
        <v>620</v>
      </c>
      <c r="D1342" s="1">
        <v>-0.67206138967474605</v>
      </c>
      <c r="E1342" s="1">
        <v>-0.67092200217522302</v>
      </c>
      <c r="F1342" s="1">
        <v>-0.111417422626752</v>
      </c>
      <c r="G1342" s="1"/>
    </row>
    <row r="1343" spans="1:7" x14ac:dyDescent="0.25">
      <c r="A1343" s="2" t="str">
        <f t="shared" si="20"/>
        <v>1_621</v>
      </c>
      <c r="B1343" s="1">
        <v>1</v>
      </c>
      <c r="C1343" s="1">
        <v>621</v>
      </c>
      <c r="D1343" s="1">
        <v>-1.4444838831600899</v>
      </c>
      <c r="E1343" s="1">
        <v>-1.44321006434293</v>
      </c>
      <c r="F1343" s="1">
        <v>-1.8158471146661701</v>
      </c>
      <c r="G1343" s="1"/>
    </row>
    <row r="1344" spans="1:7" x14ac:dyDescent="0.25">
      <c r="A1344" s="2" t="str">
        <f t="shared" si="20"/>
        <v>1_622</v>
      </c>
      <c r="B1344" s="1">
        <v>1</v>
      </c>
      <c r="C1344" s="1">
        <v>622</v>
      </c>
      <c r="D1344" s="1">
        <v>1.04924339460606</v>
      </c>
      <c r="E1344" s="1">
        <v>1.0472856465992399</v>
      </c>
      <c r="F1344" s="1">
        <v>1.0726281170451299</v>
      </c>
      <c r="G1344" s="1"/>
    </row>
    <row r="1345" spans="1:7" x14ac:dyDescent="0.25">
      <c r="A1345" s="2" t="str">
        <f t="shared" si="20"/>
        <v>1_623</v>
      </c>
      <c r="B1345" s="1">
        <v>1</v>
      </c>
      <c r="C1345" s="1">
        <v>623</v>
      </c>
      <c r="D1345" s="1">
        <v>0.20630089820605599</v>
      </c>
      <c r="E1345" s="1">
        <v>0.20555916501028501</v>
      </c>
      <c r="F1345" s="1">
        <v>3.6909240262914297E-2</v>
      </c>
      <c r="G1345" s="1"/>
    </row>
    <row r="1346" spans="1:7" x14ac:dyDescent="0.25">
      <c r="A1346" s="2" t="str">
        <f t="shared" si="20"/>
        <v>1_624</v>
      </c>
      <c r="B1346" s="1">
        <v>1</v>
      </c>
      <c r="C1346" s="1">
        <v>624</v>
      </c>
      <c r="D1346" s="1">
        <v>1.0300859159967799</v>
      </c>
      <c r="E1346" s="1">
        <v>1.0291831869088901</v>
      </c>
      <c r="F1346" s="1">
        <v>-0.75850053653263805</v>
      </c>
      <c r="G1346" s="1"/>
    </row>
    <row r="1347" spans="1:7" x14ac:dyDescent="0.25">
      <c r="A1347" s="2" t="str">
        <f t="shared" ref="A1347:A1410" si="21">B1347&amp;"_"&amp;C1347</f>
        <v>1_625</v>
      </c>
      <c r="B1347" s="1">
        <v>1</v>
      </c>
      <c r="C1347" s="1">
        <v>625</v>
      </c>
      <c r="D1347" s="1">
        <v>1.4619533670320299</v>
      </c>
      <c r="E1347" s="1">
        <v>1.4610800731417899</v>
      </c>
      <c r="F1347" s="1">
        <v>-0.414855268557761</v>
      </c>
      <c r="G1347" s="1"/>
    </row>
    <row r="1348" spans="1:7" x14ac:dyDescent="0.25">
      <c r="A1348" s="2" t="str">
        <f t="shared" si="21"/>
        <v>1_626</v>
      </c>
      <c r="B1348" s="1">
        <v>1</v>
      </c>
      <c r="C1348" s="1">
        <v>626</v>
      </c>
      <c r="D1348" s="1">
        <v>6.6468387758090497E-2</v>
      </c>
      <c r="E1348" s="1">
        <v>6.5969763017921401E-2</v>
      </c>
      <c r="F1348" s="1">
        <v>-0.28009419687085202</v>
      </c>
      <c r="G1348" s="1"/>
    </row>
    <row r="1349" spans="1:7" x14ac:dyDescent="0.25">
      <c r="A1349" s="2" t="str">
        <f t="shared" si="21"/>
        <v>1_627</v>
      </c>
      <c r="B1349" s="1">
        <v>1</v>
      </c>
      <c r="C1349" s="1">
        <v>627</v>
      </c>
      <c r="D1349" s="1">
        <v>1.96987553429791</v>
      </c>
      <c r="E1349" s="1">
        <v>1.9704868609217301</v>
      </c>
      <c r="F1349" s="1">
        <v>-0.35321909653063599</v>
      </c>
      <c r="G1349" s="1"/>
    </row>
    <row r="1350" spans="1:7" x14ac:dyDescent="0.25">
      <c r="A1350" s="2" t="str">
        <f t="shared" si="21"/>
        <v>1_628</v>
      </c>
      <c r="B1350" s="1">
        <v>1</v>
      </c>
      <c r="C1350" s="1">
        <v>628</v>
      </c>
      <c r="D1350" s="1">
        <v>1.1047052271316999</v>
      </c>
      <c r="E1350" s="1">
        <v>1.10390275961106</v>
      </c>
      <c r="F1350" s="1">
        <v>0.71997457684016397</v>
      </c>
      <c r="G1350" s="1"/>
    </row>
    <row r="1351" spans="1:7" x14ac:dyDescent="0.25">
      <c r="A1351" s="2" t="str">
        <f t="shared" si="21"/>
        <v>1_629</v>
      </c>
      <c r="B1351" s="1">
        <v>1</v>
      </c>
      <c r="C1351" s="1">
        <v>629</v>
      </c>
      <c r="D1351" s="1">
        <v>-0.51950612416826003</v>
      </c>
      <c r="E1351" s="1">
        <v>-0.51902861357910002</v>
      </c>
      <c r="F1351" s="1">
        <v>0.21530060726480699</v>
      </c>
      <c r="G1351" s="1"/>
    </row>
    <row r="1352" spans="1:7" x14ac:dyDescent="0.25">
      <c r="A1352" s="2" t="str">
        <f t="shared" si="21"/>
        <v>1_630</v>
      </c>
      <c r="B1352" s="1">
        <v>1</v>
      </c>
      <c r="C1352" s="1">
        <v>630</v>
      </c>
      <c r="D1352" s="1">
        <v>1.12665796506522</v>
      </c>
      <c r="E1352" s="1">
        <v>1.12657123948228</v>
      </c>
      <c r="F1352" s="1">
        <v>-0.28706023541045</v>
      </c>
      <c r="G1352" s="1"/>
    </row>
    <row r="1353" spans="1:7" x14ac:dyDescent="0.25">
      <c r="A1353" s="2" t="str">
        <f t="shared" si="21"/>
        <v>1_631</v>
      </c>
      <c r="B1353" s="1">
        <v>1</v>
      </c>
      <c r="C1353" s="1">
        <v>631</v>
      </c>
      <c r="D1353" s="1">
        <v>-1.7756771675049401</v>
      </c>
      <c r="E1353" s="1">
        <v>-1.7746046312602199</v>
      </c>
      <c r="F1353" s="1">
        <v>0.29330250123267898</v>
      </c>
      <c r="G1353" s="1"/>
    </row>
    <row r="1354" spans="1:7" x14ac:dyDescent="0.25">
      <c r="A1354" s="2" t="str">
        <f t="shared" si="21"/>
        <v>1_632</v>
      </c>
      <c r="B1354" s="1">
        <v>1</v>
      </c>
      <c r="C1354" s="1">
        <v>632</v>
      </c>
      <c r="D1354" s="1">
        <v>1.3585850284633301</v>
      </c>
      <c r="E1354" s="1">
        <v>1.35766370314007</v>
      </c>
      <c r="F1354" s="1">
        <v>-0.60664326483695397</v>
      </c>
      <c r="G1354" s="1"/>
    </row>
    <row r="1355" spans="1:7" x14ac:dyDescent="0.25">
      <c r="A1355" s="2" t="str">
        <f t="shared" si="21"/>
        <v>1_633</v>
      </c>
      <c r="B1355" s="1">
        <v>1</v>
      </c>
      <c r="C1355" s="1">
        <v>633</v>
      </c>
      <c r="D1355" s="1">
        <v>5.6105998274788502E-2</v>
      </c>
      <c r="E1355" s="1">
        <v>5.7128076269757702E-2</v>
      </c>
      <c r="F1355" s="1">
        <v>-0.16138144426599299</v>
      </c>
      <c r="G1355" s="1"/>
    </row>
    <row r="1356" spans="1:7" x14ac:dyDescent="0.25">
      <c r="A1356" s="2" t="str">
        <f t="shared" si="21"/>
        <v>1_634</v>
      </c>
      <c r="B1356" s="1">
        <v>1</v>
      </c>
      <c r="C1356" s="1">
        <v>634</v>
      </c>
      <c r="D1356" s="1">
        <v>-0.767872573151263</v>
      </c>
      <c r="E1356" s="1">
        <v>-0.76783258248358</v>
      </c>
      <c r="F1356" s="1">
        <v>-0.23186106478973301</v>
      </c>
      <c r="G1356" s="1"/>
    </row>
    <row r="1357" spans="1:7" x14ac:dyDescent="0.25">
      <c r="A1357" s="2" t="str">
        <f t="shared" si="21"/>
        <v>1_635</v>
      </c>
      <c r="B1357" s="1">
        <v>1</v>
      </c>
      <c r="C1357" s="1">
        <v>635</v>
      </c>
      <c r="D1357" s="1">
        <v>1.00458963944863</v>
      </c>
      <c r="E1357" s="1">
        <v>1.0039151140790299</v>
      </c>
      <c r="F1357" s="1">
        <v>-0.94208044157199899</v>
      </c>
      <c r="G1357" s="1"/>
    </row>
    <row r="1358" spans="1:7" x14ac:dyDescent="0.25">
      <c r="A1358" s="2" t="str">
        <f t="shared" si="21"/>
        <v>1_636</v>
      </c>
      <c r="B1358" s="1">
        <v>1</v>
      </c>
      <c r="C1358" s="1">
        <v>636</v>
      </c>
      <c r="D1358" s="1">
        <v>0.97412999750426599</v>
      </c>
      <c r="E1358" s="1">
        <v>0.97461383108855104</v>
      </c>
      <c r="F1358" s="1">
        <v>2.0584717418184502</v>
      </c>
      <c r="G1358" s="1"/>
    </row>
    <row r="1359" spans="1:7" x14ac:dyDescent="0.25">
      <c r="A1359" s="2" t="str">
        <f t="shared" si="21"/>
        <v>1_637</v>
      </c>
      <c r="B1359" s="1">
        <v>1</v>
      </c>
      <c r="C1359" s="1">
        <v>637</v>
      </c>
      <c r="D1359" s="1">
        <v>-0.53085675935364396</v>
      </c>
      <c r="E1359" s="1">
        <v>-0.53246663434834496</v>
      </c>
      <c r="F1359" s="1">
        <v>-1.2222468883554001</v>
      </c>
      <c r="G1359" s="1"/>
    </row>
    <row r="1360" spans="1:7" x14ac:dyDescent="0.25">
      <c r="A1360" s="2" t="str">
        <f t="shared" si="21"/>
        <v>1_638</v>
      </c>
      <c r="B1360" s="1">
        <v>1</v>
      </c>
      <c r="C1360" s="1">
        <v>638</v>
      </c>
      <c r="D1360" s="1">
        <v>0.30058096412155999</v>
      </c>
      <c r="E1360" s="1">
        <v>0.30078628834542998</v>
      </c>
      <c r="F1360" s="1">
        <v>2.7033572694614798</v>
      </c>
      <c r="G1360" s="1"/>
    </row>
    <row r="1361" spans="1:7" x14ac:dyDescent="0.25">
      <c r="A1361" s="2" t="str">
        <f t="shared" si="21"/>
        <v>1_639</v>
      </c>
      <c r="B1361" s="1">
        <v>1</v>
      </c>
      <c r="C1361" s="1">
        <v>639</v>
      </c>
      <c r="D1361" s="1">
        <v>-1.0107427561209499E-2</v>
      </c>
      <c r="E1361" s="1">
        <v>-9.9972077054622799E-3</v>
      </c>
      <c r="F1361" s="1">
        <v>-0.57218379210005299</v>
      </c>
      <c r="G1361" s="1"/>
    </row>
    <row r="1362" spans="1:7" x14ac:dyDescent="0.25">
      <c r="A1362" s="2" t="str">
        <f t="shared" si="21"/>
        <v>1_640</v>
      </c>
      <c r="B1362" s="1">
        <v>1</v>
      </c>
      <c r="C1362" s="1">
        <v>640</v>
      </c>
      <c r="D1362" s="1">
        <v>2.2999253800748298</v>
      </c>
      <c r="E1362" s="1">
        <v>2.2999682131728099</v>
      </c>
      <c r="F1362" s="1">
        <v>1.5536876424238799</v>
      </c>
      <c r="G1362" s="1"/>
    </row>
    <row r="1363" spans="1:7" x14ac:dyDescent="0.25">
      <c r="A1363" s="2" t="str">
        <f t="shared" si="21"/>
        <v>1_641</v>
      </c>
      <c r="B1363" s="1">
        <v>1</v>
      </c>
      <c r="C1363" s="1">
        <v>641</v>
      </c>
      <c r="D1363" s="1">
        <v>3.3819469109500497E-2</v>
      </c>
      <c r="E1363" s="1">
        <v>3.4157686684044397E-2</v>
      </c>
      <c r="F1363" s="1">
        <v>0.89363687123473401</v>
      </c>
      <c r="G1363" s="1"/>
    </row>
    <row r="1364" spans="1:7" x14ac:dyDescent="0.25">
      <c r="A1364" s="2" t="str">
        <f t="shared" si="21"/>
        <v>1_642</v>
      </c>
      <c r="B1364" s="1">
        <v>1</v>
      </c>
      <c r="C1364" s="1">
        <v>642</v>
      </c>
      <c r="D1364" s="1">
        <v>-4.95707441197396E-2</v>
      </c>
      <c r="E1364" s="1">
        <v>-5.0534437928058402E-2</v>
      </c>
      <c r="F1364" s="1">
        <v>-0.55637826676768998</v>
      </c>
      <c r="G1364" s="1"/>
    </row>
    <row r="1365" spans="1:7" x14ac:dyDescent="0.25">
      <c r="A1365" s="2" t="str">
        <f t="shared" si="21"/>
        <v>1_643</v>
      </c>
      <c r="B1365" s="1">
        <v>1</v>
      </c>
      <c r="C1365" s="1">
        <v>643</v>
      </c>
      <c r="D1365" s="1">
        <v>1.3060621788865201</v>
      </c>
      <c r="E1365" s="1">
        <v>1.3062535883962001</v>
      </c>
      <c r="F1365" s="1">
        <v>1.0926251759221499</v>
      </c>
      <c r="G1365" s="1"/>
    </row>
    <row r="1366" spans="1:7" x14ac:dyDescent="0.25">
      <c r="A1366" s="2" t="str">
        <f t="shared" si="21"/>
        <v>1_644</v>
      </c>
      <c r="B1366" s="1">
        <v>1</v>
      </c>
      <c r="C1366" s="1">
        <v>644</v>
      </c>
      <c r="D1366" s="1">
        <v>-0.48167327186745401</v>
      </c>
      <c r="E1366" s="1">
        <v>-0.48022133319648602</v>
      </c>
      <c r="F1366" s="1">
        <v>-1.20154535896533</v>
      </c>
      <c r="G1366" s="1"/>
    </row>
    <row r="1367" spans="1:7" x14ac:dyDescent="0.25">
      <c r="A1367" s="2" t="str">
        <f t="shared" si="21"/>
        <v>1_645</v>
      </c>
      <c r="B1367" s="1">
        <v>1</v>
      </c>
      <c r="C1367" s="1">
        <v>645</v>
      </c>
      <c r="D1367" s="1">
        <v>1.0993645795668501</v>
      </c>
      <c r="E1367" s="1">
        <v>1.1005501900301899</v>
      </c>
      <c r="F1367" s="1">
        <v>0.74346110914362096</v>
      </c>
      <c r="G1367" s="1"/>
    </row>
    <row r="1368" spans="1:7" x14ac:dyDescent="0.25">
      <c r="A1368" s="2" t="str">
        <f t="shared" si="21"/>
        <v>1_646</v>
      </c>
      <c r="B1368" s="1">
        <v>1</v>
      </c>
      <c r="C1368" s="1">
        <v>646</v>
      </c>
      <c r="D1368" s="1">
        <v>-1.07089391147673</v>
      </c>
      <c r="E1368" s="1">
        <v>-1.0709963003193701</v>
      </c>
      <c r="F1368" s="1">
        <v>0.110178318367706</v>
      </c>
      <c r="G1368" s="1"/>
    </row>
    <row r="1369" spans="1:7" x14ac:dyDescent="0.25">
      <c r="A1369" s="2" t="str">
        <f t="shared" si="21"/>
        <v>1_647</v>
      </c>
      <c r="B1369" s="1">
        <v>1</v>
      </c>
      <c r="C1369" s="1">
        <v>647</v>
      </c>
      <c r="D1369" s="1">
        <v>1.5385425498131899</v>
      </c>
      <c r="E1369" s="1">
        <v>1.5394941170501599</v>
      </c>
      <c r="F1369" s="1">
        <v>-0.63852294786237396</v>
      </c>
      <c r="G1369" s="1"/>
    </row>
    <row r="1370" spans="1:7" x14ac:dyDescent="0.25">
      <c r="A1370" s="2" t="str">
        <f t="shared" si="21"/>
        <v>1_648</v>
      </c>
      <c r="B1370" s="1">
        <v>1</v>
      </c>
      <c r="C1370" s="1">
        <v>648</v>
      </c>
      <c r="D1370" s="1">
        <v>0.72001997806173701</v>
      </c>
      <c r="E1370" s="1">
        <v>0.71993548010196196</v>
      </c>
      <c r="F1370" s="1">
        <v>0.66553074564251802</v>
      </c>
      <c r="G1370" s="1"/>
    </row>
    <row r="1371" spans="1:7" x14ac:dyDescent="0.25">
      <c r="A1371" s="2" t="str">
        <f t="shared" si="21"/>
        <v>1_649</v>
      </c>
      <c r="B1371" s="1">
        <v>1</v>
      </c>
      <c r="C1371" s="1">
        <v>649</v>
      </c>
      <c r="D1371" s="1">
        <v>-0.57443447126642</v>
      </c>
      <c r="E1371" s="1">
        <v>-0.57529851142326105</v>
      </c>
      <c r="F1371" s="1">
        <v>-1.8569995287033201</v>
      </c>
      <c r="G1371" s="1"/>
    </row>
    <row r="1372" spans="1:7" x14ac:dyDescent="0.25">
      <c r="A1372" s="2" t="str">
        <f t="shared" si="21"/>
        <v>1_650</v>
      </c>
      <c r="B1372" s="1">
        <v>1</v>
      </c>
      <c r="C1372" s="1">
        <v>650</v>
      </c>
      <c r="D1372" s="1">
        <v>0.99272202553971101</v>
      </c>
      <c r="E1372" s="1">
        <v>0.99219651932285302</v>
      </c>
      <c r="F1372" s="1">
        <v>6.9356915602048097E-2</v>
      </c>
      <c r="G1372" s="1"/>
    </row>
    <row r="1373" spans="1:7" x14ac:dyDescent="0.25">
      <c r="A1373" s="2" t="str">
        <f t="shared" si="21"/>
        <v>1_651</v>
      </c>
      <c r="B1373" s="1">
        <v>1</v>
      </c>
      <c r="C1373" s="1">
        <v>651</v>
      </c>
      <c r="D1373" s="1">
        <v>1.0820235767792299</v>
      </c>
      <c r="E1373" s="1">
        <v>1.0802566087713401</v>
      </c>
      <c r="F1373" s="1">
        <v>2.1002279795987602</v>
      </c>
      <c r="G1373" s="1"/>
    </row>
    <row r="1374" spans="1:7" x14ac:dyDescent="0.25">
      <c r="A1374" s="2" t="str">
        <f t="shared" si="21"/>
        <v>1_652</v>
      </c>
      <c r="B1374" s="1">
        <v>1</v>
      </c>
      <c r="C1374" s="1">
        <v>652</v>
      </c>
      <c r="D1374" s="1">
        <v>0.57104959387918597</v>
      </c>
      <c r="E1374" s="1">
        <v>0.57146114540529902</v>
      </c>
      <c r="F1374" s="1">
        <v>-0.60841857595360804</v>
      </c>
      <c r="G1374" s="1"/>
    </row>
    <row r="1375" spans="1:7" x14ac:dyDescent="0.25">
      <c r="A1375" s="2" t="str">
        <f t="shared" si="21"/>
        <v>1_653</v>
      </c>
      <c r="B1375" s="1">
        <v>1</v>
      </c>
      <c r="C1375" s="1">
        <v>653</v>
      </c>
      <c r="D1375" s="1">
        <v>0.214814695839388</v>
      </c>
      <c r="E1375" s="1">
        <v>0.21536118569624399</v>
      </c>
      <c r="F1375" s="1">
        <v>-0.81030924914935898</v>
      </c>
      <c r="G1375" s="1"/>
    </row>
    <row r="1376" spans="1:7" x14ac:dyDescent="0.25">
      <c r="A1376" s="2" t="str">
        <f t="shared" si="21"/>
        <v>1_654</v>
      </c>
      <c r="B1376" s="1">
        <v>1</v>
      </c>
      <c r="C1376" s="1">
        <v>654</v>
      </c>
      <c r="D1376" s="1">
        <v>2.9376417663388402E-2</v>
      </c>
      <c r="E1376" s="1">
        <v>2.98474650529914E-2</v>
      </c>
      <c r="F1376" s="1">
        <v>-1.0117698081970301</v>
      </c>
      <c r="G1376" s="1"/>
    </row>
    <row r="1377" spans="1:7" x14ac:dyDescent="0.25">
      <c r="A1377" s="2" t="str">
        <f t="shared" si="21"/>
        <v>1_655</v>
      </c>
      <c r="B1377" s="1">
        <v>1</v>
      </c>
      <c r="C1377" s="1">
        <v>655</v>
      </c>
      <c r="D1377" s="1">
        <v>1.10601175018419</v>
      </c>
      <c r="E1377" s="1">
        <v>1.1050524883600199</v>
      </c>
      <c r="F1377" s="1">
        <v>0.65943744029017404</v>
      </c>
      <c r="G1377" s="1"/>
    </row>
    <row r="1378" spans="1:7" x14ac:dyDescent="0.25">
      <c r="A1378" s="2" t="str">
        <f t="shared" si="21"/>
        <v>1_656</v>
      </c>
      <c r="B1378" s="1">
        <v>1</v>
      </c>
      <c r="C1378" s="1">
        <v>656</v>
      </c>
      <c r="D1378" s="1">
        <v>-0.10046323286277099</v>
      </c>
      <c r="E1378" s="1">
        <v>-9.9996636682722101E-2</v>
      </c>
      <c r="F1378" s="1">
        <v>1.6165247954920701</v>
      </c>
      <c r="G1378" s="1"/>
    </row>
    <row r="1379" spans="1:7" x14ac:dyDescent="0.25">
      <c r="A1379" s="2" t="str">
        <f t="shared" si="21"/>
        <v>1_657</v>
      </c>
      <c r="B1379" s="1">
        <v>1</v>
      </c>
      <c r="C1379" s="1">
        <v>657</v>
      </c>
      <c r="D1379" s="1">
        <v>-0.440353225642163</v>
      </c>
      <c r="E1379" s="1">
        <v>-0.43983750805242899</v>
      </c>
      <c r="F1379" s="1">
        <v>0.33221294297596299</v>
      </c>
      <c r="G1379" s="1"/>
    </row>
    <row r="1380" spans="1:7" x14ac:dyDescent="0.25">
      <c r="A1380" s="2" t="str">
        <f t="shared" si="21"/>
        <v>1_658</v>
      </c>
      <c r="B1380" s="1">
        <v>1</v>
      </c>
      <c r="C1380" s="1">
        <v>658</v>
      </c>
      <c r="D1380" s="1">
        <v>0.35506805829834598</v>
      </c>
      <c r="E1380" s="1">
        <v>0.35405066594248102</v>
      </c>
      <c r="F1380" s="1">
        <v>0.11122135040580899</v>
      </c>
      <c r="G1380" s="1"/>
    </row>
    <row r="1381" spans="1:7" x14ac:dyDescent="0.25">
      <c r="A1381" s="2" t="str">
        <f t="shared" si="21"/>
        <v>1_659</v>
      </c>
      <c r="B1381" s="1">
        <v>1</v>
      </c>
      <c r="C1381" s="1">
        <v>659</v>
      </c>
      <c r="D1381" s="1">
        <v>4.0637665681043697E-2</v>
      </c>
      <c r="E1381" s="1">
        <v>4.0338629806766703E-2</v>
      </c>
      <c r="F1381" s="1">
        <v>0.67097111660717601</v>
      </c>
      <c r="G1381" s="1"/>
    </row>
    <row r="1382" spans="1:7" x14ac:dyDescent="0.25">
      <c r="A1382" s="2" t="str">
        <f t="shared" si="21"/>
        <v>1_660</v>
      </c>
      <c r="B1382" s="1">
        <v>1</v>
      </c>
      <c r="C1382" s="1">
        <v>660</v>
      </c>
      <c r="D1382" s="1">
        <v>1.1701148600017699</v>
      </c>
      <c r="E1382" s="1">
        <v>1.1708307058440699</v>
      </c>
      <c r="F1382" s="1">
        <v>-1.0775585406325101</v>
      </c>
      <c r="G1382" s="1"/>
    </row>
    <row r="1383" spans="1:7" x14ac:dyDescent="0.25">
      <c r="A1383" s="2" t="str">
        <f t="shared" si="21"/>
        <v>1_661</v>
      </c>
      <c r="B1383" s="1">
        <v>1</v>
      </c>
      <c r="C1383" s="1">
        <v>661</v>
      </c>
      <c r="D1383" s="1">
        <v>-1.36775803333569</v>
      </c>
      <c r="E1383" s="1">
        <v>-1.3676058802661</v>
      </c>
      <c r="F1383" s="1">
        <v>-0.11035766409714599</v>
      </c>
      <c r="G1383" s="1"/>
    </row>
    <row r="1384" spans="1:7" x14ac:dyDescent="0.25">
      <c r="A1384" s="2" t="str">
        <f t="shared" si="21"/>
        <v>1_662</v>
      </c>
      <c r="B1384" s="1">
        <v>1</v>
      </c>
      <c r="C1384" s="1">
        <v>662</v>
      </c>
      <c r="D1384" s="1">
        <v>-1.0200674101904299</v>
      </c>
      <c r="E1384" s="1">
        <v>-1.0191179831668999</v>
      </c>
      <c r="F1384" s="1">
        <v>0.158912550263868</v>
      </c>
      <c r="G1384" s="1"/>
    </row>
    <row r="1385" spans="1:7" x14ac:dyDescent="0.25">
      <c r="A1385" s="2" t="str">
        <f t="shared" si="21"/>
        <v>1_663</v>
      </c>
      <c r="B1385" s="1">
        <v>1</v>
      </c>
      <c r="C1385" s="1">
        <v>663</v>
      </c>
      <c r="D1385" s="1">
        <v>-0.269695269866497</v>
      </c>
      <c r="E1385" s="1">
        <v>-0.27028908489375902</v>
      </c>
      <c r="F1385" s="1">
        <v>-1.3507551745014199</v>
      </c>
      <c r="G1385" s="1"/>
    </row>
    <row r="1386" spans="1:7" x14ac:dyDescent="0.25">
      <c r="A1386" s="2" t="str">
        <f t="shared" si="21"/>
        <v>1_664</v>
      </c>
      <c r="B1386" s="1">
        <v>1</v>
      </c>
      <c r="C1386" s="1">
        <v>664</v>
      </c>
      <c r="D1386" s="1">
        <v>-0.69021591743148303</v>
      </c>
      <c r="E1386" s="1">
        <v>-0.68750561362291995</v>
      </c>
      <c r="F1386" s="1">
        <v>0.28447225451389202</v>
      </c>
      <c r="G1386" s="1"/>
    </row>
    <row r="1387" spans="1:7" x14ac:dyDescent="0.25">
      <c r="A1387" s="2" t="str">
        <f t="shared" si="21"/>
        <v>1_665</v>
      </c>
      <c r="B1387" s="1">
        <v>1</v>
      </c>
      <c r="C1387" s="1">
        <v>665</v>
      </c>
      <c r="D1387" s="1">
        <v>1.6461854212723701</v>
      </c>
      <c r="E1387" s="1">
        <v>1.6474315775481401</v>
      </c>
      <c r="F1387" s="1">
        <v>0.38795198668748798</v>
      </c>
      <c r="G1387" s="1"/>
    </row>
    <row r="1388" spans="1:7" x14ac:dyDescent="0.25">
      <c r="A1388" s="2" t="str">
        <f t="shared" si="21"/>
        <v>1_666</v>
      </c>
      <c r="B1388" s="1">
        <v>1</v>
      </c>
      <c r="C1388" s="1">
        <v>666</v>
      </c>
      <c r="D1388" s="1">
        <v>0.79682850780692105</v>
      </c>
      <c r="E1388" s="1">
        <v>0.797740619132983</v>
      </c>
      <c r="F1388" s="1">
        <v>-1.9260425388927499E-2</v>
      </c>
      <c r="G1388" s="1"/>
    </row>
    <row r="1389" spans="1:7" x14ac:dyDescent="0.25">
      <c r="A1389" s="2" t="str">
        <f t="shared" si="21"/>
        <v>1_667</v>
      </c>
      <c r="B1389" s="1">
        <v>1</v>
      </c>
      <c r="C1389" s="1">
        <v>667</v>
      </c>
      <c r="D1389" s="1">
        <v>-0.40464184480297899</v>
      </c>
      <c r="E1389" s="1">
        <v>-0.40477647874600797</v>
      </c>
      <c r="F1389" s="1">
        <v>-1.44222452076184</v>
      </c>
      <c r="G1389" s="1"/>
    </row>
    <row r="1390" spans="1:7" x14ac:dyDescent="0.25">
      <c r="A1390" s="2" t="str">
        <f t="shared" si="21"/>
        <v>1_668</v>
      </c>
      <c r="B1390" s="1">
        <v>1</v>
      </c>
      <c r="C1390" s="1">
        <v>668</v>
      </c>
      <c r="D1390" s="1">
        <v>-1.16178095224442</v>
      </c>
      <c r="E1390" s="1">
        <v>-1.1617906562723199</v>
      </c>
      <c r="F1390" s="1">
        <v>0.93783507723732795</v>
      </c>
      <c r="G1390" s="1"/>
    </row>
    <row r="1391" spans="1:7" x14ac:dyDescent="0.25">
      <c r="A1391" s="2" t="str">
        <f t="shared" si="21"/>
        <v>1_669</v>
      </c>
      <c r="B1391" s="1">
        <v>1</v>
      </c>
      <c r="C1391" s="1">
        <v>669</v>
      </c>
      <c r="D1391" s="1">
        <v>-0.22879759019182699</v>
      </c>
      <c r="E1391" s="1">
        <v>-0.230327162319338</v>
      </c>
      <c r="F1391" s="1">
        <v>-1.5309214565687499</v>
      </c>
      <c r="G1391" s="1"/>
    </row>
    <row r="1392" spans="1:7" x14ac:dyDescent="0.25">
      <c r="A1392" s="2" t="str">
        <f t="shared" si="21"/>
        <v>1_670</v>
      </c>
      <c r="B1392" s="1">
        <v>1</v>
      </c>
      <c r="C1392" s="1">
        <v>670</v>
      </c>
      <c r="D1392" s="1">
        <v>-1.2415105520712999</v>
      </c>
      <c r="E1392" s="1">
        <v>-1.2401666084282501</v>
      </c>
      <c r="F1392" s="1">
        <v>-0.65317467763201598</v>
      </c>
      <c r="G1392" s="1"/>
    </row>
    <row r="1393" spans="1:7" x14ac:dyDescent="0.25">
      <c r="A1393" s="2" t="str">
        <f t="shared" si="21"/>
        <v>1_671</v>
      </c>
      <c r="B1393" s="1">
        <v>1</v>
      </c>
      <c r="C1393" s="1">
        <v>671</v>
      </c>
      <c r="D1393" s="1">
        <v>-0.57644840262540897</v>
      </c>
      <c r="E1393" s="1">
        <v>-0.578789288769338</v>
      </c>
      <c r="F1393" s="1">
        <v>0.95897835940891496</v>
      </c>
      <c r="G1393" s="1"/>
    </row>
    <row r="1394" spans="1:7" x14ac:dyDescent="0.25">
      <c r="A1394" s="2" t="str">
        <f t="shared" si="21"/>
        <v>1_672</v>
      </c>
      <c r="B1394" s="1">
        <v>1</v>
      </c>
      <c r="C1394" s="1">
        <v>672</v>
      </c>
      <c r="D1394" s="1">
        <v>-1.52542616202537</v>
      </c>
      <c r="E1394" s="1">
        <v>-1.52513507252372</v>
      </c>
      <c r="F1394" s="1">
        <v>0.83403430250320698</v>
      </c>
      <c r="G1394" s="1"/>
    </row>
    <row r="1395" spans="1:7" x14ac:dyDescent="0.25">
      <c r="A1395" s="2" t="str">
        <f t="shared" si="21"/>
        <v>1_673</v>
      </c>
      <c r="B1395" s="1">
        <v>1</v>
      </c>
      <c r="C1395" s="1">
        <v>673</v>
      </c>
      <c r="D1395" s="1">
        <v>-1.96753229746285</v>
      </c>
      <c r="E1395" s="1">
        <v>-1.96720998342644</v>
      </c>
      <c r="F1395" s="1">
        <v>-2.9639419877218898E-2</v>
      </c>
      <c r="G1395" s="1"/>
    </row>
    <row r="1396" spans="1:7" x14ac:dyDescent="0.25">
      <c r="A1396" s="2" t="str">
        <f t="shared" si="21"/>
        <v>1_674</v>
      </c>
      <c r="B1396" s="1">
        <v>1</v>
      </c>
      <c r="C1396" s="1">
        <v>674</v>
      </c>
      <c r="D1396" s="1">
        <v>0.37058083271494702</v>
      </c>
      <c r="E1396" s="1">
        <v>0.37218043084851599</v>
      </c>
      <c r="F1396" s="1">
        <v>1.98666555671719</v>
      </c>
      <c r="G1396" s="1"/>
    </row>
    <row r="1397" spans="1:7" x14ac:dyDescent="0.25">
      <c r="A1397" s="2" t="str">
        <f t="shared" si="21"/>
        <v>1_675</v>
      </c>
      <c r="B1397" s="1">
        <v>1</v>
      </c>
      <c r="C1397" s="1">
        <v>675</v>
      </c>
      <c r="D1397" s="1">
        <v>-6.8327277492030894E-2</v>
      </c>
      <c r="E1397" s="1">
        <v>-6.8142676061064403E-2</v>
      </c>
      <c r="F1397" s="1">
        <v>-0.76221365532330199</v>
      </c>
      <c r="G1397" s="1"/>
    </row>
    <row r="1398" spans="1:7" x14ac:dyDescent="0.25">
      <c r="A1398" s="2" t="str">
        <f t="shared" si="21"/>
        <v>1_676</v>
      </c>
      <c r="B1398" s="1">
        <v>1</v>
      </c>
      <c r="C1398" s="1">
        <v>676</v>
      </c>
      <c r="D1398" s="1">
        <v>-0.43129196915639201</v>
      </c>
      <c r="E1398" s="1">
        <v>-0.43019723668683502</v>
      </c>
      <c r="F1398" s="1">
        <v>-0.39067085260518702</v>
      </c>
      <c r="G1398" s="1"/>
    </row>
    <row r="1399" spans="1:7" x14ac:dyDescent="0.25">
      <c r="A1399" s="2" t="str">
        <f t="shared" si="21"/>
        <v>1_677</v>
      </c>
      <c r="B1399" s="1">
        <v>1</v>
      </c>
      <c r="C1399" s="1">
        <v>677</v>
      </c>
      <c r="D1399" s="1">
        <v>-0.47671042190332802</v>
      </c>
      <c r="E1399" s="1">
        <v>-0.47618090510281003</v>
      </c>
      <c r="F1399" s="1">
        <v>-0.78906085692009797</v>
      </c>
      <c r="G1399" s="1"/>
    </row>
    <row r="1400" spans="1:7" x14ac:dyDescent="0.25">
      <c r="A1400" s="2" t="str">
        <f t="shared" si="21"/>
        <v>1_678</v>
      </c>
      <c r="B1400" s="1">
        <v>1</v>
      </c>
      <c r="C1400" s="1">
        <v>678</v>
      </c>
      <c r="D1400" s="1">
        <v>-0.93339346895563002</v>
      </c>
      <c r="E1400" s="1">
        <v>-0.93378196381240197</v>
      </c>
      <c r="F1400" s="1">
        <v>0.51603921445846701</v>
      </c>
      <c r="G1400" s="1"/>
    </row>
    <row r="1401" spans="1:7" x14ac:dyDescent="0.25">
      <c r="A1401" s="2" t="str">
        <f t="shared" si="21"/>
        <v>1_679</v>
      </c>
      <c r="B1401" s="1">
        <v>1</v>
      </c>
      <c r="C1401" s="1">
        <v>679</v>
      </c>
      <c r="D1401" s="1">
        <v>0.199916670549171</v>
      </c>
      <c r="E1401" s="1">
        <v>0.201470035054964</v>
      </c>
      <c r="F1401" s="1">
        <v>0.23453155481209101</v>
      </c>
      <c r="G1401" s="1"/>
    </row>
    <row r="1402" spans="1:7" x14ac:dyDescent="0.25">
      <c r="A1402" s="2" t="str">
        <f t="shared" si="21"/>
        <v>1_680</v>
      </c>
      <c r="B1402" s="1">
        <v>1</v>
      </c>
      <c r="C1402" s="1">
        <v>680</v>
      </c>
      <c r="D1402" s="1">
        <v>0.414275069805631</v>
      </c>
      <c r="E1402" s="1">
        <v>0.414791497538047</v>
      </c>
      <c r="F1402" s="1">
        <v>3.6373627887238198E-2</v>
      </c>
      <c r="G1402" s="1"/>
    </row>
    <row r="1403" spans="1:7" x14ac:dyDescent="0.25">
      <c r="A1403" s="2" t="str">
        <f t="shared" si="21"/>
        <v>1_681</v>
      </c>
      <c r="B1403" s="1">
        <v>1</v>
      </c>
      <c r="C1403" s="1">
        <v>681</v>
      </c>
      <c r="D1403" s="1">
        <v>-0.55068802839451303</v>
      </c>
      <c r="E1403" s="1">
        <v>-0.55159363844633102</v>
      </c>
      <c r="F1403" s="1">
        <v>-1.2647154674930701</v>
      </c>
      <c r="G1403" s="1"/>
    </row>
    <row r="1404" spans="1:7" x14ac:dyDescent="0.25">
      <c r="A1404" s="2" t="str">
        <f t="shared" si="21"/>
        <v>1_682</v>
      </c>
      <c r="B1404" s="1">
        <v>1</v>
      </c>
      <c r="C1404" s="1">
        <v>682</v>
      </c>
      <c r="D1404" s="1">
        <v>-0.441514180917499</v>
      </c>
      <c r="E1404" s="1">
        <v>-0.44136153026345498</v>
      </c>
      <c r="F1404" s="1">
        <v>-0.75043776763051695</v>
      </c>
      <c r="G1404" s="1"/>
    </row>
    <row r="1405" spans="1:7" x14ac:dyDescent="0.25">
      <c r="A1405" s="2" t="str">
        <f t="shared" si="21"/>
        <v>1_683</v>
      </c>
      <c r="B1405" s="1">
        <v>1</v>
      </c>
      <c r="C1405" s="1">
        <v>683</v>
      </c>
      <c r="D1405" s="1">
        <v>0.41060693189888198</v>
      </c>
      <c r="E1405" s="1">
        <v>0.409166274306342</v>
      </c>
      <c r="F1405" s="1">
        <v>0.83981798158710896</v>
      </c>
      <c r="G1405" s="1"/>
    </row>
    <row r="1406" spans="1:7" x14ac:dyDescent="0.25">
      <c r="A1406" s="2" t="str">
        <f t="shared" si="21"/>
        <v>1_684</v>
      </c>
      <c r="B1406" s="1">
        <v>1</v>
      </c>
      <c r="C1406" s="1">
        <v>684</v>
      </c>
      <c r="D1406" s="1">
        <v>-2.0220837960473901</v>
      </c>
      <c r="E1406" s="1">
        <v>-2.0234945874456001</v>
      </c>
      <c r="F1406" s="1">
        <v>-0.192795537292175</v>
      </c>
      <c r="G1406" s="1"/>
    </row>
    <row r="1407" spans="1:7" x14ac:dyDescent="0.25">
      <c r="A1407" s="2" t="str">
        <f t="shared" si="21"/>
        <v>1_685</v>
      </c>
      <c r="B1407" s="1">
        <v>1</v>
      </c>
      <c r="C1407" s="1">
        <v>685</v>
      </c>
      <c r="D1407" s="1">
        <v>0.258824566379451</v>
      </c>
      <c r="E1407" s="1">
        <v>0.25837829288528502</v>
      </c>
      <c r="F1407" s="1">
        <v>-0.43803697422415799</v>
      </c>
      <c r="G1407" s="1"/>
    </row>
    <row r="1408" spans="1:7" x14ac:dyDescent="0.25">
      <c r="A1408" s="2" t="str">
        <f t="shared" si="21"/>
        <v>1_686</v>
      </c>
      <c r="B1408" s="1">
        <v>1</v>
      </c>
      <c r="C1408" s="1">
        <v>686</v>
      </c>
      <c r="D1408" s="1">
        <v>8.84109475266696E-2</v>
      </c>
      <c r="E1408" s="1">
        <v>8.7807189825257301E-2</v>
      </c>
      <c r="F1408" s="1">
        <v>-1.09358951936861</v>
      </c>
      <c r="G1408" s="1"/>
    </row>
    <row r="1409" spans="1:7" x14ac:dyDescent="0.25">
      <c r="A1409" s="2" t="str">
        <f t="shared" si="21"/>
        <v>1_687</v>
      </c>
      <c r="B1409" s="1">
        <v>1</v>
      </c>
      <c r="C1409" s="1">
        <v>687</v>
      </c>
      <c r="D1409" s="1">
        <v>-3.2558249865570703E-2</v>
      </c>
      <c r="E1409" s="1">
        <v>-3.2882773246464998E-2</v>
      </c>
      <c r="F1409" s="1">
        <v>0.42172452604821498</v>
      </c>
      <c r="G1409" s="1"/>
    </row>
    <row r="1410" spans="1:7" x14ac:dyDescent="0.25">
      <c r="A1410" s="2" t="str">
        <f t="shared" si="21"/>
        <v>1_688</v>
      </c>
      <c r="B1410" s="1">
        <v>1</v>
      </c>
      <c r="C1410" s="1">
        <v>688</v>
      </c>
      <c r="D1410" s="1">
        <v>-0.96132846318577903</v>
      </c>
      <c r="E1410" s="1">
        <v>-0.96330170176784202</v>
      </c>
      <c r="F1410" s="1">
        <v>-1.2422122569869001</v>
      </c>
      <c r="G1410" s="1"/>
    </row>
    <row r="1411" spans="1:7" x14ac:dyDescent="0.25">
      <c r="A1411" s="2" t="str">
        <f t="shared" ref="A1411:A1474" si="22">B1411&amp;"_"&amp;C1411</f>
        <v>1_689</v>
      </c>
      <c r="B1411" s="1">
        <v>1</v>
      </c>
      <c r="C1411" s="1">
        <v>689</v>
      </c>
      <c r="D1411" s="1">
        <v>1.00069660087663</v>
      </c>
      <c r="E1411" s="1">
        <v>1.00001440045644</v>
      </c>
      <c r="F1411" s="1">
        <v>1.51497001428307</v>
      </c>
      <c r="G1411" s="1"/>
    </row>
    <row r="1412" spans="1:7" x14ac:dyDescent="0.25">
      <c r="A1412" s="2" t="str">
        <f t="shared" si="22"/>
        <v>1_690</v>
      </c>
      <c r="B1412" s="1">
        <v>1</v>
      </c>
      <c r="C1412" s="1">
        <v>690</v>
      </c>
      <c r="D1412" s="1">
        <v>0.53517619098901503</v>
      </c>
      <c r="E1412" s="1">
        <v>0.53503699585375597</v>
      </c>
      <c r="F1412" s="1">
        <v>2.2940875101164799</v>
      </c>
      <c r="G1412" s="1"/>
    </row>
    <row r="1413" spans="1:7" x14ac:dyDescent="0.25">
      <c r="A1413" s="2" t="str">
        <f t="shared" si="22"/>
        <v>1_691</v>
      </c>
      <c r="B1413" s="1">
        <v>1</v>
      </c>
      <c r="C1413" s="1">
        <v>691</v>
      </c>
      <c r="D1413" s="1">
        <v>2.8526585095116999</v>
      </c>
      <c r="E1413" s="1">
        <v>2.85288133015331</v>
      </c>
      <c r="F1413" s="1">
        <v>0.98771591756842003</v>
      </c>
      <c r="G1413" s="1"/>
    </row>
    <row r="1414" spans="1:7" x14ac:dyDescent="0.25">
      <c r="A1414" s="2" t="str">
        <f t="shared" si="22"/>
        <v>1_692</v>
      </c>
      <c r="B1414" s="1">
        <v>1</v>
      </c>
      <c r="C1414" s="1">
        <v>692</v>
      </c>
      <c r="D1414" s="1">
        <v>0.57225201266950998</v>
      </c>
      <c r="E1414" s="1">
        <v>0.57448060148886604</v>
      </c>
      <c r="F1414" s="1">
        <v>-1.33193401378031</v>
      </c>
      <c r="G1414" s="1"/>
    </row>
    <row r="1415" spans="1:7" x14ac:dyDescent="0.25">
      <c r="A1415" s="2" t="str">
        <f t="shared" si="22"/>
        <v>1_693</v>
      </c>
      <c r="B1415" s="1">
        <v>1</v>
      </c>
      <c r="C1415" s="1">
        <v>693</v>
      </c>
      <c r="D1415" s="1">
        <v>-1.26847587062213</v>
      </c>
      <c r="E1415" s="1">
        <v>-1.2677582696062899</v>
      </c>
      <c r="F1415" s="1">
        <v>-0.235538315203208</v>
      </c>
      <c r="G1415" s="1"/>
    </row>
    <row r="1416" spans="1:7" x14ac:dyDescent="0.25">
      <c r="A1416" s="2" t="str">
        <f t="shared" si="22"/>
        <v>1_694</v>
      </c>
      <c r="B1416" s="1">
        <v>1</v>
      </c>
      <c r="C1416" s="1">
        <v>694</v>
      </c>
      <c r="D1416" s="1">
        <v>-0.767328069206069</v>
      </c>
      <c r="E1416" s="1">
        <v>-0.76670190807431204</v>
      </c>
      <c r="F1416" s="1">
        <v>-1.79459688163325</v>
      </c>
      <c r="G1416" s="1"/>
    </row>
    <row r="1417" spans="1:7" x14ac:dyDescent="0.25">
      <c r="A1417" s="2" t="str">
        <f t="shared" si="22"/>
        <v>1_695</v>
      </c>
      <c r="B1417" s="1">
        <v>1</v>
      </c>
      <c r="C1417" s="1">
        <v>695</v>
      </c>
      <c r="D1417" s="1">
        <v>-1.94704501017845</v>
      </c>
      <c r="E1417" s="1">
        <v>-1.9458098026195401</v>
      </c>
      <c r="F1417" s="1">
        <v>-0.78036758116817595</v>
      </c>
      <c r="G1417" s="1"/>
    </row>
    <row r="1418" spans="1:7" x14ac:dyDescent="0.25">
      <c r="A1418" s="2" t="str">
        <f t="shared" si="22"/>
        <v>1_696</v>
      </c>
      <c r="B1418" s="1">
        <v>1</v>
      </c>
      <c r="C1418" s="1">
        <v>696</v>
      </c>
      <c r="D1418" s="1">
        <v>-4.6490898973741097E-2</v>
      </c>
      <c r="E1418" s="1">
        <v>-4.6494936783336299E-2</v>
      </c>
      <c r="F1418" s="1">
        <v>0.96638414710165299</v>
      </c>
      <c r="G1418" s="1"/>
    </row>
    <row r="1419" spans="1:7" x14ac:dyDescent="0.25">
      <c r="A1419" s="2" t="str">
        <f t="shared" si="22"/>
        <v>1_697</v>
      </c>
      <c r="B1419" s="1">
        <v>1</v>
      </c>
      <c r="C1419" s="1">
        <v>697</v>
      </c>
      <c r="D1419" s="1">
        <v>0.47977194161655901</v>
      </c>
      <c r="E1419" s="1">
        <v>0.47913942909353802</v>
      </c>
      <c r="F1419" s="1">
        <v>-0.673282075101716</v>
      </c>
      <c r="G1419" s="1"/>
    </row>
    <row r="1420" spans="1:7" x14ac:dyDescent="0.25">
      <c r="A1420" s="2" t="str">
        <f t="shared" si="22"/>
        <v>1_698</v>
      </c>
      <c r="B1420" s="1">
        <v>1</v>
      </c>
      <c r="C1420" s="1">
        <v>698</v>
      </c>
      <c r="D1420" s="1">
        <v>-0.42295509045179402</v>
      </c>
      <c r="E1420" s="1">
        <v>-0.42358845573195703</v>
      </c>
      <c r="F1420" s="1">
        <v>0.52344945819991295</v>
      </c>
      <c r="G1420" s="1"/>
    </row>
    <row r="1421" spans="1:7" x14ac:dyDescent="0.25">
      <c r="A1421" s="2" t="str">
        <f t="shared" si="22"/>
        <v>1_699</v>
      </c>
      <c r="B1421" s="1">
        <v>1</v>
      </c>
      <c r="C1421" s="1">
        <v>699</v>
      </c>
      <c r="D1421" s="1">
        <v>0.93524702288011496</v>
      </c>
      <c r="E1421" s="1">
        <v>0.93479186353522503</v>
      </c>
      <c r="F1421" s="1">
        <v>-3.4672055844062098E-2</v>
      </c>
      <c r="G1421" s="1"/>
    </row>
    <row r="1422" spans="1:7" x14ac:dyDescent="0.25">
      <c r="A1422" s="2" t="str">
        <f t="shared" si="22"/>
        <v>1_700</v>
      </c>
      <c r="B1422" s="1">
        <v>1</v>
      </c>
      <c r="C1422" s="1">
        <v>700</v>
      </c>
      <c r="D1422" s="1">
        <v>0.103686075968662</v>
      </c>
      <c r="E1422" s="1">
        <v>0.10151333275647</v>
      </c>
      <c r="F1422" s="1">
        <v>-0.82354030407102796</v>
      </c>
      <c r="G1422" s="1"/>
    </row>
    <row r="1423" spans="1:7" x14ac:dyDescent="0.25">
      <c r="A1423" s="2" t="str">
        <f t="shared" si="22"/>
        <v>1_701</v>
      </c>
      <c r="B1423" s="1">
        <v>1</v>
      </c>
      <c r="C1423" s="1">
        <v>701</v>
      </c>
      <c r="D1423" s="1">
        <v>-0.54003829646858204</v>
      </c>
      <c r="E1423" s="1">
        <v>-0.54021586989089798</v>
      </c>
      <c r="F1423" s="1">
        <v>0.82934912233720703</v>
      </c>
      <c r="G1423" s="1"/>
    </row>
    <row r="1424" spans="1:7" x14ac:dyDescent="0.25">
      <c r="A1424" s="2" t="str">
        <f t="shared" si="22"/>
        <v>1_702</v>
      </c>
      <c r="B1424" s="1">
        <v>1</v>
      </c>
      <c r="C1424" s="1">
        <v>702</v>
      </c>
      <c r="D1424" s="1">
        <v>-1.4968363529111699</v>
      </c>
      <c r="E1424" s="1">
        <v>-1.49719181973473</v>
      </c>
      <c r="F1424" s="1">
        <v>-1.6547860722057399</v>
      </c>
      <c r="G1424" s="1"/>
    </row>
    <row r="1425" spans="1:7" x14ac:dyDescent="0.25">
      <c r="A1425" s="2" t="str">
        <f t="shared" si="22"/>
        <v>1_703</v>
      </c>
      <c r="B1425" s="1">
        <v>1</v>
      </c>
      <c r="C1425" s="1">
        <v>703</v>
      </c>
      <c r="D1425" s="1">
        <v>-0.61238969621501804</v>
      </c>
      <c r="E1425" s="1">
        <v>-0.612384660635929</v>
      </c>
      <c r="F1425" s="1">
        <v>1.3304333073582399</v>
      </c>
      <c r="G1425" s="1"/>
    </row>
    <row r="1426" spans="1:7" x14ac:dyDescent="0.25">
      <c r="A1426" s="2" t="str">
        <f t="shared" si="22"/>
        <v>1_704</v>
      </c>
      <c r="B1426" s="1">
        <v>1</v>
      </c>
      <c r="C1426" s="1">
        <v>704</v>
      </c>
      <c r="D1426" s="1">
        <v>0.743817589137169</v>
      </c>
      <c r="E1426" s="1">
        <v>0.74236826817276602</v>
      </c>
      <c r="F1426" s="1">
        <v>-2.7300740189028301</v>
      </c>
      <c r="G1426" s="1"/>
    </row>
    <row r="1427" spans="1:7" x14ac:dyDescent="0.25">
      <c r="A1427" s="2" t="str">
        <f t="shared" si="22"/>
        <v>1_705</v>
      </c>
      <c r="B1427" s="1">
        <v>1</v>
      </c>
      <c r="C1427" s="1">
        <v>705</v>
      </c>
      <c r="D1427" s="1">
        <v>1.47199725529946</v>
      </c>
      <c r="E1427" s="1">
        <v>1.4725808625961001</v>
      </c>
      <c r="F1427" s="1">
        <v>-8.1921570923274498E-2</v>
      </c>
      <c r="G1427" s="1"/>
    </row>
    <row r="1428" spans="1:7" x14ac:dyDescent="0.25">
      <c r="A1428" s="2" t="str">
        <f t="shared" si="22"/>
        <v>1_706</v>
      </c>
      <c r="B1428" s="1">
        <v>1</v>
      </c>
      <c r="C1428" s="1">
        <v>706</v>
      </c>
      <c r="D1428" s="1">
        <v>8.6020633027414306E-2</v>
      </c>
      <c r="E1428" s="1">
        <v>8.7018086586716406E-2</v>
      </c>
      <c r="F1428" s="1">
        <v>-1.47656858618575</v>
      </c>
      <c r="G1428" s="1"/>
    </row>
    <row r="1429" spans="1:7" x14ac:dyDescent="0.25">
      <c r="A1429" s="2" t="str">
        <f t="shared" si="22"/>
        <v>1_707</v>
      </c>
      <c r="B1429" s="1">
        <v>1</v>
      </c>
      <c r="C1429" s="1">
        <v>707</v>
      </c>
      <c r="D1429" s="1">
        <v>0.40093296337923001</v>
      </c>
      <c r="E1429" s="1">
        <v>0.40067208191863002</v>
      </c>
      <c r="F1429" s="1">
        <v>0.38768901268036199</v>
      </c>
      <c r="G1429" s="1"/>
    </row>
    <row r="1430" spans="1:7" x14ac:dyDescent="0.25">
      <c r="A1430" s="2" t="str">
        <f t="shared" si="22"/>
        <v>1_708</v>
      </c>
      <c r="B1430" s="1">
        <v>1</v>
      </c>
      <c r="C1430" s="1">
        <v>708</v>
      </c>
      <c r="D1430" s="1">
        <v>0.32485653731669201</v>
      </c>
      <c r="E1430" s="1">
        <v>0.32354954062702201</v>
      </c>
      <c r="F1430" s="1">
        <v>0.497874083383748</v>
      </c>
      <c r="G1430" s="1"/>
    </row>
    <row r="1431" spans="1:7" x14ac:dyDescent="0.25">
      <c r="A1431" s="2" t="str">
        <f t="shared" si="22"/>
        <v>1_709</v>
      </c>
      <c r="B1431" s="1">
        <v>1</v>
      </c>
      <c r="C1431" s="1">
        <v>709</v>
      </c>
      <c r="D1431" s="1">
        <v>-1.2918687730665299</v>
      </c>
      <c r="E1431" s="1">
        <v>-1.29200388305612</v>
      </c>
      <c r="F1431" s="1">
        <v>-1.23286014444556</v>
      </c>
      <c r="G1431" s="1"/>
    </row>
    <row r="1432" spans="1:7" x14ac:dyDescent="0.25">
      <c r="A1432" s="2" t="str">
        <f t="shared" si="22"/>
        <v>1_710</v>
      </c>
      <c r="B1432" s="1">
        <v>1</v>
      </c>
      <c r="C1432" s="1">
        <v>710</v>
      </c>
      <c r="D1432" s="1">
        <v>1.99397348054649E-2</v>
      </c>
      <c r="E1432" s="1">
        <v>2.07535157198806E-2</v>
      </c>
      <c r="F1432" s="1">
        <v>-1.05265676378769</v>
      </c>
      <c r="G1432" s="1"/>
    </row>
    <row r="1433" spans="1:7" x14ac:dyDescent="0.25">
      <c r="A1433" s="2" t="str">
        <f t="shared" si="22"/>
        <v>1_711</v>
      </c>
      <c r="B1433" s="1">
        <v>1</v>
      </c>
      <c r="C1433" s="1">
        <v>711</v>
      </c>
      <c r="D1433" s="1">
        <v>-0.34216544824050898</v>
      </c>
      <c r="E1433" s="1">
        <v>-0.34240611852381397</v>
      </c>
      <c r="F1433" s="1">
        <v>-0.67315128574091898</v>
      </c>
      <c r="G1433" s="1"/>
    </row>
    <row r="1434" spans="1:7" x14ac:dyDescent="0.25">
      <c r="A1434" s="2" t="str">
        <f t="shared" si="22"/>
        <v>1_712</v>
      </c>
      <c r="B1434" s="1">
        <v>1</v>
      </c>
      <c r="C1434" s="1">
        <v>712</v>
      </c>
      <c r="D1434" s="1">
        <v>1.15838669136318</v>
      </c>
      <c r="E1434" s="1">
        <v>1.1582300545555699</v>
      </c>
      <c r="F1434" s="1">
        <v>0.59180458153838</v>
      </c>
      <c r="G1434" s="1"/>
    </row>
    <row r="1435" spans="1:7" x14ac:dyDescent="0.25">
      <c r="A1435" s="2" t="str">
        <f t="shared" si="22"/>
        <v>1_713</v>
      </c>
      <c r="B1435" s="1">
        <v>1</v>
      </c>
      <c r="C1435" s="1">
        <v>713</v>
      </c>
      <c r="D1435" s="1">
        <v>-0.42635733250021302</v>
      </c>
      <c r="E1435" s="1">
        <v>-0.42639814319149899</v>
      </c>
      <c r="F1435" s="1">
        <v>0.47206919240939099</v>
      </c>
      <c r="G1435" s="1"/>
    </row>
    <row r="1436" spans="1:7" x14ac:dyDescent="0.25">
      <c r="A1436" s="2" t="str">
        <f t="shared" si="22"/>
        <v>1_714</v>
      </c>
      <c r="B1436" s="1">
        <v>1</v>
      </c>
      <c r="C1436" s="1">
        <v>714</v>
      </c>
      <c r="D1436" s="1">
        <v>1.2589481867316901</v>
      </c>
      <c r="E1436" s="1">
        <v>1.2592352944640699</v>
      </c>
      <c r="F1436" s="1">
        <v>1.22099297699684</v>
      </c>
      <c r="G1436" s="1"/>
    </row>
    <row r="1437" spans="1:7" x14ac:dyDescent="0.25">
      <c r="A1437" s="2" t="str">
        <f t="shared" si="22"/>
        <v>1_715</v>
      </c>
      <c r="B1437" s="1">
        <v>1</v>
      </c>
      <c r="C1437" s="1">
        <v>715</v>
      </c>
      <c r="D1437" s="1">
        <v>0.49464169665012703</v>
      </c>
      <c r="E1437" s="1">
        <v>0.49488191992750802</v>
      </c>
      <c r="F1437" s="1">
        <v>1.11679875815347</v>
      </c>
      <c r="G1437" s="1"/>
    </row>
    <row r="1438" spans="1:7" x14ac:dyDescent="0.25">
      <c r="A1438" s="2" t="str">
        <f t="shared" si="22"/>
        <v>1_716</v>
      </c>
      <c r="B1438" s="1">
        <v>1</v>
      </c>
      <c r="C1438" s="1">
        <v>716</v>
      </c>
      <c r="D1438" s="1">
        <v>-0.55820206640637804</v>
      </c>
      <c r="E1438" s="1">
        <v>-0.55781478352450498</v>
      </c>
      <c r="F1438" s="1">
        <v>1.7693844019273799</v>
      </c>
      <c r="G1438" s="1"/>
    </row>
    <row r="1439" spans="1:7" x14ac:dyDescent="0.25">
      <c r="A1439" s="2" t="str">
        <f t="shared" si="22"/>
        <v>1_717</v>
      </c>
      <c r="B1439" s="1">
        <v>1</v>
      </c>
      <c r="C1439" s="1">
        <v>717</v>
      </c>
      <c r="D1439" s="1">
        <v>0.18899248529163201</v>
      </c>
      <c r="E1439" s="1">
        <v>0.18740525970913899</v>
      </c>
      <c r="F1439" s="1">
        <v>-1.8408263291865501</v>
      </c>
      <c r="G1439" s="1"/>
    </row>
    <row r="1440" spans="1:7" x14ac:dyDescent="0.25">
      <c r="A1440" s="2" t="str">
        <f t="shared" si="22"/>
        <v>1_718</v>
      </c>
      <c r="B1440" s="1">
        <v>1</v>
      </c>
      <c r="C1440" s="1">
        <v>718</v>
      </c>
      <c r="D1440" s="1">
        <v>0.36632931425096299</v>
      </c>
      <c r="E1440" s="1">
        <v>0.36721191446090701</v>
      </c>
      <c r="F1440" s="1">
        <v>-1.8850537652986701</v>
      </c>
      <c r="G1440" s="1"/>
    </row>
    <row r="1441" spans="1:7" x14ac:dyDescent="0.25">
      <c r="A1441" s="2" t="str">
        <f t="shared" si="22"/>
        <v>1_719</v>
      </c>
      <c r="B1441" s="1">
        <v>1</v>
      </c>
      <c r="C1441" s="1">
        <v>719</v>
      </c>
      <c r="D1441" s="1">
        <v>1.3550426186070701</v>
      </c>
      <c r="E1441" s="1">
        <v>1.35520064056287</v>
      </c>
      <c r="F1441" s="1">
        <v>-0.56579883584670398</v>
      </c>
      <c r="G1441" s="1"/>
    </row>
    <row r="1442" spans="1:7" x14ac:dyDescent="0.25">
      <c r="A1442" s="2" t="str">
        <f t="shared" si="22"/>
        <v>2_0</v>
      </c>
      <c r="B1442" s="1">
        <v>2</v>
      </c>
      <c r="C1442" s="1">
        <v>0</v>
      </c>
      <c r="D1442" s="1">
        <v>0.117455524470317</v>
      </c>
      <c r="E1442" s="1">
        <v>0.11684159933457799</v>
      </c>
      <c r="F1442" s="1">
        <v>0.22294347580882201</v>
      </c>
      <c r="G1442" s="1"/>
    </row>
    <row r="1443" spans="1:7" x14ac:dyDescent="0.25">
      <c r="A1443" s="2" t="str">
        <f t="shared" si="22"/>
        <v>2_1</v>
      </c>
      <c r="B1443" s="1">
        <v>2</v>
      </c>
      <c r="C1443" s="1">
        <v>1</v>
      </c>
      <c r="D1443" s="1">
        <v>0.52037357070352896</v>
      </c>
      <c r="E1443" s="1">
        <v>0.51967438936027499</v>
      </c>
      <c r="F1443" s="1">
        <v>-0.45213883235253199</v>
      </c>
      <c r="G1443" s="1"/>
    </row>
    <row r="1444" spans="1:7" x14ac:dyDescent="0.25">
      <c r="A1444" s="2" t="str">
        <f t="shared" si="22"/>
        <v>2_2</v>
      </c>
      <c r="B1444" s="1">
        <v>2</v>
      </c>
      <c r="C1444" s="1">
        <v>2</v>
      </c>
      <c r="D1444" s="1">
        <v>-0.69037714963364105</v>
      </c>
      <c r="E1444" s="1">
        <v>-0.69052568234927802</v>
      </c>
      <c r="F1444" s="1">
        <v>-0.75909600052181003</v>
      </c>
      <c r="G1444" s="1"/>
    </row>
    <row r="1445" spans="1:7" x14ac:dyDescent="0.25">
      <c r="A1445" s="2" t="str">
        <f t="shared" si="22"/>
        <v>2_3</v>
      </c>
      <c r="B1445" s="1">
        <v>2</v>
      </c>
      <c r="C1445" s="1">
        <v>3</v>
      </c>
      <c r="D1445" s="1">
        <v>-1.6378164578082499</v>
      </c>
      <c r="E1445" s="1">
        <v>-1.6379405456755001</v>
      </c>
      <c r="F1445" s="1">
        <v>-0.25664596092585901</v>
      </c>
      <c r="G1445" s="1"/>
    </row>
    <row r="1446" spans="1:7" x14ac:dyDescent="0.25">
      <c r="A1446" s="2" t="str">
        <f t="shared" si="22"/>
        <v>2_4</v>
      </c>
      <c r="B1446" s="1">
        <v>2</v>
      </c>
      <c r="C1446" s="1">
        <v>4</v>
      </c>
      <c r="D1446" s="1">
        <v>-0.68052579335845298</v>
      </c>
      <c r="E1446" s="1">
        <v>-0.681805870260351</v>
      </c>
      <c r="F1446" s="1">
        <v>-0.64586474243046299</v>
      </c>
      <c r="G1446" s="1"/>
    </row>
    <row r="1447" spans="1:7" x14ac:dyDescent="0.25">
      <c r="A1447" s="2" t="str">
        <f t="shared" si="22"/>
        <v>2_5</v>
      </c>
      <c r="B1447" s="1">
        <v>2</v>
      </c>
      <c r="C1447" s="1">
        <v>5</v>
      </c>
      <c r="D1447" s="1">
        <v>-0.39737441347192298</v>
      </c>
      <c r="E1447" s="1">
        <v>-0.39638448914575503</v>
      </c>
      <c r="F1447" s="1">
        <v>-0.201955833675804</v>
      </c>
      <c r="G1447" s="1"/>
    </row>
    <row r="1448" spans="1:7" x14ac:dyDescent="0.25">
      <c r="A1448" s="2" t="str">
        <f t="shared" si="22"/>
        <v>2_6</v>
      </c>
      <c r="B1448" s="1">
        <v>2</v>
      </c>
      <c r="C1448" s="1">
        <v>6</v>
      </c>
      <c r="D1448" s="1">
        <v>-1.9491191160324599</v>
      </c>
      <c r="E1448" s="1">
        <v>-1.9505825890055799</v>
      </c>
      <c r="F1448" s="1">
        <v>-1.7094726007988901</v>
      </c>
      <c r="G1448" s="1"/>
    </row>
    <row r="1449" spans="1:7" x14ac:dyDescent="0.25">
      <c r="A1449" s="2" t="str">
        <f t="shared" si="22"/>
        <v>2_7</v>
      </c>
      <c r="B1449" s="1">
        <v>2</v>
      </c>
      <c r="C1449" s="1">
        <v>7</v>
      </c>
      <c r="D1449" s="1">
        <v>0.87811809710750799</v>
      </c>
      <c r="E1449" s="1">
        <v>0.87693573007354897</v>
      </c>
      <c r="F1449" s="1">
        <v>0.80603993823868603</v>
      </c>
      <c r="G1449" s="1"/>
    </row>
    <row r="1450" spans="1:7" x14ac:dyDescent="0.25">
      <c r="A1450" s="2" t="str">
        <f t="shared" si="22"/>
        <v>2_8</v>
      </c>
      <c r="B1450" s="1">
        <v>2</v>
      </c>
      <c r="C1450" s="1">
        <v>8</v>
      </c>
      <c r="D1450" s="1">
        <v>-1.4129637559041699</v>
      </c>
      <c r="E1450" s="1">
        <v>-1.4134956240245899</v>
      </c>
      <c r="F1450" s="1">
        <v>0.88034661959794402</v>
      </c>
      <c r="G1450" s="1"/>
    </row>
    <row r="1451" spans="1:7" x14ac:dyDescent="0.25">
      <c r="A1451" s="2" t="str">
        <f t="shared" si="22"/>
        <v>2_9</v>
      </c>
      <c r="B1451" s="1">
        <v>2</v>
      </c>
      <c r="C1451" s="1">
        <v>9</v>
      </c>
      <c r="D1451" s="1">
        <v>-1.1779372823335601</v>
      </c>
      <c r="E1451" s="1">
        <v>-1.1761939989067101</v>
      </c>
      <c r="F1451" s="1">
        <v>0.45373527279370302</v>
      </c>
      <c r="G1451" s="1"/>
    </row>
    <row r="1452" spans="1:7" x14ac:dyDescent="0.25">
      <c r="A1452" s="2" t="str">
        <f t="shared" si="22"/>
        <v>2_10</v>
      </c>
      <c r="B1452" s="1">
        <v>2</v>
      </c>
      <c r="C1452" s="1">
        <v>10</v>
      </c>
      <c r="D1452" s="1">
        <v>0.25077695081282098</v>
      </c>
      <c r="E1452" s="1">
        <v>0.25106337272219198</v>
      </c>
      <c r="F1452" s="1">
        <v>-0.92150169452866204</v>
      </c>
      <c r="G1452" s="1"/>
    </row>
    <row r="1453" spans="1:7" x14ac:dyDescent="0.25">
      <c r="A1453" s="2" t="str">
        <f t="shared" si="22"/>
        <v>2_11</v>
      </c>
      <c r="B1453" s="1">
        <v>2</v>
      </c>
      <c r="C1453" s="1">
        <v>11</v>
      </c>
      <c r="D1453" s="1">
        <v>-7.4435125702044094E-2</v>
      </c>
      <c r="E1453" s="1">
        <v>-7.5336376311036499E-2</v>
      </c>
      <c r="F1453" s="1">
        <v>1.0948471779131499</v>
      </c>
      <c r="G1453" s="1"/>
    </row>
    <row r="1454" spans="1:7" x14ac:dyDescent="0.25">
      <c r="A1454" s="2" t="str">
        <f t="shared" si="22"/>
        <v>2_12</v>
      </c>
      <c r="B1454" s="1">
        <v>2</v>
      </c>
      <c r="C1454" s="1">
        <v>12</v>
      </c>
      <c r="D1454" s="1">
        <v>7.9422055119485593E-2</v>
      </c>
      <c r="E1454" s="1">
        <v>7.8837824958077798E-2</v>
      </c>
      <c r="F1454" s="1">
        <v>0.61605789676144596</v>
      </c>
      <c r="G1454" s="1"/>
    </row>
    <row r="1455" spans="1:7" x14ac:dyDescent="0.25">
      <c r="A1455" s="2" t="str">
        <f t="shared" si="22"/>
        <v>2_13</v>
      </c>
      <c r="B1455" s="1">
        <v>2</v>
      </c>
      <c r="C1455" s="1">
        <v>13</v>
      </c>
      <c r="D1455" s="1">
        <v>0.29959637101418601</v>
      </c>
      <c r="E1455" s="1">
        <v>0.30153106979634597</v>
      </c>
      <c r="F1455" s="1">
        <v>1.0269734855708399</v>
      </c>
      <c r="G1455" s="1"/>
    </row>
    <row r="1456" spans="1:7" x14ac:dyDescent="0.25">
      <c r="A1456" s="2" t="str">
        <f t="shared" si="22"/>
        <v>2_14</v>
      </c>
      <c r="B1456" s="1">
        <v>2</v>
      </c>
      <c r="C1456" s="1">
        <v>14</v>
      </c>
      <c r="D1456" s="1">
        <v>1.20383044957032</v>
      </c>
      <c r="E1456" s="1">
        <v>1.2031559352035399</v>
      </c>
      <c r="F1456" s="1">
        <v>0.32159909515989998</v>
      </c>
      <c r="G1456" s="1"/>
    </row>
    <row r="1457" spans="1:7" x14ac:dyDescent="0.25">
      <c r="A1457" s="2" t="str">
        <f t="shared" si="22"/>
        <v>2_15</v>
      </c>
      <c r="B1457" s="1">
        <v>2</v>
      </c>
      <c r="C1457" s="1">
        <v>15</v>
      </c>
      <c r="D1457" s="1">
        <v>0.46852135401735701</v>
      </c>
      <c r="E1457" s="1">
        <v>0.46910501686163403</v>
      </c>
      <c r="F1457" s="1">
        <v>-1.37823416834684</v>
      </c>
      <c r="G1457" s="1"/>
    </row>
    <row r="1458" spans="1:7" x14ac:dyDescent="0.25">
      <c r="A1458" s="2" t="str">
        <f t="shared" si="22"/>
        <v>2_16</v>
      </c>
      <c r="B1458" s="1">
        <v>2</v>
      </c>
      <c r="C1458" s="1">
        <v>16</v>
      </c>
      <c r="D1458" s="1">
        <v>0.37466470304527499</v>
      </c>
      <c r="E1458" s="1">
        <v>0.37630081126966097</v>
      </c>
      <c r="F1458" s="1">
        <v>0.94524502071364802</v>
      </c>
      <c r="G1458" s="1"/>
    </row>
    <row r="1459" spans="1:7" x14ac:dyDescent="0.25">
      <c r="A1459" s="2" t="str">
        <f t="shared" si="22"/>
        <v>2_17</v>
      </c>
      <c r="B1459" s="1">
        <v>2</v>
      </c>
      <c r="C1459" s="1">
        <v>17</v>
      </c>
      <c r="D1459" s="1">
        <v>-8.6348644367215205E-2</v>
      </c>
      <c r="E1459" s="1">
        <v>-8.5889054095819595E-2</v>
      </c>
      <c r="F1459" s="1">
        <v>-0.84899079892414497</v>
      </c>
      <c r="G1459" s="1"/>
    </row>
    <row r="1460" spans="1:7" x14ac:dyDescent="0.25">
      <c r="A1460" s="2" t="str">
        <f t="shared" si="22"/>
        <v>2_18</v>
      </c>
      <c r="B1460" s="1">
        <v>2</v>
      </c>
      <c r="C1460" s="1">
        <v>18</v>
      </c>
      <c r="D1460" s="1">
        <v>1.4746762388162999</v>
      </c>
      <c r="E1460" s="1">
        <v>1.47458827405113</v>
      </c>
      <c r="F1460" s="1">
        <v>1.7746770888680199</v>
      </c>
      <c r="G1460" s="1"/>
    </row>
    <row r="1461" spans="1:7" x14ac:dyDescent="0.25">
      <c r="A1461" s="2" t="str">
        <f t="shared" si="22"/>
        <v>2_19</v>
      </c>
      <c r="B1461" s="1">
        <v>2</v>
      </c>
      <c r="C1461" s="1">
        <v>19</v>
      </c>
      <c r="D1461" s="1">
        <v>0.40352684657083199</v>
      </c>
      <c r="E1461" s="1">
        <v>0.403087453025117</v>
      </c>
      <c r="F1461" s="1">
        <v>-0.249415285378011</v>
      </c>
      <c r="G1461" s="1"/>
    </row>
    <row r="1462" spans="1:7" x14ac:dyDescent="0.25">
      <c r="A1462" s="2" t="str">
        <f t="shared" si="22"/>
        <v>2_20</v>
      </c>
      <c r="B1462" s="1">
        <v>2</v>
      </c>
      <c r="C1462" s="1">
        <v>20</v>
      </c>
      <c r="D1462" s="1">
        <v>-0.11770075894121799</v>
      </c>
      <c r="E1462" s="1">
        <v>-0.118778020910977</v>
      </c>
      <c r="F1462" s="1">
        <v>0.63952256584007705</v>
      </c>
      <c r="G1462" s="1"/>
    </row>
    <row r="1463" spans="1:7" x14ac:dyDescent="0.25">
      <c r="A1463" s="2" t="str">
        <f t="shared" si="22"/>
        <v>2_21</v>
      </c>
      <c r="B1463" s="1">
        <v>2</v>
      </c>
      <c r="C1463" s="1">
        <v>21</v>
      </c>
      <c r="D1463" s="1">
        <v>-8.9386382371758596E-2</v>
      </c>
      <c r="E1463" s="1">
        <v>-9.1047516250435404E-2</v>
      </c>
      <c r="F1463" s="1">
        <v>1.5735234277583501</v>
      </c>
      <c r="G1463" s="1"/>
    </row>
    <row r="1464" spans="1:7" x14ac:dyDescent="0.25">
      <c r="A1464" s="2" t="str">
        <f t="shared" si="22"/>
        <v>2_22</v>
      </c>
      <c r="B1464" s="1">
        <v>2</v>
      </c>
      <c r="C1464" s="1">
        <v>22</v>
      </c>
      <c r="D1464" s="1">
        <v>1.01360378975787</v>
      </c>
      <c r="E1464" s="1">
        <v>1.0139436872911201</v>
      </c>
      <c r="F1464" s="1">
        <v>0.386684022255249</v>
      </c>
      <c r="G1464" s="1"/>
    </row>
    <row r="1465" spans="1:7" x14ac:dyDescent="0.25">
      <c r="A1465" s="2" t="str">
        <f t="shared" si="22"/>
        <v>2_23</v>
      </c>
      <c r="B1465" s="1">
        <v>2</v>
      </c>
      <c r="C1465" s="1">
        <v>23</v>
      </c>
      <c r="D1465" s="1">
        <v>0.50510705229921904</v>
      </c>
      <c r="E1465" s="1">
        <v>0.50474366552224104</v>
      </c>
      <c r="F1465" s="1">
        <v>-1.4708139249208201</v>
      </c>
      <c r="G1465" s="1"/>
    </row>
    <row r="1466" spans="1:7" x14ac:dyDescent="0.25">
      <c r="A1466" s="2" t="str">
        <f t="shared" si="22"/>
        <v>2_24</v>
      </c>
      <c r="B1466" s="1">
        <v>2</v>
      </c>
      <c r="C1466" s="1">
        <v>24</v>
      </c>
      <c r="D1466" s="1">
        <v>-0.94354676605842502</v>
      </c>
      <c r="E1466" s="1">
        <v>-0.94225098804685203</v>
      </c>
      <c r="F1466" s="1">
        <v>-0.104257330566656</v>
      </c>
      <c r="G1466" s="1"/>
    </row>
    <row r="1467" spans="1:7" x14ac:dyDescent="0.25">
      <c r="A1467" s="2" t="str">
        <f t="shared" si="22"/>
        <v>2_25</v>
      </c>
      <c r="B1467" s="1">
        <v>2</v>
      </c>
      <c r="C1467" s="1">
        <v>25</v>
      </c>
      <c r="D1467" s="1">
        <v>0.33475969097959901</v>
      </c>
      <c r="E1467" s="1">
        <v>0.335878288911098</v>
      </c>
      <c r="F1467" s="1">
        <v>-1.2842463921512499</v>
      </c>
      <c r="G1467" s="1"/>
    </row>
    <row r="1468" spans="1:7" x14ac:dyDescent="0.25">
      <c r="A1468" s="2" t="str">
        <f t="shared" si="22"/>
        <v>2_26</v>
      </c>
      <c r="B1468" s="1">
        <v>2</v>
      </c>
      <c r="C1468" s="1">
        <v>26</v>
      </c>
      <c r="D1468" s="1">
        <v>-0.24207471704115199</v>
      </c>
      <c r="E1468" s="1">
        <v>-0.24341563984765999</v>
      </c>
      <c r="F1468" s="1">
        <v>0.616810483425698</v>
      </c>
      <c r="G1468" s="1"/>
    </row>
    <row r="1469" spans="1:7" x14ac:dyDescent="0.25">
      <c r="A1469" s="2" t="str">
        <f t="shared" si="22"/>
        <v>2_27</v>
      </c>
      <c r="B1469" s="1">
        <v>2</v>
      </c>
      <c r="C1469" s="1">
        <v>27</v>
      </c>
      <c r="D1469" s="1">
        <v>0.54518198533363604</v>
      </c>
      <c r="E1469" s="1">
        <v>0.54571468967844905</v>
      </c>
      <c r="F1469" s="1">
        <v>0.94048235808179004</v>
      </c>
      <c r="G1469" s="1"/>
    </row>
    <row r="1470" spans="1:7" x14ac:dyDescent="0.25">
      <c r="A1470" s="2" t="str">
        <f t="shared" si="22"/>
        <v>2_28</v>
      </c>
      <c r="B1470" s="1">
        <v>2</v>
      </c>
      <c r="C1470" s="1">
        <v>28</v>
      </c>
      <c r="D1470" s="1">
        <v>-1.3228523926193201</v>
      </c>
      <c r="E1470" s="1">
        <v>-1.32376203322302</v>
      </c>
      <c r="F1470" s="1">
        <v>0.21196485068359799</v>
      </c>
      <c r="G1470" s="1"/>
    </row>
    <row r="1471" spans="1:7" x14ac:dyDescent="0.25">
      <c r="A1471" s="2" t="str">
        <f t="shared" si="22"/>
        <v>2_29</v>
      </c>
      <c r="B1471" s="1">
        <v>2</v>
      </c>
      <c r="C1471" s="1">
        <v>29</v>
      </c>
      <c r="D1471" s="1">
        <v>-0.11985199363370699</v>
      </c>
      <c r="E1471" s="1">
        <v>-0.122412057802417</v>
      </c>
      <c r="F1471" s="1">
        <v>0.18586223347313299</v>
      </c>
      <c r="G1471" s="1"/>
    </row>
    <row r="1472" spans="1:7" x14ac:dyDescent="0.25">
      <c r="A1472" s="2" t="str">
        <f t="shared" si="22"/>
        <v>2_30</v>
      </c>
      <c r="B1472" s="1">
        <v>2</v>
      </c>
      <c r="C1472" s="1">
        <v>30</v>
      </c>
      <c r="D1472" s="1">
        <v>-1.50897255760092E-2</v>
      </c>
      <c r="E1472" s="1">
        <v>-1.63842711280755E-2</v>
      </c>
      <c r="F1472" s="1">
        <v>-0.28087762876927602</v>
      </c>
      <c r="G1472" s="1"/>
    </row>
    <row r="1473" spans="1:7" x14ac:dyDescent="0.25">
      <c r="A1473" s="2" t="str">
        <f t="shared" si="22"/>
        <v>2_31</v>
      </c>
      <c r="B1473" s="1">
        <v>2</v>
      </c>
      <c r="C1473" s="1">
        <v>31</v>
      </c>
      <c r="D1473" s="1">
        <v>6.3276033136684898E-3</v>
      </c>
      <c r="E1473" s="1">
        <v>6.3544789243925497E-3</v>
      </c>
      <c r="F1473" s="1">
        <v>-1.2863174295589199</v>
      </c>
      <c r="G1473" s="1"/>
    </row>
    <row r="1474" spans="1:7" x14ac:dyDescent="0.25">
      <c r="A1474" s="2" t="str">
        <f t="shared" si="22"/>
        <v>2_32</v>
      </c>
      <c r="B1474" s="1">
        <v>2</v>
      </c>
      <c r="C1474" s="1">
        <v>32</v>
      </c>
      <c r="D1474" s="1">
        <v>-0.336012028038435</v>
      </c>
      <c r="E1474" s="1">
        <v>-0.33717847757434399</v>
      </c>
      <c r="F1474" s="1">
        <v>-0.38763047709002002</v>
      </c>
      <c r="G1474" s="1"/>
    </row>
    <row r="1475" spans="1:7" x14ac:dyDescent="0.25">
      <c r="A1475" s="2" t="str">
        <f t="shared" ref="A1475:A1538" si="23">B1475&amp;"_"&amp;C1475</f>
        <v>2_33</v>
      </c>
      <c r="B1475" s="1">
        <v>2</v>
      </c>
      <c r="C1475" s="1">
        <v>33</v>
      </c>
      <c r="D1475" s="1">
        <v>0.93178684353963204</v>
      </c>
      <c r="E1475" s="1">
        <v>0.93273527154347902</v>
      </c>
      <c r="F1475" s="1">
        <v>-0.26697786145941599</v>
      </c>
      <c r="G1475" s="1"/>
    </row>
    <row r="1476" spans="1:7" x14ac:dyDescent="0.25">
      <c r="A1476" s="2" t="str">
        <f t="shared" si="23"/>
        <v>2_34</v>
      </c>
      <c r="B1476" s="1">
        <v>2</v>
      </c>
      <c r="C1476" s="1">
        <v>34</v>
      </c>
      <c r="D1476" s="1">
        <v>-1.3150764537969699</v>
      </c>
      <c r="E1476" s="1">
        <v>-1.3152449161705699</v>
      </c>
      <c r="F1476" s="1">
        <v>0.49417827097917599</v>
      </c>
      <c r="G1476" s="1"/>
    </row>
    <row r="1477" spans="1:7" x14ac:dyDescent="0.25">
      <c r="A1477" s="2" t="str">
        <f t="shared" si="23"/>
        <v>2_35</v>
      </c>
      <c r="B1477" s="1">
        <v>2</v>
      </c>
      <c r="C1477" s="1">
        <v>35</v>
      </c>
      <c r="D1477" s="1">
        <v>0.66360201710326705</v>
      </c>
      <c r="E1477" s="1">
        <v>0.66270965368518497</v>
      </c>
      <c r="F1477" s="1">
        <v>1.37497292475165</v>
      </c>
      <c r="G1477" s="1"/>
    </row>
    <row r="1478" spans="1:7" x14ac:dyDescent="0.25">
      <c r="A1478" s="2" t="str">
        <f t="shared" si="23"/>
        <v>2_36</v>
      </c>
      <c r="B1478" s="1">
        <v>2</v>
      </c>
      <c r="C1478" s="1">
        <v>36</v>
      </c>
      <c r="D1478" s="1">
        <v>0.186845224223503</v>
      </c>
      <c r="E1478" s="1">
        <v>0.186223674392308</v>
      </c>
      <c r="F1478" s="1">
        <v>-0.56839513137863296</v>
      </c>
      <c r="G1478" s="1"/>
    </row>
    <row r="1479" spans="1:7" x14ac:dyDescent="0.25">
      <c r="A1479" s="2" t="str">
        <f t="shared" si="23"/>
        <v>2_37</v>
      </c>
      <c r="B1479" s="1">
        <v>2</v>
      </c>
      <c r="C1479" s="1">
        <v>37</v>
      </c>
      <c r="D1479" s="1">
        <v>-6.9060120926417806E-2</v>
      </c>
      <c r="E1479" s="1">
        <v>-6.8892666676241901E-2</v>
      </c>
      <c r="F1479" s="1">
        <v>1.75387126525992</v>
      </c>
      <c r="G1479" s="1"/>
    </row>
    <row r="1480" spans="1:7" x14ac:dyDescent="0.25">
      <c r="A1480" s="2" t="str">
        <f t="shared" si="23"/>
        <v>2_38</v>
      </c>
      <c r="B1480" s="1">
        <v>2</v>
      </c>
      <c r="C1480" s="1">
        <v>38</v>
      </c>
      <c r="D1480" s="1">
        <v>-0.44791354395375799</v>
      </c>
      <c r="E1480" s="1">
        <v>-0.44831101151314601</v>
      </c>
      <c r="F1480" s="1">
        <v>-1.31102584944747</v>
      </c>
      <c r="G1480" s="1"/>
    </row>
    <row r="1481" spans="1:7" x14ac:dyDescent="0.25">
      <c r="A1481" s="2" t="str">
        <f t="shared" si="23"/>
        <v>2_39</v>
      </c>
      <c r="B1481" s="1">
        <v>2</v>
      </c>
      <c r="C1481" s="1">
        <v>39</v>
      </c>
      <c r="D1481" s="1">
        <v>-0.73643230728621001</v>
      </c>
      <c r="E1481" s="1">
        <v>-0.73745263933984495</v>
      </c>
      <c r="F1481" s="1">
        <v>-1.0238464375270899</v>
      </c>
      <c r="G1481" s="1"/>
    </row>
    <row r="1482" spans="1:7" x14ac:dyDescent="0.25">
      <c r="A1482" s="2" t="str">
        <f t="shared" si="23"/>
        <v>2_40</v>
      </c>
      <c r="B1482" s="1">
        <v>2</v>
      </c>
      <c r="C1482" s="1">
        <v>40</v>
      </c>
      <c r="D1482" s="1">
        <v>1.3209247382654099</v>
      </c>
      <c r="E1482" s="1">
        <v>1.31982942893658</v>
      </c>
      <c r="F1482" s="1">
        <v>-1.41477637414594</v>
      </c>
      <c r="G1482" s="1"/>
    </row>
    <row r="1483" spans="1:7" x14ac:dyDescent="0.25">
      <c r="A1483" s="2" t="str">
        <f t="shared" si="23"/>
        <v>2_41</v>
      </c>
      <c r="B1483" s="1">
        <v>2</v>
      </c>
      <c r="C1483" s="1">
        <v>41</v>
      </c>
      <c r="D1483" s="1">
        <v>-0.47124451462618999</v>
      </c>
      <c r="E1483" s="1">
        <v>-0.46946485152053002</v>
      </c>
      <c r="F1483" s="1">
        <v>0.87151865015000296</v>
      </c>
      <c r="G1483" s="1"/>
    </row>
    <row r="1484" spans="1:7" x14ac:dyDescent="0.25">
      <c r="A1484" s="2" t="str">
        <f t="shared" si="23"/>
        <v>2_42</v>
      </c>
      <c r="B1484" s="1">
        <v>2</v>
      </c>
      <c r="C1484" s="1">
        <v>42</v>
      </c>
      <c r="D1484" s="1">
        <v>-1.14113689690254E-2</v>
      </c>
      <c r="E1484" s="1">
        <v>-1.1010169019897599E-2</v>
      </c>
      <c r="F1484" s="1">
        <v>0.13555783920258899</v>
      </c>
      <c r="G1484" s="1"/>
    </row>
    <row r="1485" spans="1:7" x14ac:dyDescent="0.25">
      <c r="A1485" s="2" t="str">
        <f t="shared" si="23"/>
        <v>2_43</v>
      </c>
      <c r="B1485" s="1">
        <v>2</v>
      </c>
      <c r="C1485" s="1">
        <v>43</v>
      </c>
      <c r="D1485" s="1">
        <v>-1.0293731222598099</v>
      </c>
      <c r="E1485" s="1">
        <v>-1.02996520504019</v>
      </c>
      <c r="F1485" s="1">
        <v>-1.1623679202111801</v>
      </c>
      <c r="G1485" s="1"/>
    </row>
    <row r="1486" spans="1:7" x14ac:dyDescent="0.25">
      <c r="A1486" s="2" t="str">
        <f t="shared" si="23"/>
        <v>2_44</v>
      </c>
      <c r="B1486" s="1">
        <v>2</v>
      </c>
      <c r="C1486" s="1">
        <v>44</v>
      </c>
      <c r="D1486" s="1">
        <v>-1.25175918296485</v>
      </c>
      <c r="E1486" s="1">
        <v>-1.2512565343531199</v>
      </c>
      <c r="F1486" s="1">
        <v>-1.52246645281315</v>
      </c>
      <c r="G1486" s="1"/>
    </row>
    <row r="1487" spans="1:7" x14ac:dyDescent="0.25">
      <c r="A1487" s="2" t="str">
        <f t="shared" si="23"/>
        <v>2_45</v>
      </c>
      <c r="B1487" s="1">
        <v>2</v>
      </c>
      <c r="C1487" s="1">
        <v>45</v>
      </c>
      <c r="D1487" s="1">
        <v>1.1302647325181101</v>
      </c>
      <c r="E1487" s="1">
        <v>1.1298952793448001</v>
      </c>
      <c r="F1487" s="1">
        <v>0.60607730597057696</v>
      </c>
      <c r="G1487" s="1"/>
    </row>
    <row r="1488" spans="1:7" x14ac:dyDescent="0.25">
      <c r="A1488" s="2" t="str">
        <f t="shared" si="23"/>
        <v>2_46</v>
      </c>
      <c r="B1488" s="1">
        <v>2</v>
      </c>
      <c r="C1488" s="1">
        <v>46</v>
      </c>
      <c r="D1488" s="1">
        <v>-0.59996467151328003</v>
      </c>
      <c r="E1488" s="1">
        <v>-0.59982688130795803</v>
      </c>
      <c r="F1488" s="1">
        <v>0.84841099542576004</v>
      </c>
      <c r="G1488" s="1"/>
    </row>
    <row r="1489" spans="1:7" x14ac:dyDescent="0.25">
      <c r="A1489" s="2" t="str">
        <f t="shared" si="23"/>
        <v>2_47</v>
      </c>
      <c r="B1489" s="1">
        <v>2</v>
      </c>
      <c r="C1489" s="1">
        <v>47</v>
      </c>
      <c r="D1489" s="1">
        <v>0.393054406715791</v>
      </c>
      <c r="E1489" s="1">
        <v>0.39346170678010101</v>
      </c>
      <c r="F1489" s="1">
        <v>-6.9657858228352604E-2</v>
      </c>
      <c r="G1489" s="1"/>
    </row>
    <row r="1490" spans="1:7" x14ac:dyDescent="0.25">
      <c r="A1490" s="2" t="str">
        <f t="shared" si="23"/>
        <v>2_48</v>
      </c>
      <c r="B1490" s="1">
        <v>2</v>
      </c>
      <c r="C1490" s="1">
        <v>48</v>
      </c>
      <c r="D1490" s="1">
        <v>0.44485275177538203</v>
      </c>
      <c r="E1490" s="1">
        <v>0.44412949536766699</v>
      </c>
      <c r="F1490" s="1">
        <v>0.92348566456484005</v>
      </c>
      <c r="G1490" s="1"/>
    </row>
    <row r="1491" spans="1:7" x14ac:dyDescent="0.25">
      <c r="A1491" s="2" t="str">
        <f t="shared" si="23"/>
        <v>2_49</v>
      </c>
      <c r="B1491" s="1">
        <v>2</v>
      </c>
      <c r="C1491" s="1">
        <v>49</v>
      </c>
      <c r="D1491" s="1">
        <v>0.73867194764070199</v>
      </c>
      <c r="E1491" s="1">
        <v>0.73753437486579698</v>
      </c>
      <c r="F1491" s="1">
        <v>0.34118878212564901</v>
      </c>
      <c r="G1491" s="1"/>
    </row>
    <row r="1492" spans="1:7" x14ac:dyDescent="0.25">
      <c r="A1492" s="2" t="str">
        <f t="shared" si="23"/>
        <v>2_50</v>
      </c>
      <c r="B1492" s="1">
        <v>2</v>
      </c>
      <c r="C1492" s="1">
        <v>50</v>
      </c>
      <c r="D1492" s="1">
        <v>0.36959641127703002</v>
      </c>
      <c r="E1492" s="1">
        <v>0.36970988667524801</v>
      </c>
      <c r="F1492" s="1">
        <v>-1.39672443099132</v>
      </c>
      <c r="G1492" s="1"/>
    </row>
    <row r="1493" spans="1:7" x14ac:dyDescent="0.25">
      <c r="A1493" s="2" t="str">
        <f t="shared" si="23"/>
        <v>2_51</v>
      </c>
      <c r="B1493" s="1">
        <v>2</v>
      </c>
      <c r="C1493" s="1">
        <v>51</v>
      </c>
      <c r="D1493" s="1">
        <v>-0.13904605598254599</v>
      </c>
      <c r="E1493" s="1">
        <v>-0.140243951380151</v>
      </c>
      <c r="F1493" s="1">
        <v>-0.86365254893170595</v>
      </c>
      <c r="G1493" s="1"/>
    </row>
    <row r="1494" spans="1:7" x14ac:dyDescent="0.25">
      <c r="A1494" s="2" t="str">
        <f t="shared" si="23"/>
        <v>2_52</v>
      </c>
      <c r="B1494" s="1">
        <v>2</v>
      </c>
      <c r="C1494" s="1">
        <v>52</v>
      </c>
      <c r="D1494" s="1">
        <v>0.16990798430562301</v>
      </c>
      <c r="E1494" s="1">
        <v>0.16715653559832999</v>
      </c>
      <c r="F1494" s="1">
        <v>0.151395674084529</v>
      </c>
      <c r="G1494" s="1"/>
    </row>
    <row r="1495" spans="1:7" x14ac:dyDescent="0.25">
      <c r="A1495" s="2" t="str">
        <f t="shared" si="23"/>
        <v>2_53</v>
      </c>
      <c r="B1495" s="1">
        <v>2</v>
      </c>
      <c r="C1495" s="1">
        <v>53</v>
      </c>
      <c r="D1495" s="1">
        <v>-0.30011927742549299</v>
      </c>
      <c r="E1495" s="1">
        <v>-0.298961559215081</v>
      </c>
      <c r="F1495" s="1">
        <v>2.0651751306236501</v>
      </c>
      <c r="G1495" s="1"/>
    </row>
    <row r="1496" spans="1:7" x14ac:dyDescent="0.25">
      <c r="A1496" s="2" t="str">
        <f t="shared" si="23"/>
        <v>2_54</v>
      </c>
      <c r="B1496" s="1">
        <v>2</v>
      </c>
      <c r="C1496" s="1">
        <v>54</v>
      </c>
      <c r="D1496" s="1">
        <v>-0.67048490004233097</v>
      </c>
      <c r="E1496" s="1">
        <v>-0.67024023541554301</v>
      </c>
      <c r="F1496" s="1">
        <v>-2.1431400639061099E-2</v>
      </c>
      <c r="G1496" s="1"/>
    </row>
    <row r="1497" spans="1:7" x14ac:dyDescent="0.25">
      <c r="A1497" s="2" t="str">
        <f t="shared" si="23"/>
        <v>2_55</v>
      </c>
      <c r="B1497" s="1">
        <v>2</v>
      </c>
      <c r="C1497" s="1">
        <v>55</v>
      </c>
      <c r="D1497" s="1">
        <v>-0.20823945157242299</v>
      </c>
      <c r="E1497" s="1">
        <v>-0.20972350682360399</v>
      </c>
      <c r="F1497" s="1">
        <v>2.1468195069859699</v>
      </c>
      <c r="G1497" s="1"/>
    </row>
    <row r="1498" spans="1:7" x14ac:dyDescent="0.25">
      <c r="A1498" s="2" t="str">
        <f t="shared" si="23"/>
        <v>2_56</v>
      </c>
      <c r="B1498" s="1">
        <v>2</v>
      </c>
      <c r="C1498" s="1">
        <v>56</v>
      </c>
      <c r="D1498" s="1">
        <v>0.46757403014272397</v>
      </c>
      <c r="E1498" s="1">
        <v>0.46780747748013002</v>
      </c>
      <c r="F1498" s="1">
        <v>0.996592547292942</v>
      </c>
      <c r="G1498" s="1"/>
    </row>
    <row r="1499" spans="1:7" x14ac:dyDescent="0.25">
      <c r="A1499" s="2" t="str">
        <f t="shared" si="23"/>
        <v>2_57</v>
      </c>
      <c r="B1499" s="1">
        <v>2</v>
      </c>
      <c r="C1499" s="1">
        <v>57</v>
      </c>
      <c r="D1499" s="1">
        <v>-1.10112448407703</v>
      </c>
      <c r="E1499" s="1">
        <v>-1.10128449109606</v>
      </c>
      <c r="F1499" s="1">
        <v>1.2184906298756299</v>
      </c>
      <c r="G1499" s="1"/>
    </row>
    <row r="1500" spans="1:7" x14ac:dyDescent="0.25">
      <c r="A1500" s="2" t="str">
        <f t="shared" si="23"/>
        <v>2_58</v>
      </c>
      <c r="B1500" s="1">
        <v>2</v>
      </c>
      <c r="C1500" s="1">
        <v>58</v>
      </c>
      <c r="D1500" s="1">
        <v>-2.4734148277619401E-2</v>
      </c>
      <c r="E1500" s="1">
        <v>-2.4601773145144602E-2</v>
      </c>
      <c r="F1500" s="1">
        <v>0.85233919150706505</v>
      </c>
      <c r="G1500" s="1"/>
    </row>
    <row r="1501" spans="1:7" x14ac:dyDescent="0.25">
      <c r="A1501" s="2" t="str">
        <f t="shared" si="23"/>
        <v>2_59</v>
      </c>
      <c r="B1501" s="1">
        <v>2</v>
      </c>
      <c r="C1501" s="1">
        <v>59</v>
      </c>
      <c r="D1501" s="1">
        <v>-0.47482240664217601</v>
      </c>
      <c r="E1501" s="1">
        <v>-0.47482367631121197</v>
      </c>
      <c r="F1501" s="1">
        <v>0.75310485616016198</v>
      </c>
      <c r="G1501" s="1"/>
    </row>
    <row r="1502" spans="1:7" x14ac:dyDescent="0.25">
      <c r="A1502" s="2" t="str">
        <f t="shared" si="23"/>
        <v>2_60</v>
      </c>
      <c r="B1502" s="1">
        <v>2</v>
      </c>
      <c r="C1502" s="1">
        <v>60</v>
      </c>
      <c r="D1502" s="1">
        <v>-0.98524944003818804</v>
      </c>
      <c r="E1502" s="1">
        <v>-0.98515216289260099</v>
      </c>
      <c r="F1502" s="1">
        <v>-0.84474656464487297</v>
      </c>
      <c r="G1502" s="1"/>
    </row>
    <row r="1503" spans="1:7" x14ac:dyDescent="0.25">
      <c r="A1503" s="2" t="str">
        <f t="shared" si="23"/>
        <v>2_61</v>
      </c>
      <c r="B1503" s="1">
        <v>2</v>
      </c>
      <c r="C1503" s="1">
        <v>61</v>
      </c>
      <c r="D1503" s="1">
        <v>-0.21457299342827801</v>
      </c>
      <c r="E1503" s="1">
        <v>-0.21466392827390601</v>
      </c>
      <c r="F1503" s="1">
        <v>1.1403114459950501</v>
      </c>
      <c r="G1503" s="1"/>
    </row>
    <row r="1504" spans="1:7" x14ac:dyDescent="0.25">
      <c r="A1504" s="2" t="str">
        <f t="shared" si="23"/>
        <v>2_62</v>
      </c>
      <c r="B1504" s="1">
        <v>2</v>
      </c>
      <c r="C1504" s="1">
        <v>62</v>
      </c>
      <c r="D1504" s="1">
        <v>-2.04186743941862</v>
      </c>
      <c r="E1504" s="1">
        <v>-2.0416955622266202</v>
      </c>
      <c r="F1504" s="1">
        <v>-0.46665046472754801</v>
      </c>
      <c r="G1504" s="1"/>
    </row>
    <row r="1505" spans="1:7" x14ac:dyDescent="0.25">
      <c r="A1505" s="2" t="str">
        <f t="shared" si="23"/>
        <v>2_63</v>
      </c>
      <c r="B1505" s="1">
        <v>2</v>
      </c>
      <c r="C1505" s="1">
        <v>63</v>
      </c>
      <c r="D1505" s="1">
        <v>0.56667402478817597</v>
      </c>
      <c r="E1505" s="1">
        <v>0.56693665753445699</v>
      </c>
      <c r="F1505" s="1">
        <v>0.46937383550426898</v>
      </c>
      <c r="G1505" s="1"/>
    </row>
    <row r="1506" spans="1:7" x14ac:dyDescent="0.25">
      <c r="A1506" s="2" t="str">
        <f t="shared" si="23"/>
        <v>2_64</v>
      </c>
      <c r="B1506" s="1">
        <v>2</v>
      </c>
      <c r="C1506" s="1">
        <v>64</v>
      </c>
      <c r="D1506" s="1">
        <v>1.06582698282271</v>
      </c>
      <c r="E1506" s="1">
        <v>1.06598468255707</v>
      </c>
      <c r="F1506" s="1">
        <v>0.90855071713169699</v>
      </c>
      <c r="G1506" s="1"/>
    </row>
    <row r="1507" spans="1:7" x14ac:dyDescent="0.25">
      <c r="A1507" s="2" t="str">
        <f t="shared" si="23"/>
        <v>2_65</v>
      </c>
      <c r="B1507" s="1">
        <v>2</v>
      </c>
      <c r="C1507" s="1">
        <v>65</v>
      </c>
      <c r="D1507" s="1">
        <v>-2.20009944677068E-2</v>
      </c>
      <c r="E1507" s="1">
        <v>-2.2129295556937999E-2</v>
      </c>
      <c r="F1507" s="1">
        <v>-0.64968196619795204</v>
      </c>
      <c r="G1507" s="1"/>
    </row>
    <row r="1508" spans="1:7" x14ac:dyDescent="0.25">
      <c r="A1508" s="2" t="str">
        <f t="shared" si="23"/>
        <v>2_66</v>
      </c>
      <c r="B1508" s="1">
        <v>2</v>
      </c>
      <c r="C1508" s="1">
        <v>66</v>
      </c>
      <c r="D1508" s="1">
        <v>0.44836642306316399</v>
      </c>
      <c r="E1508" s="1">
        <v>0.44810694667789303</v>
      </c>
      <c r="F1508" s="1">
        <v>-0.67153544082211203</v>
      </c>
      <c r="G1508" s="1"/>
    </row>
    <row r="1509" spans="1:7" x14ac:dyDescent="0.25">
      <c r="A1509" s="2" t="str">
        <f t="shared" si="23"/>
        <v>2_67</v>
      </c>
      <c r="B1509" s="1">
        <v>2</v>
      </c>
      <c r="C1509" s="1">
        <v>67</v>
      </c>
      <c r="D1509" s="1">
        <v>0.220601655513817</v>
      </c>
      <c r="E1509" s="1">
        <v>0.22164849004380699</v>
      </c>
      <c r="F1509" s="1">
        <v>-1.51607391909874</v>
      </c>
      <c r="G1509" s="1"/>
    </row>
    <row r="1510" spans="1:7" x14ac:dyDescent="0.25">
      <c r="A1510" s="2" t="str">
        <f t="shared" si="23"/>
        <v>2_68</v>
      </c>
      <c r="B1510" s="1">
        <v>2</v>
      </c>
      <c r="C1510" s="1">
        <v>68</v>
      </c>
      <c r="D1510" s="1">
        <v>1.7766649654753199</v>
      </c>
      <c r="E1510" s="1">
        <v>1.7757672931580599</v>
      </c>
      <c r="F1510" s="1">
        <v>-2.2920703660711799</v>
      </c>
      <c r="G1510" s="1"/>
    </row>
    <row r="1511" spans="1:7" x14ac:dyDescent="0.25">
      <c r="A1511" s="2" t="str">
        <f t="shared" si="23"/>
        <v>2_69</v>
      </c>
      <c r="B1511" s="1">
        <v>2</v>
      </c>
      <c r="C1511" s="1">
        <v>69</v>
      </c>
      <c r="D1511" s="1">
        <v>2.2603356846445699</v>
      </c>
      <c r="E1511" s="1">
        <v>2.2589916110232502</v>
      </c>
      <c r="F1511" s="1">
        <v>1.16103796689107</v>
      </c>
      <c r="G1511" s="1"/>
    </row>
    <row r="1512" spans="1:7" x14ac:dyDescent="0.25">
      <c r="A1512" s="2" t="str">
        <f t="shared" si="23"/>
        <v>2_70</v>
      </c>
      <c r="B1512" s="1">
        <v>2</v>
      </c>
      <c r="C1512" s="1">
        <v>70</v>
      </c>
      <c r="D1512" s="1">
        <v>-0.92542142491378199</v>
      </c>
      <c r="E1512" s="1">
        <v>-0.924837394644488</v>
      </c>
      <c r="F1512" s="1">
        <v>1.3357498002478401</v>
      </c>
      <c r="G1512" s="1"/>
    </row>
    <row r="1513" spans="1:7" x14ac:dyDescent="0.25">
      <c r="A1513" s="2" t="str">
        <f t="shared" si="23"/>
        <v>2_71</v>
      </c>
      <c r="B1513" s="1">
        <v>2</v>
      </c>
      <c r="C1513" s="1">
        <v>71</v>
      </c>
      <c r="D1513" s="1">
        <v>-1.94013191576318</v>
      </c>
      <c r="E1513" s="1">
        <v>-1.93995896280443</v>
      </c>
      <c r="F1513" s="1">
        <v>-0.37548977544048801</v>
      </c>
      <c r="G1513" s="1"/>
    </row>
    <row r="1514" spans="1:7" x14ac:dyDescent="0.25">
      <c r="A1514" s="2" t="str">
        <f t="shared" si="23"/>
        <v>2_72</v>
      </c>
      <c r="B1514" s="1">
        <v>2</v>
      </c>
      <c r="C1514" s="1">
        <v>72</v>
      </c>
      <c r="D1514" s="1">
        <v>0.1398087831151</v>
      </c>
      <c r="E1514" s="1">
        <v>0.13931112692785499</v>
      </c>
      <c r="F1514" s="1">
        <v>-0.46608394563710298</v>
      </c>
      <c r="G1514" s="1"/>
    </row>
    <row r="1515" spans="1:7" x14ac:dyDescent="0.25">
      <c r="A1515" s="2" t="str">
        <f t="shared" si="23"/>
        <v>2_73</v>
      </c>
      <c r="B1515" s="1">
        <v>2</v>
      </c>
      <c r="C1515" s="1">
        <v>73</v>
      </c>
      <c r="D1515" s="1">
        <v>5.3963268305414298E-3</v>
      </c>
      <c r="E1515" s="1">
        <v>5.5843903934148804E-3</v>
      </c>
      <c r="F1515" s="1">
        <v>-0.61127639002381795</v>
      </c>
      <c r="G1515" s="1"/>
    </row>
    <row r="1516" spans="1:7" x14ac:dyDescent="0.25">
      <c r="A1516" s="2" t="str">
        <f t="shared" si="23"/>
        <v>2_74</v>
      </c>
      <c r="B1516" s="1">
        <v>2</v>
      </c>
      <c r="C1516" s="1">
        <v>74</v>
      </c>
      <c r="D1516" s="1">
        <v>0.95860041238275495</v>
      </c>
      <c r="E1516" s="1">
        <v>0.95775808838128396</v>
      </c>
      <c r="F1516" s="1">
        <v>-0.80022242216827999</v>
      </c>
      <c r="G1516" s="1"/>
    </row>
    <row r="1517" spans="1:7" x14ac:dyDescent="0.25">
      <c r="A1517" s="2" t="str">
        <f t="shared" si="23"/>
        <v>2_75</v>
      </c>
      <c r="B1517" s="1">
        <v>2</v>
      </c>
      <c r="C1517" s="1">
        <v>75</v>
      </c>
      <c r="D1517" s="1">
        <v>-1.87409580966337E-2</v>
      </c>
      <c r="E1517" s="1">
        <v>-1.7635051184923398E-2</v>
      </c>
      <c r="F1517" s="1">
        <v>-0.20177672331854099</v>
      </c>
      <c r="G1517" s="1"/>
    </row>
    <row r="1518" spans="1:7" x14ac:dyDescent="0.25">
      <c r="A1518" s="2" t="str">
        <f t="shared" si="23"/>
        <v>2_76</v>
      </c>
      <c r="B1518" s="1">
        <v>2</v>
      </c>
      <c r="C1518" s="1">
        <v>76</v>
      </c>
      <c r="D1518" s="1">
        <v>-0.27339590210801401</v>
      </c>
      <c r="E1518" s="1">
        <v>-0.27188633668838003</v>
      </c>
      <c r="F1518" s="1">
        <v>3.1787632274779203E-2</v>
      </c>
      <c r="G1518" s="1"/>
    </row>
    <row r="1519" spans="1:7" x14ac:dyDescent="0.25">
      <c r="A1519" s="2" t="str">
        <f t="shared" si="23"/>
        <v>2_77</v>
      </c>
      <c r="B1519" s="1">
        <v>2</v>
      </c>
      <c r="C1519" s="1">
        <v>77</v>
      </c>
      <c r="D1519" s="1">
        <v>-0.34004484487158798</v>
      </c>
      <c r="E1519" s="1">
        <v>-0.33926076513034198</v>
      </c>
      <c r="F1519" s="1">
        <v>-0.80819685039462297</v>
      </c>
      <c r="G1519" s="1"/>
    </row>
    <row r="1520" spans="1:7" x14ac:dyDescent="0.25">
      <c r="A1520" s="2" t="str">
        <f t="shared" si="23"/>
        <v>2_78</v>
      </c>
      <c r="B1520" s="1">
        <v>2</v>
      </c>
      <c r="C1520" s="1">
        <v>78</v>
      </c>
      <c r="D1520" s="1">
        <v>-0.51089135273837105</v>
      </c>
      <c r="E1520" s="1">
        <v>-0.511731705915216</v>
      </c>
      <c r="F1520" s="1">
        <v>-0.14715605740147999</v>
      </c>
      <c r="G1520" s="1"/>
    </row>
    <row r="1521" spans="1:7" x14ac:dyDescent="0.25">
      <c r="A1521" s="2" t="str">
        <f t="shared" si="23"/>
        <v>2_79</v>
      </c>
      <c r="B1521" s="1">
        <v>2</v>
      </c>
      <c r="C1521" s="1">
        <v>79</v>
      </c>
      <c r="D1521" s="1">
        <v>0.28936070316914098</v>
      </c>
      <c r="E1521" s="1">
        <v>0.288921466995472</v>
      </c>
      <c r="F1521" s="1">
        <v>-0.43205898344632998</v>
      </c>
      <c r="G1521" s="1"/>
    </row>
    <row r="1522" spans="1:7" x14ac:dyDescent="0.25">
      <c r="A1522" s="2" t="str">
        <f t="shared" si="23"/>
        <v>2_80</v>
      </c>
      <c r="B1522" s="1">
        <v>2</v>
      </c>
      <c r="C1522" s="1">
        <v>80</v>
      </c>
      <c r="D1522" s="1">
        <v>-0.55524171250463805</v>
      </c>
      <c r="E1522" s="1">
        <v>-0.554332951820799</v>
      </c>
      <c r="F1522" s="1">
        <v>-0.76471950631613295</v>
      </c>
      <c r="G1522" s="1"/>
    </row>
    <row r="1523" spans="1:7" x14ac:dyDescent="0.25">
      <c r="A1523" s="2" t="str">
        <f t="shared" si="23"/>
        <v>2_81</v>
      </c>
      <c r="B1523" s="1">
        <v>2</v>
      </c>
      <c r="C1523" s="1">
        <v>81</v>
      </c>
      <c r="D1523" s="1">
        <v>0.17938222503641499</v>
      </c>
      <c r="E1523" s="1">
        <v>0.179690541582297</v>
      </c>
      <c r="F1523" s="1">
        <v>-1.46684827619958</v>
      </c>
      <c r="G1523" s="1"/>
    </row>
    <row r="1524" spans="1:7" x14ac:dyDescent="0.25">
      <c r="A1524" s="2" t="str">
        <f t="shared" si="23"/>
        <v>2_82</v>
      </c>
      <c r="B1524" s="1">
        <v>2</v>
      </c>
      <c r="C1524" s="1">
        <v>82</v>
      </c>
      <c r="D1524" s="1">
        <v>0.19659501426893899</v>
      </c>
      <c r="E1524" s="1">
        <v>0.196425414002527</v>
      </c>
      <c r="F1524" s="1">
        <v>-0.38696946796221998</v>
      </c>
      <c r="G1524" s="1"/>
    </row>
    <row r="1525" spans="1:7" x14ac:dyDescent="0.25">
      <c r="A1525" s="2" t="str">
        <f t="shared" si="23"/>
        <v>2_83</v>
      </c>
      <c r="B1525" s="1">
        <v>2</v>
      </c>
      <c r="C1525" s="1">
        <v>83</v>
      </c>
      <c r="D1525" s="1">
        <v>-0.70504577865072504</v>
      </c>
      <c r="E1525" s="1">
        <v>-0.70579807648141901</v>
      </c>
      <c r="F1525" s="1">
        <v>0.186960786394294</v>
      </c>
      <c r="G1525" s="1"/>
    </row>
    <row r="1526" spans="1:7" x14ac:dyDescent="0.25">
      <c r="A1526" s="2" t="str">
        <f t="shared" si="23"/>
        <v>2_84</v>
      </c>
      <c r="B1526" s="1">
        <v>2</v>
      </c>
      <c r="C1526" s="1">
        <v>84</v>
      </c>
      <c r="D1526" s="1">
        <v>-0.99614556004920896</v>
      </c>
      <c r="E1526" s="1">
        <v>-0.99481191044260298</v>
      </c>
      <c r="F1526" s="1">
        <v>-0.84425277615402705</v>
      </c>
      <c r="G1526" s="1"/>
    </row>
    <row r="1527" spans="1:7" x14ac:dyDescent="0.25">
      <c r="A1527" s="2" t="str">
        <f t="shared" si="23"/>
        <v>2_85</v>
      </c>
      <c r="B1527" s="1">
        <v>2</v>
      </c>
      <c r="C1527" s="1">
        <v>85</v>
      </c>
      <c r="D1527" s="1">
        <v>6.0057594275963903E-2</v>
      </c>
      <c r="E1527" s="1">
        <v>5.8517721878661298E-2</v>
      </c>
      <c r="F1527" s="1">
        <v>1.66493727637848</v>
      </c>
      <c r="G1527" s="1"/>
    </row>
    <row r="1528" spans="1:7" x14ac:dyDescent="0.25">
      <c r="A1528" s="2" t="str">
        <f t="shared" si="23"/>
        <v>2_86</v>
      </c>
      <c r="B1528" s="1">
        <v>2</v>
      </c>
      <c r="C1528" s="1">
        <v>86</v>
      </c>
      <c r="D1528" s="1">
        <v>-0.26896848187755201</v>
      </c>
      <c r="E1528" s="1">
        <v>-0.26865557855498901</v>
      </c>
      <c r="F1528" s="1">
        <v>1.22891386191106</v>
      </c>
      <c r="G1528" s="1"/>
    </row>
    <row r="1529" spans="1:7" x14ac:dyDescent="0.25">
      <c r="A1529" s="2" t="str">
        <f t="shared" si="23"/>
        <v>2_87</v>
      </c>
      <c r="B1529" s="1">
        <v>2</v>
      </c>
      <c r="C1529" s="1">
        <v>87</v>
      </c>
      <c r="D1529" s="1">
        <v>-0.752552716067728</v>
      </c>
      <c r="E1529" s="1">
        <v>-0.75147812366375899</v>
      </c>
      <c r="F1529" s="1">
        <v>0.39784878850804001</v>
      </c>
      <c r="G1529" s="1"/>
    </row>
    <row r="1530" spans="1:7" x14ac:dyDescent="0.25">
      <c r="A1530" s="2" t="str">
        <f t="shared" si="23"/>
        <v>2_88</v>
      </c>
      <c r="B1530" s="1">
        <v>2</v>
      </c>
      <c r="C1530" s="1">
        <v>88</v>
      </c>
      <c r="D1530" s="1">
        <v>0.74379957844428901</v>
      </c>
      <c r="E1530" s="1">
        <v>0.74474758747024605</v>
      </c>
      <c r="F1530" s="1">
        <v>0.48655252344009398</v>
      </c>
      <c r="G1530" s="1"/>
    </row>
    <row r="1531" spans="1:7" x14ac:dyDescent="0.25">
      <c r="A1531" s="2" t="str">
        <f t="shared" si="23"/>
        <v>2_89</v>
      </c>
      <c r="B1531" s="1">
        <v>2</v>
      </c>
      <c r="C1531" s="1">
        <v>89</v>
      </c>
      <c r="D1531" s="1">
        <v>-2.8218649859757998</v>
      </c>
      <c r="E1531" s="1">
        <v>-2.8214421762033801</v>
      </c>
      <c r="F1531" s="1">
        <v>-0.76803672545726698</v>
      </c>
      <c r="G1531" s="1"/>
    </row>
    <row r="1532" spans="1:7" x14ac:dyDescent="0.25">
      <c r="A1532" s="2" t="str">
        <f t="shared" si="23"/>
        <v>2_90</v>
      </c>
      <c r="B1532" s="1">
        <v>2</v>
      </c>
      <c r="C1532" s="1">
        <v>90</v>
      </c>
      <c r="D1532" s="1">
        <v>1.4389525192370101</v>
      </c>
      <c r="E1532" s="1">
        <v>1.43865854492115</v>
      </c>
      <c r="F1532" s="1">
        <v>0.54772004018693699</v>
      </c>
      <c r="G1532" s="1"/>
    </row>
    <row r="1533" spans="1:7" x14ac:dyDescent="0.25">
      <c r="A1533" s="2" t="str">
        <f t="shared" si="23"/>
        <v>2_91</v>
      </c>
      <c r="B1533" s="1">
        <v>2</v>
      </c>
      <c r="C1533" s="1">
        <v>91</v>
      </c>
      <c r="D1533" s="1">
        <v>1.50917847310252</v>
      </c>
      <c r="E1533" s="1">
        <v>1.5074625947156901</v>
      </c>
      <c r="F1533" s="1">
        <v>0.230370733626689</v>
      </c>
      <c r="G1533" s="1"/>
    </row>
    <row r="1534" spans="1:7" x14ac:dyDescent="0.25">
      <c r="A1534" s="2" t="str">
        <f t="shared" si="23"/>
        <v>2_92</v>
      </c>
      <c r="B1534" s="1">
        <v>2</v>
      </c>
      <c r="C1534" s="1">
        <v>92</v>
      </c>
      <c r="D1534" s="1">
        <v>1.0569468752203699</v>
      </c>
      <c r="E1534" s="1">
        <v>1.0554446257835799</v>
      </c>
      <c r="F1534" s="1">
        <v>0.96151931787632705</v>
      </c>
      <c r="G1534" s="1"/>
    </row>
    <row r="1535" spans="1:7" x14ac:dyDescent="0.25">
      <c r="A1535" s="2" t="str">
        <f t="shared" si="23"/>
        <v>2_93</v>
      </c>
      <c r="B1535" s="1">
        <v>2</v>
      </c>
      <c r="C1535" s="1">
        <v>93</v>
      </c>
      <c r="D1535" s="1">
        <v>-1.4128852748093801</v>
      </c>
      <c r="E1535" s="1">
        <v>-1.41348857799959</v>
      </c>
      <c r="F1535" s="1">
        <v>-0.83582177664289303</v>
      </c>
      <c r="G1535" s="1"/>
    </row>
    <row r="1536" spans="1:7" x14ac:dyDescent="0.25">
      <c r="A1536" s="2" t="str">
        <f t="shared" si="23"/>
        <v>2_94</v>
      </c>
      <c r="B1536" s="1">
        <v>2</v>
      </c>
      <c r="C1536" s="1">
        <v>94</v>
      </c>
      <c r="D1536" s="1">
        <v>-1.3584859470227799</v>
      </c>
      <c r="E1536" s="1">
        <v>-1.35967843608396</v>
      </c>
      <c r="F1536" s="1">
        <v>-1.6757658124102499</v>
      </c>
      <c r="G1536" s="1"/>
    </row>
    <row r="1537" spans="1:7" x14ac:dyDescent="0.25">
      <c r="A1537" s="2" t="str">
        <f t="shared" si="23"/>
        <v>2_95</v>
      </c>
      <c r="B1537" s="1">
        <v>2</v>
      </c>
      <c r="C1537" s="1">
        <v>95</v>
      </c>
      <c r="D1537" s="1">
        <v>9.03073125378933E-2</v>
      </c>
      <c r="E1537" s="1">
        <v>9.0382599017918994E-2</v>
      </c>
      <c r="F1537" s="1">
        <v>1.2928849320471001</v>
      </c>
      <c r="G1537" s="1"/>
    </row>
    <row r="1538" spans="1:7" x14ac:dyDescent="0.25">
      <c r="A1538" s="2" t="str">
        <f t="shared" si="23"/>
        <v>2_96</v>
      </c>
      <c r="B1538" s="1">
        <v>2</v>
      </c>
      <c r="C1538" s="1">
        <v>96</v>
      </c>
      <c r="D1538" s="1">
        <v>1.91454869688762</v>
      </c>
      <c r="E1538" s="1">
        <v>1.9150283800013399</v>
      </c>
      <c r="F1538" s="1">
        <v>-0.430760889784368</v>
      </c>
      <c r="G1538" s="1"/>
    </row>
    <row r="1539" spans="1:7" x14ac:dyDescent="0.25">
      <c r="A1539" s="2" t="str">
        <f t="shared" ref="A1539:A1602" si="24">B1539&amp;"_"&amp;C1539</f>
        <v>2_97</v>
      </c>
      <c r="B1539" s="1">
        <v>2</v>
      </c>
      <c r="C1539" s="1">
        <v>97</v>
      </c>
      <c r="D1539" s="1">
        <v>-0.55799957488578</v>
      </c>
      <c r="E1539" s="1">
        <v>-0.55753162635196596</v>
      </c>
      <c r="F1539" s="1">
        <v>-0.60549503021207396</v>
      </c>
      <c r="G1539" s="1"/>
    </row>
    <row r="1540" spans="1:7" x14ac:dyDescent="0.25">
      <c r="A1540" s="2" t="str">
        <f t="shared" si="24"/>
        <v>2_98</v>
      </c>
      <c r="B1540" s="1">
        <v>2</v>
      </c>
      <c r="C1540" s="1">
        <v>98</v>
      </c>
      <c r="D1540" s="1">
        <v>-0.99790679626654699</v>
      </c>
      <c r="E1540" s="1">
        <v>-0.99713778220003102</v>
      </c>
      <c r="F1540" s="1">
        <v>0.89932120883940103</v>
      </c>
      <c r="G1540" s="1"/>
    </row>
    <row r="1541" spans="1:7" x14ac:dyDescent="0.25">
      <c r="A1541" s="2" t="str">
        <f t="shared" si="24"/>
        <v>2_99</v>
      </c>
      <c r="B1541" s="1">
        <v>2</v>
      </c>
      <c r="C1541" s="1">
        <v>99</v>
      </c>
      <c r="D1541" s="1">
        <v>-1.1641423369731001</v>
      </c>
      <c r="E1541" s="1">
        <v>-1.1631405282999401</v>
      </c>
      <c r="F1541" s="1">
        <v>-0.220356673707957</v>
      </c>
      <c r="G1541" s="1"/>
    </row>
    <row r="1542" spans="1:7" x14ac:dyDescent="0.25">
      <c r="A1542" s="2" t="str">
        <f t="shared" si="24"/>
        <v>2_100</v>
      </c>
      <c r="B1542" s="1">
        <v>2</v>
      </c>
      <c r="C1542" s="1">
        <v>100</v>
      </c>
      <c r="D1542" s="1">
        <v>-4.0008268311260198E-2</v>
      </c>
      <c r="E1542" s="1">
        <v>-3.9155269129574101E-2</v>
      </c>
      <c r="F1542" s="1">
        <v>-0.32890461960178202</v>
      </c>
      <c r="G1542" s="1"/>
    </row>
    <row r="1543" spans="1:7" x14ac:dyDescent="0.25">
      <c r="A1543" s="2" t="str">
        <f t="shared" si="24"/>
        <v>2_101</v>
      </c>
      <c r="B1543" s="1">
        <v>2</v>
      </c>
      <c r="C1543" s="1">
        <v>101</v>
      </c>
      <c r="D1543" s="1">
        <v>0.28927927765702899</v>
      </c>
      <c r="E1543" s="1">
        <v>0.28829561586775498</v>
      </c>
      <c r="F1543" s="1">
        <v>-0.110427930751714</v>
      </c>
      <c r="G1543" s="1"/>
    </row>
    <row r="1544" spans="1:7" x14ac:dyDescent="0.25">
      <c r="A1544" s="2" t="str">
        <f t="shared" si="24"/>
        <v>2_102</v>
      </c>
      <c r="B1544" s="1">
        <v>2</v>
      </c>
      <c r="C1544" s="1">
        <v>102</v>
      </c>
      <c r="D1544" s="1">
        <v>9.8658369303309401E-2</v>
      </c>
      <c r="E1544" s="1">
        <v>9.8615966747388997E-2</v>
      </c>
      <c r="F1544" s="1">
        <v>0.69689220524543405</v>
      </c>
      <c r="G1544" s="1"/>
    </row>
    <row r="1545" spans="1:7" x14ac:dyDescent="0.25">
      <c r="A1545" s="2" t="str">
        <f t="shared" si="24"/>
        <v>2_103</v>
      </c>
      <c r="B1545" s="1">
        <v>2</v>
      </c>
      <c r="C1545" s="1">
        <v>103</v>
      </c>
      <c r="D1545" s="1">
        <v>-0.84743865259530204</v>
      </c>
      <c r="E1545" s="1">
        <v>-0.84577497645130695</v>
      </c>
      <c r="F1545" s="1">
        <v>-1.1445325148788299</v>
      </c>
      <c r="G1545" s="1"/>
    </row>
    <row r="1546" spans="1:7" x14ac:dyDescent="0.25">
      <c r="A1546" s="2" t="str">
        <f t="shared" si="24"/>
        <v>2_104</v>
      </c>
      <c r="B1546" s="1">
        <v>2</v>
      </c>
      <c r="C1546" s="1">
        <v>104</v>
      </c>
      <c r="D1546" s="1">
        <v>0.33815474130557899</v>
      </c>
      <c r="E1546" s="1">
        <v>0.33876806229918599</v>
      </c>
      <c r="F1546" s="1">
        <v>-0.88800287185071403</v>
      </c>
      <c r="G1546" s="1"/>
    </row>
    <row r="1547" spans="1:7" x14ac:dyDescent="0.25">
      <c r="A1547" s="2" t="str">
        <f t="shared" si="24"/>
        <v>2_105</v>
      </c>
      <c r="B1547" s="1">
        <v>2</v>
      </c>
      <c r="C1547" s="1">
        <v>105</v>
      </c>
      <c r="D1547" s="1">
        <v>-3.05458054765212E-2</v>
      </c>
      <c r="E1547" s="1">
        <v>-3.00472816808659E-2</v>
      </c>
      <c r="F1547" s="1">
        <v>-0.16276600440797101</v>
      </c>
      <c r="G1547" s="1"/>
    </row>
    <row r="1548" spans="1:7" x14ac:dyDescent="0.25">
      <c r="A1548" s="2" t="str">
        <f t="shared" si="24"/>
        <v>2_106</v>
      </c>
      <c r="B1548" s="1">
        <v>2</v>
      </c>
      <c r="C1548" s="1">
        <v>106</v>
      </c>
      <c r="D1548" s="1">
        <v>0.29257297305771501</v>
      </c>
      <c r="E1548" s="1">
        <v>0.29256344692603897</v>
      </c>
      <c r="F1548" s="1">
        <v>1.62038353691043</v>
      </c>
      <c r="G1548" s="1"/>
    </row>
    <row r="1549" spans="1:7" x14ac:dyDescent="0.25">
      <c r="A1549" s="2" t="str">
        <f t="shared" si="24"/>
        <v>2_107</v>
      </c>
      <c r="B1549" s="1">
        <v>2</v>
      </c>
      <c r="C1549" s="1">
        <v>107</v>
      </c>
      <c r="D1549" s="1">
        <v>2.1240918686738199</v>
      </c>
      <c r="E1549" s="1">
        <v>2.1233841076773898</v>
      </c>
      <c r="F1549" s="1">
        <v>0.350330227882996</v>
      </c>
      <c r="G1549" s="1"/>
    </row>
    <row r="1550" spans="1:7" x14ac:dyDescent="0.25">
      <c r="A1550" s="2" t="str">
        <f t="shared" si="24"/>
        <v>2_108</v>
      </c>
      <c r="B1550" s="1">
        <v>2</v>
      </c>
      <c r="C1550" s="1">
        <v>108</v>
      </c>
      <c r="D1550" s="1">
        <v>0.74806338122478999</v>
      </c>
      <c r="E1550" s="1">
        <v>0.74815364250358996</v>
      </c>
      <c r="F1550" s="1">
        <v>6.1408251639397997E-2</v>
      </c>
      <c r="G1550" s="1"/>
    </row>
    <row r="1551" spans="1:7" x14ac:dyDescent="0.25">
      <c r="A1551" s="2" t="str">
        <f t="shared" si="24"/>
        <v>2_109</v>
      </c>
      <c r="B1551" s="1">
        <v>2</v>
      </c>
      <c r="C1551" s="1">
        <v>109</v>
      </c>
      <c r="D1551" s="1">
        <v>1.10572696863637</v>
      </c>
      <c r="E1551" s="1">
        <v>1.1050159760738301</v>
      </c>
      <c r="F1551" s="1">
        <v>-1.31731162578593E-2</v>
      </c>
      <c r="G1551" s="1"/>
    </row>
    <row r="1552" spans="1:7" x14ac:dyDescent="0.25">
      <c r="A1552" s="2" t="str">
        <f t="shared" si="24"/>
        <v>2_110</v>
      </c>
      <c r="B1552" s="1">
        <v>2</v>
      </c>
      <c r="C1552" s="1">
        <v>110</v>
      </c>
      <c r="D1552" s="1">
        <v>0.50459396636965004</v>
      </c>
      <c r="E1552" s="1">
        <v>0.50436434794509699</v>
      </c>
      <c r="F1552" s="1">
        <v>-0.35031710804656202</v>
      </c>
      <c r="G1552" s="1"/>
    </row>
    <row r="1553" spans="1:7" x14ac:dyDescent="0.25">
      <c r="A1553" s="2" t="str">
        <f t="shared" si="24"/>
        <v>2_111</v>
      </c>
      <c r="B1553" s="1">
        <v>2</v>
      </c>
      <c r="C1553" s="1">
        <v>111</v>
      </c>
      <c r="D1553" s="1">
        <v>-0.21795525347879699</v>
      </c>
      <c r="E1553" s="1">
        <v>-0.217050782533903</v>
      </c>
      <c r="F1553" s="1">
        <v>0.66381742983012704</v>
      </c>
      <c r="G1553" s="1"/>
    </row>
    <row r="1554" spans="1:7" x14ac:dyDescent="0.25">
      <c r="A1554" s="2" t="str">
        <f t="shared" si="24"/>
        <v>2_112</v>
      </c>
      <c r="B1554" s="1">
        <v>2</v>
      </c>
      <c r="C1554" s="1">
        <v>112</v>
      </c>
      <c r="D1554" s="1">
        <v>0.19820350458159899</v>
      </c>
      <c r="E1554" s="1">
        <v>0.19988679937436901</v>
      </c>
      <c r="F1554" s="1">
        <v>1.91029222904493</v>
      </c>
      <c r="G1554" s="1"/>
    </row>
    <row r="1555" spans="1:7" x14ac:dyDescent="0.25">
      <c r="A1555" s="2" t="str">
        <f t="shared" si="24"/>
        <v>2_113</v>
      </c>
      <c r="B1555" s="1">
        <v>2</v>
      </c>
      <c r="C1555" s="1">
        <v>113</v>
      </c>
      <c r="D1555" s="1">
        <v>0.19889789527653801</v>
      </c>
      <c r="E1555" s="1">
        <v>0.20063091079214501</v>
      </c>
      <c r="F1555" s="1">
        <v>0.89913144260875899</v>
      </c>
      <c r="G1555" s="1"/>
    </row>
    <row r="1556" spans="1:7" x14ac:dyDescent="0.25">
      <c r="A1556" s="2" t="str">
        <f t="shared" si="24"/>
        <v>2_114</v>
      </c>
      <c r="B1556" s="1">
        <v>2</v>
      </c>
      <c r="C1556" s="1">
        <v>114</v>
      </c>
      <c r="D1556" s="1">
        <v>2.1793894220282799</v>
      </c>
      <c r="E1556" s="1">
        <v>2.1795808135233701</v>
      </c>
      <c r="F1556" s="1">
        <v>2.7788983659234798</v>
      </c>
      <c r="G1556" s="1"/>
    </row>
    <row r="1557" spans="1:7" x14ac:dyDescent="0.25">
      <c r="A1557" s="2" t="str">
        <f t="shared" si="24"/>
        <v>2_115</v>
      </c>
      <c r="B1557" s="1">
        <v>2</v>
      </c>
      <c r="C1557" s="1">
        <v>115</v>
      </c>
      <c r="D1557" s="1">
        <v>-6.2993220562087102E-2</v>
      </c>
      <c r="E1557" s="1">
        <v>-6.2459717212827399E-2</v>
      </c>
      <c r="F1557" s="1">
        <v>-0.237833568864213</v>
      </c>
      <c r="G1557" s="1"/>
    </row>
    <row r="1558" spans="1:7" x14ac:dyDescent="0.25">
      <c r="A1558" s="2" t="str">
        <f t="shared" si="24"/>
        <v>2_116</v>
      </c>
      <c r="B1558" s="1">
        <v>2</v>
      </c>
      <c r="C1558" s="1">
        <v>116</v>
      </c>
      <c r="D1558" s="1">
        <v>-0.25611365082354898</v>
      </c>
      <c r="E1558" s="1">
        <v>-0.25620700422467901</v>
      </c>
      <c r="F1558" s="1">
        <v>-0.104690475305485</v>
      </c>
      <c r="G1558" s="1"/>
    </row>
    <row r="1559" spans="1:7" x14ac:dyDescent="0.25">
      <c r="A1559" s="2" t="str">
        <f t="shared" si="24"/>
        <v>2_117</v>
      </c>
      <c r="B1559" s="1">
        <v>2</v>
      </c>
      <c r="C1559" s="1">
        <v>117</v>
      </c>
      <c r="D1559" s="1">
        <v>-1.4348376441195201</v>
      </c>
      <c r="E1559" s="1">
        <v>-1.43529594271645</v>
      </c>
      <c r="F1559" s="1">
        <v>-1.7690699665823999</v>
      </c>
      <c r="G1559" s="1"/>
    </row>
    <row r="1560" spans="1:7" x14ac:dyDescent="0.25">
      <c r="A1560" s="2" t="str">
        <f t="shared" si="24"/>
        <v>2_118</v>
      </c>
      <c r="B1560" s="1">
        <v>2</v>
      </c>
      <c r="C1560" s="1">
        <v>118</v>
      </c>
      <c r="D1560" s="1">
        <v>-0.324806739992407</v>
      </c>
      <c r="E1560" s="1">
        <v>-0.32403706491787199</v>
      </c>
      <c r="F1560" s="1">
        <v>1.6731124038038701</v>
      </c>
      <c r="G1560" s="1"/>
    </row>
    <row r="1561" spans="1:7" x14ac:dyDescent="0.25">
      <c r="A1561" s="2" t="str">
        <f t="shared" si="24"/>
        <v>2_119</v>
      </c>
      <c r="B1561" s="1">
        <v>2</v>
      </c>
      <c r="C1561" s="1">
        <v>119</v>
      </c>
      <c r="D1561" s="1">
        <v>-1.7211576783295901</v>
      </c>
      <c r="E1561" s="1">
        <v>-1.7217830299313199</v>
      </c>
      <c r="F1561" s="1">
        <v>0.295759931037894</v>
      </c>
      <c r="G1561" s="1"/>
    </row>
    <row r="1562" spans="1:7" x14ac:dyDescent="0.25">
      <c r="A1562" s="2" t="str">
        <f t="shared" si="24"/>
        <v>2_120</v>
      </c>
      <c r="B1562" s="1">
        <v>2</v>
      </c>
      <c r="C1562" s="1">
        <v>120</v>
      </c>
      <c r="D1562" s="1">
        <v>0.79530105041416299</v>
      </c>
      <c r="E1562" s="1">
        <v>0.79627357913103203</v>
      </c>
      <c r="F1562" s="1">
        <v>-6.7622641593556798E-2</v>
      </c>
      <c r="G1562" s="1"/>
    </row>
    <row r="1563" spans="1:7" x14ac:dyDescent="0.25">
      <c r="A1563" s="2" t="str">
        <f t="shared" si="24"/>
        <v>2_121</v>
      </c>
      <c r="B1563" s="1">
        <v>2</v>
      </c>
      <c r="C1563" s="1">
        <v>121</v>
      </c>
      <c r="D1563" s="1">
        <v>4.5809971521061997E-2</v>
      </c>
      <c r="E1563" s="1">
        <v>4.6582755964965999E-2</v>
      </c>
      <c r="F1563" s="1">
        <v>-0.37746195092219498</v>
      </c>
      <c r="G1563" s="1"/>
    </row>
    <row r="1564" spans="1:7" x14ac:dyDescent="0.25">
      <c r="A1564" s="2" t="str">
        <f t="shared" si="24"/>
        <v>2_122</v>
      </c>
      <c r="B1564" s="1">
        <v>2</v>
      </c>
      <c r="C1564" s="1">
        <v>122</v>
      </c>
      <c r="D1564" s="1">
        <v>1.07486333394863</v>
      </c>
      <c r="E1564" s="1">
        <v>1.07536778270373</v>
      </c>
      <c r="F1564" s="1">
        <v>-0.40709166802236801</v>
      </c>
      <c r="G1564" s="1"/>
    </row>
    <row r="1565" spans="1:7" x14ac:dyDescent="0.25">
      <c r="A1565" s="2" t="str">
        <f t="shared" si="24"/>
        <v>2_123</v>
      </c>
      <c r="B1565" s="1">
        <v>2</v>
      </c>
      <c r="C1565" s="1">
        <v>123</v>
      </c>
      <c r="D1565" s="1">
        <v>-0.96193746109862999</v>
      </c>
      <c r="E1565" s="1">
        <v>-0.96365887117163196</v>
      </c>
      <c r="F1565" s="1">
        <v>3.3622065036658801E-2</v>
      </c>
      <c r="G1565" s="1"/>
    </row>
    <row r="1566" spans="1:7" x14ac:dyDescent="0.25">
      <c r="A1566" s="2" t="str">
        <f t="shared" si="24"/>
        <v>2_124</v>
      </c>
      <c r="B1566" s="1">
        <v>2</v>
      </c>
      <c r="C1566" s="1">
        <v>124</v>
      </c>
      <c r="D1566" s="1">
        <v>-0.84507993361713896</v>
      </c>
      <c r="E1566" s="1">
        <v>-0.84388836573623105</v>
      </c>
      <c r="F1566" s="1">
        <v>-2.0036778153563799</v>
      </c>
      <c r="G1566" s="1"/>
    </row>
    <row r="1567" spans="1:7" x14ac:dyDescent="0.25">
      <c r="A1567" s="2" t="str">
        <f t="shared" si="24"/>
        <v>2_125</v>
      </c>
      <c r="B1567" s="1">
        <v>2</v>
      </c>
      <c r="C1567" s="1">
        <v>125</v>
      </c>
      <c r="D1567" s="1">
        <v>-0.74999796332424296</v>
      </c>
      <c r="E1567" s="1">
        <v>-0.75009474446548097</v>
      </c>
      <c r="F1567" s="1">
        <v>0.64347195081990505</v>
      </c>
      <c r="G1567" s="1"/>
    </row>
    <row r="1568" spans="1:7" x14ac:dyDescent="0.25">
      <c r="A1568" s="2" t="str">
        <f t="shared" si="24"/>
        <v>2_126</v>
      </c>
      <c r="B1568" s="1">
        <v>2</v>
      </c>
      <c r="C1568" s="1">
        <v>126</v>
      </c>
      <c r="D1568" s="1">
        <v>0.91065365545850996</v>
      </c>
      <c r="E1568" s="1">
        <v>0.90994636171557897</v>
      </c>
      <c r="F1568" s="1">
        <v>0.74164678260966899</v>
      </c>
      <c r="G1568" s="1"/>
    </row>
    <row r="1569" spans="1:7" x14ac:dyDescent="0.25">
      <c r="A1569" s="2" t="str">
        <f t="shared" si="24"/>
        <v>2_127</v>
      </c>
      <c r="B1569" s="1">
        <v>2</v>
      </c>
      <c r="C1569" s="1">
        <v>127</v>
      </c>
      <c r="D1569" s="1">
        <v>0.12500921666934001</v>
      </c>
      <c r="E1569" s="1">
        <v>0.12626821792346399</v>
      </c>
      <c r="F1569" s="1">
        <v>0.23759212723571399</v>
      </c>
      <c r="G1569" s="1"/>
    </row>
    <row r="1570" spans="1:7" x14ac:dyDescent="0.25">
      <c r="A1570" s="2" t="str">
        <f t="shared" si="24"/>
        <v>2_128</v>
      </c>
      <c r="B1570" s="1">
        <v>2</v>
      </c>
      <c r="C1570" s="1">
        <v>128</v>
      </c>
      <c r="D1570" s="1">
        <v>-0.69515017939290702</v>
      </c>
      <c r="E1570" s="1">
        <v>-0.69620963204499597</v>
      </c>
      <c r="F1570" s="1">
        <v>-8.2642785607832794E-2</v>
      </c>
      <c r="G1570" s="1"/>
    </row>
    <row r="1571" spans="1:7" x14ac:dyDescent="0.25">
      <c r="A1571" s="2" t="str">
        <f t="shared" si="24"/>
        <v>2_129</v>
      </c>
      <c r="B1571" s="1">
        <v>2</v>
      </c>
      <c r="C1571" s="1">
        <v>129</v>
      </c>
      <c r="D1571" s="1">
        <v>0.28388296266700702</v>
      </c>
      <c r="E1571" s="1">
        <v>0.28396296518536601</v>
      </c>
      <c r="F1571" s="1">
        <v>-0.98188551615547903</v>
      </c>
      <c r="G1571" s="1"/>
    </row>
    <row r="1572" spans="1:7" x14ac:dyDescent="0.25">
      <c r="A1572" s="2" t="str">
        <f t="shared" si="24"/>
        <v>2_130</v>
      </c>
      <c r="B1572" s="1">
        <v>2</v>
      </c>
      <c r="C1572" s="1">
        <v>130</v>
      </c>
      <c r="D1572" s="1">
        <v>-0.91695860308352095</v>
      </c>
      <c r="E1572" s="1">
        <v>-0.91806760895491901</v>
      </c>
      <c r="F1572" s="1">
        <v>0.33395971717710599</v>
      </c>
      <c r="G1572" s="1"/>
    </row>
    <row r="1573" spans="1:7" x14ac:dyDescent="0.25">
      <c r="A1573" s="2" t="str">
        <f t="shared" si="24"/>
        <v>2_131</v>
      </c>
      <c r="B1573" s="1">
        <v>2</v>
      </c>
      <c r="C1573" s="1">
        <v>131</v>
      </c>
      <c r="D1573" s="1">
        <v>-0.30930252196629499</v>
      </c>
      <c r="E1573" s="1">
        <v>-0.309746972062239</v>
      </c>
      <c r="F1573" s="1">
        <v>-1.8867363266139501</v>
      </c>
      <c r="G1573" s="1"/>
    </row>
    <row r="1574" spans="1:7" x14ac:dyDescent="0.25">
      <c r="A1574" s="2" t="str">
        <f t="shared" si="24"/>
        <v>2_132</v>
      </c>
      <c r="B1574" s="1">
        <v>2</v>
      </c>
      <c r="C1574" s="1">
        <v>132</v>
      </c>
      <c r="D1574" s="1">
        <v>-0.37297516905147299</v>
      </c>
      <c r="E1574" s="1">
        <v>-0.37245519962926599</v>
      </c>
      <c r="F1574" s="1">
        <v>0.13413930302785501</v>
      </c>
      <c r="G1574" s="1"/>
    </row>
    <row r="1575" spans="1:7" x14ac:dyDescent="0.25">
      <c r="A1575" s="2" t="str">
        <f t="shared" si="24"/>
        <v>2_133</v>
      </c>
      <c r="B1575" s="1">
        <v>2</v>
      </c>
      <c r="C1575" s="1">
        <v>133</v>
      </c>
      <c r="D1575" s="1">
        <v>0.40368274823098299</v>
      </c>
      <c r="E1575" s="1">
        <v>0.40278400974900302</v>
      </c>
      <c r="F1575" s="1">
        <v>0.90630481557818898</v>
      </c>
      <c r="G1575" s="1"/>
    </row>
    <row r="1576" spans="1:7" x14ac:dyDescent="0.25">
      <c r="A1576" s="2" t="str">
        <f t="shared" si="24"/>
        <v>2_134</v>
      </c>
      <c r="B1576" s="1">
        <v>2</v>
      </c>
      <c r="C1576" s="1">
        <v>134</v>
      </c>
      <c r="D1576" s="1">
        <v>1.6357097475429201</v>
      </c>
      <c r="E1576" s="1">
        <v>1.63722340998671</v>
      </c>
      <c r="F1576" s="1">
        <v>1.7146460913431001</v>
      </c>
      <c r="G1576" s="1"/>
    </row>
    <row r="1577" spans="1:7" x14ac:dyDescent="0.25">
      <c r="A1577" s="2" t="str">
        <f t="shared" si="24"/>
        <v>2_135</v>
      </c>
      <c r="B1577" s="1">
        <v>2</v>
      </c>
      <c r="C1577" s="1">
        <v>135</v>
      </c>
      <c r="D1577" s="1">
        <v>1.62055430753223</v>
      </c>
      <c r="E1577" s="1">
        <v>1.6221128517019201</v>
      </c>
      <c r="F1577" s="1">
        <v>1.1347219018650201</v>
      </c>
      <c r="G1577" s="1"/>
    </row>
    <row r="1578" spans="1:7" x14ac:dyDescent="0.25">
      <c r="A1578" s="2" t="str">
        <f t="shared" si="24"/>
        <v>2_136</v>
      </c>
      <c r="B1578" s="1">
        <v>2</v>
      </c>
      <c r="C1578" s="1">
        <v>136</v>
      </c>
      <c r="D1578" s="1">
        <v>0.43034887286510798</v>
      </c>
      <c r="E1578" s="1">
        <v>0.42989460841009097</v>
      </c>
      <c r="F1578" s="1">
        <v>-0.604975141971</v>
      </c>
      <c r="G1578" s="1"/>
    </row>
    <row r="1579" spans="1:7" x14ac:dyDescent="0.25">
      <c r="A1579" s="2" t="str">
        <f t="shared" si="24"/>
        <v>2_137</v>
      </c>
      <c r="B1579" s="1">
        <v>2</v>
      </c>
      <c r="C1579" s="1">
        <v>137</v>
      </c>
      <c r="D1579" s="1">
        <v>-0.58275795458832103</v>
      </c>
      <c r="E1579" s="1">
        <v>-0.58144834005141099</v>
      </c>
      <c r="F1579" s="1">
        <v>0.89491247868794199</v>
      </c>
      <c r="G1579" s="1"/>
    </row>
    <row r="1580" spans="1:7" x14ac:dyDescent="0.25">
      <c r="A1580" s="2" t="str">
        <f t="shared" si="24"/>
        <v>2_138</v>
      </c>
      <c r="B1580" s="1">
        <v>2</v>
      </c>
      <c r="C1580" s="1">
        <v>138</v>
      </c>
      <c r="D1580" s="1">
        <v>0.50965492725999695</v>
      </c>
      <c r="E1580" s="1">
        <v>0.50876575730552598</v>
      </c>
      <c r="F1580" s="1">
        <v>1.10306124213576</v>
      </c>
      <c r="G1580" s="1"/>
    </row>
    <row r="1581" spans="1:7" x14ac:dyDescent="0.25">
      <c r="A1581" s="2" t="str">
        <f t="shared" si="24"/>
        <v>2_139</v>
      </c>
      <c r="B1581" s="1">
        <v>2</v>
      </c>
      <c r="C1581" s="1">
        <v>139</v>
      </c>
      <c r="D1581" s="1">
        <v>-0.21743492580430199</v>
      </c>
      <c r="E1581" s="1">
        <v>-0.21911382987366701</v>
      </c>
      <c r="F1581" s="1">
        <v>0.979836308519068</v>
      </c>
      <c r="G1581" s="1"/>
    </row>
    <row r="1582" spans="1:7" x14ac:dyDescent="0.25">
      <c r="A1582" s="2" t="str">
        <f t="shared" si="24"/>
        <v>2_140</v>
      </c>
      <c r="B1582" s="1">
        <v>2</v>
      </c>
      <c r="C1582" s="1">
        <v>140</v>
      </c>
      <c r="D1582" s="1">
        <v>-0.56936544004735601</v>
      </c>
      <c r="E1582" s="1">
        <v>-0.56939042354140401</v>
      </c>
      <c r="F1582" s="1">
        <v>2.0345664270422601</v>
      </c>
      <c r="G1582" s="1"/>
    </row>
    <row r="1583" spans="1:7" x14ac:dyDescent="0.25">
      <c r="A1583" s="2" t="str">
        <f t="shared" si="24"/>
        <v>2_141</v>
      </c>
      <c r="B1583" s="1">
        <v>2</v>
      </c>
      <c r="C1583" s="1">
        <v>141</v>
      </c>
      <c r="D1583" s="1">
        <v>1.2144326951299</v>
      </c>
      <c r="E1583" s="1">
        <v>1.21513002219564</v>
      </c>
      <c r="F1583" s="1">
        <v>1.5604602439017199</v>
      </c>
      <c r="G1583" s="1"/>
    </row>
    <row r="1584" spans="1:7" x14ac:dyDescent="0.25">
      <c r="A1584" s="2" t="str">
        <f t="shared" si="24"/>
        <v>2_142</v>
      </c>
      <c r="B1584" s="1">
        <v>2</v>
      </c>
      <c r="C1584" s="1">
        <v>142</v>
      </c>
      <c r="D1584" s="1">
        <v>0.26559521263783897</v>
      </c>
      <c r="E1584" s="1">
        <v>0.26432262084774899</v>
      </c>
      <c r="F1584" s="1">
        <v>1.2701662063887</v>
      </c>
      <c r="G1584" s="1"/>
    </row>
    <row r="1585" spans="1:7" x14ac:dyDescent="0.25">
      <c r="A1585" s="2" t="str">
        <f t="shared" si="24"/>
        <v>2_143</v>
      </c>
      <c r="B1585" s="1">
        <v>2</v>
      </c>
      <c r="C1585" s="1">
        <v>143</v>
      </c>
      <c r="D1585" s="1">
        <v>0.133802499748092</v>
      </c>
      <c r="E1585" s="1">
        <v>0.134668615581958</v>
      </c>
      <c r="F1585" s="1">
        <v>-1.07982536688359</v>
      </c>
      <c r="G1585" s="1"/>
    </row>
    <row r="1586" spans="1:7" x14ac:dyDescent="0.25">
      <c r="A1586" s="2" t="str">
        <f t="shared" si="24"/>
        <v>2_144</v>
      </c>
      <c r="B1586" s="1">
        <v>2</v>
      </c>
      <c r="C1586" s="1">
        <v>144</v>
      </c>
      <c r="D1586" s="1">
        <v>-0.661140245839268</v>
      </c>
      <c r="E1586" s="1">
        <v>-0.660781299006728</v>
      </c>
      <c r="F1586" s="1">
        <v>0.693451835262064</v>
      </c>
      <c r="G1586" s="1"/>
    </row>
    <row r="1587" spans="1:7" x14ac:dyDescent="0.25">
      <c r="A1587" s="2" t="str">
        <f t="shared" si="24"/>
        <v>2_145</v>
      </c>
      <c r="B1587" s="1">
        <v>2</v>
      </c>
      <c r="C1587" s="1">
        <v>145</v>
      </c>
      <c r="D1587" s="1">
        <v>1.0771503361401</v>
      </c>
      <c r="E1587" s="1">
        <v>1.07813997761259</v>
      </c>
      <c r="F1587" s="1">
        <v>-1.72371309738627</v>
      </c>
      <c r="G1587" s="1"/>
    </row>
    <row r="1588" spans="1:7" x14ac:dyDescent="0.25">
      <c r="A1588" s="2" t="str">
        <f t="shared" si="24"/>
        <v>2_146</v>
      </c>
      <c r="B1588" s="1">
        <v>2</v>
      </c>
      <c r="C1588" s="1">
        <v>146</v>
      </c>
      <c r="D1588" s="1">
        <v>-1.2161530829905001</v>
      </c>
      <c r="E1588" s="1">
        <v>-1.2173277093144199</v>
      </c>
      <c r="F1588" s="1">
        <v>0.25712782344298801</v>
      </c>
      <c r="G1588" s="1"/>
    </row>
    <row r="1589" spans="1:7" x14ac:dyDescent="0.25">
      <c r="A1589" s="2" t="str">
        <f t="shared" si="24"/>
        <v>2_147</v>
      </c>
      <c r="B1589" s="1">
        <v>2</v>
      </c>
      <c r="C1589" s="1">
        <v>147</v>
      </c>
      <c r="D1589" s="1">
        <v>-3.1099747211639599E-2</v>
      </c>
      <c r="E1589" s="1">
        <v>-3.05741879096308E-2</v>
      </c>
      <c r="F1589" s="1">
        <v>0.146864052088473</v>
      </c>
      <c r="G1589" s="1"/>
    </row>
    <row r="1590" spans="1:7" x14ac:dyDescent="0.25">
      <c r="A1590" s="2" t="str">
        <f t="shared" si="24"/>
        <v>2_148</v>
      </c>
      <c r="B1590" s="1">
        <v>2</v>
      </c>
      <c r="C1590" s="1">
        <v>148</v>
      </c>
      <c r="D1590" s="1">
        <v>-0.86953458711709897</v>
      </c>
      <c r="E1590" s="1">
        <v>-0.87070011307986594</v>
      </c>
      <c r="F1590" s="1">
        <v>-0.98600811193293803</v>
      </c>
      <c r="G1590" s="1"/>
    </row>
    <row r="1591" spans="1:7" x14ac:dyDescent="0.25">
      <c r="A1591" s="2" t="str">
        <f t="shared" si="24"/>
        <v>2_149</v>
      </c>
      <c r="B1591" s="1">
        <v>2</v>
      </c>
      <c r="C1591" s="1">
        <v>149</v>
      </c>
      <c r="D1591" s="1">
        <v>-1.33675565197543</v>
      </c>
      <c r="E1591" s="1">
        <v>-1.3360033132087299</v>
      </c>
      <c r="F1591" s="1">
        <v>-1.9037722344815</v>
      </c>
      <c r="G1591" s="1"/>
    </row>
    <row r="1592" spans="1:7" x14ac:dyDescent="0.25">
      <c r="A1592" s="2" t="str">
        <f t="shared" si="24"/>
        <v>2_150</v>
      </c>
      <c r="B1592" s="1">
        <v>2</v>
      </c>
      <c r="C1592" s="1">
        <v>150</v>
      </c>
      <c r="D1592" s="1">
        <v>1.30763462416007</v>
      </c>
      <c r="E1592" s="1">
        <v>1.3073328365419901</v>
      </c>
      <c r="F1592" s="1">
        <v>-1.36968171593766</v>
      </c>
      <c r="G1592" s="1"/>
    </row>
    <row r="1593" spans="1:7" x14ac:dyDescent="0.25">
      <c r="A1593" s="2" t="str">
        <f t="shared" si="24"/>
        <v>2_151</v>
      </c>
      <c r="B1593" s="1">
        <v>2</v>
      </c>
      <c r="C1593" s="1">
        <v>151</v>
      </c>
      <c r="D1593" s="1">
        <v>0.44536956918151599</v>
      </c>
      <c r="E1593" s="1">
        <v>0.44453373252103201</v>
      </c>
      <c r="F1593" s="1">
        <v>1.0072512870811401</v>
      </c>
      <c r="G1593" s="1"/>
    </row>
    <row r="1594" spans="1:7" x14ac:dyDescent="0.25">
      <c r="A1594" s="2" t="str">
        <f t="shared" si="24"/>
        <v>2_152</v>
      </c>
      <c r="B1594" s="1">
        <v>2</v>
      </c>
      <c r="C1594" s="1">
        <v>152</v>
      </c>
      <c r="D1594" s="1">
        <v>1.84974801789543</v>
      </c>
      <c r="E1594" s="1">
        <v>1.8502929756534501</v>
      </c>
      <c r="F1594" s="1">
        <v>-0.80298835131304003</v>
      </c>
      <c r="G1594" s="1"/>
    </row>
    <row r="1595" spans="1:7" x14ac:dyDescent="0.25">
      <c r="A1595" s="2" t="str">
        <f t="shared" si="24"/>
        <v>2_153</v>
      </c>
      <c r="B1595" s="1">
        <v>2</v>
      </c>
      <c r="C1595" s="1">
        <v>153</v>
      </c>
      <c r="D1595" s="1">
        <v>0.37536555511143199</v>
      </c>
      <c r="E1595" s="1">
        <v>0.37505865974506403</v>
      </c>
      <c r="F1595" s="1">
        <v>0.47921579890639898</v>
      </c>
      <c r="G1595" s="1"/>
    </row>
    <row r="1596" spans="1:7" x14ac:dyDescent="0.25">
      <c r="A1596" s="2" t="str">
        <f t="shared" si="24"/>
        <v>2_154</v>
      </c>
      <c r="B1596" s="1">
        <v>2</v>
      </c>
      <c r="C1596" s="1">
        <v>154</v>
      </c>
      <c r="D1596" s="1">
        <v>0.18352704929653799</v>
      </c>
      <c r="E1596" s="1">
        <v>0.18334711243832</v>
      </c>
      <c r="F1596" s="1">
        <v>-0.61056752324195696</v>
      </c>
      <c r="G1596" s="1"/>
    </row>
    <row r="1597" spans="1:7" x14ac:dyDescent="0.25">
      <c r="A1597" s="2" t="str">
        <f t="shared" si="24"/>
        <v>2_155</v>
      </c>
      <c r="B1597" s="1">
        <v>2</v>
      </c>
      <c r="C1597" s="1">
        <v>155</v>
      </c>
      <c r="D1597" s="1">
        <v>0.31715479858425</v>
      </c>
      <c r="E1597" s="1">
        <v>0.31679315958542598</v>
      </c>
      <c r="F1597" s="1">
        <v>0.93841800795159003</v>
      </c>
      <c r="G1597" s="1"/>
    </row>
    <row r="1598" spans="1:7" x14ac:dyDescent="0.25">
      <c r="A1598" s="2" t="str">
        <f t="shared" si="24"/>
        <v>2_156</v>
      </c>
      <c r="B1598" s="1">
        <v>2</v>
      </c>
      <c r="C1598" s="1">
        <v>156</v>
      </c>
      <c r="D1598" s="1">
        <v>3.7946955367232603E-2</v>
      </c>
      <c r="E1598" s="1">
        <v>3.81614933775212E-2</v>
      </c>
      <c r="F1598" s="1">
        <v>1.0414964053360001</v>
      </c>
      <c r="G1598" s="1"/>
    </row>
    <row r="1599" spans="1:7" x14ac:dyDescent="0.25">
      <c r="A1599" s="2" t="str">
        <f t="shared" si="24"/>
        <v>2_157</v>
      </c>
      <c r="B1599" s="1">
        <v>2</v>
      </c>
      <c r="C1599" s="1">
        <v>157</v>
      </c>
      <c r="D1599" s="1">
        <v>-0.36261845592279801</v>
      </c>
      <c r="E1599" s="1">
        <v>-0.364037877856422</v>
      </c>
      <c r="F1599" s="1">
        <v>0.25528873692175003</v>
      </c>
      <c r="G1599" s="1"/>
    </row>
    <row r="1600" spans="1:7" x14ac:dyDescent="0.25">
      <c r="A1600" s="2" t="str">
        <f t="shared" si="24"/>
        <v>2_158</v>
      </c>
      <c r="B1600" s="1">
        <v>2</v>
      </c>
      <c r="C1600" s="1">
        <v>158</v>
      </c>
      <c r="D1600" s="1">
        <v>-1.9348544035802999</v>
      </c>
      <c r="E1600" s="1">
        <v>-1.93449060076221</v>
      </c>
      <c r="F1600" s="1">
        <v>5.3347785986278901E-2</v>
      </c>
      <c r="G1600" s="1"/>
    </row>
    <row r="1601" spans="1:7" x14ac:dyDescent="0.25">
      <c r="A1601" s="2" t="str">
        <f t="shared" si="24"/>
        <v>2_159</v>
      </c>
      <c r="B1601" s="1">
        <v>2</v>
      </c>
      <c r="C1601" s="1">
        <v>159</v>
      </c>
      <c r="D1601" s="1">
        <v>-0.46181915176467497</v>
      </c>
      <c r="E1601" s="1">
        <v>-0.46262043838925798</v>
      </c>
      <c r="F1601" s="1">
        <v>-2.05085210967423</v>
      </c>
      <c r="G1601" s="1"/>
    </row>
    <row r="1602" spans="1:7" x14ac:dyDescent="0.25">
      <c r="A1602" s="2" t="str">
        <f t="shared" si="24"/>
        <v>2_160</v>
      </c>
      <c r="B1602" s="1">
        <v>2</v>
      </c>
      <c r="C1602" s="1">
        <v>160</v>
      </c>
      <c r="D1602" s="1">
        <v>0.59215089132813603</v>
      </c>
      <c r="E1602" s="1">
        <v>0.59153524346503905</v>
      </c>
      <c r="F1602" s="1">
        <v>0.75371244539723103</v>
      </c>
      <c r="G1602" s="1"/>
    </row>
    <row r="1603" spans="1:7" x14ac:dyDescent="0.25">
      <c r="A1603" s="2" t="str">
        <f t="shared" ref="A1603:A1666" si="25">B1603&amp;"_"&amp;C1603</f>
        <v>2_161</v>
      </c>
      <c r="B1603" s="1">
        <v>2</v>
      </c>
      <c r="C1603" s="1">
        <v>161</v>
      </c>
      <c r="D1603" s="1">
        <v>-0.15189388760601499</v>
      </c>
      <c r="E1603" s="1">
        <v>-0.152306932869367</v>
      </c>
      <c r="F1603" s="1">
        <v>-0.202365932975753</v>
      </c>
      <c r="G1603" s="1"/>
    </row>
    <row r="1604" spans="1:7" x14ac:dyDescent="0.25">
      <c r="A1604" s="2" t="str">
        <f t="shared" si="25"/>
        <v>2_162</v>
      </c>
      <c r="B1604" s="1">
        <v>2</v>
      </c>
      <c r="C1604" s="1">
        <v>162</v>
      </c>
      <c r="D1604" s="1">
        <v>0.75698018864785599</v>
      </c>
      <c r="E1604" s="1">
        <v>0.75751222410569496</v>
      </c>
      <c r="F1604" s="1">
        <v>-0.27493205154901401</v>
      </c>
      <c r="G1604" s="1"/>
    </row>
    <row r="1605" spans="1:7" x14ac:dyDescent="0.25">
      <c r="A1605" s="2" t="str">
        <f t="shared" si="25"/>
        <v>2_163</v>
      </c>
      <c r="B1605" s="1">
        <v>2</v>
      </c>
      <c r="C1605" s="1">
        <v>163</v>
      </c>
      <c r="D1605" s="1">
        <v>-0.73337336543895704</v>
      </c>
      <c r="E1605" s="1">
        <v>-0.73251202175936503</v>
      </c>
      <c r="F1605" s="1">
        <v>-0.173900334561121</v>
      </c>
      <c r="G1605" s="1"/>
    </row>
    <row r="1606" spans="1:7" x14ac:dyDescent="0.25">
      <c r="A1606" s="2" t="str">
        <f t="shared" si="25"/>
        <v>2_164</v>
      </c>
      <c r="B1606" s="1">
        <v>2</v>
      </c>
      <c r="C1606" s="1">
        <v>164</v>
      </c>
      <c r="D1606" s="1">
        <v>1.78869236515327</v>
      </c>
      <c r="E1606" s="1">
        <v>1.79087383722794</v>
      </c>
      <c r="F1606" s="1">
        <v>1.34089531636071</v>
      </c>
      <c r="G1606" s="1"/>
    </row>
    <row r="1607" spans="1:7" x14ac:dyDescent="0.25">
      <c r="A1607" s="2" t="str">
        <f t="shared" si="25"/>
        <v>2_165</v>
      </c>
      <c r="B1607" s="1">
        <v>2</v>
      </c>
      <c r="C1607" s="1">
        <v>165</v>
      </c>
      <c r="D1607" s="1">
        <v>-0.85287104932331204</v>
      </c>
      <c r="E1607" s="1">
        <v>-0.85207039061365997</v>
      </c>
      <c r="F1607" s="1">
        <v>1.2384393808270999</v>
      </c>
      <c r="G1607" s="1"/>
    </row>
    <row r="1608" spans="1:7" x14ac:dyDescent="0.25">
      <c r="A1608" s="2" t="str">
        <f t="shared" si="25"/>
        <v>2_166</v>
      </c>
      <c r="B1608" s="1">
        <v>2</v>
      </c>
      <c r="C1608" s="1">
        <v>166</v>
      </c>
      <c r="D1608" s="1">
        <v>-0.87062688673547595</v>
      </c>
      <c r="E1608" s="1">
        <v>-0.86884697133898003</v>
      </c>
      <c r="F1608" s="1">
        <v>-0.81499656999062797</v>
      </c>
      <c r="G1608" s="1"/>
    </row>
    <row r="1609" spans="1:7" x14ac:dyDescent="0.25">
      <c r="A1609" s="2" t="str">
        <f t="shared" si="25"/>
        <v>2_167</v>
      </c>
      <c r="B1609" s="1">
        <v>2</v>
      </c>
      <c r="C1609" s="1">
        <v>167</v>
      </c>
      <c r="D1609" s="1">
        <v>-0.136053484611459</v>
      </c>
      <c r="E1609" s="1">
        <v>-0.13506617227498099</v>
      </c>
      <c r="F1609" s="1">
        <v>-1.1613575024690701</v>
      </c>
      <c r="G1609" s="1"/>
    </row>
    <row r="1610" spans="1:7" x14ac:dyDescent="0.25">
      <c r="A1610" s="2" t="str">
        <f t="shared" si="25"/>
        <v>2_168</v>
      </c>
      <c r="B1610" s="1">
        <v>2</v>
      </c>
      <c r="C1610" s="1">
        <v>168</v>
      </c>
      <c r="D1610" s="1">
        <v>1.23378680226336</v>
      </c>
      <c r="E1610" s="1">
        <v>1.2328369949579601</v>
      </c>
      <c r="F1610" s="1">
        <v>2.3567954571535799</v>
      </c>
      <c r="G1610" s="1"/>
    </row>
    <row r="1611" spans="1:7" x14ac:dyDescent="0.25">
      <c r="A1611" s="2" t="str">
        <f t="shared" si="25"/>
        <v>2_169</v>
      </c>
      <c r="B1611" s="1">
        <v>2</v>
      </c>
      <c r="C1611" s="1">
        <v>169</v>
      </c>
      <c r="D1611" s="1">
        <v>-0.82932206537651698</v>
      </c>
      <c r="E1611" s="1">
        <v>-0.82887863467652001</v>
      </c>
      <c r="F1611" s="1">
        <v>-0.37575849725127602</v>
      </c>
      <c r="G1611" s="1"/>
    </row>
    <row r="1612" spans="1:7" x14ac:dyDescent="0.25">
      <c r="A1612" s="2" t="str">
        <f t="shared" si="25"/>
        <v>2_170</v>
      </c>
      <c r="B1612" s="1">
        <v>2</v>
      </c>
      <c r="C1612" s="1">
        <v>170</v>
      </c>
      <c r="D1612" s="1">
        <v>0.29191089078193999</v>
      </c>
      <c r="E1612" s="1">
        <v>0.29294600824734002</v>
      </c>
      <c r="F1612" s="1">
        <v>0.59314992778567999</v>
      </c>
      <c r="G1612" s="1"/>
    </row>
    <row r="1613" spans="1:7" x14ac:dyDescent="0.25">
      <c r="A1613" s="2" t="str">
        <f t="shared" si="25"/>
        <v>2_171</v>
      </c>
      <c r="B1613" s="1">
        <v>2</v>
      </c>
      <c r="C1613" s="1">
        <v>171</v>
      </c>
      <c r="D1613" s="1">
        <v>-1.6012744993107899</v>
      </c>
      <c r="E1613" s="1">
        <v>-1.6012038860662201</v>
      </c>
      <c r="F1613" s="1">
        <v>0.12279016491113701</v>
      </c>
      <c r="G1613" s="1"/>
    </row>
    <row r="1614" spans="1:7" x14ac:dyDescent="0.25">
      <c r="A1614" s="2" t="str">
        <f t="shared" si="25"/>
        <v>2_172</v>
      </c>
      <c r="B1614" s="1">
        <v>2</v>
      </c>
      <c r="C1614" s="1">
        <v>172</v>
      </c>
      <c r="D1614" s="1">
        <v>-1.62847580378052</v>
      </c>
      <c r="E1614" s="1">
        <v>-1.62952515000649</v>
      </c>
      <c r="F1614" s="1">
        <v>0.53141637650403295</v>
      </c>
      <c r="G1614" s="1"/>
    </row>
    <row r="1615" spans="1:7" x14ac:dyDescent="0.25">
      <c r="A1615" s="2" t="str">
        <f t="shared" si="25"/>
        <v>2_173</v>
      </c>
      <c r="B1615" s="1">
        <v>2</v>
      </c>
      <c r="C1615" s="1">
        <v>173</v>
      </c>
      <c r="D1615" s="1">
        <v>-0.95858573255101998</v>
      </c>
      <c r="E1615" s="1">
        <v>-0.95935756174765197</v>
      </c>
      <c r="F1615" s="1">
        <v>-0.78812940066930304</v>
      </c>
      <c r="G1615" s="1"/>
    </row>
    <row r="1616" spans="1:7" x14ac:dyDescent="0.25">
      <c r="A1616" s="2" t="str">
        <f t="shared" si="25"/>
        <v>2_174</v>
      </c>
      <c r="B1616" s="1">
        <v>2</v>
      </c>
      <c r="C1616" s="1">
        <v>174</v>
      </c>
      <c r="D1616" s="1">
        <v>-0.60413904673111696</v>
      </c>
      <c r="E1616" s="1">
        <v>-0.60342501119031799</v>
      </c>
      <c r="F1616" s="1">
        <v>-1.4493903628296301</v>
      </c>
      <c r="G1616" s="1"/>
    </row>
    <row r="1617" spans="1:7" x14ac:dyDescent="0.25">
      <c r="A1617" s="2" t="str">
        <f t="shared" si="25"/>
        <v>2_175</v>
      </c>
      <c r="B1617" s="1">
        <v>2</v>
      </c>
      <c r="C1617" s="1">
        <v>175</v>
      </c>
      <c r="D1617" s="1">
        <v>-2.2033805430847599</v>
      </c>
      <c r="E1617" s="1">
        <v>-2.2036811721848202</v>
      </c>
      <c r="F1617" s="1">
        <v>-0.88171933196809504</v>
      </c>
      <c r="G1617" s="1"/>
    </row>
    <row r="1618" spans="1:7" x14ac:dyDescent="0.25">
      <c r="A1618" s="2" t="str">
        <f t="shared" si="25"/>
        <v>2_176</v>
      </c>
      <c r="B1618" s="1">
        <v>2</v>
      </c>
      <c r="C1618" s="1">
        <v>176</v>
      </c>
      <c r="D1618" s="1">
        <v>-0.92973079652189705</v>
      </c>
      <c r="E1618" s="1">
        <v>-0.93010590047630703</v>
      </c>
      <c r="F1618" s="1">
        <v>-0.274594945792412</v>
      </c>
      <c r="G1618" s="1"/>
    </row>
    <row r="1619" spans="1:7" x14ac:dyDescent="0.25">
      <c r="A1619" s="2" t="str">
        <f t="shared" si="25"/>
        <v>2_177</v>
      </c>
      <c r="B1619" s="1">
        <v>2</v>
      </c>
      <c r="C1619" s="1">
        <v>177</v>
      </c>
      <c r="D1619" s="1">
        <v>0.46907769716657499</v>
      </c>
      <c r="E1619" s="1">
        <v>0.46897998291843301</v>
      </c>
      <c r="F1619" s="1">
        <v>-1.2139634960696899</v>
      </c>
      <c r="G1619" s="1"/>
    </row>
    <row r="1620" spans="1:7" x14ac:dyDescent="0.25">
      <c r="A1620" s="2" t="str">
        <f t="shared" si="25"/>
        <v>2_178</v>
      </c>
      <c r="B1620" s="1">
        <v>2</v>
      </c>
      <c r="C1620" s="1">
        <v>178</v>
      </c>
      <c r="D1620" s="1">
        <v>1.8291857150820301</v>
      </c>
      <c r="E1620" s="1">
        <v>1.82929672717113</v>
      </c>
      <c r="F1620" s="1">
        <v>2.2047535676896102</v>
      </c>
      <c r="G1620" s="1"/>
    </row>
    <row r="1621" spans="1:7" x14ac:dyDescent="0.25">
      <c r="A1621" s="2" t="str">
        <f t="shared" si="25"/>
        <v>2_179</v>
      </c>
      <c r="B1621" s="1">
        <v>2</v>
      </c>
      <c r="C1621" s="1">
        <v>179</v>
      </c>
      <c r="D1621" s="1">
        <v>-1.2588613383765499</v>
      </c>
      <c r="E1621" s="1">
        <v>-1.25865253272862</v>
      </c>
      <c r="F1621" s="1">
        <v>-0.93157030819631503</v>
      </c>
      <c r="G1621" s="1"/>
    </row>
    <row r="1622" spans="1:7" x14ac:dyDescent="0.25">
      <c r="A1622" s="2" t="str">
        <f t="shared" si="25"/>
        <v>2_180</v>
      </c>
      <c r="B1622" s="1">
        <v>2</v>
      </c>
      <c r="C1622" s="1">
        <v>180</v>
      </c>
      <c r="D1622" s="1">
        <v>0.10117308048774</v>
      </c>
      <c r="E1622" s="1">
        <v>0.10046326631967301</v>
      </c>
      <c r="F1622" s="1">
        <v>-1.1877799872563899</v>
      </c>
      <c r="G1622" s="1"/>
    </row>
    <row r="1623" spans="1:7" x14ac:dyDescent="0.25">
      <c r="A1623" s="2" t="str">
        <f t="shared" si="25"/>
        <v>2_181</v>
      </c>
      <c r="B1623" s="1">
        <v>2</v>
      </c>
      <c r="C1623" s="1">
        <v>181</v>
      </c>
      <c r="D1623" s="1">
        <v>1.1041042974881701</v>
      </c>
      <c r="E1623" s="1">
        <v>1.10368288503081</v>
      </c>
      <c r="F1623" s="1">
        <v>0.17930895441321801</v>
      </c>
      <c r="G1623" s="1"/>
    </row>
    <row r="1624" spans="1:7" x14ac:dyDescent="0.25">
      <c r="A1624" s="2" t="str">
        <f t="shared" si="25"/>
        <v>2_182</v>
      </c>
      <c r="B1624" s="1">
        <v>2</v>
      </c>
      <c r="C1624" s="1">
        <v>182</v>
      </c>
      <c r="D1624" s="1">
        <v>1.1141415741712699</v>
      </c>
      <c r="E1624" s="1">
        <v>1.1162145478066701</v>
      </c>
      <c r="F1624" s="1">
        <v>-0.67120331256526899</v>
      </c>
      <c r="G1624" s="1"/>
    </row>
    <row r="1625" spans="1:7" x14ac:dyDescent="0.25">
      <c r="A1625" s="2" t="str">
        <f t="shared" si="25"/>
        <v>2_183</v>
      </c>
      <c r="B1625" s="1">
        <v>2</v>
      </c>
      <c r="C1625" s="1">
        <v>183</v>
      </c>
      <c r="D1625" s="1">
        <v>-1.62047977125152</v>
      </c>
      <c r="E1625" s="1">
        <v>-1.6207000947397501</v>
      </c>
      <c r="F1625" s="1">
        <v>-0.84838798584925501</v>
      </c>
      <c r="G1625" s="1"/>
    </row>
    <row r="1626" spans="1:7" x14ac:dyDescent="0.25">
      <c r="A1626" s="2" t="str">
        <f t="shared" si="25"/>
        <v>2_184</v>
      </c>
      <c r="B1626" s="1">
        <v>2</v>
      </c>
      <c r="C1626" s="1">
        <v>184</v>
      </c>
      <c r="D1626" s="1">
        <v>0.79289022495813799</v>
      </c>
      <c r="E1626" s="1">
        <v>0.79280516650202304</v>
      </c>
      <c r="F1626" s="1">
        <v>0.95738028815332599</v>
      </c>
      <c r="G1626" s="1"/>
    </row>
    <row r="1627" spans="1:7" x14ac:dyDescent="0.25">
      <c r="A1627" s="2" t="str">
        <f t="shared" si="25"/>
        <v>2_185</v>
      </c>
      <c r="B1627" s="1">
        <v>2</v>
      </c>
      <c r="C1627" s="1">
        <v>185</v>
      </c>
      <c r="D1627" s="1">
        <v>0.129164501202611</v>
      </c>
      <c r="E1627" s="1">
        <v>0.13074728380940501</v>
      </c>
      <c r="F1627" s="1">
        <v>1.2509768414042199</v>
      </c>
      <c r="G1627" s="1"/>
    </row>
    <row r="1628" spans="1:7" x14ac:dyDescent="0.25">
      <c r="A1628" s="2" t="str">
        <f t="shared" si="25"/>
        <v>2_186</v>
      </c>
      <c r="B1628" s="1">
        <v>2</v>
      </c>
      <c r="C1628" s="1">
        <v>186</v>
      </c>
      <c r="D1628" s="1">
        <v>1.6767791367885501</v>
      </c>
      <c r="E1628" s="1">
        <v>1.67710080617518</v>
      </c>
      <c r="F1628" s="1">
        <v>1.3626501108035001</v>
      </c>
      <c r="G1628" s="1"/>
    </row>
    <row r="1629" spans="1:7" x14ac:dyDescent="0.25">
      <c r="A1629" s="2" t="str">
        <f t="shared" si="25"/>
        <v>2_187</v>
      </c>
      <c r="B1629" s="1">
        <v>2</v>
      </c>
      <c r="C1629" s="1">
        <v>187</v>
      </c>
      <c r="D1629" s="1">
        <v>-0.92266359692508004</v>
      </c>
      <c r="E1629" s="1">
        <v>-0.92399203970447397</v>
      </c>
      <c r="F1629" s="1">
        <v>-1.5916938284811299</v>
      </c>
      <c r="G1629" s="1"/>
    </row>
    <row r="1630" spans="1:7" x14ac:dyDescent="0.25">
      <c r="A1630" s="2" t="str">
        <f t="shared" si="25"/>
        <v>2_188</v>
      </c>
      <c r="B1630" s="1">
        <v>2</v>
      </c>
      <c r="C1630" s="1">
        <v>188</v>
      </c>
      <c r="D1630" s="1">
        <v>-0.51458362874436903</v>
      </c>
      <c r="E1630" s="1">
        <v>-0.51526128666800297</v>
      </c>
      <c r="F1630" s="1">
        <v>0.63203478535962498</v>
      </c>
      <c r="G1630" s="1"/>
    </row>
    <row r="1631" spans="1:7" x14ac:dyDescent="0.25">
      <c r="A1631" s="2" t="str">
        <f t="shared" si="25"/>
        <v>2_189</v>
      </c>
      <c r="B1631" s="1">
        <v>2</v>
      </c>
      <c r="C1631" s="1">
        <v>189</v>
      </c>
      <c r="D1631" s="1">
        <v>-1.1615024132495899</v>
      </c>
      <c r="E1631" s="1">
        <v>-1.16096369727828</v>
      </c>
      <c r="F1631" s="1">
        <v>-0.160131769621534</v>
      </c>
      <c r="G1631" s="1"/>
    </row>
    <row r="1632" spans="1:7" x14ac:dyDescent="0.25">
      <c r="A1632" s="2" t="str">
        <f t="shared" si="25"/>
        <v>2_190</v>
      </c>
      <c r="B1632" s="1">
        <v>2</v>
      </c>
      <c r="C1632" s="1">
        <v>190</v>
      </c>
      <c r="D1632" s="1">
        <v>1.0629652891180901</v>
      </c>
      <c r="E1632" s="1">
        <v>1.0624842379791399</v>
      </c>
      <c r="F1632" s="1">
        <v>9.9430249180689198E-2</v>
      </c>
      <c r="G1632" s="1"/>
    </row>
    <row r="1633" spans="1:7" x14ac:dyDescent="0.25">
      <c r="A1633" s="2" t="str">
        <f t="shared" si="25"/>
        <v>2_191</v>
      </c>
      <c r="B1633" s="1">
        <v>2</v>
      </c>
      <c r="C1633" s="1">
        <v>191</v>
      </c>
      <c r="D1633" s="1">
        <v>-1.0192298861247699</v>
      </c>
      <c r="E1633" s="1">
        <v>-1.01870571325491</v>
      </c>
      <c r="F1633" s="1">
        <v>-1.0079948698591801</v>
      </c>
      <c r="G1633" s="1"/>
    </row>
    <row r="1634" spans="1:7" x14ac:dyDescent="0.25">
      <c r="A1634" s="2" t="str">
        <f t="shared" si="25"/>
        <v>2_192</v>
      </c>
      <c r="B1634" s="1">
        <v>2</v>
      </c>
      <c r="C1634" s="1">
        <v>192</v>
      </c>
      <c r="D1634" s="1">
        <v>0.36611408804205098</v>
      </c>
      <c r="E1634" s="1">
        <v>0.36592919210137198</v>
      </c>
      <c r="F1634" s="1">
        <v>-1.53280622911773</v>
      </c>
      <c r="G1634" s="1"/>
    </row>
    <row r="1635" spans="1:7" x14ac:dyDescent="0.25">
      <c r="A1635" s="2" t="str">
        <f t="shared" si="25"/>
        <v>2_193</v>
      </c>
      <c r="B1635" s="1">
        <v>2</v>
      </c>
      <c r="C1635" s="1">
        <v>193</v>
      </c>
      <c r="D1635" s="1">
        <v>-1.04926037630566</v>
      </c>
      <c r="E1635" s="1">
        <v>-1.05013423107821</v>
      </c>
      <c r="F1635" s="1">
        <v>1.21498972756734</v>
      </c>
      <c r="G1635" s="1"/>
    </row>
    <row r="1636" spans="1:7" x14ac:dyDescent="0.25">
      <c r="A1636" s="2" t="str">
        <f t="shared" si="25"/>
        <v>2_194</v>
      </c>
      <c r="B1636" s="1">
        <v>2</v>
      </c>
      <c r="C1636" s="1">
        <v>194</v>
      </c>
      <c r="D1636" s="1">
        <v>-8.0063113153610602E-2</v>
      </c>
      <c r="E1636" s="1">
        <v>-7.9439478012883605E-2</v>
      </c>
      <c r="F1636" s="1">
        <v>0.95523913735202903</v>
      </c>
      <c r="G1636" s="1"/>
    </row>
    <row r="1637" spans="1:7" x14ac:dyDescent="0.25">
      <c r="A1637" s="2" t="str">
        <f t="shared" si="25"/>
        <v>2_195</v>
      </c>
      <c r="B1637" s="1">
        <v>2</v>
      </c>
      <c r="C1637" s="1">
        <v>195</v>
      </c>
      <c r="D1637" s="1">
        <v>-0.80230958541450803</v>
      </c>
      <c r="E1637" s="1">
        <v>-0.80094444727199499</v>
      </c>
      <c r="F1637" s="1">
        <v>1.01441323137393</v>
      </c>
      <c r="G1637" s="1"/>
    </row>
    <row r="1638" spans="1:7" x14ac:dyDescent="0.25">
      <c r="A1638" s="2" t="str">
        <f t="shared" si="25"/>
        <v>2_196</v>
      </c>
      <c r="B1638" s="1">
        <v>2</v>
      </c>
      <c r="C1638" s="1">
        <v>196</v>
      </c>
      <c r="D1638" s="1">
        <v>-1.47352143278986</v>
      </c>
      <c r="E1638" s="1">
        <v>-1.47105332385038</v>
      </c>
      <c r="F1638" s="1">
        <v>-2.33300241440599</v>
      </c>
      <c r="G1638" s="1"/>
    </row>
    <row r="1639" spans="1:7" x14ac:dyDescent="0.25">
      <c r="A1639" s="2" t="str">
        <f t="shared" si="25"/>
        <v>2_197</v>
      </c>
      <c r="B1639" s="1">
        <v>2</v>
      </c>
      <c r="C1639" s="1">
        <v>197</v>
      </c>
      <c r="D1639" s="1">
        <v>-8.9751968228818702E-2</v>
      </c>
      <c r="E1639" s="1">
        <v>-9.0028194017740704E-2</v>
      </c>
      <c r="F1639" s="1">
        <v>-0.94086394336081403</v>
      </c>
      <c r="G1639" s="1"/>
    </row>
    <row r="1640" spans="1:7" x14ac:dyDescent="0.25">
      <c r="A1640" s="2" t="str">
        <f t="shared" si="25"/>
        <v>2_198</v>
      </c>
      <c r="B1640" s="1">
        <v>2</v>
      </c>
      <c r="C1640" s="1">
        <v>198</v>
      </c>
      <c r="D1640" s="1">
        <v>-0.56346462448138102</v>
      </c>
      <c r="E1640" s="1">
        <v>-0.56333851663246304</v>
      </c>
      <c r="F1640" s="1">
        <v>-1.3000421430690801</v>
      </c>
      <c r="G1640" s="1"/>
    </row>
    <row r="1641" spans="1:7" x14ac:dyDescent="0.25">
      <c r="A1641" s="2" t="str">
        <f t="shared" si="25"/>
        <v>2_199</v>
      </c>
      <c r="B1641" s="1">
        <v>2</v>
      </c>
      <c r="C1641" s="1">
        <v>199</v>
      </c>
      <c r="D1641" s="1">
        <v>-0.78470830562543803</v>
      </c>
      <c r="E1641" s="1">
        <v>-0.78357591127285997</v>
      </c>
      <c r="F1641" s="1">
        <v>-5.43517777989437E-2</v>
      </c>
      <c r="G1641" s="1"/>
    </row>
    <row r="1642" spans="1:7" x14ac:dyDescent="0.25">
      <c r="A1642" s="2" t="str">
        <f t="shared" si="25"/>
        <v>2_200</v>
      </c>
      <c r="B1642" s="1">
        <v>2</v>
      </c>
      <c r="C1642" s="1">
        <v>200</v>
      </c>
      <c r="D1642" s="1">
        <v>-0.146020169527281</v>
      </c>
      <c r="E1642" s="1">
        <v>-0.147635972358582</v>
      </c>
      <c r="F1642" s="1">
        <v>1.29587337414828</v>
      </c>
      <c r="G1642" s="1"/>
    </row>
    <row r="1643" spans="1:7" x14ac:dyDescent="0.25">
      <c r="A1643" s="2" t="str">
        <f t="shared" si="25"/>
        <v>2_201</v>
      </c>
      <c r="B1643" s="1">
        <v>2</v>
      </c>
      <c r="C1643" s="1">
        <v>201</v>
      </c>
      <c r="D1643" s="1">
        <v>-0.6423971534199</v>
      </c>
      <c r="E1643" s="1">
        <v>-0.64176568801645195</v>
      </c>
      <c r="F1643" s="1">
        <v>0.58471834373021303</v>
      </c>
      <c r="G1643" s="1"/>
    </row>
    <row r="1644" spans="1:7" x14ac:dyDescent="0.25">
      <c r="A1644" s="2" t="str">
        <f t="shared" si="25"/>
        <v>2_202</v>
      </c>
      <c r="B1644" s="1">
        <v>2</v>
      </c>
      <c r="C1644" s="1">
        <v>202</v>
      </c>
      <c r="D1644" s="1">
        <v>1.2118915797865299</v>
      </c>
      <c r="E1644" s="1">
        <v>1.2120844248513201</v>
      </c>
      <c r="F1644" s="1">
        <v>-0.254060563330403</v>
      </c>
      <c r="G1644" s="1"/>
    </row>
    <row r="1645" spans="1:7" x14ac:dyDescent="0.25">
      <c r="A1645" s="2" t="str">
        <f t="shared" si="25"/>
        <v>2_203</v>
      </c>
      <c r="B1645" s="1">
        <v>2</v>
      </c>
      <c r="C1645" s="1">
        <v>203</v>
      </c>
      <c r="D1645" s="1">
        <v>-0.77903463316097599</v>
      </c>
      <c r="E1645" s="1">
        <v>-0.77949554634725204</v>
      </c>
      <c r="F1645" s="1">
        <v>-0.291497658876751</v>
      </c>
      <c r="G1645" s="1"/>
    </row>
    <row r="1646" spans="1:7" x14ac:dyDescent="0.25">
      <c r="A1646" s="2" t="str">
        <f t="shared" si="25"/>
        <v>2_204</v>
      </c>
      <c r="B1646" s="1">
        <v>2</v>
      </c>
      <c r="C1646" s="1">
        <v>204</v>
      </c>
      <c r="D1646" s="1">
        <v>1.8884929283857199</v>
      </c>
      <c r="E1646" s="1">
        <v>1.8883607260901001</v>
      </c>
      <c r="F1646" s="1">
        <v>0.80125226496229895</v>
      </c>
      <c r="G1646" s="1"/>
    </row>
    <row r="1647" spans="1:7" x14ac:dyDescent="0.25">
      <c r="A1647" s="2" t="str">
        <f t="shared" si="25"/>
        <v>2_205</v>
      </c>
      <c r="B1647" s="1">
        <v>2</v>
      </c>
      <c r="C1647" s="1">
        <v>205</v>
      </c>
      <c r="D1647" s="1">
        <v>1.6213575805943199</v>
      </c>
      <c r="E1647" s="1">
        <v>1.62217554616779</v>
      </c>
      <c r="F1647" s="1">
        <v>1.04044754068167</v>
      </c>
      <c r="G1647" s="1"/>
    </row>
    <row r="1648" spans="1:7" x14ac:dyDescent="0.25">
      <c r="A1648" s="2" t="str">
        <f t="shared" si="25"/>
        <v>2_206</v>
      </c>
      <c r="B1648" s="1">
        <v>2</v>
      </c>
      <c r="C1648" s="1">
        <v>206</v>
      </c>
      <c r="D1648" s="1">
        <v>0.98226231218671201</v>
      </c>
      <c r="E1648" s="1">
        <v>0.98307933504742795</v>
      </c>
      <c r="F1648" s="1">
        <v>-1.72473080451445</v>
      </c>
      <c r="G1648" s="1"/>
    </row>
    <row r="1649" spans="1:7" x14ac:dyDescent="0.25">
      <c r="A1649" s="2" t="str">
        <f t="shared" si="25"/>
        <v>2_207</v>
      </c>
      <c r="B1649" s="1">
        <v>2</v>
      </c>
      <c r="C1649" s="1">
        <v>207</v>
      </c>
      <c r="D1649" s="1">
        <v>-1.19711612597529</v>
      </c>
      <c r="E1649" s="1">
        <v>-1.19675390575701</v>
      </c>
      <c r="F1649" s="1">
        <v>1.13026319306583</v>
      </c>
      <c r="G1649" s="1"/>
    </row>
    <row r="1650" spans="1:7" x14ac:dyDescent="0.25">
      <c r="A1650" s="2" t="str">
        <f t="shared" si="25"/>
        <v>2_208</v>
      </c>
      <c r="B1650" s="1">
        <v>2</v>
      </c>
      <c r="C1650" s="1">
        <v>208</v>
      </c>
      <c r="D1650" s="1">
        <v>1.3726852128276701</v>
      </c>
      <c r="E1650" s="1">
        <v>1.37139198069874</v>
      </c>
      <c r="F1650" s="1">
        <v>-0.220728554290574</v>
      </c>
      <c r="G1650" s="1"/>
    </row>
    <row r="1651" spans="1:7" x14ac:dyDescent="0.25">
      <c r="A1651" s="2" t="str">
        <f t="shared" si="25"/>
        <v>2_209</v>
      </c>
      <c r="B1651" s="1">
        <v>2</v>
      </c>
      <c r="C1651" s="1">
        <v>209</v>
      </c>
      <c r="D1651" s="1">
        <v>0.57478923825098804</v>
      </c>
      <c r="E1651" s="1">
        <v>0.57491106948873105</v>
      </c>
      <c r="F1651" s="1">
        <v>0.17819511823645301</v>
      </c>
      <c r="G1651" s="1"/>
    </row>
    <row r="1652" spans="1:7" x14ac:dyDescent="0.25">
      <c r="A1652" s="2" t="str">
        <f t="shared" si="25"/>
        <v>2_210</v>
      </c>
      <c r="B1652" s="1">
        <v>2</v>
      </c>
      <c r="C1652" s="1">
        <v>210</v>
      </c>
      <c r="D1652" s="1">
        <v>1.8695448954681699</v>
      </c>
      <c r="E1652" s="1">
        <v>1.8704597802457701</v>
      </c>
      <c r="F1652" s="1">
        <v>0.33421245259503501</v>
      </c>
      <c r="G1652" s="1"/>
    </row>
    <row r="1653" spans="1:7" x14ac:dyDescent="0.25">
      <c r="A1653" s="2" t="str">
        <f t="shared" si="25"/>
        <v>2_211</v>
      </c>
      <c r="B1653" s="1">
        <v>2</v>
      </c>
      <c r="C1653" s="1">
        <v>211</v>
      </c>
      <c r="D1653" s="1">
        <v>0.32703036441088001</v>
      </c>
      <c r="E1653" s="1">
        <v>0.326143388648377</v>
      </c>
      <c r="F1653" s="1">
        <v>8.8408298291298204E-2</v>
      </c>
      <c r="G1653" s="1"/>
    </row>
    <row r="1654" spans="1:7" x14ac:dyDescent="0.25">
      <c r="A1654" s="2" t="str">
        <f t="shared" si="25"/>
        <v>2_212</v>
      </c>
      <c r="B1654" s="1">
        <v>2</v>
      </c>
      <c r="C1654" s="1">
        <v>212</v>
      </c>
      <c r="D1654" s="1">
        <v>0.480486111273698</v>
      </c>
      <c r="E1654" s="1">
        <v>0.48065382903748699</v>
      </c>
      <c r="F1654" s="1">
        <v>0.32428177776904898</v>
      </c>
      <c r="G1654" s="1"/>
    </row>
    <row r="1655" spans="1:7" x14ac:dyDescent="0.25">
      <c r="A1655" s="2" t="str">
        <f t="shared" si="25"/>
        <v>2_213</v>
      </c>
      <c r="B1655" s="1">
        <v>2</v>
      </c>
      <c r="C1655" s="1">
        <v>213</v>
      </c>
      <c r="D1655" s="1">
        <v>-1.0958044176213</v>
      </c>
      <c r="E1655" s="1">
        <v>-1.0960477129121999</v>
      </c>
      <c r="F1655" s="1">
        <v>-1.46863210555978</v>
      </c>
      <c r="G1655" s="1"/>
    </row>
    <row r="1656" spans="1:7" x14ac:dyDescent="0.25">
      <c r="A1656" s="2" t="str">
        <f t="shared" si="25"/>
        <v>2_214</v>
      </c>
      <c r="B1656" s="1">
        <v>2</v>
      </c>
      <c r="C1656" s="1">
        <v>214</v>
      </c>
      <c r="D1656" s="1">
        <v>-0.17220817563756799</v>
      </c>
      <c r="E1656" s="1">
        <v>-0.17246851295332999</v>
      </c>
      <c r="F1656" s="1">
        <v>0.54110842105774204</v>
      </c>
      <c r="G1656" s="1"/>
    </row>
    <row r="1657" spans="1:7" x14ac:dyDescent="0.25">
      <c r="A1657" s="2" t="str">
        <f t="shared" si="25"/>
        <v>2_215</v>
      </c>
      <c r="B1657" s="1">
        <v>2</v>
      </c>
      <c r="C1657" s="1">
        <v>215</v>
      </c>
      <c r="D1657" s="1">
        <v>0.16132167240425099</v>
      </c>
      <c r="E1657" s="1">
        <v>0.16285226198001301</v>
      </c>
      <c r="F1657" s="1">
        <v>0.31840172518479298</v>
      </c>
      <c r="G1657" s="1"/>
    </row>
    <row r="1658" spans="1:7" x14ac:dyDescent="0.25">
      <c r="A1658" s="2" t="str">
        <f t="shared" si="25"/>
        <v>2_216</v>
      </c>
      <c r="B1658" s="1">
        <v>2</v>
      </c>
      <c r="C1658" s="1">
        <v>216</v>
      </c>
      <c r="D1658" s="1">
        <v>-0.49122201625324202</v>
      </c>
      <c r="E1658" s="1">
        <v>-0.49187843668166098</v>
      </c>
      <c r="F1658" s="1">
        <v>-0.103546999742971</v>
      </c>
      <c r="G1658" s="1"/>
    </row>
    <row r="1659" spans="1:7" x14ac:dyDescent="0.25">
      <c r="A1659" s="2" t="str">
        <f t="shared" si="25"/>
        <v>2_217</v>
      </c>
      <c r="B1659" s="1">
        <v>2</v>
      </c>
      <c r="C1659" s="1">
        <v>217</v>
      </c>
      <c r="D1659" s="1">
        <v>-0.106548362999036</v>
      </c>
      <c r="E1659" s="1">
        <v>-0.10543424931428</v>
      </c>
      <c r="F1659" s="1">
        <v>1.5717940632498599</v>
      </c>
      <c r="G1659" s="1"/>
    </row>
    <row r="1660" spans="1:7" x14ac:dyDescent="0.25">
      <c r="A1660" s="2" t="str">
        <f t="shared" si="25"/>
        <v>2_218</v>
      </c>
      <c r="B1660" s="1">
        <v>2</v>
      </c>
      <c r="C1660" s="1">
        <v>218</v>
      </c>
      <c r="D1660" s="1">
        <v>1.7353833203109399</v>
      </c>
      <c r="E1660" s="1">
        <v>1.7356069297732399</v>
      </c>
      <c r="F1660" s="1">
        <v>-0.71943382624548002</v>
      </c>
      <c r="G1660" s="1"/>
    </row>
    <row r="1661" spans="1:7" x14ac:dyDescent="0.25">
      <c r="A1661" s="2" t="str">
        <f t="shared" si="25"/>
        <v>2_219</v>
      </c>
      <c r="B1661" s="1">
        <v>2</v>
      </c>
      <c r="C1661" s="1">
        <v>219</v>
      </c>
      <c r="D1661" s="1">
        <v>-0.73740495690305397</v>
      </c>
      <c r="E1661" s="1">
        <v>-0.73753946791765301</v>
      </c>
      <c r="F1661" s="1">
        <v>-0.579237896597254</v>
      </c>
      <c r="G1661" s="1"/>
    </row>
    <row r="1662" spans="1:7" x14ac:dyDescent="0.25">
      <c r="A1662" s="2" t="str">
        <f t="shared" si="25"/>
        <v>2_220</v>
      </c>
      <c r="B1662" s="1">
        <v>2</v>
      </c>
      <c r="C1662" s="1">
        <v>220</v>
      </c>
      <c r="D1662" s="1">
        <v>-0.447155934075123</v>
      </c>
      <c r="E1662" s="1">
        <v>-0.44686804561010501</v>
      </c>
      <c r="F1662" s="1">
        <v>1.32623904084029</v>
      </c>
      <c r="G1662" s="1"/>
    </row>
    <row r="1663" spans="1:7" x14ac:dyDescent="0.25">
      <c r="A1663" s="2" t="str">
        <f t="shared" si="25"/>
        <v>2_221</v>
      </c>
      <c r="B1663" s="1">
        <v>2</v>
      </c>
      <c r="C1663" s="1">
        <v>221</v>
      </c>
      <c r="D1663" s="1">
        <v>-0.49338465179906699</v>
      </c>
      <c r="E1663" s="1">
        <v>-0.49412559546221002</v>
      </c>
      <c r="F1663" s="1">
        <v>-0.49537636773198002</v>
      </c>
      <c r="G1663" s="1"/>
    </row>
    <row r="1664" spans="1:7" x14ac:dyDescent="0.25">
      <c r="A1664" s="2" t="str">
        <f t="shared" si="25"/>
        <v>2_222</v>
      </c>
      <c r="B1664" s="1">
        <v>2</v>
      </c>
      <c r="C1664" s="1">
        <v>222</v>
      </c>
      <c r="D1664" s="1">
        <v>2.2257363286727299</v>
      </c>
      <c r="E1664" s="1">
        <v>2.2258053685230599</v>
      </c>
      <c r="F1664" s="1">
        <v>0.21635366777446399</v>
      </c>
      <c r="G1664" s="1"/>
    </row>
    <row r="1665" spans="1:7" x14ac:dyDescent="0.25">
      <c r="A1665" s="2" t="str">
        <f t="shared" si="25"/>
        <v>2_223</v>
      </c>
      <c r="B1665" s="1">
        <v>2</v>
      </c>
      <c r="C1665" s="1">
        <v>223</v>
      </c>
      <c r="D1665" s="1">
        <v>-0.66758535445499001</v>
      </c>
      <c r="E1665" s="1">
        <v>-0.66537990621526499</v>
      </c>
      <c r="F1665" s="1">
        <v>0.65006785840391801</v>
      </c>
      <c r="G1665" s="1"/>
    </row>
    <row r="1666" spans="1:7" x14ac:dyDescent="0.25">
      <c r="A1666" s="2" t="str">
        <f t="shared" si="25"/>
        <v>2_224</v>
      </c>
      <c r="B1666" s="1">
        <v>2</v>
      </c>
      <c r="C1666" s="1">
        <v>224</v>
      </c>
      <c r="D1666" s="1">
        <v>0.77481020851758797</v>
      </c>
      <c r="E1666" s="1">
        <v>0.77604631007994396</v>
      </c>
      <c r="F1666" s="1">
        <v>1.33256883557095</v>
      </c>
      <c r="G1666" s="1"/>
    </row>
    <row r="1667" spans="1:7" x14ac:dyDescent="0.25">
      <c r="A1667" s="2" t="str">
        <f t="shared" ref="A1667:A1730" si="26">B1667&amp;"_"&amp;C1667</f>
        <v>2_225</v>
      </c>
      <c r="B1667" s="1">
        <v>2</v>
      </c>
      <c r="C1667" s="1">
        <v>225</v>
      </c>
      <c r="D1667" s="1">
        <v>-4.3740184400524802E-2</v>
      </c>
      <c r="E1667" s="1">
        <v>-4.2389753090867899E-2</v>
      </c>
      <c r="F1667" s="1">
        <v>-1.59424964458396</v>
      </c>
      <c r="G1667" s="1"/>
    </row>
    <row r="1668" spans="1:7" x14ac:dyDescent="0.25">
      <c r="A1668" s="2" t="str">
        <f t="shared" si="26"/>
        <v>2_226</v>
      </c>
      <c r="B1668" s="1">
        <v>2</v>
      </c>
      <c r="C1668" s="1">
        <v>226</v>
      </c>
      <c r="D1668" s="1">
        <v>0.61702167163225197</v>
      </c>
      <c r="E1668" s="1">
        <v>0.61600948835483804</v>
      </c>
      <c r="F1668" s="1">
        <v>1.0724979557296801</v>
      </c>
      <c r="G1668" s="1"/>
    </row>
    <row r="1669" spans="1:7" x14ac:dyDescent="0.25">
      <c r="A1669" s="2" t="str">
        <f t="shared" si="26"/>
        <v>2_227</v>
      </c>
      <c r="B1669" s="1">
        <v>2</v>
      </c>
      <c r="C1669" s="1">
        <v>227</v>
      </c>
      <c r="D1669" s="1">
        <v>1.1891027255187301</v>
      </c>
      <c r="E1669" s="1">
        <v>1.18851107370996</v>
      </c>
      <c r="F1669" s="1">
        <v>1.56800994583258</v>
      </c>
      <c r="G1669" s="1"/>
    </row>
    <row r="1670" spans="1:7" x14ac:dyDescent="0.25">
      <c r="A1670" s="2" t="str">
        <f t="shared" si="26"/>
        <v>2_228</v>
      </c>
      <c r="B1670" s="1">
        <v>2</v>
      </c>
      <c r="C1670" s="1">
        <v>228</v>
      </c>
      <c r="D1670" s="1">
        <v>0.81762671205415705</v>
      </c>
      <c r="E1670" s="1">
        <v>0.820114358829936</v>
      </c>
      <c r="F1670" s="1">
        <v>0.86542374841067105</v>
      </c>
      <c r="G1670" s="1"/>
    </row>
    <row r="1671" spans="1:7" x14ac:dyDescent="0.25">
      <c r="A1671" s="2" t="str">
        <f t="shared" si="26"/>
        <v>2_229</v>
      </c>
      <c r="B1671" s="1">
        <v>2</v>
      </c>
      <c r="C1671" s="1">
        <v>229</v>
      </c>
      <c r="D1671" s="1">
        <v>1.44532631557415</v>
      </c>
      <c r="E1671" s="1">
        <v>1.4435218146134701</v>
      </c>
      <c r="F1671" s="1">
        <v>0.26225170849245799</v>
      </c>
      <c r="G1671" s="1"/>
    </row>
    <row r="1672" spans="1:7" x14ac:dyDescent="0.25">
      <c r="A1672" s="2" t="str">
        <f t="shared" si="26"/>
        <v>2_230</v>
      </c>
      <c r="B1672" s="1">
        <v>2</v>
      </c>
      <c r="C1672" s="1">
        <v>230</v>
      </c>
      <c r="D1672" s="1">
        <v>6.7883868815980302E-3</v>
      </c>
      <c r="E1672" s="1">
        <v>7.3546971708176503E-3</v>
      </c>
      <c r="F1672" s="1">
        <v>0.87356104962350201</v>
      </c>
      <c r="G1672" s="1"/>
    </row>
    <row r="1673" spans="1:7" x14ac:dyDescent="0.25">
      <c r="A1673" s="2" t="str">
        <f t="shared" si="26"/>
        <v>2_231</v>
      </c>
      <c r="B1673" s="1">
        <v>2</v>
      </c>
      <c r="C1673" s="1">
        <v>231</v>
      </c>
      <c r="D1673" s="1">
        <v>-8.4689115392795805E-2</v>
      </c>
      <c r="E1673" s="1">
        <v>-8.4325207091104498E-2</v>
      </c>
      <c r="F1673" s="1">
        <v>0.64858058271516295</v>
      </c>
      <c r="G1673" s="1"/>
    </row>
    <row r="1674" spans="1:7" x14ac:dyDescent="0.25">
      <c r="A1674" s="2" t="str">
        <f t="shared" si="26"/>
        <v>2_232</v>
      </c>
      <c r="B1674" s="1">
        <v>2</v>
      </c>
      <c r="C1674" s="1">
        <v>232</v>
      </c>
      <c r="D1674" s="1">
        <v>-2.4334772466301402</v>
      </c>
      <c r="E1674" s="1">
        <v>-2.4342665683437801</v>
      </c>
      <c r="F1674" s="1">
        <v>-2.39455130622351</v>
      </c>
      <c r="G1674" s="1"/>
    </row>
    <row r="1675" spans="1:7" x14ac:dyDescent="0.25">
      <c r="A1675" s="2" t="str">
        <f t="shared" si="26"/>
        <v>2_233</v>
      </c>
      <c r="B1675" s="1">
        <v>2</v>
      </c>
      <c r="C1675" s="1">
        <v>233</v>
      </c>
      <c r="D1675" s="1">
        <v>1.4851858470697501</v>
      </c>
      <c r="E1675" s="1">
        <v>1.4857473287599099</v>
      </c>
      <c r="F1675" s="1">
        <v>-0.399373940460513</v>
      </c>
      <c r="G1675" s="1"/>
    </row>
    <row r="1676" spans="1:7" x14ac:dyDescent="0.25">
      <c r="A1676" s="2" t="str">
        <f t="shared" si="26"/>
        <v>2_234</v>
      </c>
      <c r="B1676" s="1">
        <v>2</v>
      </c>
      <c r="C1676" s="1">
        <v>234</v>
      </c>
      <c r="D1676" s="1">
        <v>-0.26827129844812397</v>
      </c>
      <c r="E1676" s="1">
        <v>-0.26940418016582501</v>
      </c>
      <c r="F1676" s="1">
        <v>-0.97999330618110103</v>
      </c>
      <c r="G1676" s="1"/>
    </row>
    <row r="1677" spans="1:7" x14ac:dyDescent="0.25">
      <c r="A1677" s="2" t="str">
        <f t="shared" si="26"/>
        <v>2_235</v>
      </c>
      <c r="B1677" s="1">
        <v>2</v>
      </c>
      <c r="C1677" s="1">
        <v>235</v>
      </c>
      <c r="D1677" s="1">
        <v>-0.15279760631679001</v>
      </c>
      <c r="E1677" s="1">
        <v>-0.154200083743499</v>
      </c>
      <c r="F1677" s="1">
        <v>0.61106469203606595</v>
      </c>
      <c r="G1677" s="1"/>
    </row>
    <row r="1678" spans="1:7" x14ac:dyDescent="0.25">
      <c r="A1678" s="2" t="str">
        <f t="shared" si="26"/>
        <v>2_236</v>
      </c>
      <c r="B1678" s="1">
        <v>2</v>
      </c>
      <c r="C1678" s="1">
        <v>236</v>
      </c>
      <c r="D1678" s="1">
        <v>0.61903102901177998</v>
      </c>
      <c r="E1678" s="1">
        <v>0.61927910581877399</v>
      </c>
      <c r="F1678" s="1">
        <v>0.84092028807227404</v>
      </c>
      <c r="G1678" s="1"/>
    </row>
    <row r="1679" spans="1:7" x14ac:dyDescent="0.25">
      <c r="A1679" s="2" t="str">
        <f t="shared" si="26"/>
        <v>2_237</v>
      </c>
      <c r="B1679" s="1">
        <v>2</v>
      </c>
      <c r="C1679" s="1">
        <v>237</v>
      </c>
      <c r="D1679" s="1">
        <v>0.30523969724851602</v>
      </c>
      <c r="E1679" s="1">
        <v>0.30421687777437401</v>
      </c>
      <c r="F1679" s="1">
        <v>0.53828479638532301</v>
      </c>
      <c r="G1679" s="1"/>
    </row>
    <row r="1680" spans="1:7" x14ac:dyDescent="0.25">
      <c r="A1680" s="2" t="str">
        <f t="shared" si="26"/>
        <v>2_238</v>
      </c>
      <c r="B1680" s="1">
        <v>2</v>
      </c>
      <c r="C1680" s="1">
        <v>238</v>
      </c>
      <c r="D1680" s="1">
        <v>6.7080658742262697E-2</v>
      </c>
      <c r="E1680" s="1">
        <v>6.6620257703890198E-2</v>
      </c>
      <c r="F1680" s="1">
        <v>1.16377738004354</v>
      </c>
      <c r="G1680" s="1"/>
    </row>
    <row r="1681" spans="1:7" x14ac:dyDescent="0.25">
      <c r="A1681" s="2" t="str">
        <f t="shared" si="26"/>
        <v>2_239</v>
      </c>
      <c r="B1681" s="1">
        <v>2</v>
      </c>
      <c r="C1681" s="1">
        <v>239</v>
      </c>
      <c r="D1681" s="1">
        <v>0.86823149160301205</v>
      </c>
      <c r="E1681" s="1">
        <v>0.86827809557607805</v>
      </c>
      <c r="F1681" s="1">
        <v>-5.5153119900970299E-2</v>
      </c>
      <c r="G1681" s="1"/>
    </row>
    <row r="1682" spans="1:7" x14ac:dyDescent="0.25">
      <c r="A1682" s="2" t="str">
        <f t="shared" si="26"/>
        <v>2_240</v>
      </c>
      <c r="B1682" s="1">
        <v>2</v>
      </c>
      <c r="C1682" s="1">
        <v>240</v>
      </c>
      <c r="D1682" s="1">
        <v>-1.31652316350346</v>
      </c>
      <c r="E1682" s="1">
        <v>-1.3168802389272001</v>
      </c>
      <c r="F1682" s="1">
        <v>-0.91353602735065598</v>
      </c>
      <c r="G1682" s="1"/>
    </row>
    <row r="1683" spans="1:7" x14ac:dyDescent="0.25">
      <c r="A1683" s="2" t="str">
        <f t="shared" si="26"/>
        <v>2_241</v>
      </c>
      <c r="B1683" s="1">
        <v>2</v>
      </c>
      <c r="C1683" s="1">
        <v>241</v>
      </c>
      <c r="D1683" s="1">
        <v>1.58149935249513</v>
      </c>
      <c r="E1683" s="1">
        <v>1.5801712961927701</v>
      </c>
      <c r="F1683" s="1">
        <v>-0.25737753713348199</v>
      </c>
      <c r="G1683" s="1"/>
    </row>
    <row r="1684" spans="1:7" x14ac:dyDescent="0.25">
      <c r="A1684" s="2" t="str">
        <f t="shared" si="26"/>
        <v>2_242</v>
      </c>
      <c r="B1684" s="1">
        <v>2</v>
      </c>
      <c r="C1684" s="1">
        <v>242</v>
      </c>
      <c r="D1684" s="1">
        <v>1.2854128785358301</v>
      </c>
      <c r="E1684" s="1">
        <v>1.2850102496692</v>
      </c>
      <c r="F1684" s="1">
        <v>0.79845135204669304</v>
      </c>
      <c r="G1684" s="1"/>
    </row>
    <row r="1685" spans="1:7" x14ac:dyDescent="0.25">
      <c r="A1685" s="2" t="str">
        <f t="shared" si="26"/>
        <v>2_243</v>
      </c>
      <c r="B1685" s="1">
        <v>2</v>
      </c>
      <c r="C1685" s="1">
        <v>243</v>
      </c>
      <c r="D1685" s="1">
        <v>-0.67517569178187498</v>
      </c>
      <c r="E1685" s="1">
        <v>-0.675377880102629</v>
      </c>
      <c r="F1685" s="1">
        <v>-1.85674680762107</v>
      </c>
      <c r="G1685" s="1"/>
    </row>
    <row r="1686" spans="1:7" x14ac:dyDescent="0.25">
      <c r="A1686" s="2" t="str">
        <f t="shared" si="26"/>
        <v>2_244</v>
      </c>
      <c r="B1686" s="1">
        <v>2</v>
      </c>
      <c r="C1686" s="1">
        <v>244</v>
      </c>
      <c r="D1686" s="1">
        <v>2.1415490655821601</v>
      </c>
      <c r="E1686" s="1">
        <v>2.1395377985569</v>
      </c>
      <c r="F1686" s="1">
        <v>-0.25666216666944502</v>
      </c>
      <c r="G1686" s="1"/>
    </row>
    <row r="1687" spans="1:7" x14ac:dyDescent="0.25">
      <c r="A1687" s="2" t="str">
        <f t="shared" si="26"/>
        <v>2_245</v>
      </c>
      <c r="B1687" s="1">
        <v>2</v>
      </c>
      <c r="C1687" s="1">
        <v>245</v>
      </c>
      <c r="D1687" s="1">
        <v>1.18835051226835</v>
      </c>
      <c r="E1687" s="1">
        <v>1.18963954199454</v>
      </c>
      <c r="F1687" s="1">
        <v>0.139062434210005</v>
      </c>
      <c r="G1687" s="1"/>
    </row>
    <row r="1688" spans="1:7" x14ac:dyDescent="0.25">
      <c r="A1688" s="2" t="str">
        <f t="shared" si="26"/>
        <v>2_246</v>
      </c>
      <c r="B1688" s="1">
        <v>2</v>
      </c>
      <c r="C1688" s="1">
        <v>246</v>
      </c>
      <c r="D1688" s="1">
        <v>0.50664976447588805</v>
      </c>
      <c r="E1688" s="1">
        <v>0.50735236796251704</v>
      </c>
      <c r="F1688" s="1">
        <v>-1.3747408205487199</v>
      </c>
      <c r="G1688" s="1"/>
    </row>
    <row r="1689" spans="1:7" x14ac:dyDescent="0.25">
      <c r="A1689" s="2" t="str">
        <f t="shared" si="26"/>
        <v>2_247</v>
      </c>
      <c r="B1689" s="1">
        <v>2</v>
      </c>
      <c r="C1689" s="1">
        <v>247</v>
      </c>
      <c r="D1689" s="1">
        <v>0.87961644945184803</v>
      </c>
      <c r="E1689" s="1">
        <v>0.87865581757642197</v>
      </c>
      <c r="F1689" s="1">
        <v>-1.0864883946211901</v>
      </c>
      <c r="G1689" s="1"/>
    </row>
    <row r="1690" spans="1:7" x14ac:dyDescent="0.25">
      <c r="A1690" s="2" t="str">
        <f t="shared" si="26"/>
        <v>2_248</v>
      </c>
      <c r="B1690" s="1">
        <v>2</v>
      </c>
      <c r="C1690" s="1">
        <v>248</v>
      </c>
      <c r="D1690" s="1">
        <v>0.36495994066223902</v>
      </c>
      <c r="E1690" s="1">
        <v>0.36370995959270103</v>
      </c>
      <c r="F1690" s="1">
        <v>1.0442295040546701</v>
      </c>
      <c r="G1690" s="1"/>
    </row>
    <row r="1691" spans="1:7" x14ac:dyDescent="0.25">
      <c r="A1691" s="2" t="str">
        <f t="shared" si="26"/>
        <v>2_249</v>
      </c>
      <c r="B1691" s="1">
        <v>2</v>
      </c>
      <c r="C1691" s="1">
        <v>249</v>
      </c>
      <c r="D1691" s="1">
        <v>2.9657020264897398E-2</v>
      </c>
      <c r="E1691" s="1">
        <v>3.03625712239129E-2</v>
      </c>
      <c r="F1691" s="1">
        <v>-1.40247347373057</v>
      </c>
      <c r="G1691" s="1"/>
    </row>
    <row r="1692" spans="1:7" x14ac:dyDescent="0.25">
      <c r="A1692" s="2" t="str">
        <f t="shared" si="26"/>
        <v>2_250</v>
      </c>
      <c r="B1692" s="1">
        <v>2</v>
      </c>
      <c r="C1692" s="1">
        <v>250</v>
      </c>
      <c r="D1692" s="1">
        <v>-0.23179916298643599</v>
      </c>
      <c r="E1692" s="1">
        <v>-0.23179078086396099</v>
      </c>
      <c r="F1692" s="1">
        <v>2.2488148373631698</v>
      </c>
      <c r="G1692" s="1"/>
    </row>
    <row r="1693" spans="1:7" x14ac:dyDescent="0.25">
      <c r="A1693" s="2" t="str">
        <f t="shared" si="26"/>
        <v>2_251</v>
      </c>
      <c r="B1693" s="1">
        <v>2</v>
      </c>
      <c r="C1693" s="1">
        <v>251</v>
      </c>
      <c r="D1693" s="1">
        <v>-0.61842882331292204</v>
      </c>
      <c r="E1693" s="1">
        <v>-0.62013286115648503</v>
      </c>
      <c r="F1693" s="1">
        <v>-1.80325798447116</v>
      </c>
      <c r="G1693" s="1"/>
    </row>
    <row r="1694" spans="1:7" x14ac:dyDescent="0.25">
      <c r="A1694" s="2" t="str">
        <f t="shared" si="26"/>
        <v>2_252</v>
      </c>
      <c r="B1694" s="1">
        <v>2</v>
      </c>
      <c r="C1694" s="1">
        <v>252</v>
      </c>
      <c r="D1694" s="1">
        <v>1.1002726693607501</v>
      </c>
      <c r="E1694" s="1">
        <v>1.09884455110305</v>
      </c>
      <c r="F1694" s="1">
        <v>0.53178354619798196</v>
      </c>
      <c r="G1694" s="1"/>
    </row>
    <row r="1695" spans="1:7" x14ac:dyDescent="0.25">
      <c r="A1695" s="2" t="str">
        <f t="shared" si="26"/>
        <v>2_253</v>
      </c>
      <c r="B1695" s="1">
        <v>2</v>
      </c>
      <c r="C1695" s="1">
        <v>253</v>
      </c>
      <c r="D1695" s="1">
        <v>-0.76487847691036204</v>
      </c>
      <c r="E1695" s="1">
        <v>-0.76467418068400905</v>
      </c>
      <c r="F1695" s="1">
        <v>-1.86595642988528</v>
      </c>
      <c r="G1695" s="1"/>
    </row>
    <row r="1696" spans="1:7" x14ac:dyDescent="0.25">
      <c r="A1696" s="2" t="str">
        <f t="shared" si="26"/>
        <v>2_254</v>
      </c>
      <c r="B1696" s="1">
        <v>2</v>
      </c>
      <c r="C1696" s="1">
        <v>254</v>
      </c>
      <c r="D1696" s="1">
        <v>1.1012536906416199</v>
      </c>
      <c r="E1696" s="1">
        <v>1.10191102258127</v>
      </c>
      <c r="F1696" s="1">
        <v>1.44395511748278</v>
      </c>
      <c r="G1696" s="1"/>
    </row>
    <row r="1697" spans="1:7" x14ac:dyDescent="0.25">
      <c r="A1697" s="2" t="str">
        <f t="shared" si="26"/>
        <v>2_255</v>
      </c>
      <c r="B1697" s="1">
        <v>2</v>
      </c>
      <c r="C1697" s="1">
        <v>255</v>
      </c>
      <c r="D1697" s="1">
        <v>-0.83909098883913602</v>
      </c>
      <c r="E1697" s="1">
        <v>-0.83775818314030803</v>
      </c>
      <c r="F1697" s="1">
        <v>-0.62354023970828498</v>
      </c>
      <c r="G1697" s="1"/>
    </row>
    <row r="1698" spans="1:7" x14ac:dyDescent="0.25">
      <c r="A1698" s="2" t="str">
        <f t="shared" si="26"/>
        <v>2_256</v>
      </c>
      <c r="B1698" s="1">
        <v>2</v>
      </c>
      <c r="C1698" s="1">
        <v>256</v>
      </c>
      <c r="D1698" s="1">
        <v>0.176086469716974</v>
      </c>
      <c r="E1698" s="1">
        <v>0.17552693066988601</v>
      </c>
      <c r="F1698" s="1">
        <v>1.0242624175139099</v>
      </c>
      <c r="G1698" s="1"/>
    </row>
    <row r="1699" spans="1:7" x14ac:dyDescent="0.25">
      <c r="A1699" s="2" t="str">
        <f t="shared" si="26"/>
        <v>2_257</v>
      </c>
      <c r="B1699" s="1">
        <v>2</v>
      </c>
      <c r="C1699" s="1">
        <v>257</v>
      </c>
      <c r="D1699" s="1">
        <v>0.53560400627542304</v>
      </c>
      <c r="E1699" s="1">
        <v>0.53710360498653997</v>
      </c>
      <c r="F1699" s="1">
        <v>-0.71417039998052201</v>
      </c>
      <c r="G1699" s="1"/>
    </row>
    <row r="1700" spans="1:7" x14ac:dyDescent="0.25">
      <c r="A1700" s="2" t="str">
        <f t="shared" si="26"/>
        <v>2_258</v>
      </c>
      <c r="B1700" s="1">
        <v>2</v>
      </c>
      <c r="C1700" s="1">
        <v>258</v>
      </c>
      <c r="D1700" s="1">
        <v>0.61174644335843498</v>
      </c>
      <c r="E1700" s="1">
        <v>0.61253525417181298</v>
      </c>
      <c r="F1700" s="1">
        <v>1.33483834200091</v>
      </c>
      <c r="G1700" s="1"/>
    </row>
    <row r="1701" spans="1:7" x14ac:dyDescent="0.25">
      <c r="A1701" s="2" t="str">
        <f t="shared" si="26"/>
        <v>2_259</v>
      </c>
      <c r="B1701" s="1">
        <v>2</v>
      </c>
      <c r="C1701" s="1">
        <v>259</v>
      </c>
      <c r="D1701" s="1">
        <v>-1.0574646066678699</v>
      </c>
      <c r="E1701" s="1">
        <v>-1.0582664641903701</v>
      </c>
      <c r="F1701" s="1">
        <v>-0.79544831210686295</v>
      </c>
      <c r="G1701" s="1"/>
    </row>
    <row r="1702" spans="1:7" x14ac:dyDescent="0.25">
      <c r="A1702" s="2" t="str">
        <f t="shared" si="26"/>
        <v>2_260</v>
      </c>
      <c r="B1702" s="1">
        <v>2</v>
      </c>
      <c r="C1702" s="1">
        <v>260</v>
      </c>
      <c r="D1702" s="1">
        <v>0.247790436133693</v>
      </c>
      <c r="E1702" s="1">
        <v>0.24683242791875901</v>
      </c>
      <c r="F1702" s="1">
        <v>-0.51904147894883701</v>
      </c>
      <c r="G1702" s="1"/>
    </row>
    <row r="1703" spans="1:7" x14ac:dyDescent="0.25">
      <c r="A1703" s="2" t="str">
        <f t="shared" si="26"/>
        <v>2_261</v>
      </c>
      <c r="B1703" s="1">
        <v>2</v>
      </c>
      <c r="C1703" s="1">
        <v>261</v>
      </c>
      <c r="D1703" s="1">
        <v>-0.56319443846861705</v>
      </c>
      <c r="E1703" s="1">
        <v>-0.56350875694629199</v>
      </c>
      <c r="F1703" s="1">
        <v>0.269899984952714</v>
      </c>
      <c r="G1703" s="1"/>
    </row>
    <row r="1704" spans="1:7" x14ac:dyDescent="0.25">
      <c r="A1704" s="2" t="str">
        <f t="shared" si="26"/>
        <v>2_262</v>
      </c>
      <c r="B1704" s="1">
        <v>2</v>
      </c>
      <c r="C1704" s="1">
        <v>262</v>
      </c>
      <c r="D1704" s="1">
        <v>-3.5686288999402897E-2</v>
      </c>
      <c r="E1704" s="1">
        <v>-3.6330590360280801E-2</v>
      </c>
      <c r="F1704" s="1">
        <v>0.62789187998497697</v>
      </c>
      <c r="G1704" s="1"/>
    </row>
    <row r="1705" spans="1:7" x14ac:dyDescent="0.25">
      <c r="A1705" s="2" t="str">
        <f t="shared" si="26"/>
        <v>2_263</v>
      </c>
      <c r="B1705" s="1">
        <v>2</v>
      </c>
      <c r="C1705" s="1">
        <v>263</v>
      </c>
      <c r="D1705" s="1">
        <v>-0.395833428292587</v>
      </c>
      <c r="E1705" s="1">
        <v>-0.39511462422030302</v>
      </c>
      <c r="F1705" s="1">
        <v>0.15248154594624999</v>
      </c>
      <c r="G1705" s="1"/>
    </row>
    <row r="1706" spans="1:7" x14ac:dyDescent="0.25">
      <c r="A1706" s="2" t="str">
        <f t="shared" si="26"/>
        <v>2_264</v>
      </c>
      <c r="B1706" s="1">
        <v>2</v>
      </c>
      <c r="C1706" s="1">
        <v>264</v>
      </c>
      <c r="D1706" s="1">
        <v>-1.25645350245868</v>
      </c>
      <c r="E1706" s="1">
        <v>-1.2564959437380101</v>
      </c>
      <c r="F1706" s="1">
        <v>-0.97790345840826398</v>
      </c>
      <c r="G1706" s="1"/>
    </row>
    <row r="1707" spans="1:7" x14ac:dyDescent="0.25">
      <c r="A1707" s="2" t="str">
        <f t="shared" si="26"/>
        <v>2_265</v>
      </c>
      <c r="B1707" s="1">
        <v>2</v>
      </c>
      <c r="C1707" s="1">
        <v>265</v>
      </c>
      <c r="D1707" s="1">
        <v>2.23300481241543E-2</v>
      </c>
      <c r="E1707" s="1">
        <v>2.1613229023132001E-2</v>
      </c>
      <c r="F1707" s="1">
        <v>-1.19732710997338</v>
      </c>
      <c r="G1707" s="1"/>
    </row>
    <row r="1708" spans="1:7" x14ac:dyDescent="0.25">
      <c r="A1708" s="2" t="str">
        <f t="shared" si="26"/>
        <v>2_266</v>
      </c>
      <c r="B1708" s="1">
        <v>2</v>
      </c>
      <c r="C1708" s="1">
        <v>266</v>
      </c>
      <c r="D1708" s="1">
        <v>1.35599017375966</v>
      </c>
      <c r="E1708" s="1">
        <v>1.3556465312658099</v>
      </c>
      <c r="F1708" s="1">
        <v>1.24977396383728</v>
      </c>
      <c r="G1708" s="1"/>
    </row>
    <row r="1709" spans="1:7" x14ac:dyDescent="0.25">
      <c r="A1709" s="2" t="str">
        <f t="shared" si="26"/>
        <v>2_267</v>
      </c>
      <c r="B1709" s="1">
        <v>2</v>
      </c>
      <c r="C1709" s="1">
        <v>267</v>
      </c>
      <c r="D1709" s="1">
        <v>0.97688440526645004</v>
      </c>
      <c r="E1709" s="1">
        <v>0.97596298091984401</v>
      </c>
      <c r="F1709" s="1">
        <v>1.9811793600934501E-2</v>
      </c>
      <c r="G1709" s="1"/>
    </row>
    <row r="1710" spans="1:7" x14ac:dyDescent="0.25">
      <c r="A1710" s="2" t="str">
        <f t="shared" si="26"/>
        <v>2_268</v>
      </c>
      <c r="B1710" s="1">
        <v>2</v>
      </c>
      <c r="C1710" s="1">
        <v>268</v>
      </c>
      <c r="D1710" s="1">
        <v>-2.0429414903617098</v>
      </c>
      <c r="E1710" s="1">
        <v>-2.0433005039147498</v>
      </c>
      <c r="F1710" s="1">
        <v>-0.19473566481421201</v>
      </c>
      <c r="G1710" s="1"/>
    </row>
    <row r="1711" spans="1:7" x14ac:dyDescent="0.25">
      <c r="A1711" s="2" t="str">
        <f t="shared" si="26"/>
        <v>2_269</v>
      </c>
      <c r="B1711" s="1">
        <v>2</v>
      </c>
      <c r="C1711" s="1">
        <v>269</v>
      </c>
      <c r="D1711" s="1">
        <v>0.14766213290104399</v>
      </c>
      <c r="E1711" s="1">
        <v>0.14703698712152</v>
      </c>
      <c r="F1711" s="1">
        <v>9.9561847874712797E-2</v>
      </c>
      <c r="G1711" s="1"/>
    </row>
    <row r="1712" spans="1:7" x14ac:dyDescent="0.25">
      <c r="A1712" s="2" t="str">
        <f t="shared" si="26"/>
        <v>2_270</v>
      </c>
      <c r="B1712" s="1">
        <v>2</v>
      </c>
      <c r="C1712" s="1">
        <v>270</v>
      </c>
      <c r="D1712" s="1">
        <v>0.32480346130144599</v>
      </c>
      <c r="E1712" s="1">
        <v>0.32454513060282802</v>
      </c>
      <c r="F1712" s="1">
        <v>2.1926046526200098</v>
      </c>
      <c r="G1712" s="1"/>
    </row>
    <row r="1713" spans="1:7" x14ac:dyDescent="0.25">
      <c r="A1713" s="2" t="str">
        <f t="shared" si="26"/>
        <v>2_271</v>
      </c>
      <c r="B1713" s="1">
        <v>2</v>
      </c>
      <c r="C1713" s="1">
        <v>271</v>
      </c>
      <c r="D1713" s="1">
        <v>0.33725566447541599</v>
      </c>
      <c r="E1713" s="1">
        <v>0.33725543067187802</v>
      </c>
      <c r="F1713" s="1">
        <v>1.3264960671611199</v>
      </c>
      <c r="G1713" s="1"/>
    </row>
    <row r="1714" spans="1:7" x14ac:dyDescent="0.25">
      <c r="A1714" s="2" t="str">
        <f t="shared" si="26"/>
        <v>2_272</v>
      </c>
      <c r="B1714" s="1">
        <v>2</v>
      </c>
      <c r="C1714" s="1">
        <v>272</v>
      </c>
      <c r="D1714" s="1">
        <v>-0.49284934085534499</v>
      </c>
      <c r="E1714" s="1">
        <v>-0.493326839174557</v>
      </c>
      <c r="F1714" s="1">
        <v>-0.208495933049615</v>
      </c>
      <c r="G1714" s="1"/>
    </row>
    <row r="1715" spans="1:7" x14ac:dyDescent="0.25">
      <c r="A1715" s="2" t="str">
        <f t="shared" si="26"/>
        <v>2_273</v>
      </c>
      <c r="B1715" s="1">
        <v>2</v>
      </c>
      <c r="C1715" s="1">
        <v>273</v>
      </c>
      <c r="D1715" s="1">
        <v>-0.13204786663698001</v>
      </c>
      <c r="E1715" s="1">
        <v>-0.13001362193511201</v>
      </c>
      <c r="F1715" s="1">
        <v>2.0562683784213598</v>
      </c>
      <c r="G1715" s="1"/>
    </row>
    <row r="1716" spans="1:7" x14ac:dyDescent="0.25">
      <c r="A1716" s="2" t="str">
        <f t="shared" si="26"/>
        <v>2_274</v>
      </c>
      <c r="B1716" s="1">
        <v>2</v>
      </c>
      <c r="C1716" s="1">
        <v>274</v>
      </c>
      <c r="D1716" s="1">
        <v>0.59234851394690302</v>
      </c>
      <c r="E1716" s="1">
        <v>0.59238879622470997</v>
      </c>
      <c r="F1716" s="1">
        <v>-0.11610331501985301</v>
      </c>
      <c r="G1716" s="1"/>
    </row>
    <row r="1717" spans="1:7" x14ac:dyDescent="0.25">
      <c r="A1717" s="2" t="str">
        <f t="shared" si="26"/>
        <v>2_275</v>
      </c>
      <c r="B1717" s="1">
        <v>2</v>
      </c>
      <c r="C1717" s="1">
        <v>275</v>
      </c>
      <c r="D1717" s="1">
        <v>-1.33141322580551</v>
      </c>
      <c r="E1717" s="1">
        <v>-1.3315879770979899</v>
      </c>
      <c r="F1717" s="1">
        <v>-1.04495450915824</v>
      </c>
      <c r="G1717" s="1"/>
    </row>
    <row r="1718" spans="1:7" x14ac:dyDescent="0.25">
      <c r="A1718" s="2" t="str">
        <f t="shared" si="26"/>
        <v>2_276</v>
      </c>
      <c r="B1718" s="1">
        <v>2</v>
      </c>
      <c r="C1718" s="1">
        <v>276</v>
      </c>
      <c r="D1718" s="1">
        <v>1.49852655384075</v>
      </c>
      <c r="E1718" s="1">
        <v>1.49756306018587</v>
      </c>
      <c r="F1718" s="1">
        <v>0.388393721348468</v>
      </c>
      <c r="G1718" s="1"/>
    </row>
    <row r="1719" spans="1:7" x14ac:dyDescent="0.25">
      <c r="A1719" s="2" t="str">
        <f t="shared" si="26"/>
        <v>2_277</v>
      </c>
      <c r="B1719" s="1">
        <v>2</v>
      </c>
      <c r="C1719" s="1">
        <v>277</v>
      </c>
      <c r="D1719" s="1">
        <v>0.54887841322394204</v>
      </c>
      <c r="E1719" s="1">
        <v>0.55081137195151997</v>
      </c>
      <c r="F1719" s="1">
        <v>-0.91888653452723801</v>
      </c>
      <c r="G1719" s="1"/>
    </row>
    <row r="1720" spans="1:7" x14ac:dyDescent="0.25">
      <c r="A1720" s="2" t="str">
        <f t="shared" si="26"/>
        <v>2_278</v>
      </c>
      <c r="B1720" s="1">
        <v>2</v>
      </c>
      <c r="C1720" s="1">
        <v>278</v>
      </c>
      <c r="D1720" s="1">
        <v>-1.14807039233604</v>
      </c>
      <c r="E1720" s="1">
        <v>-1.1503334023840699</v>
      </c>
      <c r="F1720" s="1">
        <v>1.03101510636822</v>
      </c>
      <c r="G1720" s="1"/>
    </row>
    <row r="1721" spans="1:7" x14ac:dyDescent="0.25">
      <c r="A1721" s="2" t="str">
        <f t="shared" si="26"/>
        <v>2_279</v>
      </c>
      <c r="B1721" s="1">
        <v>2</v>
      </c>
      <c r="C1721" s="1">
        <v>279</v>
      </c>
      <c r="D1721" s="1">
        <v>0.87188730241975299</v>
      </c>
      <c r="E1721" s="1">
        <v>0.87089960959503698</v>
      </c>
      <c r="F1721" s="1">
        <v>-0.15411636188082301</v>
      </c>
      <c r="G1721" s="1"/>
    </row>
    <row r="1722" spans="1:7" x14ac:dyDescent="0.25">
      <c r="A1722" s="2" t="str">
        <f t="shared" si="26"/>
        <v>2_280</v>
      </c>
      <c r="B1722" s="1">
        <v>2</v>
      </c>
      <c r="C1722" s="1">
        <v>280</v>
      </c>
      <c r="D1722" s="1">
        <v>-0.46602986849365502</v>
      </c>
      <c r="E1722" s="1">
        <v>-0.46668672248473198</v>
      </c>
      <c r="F1722" s="1">
        <v>0.94970133748016305</v>
      </c>
      <c r="G1722" s="1"/>
    </row>
    <row r="1723" spans="1:7" x14ac:dyDescent="0.25">
      <c r="A1723" s="2" t="str">
        <f t="shared" si="26"/>
        <v>2_281</v>
      </c>
      <c r="B1723" s="1">
        <v>2</v>
      </c>
      <c r="C1723" s="1">
        <v>281</v>
      </c>
      <c r="D1723" s="1">
        <v>-2.75345851816193</v>
      </c>
      <c r="E1723" s="1">
        <v>-2.75446691445558</v>
      </c>
      <c r="F1723" s="1">
        <v>-2.03749459183891</v>
      </c>
      <c r="G1723" s="1"/>
    </row>
    <row r="1724" spans="1:7" x14ac:dyDescent="0.25">
      <c r="A1724" s="2" t="str">
        <f t="shared" si="26"/>
        <v>2_282</v>
      </c>
      <c r="B1724" s="1">
        <v>2</v>
      </c>
      <c r="C1724" s="1">
        <v>282</v>
      </c>
      <c r="D1724" s="1">
        <v>0.39661164979373797</v>
      </c>
      <c r="E1724" s="1">
        <v>0.39616349950892099</v>
      </c>
      <c r="F1724" s="1">
        <v>-1.1966527525948001</v>
      </c>
      <c r="G1724" s="1"/>
    </row>
    <row r="1725" spans="1:7" x14ac:dyDescent="0.25">
      <c r="A1725" s="2" t="str">
        <f t="shared" si="26"/>
        <v>2_283</v>
      </c>
      <c r="B1725" s="1">
        <v>2</v>
      </c>
      <c r="C1725" s="1">
        <v>283</v>
      </c>
      <c r="D1725" s="1">
        <v>0.86566093984965498</v>
      </c>
      <c r="E1725" s="1">
        <v>0.865511277588775</v>
      </c>
      <c r="F1725" s="1">
        <v>-0.401947073845138</v>
      </c>
      <c r="G1725" s="1"/>
    </row>
    <row r="1726" spans="1:7" x14ac:dyDescent="0.25">
      <c r="A1726" s="2" t="str">
        <f t="shared" si="26"/>
        <v>2_284</v>
      </c>
      <c r="B1726" s="1">
        <v>2</v>
      </c>
      <c r="C1726" s="1">
        <v>284</v>
      </c>
      <c r="D1726" s="1">
        <v>0.580849166182</v>
      </c>
      <c r="E1726" s="1">
        <v>0.58244971005998303</v>
      </c>
      <c r="F1726" s="1">
        <v>-0.46056893630785201</v>
      </c>
      <c r="G1726" s="1"/>
    </row>
    <row r="1727" spans="1:7" x14ac:dyDescent="0.25">
      <c r="A1727" s="2" t="str">
        <f t="shared" si="26"/>
        <v>2_285</v>
      </c>
      <c r="B1727" s="1">
        <v>2</v>
      </c>
      <c r="C1727" s="1">
        <v>285</v>
      </c>
      <c r="D1727" s="1">
        <v>1.2491489710452399</v>
      </c>
      <c r="E1727" s="1">
        <v>1.24820120732937</v>
      </c>
      <c r="F1727" s="1">
        <v>2.56004574300807E-2</v>
      </c>
      <c r="G1727" s="1"/>
    </row>
    <row r="1728" spans="1:7" x14ac:dyDescent="0.25">
      <c r="A1728" s="2" t="str">
        <f t="shared" si="26"/>
        <v>2_286</v>
      </c>
      <c r="B1728" s="1">
        <v>2</v>
      </c>
      <c r="C1728" s="1">
        <v>286</v>
      </c>
      <c r="D1728" s="1">
        <v>0.27592478879794002</v>
      </c>
      <c r="E1728" s="1">
        <v>0.274808431536744</v>
      </c>
      <c r="F1728" s="1">
        <v>-0.22633283368329901</v>
      </c>
      <c r="G1728" s="1"/>
    </row>
    <row r="1729" spans="1:7" x14ac:dyDescent="0.25">
      <c r="A1729" s="2" t="str">
        <f t="shared" si="26"/>
        <v>2_287</v>
      </c>
      <c r="B1729" s="1">
        <v>2</v>
      </c>
      <c r="C1729" s="1">
        <v>287</v>
      </c>
      <c r="D1729" s="1">
        <v>-0.74412139669761002</v>
      </c>
      <c r="E1729" s="1">
        <v>-0.74414488239240695</v>
      </c>
      <c r="F1729" s="1">
        <v>-0.42670391382504302</v>
      </c>
      <c r="G1729" s="1"/>
    </row>
    <row r="1730" spans="1:7" x14ac:dyDescent="0.25">
      <c r="A1730" s="2" t="str">
        <f t="shared" si="26"/>
        <v>2_288</v>
      </c>
      <c r="B1730" s="1">
        <v>2</v>
      </c>
      <c r="C1730" s="1">
        <v>288</v>
      </c>
      <c r="D1730" s="1">
        <v>-1.3342054309823099</v>
      </c>
      <c r="E1730" s="1">
        <v>-1.33363761666459</v>
      </c>
      <c r="F1730" s="1">
        <v>0.56181647146399805</v>
      </c>
      <c r="G1730" s="1"/>
    </row>
    <row r="1731" spans="1:7" x14ac:dyDescent="0.25">
      <c r="A1731" s="2" t="str">
        <f t="shared" ref="A1731:A1794" si="27">B1731&amp;"_"&amp;C1731</f>
        <v>2_289</v>
      </c>
      <c r="B1731" s="1">
        <v>2</v>
      </c>
      <c r="C1731" s="1">
        <v>289</v>
      </c>
      <c r="D1731" s="1">
        <v>-0.69596302035423396</v>
      </c>
      <c r="E1731" s="1">
        <v>-0.69406390755492997</v>
      </c>
      <c r="F1731" s="1">
        <v>-0.453099689983047</v>
      </c>
      <c r="G1731" s="1"/>
    </row>
    <row r="1732" spans="1:7" x14ac:dyDescent="0.25">
      <c r="A1732" s="2" t="str">
        <f t="shared" si="27"/>
        <v>2_290</v>
      </c>
      <c r="B1732" s="1">
        <v>2</v>
      </c>
      <c r="C1732" s="1">
        <v>290</v>
      </c>
      <c r="D1732" s="1">
        <v>1.62000226788771</v>
      </c>
      <c r="E1732" s="1">
        <v>1.6200618745884301</v>
      </c>
      <c r="F1732" s="1">
        <v>0.51529391187145601</v>
      </c>
      <c r="G1732" s="1"/>
    </row>
    <row r="1733" spans="1:7" x14ac:dyDescent="0.25">
      <c r="A1733" s="2" t="str">
        <f t="shared" si="27"/>
        <v>2_291</v>
      </c>
      <c r="B1733" s="1">
        <v>2</v>
      </c>
      <c r="C1733" s="1">
        <v>291</v>
      </c>
      <c r="D1733" s="1">
        <v>1.0145926435920101</v>
      </c>
      <c r="E1733" s="1">
        <v>1.0137901167480901</v>
      </c>
      <c r="F1733" s="1">
        <v>-0.41782788503686402</v>
      </c>
      <c r="G1733" s="1"/>
    </row>
    <row r="1734" spans="1:7" x14ac:dyDescent="0.25">
      <c r="A1734" s="2" t="str">
        <f t="shared" si="27"/>
        <v>2_292</v>
      </c>
      <c r="B1734" s="1">
        <v>2</v>
      </c>
      <c r="C1734" s="1">
        <v>292</v>
      </c>
      <c r="D1734" s="1">
        <v>0.15895268315035399</v>
      </c>
      <c r="E1734" s="1">
        <v>0.15839316968379299</v>
      </c>
      <c r="F1734" s="1">
        <v>0.416378817439919</v>
      </c>
      <c r="G1734" s="1"/>
    </row>
    <row r="1735" spans="1:7" x14ac:dyDescent="0.25">
      <c r="A1735" s="2" t="str">
        <f t="shared" si="27"/>
        <v>2_293</v>
      </c>
      <c r="B1735" s="1">
        <v>2</v>
      </c>
      <c r="C1735" s="1">
        <v>293</v>
      </c>
      <c r="D1735" s="1">
        <v>0.74233251934788802</v>
      </c>
      <c r="E1735" s="1">
        <v>0.74236792633120496</v>
      </c>
      <c r="F1735" s="1">
        <v>0.25038918966894802</v>
      </c>
      <c r="G1735" s="1"/>
    </row>
    <row r="1736" spans="1:7" x14ac:dyDescent="0.25">
      <c r="A1736" s="2" t="str">
        <f t="shared" si="27"/>
        <v>2_294</v>
      </c>
      <c r="B1736" s="1">
        <v>2</v>
      </c>
      <c r="C1736" s="1">
        <v>294</v>
      </c>
      <c r="D1736" s="1">
        <v>-2.45539208503491E-2</v>
      </c>
      <c r="E1736" s="1">
        <v>-2.4650421988683901E-2</v>
      </c>
      <c r="F1736" s="1">
        <v>-1.2084104499116699</v>
      </c>
      <c r="G1736" s="1"/>
    </row>
    <row r="1737" spans="1:7" x14ac:dyDescent="0.25">
      <c r="A1737" s="2" t="str">
        <f t="shared" si="27"/>
        <v>2_295</v>
      </c>
      <c r="B1737" s="1">
        <v>2</v>
      </c>
      <c r="C1737" s="1">
        <v>295</v>
      </c>
      <c r="D1737" s="1">
        <v>-1.1122409461521501</v>
      </c>
      <c r="E1737" s="1">
        <v>-1.11302407310783</v>
      </c>
      <c r="F1737" s="1">
        <v>0.98354028911039504</v>
      </c>
      <c r="G1737" s="1"/>
    </row>
    <row r="1738" spans="1:7" x14ac:dyDescent="0.25">
      <c r="A1738" s="2" t="str">
        <f t="shared" si="27"/>
        <v>2_296</v>
      </c>
      <c r="B1738" s="1">
        <v>2</v>
      </c>
      <c r="C1738" s="1">
        <v>296</v>
      </c>
      <c r="D1738" s="1">
        <v>0.862017807494178</v>
      </c>
      <c r="E1738" s="1">
        <v>0.86141216842144497</v>
      </c>
      <c r="F1738" s="1">
        <v>-1.62566150615406</v>
      </c>
      <c r="G1738" s="1"/>
    </row>
    <row r="1739" spans="1:7" x14ac:dyDescent="0.25">
      <c r="A1739" s="2" t="str">
        <f t="shared" si="27"/>
        <v>2_297</v>
      </c>
      <c r="B1739" s="1">
        <v>2</v>
      </c>
      <c r="C1739" s="1">
        <v>297</v>
      </c>
      <c r="D1739" s="1">
        <v>0.402749479161709</v>
      </c>
      <c r="E1739" s="1">
        <v>0.40287720389945803</v>
      </c>
      <c r="F1739" s="1">
        <v>0.65009804946552197</v>
      </c>
      <c r="G1739" s="1"/>
    </row>
    <row r="1740" spans="1:7" x14ac:dyDescent="0.25">
      <c r="A1740" s="2" t="str">
        <f t="shared" si="27"/>
        <v>2_298</v>
      </c>
      <c r="B1740" s="1">
        <v>2</v>
      </c>
      <c r="C1740" s="1">
        <v>298</v>
      </c>
      <c r="D1740" s="1">
        <v>0.19518903214959399</v>
      </c>
      <c r="E1740" s="1">
        <v>0.19534592492858199</v>
      </c>
      <c r="F1740" s="1">
        <v>0.34435498424540101</v>
      </c>
      <c r="G1740" s="1"/>
    </row>
    <row r="1741" spans="1:7" x14ac:dyDescent="0.25">
      <c r="A1741" s="2" t="str">
        <f t="shared" si="27"/>
        <v>2_299</v>
      </c>
      <c r="B1741" s="1">
        <v>2</v>
      </c>
      <c r="C1741" s="1">
        <v>299</v>
      </c>
      <c r="D1741" s="1">
        <v>-1.5862253467968199</v>
      </c>
      <c r="E1741" s="1">
        <v>-1.5864864608620799</v>
      </c>
      <c r="F1741" s="1">
        <v>0.344185354815852</v>
      </c>
      <c r="G1741" s="1"/>
    </row>
    <row r="1742" spans="1:7" x14ac:dyDescent="0.25">
      <c r="A1742" s="2" t="str">
        <f t="shared" si="27"/>
        <v>2_300</v>
      </c>
      <c r="B1742" s="1">
        <v>2</v>
      </c>
      <c r="C1742" s="1">
        <v>300</v>
      </c>
      <c r="D1742" s="1">
        <v>1.6548537394693601</v>
      </c>
      <c r="E1742" s="1">
        <v>1.65562550243298</v>
      </c>
      <c r="F1742" s="1">
        <v>-0.41167262788193898</v>
      </c>
      <c r="G1742" s="1"/>
    </row>
    <row r="1743" spans="1:7" x14ac:dyDescent="0.25">
      <c r="A1743" s="2" t="str">
        <f t="shared" si="27"/>
        <v>2_301</v>
      </c>
      <c r="B1743" s="1">
        <v>2</v>
      </c>
      <c r="C1743" s="1">
        <v>301</v>
      </c>
      <c r="D1743" s="1">
        <v>-0.80844872158152203</v>
      </c>
      <c r="E1743" s="1">
        <v>-0.80793844840137397</v>
      </c>
      <c r="F1743" s="1">
        <v>-1.55178358370669</v>
      </c>
      <c r="G1743" s="1"/>
    </row>
    <row r="1744" spans="1:7" x14ac:dyDescent="0.25">
      <c r="A1744" s="2" t="str">
        <f t="shared" si="27"/>
        <v>2_302</v>
      </c>
      <c r="B1744" s="1">
        <v>2</v>
      </c>
      <c r="C1744" s="1">
        <v>302</v>
      </c>
      <c r="D1744" s="1">
        <v>0.96654632374916205</v>
      </c>
      <c r="E1744" s="1">
        <v>0.96768116834676798</v>
      </c>
      <c r="F1744" s="1">
        <v>-1.19205801634905</v>
      </c>
      <c r="G1744" s="1"/>
    </row>
    <row r="1745" spans="1:7" x14ac:dyDescent="0.25">
      <c r="A1745" s="2" t="str">
        <f t="shared" si="27"/>
        <v>2_303</v>
      </c>
      <c r="B1745" s="1">
        <v>2</v>
      </c>
      <c r="C1745" s="1">
        <v>303</v>
      </c>
      <c r="D1745" s="1">
        <v>0.52035194418007802</v>
      </c>
      <c r="E1745" s="1">
        <v>0.52141895885381995</v>
      </c>
      <c r="F1745" s="1">
        <v>-0.315367423981609</v>
      </c>
      <c r="G1745" s="1"/>
    </row>
    <row r="1746" spans="1:7" x14ac:dyDescent="0.25">
      <c r="A1746" s="2" t="str">
        <f t="shared" si="27"/>
        <v>2_304</v>
      </c>
      <c r="B1746" s="1">
        <v>2</v>
      </c>
      <c r="C1746" s="1">
        <v>304</v>
      </c>
      <c r="D1746" s="1">
        <v>-0.41707875234591602</v>
      </c>
      <c r="E1746" s="1">
        <v>-0.41780194585022901</v>
      </c>
      <c r="F1746" s="1">
        <v>-0.50094160593075199</v>
      </c>
      <c r="G1746" s="1"/>
    </row>
    <row r="1747" spans="1:7" x14ac:dyDescent="0.25">
      <c r="A1747" s="2" t="str">
        <f t="shared" si="27"/>
        <v>2_305</v>
      </c>
      <c r="B1747" s="1">
        <v>2</v>
      </c>
      <c r="C1747" s="1">
        <v>305</v>
      </c>
      <c r="D1747" s="1">
        <v>-0.53724682127506296</v>
      </c>
      <c r="E1747" s="1">
        <v>-0.53721155953539201</v>
      </c>
      <c r="F1747" s="1">
        <v>-1.1442796742869801</v>
      </c>
      <c r="G1747" s="1"/>
    </row>
    <row r="1748" spans="1:7" x14ac:dyDescent="0.25">
      <c r="A1748" s="2" t="str">
        <f t="shared" si="27"/>
        <v>2_306</v>
      </c>
      <c r="B1748" s="1">
        <v>2</v>
      </c>
      <c r="C1748" s="1">
        <v>306</v>
      </c>
      <c r="D1748" s="1">
        <v>8.7923651032786904E-2</v>
      </c>
      <c r="E1748" s="1">
        <v>8.7574745400350901E-2</v>
      </c>
      <c r="F1748" s="1">
        <v>5.9142076817983003E-2</v>
      </c>
      <c r="G1748" s="1"/>
    </row>
    <row r="1749" spans="1:7" x14ac:dyDescent="0.25">
      <c r="A1749" s="2" t="str">
        <f t="shared" si="27"/>
        <v>2_307</v>
      </c>
      <c r="B1749" s="1">
        <v>2</v>
      </c>
      <c r="C1749" s="1">
        <v>307</v>
      </c>
      <c r="D1749" s="1">
        <v>-0.615152441432262</v>
      </c>
      <c r="E1749" s="1">
        <v>-0.61530266425614799</v>
      </c>
      <c r="F1749" s="1">
        <v>-1.65474511080362</v>
      </c>
      <c r="G1749" s="1"/>
    </row>
    <row r="1750" spans="1:7" x14ac:dyDescent="0.25">
      <c r="A1750" s="2" t="str">
        <f t="shared" si="27"/>
        <v>2_308</v>
      </c>
      <c r="B1750" s="1">
        <v>2</v>
      </c>
      <c r="C1750" s="1">
        <v>308</v>
      </c>
      <c r="D1750" s="1">
        <v>-0.60459774012293799</v>
      </c>
      <c r="E1750" s="1">
        <v>-0.60627534917234804</v>
      </c>
      <c r="F1750" s="1">
        <v>-0.45701392117594503</v>
      </c>
      <c r="G1750" s="1"/>
    </row>
    <row r="1751" spans="1:7" x14ac:dyDescent="0.25">
      <c r="A1751" s="2" t="str">
        <f t="shared" si="27"/>
        <v>2_309</v>
      </c>
      <c r="B1751" s="1">
        <v>2</v>
      </c>
      <c r="C1751" s="1">
        <v>309</v>
      </c>
      <c r="D1751" s="1">
        <v>2.1769939905759101</v>
      </c>
      <c r="E1751" s="1">
        <v>2.1764387282734798</v>
      </c>
      <c r="F1751" s="1">
        <v>-0.16900758174279501</v>
      </c>
      <c r="G1751" s="1"/>
    </row>
    <row r="1752" spans="1:7" x14ac:dyDescent="0.25">
      <c r="A1752" s="2" t="str">
        <f t="shared" si="27"/>
        <v>2_310</v>
      </c>
      <c r="B1752" s="1">
        <v>2</v>
      </c>
      <c r="C1752" s="1">
        <v>310</v>
      </c>
      <c r="D1752" s="1">
        <v>1.23356325296758</v>
      </c>
      <c r="E1752" s="1">
        <v>1.23434248838036</v>
      </c>
      <c r="F1752" s="1">
        <v>-0.82868906515992702</v>
      </c>
      <c r="G1752" s="1"/>
    </row>
    <row r="1753" spans="1:7" x14ac:dyDescent="0.25">
      <c r="A1753" s="2" t="str">
        <f t="shared" si="27"/>
        <v>2_311</v>
      </c>
      <c r="B1753" s="1">
        <v>2</v>
      </c>
      <c r="C1753" s="1">
        <v>311</v>
      </c>
      <c r="D1753" s="1">
        <v>-1.5308663080550799</v>
      </c>
      <c r="E1753" s="1">
        <v>-1.5313007473359801</v>
      </c>
      <c r="F1753" s="1">
        <v>1.05450055515163</v>
      </c>
      <c r="G1753" s="1"/>
    </row>
    <row r="1754" spans="1:7" x14ac:dyDescent="0.25">
      <c r="A1754" s="2" t="str">
        <f t="shared" si="27"/>
        <v>2_312</v>
      </c>
      <c r="B1754" s="1">
        <v>2</v>
      </c>
      <c r="C1754" s="1">
        <v>312</v>
      </c>
      <c r="D1754" s="1">
        <v>0.48788513393688798</v>
      </c>
      <c r="E1754" s="1">
        <v>0.48651950322030801</v>
      </c>
      <c r="F1754" s="1">
        <v>3.0489675060318899</v>
      </c>
      <c r="G1754" s="1"/>
    </row>
    <row r="1755" spans="1:7" x14ac:dyDescent="0.25">
      <c r="A1755" s="2" t="str">
        <f t="shared" si="27"/>
        <v>2_313</v>
      </c>
      <c r="B1755" s="1">
        <v>2</v>
      </c>
      <c r="C1755" s="1">
        <v>313</v>
      </c>
      <c r="D1755" s="1">
        <v>-0.49290717653958399</v>
      </c>
      <c r="E1755" s="1">
        <v>-0.49294431831304297</v>
      </c>
      <c r="F1755" s="1">
        <v>-0.37802103750482302</v>
      </c>
      <c r="G1755" s="1"/>
    </row>
    <row r="1756" spans="1:7" x14ac:dyDescent="0.25">
      <c r="A1756" s="2" t="str">
        <f t="shared" si="27"/>
        <v>2_314</v>
      </c>
      <c r="B1756" s="1">
        <v>2</v>
      </c>
      <c r="C1756" s="1">
        <v>314</v>
      </c>
      <c r="D1756" s="1">
        <v>0.65366390071046299</v>
      </c>
      <c r="E1756" s="1">
        <v>0.65502038058416001</v>
      </c>
      <c r="F1756" s="1">
        <v>1.48483366448973</v>
      </c>
      <c r="G1756" s="1"/>
    </row>
    <row r="1757" spans="1:7" x14ac:dyDescent="0.25">
      <c r="A1757" s="2" t="str">
        <f t="shared" si="27"/>
        <v>2_315</v>
      </c>
      <c r="B1757" s="1">
        <v>2</v>
      </c>
      <c r="C1757" s="1">
        <v>315</v>
      </c>
      <c r="D1757" s="1">
        <v>-0.877963960160145</v>
      </c>
      <c r="E1757" s="1">
        <v>-0.878455551438454</v>
      </c>
      <c r="F1757" s="1">
        <v>0.16367030612897099</v>
      </c>
      <c r="G1757" s="1"/>
    </row>
    <row r="1758" spans="1:7" x14ac:dyDescent="0.25">
      <c r="A1758" s="2" t="str">
        <f t="shared" si="27"/>
        <v>2_316</v>
      </c>
      <c r="B1758" s="1">
        <v>2</v>
      </c>
      <c r="C1758" s="1">
        <v>316</v>
      </c>
      <c r="D1758" s="1">
        <v>-6.5973115368913607E-2</v>
      </c>
      <c r="E1758" s="1">
        <v>-6.5201061259441195E-2</v>
      </c>
      <c r="F1758" s="1">
        <v>-0.86922111941475599</v>
      </c>
      <c r="G1758" s="1"/>
    </row>
    <row r="1759" spans="1:7" x14ac:dyDescent="0.25">
      <c r="A1759" s="2" t="str">
        <f t="shared" si="27"/>
        <v>2_317</v>
      </c>
      <c r="B1759" s="1">
        <v>2</v>
      </c>
      <c r="C1759" s="1">
        <v>317</v>
      </c>
      <c r="D1759" s="1">
        <v>-0.16538496819481099</v>
      </c>
      <c r="E1759" s="1">
        <v>-0.165615844515246</v>
      </c>
      <c r="F1759" s="1">
        <v>-0.228978030420909</v>
      </c>
      <c r="G1759" s="1"/>
    </row>
    <row r="1760" spans="1:7" x14ac:dyDescent="0.25">
      <c r="A1760" s="2" t="str">
        <f t="shared" si="27"/>
        <v>2_318</v>
      </c>
      <c r="B1760" s="1">
        <v>2</v>
      </c>
      <c r="C1760" s="1">
        <v>318</v>
      </c>
      <c r="D1760" s="1">
        <v>0.15181389553324101</v>
      </c>
      <c r="E1760" s="1">
        <v>0.15149211104201099</v>
      </c>
      <c r="F1760" s="1">
        <v>-0.63531116145220401</v>
      </c>
      <c r="G1760" s="1"/>
    </row>
    <row r="1761" spans="1:7" x14ac:dyDescent="0.25">
      <c r="A1761" s="2" t="str">
        <f t="shared" si="27"/>
        <v>2_319</v>
      </c>
      <c r="B1761" s="1">
        <v>2</v>
      </c>
      <c r="C1761" s="1">
        <v>319</v>
      </c>
      <c r="D1761" s="1">
        <v>0.65549044992877004</v>
      </c>
      <c r="E1761" s="1">
        <v>0.65798298823861801</v>
      </c>
      <c r="F1761" s="1">
        <v>-0.26951818971968</v>
      </c>
      <c r="G1761" s="1"/>
    </row>
    <row r="1762" spans="1:7" x14ac:dyDescent="0.25">
      <c r="A1762" s="2" t="str">
        <f t="shared" si="27"/>
        <v>2_320</v>
      </c>
      <c r="B1762" s="1">
        <v>2</v>
      </c>
      <c r="C1762" s="1">
        <v>320</v>
      </c>
      <c r="D1762" s="1">
        <v>-0.19563436429505399</v>
      </c>
      <c r="E1762" s="1">
        <v>-0.19553401642089099</v>
      </c>
      <c r="F1762" s="1">
        <v>0.46879686977123203</v>
      </c>
      <c r="G1762" s="1"/>
    </row>
    <row r="1763" spans="1:7" x14ac:dyDescent="0.25">
      <c r="A1763" s="2" t="str">
        <f t="shared" si="27"/>
        <v>2_321</v>
      </c>
      <c r="B1763" s="1">
        <v>2</v>
      </c>
      <c r="C1763" s="1">
        <v>321</v>
      </c>
      <c r="D1763" s="1">
        <v>9.4346940441931496E-2</v>
      </c>
      <c r="E1763" s="1">
        <v>9.5827623830716496E-2</v>
      </c>
      <c r="F1763" s="1">
        <v>-0.86784761259070398</v>
      </c>
      <c r="G1763" s="1"/>
    </row>
    <row r="1764" spans="1:7" x14ac:dyDescent="0.25">
      <c r="A1764" s="2" t="str">
        <f t="shared" si="27"/>
        <v>2_322</v>
      </c>
      <c r="B1764" s="1">
        <v>2</v>
      </c>
      <c r="C1764" s="1">
        <v>322</v>
      </c>
      <c r="D1764" s="1">
        <v>-1.2222393573429999</v>
      </c>
      <c r="E1764" s="1">
        <v>-1.22276071779716</v>
      </c>
      <c r="F1764" s="1">
        <v>-0.79294866700811395</v>
      </c>
      <c r="G1764" s="1"/>
    </row>
    <row r="1765" spans="1:7" x14ac:dyDescent="0.25">
      <c r="A1765" s="2" t="str">
        <f t="shared" si="27"/>
        <v>2_323</v>
      </c>
      <c r="B1765" s="1">
        <v>2</v>
      </c>
      <c r="C1765" s="1">
        <v>323</v>
      </c>
      <c r="D1765" s="1">
        <v>-1.7616437593412599</v>
      </c>
      <c r="E1765" s="1">
        <v>-1.76202576831471</v>
      </c>
      <c r="F1765" s="1">
        <v>-1.29812731542939</v>
      </c>
      <c r="G1765" s="1"/>
    </row>
    <row r="1766" spans="1:7" x14ac:dyDescent="0.25">
      <c r="A1766" s="2" t="str">
        <f t="shared" si="27"/>
        <v>2_324</v>
      </c>
      <c r="B1766" s="1">
        <v>2</v>
      </c>
      <c r="C1766" s="1">
        <v>324</v>
      </c>
      <c r="D1766" s="1">
        <v>-1.6041784530454799</v>
      </c>
      <c r="E1766" s="1">
        <v>-1.6035963056962801</v>
      </c>
      <c r="F1766" s="1">
        <v>-2.37291751764183</v>
      </c>
      <c r="G1766" s="1"/>
    </row>
    <row r="1767" spans="1:7" x14ac:dyDescent="0.25">
      <c r="A1767" s="2" t="str">
        <f t="shared" si="27"/>
        <v>2_325</v>
      </c>
      <c r="B1767" s="1">
        <v>2</v>
      </c>
      <c r="C1767" s="1">
        <v>325</v>
      </c>
      <c r="D1767" s="1">
        <v>0.32130778321615899</v>
      </c>
      <c r="E1767" s="1">
        <v>0.318357568599686</v>
      </c>
      <c r="F1767" s="1">
        <v>-0.29250690384109501</v>
      </c>
      <c r="G1767" s="1"/>
    </row>
    <row r="1768" spans="1:7" x14ac:dyDescent="0.25">
      <c r="A1768" s="2" t="str">
        <f t="shared" si="27"/>
        <v>2_326</v>
      </c>
      <c r="B1768" s="1">
        <v>2</v>
      </c>
      <c r="C1768" s="1">
        <v>326</v>
      </c>
      <c r="D1768" s="1">
        <v>-0.95359922446824297</v>
      </c>
      <c r="E1768" s="1">
        <v>-0.95315787085496195</v>
      </c>
      <c r="F1768" s="1">
        <v>-0.58188120093290097</v>
      </c>
      <c r="G1768" s="1"/>
    </row>
    <row r="1769" spans="1:7" x14ac:dyDescent="0.25">
      <c r="A1769" s="2" t="str">
        <f t="shared" si="27"/>
        <v>2_327</v>
      </c>
      <c r="B1769" s="1">
        <v>2</v>
      </c>
      <c r="C1769" s="1">
        <v>327</v>
      </c>
      <c r="D1769" s="1">
        <v>-1.4565522408686999</v>
      </c>
      <c r="E1769" s="1">
        <v>-1.4574224693682001</v>
      </c>
      <c r="F1769" s="1">
        <v>0.147462063394832</v>
      </c>
      <c r="G1769" s="1"/>
    </row>
    <row r="1770" spans="1:7" x14ac:dyDescent="0.25">
      <c r="A1770" s="2" t="str">
        <f t="shared" si="27"/>
        <v>2_328</v>
      </c>
      <c r="B1770" s="1">
        <v>2</v>
      </c>
      <c r="C1770" s="1">
        <v>328</v>
      </c>
      <c r="D1770" s="1">
        <v>-1.39443000893594</v>
      </c>
      <c r="E1770" s="1">
        <v>-1.3932272866556199</v>
      </c>
      <c r="F1770" s="1">
        <v>2.9059206655201199E-2</v>
      </c>
      <c r="G1770" s="1"/>
    </row>
    <row r="1771" spans="1:7" x14ac:dyDescent="0.25">
      <c r="A1771" s="2" t="str">
        <f t="shared" si="27"/>
        <v>2_329</v>
      </c>
      <c r="B1771" s="1">
        <v>2</v>
      </c>
      <c r="C1771" s="1">
        <v>329</v>
      </c>
      <c r="D1771" s="1">
        <v>2.1174739745430502</v>
      </c>
      <c r="E1771" s="1">
        <v>2.1181795416707399</v>
      </c>
      <c r="F1771" s="1">
        <v>0.41235672011143898</v>
      </c>
      <c r="G1771" s="1"/>
    </row>
    <row r="1772" spans="1:7" x14ac:dyDescent="0.25">
      <c r="A1772" s="2" t="str">
        <f t="shared" si="27"/>
        <v>2_330</v>
      </c>
      <c r="B1772" s="1">
        <v>2</v>
      </c>
      <c r="C1772" s="1">
        <v>330</v>
      </c>
      <c r="D1772" s="1">
        <v>0.59880238302930799</v>
      </c>
      <c r="E1772" s="1">
        <v>0.59901437446636296</v>
      </c>
      <c r="F1772" s="1">
        <v>1.35350257493143</v>
      </c>
      <c r="G1772" s="1"/>
    </row>
    <row r="1773" spans="1:7" x14ac:dyDescent="0.25">
      <c r="A1773" s="2" t="str">
        <f t="shared" si="27"/>
        <v>2_331</v>
      </c>
      <c r="B1773" s="1">
        <v>2</v>
      </c>
      <c r="C1773" s="1">
        <v>331</v>
      </c>
      <c r="D1773" s="1">
        <v>-0.30191111017790001</v>
      </c>
      <c r="E1773" s="1">
        <v>-0.301794160863113</v>
      </c>
      <c r="F1773" s="1">
        <v>0.373789681267931</v>
      </c>
      <c r="G1773" s="1"/>
    </row>
    <row r="1774" spans="1:7" x14ac:dyDescent="0.25">
      <c r="A1774" s="2" t="str">
        <f t="shared" si="27"/>
        <v>2_332</v>
      </c>
      <c r="B1774" s="1">
        <v>2</v>
      </c>
      <c r="C1774" s="1">
        <v>332</v>
      </c>
      <c r="D1774" s="1">
        <v>0.28431455732772498</v>
      </c>
      <c r="E1774" s="1">
        <v>0.28285604949264798</v>
      </c>
      <c r="F1774" s="1">
        <v>2.0100392457291099</v>
      </c>
      <c r="G1774" s="1"/>
    </row>
    <row r="1775" spans="1:7" x14ac:dyDescent="0.25">
      <c r="A1775" s="2" t="str">
        <f t="shared" si="27"/>
        <v>2_333</v>
      </c>
      <c r="B1775" s="1">
        <v>2</v>
      </c>
      <c r="C1775" s="1">
        <v>333</v>
      </c>
      <c r="D1775" s="1">
        <v>0.88987554101004496</v>
      </c>
      <c r="E1775" s="1">
        <v>0.889154715840341</v>
      </c>
      <c r="F1775" s="1">
        <v>0.85407569909927905</v>
      </c>
      <c r="G1775" s="1"/>
    </row>
    <row r="1776" spans="1:7" x14ac:dyDescent="0.25">
      <c r="A1776" s="2" t="str">
        <f t="shared" si="27"/>
        <v>2_334</v>
      </c>
      <c r="B1776" s="1">
        <v>2</v>
      </c>
      <c r="C1776" s="1">
        <v>334</v>
      </c>
      <c r="D1776" s="1">
        <v>0.65995112254755595</v>
      </c>
      <c r="E1776" s="1">
        <v>0.65876041620132297</v>
      </c>
      <c r="F1776" s="1">
        <v>-1.3194873662095199</v>
      </c>
      <c r="G1776" s="1"/>
    </row>
    <row r="1777" spans="1:7" x14ac:dyDescent="0.25">
      <c r="A1777" s="2" t="str">
        <f t="shared" si="27"/>
        <v>2_335</v>
      </c>
      <c r="B1777" s="1">
        <v>2</v>
      </c>
      <c r="C1777" s="1">
        <v>335</v>
      </c>
      <c r="D1777" s="1">
        <v>0.915490122675372</v>
      </c>
      <c r="E1777" s="1">
        <v>0.91504398776830098</v>
      </c>
      <c r="F1777" s="1">
        <v>8.8468065240971797E-2</v>
      </c>
      <c r="G1777" s="1"/>
    </row>
    <row r="1778" spans="1:7" x14ac:dyDescent="0.25">
      <c r="A1778" s="2" t="str">
        <f t="shared" si="27"/>
        <v>2_336</v>
      </c>
      <c r="B1778" s="1">
        <v>2</v>
      </c>
      <c r="C1778" s="1">
        <v>336</v>
      </c>
      <c r="D1778" s="1">
        <v>-1.52108986765861</v>
      </c>
      <c r="E1778" s="1">
        <v>-1.5206896989107599</v>
      </c>
      <c r="F1778" s="1">
        <v>-0.56217270015355703</v>
      </c>
      <c r="G1778" s="1"/>
    </row>
    <row r="1779" spans="1:7" x14ac:dyDescent="0.25">
      <c r="A1779" s="2" t="str">
        <f t="shared" si="27"/>
        <v>2_337</v>
      </c>
      <c r="B1779" s="1">
        <v>2</v>
      </c>
      <c r="C1779" s="1">
        <v>337</v>
      </c>
      <c r="D1779" s="1">
        <v>-9.35215640744608E-2</v>
      </c>
      <c r="E1779" s="1">
        <v>-9.3760440775128101E-2</v>
      </c>
      <c r="F1779" s="1">
        <v>1.5693765069329</v>
      </c>
      <c r="G1779" s="1"/>
    </row>
    <row r="1780" spans="1:7" x14ac:dyDescent="0.25">
      <c r="A1780" s="2" t="str">
        <f t="shared" si="27"/>
        <v>2_338</v>
      </c>
      <c r="B1780" s="1">
        <v>2</v>
      </c>
      <c r="C1780" s="1">
        <v>338</v>
      </c>
      <c r="D1780" s="1">
        <v>-1.7539643068198101</v>
      </c>
      <c r="E1780" s="1">
        <v>-1.7554745408841801</v>
      </c>
      <c r="F1780" s="1">
        <v>-0.76225343657753897</v>
      </c>
      <c r="G1780" s="1"/>
    </row>
    <row r="1781" spans="1:7" x14ac:dyDescent="0.25">
      <c r="A1781" s="2" t="str">
        <f t="shared" si="27"/>
        <v>2_339</v>
      </c>
      <c r="B1781" s="1">
        <v>2</v>
      </c>
      <c r="C1781" s="1">
        <v>339</v>
      </c>
      <c r="D1781" s="1">
        <v>-2.01194795750982</v>
      </c>
      <c r="E1781" s="1">
        <v>-2.01195077223315</v>
      </c>
      <c r="F1781" s="1">
        <v>-0.74264611500521804</v>
      </c>
      <c r="G1781" s="1"/>
    </row>
    <row r="1782" spans="1:7" x14ac:dyDescent="0.25">
      <c r="A1782" s="2" t="str">
        <f t="shared" si="27"/>
        <v>2_340</v>
      </c>
      <c r="B1782" s="1">
        <v>2</v>
      </c>
      <c r="C1782" s="1">
        <v>340</v>
      </c>
      <c r="D1782" s="1">
        <v>1.89313166156568E-2</v>
      </c>
      <c r="E1782" s="1">
        <v>1.9067306227253999E-2</v>
      </c>
      <c r="F1782" s="1">
        <v>0.95874609812300404</v>
      </c>
      <c r="G1782" s="1"/>
    </row>
    <row r="1783" spans="1:7" x14ac:dyDescent="0.25">
      <c r="A1783" s="2" t="str">
        <f t="shared" si="27"/>
        <v>2_341</v>
      </c>
      <c r="B1783" s="1">
        <v>2</v>
      </c>
      <c r="C1783" s="1">
        <v>341</v>
      </c>
      <c r="D1783" s="1">
        <v>-0.22510320724761301</v>
      </c>
      <c r="E1783" s="1">
        <v>-0.22616307076681999</v>
      </c>
      <c r="F1783" s="1">
        <v>-1.0547653376495301</v>
      </c>
      <c r="G1783" s="1"/>
    </row>
    <row r="1784" spans="1:7" x14ac:dyDescent="0.25">
      <c r="A1784" s="2" t="str">
        <f t="shared" si="27"/>
        <v>2_342</v>
      </c>
      <c r="B1784" s="1">
        <v>2</v>
      </c>
      <c r="C1784" s="1">
        <v>342</v>
      </c>
      <c r="D1784" s="1">
        <v>8.1127288194766001E-2</v>
      </c>
      <c r="E1784" s="1">
        <v>8.2685799506255805E-2</v>
      </c>
      <c r="F1784" s="1">
        <v>-0.49670394929144501</v>
      </c>
      <c r="G1784" s="1"/>
    </row>
    <row r="1785" spans="1:7" x14ac:dyDescent="0.25">
      <c r="A1785" s="2" t="str">
        <f t="shared" si="27"/>
        <v>2_343</v>
      </c>
      <c r="B1785" s="1">
        <v>2</v>
      </c>
      <c r="C1785" s="1">
        <v>343</v>
      </c>
      <c r="D1785" s="1">
        <v>-0.232223759055946</v>
      </c>
      <c r="E1785" s="1">
        <v>-0.23310729697490501</v>
      </c>
      <c r="F1785" s="1">
        <v>-0.53337726765587001</v>
      </c>
      <c r="G1785" s="1"/>
    </row>
    <row r="1786" spans="1:7" x14ac:dyDescent="0.25">
      <c r="A1786" s="2" t="str">
        <f t="shared" si="27"/>
        <v>2_344</v>
      </c>
      <c r="B1786" s="1">
        <v>2</v>
      </c>
      <c r="C1786" s="1">
        <v>344</v>
      </c>
      <c r="D1786" s="1">
        <v>0.801673921315462</v>
      </c>
      <c r="E1786" s="1">
        <v>0.80154329684483905</v>
      </c>
      <c r="F1786" s="1">
        <v>0.31720968287714602</v>
      </c>
      <c r="G1786" s="1"/>
    </row>
    <row r="1787" spans="1:7" x14ac:dyDescent="0.25">
      <c r="A1787" s="2" t="str">
        <f t="shared" si="27"/>
        <v>2_345</v>
      </c>
      <c r="B1787" s="1">
        <v>2</v>
      </c>
      <c r="C1787" s="1">
        <v>345</v>
      </c>
      <c r="D1787" s="1">
        <v>0.11522537704560699</v>
      </c>
      <c r="E1787" s="1">
        <v>0.116502609139706</v>
      </c>
      <c r="F1787" s="1">
        <v>0.37357965033162099</v>
      </c>
      <c r="G1787" s="1"/>
    </row>
    <row r="1788" spans="1:7" x14ac:dyDescent="0.25">
      <c r="A1788" s="2" t="str">
        <f t="shared" si="27"/>
        <v>2_346</v>
      </c>
      <c r="B1788" s="1">
        <v>2</v>
      </c>
      <c r="C1788" s="1">
        <v>346</v>
      </c>
      <c r="D1788" s="1">
        <v>-0.20881970299595601</v>
      </c>
      <c r="E1788" s="1">
        <v>-0.209355281254581</v>
      </c>
      <c r="F1788" s="1">
        <v>-0.96053025356725696</v>
      </c>
      <c r="G1788" s="1"/>
    </row>
    <row r="1789" spans="1:7" x14ac:dyDescent="0.25">
      <c r="A1789" s="2" t="str">
        <f t="shared" si="27"/>
        <v>2_347</v>
      </c>
      <c r="B1789" s="1">
        <v>2</v>
      </c>
      <c r="C1789" s="1">
        <v>347</v>
      </c>
      <c r="D1789" s="1">
        <v>1.04438372392171</v>
      </c>
      <c r="E1789" s="1">
        <v>1.0464206336839099</v>
      </c>
      <c r="F1789" s="1">
        <v>-1.08907509403997</v>
      </c>
      <c r="G1789" s="1"/>
    </row>
    <row r="1790" spans="1:7" x14ac:dyDescent="0.25">
      <c r="A1790" s="2" t="str">
        <f t="shared" si="27"/>
        <v>2_348</v>
      </c>
      <c r="B1790" s="1">
        <v>2</v>
      </c>
      <c r="C1790" s="1">
        <v>348</v>
      </c>
      <c r="D1790" s="1">
        <v>6.1518254669631303E-2</v>
      </c>
      <c r="E1790" s="1">
        <v>6.1731477158614503E-2</v>
      </c>
      <c r="F1790" s="1">
        <v>0.61723322609490205</v>
      </c>
      <c r="G1790" s="1"/>
    </row>
    <row r="1791" spans="1:7" x14ac:dyDescent="0.25">
      <c r="A1791" s="2" t="str">
        <f t="shared" si="27"/>
        <v>2_349</v>
      </c>
      <c r="B1791" s="1">
        <v>2</v>
      </c>
      <c r="C1791" s="1">
        <v>349</v>
      </c>
      <c r="D1791" s="1">
        <v>0.318569412377605</v>
      </c>
      <c r="E1791" s="1">
        <v>0.31836109766371201</v>
      </c>
      <c r="F1791" s="1">
        <v>-0.12931688301202099</v>
      </c>
      <c r="G1791" s="1"/>
    </row>
    <row r="1792" spans="1:7" x14ac:dyDescent="0.25">
      <c r="A1792" s="2" t="str">
        <f t="shared" si="27"/>
        <v>2_350</v>
      </c>
      <c r="B1792" s="1">
        <v>2</v>
      </c>
      <c r="C1792" s="1">
        <v>350</v>
      </c>
      <c r="D1792" s="1">
        <v>-0.79624860181314305</v>
      </c>
      <c r="E1792" s="1">
        <v>-0.79405820651944303</v>
      </c>
      <c r="F1792" s="1">
        <v>-0.89522820311404405</v>
      </c>
      <c r="G1792" s="1"/>
    </row>
    <row r="1793" spans="1:7" x14ac:dyDescent="0.25">
      <c r="A1793" s="2" t="str">
        <f t="shared" si="27"/>
        <v>2_351</v>
      </c>
      <c r="B1793" s="1">
        <v>2</v>
      </c>
      <c r="C1793" s="1">
        <v>351</v>
      </c>
      <c r="D1793" s="1">
        <v>-0.60327297025823901</v>
      </c>
      <c r="E1793" s="1">
        <v>-0.60349418866647297</v>
      </c>
      <c r="F1793" s="1">
        <v>-0.62871594777942996</v>
      </c>
      <c r="G1793" s="1"/>
    </row>
    <row r="1794" spans="1:7" x14ac:dyDescent="0.25">
      <c r="A1794" s="2" t="str">
        <f t="shared" si="27"/>
        <v>2_352</v>
      </c>
      <c r="B1794" s="1">
        <v>2</v>
      </c>
      <c r="C1794" s="1">
        <v>352</v>
      </c>
      <c r="D1794" s="1">
        <v>0.46060553778676</v>
      </c>
      <c r="E1794" s="1">
        <v>0.461016875781807</v>
      </c>
      <c r="F1794" s="1">
        <v>-2.0031555510126799</v>
      </c>
      <c r="G1794" s="1"/>
    </row>
    <row r="1795" spans="1:7" x14ac:dyDescent="0.25">
      <c r="A1795" s="2" t="str">
        <f t="shared" ref="A1795:A1858" si="28">B1795&amp;"_"&amp;C1795</f>
        <v>2_353</v>
      </c>
      <c r="B1795" s="1">
        <v>2</v>
      </c>
      <c r="C1795" s="1">
        <v>353</v>
      </c>
      <c r="D1795" s="1">
        <v>0.167858558131565</v>
      </c>
      <c r="E1795" s="1">
        <v>0.16624427096667699</v>
      </c>
      <c r="F1795" s="1">
        <v>0.121943879322214</v>
      </c>
      <c r="G1795" s="1"/>
    </row>
    <row r="1796" spans="1:7" x14ac:dyDescent="0.25">
      <c r="A1796" s="2" t="str">
        <f t="shared" si="28"/>
        <v>2_354</v>
      </c>
      <c r="B1796" s="1">
        <v>2</v>
      </c>
      <c r="C1796" s="1">
        <v>354</v>
      </c>
      <c r="D1796" s="1">
        <v>0.92643950066490499</v>
      </c>
      <c r="E1796" s="1">
        <v>0.92659730046729305</v>
      </c>
      <c r="F1796" s="1">
        <v>8.5754553103304695E-2</v>
      </c>
      <c r="G1796" s="1"/>
    </row>
    <row r="1797" spans="1:7" x14ac:dyDescent="0.25">
      <c r="A1797" s="2" t="str">
        <f t="shared" si="28"/>
        <v>2_355</v>
      </c>
      <c r="B1797" s="1">
        <v>2</v>
      </c>
      <c r="C1797" s="1">
        <v>355</v>
      </c>
      <c r="D1797" s="1">
        <v>0.87600421854853905</v>
      </c>
      <c r="E1797" s="1">
        <v>0.87622560315027398</v>
      </c>
      <c r="F1797" s="1">
        <v>-1.58278098851497</v>
      </c>
      <c r="G1797" s="1"/>
    </row>
    <row r="1798" spans="1:7" x14ac:dyDescent="0.25">
      <c r="A1798" s="2" t="str">
        <f t="shared" si="28"/>
        <v>2_356</v>
      </c>
      <c r="B1798" s="1">
        <v>2</v>
      </c>
      <c r="C1798" s="1">
        <v>356</v>
      </c>
      <c r="D1798" s="1">
        <v>1.0744503727993699</v>
      </c>
      <c r="E1798" s="1">
        <v>1.0756919700447101</v>
      </c>
      <c r="F1798" s="1">
        <v>-0.83670506877722095</v>
      </c>
      <c r="G1798" s="1"/>
    </row>
    <row r="1799" spans="1:7" x14ac:dyDescent="0.25">
      <c r="A1799" s="2" t="str">
        <f t="shared" si="28"/>
        <v>2_357</v>
      </c>
      <c r="B1799" s="1">
        <v>2</v>
      </c>
      <c r="C1799" s="1">
        <v>357</v>
      </c>
      <c r="D1799" s="1">
        <v>-1.0062531358328299</v>
      </c>
      <c r="E1799" s="1">
        <v>-1.00528841216542</v>
      </c>
      <c r="F1799" s="1">
        <v>-0.53405279387183002</v>
      </c>
      <c r="G1799" s="1"/>
    </row>
    <row r="1800" spans="1:7" x14ac:dyDescent="0.25">
      <c r="A1800" s="2" t="str">
        <f t="shared" si="28"/>
        <v>2_358</v>
      </c>
      <c r="B1800" s="1">
        <v>2</v>
      </c>
      <c r="C1800" s="1">
        <v>358</v>
      </c>
      <c r="D1800" s="1">
        <v>0.87016316341470501</v>
      </c>
      <c r="E1800" s="1">
        <v>0.87101361866998706</v>
      </c>
      <c r="F1800" s="1">
        <v>1.03158722399905</v>
      </c>
      <c r="G1800" s="1"/>
    </row>
    <row r="1801" spans="1:7" x14ac:dyDescent="0.25">
      <c r="A1801" s="2" t="str">
        <f t="shared" si="28"/>
        <v>2_359</v>
      </c>
      <c r="B1801" s="1">
        <v>2</v>
      </c>
      <c r="C1801" s="1">
        <v>359</v>
      </c>
      <c r="D1801" s="1">
        <v>0.66328768339062905</v>
      </c>
      <c r="E1801" s="1">
        <v>0.66072811829421596</v>
      </c>
      <c r="F1801" s="1">
        <v>-4.7948230807198199E-2</v>
      </c>
      <c r="G1801" s="1"/>
    </row>
    <row r="1802" spans="1:7" x14ac:dyDescent="0.25">
      <c r="A1802" s="2" t="str">
        <f t="shared" si="28"/>
        <v>2_360</v>
      </c>
      <c r="B1802" s="1">
        <v>2</v>
      </c>
      <c r="C1802" s="1">
        <v>360</v>
      </c>
      <c r="D1802" s="1">
        <v>-0.97887645845468396</v>
      </c>
      <c r="E1802" s="1">
        <v>-0.97830361052016201</v>
      </c>
      <c r="F1802" s="1">
        <v>-3.1165441552996501E-2</v>
      </c>
      <c r="G1802" s="1"/>
    </row>
    <row r="1803" spans="1:7" x14ac:dyDescent="0.25">
      <c r="A1803" s="2" t="str">
        <f t="shared" si="28"/>
        <v>2_361</v>
      </c>
      <c r="B1803" s="1">
        <v>2</v>
      </c>
      <c r="C1803" s="1">
        <v>361</v>
      </c>
      <c r="D1803" s="1">
        <v>-0.203399427164174</v>
      </c>
      <c r="E1803" s="1">
        <v>-0.202103733711542</v>
      </c>
      <c r="F1803" s="1">
        <v>0.55522952093960298</v>
      </c>
      <c r="G1803" s="1"/>
    </row>
    <row r="1804" spans="1:7" x14ac:dyDescent="0.25">
      <c r="A1804" s="2" t="str">
        <f t="shared" si="28"/>
        <v>2_362</v>
      </c>
      <c r="B1804" s="1">
        <v>2</v>
      </c>
      <c r="C1804" s="1">
        <v>362</v>
      </c>
      <c r="D1804" s="1">
        <v>-0.403480372014619</v>
      </c>
      <c r="E1804" s="1">
        <v>-0.40266894861982599</v>
      </c>
      <c r="F1804" s="1">
        <v>0.14771227702516199</v>
      </c>
      <c r="G1804" s="1"/>
    </row>
    <row r="1805" spans="1:7" x14ac:dyDescent="0.25">
      <c r="A1805" s="2" t="str">
        <f t="shared" si="28"/>
        <v>2_363</v>
      </c>
      <c r="B1805" s="1">
        <v>2</v>
      </c>
      <c r="C1805" s="1">
        <v>363</v>
      </c>
      <c r="D1805" s="1">
        <v>0.14172795735095101</v>
      </c>
      <c r="E1805" s="1">
        <v>0.14252825069927499</v>
      </c>
      <c r="F1805" s="1">
        <v>0.94109904210296902</v>
      </c>
      <c r="G1805" s="1"/>
    </row>
    <row r="1806" spans="1:7" x14ac:dyDescent="0.25">
      <c r="A1806" s="2" t="str">
        <f t="shared" si="28"/>
        <v>2_364</v>
      </c>
      <c r="B1806" s="1">
        <v>2</v>
      </c>
      <c r="C1806" s="1">
        <v>364</v>
      </c>
      <c r="D1806" s="1">
        <v>0.98299978402001198</v>
      </c>
      <c r="E1806" s="1">
        <v>0.983535024310211</v>
      </c>
      <c r="F1806" s="1">
        <v>-0.86712912625670402</v>
      </c>
      <c r="G1806" s="1"/>
    </row>
    <row r="1807" spans="1:7" x14ac:dyDescent="0.25">
      <c r="A1807" s="2" t="str">
        <f t="shared" si="28"/>
        <v>2_365</v>
      </c>
      <c r="B1807" s="1">
        <v>2</v>
      </c>
      <c r="C1807" s="1">
        <v>365</v>
      </c>
      <c r="D1807" s="1">
        <v>1.4289175046360301</v>
      </c>
      <c r="E1807" s="1">
        <v>1.43019331879057</v>
      </c>
      <c r="F1807" s="1">
        <v>1.5511026505670999</v>
      </c>
      <c r="G1807" s="1"/>
    </row>
    <row r="1808" spans="1:7" x14ac:dyDescent="0.25">
      <c r="A1808" s="2" t="str">
        <f t="shared" si="28"/>
        <v>2_366</v>
      </c>
      <c r="B1808" s="1">
        <v>2</v>
      </c>
      <c r="C1808" s="1">
        <v>366</v>
      </c>
      <c r="D1808" s="1">
        <v>-0.43381967771329299</v>
      </c>
      <c r="E1808" s="1">
        <v>-0.43398214261203999</v>
      </c>
      <c r="F1808" s="1">
        <v>0.47649879613756702</v>
      </c>
      <c r="G1808" s="1"/>
    </row>
    <row r="1809" spans="1:7" x14ac:dyDescent="0.25">
      <c r="A1809" s="2" t="str">
        <f t="shared" si="28"/>
        <v>2_367</v>
      </c>
      <c r="B1809" s="1">
        <v>2</v>
      </c>
      <c r="C1809" s="1">
        <v>367</v>
      </c>
      <c r="D1809" s="1">
        <v>0.40812852482581802</v>
      </c>
      <c r="E1809" s="1">
        <v>0.40730479479973303</v>
      </c>
      <c r="F1809" s="1">
        <v>0.57333350506820002</v>
      </c>
      <c r="G1809" s="1"/>
    </row>
    <row r="1810" spans="1:7" x14ac:dyDescent="0.25">
      <c r="A1810" s="2" t="str">
        <f t="shared" si="28"/>
        <v>2_368</v>
      </c>
      <c r="B1810" s="1">
        <v>2</v>
      </c>
      <c r="C1810" s="1">
        <v>368</v>
      </c>
      <c r="D1810" s="1">
        <v>-0.56483714080451397</v>
      </c>
      <c r="E1810" s="1">
        <v>-0.564357491896048</v>
      </c>
      <c r="F1810" s="1">
        <v>-0.33239716153554799</v>
      </c>
      <c r="G1810" s="1"/>
    </row>
    <row r="1811" spans="1:7" x14ac:dyDescent="0.25">
      <c r="A1811" s="2" t="str">
        <f t="shared" si="28"/>
        <v>2_369</v>
      </c>
      <c r="B1811" s="1">
        <v>2</v>
      </c>
      <c r="C1811" s="1">
        <v>369</v>
      </c>
      <c r="D1811" s="1">
        <v>-1.4075478487370201</v>
      </c>
      <c r="E1811" s="1">
        <v>-1.40843501805669</v>
      </c>
      <c r="F1811" s="1">
        <v>-1.2619361089919201</v>
      </c>
      <c r="G1811" s="1"/>
    </row>
    <row r="1812" spans="1:7" x14ac:dyDescent="0.25">
      <c r="A1812" s="2" t="str">
        <f t="shared" si="28"/>
        <v>2_370</v>
      </c>
      <c r="B1812" s="1">
        <v>2</v>
      </c>
      <c r="C1812" s="1">
        <v>370</v>
      </c>
      <c r="D1812" s="1">
        <v>2.0204525704589398</v>
      </c>
      <c r="E1812" s="1">
        <v>2.0225515496753901</v>
      </c>
      <c r="F1812" s="1">
        <v>1.0930694887974699</v>
      </c>
      <c r="G1812" s="1"/>
    </row>
    <row r="1813" spans="1:7" x14ac:dyDescent="0.25">
      <c r="A1813" s="2" t="str">
        <f t="shared" si="28"/>
        <v>2_371</v>
      </c>
      <c r="B1813" s="1">
        <v>2</v>
      </c>
      <c r="C1813" s="1">
        <v>371</v>
      </c>
      <c r="D1813" s="1">
        <v>-0.135320193600073</v>
      </c>
      <c r="E1813" s="1">
        <v>-0.13551242789693699</v>
      </c>
      <c r="F1813" s="1">
        <v>1.43087285562262</v>
      </c>
      <c r="G1813" s="1"/>
    </row>
    <row r="1814" spans="1:7" x14ac:dyDescent="0.25">
      <c r="A1814" s="2" t="str">
        <f t="shared" si="28"/>
        <v>2_372</v>
      </c>
      <c r="B1814" s="1">
        <v>2</v>
      </c>
      <c r="C1814" s="1">
        <v>372</v>
      </c>
      <c r="D1814" s="1">
        <v>1.14957755353708</v>
      </c>
      <c r="E1814" s="1">
        <v>1.14858760105638</v>
      </c>
      <c r="F1814" s="1">
        <v>0.40173565879711798</v>
      </c>
      <c r="G1814" s="1"/>
    </row>
    <row r="1815" spans="1:7" x14ac:dyDescent="0.25">
      <c r="A1815" s="2" t="str">
        <f t="shared" si="28"/>
        <v>2_373</v>
      </c>
      <c r="B1815" s="1">
        <v>2</v>
      </c>
      <c r="C1815" s="1">
        <v>373</v>
      </c>
      <c r="D1815" s="1">
        <v>1.6272443852916101</v>
      </c>
      <c r="E1815" s="1">
        <v>1.6270661832839901</v>
      </c>
      <c r="F1815" s="1">
        <v>-0.16176284682309999</v>
      </c>
      <c r="G1815" s="1"/>
    </row>
    <row r="1816" spans="1:7" x14ac:dyDescent="0.25">
      <c r="A1816" s="2" t="str">
        <f t="shared" si="28"/>
        <v>2_374</v>
      </c>
      <c r="B1816" s="1">
        <v>2</v>
      </c>
      <c r="C1816" s="1">
        <v>374</v>
      </c>
      <c r="D1816" s="1">
        <v>-0.84899593656633898</v>
      </c>
      <c r="E1816" s="1">
        <v>-0.84890284761451396</v>
      </c>
      <c r="F1816" s="1">
        <v>3.9428128892372197E-2</v>
      </c>
      <c r="G1816" s="1"/>
    </row>
    <row r="1817" spans="1:7" x14ac:dyDescent="0.25">
      <c r="A1817" s="2" t="str">
        <f t="shared" si="28"/>
        <v>2_375</v>
      </c>
      <c r="B1817" s="1">
        <v>2</v>
      </c>
      <c r="C1817" s="1">
        <v>375</v>
      </c>
      <c r="D1817" s="1">
        <v>-1.01222790834589</v>
      </c>
      <c r="E1817" s="1">
        <v>-1.0107431174747801</v>
      </c>
      <c r="F1817" s="1">
        <v>0.62001609995089901</v>
      </c>
      <c r="G1817" s="1"/>
    </row>
    <row r="1818" spans="1:7" x14ac:dyDescent="0.25">
      <c r="A1818" s="2" t="str">
        <f t="shared" si="28"/>
        <v>2_376</v>
      </c>
      <c r="B1818" s="1">
        <v>2</v>
      </c>
      <c r="C1818" s="1">
        <v>376</v>
      </c>
      <c r="D1818" s="1">
        <v>-0.74597506864186403</v>
      </c>
      <c r="E1818" s="1">
        <v>-0.74529267873868299</v>
      </c>
      <c r="F1818" s="1">
        <v>0.17260038519718299</v>
      </c>
      <c r="G1818" s="1"/>
    </row>
    <row r="1819" spans="1:7" x14ac:dyDescent="0.25">
      <c r="A1819" s="2" t="str">
        <f t="shared" si="28"/>
        <v>2_377</v>
      </c>
      <c r="B1819" s="1">
        <v>2</v>
      </c>
      <c r="C1819" s="1">
        <v>377</v>
      </c>
      <c r="D1819" s="1">
        <v>-4.9137480984754699E-2</v>
      </c>
      <c r="E1819" s="1">
        <v>-4.9478027119726098E-2</v>
      </c>
      <c r="F1819" s="1">
        <v>-0.22841003149530101</v>
      </c>
      <c r="G1819" s="1"/>
    </row>
    <row r="1820" spans="1:7" x14ac:dyDescent="0.25">
      <c r="A1820" s="2" t="str">
        <f t="shared" si="28"/>
        <v>2_378</v>
      </c>
      <c r="B1820" s="1">
        <v>2</v>
      </c>
      <c r="C1820" s="1">
        <v>378</v>
      </c>
      <c r="D1820" s="1">
        <v>-0.54724866809209005</v>
      </c>
      <c r="E1820" s="1">
        <v>-0.54709909882100705</v>
      </c>
      <c r="F1820" s="1">
        <v>0.74099915852509302</v>
      </c>
      <c r="G1820" s="1"/>
    </row>
    <row r="1821" spans="1:7" x14ac:dyDescent="0.25">
      <c r="A1821" s="2" t="str">
        <f t="shared" si="28"/>
        <v>2_379</v>
      </c>
      <c r="B1821" s="1">
        <v>2</v>
      </c>
      <c r="C1821" s="1">
        <v>379</v>
      </c>
      <c r="D1821" s="1">
        <v>0.49420288230309201</v>
      </c>
      <c r="E1821" s="1">
        <v>0.49222644209994199</v>
      </c>
      <c r="F1821" s="1">
        <v>-5.4663459580226399E-2</v>
      </c>
      <c r="G1821" s="1"/>
    </row>
    <row r="1822" spans="1:7" x14ac:dyDescent="0.25">
      <c r="A1822" s="2" t="str">
        <f t="shared" si="28"/>
        <v>2_380</v>
      </c>
      <c r="B1822" s="1">
        <v>2</v>
      </c>
      <c r="C1822" s="1">
        <v>380</v>
      </c>
      <c r="D1822" s="1">
        <v>0.62298402703804701</v>
      </c>
      <c r="E1822" s="1">
        <v>0.62328304354009101</v>
      </c>
      <c r="F1822" s="1">
        <v>-2.5296351938927302</v>
      </c>
      <c r="G1822" s="1"/>
    </row>
    <row r="1823" spans="1:7" x14ac:dyDescent="0.25">
      <c r="A1823" s="2" t="str">
        <f t="shared" si="28"/>
        <v>2_381</v>
      </c>
      <c r="B1823" s="1">
        <v>2</v>
      </c>
      <c r="C1823" s="1">
        <v>381</v>
      </c>
      <c r="D1823" s="1">
        <v>0.59699204211374501</v>
      </c>
      <c r="E1823" s="1">
        <v>0.59777103282328603</v>
      </c>
      <c r="F1823" s="1">
        <v>0.50543667637841305</v>
      </c>
      <c r="G1823" s="1"/>
    </row>
    <row r="1824" spans="1:7" x14ac:dyDescent="0.25">
      <c r="A1824" s="2" t="str">
        <f t="shared" si="28"/>
        <v>2_382</v>
      </c>
      <c r="B1824" s="1">
        <v>2</v>
      </c>
      <c r="C1824" s="1">
        <v>382</v>
      </c>
      <c r="D1824" s="1">
        <v>0.39262946067114601</v>
      </c>
      <c r="E1824" s="1">
        <v>0.392010315587279</v>
      </c>
      <c r="F1824" s="1">
        <v>-0.58929266486703702</v>
      </c>
      <c r="G1824" s="1"/>
    </row>
    <row r="1825" spans="1:7" x14ac:dyDescent="0.25">
      <c r="A1825" s="2" t="str">
        <f t="shared" si="28"/>
        <v>2_383</v>
      </c>
      <c r="B1825" s="1">
        <v>2</v>
      </c>
      <c r="C1825" s="1">
        <v>383</v>
      </c>
      <c r="D1825" s="1">
        <v>-0.49393227093400099</v>
      </c>
      <c r="E1825" s="1">
        <v>-0.49272018815668001</v>
      </c>
      <c r="F1825" s="1">
        <v>1.31513376119508</v>
      </c>
      <c r="G1825" s="1"/>
    </row>
    <row r="1826" spans="1:7" x14ac:dyDescent="0.25">
      <c r="A1826" s="2" t="str">
        <f t="shared" si="28"/>
        <v>2_384</v>
      </c>
      <c r="B1826" s="1">
        <v>2</v>
      </c>
      <c r="C1826" s="1">
        <v>384</v>
      </c>
      <c r="D1826" s="1">
        <v>-8.4876569176911096E-2</v>
      </c>
      <c r="E1826" s="1">
        <v>-8.57351758226952E-2</v>
      </c>
      <c r="F1826" s="1">
        <v>-0.683396281105634</v>
      </c>
      <c r="G1826" s="1"/>
    </row>
    <row r="1827" spans="1:7" x14ac:dyDescent="0.25">
      <c r="A1827" s="2" t="str">
        <f t="shared" si="28"/>
        <v>2_385</v>
      </c>
      <c r="B1827" s="1">
        <v>2</v>
      </c>
      <c r="C1827" s="1">
        <v>385</v>
      </c>
      <c r="D1827" s="1">
        <v>-0.919932231631717</v>
      </c>
      <c r="E1827" s="1">
        <v>-0.92028266077552401</v>
      </c>
      <c r="F1827" s="1">
        <v>-0.60427551080989195</v>
      </c>
      <c r="G1827" s="1"/>
    </row>
    <row r="1828" spans="1:7" x14ac:dyDescent="0.25">
      <c r="A1828" s="2" t="str">
        <f t="shared" si="28"/>
        <v>2_386</v>
      </c>
      <c r="B1828" s="1">
        <v>2</v>
      </c>
      <c r="C1828" s="1">
        <v>386</v>
      </c>
      <c r="D1828" s="1">
        <v>-0.19295950620846899</v>
      </c>
      <c r="E1828" s="1">
        <v>-0.192771942196065</v>
      </c>
      <c r="F1828" s="1">
        <v>0.67197344995879604</v>
      </c>
      <c r="G1828" s="1"/>
    </row>
    <row r="1829" spans="1:7" x14ac:dyDescent="0.25">
      <c r="A1829" s="2" t="str">
        <f t="shared" si="28"/>
        <v>2_387</v>
      </c>
      <c r="B1829" s="1">
        <v>2</v>
      </c>
      <c r="C1829" s="1">
        <v>387</v>
      </c>
      <c r="D1829" s="1">
        <v>1.0783405705275699</v>
      </c>
      <c r="E1829" s="1">
        <v>1.07858407161123</v>
      </c>
      <c r="F1829" s="1">
        <v>2.18484800221762</v>
      </c>
      <c r="G1829" s="1"/>
    </row>
    <row r="1830" spans="1:7" x14ac:dyDescent="0.25">
      <c r="A1830" s="2" t="str">
        <f t="shared" si="28"/>
        <v>2_388</v>
      </c>
      <c r="B1830" s="1">
        <v>2</v>
      </c>
      <c r="C1830" s="1">
        <v>388</v>
      </c>
      <c r="D1830" s="1">
        <v>-2.0852200300992498</v>
      </c>
      <c r="E1830" s="1">
        <v>-2.0851414748433998</v>
      </c>
      <c r="F1830" s="1">
        <v>0.47344983000341601</v>
      </c>
      <c r="G1830" s="1"/>
    </row>
    <row r="1831" spans="1:7" x14ac:dyDescent="0.25">
      <c r="A1831" s="2" t="str">
        <f t="shared" si="28"/>
        <v>2_389</v>
      </c>
      <c r="B1831" s="1">
        <v>2</v>
      </c>
      <c r="C1831" s="1">
        <v>389</v>
      </c>
      <c r="D1831" s="1">
        <v>1.55476518606676</v>
      </c>
      <c r="E1831" s="1">
        <v>1.553233050932</v>
      </c>
      <c r="F1831" s="1">
        <v>1.47006327948163</v>
      </c>
      <c r="G1831" s="1"/>
    </row>
    <row r="1832" spans="1:7" x14ac:dyDescent="0.25">
      <c r="A1832" s="2" t="str">
        <f t="shared" si="28"/>
        <v>2_390</v>
      </c>
      <c r="B1832" s="1">
        <v>2</v>
      </c>
      <c r="C1832" s="1">
        <v>390</v>
      </c>
      <c r="D1832" s="1">
        <v>-0.10140654638499801</v>
      </c>
      <c r="E1832" s="1">
        <v>-0.102694299144495</v>
      </c>
      <c r="F1832" s="1">
        <v>-6.9959719679688295E-2</v>
      </c>
      <c r="G1832" s="1"/>
    </row>
    <row r="1833" spans="1:7" x14ac:dyDescent="0.25">
      <c r="A1833" s="2" t="str">
        <f t="shared" si="28"/>
        <v>2_391</v>
      </c>
      <c r="B1833" s="1">
        <v>2</v>
      </c>
      <c r="C1833" s="1">
        <v>391</v>
      </c>
      <c r="D1833" s="1">
        <v>-2.0459590616677401</v>
      </c>
      <c r="E1833" s="1">
        <v>-2.0453771038558601</v>
      </c>
      <c r="F1833" s="1">
        <v>-1.82924934933054</v>
      </c>
      <c r="G1833" s="1"/>
    </row>
    <row r="1834" spans="1:7" x14ac:dyDescent="0.25">
      <c r="A1834" s="2" t="str">
        <f t="shared" si="28"/>
        <v>2_392</v>
      </c>
      <c r="B1834" s="1">
        <v>2</v>
      </c>
      <c r="C1834" s="1">
        <v>392</v>
      </c>
      <c r="D1834" s="1">
        <v>0.15645365826306101</v>
      </c>
      <c r="E1834" s="1">
        <v>0.15645431190908099</v>
      </c>
      <c r="F1834" s="1">
        <v>-0.17534891820168</v>
      </c>
      <c r="G1834" s="1"/>
    </row>
    <row r="1835" spans="1:7" x14ac:dyDescent="0.25">
      <c r="A1835" s="2" t="str">
        <f t="shared" si="28"/>
        <v>2_393</v>
      </c>
      <c r="B1835" s="1">
        <v>2</v>
      </c>
      <c r="C1835" s="1">
        <v>393</v>
      </c>
      <c r="D1835" s="1">
        <v>0.492666154109206</v>
      </c>
      <c r="E1835" s="1">
        <v>0.49249220485651202</v>
      </c>
      <c r="F1835" s="1">
        <v>1.33778455908715</v>
      </c>
      <c r="G1835" s="1"/>
    </row>
    <row r="1836" spans="1:7" x14ac:dyDescent="0.25">
      <c r="A1836" s="2" t="str">
        <f t="shared" si="28"/>
        <v>2_394</v>
      </c>
      <c r="B1836" s="1">
        <v>2</v>
      </c>
      <c r="C1836" s="1">
        <v>394</v>
      </c>
      <c r="D1836" s="1">
        <v>1.12409758783317</v>
      </c>
      <c r="E1836" s="1">
        <v>1.1247714340141799</v>
      </c>
      <c r="F1836" s="1">
        <v>1.2466187763580701</v>
      </c>
      <c r="G1836" s="1"/>
    </row>
    <row r="1837" spans="1:7" x14ac:dyDescent="0.25">
      <c r="A1837" s="2" t="str">
        <f t="shared" si="28"/>
        <v>2_395</v>
      </c>
      <c r="B1837" s="1">
        <v>2</v>
      </c>
      <c r="C1837" s="1">
        <v>395</v>
      </c>
      <c r="D1837" s="1">
        <v>-0.30165734155043999</v>
      </c>
      <c r="E1837" s="1">
        <v>-0.301854859402374</v>
      </c>
      <c r="F1837" s="1">
        <v>-0.18545484076378599</v>
      </c>
      <c r="G1837" s="1"/>
    </row>
    <row r="1838" spans="1:7" x14ac:dyDescent="0.25">
      <c r="A1838" s="2" t="str">
        <f t="shared" si="28"/>
        <v>2_396</v>
      </c>
      <c r="B1838" s="1">
        <v>2</v>
      </c>
      <c r="C1838" s="1">
        <v>396</v>
      </c>
      <c r="D1838" s="1">
        <v>-0.210116977272608</v>
      </c>
      <c r="E1838" s="1">
        <v>-0.20916414108376399</v>
      </c>
      <c r="F1838" s="1">
        <v>-0.61809881711811698</v>
      </c>
      <c r="G1838" s="1"/>
    </row>
    <row r="1839" spans="1:7" x14ac:dyDescent="0.25">
      <c r="A1839" s="2" t="str">
        <f t="shared" si="28"/>
        <v>2_397</v>
      </c>
      <c r="B1839" s="1">
        <v>2</v>
      </c>
      <c r="C1839" s="1">
        <v>397</v>
      </c>
      <c r="D1839" s="1">
        <v>-0.59877932754579599</v>
      </c>
      <c r="E1839" s="1">
        <v>-0.59927348504895805</v>
      </c>
      <c r="F1839" s="1">
        <v>0.56783501733155395</v>
      </c>
      <c r="G1839" s="1"/>
    </row>
    <row r="1840" spans="1:7" x14ac:dyDescent="0.25">
      <c r="A1840" s="2" t="str">
        <f t="shared" si="28"/>
        <v>2_398</v>
      </c>
      <c r="B1840" s="1">
        <v>2</v>
      </c>
      <c r="C1840" s="1">
        <v>398</v>
      </c>
      <c r="D1840" s="1">
        <v>-0.98620692050335701</v>
      </c>
      <c r="E1840" s="1">
        <v>-0.986185336253939</v>
      </c>
      <c r="F1840" s="1">
        <v>-0.261679230570668</v>
      </c>
      <c r="G1840" s="1"/>
    </row>
    <row r="1841" spans="1:7" x14ac:dyDescent="0.25">
      <c r="A1841" s="2" t="str">
        <f t="shared" si="28"/>
        <v>2_399</v>
      </c>
      <c r="B1841" s="1">
        <v>2</v>
      </c>
      <c r="C1841" s="1">
        <v>399</v>
      </c>
      <c r="D1841" s="1">
        <v>2.0076466958189401</v>
      </c>
      <c r="E1841" s="1">
        <v>2.0083669061621001</v>
      </c>
      <c r="F1841" s="1">
        <v>-0.35112632212591599</v>
      </c>
      <c r="G1841" s="1"/>
    </row>
    <row r="1842" spans="1:7" x14ac:dyDescent="0.25">
      <c r="A1842" s="2" t="str">
        <f t="shared" si="28"/>
        <v>2_400</v>
      </c>
      <c r="B1842" s="1">
        <v>2</v>
      </c>
      <c r="C1842" s="1">
        <v>400</v>
      </c>
      <c r="D1842" s="1">
        <v>1.3042390146532901</v>
      </c>
      <c r="E1842" s="1">
        <v>1.3058409817221599</v>
      </c>
      <c r="F1842" s="1">
        <v>1.57363478682725</v>
      </c>
      <c r="G1842" s="1"/>
    </row>
    <row r="1843" spans="1:7" x14ac:dyDescent="0.25">
      <c r="A1843" s="2" t="str">
        <f t="shared" si="28"/>
        <v>2_401</v>
      </c>
      <c r="B1843" s="1">
        <v>2</v>
      </c>
      <c r="C1843" s="1">
        <v>401</v>
      </c>
      <c r="D1843" s="1">
        <v>0.44870186020175601</v>
      </c>
      <c r="E1843" s="1">
        <v>0.447293644450594</v>
      </c>
      <c r="F1843" s="1">
        <v>-0.21533395451159301</v>
      </c>
      <c r="G1843" s="1"/>
    </row>
    <row r="1844" spans="1:7" x14ac:dyDescent="0.25">
      <c r="A1844" s="2" t="str">
        <f t="shared" si="28"/>
        <v>2_402</v>
      </c>
      <c r="B1844" s="1">
        <v>2</v>
      </c>
      <c r="C1844" s="1">
        <v>402</v>
      </c>
      <c r="D1844" s="1">
        <v>1.13455309805369</v>
      </c>
      <c r="E1844" s="1">
        <v>1.1334261579509199</v>
      </c>
      <c r="F1844" s="1">
        <v>-1.2884816715688501</v>
      </c>
      <c r="G1844" s="1"/>
    </row>
    <row r="1845" spans="1:7" x14ac:dyDescent="0.25">
      <c r="A1845" s="2" t="str">
        <f t="shared" si="28"/>
        <v>2_403</v>
      </c>
      <c r="B1845" s="1">
        <v>2</v>
      </c>
      <c r="C1845" s="1">
        <v>403</v>
      </c>
      <c r="D1845" s="1">
        <v>-0.85792034531836603</v>
      </c>
      <c r="E1845" s="1">
        <v>-0.857240561690504</v>
      </c>
      <c r="F1845" s="1">
        <v>0.690855190804881</v>
      </c>
      <c r="G1845" s="1"/>
    </row>
    <row r="1846" spans="1:7" x14ac:dyDescent="0.25">
      <c r="A1846" s="2" t="str">
        <f t="shared" si="28"/>
        <v>2_404</v>
      </c>
      <c r="B1846" s="1">
        <v>2</v>
      </c>
      <c r="C1846" s="1">
        <v>404</v>
      </c>
      <c r="D1846" s="1">
        <v>-0.92967598070148805</v>
      </c>
      <c r="E1846" s="1">
        <v>-0.92999101020550501</v>
      </c>
      <c r="F1846" s="1">
        <v>-2.4636059273587598</v>
      </c>
      <c r="G1846" s="1"/>
    </row>
    <row r="1847" spans="1:7" x14ac:dyDescent="0.25">
      <c r="A1847" s="2" t="str">
        <f t="shared" si="28"/>
        <v>2_405</v>
      </c>
      <c r="B1847" s="1">
        <v>2</v>
      </c>
      <c r="C1847" s="1">
        <v>405</v>
      </c>
      <c r="D1847" s="1">
        <v>1.8203567656703401</v>
      </c>
      <c r="E1847" s="1">
        <v>1.8205905082403799</v>
      </c>
      <c r="F1847" s="1">
        <v>-0.38578177837894401</v>
      </c>
      <c r="G1847" s="1"/>
    </row>
    <row r="1848" spans="1:7" x14ac:dyDescent="0.25">
      <c r="A1848" s="2" t="str">
        <f t="shared" si="28"/>
        <v>2_406</v>
      </c>
      <c r="B1848" s="1">
        <v>2</v>
      </c>
      <c r="C1848" s="1">
        <v>406</v>
      </c>
      <c r="D1848" s="1">
        <v>-0.83437199493845104</v>
      </c>
      <c r="E1848" s="1">
        <v>-0.83300784985570897</v>
      </c>
      <c r="F1848" s="1">
        <v>-8.0755525123837796E-2</v>
      </c>
      <c r="G1848" s="1"/>
    </row>
    <row r="1849" spans="1:7" x14ac:dyDescent="0.25">
      <c r="A1849" s="2" t="str">
        <f t="shared" si="28"/>
        <v>2_407</v>
      </c>
      <c r="B1849" s="1">
        <v>2</v>
      </c>
      <c r="C1849" s="1">
        <v>407</v>
      </c>
      <c r="D1849" s="1">
        <v>-4.3660747473598599E-3</v>
      </c>
      <c r="E1849" s="1">
        <v>-5.6691581806239703E-3</v>
      </c>
      <c r="F1849" s="1">
        <v>2.7629244927327601E-2</v>
      </c>
      <c r="G1849" s="1"/>
    </row>
    <row r="1850" spans="1:7" x14ac:dyDescent="0.25">
      <c r="A1850" s="2" t="str">
        <f t="shared" si="28"/>
        <v>2_408</v>
      </c>
      <c r="B1850" s="1">
        <v>2</v>
      </c>
      <c r="C1850" s="1">
        <v>408</v>
      </c>
      <c r="D1850" s="1">
        <v>0.57289298462542104</v>
      </c>
      <c r="E1850" s="1">
        <v>0.57118700604158801</v>
      </c>
      <c r="F1850" s="1">
        <v>-2.41345482661331</v>
      </c>
      <c r="G1850" s="1"/>
    </row>
    <row r="1851" spans="1:7" x14ac:dyDescent="0.25">
      <c r="A1851" s="2" t="str">
        <f t="shared" si="28"/>
        <v>2_409</v>
      </c>
      <c r="B1851" s="1">
        <v>2</v>
      </c>
      <c r="C1851" s="1">
        <v>409</v>
      </c>
      <c r="D1851" s="1">
        <v>-2.22394463358303</v>
      </c>
      <c r="E1851" s="1">
        <v>-2.2253250071070201</v>
      </c>
      <c r="F1851" s="1">
        <v>-2.1234577704956599</v>
      </c>
      <c r="G1851" s="1"/>
    </row>
    <row r="1852" spans="1:7" x14ac:dyDescent="0.25">
      <c r="A1852" s="2" t="str">
        <f t="shared" si="28"/>
        <v>2_410</v>
      </c>
      <c r="B1852" s="1">
        <v>2</v>
      </c>
      <c r="C1852" s="1">
        <v>410</v>
      </c>
      <c r="D1852" s="1">
        <v>-0.81631480361950504</v>
      </c>
      <c r="E1852" s="1">
        <v>-0.81518237001523197</v>
      </c>
      <c r="F1852" s="1">
        <v>0.90909313924655699</v>
      </c>
      <c r="G1852" s="1"/>
    </row>
    <row r="1853" spans="1:7" x14ac:dyDescent="0.25">
      <c r="A1853" s="2" t="str">
        <f t="shared" si="28"/>
        <v>2_411</v>
      </c>
      <c r="B1853" s="1">
        <v>2</v>
      </c>
      <c r="C1853" s="1">
        <v>411</v>
      </c>
      <c r="D1853" s="1">
        <v>-1.2114104738673901</v>
      </c>
      <c r="E1853" s="1">
        <v>-1.21099791509903</v>
      </c>
      <c r="F1853" s="1">
        <v>1.0908322303137701</v>
      </c>
      <c r="G1853" s="1"/>
    </row>
    <row r="1854" spans="1:7" x14ac:dyDescent="0.25">
      <c r="A1854" s="2" t="str">
        <f t="shared" si="28"/>
        <v>2_412</v>
      </c>
      <c r="B1854" s="1">
        <v>2</v>
      </c>
      <c r="C1854" s="1">
        <v>412</v>
      </c>
      <c r="D1854" s="1">
        <v>0.98643006484809104</v>
      </c>
      <c r="E1854" s="1">
        <v>0.98428413239315804</v>
      </c>
      <c r="F1854" s="1">
        <v>0.58834732921245902</v>
      </c>
      <c r="G1854" s="1"/>
    </row>
    <row r="1855" spans="1:7" x14ac:dyDescent="0.25">
      <c r="A1855" s="2" t="str">
        <f t="shared" si="28"/>
        <v>2_413</v>
      </c>
      <c r="B1855" s="1">
        <v>2</v>
      </c>
      <c r="C1855" s="1">
        <v>413</v>
      </c>
      <c r="D1855" s="1">
        <v>-2.59722306243532E-2</v>
      </c>
      <c r="E1855" s="1">
        <v>-2.59079344833472E-2</v>
      </c>
      <c r="F1855" s="1">
        <v>1.65647572209131</v>
      </c>
      <c r="G1855" s="1"/>
    </row>
    <row r="1856" spans="1:7" x14ac:dyDescent="0.25">
      <c r="A1856" s="2" t="str">
        <f t="shared" si="28"/>
        <v>2_414</v>
      </c>
      <c r="B1856" s="1">
        <v>2</v>
      </c>
      <c r="C1856" s="1">
        <v>414</v>
      </c>
      <c r="D1856" s="1">
        <v>3.7490137922077199E-2</v>
      </c>
      <c r="E1856" s="1">
        <v>3.7312052781779403E-2</v>
      </c>
      <c r="F1856" s="1">
        <v>-0.46661367864296999</v>
      </c>
      <c r="G1856" s="1"/>
    </row>
    <row r="1857" spans="1:7" x14ac:dyDescent="0.25">
      <c r="A1857" s="2" t="str">
        <f t="shared" si="28"/>
        <v>2_415</v>
      </c>
      <c r="B1857" s="1">
        <v>2</v>
      </c>
      <c r="C1857" s="1">
        <v>415</v>
      </c>
      <c r="D1857" s="1">
        <v>-1.3040145651138999</v>
      </c>
      <c r="E1857" s="1">
        <v>-1.30407300944097</v>
      </c>
      <c r="F1857" s="1">
        <v>1.45421498817408</v>
      </c>
      <c r="G1857" s="1"/>
    </row>
    <row r="1858" spans="1:7" x14ac:dyDescent="0.25">
      <c r="A1858" s="2" t="str">
        <f t="shared" si="28"/>
        <v>2_416</v>
      </c>
      <c r="B1858" s="1">
        <v>2</v>
      </c>
      <c r="C1858" s="1">
        <v>416</v>
      </c>
      <c r="D1858" s="1">
        <v>0.87299266144452303</v>
      </c>
      <c r="E1858" s="1">
        <v>0.87137427566041203</v>
      </c>
      <c r="F1858" s="1">
        <v>0.19392311676797599</v>
      </c>
      <c r="G1858" s="1"/>
    </row>
    <row r="1859" spans="1:7" x14ac:dyDescent="0.25">
      <c r="A1859" s="2" t="str">
        <f t="shared" ref="A1859:A1922" si="29">B1859&amp;"_"&amp;C1859</f>
        <v>2_417</v>
      </c>
      <c r="B1859" s="1">
        <v>2</v>
      </c>
      <c r="C1859" s="1">
        <v>417</v>
      </c>
      <c r="D1859" s="1">
        <v>1.17534895178947E-2</v>
      </c>
      <c r="E1859" s="1">
        <v>1.2318449341665901E-2</v>
      </c>
      <c r="F1859" s="1">
        <v>0.64159444392270604</v>
      </c>
      <c r="G1859" s="1"/>
    </row>
    <row r="1860" spans="1:7" x14ac:dyDescent="0.25">
      <c r="A1860" s="2" t="str">
        <f t="shared" si="29"/>
        <v>2_418</v>
      </c>
      <c r="B1860" s="1">
        <v>2</v>
      </c>
      <c r="C1860" s="1">
        <v>418</v>
      </c>
      <c r="D1860" s="1">
        <v>0.28572311671403899</v>
      </c>
      <c r="E1860" s="1">
        <v>0.28793536825854898</v>
      </c>
      <c r="F1860" s="1">
        <v>0.62205381539530602</v>
      </c>
      <c r="G1860" s="1"/>
    </row>
    <row r="1861" spans="1:7" x14ac:dyDescent="0.25">
      <c r="A1861" s="2" t="str">
        <f t="shared" si="29"/>
        <v>2_419</v>
      </c>
      <c r="B1861" s="1">
        <v>2</v>
      </c>
      <c r="C1861" s="1">
        <v>419</v>
      </c>
      <c r="D1861" s="1">
        <v>2.0461586408702299</v>
      </c>
      <c r="E1861" s="1">
        <v>2.0460344015071699</v>
      </c>
      <c r="F1861" s="1">
        <v>1.47342352254092</v>
      </c>
      <c r="G1861" s="1"/>
    </row>
    <row r="1862" spans="1:7" x14ac:dyDescent="0.25">
      <c r="A1862" s="2" t="str">
        <f t="shared" si="29"/>
        <v>2_420</v>
      </c>
      <c r="B1862" s="1">
        <v>2</v>
      </c>
      <c r="C1862" s="1">
        <v>420</v>
      </c>
      <c r="D1862" s="1">
        <v>-0.86690138303222797</v>
      </c>
      <c r="E1862" s="1">
        <v>-0.86842869644236298</v>
      </c>
      <c r="F1862" s="1">
        <v>-1.12350822134836</v>
      </c>
      <c r="G1862" s="1"/>
    </row>
    <row r="1863" spans="1:7" x14ac:dyDescent="0.25">
      <c r="A1863" s="2" t="str">
        <f t="shared" si="29"/>
        <v>2_421</v>
      </c>
      <c r="B1863" s="1">
        <v>2</v>
      </c>
      <c r="C1863" s="1">
        <v>421</v>
      </c>
      <c r="D1863" s="1">
        <v>0.110720376226366</v>
      </c>
      <c r="E1863" s="1">
        <v>0.11057932756352599</v>
      </c>
      <c r="F1863" s="1">
        <v>0.413906897272242</v>
      </c>
      <c r="G1863" s="1"/>
    </row>
    <row r="1864" spans="1:7" x14ac:dyDescent="0.25">
      <c r="A1864" s="2" t="str">
        <f t="shared" si="29"/>
        <v>2_422</v>
      </c>
      <c r="B1864" s="1">
        <v>2</v>
      </c>
      <c r="C1864" s="1">
        <v>422</v>
      </c>
      <c r="D1864" s="1">
        <v>-0.95395292837119605</v>
      </c>
      <c r="E1864" s="1">
        <v>-0.95224939213830195</v>
      </c>
      <c r="F1864" s="1">
        <v>-1.1865316098721801</v>
      </c>
      <c r="G1864" s="1"/>
    </row>
    <row r="1865" spans="1:7" x14ac:dyDescent="0.25">
      <c r="A1865" s="2" t="str">
        <f t="shared" si="29"/>
        <v>2_423</v>
      </c>
      <c r="B1865" s="1">
        <v>2</v>
      </c>
      <c r="C1865" s="1">
        <v>423</v>
      </c>
      <c r="D1865" s="1">
        <v>-4.68878091924766E-2</v>
      </c>
      <c r="E1865" s="1">
        <v>-4.6430022242942903E-2</v>
      </c>
      <c r="F1865" s="1">
        <v>-1.36697465093171</v>
      </c>
      <c r="G1865" s="1"/>
    </row>
    <row r="1866" spans="1:7" x14ac:dyDescent="0.25">
      <c r="A1866" s="2" t="str">
        <f t="shared" si="29"/>
        <v>2_424</v>
      </c>
      <c r="B1866" s="1">
        <v>2</v>
      </c>
      <c r="C1866" s="1">
        <v>424</v>
      </c>
      <c r="D1866" s="1">
        <v>-0.81645817064309401</v>
      </c>
      <c r="E1866" s="1">
        <v>-0.81695667721877896</v>
      </c>
      <c r="F1866" s="1">
        <v>-0.28911852954248302</v>
      </c>
      <c r="G1866" s="1"/>
    </row>
    <row r="1867" spans="1:7" x14ac:dyDescent="0.25">
      <c r="A1867" s="2" t="str">
        <f t="shared" si="29"/>
        <v>2_425</v>
      </c>
      <c r="B1867" s="1">
        <v>2</v>
      </c>
      <c r="C1867" s="1">
        <v>425</v>
      </c>
      <c r="D1867" s="1">
        <v>-1.63048101317651</v>
      </c>
      <c r="E1867" s="1">
        <v>-1.6305601120639399</v>
      </c>
      <c r="F1867" s="1">
        <v>-1.2951127577311901</v>
      </c>
      <c r="G1867" s="1"/>
    </row>
    <row r="1868" spans="1:7" x14ac:dyDescent="0.25">
      <c r="A1868" s="2" t="str">
        <f t="shared" si="29"/>
        <v>2_426</v>
      </c>
      <c r="B1868" s="1">
        <v>2</v>
      </c>
      <c r="C1868" s="1">
        <v>426</v>
      </c>
      <c r="D1868" s="1">
        <v>0.722721558408429</v>
      </c>
      <c r="E1868" s="1">
        <v>0.72330789721697997</v>
      </c>
      <c r="F1868" s="1">
        <v>0.56353986485219498</v>
      </c>
      <c r="G1868" s="1"/>
    </row>
    <row r="1869" spans="1:7" x14ac:dyDescent="0.25">
      <c r="A1869" s="2" t="str">
        <f t="shared" si="29"/>
        <v>2_427</v>
      </c>
      <c r="B1869" s="1">
        <v>2</v>
      </c>
      <c r="C1869" s="1">
        <v>427</v>
      </c>
      <c r="D1869" s="1">
        <v>-0.49913592353652902</v>
      </c>
      <c r="E1869" s="1">
        <v>-0.49895973642084002</v>
      </c>
      <c r="F1869" s="1">
        <v>0.48446244017451101</v>
      </c>
      <c r="G1869" s="1"/>
    </row>
    <row r="1870" spans="1:7" x14ac:dyDescent="0.25">
      <c r="A1870" s="2" t="str">
        <f t="shared" si="29"/>
        <v>2_428</v>
      </c>
      <c r="B1870" s="1">
        <v>2</v>
      </c>
      <c r="C1870" s="1">
        <v>428</v>
      </c>
      <c r="D1870" s="1">
        <v>-0.22948696729568799</v>
      </c>
      <c r="E1870" s="1">
        <v>-0.22941324449940301</v>
      </c>
      <c r="F1870" s="1">
        <v>8.3187649929150301E-2</v>
      </c>
      <c r="G1870" s="1"/>
    </row>
    <row r="1871" spans="1:7" x14ac:dyDescent="0.25">
      <c r="A1871" s="2" t="str">
        <f t="shared" si="29"/>
        <v>2_429</v>
      </c>
      <c r="B1871" s="1">
        <v>2</v>
      </c>
      <c r="C1871" s="1">
        <v>429</v>
      </c>
      <c r="D1871" s="1">
        <v>-1.14225293547214</v>
      </c>
      <c r="E1871" s="1">
        <v>-1.1428222848206799</v>
      </c>
      <c r="F1871" s="1">
        <v>-1.38959755239912</v>
      </c>
      <c r="G1871" s="1"/>
    </row>
    <row r="1872" spans="1:7" x14ac:dyDescent="0.25">
      <c r="A1872" s="2" t="str">
        <f t="shared" si="29"/>
        <v>2_430</v>
      </c>
      <c r="B1872" s="1">
        <v>2</v>
      </c>
      <c r="C1872" s="1">
        <v>430</v>
      </c>
      <c r="D1872" s="1">
        <v>0.29317914162837799</v>
      </c>
      <c r="E1872" s="1">
        <v>0.29450003997216001</v>
      </c>
      <c r="F1872" s="1">
        <v>-0.65914193298999701</v>
      </c>
      <c r="G1872" s="1"/>
    </row>
    <row r="1873" spans="1:7" x14ac:dyDescent="0.25">
      <c r="A1873" s="2" t="str">
        <f t="shared" si="29"/>
        <v>2_431</v>
      </c>
      <c r="B1873" s="1">
        <v>2</v>
      </c>
      <c r="C1873" s="1">
        <v>431</v>
      </c>
      <c r="D1873" s="1">
        <v>0.257264311278598</v>
      </c>
      <c r="E1873" s="1">
        <v>0.25776373405183201</v>
      </c>
      <c r="F1873" s="1">
        <v>-0.23242102722250699</v>
      </c>
      <c r="G1873" s="1"/>
    </row>
    <row r="1874" spans="1:7" x14ac:dyDescent="0.25">
      <c r="A1874" s="2" t="str">
        <f t="shared" si="29"/>
        <v>2_432</v>
      </c>
      <c r="B1874" s="1">
        <v>2</v>
      </c>
      <c r="C1874" s="1">
        <v>432</v>
      </c>
      <c r="D1874" s="1">
        <v>-1.43455574401198</v>
      </c>
      <c r="E1874" s="1">
        <v>-1.43418958713045</v>
      </c>
      <c r="F1874" s="1">
        <v>0.188721521990242</v>
      </c>
      <c r="G1874" s="1"/>
    </row>
    <row r="1875" spans="1:7" x14ac:dyDescent="0.25">
      <c r="A1875" s="2" t="str">
        <f t="shared" si="29"/>
        <v>2_433</v>
      </c>
      <c r="B1875" s="1">
        <v>2</v>
      </c>
      <c r="C1875" s="1">
        <v>433</v>
      </c>
      <c r="D1875" s="1">
        <v>1.69004851903789</v>
      </c>
      <c r="E1875" s="1">
        <v>1.6894690027529</v>
      </c>
      <c r="F1875" s="1">
        <v>-0.562612650753058</v>
      </c>
      <c r="G1875" s="1"/>
    </row>
    <row r="1876" spans="1:7" x14ac:dyDescent="0.25">
      <c r="A1876" s="2" t="str">
        <f t="shared" si="29"/>
        <v>2_434</v>
      </c>
      <c r="B1876" s="1">
        <v>2</v>
      </c>
      <c r="C1876" s="1">
        <v>434</v>
      </c>
      <c r="D1876" s="1">
        <v>1.05149360762511</v>
      </c>
      <c r="E1876" s="1">
        <v>1.05355235548208</v>
      </c>
      <c r="F1876" s="1">
        <v>0.308228814350822</v>
      </c>
      <c r="G1876" s="1"/>
    </row>
    <row r="1877" spans="1:7" x14ac:dyDescent="0.25">
      <c r="A1877" s="2" t="str">
        <f t="shared" si="29"/>
        <v>2_435</v>
      </c>
      <c r="B1877" s="1">
        <v>2</v>
      </c>
      <c r="C1877" s="1">
        <v>435</v>
      </c>
      <c r="D1877" s="1">
        <v>0.69096603476876495</v>
      </c>
      <c r="E1877" s="1">
        <v>0.68909457839841903</v>
      </c>
      <c r="F1877" s="1">
        <v>-5.7119282009566001E-2</v>
      </c>
      <c r="G1877" s="1"/>
    </row>
    <row r="1878" spans="1:7" x14ac:dyDescent="0.25">
      <c r="A1878" s="2" t="str">
        <f t="shared" si="29"/>
        <v>2_436</v>
      </c>
      <c r="B1878" s="1">
        <v>2</v>
      </c>
      <c r="C1878" s="1">
        <v>436</v>
      </c>
      <c r="D1878" s="1">
        <v>-1.42173808755451</v>
      </c>
      <c r="E1878" s="1">
        <v>-1.4233333695111301</v>
      </c>
      <c r="F1878" s="1">
        <v>0.22369709324179399</v>
      </c>
      <c r="G1878" s="1"/>
    </row>
    <row r="1879" spans="1:7" x14ac:dyDescent="0.25">
      <c r="A1879" s="2" t="str">
        <f t="shared" si="29"/>
        <v>2_437</v>
      </c>
      <c r="B1879" s="1">
        <v>2</v>
      </c>
      <c r="C1879" s="1">
        <v>437</v>
      </c>
      <c r="D1879" s="1">
        <v>6.1784034125468797E-2</v>
      </c>
      <c r="E1879" s="1">
        <v>6.2723031964482798E-2</v>
      </c>
      <c r="F1879" s="1">
        <v>0.94146682222931699</v>
      </c>
      <c r="G1879" s="1"/>
    </row>
    <row r="1880" spans="1:7" x14ac:dyDescent="0.25">
      <c r="A1880" s="2" t="str">
        <f t="shared" si="29"/>
        <v>2_438</v>
      </c>
      <c r="B1880" s="1">
        <v>2</v>
      </c>
      <c r="C1880" s="1">
        <v>438</v>
      </c>
      <c r="D1880" s="1">
        <v>-3.1748269402831499</v>
      </c>
      <c r="E1880" s="1">
        <v>-3.17521513682685</v>
      </c>
      <c r="F1880" s="1">
        <v>-1.6759347926278401</v>
      </c>
      <c r="G1880" s="1"/>
    </row>
    <row r="1881" spans="1:7" x14ac:dyDescent="0.25">
      <c r="A1881" s="2" t="str">
        <f t="shared" si="29"/>
        <v>2_439</v>
      </c>
      <c r="B1881" s="1">
        <v>2</v>
      </c>
      <c r="C1881" s="1">
        <v>439</v>
      </c>
      <c r="D1881" s="1">
        <v>-7.2914082445868195E-2</v>
      </c>
      <c r="E1881" s="1">
        <v>-7.2911747481071501E-2</v>
      </c>
      <c r="F1881" s="1">
        <v>-0.181515538632426</v>
      </c>
      <c r="G1881" s="1"/>
    </row>
    <row r="1882" spans="1:7" x14ac:dyDescent="0.25">
      <c r="A1882" s="2" t="str">
        <f t="shared" si="29"/>
        <v>2_440</v>
      </c>
      <c r="B1882" s="1">
        <v>2</v>
      </c>
      <c r="C1882" s="1">
        <v>440</v>
      </c>
      <c r="D1882" s="1">
        <v>-0.21313054793648201</v>
      </c>
      <c r="E1882" s="1">
        <v>-0.21341322372708799</v>
      </c>
      <c r="F1882" s="1">
        <v>-1.3424127495682201</v>
      </c>
      <c r="G1882" s="1"/>
    </row>
    <row r="1883" spans="1:7" x14ac:dyDescent="0.25">
      <c r="A1883" s="2" t="str">
        <f t="shared" si="29"/>
        <v>2_441</v>
      </c>
      <c r="B1883" s="1">
        <v>2</v>
      </c>
      <c r="C1883" s="1">
        <v>441</v>
      </c>
      <c r="D1883" s="1">
        <v>-0.95373708465512397</v>
      </c>
      <c r="E1883" s="1">
        <v>-0.95536065511290602</v>
      </c>
      <c r="F1883" s="1">
        <v>0.977680371839169</v>
      </c>
      <c r="G1883" s="1"/>
    </row>
    <row r="1884" spans="1:7" x14ac:dyDescent="0.25">
      <c r="A1884" s="2" t="str">
        <f t="shared" si="29"/>
        <v>2_442</v>
      </c>
      <c r="B1884" s="1">
        <v>2</v>
      </c>
      <c r="C1884" s="1">
        <v>442</v>
      </c>
      <c r="D1884" s="1">
        <v>0.84965923955576095</v>
      </c>
      <c r="E1884" s="1">
        <v>0.85028698998727303</v>
      </c>
      <c r="F1884" s="1">
        <v>-0.89933187933775505</v>
      </c>
      <c r="G1884" s="1"/>
    </row>
    <row r="1885" spans="1:7" x14ac:dyDescent="0.25">
      <c r="A1885" s="2" t="str">
        <f t="shared" si="29"/>
        <v>2_443</v>
      </c>
      <c r="B1885" s="1">
        <v>2</v>
      </c>
      <c r="C1885" s="1">
        <v>443</v>
      </c>
      <c r="D1885" s="1">
        <v>5.0205227807203802E-2</v>
      </c>
      <c r="E1885" s="1">
        <v>4.9770803482908001E-2</v>
      </c>
      <c r="F1885" s="1">
        <v>1.5178251058230201</v>
      </c>
      <c r="G1885" s="1"/>
    </row>
    <row r="1886" spans="1:7" x14ac:dyDescent="0.25">
      <c r="A1886" s="2" t="str">
        <f t="shared" si="29"/>
        <v>2_444</v>
      </c>
      <c r="B1886" s="1">
        <v>2</v>
      </c>
      <c r="C1886" s="1">
        <v>444</v>
      </c>
      <c r="D1886" s="1">
        <v>6.3520413064331094E-2</v>
      </c>
      <c r="E1886" s="1">
        <v>6.2644872829280704E-2</v>
      </c>
      <c r="F1886" s="1">
        <v>-0.24205239406617099</v>
      </c>
      <c r="G1886" s="1"/>
    </row>
    <row r="1887" spans="1:7" x14ac:dyDescent="0.25">
      <c r="A1887" s="2" t="str">
        <f t="shared" si="29"/>
        <v>2_445</v>
      </c>
      <c r="B1887" s="1">
        <v>2</v>
      </c>
      <c r="C1887" s="1">
        <v>445</v>
      </c>
      <c r="D1887" s="1">
        <v>-1.07297076274481</v>
      </c>
      <c r="E1887" s="1">
        <v>-1.07274739992102</v>
      </c>
      <c r="F1887" s="1">
        <v>-2.38325636857576</v>
      </c>
      <c r="G1887" s="1"/>
    </row>
    <row r="1888" spans="1:7" x14ac:dyDescent="0.25">
      <c r="A1888" s="2" t="str">
        <f t="shared" si="29"/>
        <v>2_446</v>
      </c>
      <c r="B1888" s="1">
        <v>2</v>
      </c>
      <c r="C1888" s="1">
        <v>446</v>
      </c>
      <c r="D1888" s="1">
        <v>-0.50529289284420398</v>
      </c>
      <c r="E1888" s="1">
        <v>-0.50516521134259396</v>
      </c>
      <c r="F1888" s="1">
        <v>-2.1399045705167801</v>
      </c>
      <c r="G1888" s="1"/>
    </row>
    <row r="1889" spans="1:7" x14ac:dyDescent="0.25">
      <c r="A1889" s="2" t="str">
        <f t="shared" si="29"/>
        <v>2_447</v>
      </c>
      <c r="B1889" s="1">
        <v>2</v>
      </c>
      <c r="C1889" s="1">
        <v>447</v>
      </c>
      <c r="D1889" s="1">
        <v>-4.1995466302434101E-2</v>
      </c>
      <c r="E1889" s="1">
        <v>-4.2452598375679801E-2</v>
      </c>
      <c r="F1889" s="1">
        <v>1.8797876801586198E-2</v>
      </c>
      <c r="G1889" s="1"/>
    </row>
    <row r="1890" spans="1:7" x14ac:dyDescent="0.25">
      <c r="A1890" s="2" t="str">
        <f t="shared" si="29"/>
        <v>2_448</v>
      </c>
      <c r="B1890" s="1">
        <v>2</v>
      </c>
      <c r="C1890" s="1">
        <v>448</v>
      </c>
      <c r="D1890" s="1">
        <v>-0.82694385033775597</v>
      </c>
      <c r="E1890" s="1">
        <v>-0.82661292888683702</v>
      </c>
      <c r="F1890" s="1">
        <v>-0.869090098401753</v>
      </c>
      <c r="G1890" s="1"/>
    </row>
    <row r="1891" spans="1:7" x14ac:dyDescent="0.25">
      <c r="A1891" s="2" t="str">
        <f t="shared" si="29"/>
        <v>2_449</v>
      </c>
      <c r="B1891" s="1">
        <v>2</v>
      </c>
      <c r="C1891" s="1">
        <v>449</v>
      </c>
      <c r="D1891" s="1">
        <v>-0.26842333258113099</v>
      </c>
      <c r="E1891" s="1">
        <v>-0.268786231253758</v>
      </c>
      <c r="F1891" s="1">
        <v>0.45103562899013799</v>
      </c>
      <c r="G1891" s="1"/>
    </row>
    <row r="1892" spans="1:7" x14ac:dyDescent="0.25">
      <c r="A1892" s="2" t="str">
        <f t="shared" si="29"/>
        <v>2_450</v>
      </c>
      <c r="B1892" s="1">
        <v>2</v>
      </c>
      <c r="C1892" s="1">
        <v>450</v>
      </c>
      <c r="D1892" s="1">
        <v>1.17827904081068</v>
      </c>
      <c r="E1892" s="1">
        <v>1.17871117201067</v>
      </c>
      <c r="F1892" s="1">
        <v>-0.29254216183805898</v>
      </c>
      <c r="G1892" s="1"/>
    </row>
    <row r="1893" spans="1:7" x14ac:dyDescent="0.25">
      <c r="A1893" s="2" t="str">
        <f t="shared" si="29"/>
        <v>2_451</v>
      </c>
      <c r="B1893" s="1">
        <v>2</v>
      </c>
      <c r="C1893" s="1">
        <v>451</v>
      </c>
      <c r="D1893" s="1">
        <v>-0.36355531491557902</v>
      </c>
      <c r="E1893" s="1">
        <v>-0.36437775347578</v>
      </c>
      <c r="F1893" s="1">
        <v>0.15855613727919099</v>
      </c>
      <c r="G1893" s="1"/>
    </row>
    <row r="1894" spans="1:7" x14ac:dyDescent="0.25">
      <c r="A1894" s="2" t="str">
        <f t="shared" si="29"/>
        <v>2_452</v>
      </c>
      <c r="B1894" s="1">
        <v>2</v>
      </c>
      <c r="C1894" s="1">
        <v>452</v>
      </c>
      <c r="D1894" s="1">
        <v>0.79539327517410996</v>
      </c>
      <c r="E1894" s="1">
        <v>0.79479951943265903</v>
      </c>
      <c r="F1894" s="1">
        <v>0.96611470320048098</v>
      </c>
      <c r="G1894" s="1"/>
    </row>
    <row r="1895" spans="1:7" x14ac:dyDescent="0.25">
      <c r="A1895" s="2" t="str">
        <f t="shared" si="29"/>
        <v>2_453</v>
      </c>
      <c r="B1895" s="1">
        <v>2</v>
      </c>
      <c r="C1895" s="1">
        <v>453</v>
      </c>
      <c r="D1895" s="1">
        <v>-0.39517836502164799</v>
      </c>
      <c r="E1895" s="1">
        <v>-0.39402423222118199</v>
      </c>
      <c r="F1895" s="1">
        <v>1.17557606673044</v>
      </c>
      <c r="G1895" s="1"/>
    </row>
    <row r="1896" spans="1:7" x14ac:dyDescent="0.25">
      <c r="A1896" s="2" t="str">
        <f t="shared" si="29"/>
        <v>2_454</v>
      </c>
      <c r="B1896" s="1">
        <v>2</v>
      </c>
      <c r="C1896" s="1">
        <v>454</v>
      </c>
      <c r="D1896" s="1">
        <v>0.93171087231057403</v>
      </c>
      <c r="E1896" s="1">
        <v>0.93155000136963695</v>
      </c>
      <c r="F1896" s="1">
        <v>-0.162552626600454</v>
      </c>
      <c r="G1896" s="1"/>
    </row>
    <row r="1897" spans="1:7" x14ac:dyDescent="0.25">
      <c r="A1897" s="2" t="str">
        <f t="shared" si="29"/>
        <v>2_455</v>
      </c>
      <c r="B1897" s="1">
        <v>2</v>
      </c>
      <c r="C1897" s="1">
        <v>455</v>
      </c>
      <c r="D1897" s="1">
        <v>0.57588201362422198</v>
      </c>
      <c r="E1897" s="1">
        <v>0.57681216530537305</v>
      </c>
      <c r="F1897" s="1">
        <v>0.42451089459378</v>
      </c>
      <c r="G1897" s="1"/>
    </row>
    <row r="1898" spans="1:7" x14ac:dyDescent="0.25">
      <c r="A1898" s="2" t="str">
        <f t="shared" si="29"/>
        <v>2_456</v>
      </c>
      <c r="B1898" s="1">
        <v>2</v>
      </c>
      <c r="C1898" s="1">
        <v>456</v>
      </c>
      <c r="D1898" s="1">
        <v>-0.67380183686973905</v>
      </c>
      <c r="E1898" s="1">
        <v>-0.67260621624350103</v>
      </c>
      <c r="F1898" s="1">
        <v>-0.61889984166769796</v>
      </c>
      <c r="G1898" s="1"/>
    </row>
    <row r="1899" spans="1:7" x14ac:dyDescent="0.25">
      <c r="A1899" s="2" t="str">
        <f t="shared" si="29"/>
        <v>2_457</v>
      </c>
      <c r="B1899" s="1">
        <v>2</v>
      </c>
      <c r="C1899" s="1">
        <v>457</v>
      </c>
      <c r="D1899" s="1">
        <v>1.2991582778015001</v>
      </c>
      <c r="E1899" s="1">
        <v>1.29878394247951</v>
      </c>
      <c r="F1899" s="1">
        <v>-0.90311947486732902</v>
      </c>
      <c r="G1899" s="1"/>
    </row>
    <row r="1900" spans="1:7" x14ac:dyDescent="0.25">
      <c r="A1900" s="2" t="str">
        <f t="shared" si="29"/>
        <v>2_458</v>
      </c>
      <c r="B1900" s="1">
        <v>2</v>
      </c>
      <c r="C1900" s="1">
        <v>458</v>
      </c>
      <c r="D1900" s="1">
        <v>-0.56516641269113099</v>
      </c>
      <c r="E1900" s="1">
        <v>-0.56552815730318995</v>
      </c>
      <c r="F1900" s="1">
        <v>-0.48804957628045798</v>
      </c>
      <c r="G1900" s="1"/>
    </row>
    <row r="1901" spans="1:7" x14ac:dyDescent="0.25">
      <c r="A1901" s="2" t="str">
        <f t="shared" si="29"/>
        <v>2_459</v>
      </c>
      <c r="B1901" s="1">
        <v>2</v>
      </c>
      <c r="C1901" s="1">
        <v>459</v>
      </c>
      <c r="D1901" s="1">
        <v>-0.89898869008676696</v>
      </c>
      <c r="E1901" s="1">
        <v>-0.89779145376983605</v>
      </c>
      <c r="F1901" s="1">
        <v>-0.40306438331164202</v>
      </c>
      <c r="G1901" s="1"/>
    </row>
    <row r="1902" spans="1:7" x14ac:dyDescent="0.25">
      <c r="A1902" s="2" t="str">
        <f t="shared" si="29"/>
        <v>2_460</v>
      </c>
      <c r="B1902" s="1">
        <v>2</v>
      </c>
      <c r="C1902" s="1">
        <v>460</v>
      </c>
      <c r="D1902" s="1">
        <v>1.5202148069425201</v>
      </c>
      <c r="E1902" s="1">
        <v>1.51902069006061</v>
      </c>
      <c r="F1902" s="1">
        <v>0.84442650788346396</v>
      </c>
      <c r="G1902" s="1"/>
    </row>
    <row r="1903" spans="1:7" x14ac:dyDescent="0.25">
      <c r="A1903" s="2" t="str">
        <f t="shared" si="29"/>
        <v>2_461</v>
      </c>
      <c r="B1903" s="1">
        <v>2</v>
      </c>
      <c r="C1903" s="1">
        <v>461</v>
      </c>
      <c r="D1903" s="1">
        <v>0.36031977990306102</v>
      </c>
      <c r="E1903" s="1">
        <v>0.36142077482500901</v>
      </c>
      <c r="F1903" s="1">
        <v>-2.16513433395365E-2</v>
      </c>
      <c r="G1903" s="1"/>
    </row>
    <row r="1904" spans="1:7" x14ac:dyDescent="0.25">
      <c r="A1904" s="2" t="str">
        <f t="shared" si="29"/>
        <v>2_462</v>
      </c>
      <c r="B1904" s="1">
        <v>2</v>
      </c>
      <c r="C1904" s="1">
        <v>462</v>
      </c>
      <c r="D1904" s="1">
        <v>0.29156614617044502</v>
      </c>
      <c r="E1904" s="1">
        <v>0.29228340121669399</v>
      </c>
      <c r="F1904" s="1">
        <v>0.24799196590082501</v>
      </c>
      <c r="G1904" s="1"/>
    </row>
    <row r="1905" spans="1:7" x14ac:dyDescent="0.25">
      <c r="A1905" s="2" t="str">
        <f t="shared" si="29"/>
        <v>2_463</v>
      </c>
      <c r="B1905" s="1">
        <v>2</v>
      </c>
      <c r="C1905" s="1">
        <v>463</v>
      </c>
      <c r="D1905" s="1">
        <v>-1.97451219732546</v>
      </c>
      <c r="E1905" s="1">
        <v>-1.9726784216923301</v>
      </c>
      <c r="F1905" s="1">
        <v>-0.54803492430729905</v>
      </c>
      <c r="G1905" s="1"/>
    </row>
    <row r="1906" spans="1:7" x14ac:dyDescent="0.25">
      <c r="A1906" s="2" t="str">
        <f t="shared" si="29"/>
        <v>2_464</v>
      </c>
      <c r="B1906" s="1">
        <v>2</v>
      </c>
      <c r="C1906" s="1">
        <v>464</v>
      </c>
      <c r="D1906" s="1">
        <v>0.18723389107055299</v>
      </c>
      <c r="E1906" s="1">
        <v>0.186184182039071</v>
      </c>
      <c r="F1906" s="1">
        <v>1.7054464738808299</v>
      </c>
      <c r="G1906" s="1"/>
    </row>
    <row r="1907" spans="1:7" x14ac:dyDescent="0.25">
      <c r="A1907" s="2" t="str">
        <f t="shared" si="29"/>
        <v>2_465</v>
      </c>
      <c r="B1907" s="1">
        <v>2</v>
      </c>
      <c r="C1907" s="1">
        <v>465</v>
      </c>
      <c r="D1907" s="1">
        <v>1.3240644175293099</v>
      </c>
      <c r="E1907" s="1">
        <v>1.3239301658054701</v>
      </c>
      <c r="F1907" s="1">
        <v>1.6352856524043</v>
      </c>
      <c r="G1907" s="1"/>
    </row>
    <row r="1908" spans="1:7" x14ac:dyDescent="0.25">
      <c r="A1908" s="2" t="str">
        <f t="shared" si="29"/>
        <v>2_466</v>
      </c>
      <c r="B1908" s="1">
        <v>2</v>
      </c>
      <c r="C1908" s="1">
        <v>466</v>
      </c>
      <c r="D1908" s="1">
        <v>-2.37272639555948</v>
      </c>
      <c r="E1908" s="1">
        <v>-2.37338908743935</v>
      </c>
      <c r="F1908" s="1">
        <v>-0.14761315556482399</v>
      </c>
      <c r="G1908" s="1"/>
    </row>
    <row r="1909" spans="1:7" x14ac:dyDescent="0.25">
      <c r="A1909" s="2" t="str">
        <f t="shared" si="29"/>
        <v>2_467</v>
      </c>
      <c r="B1909" s="1">
        <v>2</v>
      </c>
      <c r="C1909" s="1">
        <v>467</v>
      </c>
      <c r="D1909" s="1">
        <v>-2.0749390579986602</v>
      </c>
      <c r="E1909" s="1">
        <v>-2.0739044045294501</v>
      </c>
      <c r="F1909" s="1">
        <v>0.31848994420866</v>
      </c>
      <c r="G1909" s="1"/>
    </row>
    <row r="1910" spans="1:7" x14ac:dyDescent="0.25">
      <c r="A1910" s="2" t="str">
        <f t="shared" si="29"/>
        <v>2_468</v>
      </c>
      <c r="B1910" s="1">
        <v>2</v>
      </c>
      <c r="C1910" s="1">
        <v>468</v>
      </c>
      <c r="D1910" s="1">
        <v>-0.28280460377222599</v>
      </c>
      <c r="E1910" s="1">
        <v>-0.28059182587763298</v>
      </c>
      <c r="F1910" s="1">
        <v>-1.02364890562142</v>
      </c>
      <c r="G1910" s="1"/>
    </row>
    <row r="1911" spans="1:7" x14ac:dyDescent="0.25">
      <c r="A1911" s="2" t="str">
        <f t="shared" si="29"/>
        <v>2_469</v>
      </c>
      <c r="B1911" s="1">
        <v>2</v>
      </c>
      <c r="C1911" s="1">
        <v>469</v>
      </c>
      <c r="D1911" s="1">
        <v>-1.69820557961359</v>
      </c>
      <c r="E1911" s="1">
        <v>-1.6993582324263601</v>
      </c>
      <c r="F1911" s="1">
        <v>0.19567324423240101</v>
      </c>
      <c r="G1911" s="1"/>
    </row>
    <row r="1912" spans="1:7" x14ac:dyDescent="0.25">
      <c r="A1912" s="2" t="str">
        <f t="shared" si="29"/>
        <v>2_470</v>
      </c>
      <c r="B1912" s="1">
        <v>2</v>
      </c>
      <c r="C1912" s="1">
        <v>470</v>
      </c>
      <c r="D1912" s="1">
        <v>0.99596770567702897</v>
      </c>
      <c r="E1912" s="1">
        <v>0.99681295362415301</v>
      </c>
      <c r="F1912" s="1">
        <v>1.92436687729197</v>
      </c>
      <c r="G1912" s="1"/>
    </row>
    <row r="1913" spans="1:7" x14ac:dyDescent="0.25">
      <c r="A1913" s="2" t="str">
        <f t="shared" si="29"/>
        <v>2_471</v>
      </c>
      <c r="B1913" s="1">
        <v>2</v>
      </c>
      <c r="C1913" s="1">
        <v>471</v>
      </c>
      <c r="D1913" s="1">
        <v>2.5631370332752299</v>
      </c>
      <c r="E1913" s="1">
        <v>2.5643555563437901</v>
      </c>
      <c r="F1913" s="1">
        <v>1.73749360742948</v>
      </c>
      <c r="G1913" s="1"/>
    </row>
    <row r="1914" spans="1:7" x14ac:dyDescent="0.25">
      <c r="A1914" s="2" t="str">
        <f t="shared" si="29"/>
        <v>2_472</v>
      </c>
      <c r="B1914" s="1">
        <v>2</v>
      </c>
      <c r="C1914" s="1">
        <v>472</v>
      </c>
      <c r="D1914" s="1">
        <v>1.4420408609512101</v>
      </c>
      <c r="E1914" s="1">
        <v>1.4410687275266501</v>
      </c>
      <c r="F1914" s="1">
        <v>-0.52727773475931805</v>
      </c>
      <c r="G1914" s="1"/>
    </row>
    <row r="1915" spans="1:7" x14ac:dyDescent="0.25">
      <c r="A1915" s="2" t="str">
        <f t="shared" si="29"/>
        <v>2_473</v>
      </c>
      <c r="B1915" s="1">
        <v>2</v>
      </c>
      <c r="C1915" s="1">
        <v>473</v>
      </c>
      <c r="D1915" s="1">
        <v>0.55088196358358599</v>
      </c>
      <c r="E1915" s="1">
        <v>0.55006736772639397</v>
      </c>
      <c r="F1915" s="1">
        <v>0.92488802694188899</v>
      </c>
      <c r="G1915" s="1"/>
    </row>
    <row r="1916" spans="1:7" x14ac:dyDescent="0.25">
      <c r="A1916" s="2" t="str">
        <f t="shared" si="29"/>
        <v>2_474</v>
      </c>
      <c r="B1916" s="1">
        <v>2</v>
      </c>
      <c r="C1916" s="1">
        <v>474</v>
      </c>
      <c r="D1916" s="1">
        <v>1.2124458238671401</v>
      </c>
      <c r="E1916" s="1">
        <v>1.2125156169504001</v>
      </c>
      <c r="F1916" s="1">
        <v>5.2281637071316202E-2</v>
      </c>
      <c r="G1916" s="1"/>
    </row>
    <row r="1917" spans="1:7" x14ac:dyDescent="0.25">
      <c r="A1917" s="2" t="str">
        <f t="shared" si="29"/>
        <v>2_475</v>
      </c>
      <c r="B1917" s="1">
        <v>2</v>
      </c>
      <c r="C1917" s="1">
        <v>475</v>
      </c>
      <c r="D1917" s="1">
        <v>-0.36599197674641598</v>
      </c>
      <c r="E1917" s="1">
        <v>-0.36643536983959502</v>
      </c>
      <c r="F1917" s="1">
        <v>-0.60144412046073703</v>
      </c>
      <c r="G1917" s="1"/>
    </row>
    <row r="1918" spans="1:7" x14ac:dyDescent="0.25">
      <c r="A1918" s="2" t="str">
        <f t="shared" si="29"/>
        <v>2_476</v>
      </c>
      <c r="B1918" s="1">
        <v>2</v>
      </c>
      <c r="C1918" s="1">
        <v>476</v>
      </c>
      <c r="D1918" s="1">
        <v>0.71403479934757497</v>
      </c>
      <c r="E1918" s="1">
        <v>0.71451737103819302</v>
      </c>
      <c r="F1918" s="1">
        <v>1.22834426451828</v>
      </c>
      <c r="G1918" s="1"/>
    </row>
    <row r="1919" spans="1:7" x14ac:dyDescent="0.25">
      <c r="A1919" s="2" t="str">
        <f t="shared" si="29"/>
        <v>2_477</v>
      </c>
      <c r="B1919" s="1">
        <v>2</v>
      </c>
      <c r="C1919" s="1">
        <v>477</v>
      </c>
      <c r="D1919" s="1">
        <v>-1.12731715922969</v>
      </c>
      <c r="E1919" s="1">
        <v>-1.1271080324579199</v>
      </c>
      <c r="F1919" s="1">
        <v>0.64110011061249905</v>
      </c>
      <c r="G1919" s="1"/>
    </row>
    <row r="1920" spans="1:7" x14ac:dyDescent="0.25">
      <c r="A1920" s="2" t="str">
        <f t="shared" si="29"/>
        <v>2_478</v>
      </c>
      <c r="B1920" s="1">
        <v>2</v>
      </c>
      <c r="C1920" s="1">
        <v>478</v>
      </c>
      <c r="D1920" s="1">
        <v>-1.30408785508015</v>
      </c>
      <c r="E1920" s="1">
        <v>-1.30367800459621</v>
      </c>
      <c r="F1920" s="1">
        <v>1.5770432129437699</v>
      </c>
      <c r="G1920" s="1"/>
    </row>
    <row r="1921" spans="1:7" x14ac:dyDescent="0.25">
      <c r="A1921" s="2" t="str">
        <f t="shared" si="29"/>
        <v>2_479</v>
      </c>
      <c r="B1921" s="1">
        <v>2</v>
      </c>
      <c r="C1921" s="1">
        <v>479</v>
      </c>
      <c r="D1921" s="1">
        <v>-0.39013943787171002</v>
      </c>
      <c r="E1921" s="1">
        <v>-0.388550118103343</v>
      </c>
      <c r="F1921" s="1">
        <v>-0.44413026679492701</v>
      </c>
      <c r="G1921" s="1"/>
    </row>
    <row r="1922" spans="1:7" x14ac:dyDescent="0.25">
      <c r="A1922" s="2" t="str">
        <f t="shared" si="29"/>
        <v>2_480</v>
      </c>
      <c r="B1922" s="1">
        <v>2</v>
      </c>
      <c r="C1922" s="1">
        <v>480</v>
      </c>
      <c r="D1922" s="1">
        <v>-0.78495321286901198</v>
      </c>
      <c r="E1922" s="1">
        <v>-0.78689976322836597</v>
      </c>
      <c r="F1922" s="1">
        <v>-0.89885770329218595</v>
      </c>
      <c r="G1922" s="1"/>
    </row>
    <row r="1923" spans="1:7" x14ac:dyDescent="0.25">
      <c r="A1923" s="2" t="str">
        <f t="shared" ref="A1923:A1986" si="30">B1923&amp;"_"&amp;C1923</f>
        <v>2_481</v>
      </c>
      <c r="B1923" s="1">
        <v>2</v>
      </c>
      <c r="C1923" s="1">
        <v>481</v>
      </c>
      <c r="D1923" s="1">
        <v>0.203079909267425</v>
      </c>
      <c r="E1923" s="1">
        <v>0.20199777103498001</v>
      </c>
      <c r="F1923" s="1">
        <v>0.712864449359078</v>
      </c>
      <c r="G1923" s="1"/>
    </row>
    <row r="1924" spans="1:7" x14ac:dyDescent="0.25">
      <c r="A1924" s="2" t="str">
        <f t="shared" si="30"/>
        <v>2_482</v>
      </c>
      <c r="B1924" s="1">
        <v>2</v>
      </c>
      <c r="C1924" s="1">
        <v>482</v>
      </c>
      <c r="D1924" s="1">
        <v>-0.236599029690713</v>
      </c>
      <c r="E1924" s="1">
        <v>-0.23501736220472499</v>
      </c>
      <c r="F1924" s="1">
        <v>0.60813178451319105</v>
      </c>
      <c r="G1924" s="1"/>
    </row>
    <row r="1925" spans="1:7" x14ac:dyDescent="0.25">
      <c r="A1925" s="2" t="str">
        <f t="shared" si="30"/>
        <v>2_483</v>
      </c>
      <c r="B1925" s="1">
        <v>2</v>
      </c>
      <c r="C1925" s="1">
        <v>483</v>
      </c>
      <c r="D1925" s="1">
        <v>-4.4773415031408303E-3</v>
      </c>
      <c r="E1925" s="1">
        <v>-3.4515296148330799E-3</v>
      </c>
      <c r="F1925" s="1">
        <v>-0.113338532253371</v>
      </c>
      <c r="G1925" s="1"/>
    </row>
    <row r="1926" spans="1:7" x14ac:dyDescent="0.25">
      <c r="A1926" s="2" t="str">
        <f t="shared" si="30"/>
        <v>2_484</v>
      </c>
      <c r="B1926" s="1">
        <v>2</v>
      </c>
      <c r="C1926" s="1">
        <v>484</v>
      </c>
      <c r="D1926" s="1">
        <v>-0.72346231575986697</v>
      </c>
      <c r="E1926" s="1">
        <v>-0.72233924721718401</v>
      </c>
      <c r="F1926" s="1">
        <v>-0.53760608265258403</v>
      </c>
      <c r="G1926" s="1"/>
    </row>
    <row r="1927" spans="1:7" x14ac:dyDescent="0.25">
      <c r="A1927" s="2" t="str">
        <f t="shared" si="30"/>
        <v>2_485</v>
      </c>
      <c r="B1927" s="1">
        <v>2</v>
      </c>
      <c r="C1927" s="1">
        <v>485</v>
      </c>
      <c r="D1927" s="1">
        <v>-1.3348523872243201</v>
      </c>
      <c r="E1927" s="1">
        <v>-1.33534608911963</v>
      </c>
      <c r="F1927" s="1">
        <v>-0.24920054304964501</v>
      </c>
      <c r="G1927" s="1"/>
    </row>
    <row r="1928" spans="1:7" x14ac:dyDescent="0.25">
      <c r="A1928" s="2" t="str">
        <f t="shared" si="30"/>
        <v>2_486</v>
      </c>
      <c r="B1928" s="1">
        <v>2</v>
      </c>
      <c r="C1928" s="1">
        <v>486</v>
      </c>
      <c r="D1928" s="1">
        <v>0.102491085787439</v>
      </c>
      <c r="E1928" s="1">
        <v>0.10085228104767401</v>
      </c>
      <c r="F1928" s="1">
        <v>-1.4710107613300401</v>
      </c>
      <c r="G1928" s="1"/>
    </row>
    <row r="1929" spans="1:7" x14ac:dyDescent="0.25">
      <c r="A1929" s="2" t="str">
        <f t="shared" si="30"/>
        <v>2_487</v>
      </c>
      <c r="B1929" s="1">
        <v>2</v>
      </c>
      <c r="C1929" s="1">
        <v>487</v>
      </c>
      <c r="D1929" s="1">
        <v>0.170846784096712</v>
      </c>
      <c r="E1929" s="1">
        <v>0.170894178386053</v>
      </c>
      <c r="F1929" s="1">
        <v>-1.92934210991962</v>
      </c>
      <c r="G1929" s="1"/>
    </row>
    <row r="1930" spans="1:7" x14ac:dyDescent="0.25">
      <c r="A1930" s="2" t="str">
        <f t="shared" si="30"/>
        <v>2_488</v>
      </c>
      <c r="B1930" s="1">
        <v>2</v>
      </c>
      <c r="C1930" s="1">
        <v>488</v>
      </c>
      <c r="D1930" s="1">
        <v>0.80172104248878495</v>
      </c>
      <c r="E1930" s="1">
        <v>0.80279659325297203</v>
      </c>
      <c r="F1930" s="1">
        <v>-0.90721037347947198</v>
      </c>
      <c r="G1930" s="1"/>
    </row>
    <row r="1931" spans="1:7" x14ac:dyDescent="0.25">
      <c r="A1931" s="2" t="str">
        <f t="shared" si="30"/>
        <v>2_489</v>
      </c>
      <c r="B1931" s="1">
        <v>2</v>
      </c>
      <c r="C1931" s="1">
        <v>489</v>
      </c>
      <c r="D1931" s="1">
        <v>-0.79732182305836496</v>
      </c>
      <c r="E1931" s="1">
        <v>-0.79784748538019901</v>
      </c>
      <c r="F1931" s="1">
        <v>-0.437139220848905</v>
      </c>
      <c r="G1931" s="1"/>
    </row>
    <row r="1932" spans="1:7" x14ac:dyDescent="0.25">
      <c r="A1932" s="2" t="str">
        <f t="shared" si="30"/>
        <v>2_490</v>
      </c>
      <c r="B1932" s="1">
        <v>2</v>
      </c>
      <c r="C1932" s="1">
        <v>490</v>
      </c>
      <c r="D1932" s="1">
        <v>-0.39655510609522199</v>
      </c>
      <c r="E1932" s="1">
        <v>-0.39653856962371797</v>
      </c>
      <c r="F1932" s="1">
        <v>-0.29912899916754399</v>
      </c>
      <c r="G1932" s="1"/>
    </row>
    <row r="1933" spans="1:7" x14ac:dyDescent="0.25">
      <c r="A1933" s="2" t="str">
        <f t="shared" si="30"/>
        <v>2_491</v>
      </c>
      <c r="B1933" s="1">
        <v>2</v>
      </c>
      <c r="C1933" s="1">
        <v>491</v>
      </c>
      <c r="D1933" s="1">
        <v>1.33943880830686</v>
      </c>
      <c r="E1933" s="1">
        <v>1.33885087094888</v>
      </c>
      <c r="F1933" s="1">
        <v>0.43463542974319702</v>
      </c>
      <c r="G1933" s="1"/>
    </row>
    <row r="1934" spans="1:7" x14ac:dyDescent="0.25">
      <c r="A1934" s="2" t="str">
        <f t="shared" si="30"/>
        <v>2_492</v>
      </c>
      <c r="B1934" s="1">
        <v>2</v>
      </c>
      <c r="C1934" s="1">
        <v>492</v>
      </c>
      <c r="D1934" s="1">
        <v>0.49238240813126499</v>
      </c>
      <c r="E1934" s="1">
        <v>0.493562131530072</v>
      </c>
      <c r="F1934" s="1">
        <v>1.33129302935511</v>
      </c>
      <c r="G1934" s="1"/>
    </row>
    <row r="1935" spans="1:7" x14ac:dyDescent="0.25">
      <c r="A1935" s="2" t="str">
        <f t="shared" si="30"/>
        <v>2_493</v>
      </c>
      <c r="B1935" s="1">
        <v>2</v>
      </c>
      <c r="C1935" s="1">
        <v>493</v>
      </c>
      <c r="D1935" s="1">
        <v>-0.45845041602778402</v>
      </c>
      <c r="E1935" s="1">
        <v>-0.45772196550844502</v>
      </c>
      <c r="F1935" s="1">
        <v>1.8348020214984999</v>
      </c>
      <c r="G1935" s="1"/>
    </row>
    <row r="1936" spans="1:7" x14ac:dyDescent="0.25">
      <c r="A1936" s="2" t="str">
        <f t="shared" si="30"/>
        <v>2_494</v>
      </c>
      <c r="B1936" s="1">
        <v>2</v>
      </c>
      <c r="C1936" s="1">
        <v>494</v>
      </c>
      <c r="D1936" s="1">
        <v>0.400239913891965</v>
      </c>
      <c r="E1936" s="1">
        <v>0.40095492708677999</v>
      </c>
      <c r="F1936" s="1">
        <v>-0.38019444892646298</v>
      </c>
      <c r="G1936" s="1"/>
    </row>
    <row r="1937" spans="1:7" x14ac:dyDescent="0.25">
      <c r="A1937" s="2" t="str">
        <f t="shared" si="30"/>
        <v>2_495</v>
      </c>
      <c r="B1937" s="1">
        <v>2</v>
      </c>
      <c r="C1937" s="1">
        <v>495</v>
      </c>
      <c r="D1937" s="1">
        <v>-1.35888339917173</v>
      </c>
      <c r="E1937" s="1">
        <v>-1.3598254625884301</v>
      </c>
      <c r="F1937" s="1">
        <v>-5.6100998217393002E-3</v>
      </c>
      <c r="G1937" s="1"/>
    </row>
    <row r="1938" spans="1:7" x14ac:dyDescent="0.25">
      <c r="A1938" s="2" t="str">
        <f t="shared" si="30"/>
        <v>2_496</v>
      </c>
      <c r="B1938" s="1">
        <v>2</v>
      </c>
      <c r="C1938" s="1">
        <v>496</v>
      </c>
      <c r="D1938" s="1">
        <v>-0.87213214015405505</v>
      </c>
      <c r="E1938" s="1">
        <v>-0.87148002577759998</v>
      </c>
      <c r="F1938" s="1">
        <v>0.67070726979548201</v>
      </c>
      <c r="G1938" s="1"/>
    </row>
    <row r="1939" spans="1:7" x14ac:dyDescent="0.25">
      <c r="A1939" s="2" t="str">
        <f t="shared" si="30"/>
        <v>2_497</v>
      </c>
      <c r="B1939" s="1">
        <v>2</v>
      </c>
      <c r="C1939" s="1">
        <v>497</v>
      </c>
      <c r="D1939" s="1">
        <v>-0.45629313895020701</v>
      </c>
      <c r="E1939" s="1">
        <v>-0.45621983387627801</v>
      </c>
      <c r="F1939" s="1">
        <v>-1.5330350785373701</v>
      </c>
      <c r="G1939" s="1"/>
    </row>
    <row r="1940" spans="1:7" x14ac:dyDescent="0.25">
      <c r="A1940" s="2" t="str">
        <f t="shared" si="30"/>
        <v>2_498</v>
      </c>
      <c r="B1940" s="1">
        <v>2</v>
      </c>
      <c r="C1940" s="1">
        <v>498</v>
      </c>
      <c r="D1940" s="1">
        <v>-1.3219120090316501</v>
      </c>
      <c r="E1940" s="1">
        <v>-1.32238615385129</v>
      </c>
      <c r="F1940" s="1">
        <v>-0.33619663792760601</v>
      </c>
      <c r="G1940" s="1"/>
    </row>
    <row r="1941" spans="1:7" x14ac:dyDescent="0.25">
      <c r="A1941" s="2" t="str">
        <f t="shared" si="30"/>
        <v>2_499</v>
      </c>
      <c r="B1941" s="1">
        <v>2</v>
      </c>
      <c r="C1941" s="1">
        <v>499</v>
      </c>
      <c r="D1941" s="1">
        <v>-0.81547085435151501</v>
      </c>
      <c r="E1941" s="1">
        <v>-0.81747804328126505</v>
      </c>
      <c r="F1941" s="1">
        <v>-1.7542714009414999</v>
      </c>
      <c r="G1941" s="1"/>
    </row>
    <row r="1942" spans="1:7" x14ac:dyDescent="0.25">
      <c r="A1942" s="2" t="str">
        <f t="shared" si="30"/>
        <v>2_500</v>
      </c>
      <c r="B1942" s="1">
        <v>2</v>
      </c>
      <c r="C1942" s="1">
        <v>500</v>
      </c>
      <c r="D1942" s="1">
        <v>1.3388593880225601</v>
      </c>
      <c r="E1942" s="1">
        <v>1.33895730347748</v>
      </c>
      <c r="F1942" s="1">
        <v>1.9551686082766899</v>
      </c>
      <c r="G1942" s="1"/>
    </row>
    <row r="1943" spans="1:7" x14ac:dyDescent="0.25">
      <c r="A1943" s="2" t="str">
        <f t="shared" si="30"/>
        <v>2_501</v>
      </c>
      <c r="B1943" s="1">
        <v>2</v>
      </c>
      <c r="C1943" s="1">
        <v>501</v>
      </c>
      <c r="D1943" s="1">
        <v>-0.397907371068</v>
      </c>
      <c r="E1943" s="1">
        <v>-0.39793122000930198</v>
      </c>
      <c r="F1943" s="1">
        <v>-1.0528306092622901</v>
      </c>
      <c r="G1943" s="1"/>
    </row>
    <row r="1944" spans="1:7" x14ac:dyDescent="0.25">
      <c r="A1944" s="2" t="str">
        <f t="shared" si="30"/>
        <v>2_502</v>
      </c>
      <c r="B1944" s="1">
        <v>2</v>
      </c>
      <c r="C1944" s="1">
        <v>502</v>
      </c>
      <c r="D1944" s="1">
        <v>-0.56950576006799403</v>
      </c>
      <c r="E1944" s="1">
        <v>-0.56872338203724904</v>
      </c>
      <c r="F1944" s="1">
        <v>-0.74634110595912595</v>
      </c>
      <c r="G1944" s="1"/>
    </row>
    <row r="1945" spans="1:7" x14ac:dyDescent="0.25">
      <c r="A1945" s="2" t="str">
        <f t="shared" si="30"/>
        <v>2_503</v>
      </c>
      <c r="B1945" s="1">
        <v>2</v>
      </c>
      <c r="C1945" s="1">
        <v>503</v>
      </c>
      <c r="D1945" s="1">
        <v>-0.30861517873759903</v>
      </c>
      <c r="E1945" s="1">
        <v>-0.30835787768830097</v>
      </c>
      <c r="F1945" s="1">
        <v>-1.3070928732054099</v>
      </c>
      <c r="G1945" s="1"/>
    </row>
    <row r="1946" spans="1:7" x14ac:dyDescent="0.25">
      <c r="A1946" s="2" t="str">
        <f t="shared" si="30"/>
        <v>2_504</v>
      </c>
      <c r="B1946" s="1">
        <v>2</v>
      </c>
      <c r="C1946" s="1">
        <v>504</v>
      </c>
      <c r="D1946" s="1">
        <v>1.50253126899184</v>
      </c>
      <c r="E1946" s="1">
        <v>1.50215756583431</v>
      </c>
      <c r="F1946" s="1">
        <v>0.21164031794417301</v>
      </c>
      <c r="G1946" s="1"/>
    </row>
    <row r="1947" spans="1:7" x14ac:dyDescent="0.25">
      <c r="A1947" s="2" t="str">
        <f t="shared" si="30"/>
        <v>2_505</v>
      </c>
      <c r="B1947" s="1">
        <v>2</v>
      </c>
      <c r="C1947" s="1">
        <v>505</v>
      </c>
      <c r="D1947" s="1">
        <v>-0.24610176025751199</v>
      </c>
      <c r="E1947" s="1">
        <v>-0.24529412875307799</v>
      </c>
      <c r="F1947" s="1">
        <v>-1.8439489789778801E-2</v>
      </c>
      <c r="G1947" s="1"/>
    </row>
    <row r="1948" spans="1:7" x14ac:dyDescent="0.25">
      <c r="A1948" s="2" t="str">
        <f t="shared" si="30"/>
        <v>2_506</v>
      </c>
      <c r="B1948" s="1">
        <v>2</v>
      </c>
      <c r="C1948" s="1">
        <v>506</v>
      </c>
      <c r="D1948" s="1">
        <v>1.17042378411554</v>
      </c>
      <c r="E1948" s="1">
        <v>1.1702102401794301</v>
      </c>
      <c r="F1948" s="1">
        <v>-0.47770320602920502</v>
      </c>
      <c r="G1948" s="1"/>
    </row>
    <row r="1949" spans="1:7" x14ac:dyDescent="0.25">
      <c r="A1949" s="2" t="str">
        <f t="shared" si="30"/>
        <v>2_507</v>
      </c>
      <c r="B1949" s="1">
        <v>2</v>
      </c>
      <c r="C1949" s="1">
        <v>507</v>
      </c>
      <c r="D1949" s="1">
        <v>-0.64316637947914401</v>
      </c>
      <c r="E1949" s="1">
        <v>-0.642779830024239</v>
      </c>
      <c r="F1949" s="1">
        <v>0.98594502365562497</v>
      </c>
      <c r="G1949" s="1"/>
    </row>
    <row r="1950" spans="1:7" x14ac:dyDescent="0.25">
      <c r="A1950" s="2" t="str">
        <f t="shared" si="30"/>
        <v>2_508</v>
      </c>
      <c r="B1950" s="1">
        <v>2</v>
      </c>
      <c r="C1950" s="1">
        <v>508</v>
      </c>
      <c r="D1950" s="1">
        <v>0.25345704240705103</v>
      </c>
      <c r="E1950" s="1">
        <v>0.25293439259122102</v>
      </c>
      <c r="F1950" s="1">
        <v>-3.2625011606313898</v>
      </c>
      <c r="G1950" s="1"/>
    </row>
    <row r="1951" spans="1:7" x14ac:dyDescent="0.25">
      <c r="A1951" s="2" t="str">
        <f t="shared" si="30"/>
        <v>2_509</v>
      </c>
      <c r="B1951" s="1">
        <v>2</v>
      </c>
      <c r="C1951" s="1">
        <v>509</v>
      </c>
      <c r="D1951" s="1">
        <v>-1.2273569086285301</v>
      </c>
      <c r="E1951" s="1">
        <v>-1.2261110057515101</v>
      </c>
      <c r="F1951" s="1">
        <v>0.238593102204536</v>
      </c>
      <c r="G1951" s="1"/>
    </row>
    <row r="1952" spans="1:7" x14ac:dyDescent="0.25">
      <c r="A1952" s="2" t="str">
        <f t="shared" si="30"/>
        <v>2_510</v>
      </c>
      <c r="B1952" s="1">
        <v>2</v>
      </c>
      <c r="C1952" s="1">
        <v>510</v>
      </c>
      <c r="D1952" s="1">
        <v>1.71071554657768</v>
      </c>
      <c r="E1952" s="1">
        <v>1.71031799953691</v>
      </c>
      <c r="F1952" s="1">
        <v>1.46494191288737</v>
      </c>
      <c r="G1952" s="1"/>
    </row>
    <row r="1953" spans="1:7" x14ac:dyDescent="0.25">
      <c r="A1953" s="2" t="str">
        <f t="shared" si="30"/>
        <v>2_511</v>
      </c>
      <c r="B1953" s="1">
        <v>2</v>
      </c>
      <c r="C1953" s="1">
        <v>511</v>
      </c>
      <c r="D1953" s="1">
        <v>-0.42914552467558797</v>
      </c>
      <c r="E1953" s="1">
        <v>-0.42973135764555298</v>
      </c>
      <c r="F1953" s="1">
        <v>-1.67241409693094</v>
      </c>
      <c r="G1953" s="1"/>
    </row>
    <row r="1954" spans="1:7" x14ac:dyDescent="0.25">
      <c r="A1954" s="2" t="str">
        <f t="shared" si="30"/>
        <v>2_512</v>
      </c>
      <c r="B1954" s="1">
        <v>2</v>
      </c>
      <c r="C1954" s="1">
        <v>512</v>
      </c>
      <c r="D1954" s="1">
        <v>-1.34191215533435</v>
      </c>
      <c r="E1954" s="1">
        <v>-1.3415993351441799</v>
      </c>
      <c r="F1954" s="1">
        <v>0.12927333623929199</v>
      </c>
      <c r="G1954" s="1"/>
    </row>
    <row r="1955" spans="1:7" x14ac:dyDescent="0.25">
      <c r="A1955" s="2" t="str">
        <f t="shared" si="30"/>
        <v>2_513</v>
      </c>
      <c r="B1955" s="1">
        <v>2</v>
      </c>
      <c r="C1955" s="1">
        <v>513</v>
      </c>
      <c r="D1955" s="1">
        <v>0.53158066289304895</v>
      </c>
      <c r="E1955" s="1">
        <v>0.53444319494683201</v>
      </c>
      <c r="F1955" s="1">
        <v>-1.0278683527635699</v>
      </c>
      <c r="G1955" s="1"/>
    </row>
    <row r="1956" spans="1:7" x14ac:dyDescent="0.25">
      <c r="A1956" s="2" t="str">
        <f t="shared" si="30"/>
        <v>2_514</v>
      </c>
      <c r="B1956" s="1">
        <v>2</v>
      </c>
      <c r="C1956" s="1">
        <v>514</v>
      </c>
      <c r="D1956" s="1">
        <v>1.1700417046921301</v>
      </c>
      <c r="E1956" s="1">
        <v>1.1710812781000499</v>
      </c>
      <c r="F1956" s="1">
        <v>2.09398658414834</v>
      </c>
      <c r="G1956" s="1"/>
    </row>
    <row r="1957" spans="1:7" x14ac:dyDescent="0.25">
      <c r="A1957" s="2" t="str">
        <f t="shared" si="30"/>
        <v>2_515</v>
      </c>
      <c r="B1957" s="1">
        <v>2</v>
      </c>
      <c r="C1957" s="1">
        <v>515</v>
      </c>
      <c r="D1957" s="1">
        <v>-2.4025954173183899</v>
      </c>
      <c r="E1957" s="1">
        <v>-2.4016531345566898</v>
      </c>
      <c r="F1957" s="1">
        <v>-3.9126004172828598E-2</v>
      </c>
      <c r="G1957" s="1"/>
    </row>
    <row r="1958" spans="1:7" x14ac:dyDescent="0.25">
      <c r="A1958" s="2" t="str">
        <f t="shared" si="30"/>
        <v>2_516</v>
      </c>
      <c r="B1958" s="1">
        <v>2</v>
      </c>
      <c r="C1958" s="1">
        <v>516</v>
      </c>
      <c r="D1958" s="1">
        <v>0.52054057963112899</v>
      </c>
      <c r="E1958" s="1">
        <v>0.51970263486002</v>
      </c>
      <c r="F1958" s="1">
        <v>0.141876510528095</v>
      </c>
      <c r="G1958" s="1"/>
    </row>
    <row r="1959" spans="1:7" x14ac:dyDescent="0.25">
      <c r="A1959" s="2" t="str">
        <f t="shared" si="30"/>
        <v>2_517</v>
      </c>
      <c r="B1959" s="1">
        <v>2</v>
      </c>
      <c r="C1959" s="1">
        <v>517</v>
      </c>
      <c r="D1959" s="1">
        <v>0.44814228070685802</v>
      </c>
      <c r="E1959" s="1">
        <v>0.44760244076317801</v>
      </c>
      <c r="F1959" s="1">
        <v>0.179449691190746</v>
      </c>
      <c r="G1959" s="1"/>
    </row>
    <row r="1960" spans="1:7" x14ac:dyDescent="0.25">
      <c r="A1960" s="2" t="str">
        <f t="shared" si="30"/>
        <v>2_518</v>
      </c>
      <c r="B1960" s="1">
        <v>2</v>
      </c>
      <c r="C1960" s="1">
        <v>518</v>
      </c>
      <c r="D1960" s="1">
        <v>1.6630160705691099</v>
      </c>
      <c r="E1960" s="1">
        <v>1.66330406067196</v>
      </c>
      <c r="F1960" s="1">
        <v>-1.09303881342386</v>
      </c>
      <c r="G1960" s="1"/>
    </row>
    <row r="1961" spans="1:7" x14ac:dyDescent="0.25">
      <c r="A1961" s="2" t="str">
        <f t="shared" si="30"/>
        <v>2_519</v>
      </c>
      <c r="B1961" s="1">
        <v>2</v>
      </c>
      <c r="C1961" s="1">
        <v>519</v>
      </c>
      <c r="D1961" s="1">
        <v>-0.64304200674110901</v>
      </c>
      <c r="E1961" s="1">
        <v>-0.64255699216477102</v>
      </c>
      <c r="F1961" s="1">
        <v>0.95256467568561098</v>
      </c>
      <c r="G1961" s="1"/>
    </row>
    <row r="1962" spans="1:7" x14ac:dyDescent="0.25">
      <c r="A1962" s="2" t="str">
        <f t="shared" si="30"/>
        <v>2_520</v>
      </c>
      <c r="B1962" s="1">
        <v>2</v>
      </c>
      <c r="C1962" s="1">
        <v>520</v>
      </c>
      <c r="D1962" s="1">
        <v>0.24556258134164499</v>
      </c>
      <c r="E1962" s="1">
        <v>0.245817509161257</v>
      </c>
      <c r="F1962" s="1">
        <v>8.5225796920426797E-2</v>
      </c>
      <c r="G1962" s="1"/>
    </row>
    <row r="1963" spans="1:7" x14ac:dyDescent="0.25">
      <c r="A1963" s="2" t="str">
        <f t="shared" si="30"/>
        <v>2_521</v>
      </c>
      <c r="B1963" s="1">
        <v>2</v>
      </c>
      <c r="C1963" s="1">
        <v>521</v>
      </c>
      <c r="D1963" s="1">
        <v>-0.42553505393688801</v>
      </c>
      <c r="E1963" s="1">
        <v>-0.42642676945640401</v>
      </c>
      <c r="F1963" s="1">
        <v>-0.76508637721930906</v>
      </c>
      <c r="G1963" s="1"/>
    </row>
    <row r="1964" spans="1:7" x14ac:dyDescent="0.25">
      <c r="A1964" s="2" t="str">
        <f t="shared" si="30"/>
        <v>2_522</v>
      </c>
      <c r="B1964" s="1">
        <v>2</v>
      </c>
      <c r="C1964" s="1">
        <v>522</v>
      </c>
      <c r="D1964" s="1">
        <v>0.42189872154803298</v>
      </c>
      <c r="E1964" s="1">
        <v>0.42243819575782099</v>
      </c>
      <c r="F1964" s="1">
        <v>-0.465531917169758</v>
      </c>
      <c r="G1964" s="1"/>
    </row>
    <row r="1965" spans="1:7" x14ac:dyDescent="0.25">
      <c r="A1965" s="2" t="str">
        <f t="shared" si="30"/>
        <v>2_523</v>
      </c>
      <c r="B1965" s="1">
        <v>2</v>
      </c>
      <c r="C1965" s="1">
        <v>523</v>
      </c>
      <c r="D1965" s="1">
        <v>-0.58204029781572897</v>
      </c>
      <c r="E1965" s="1">
        <v>-0.58379120517344796</v>
      </c>
      <c r="F1965" s="1">
        <v>-0.54860532313809995</v>
      </c>
      <c r="G1965" s="1"/>
    </row>
    <row r="1966" spans="1:7" x14ac:dyDescent="0.25">
      <c r="A1966" s="2" t="str">
        <f t="shared" si="30"/>
        <v>2_524</v>
      </c>
      <c r="B1966" s="1">
        <v>2</v>
      </c>
      <c r="C1966" s="1">
        <v>524</v>
      </c>
      <c r="D1966" s="1">
        <v>-0.30817462494768</v>
      </c>
      <c r="E1966" s="1">
        <v>-0.307973708325394</v>
      </c>
      <c r="F1966" s="1">
        <v>0.24594947914161999</v>
      </c>
      <c r="G1966" s="1"/>
    </row>
    <row r="1967" spans="1:7" x14ac:dyDescent="0.25">
      <c r="A1967" s="2" t="str">
        <f t="shared" si="30"/>
        <v>2_525</v>
      </c>
      <c r="B1967" s="1">
        <v>2</v>
      </c>
      <c r="C1967" s="1">
        <v>525</v>
      </c>
      <c r="D1967" s="1">
        <v>1.3599443807376399</v>
      </c>
      <c r="E1967" s="1">
        <v>1.35835412568307</v>
      </c>
      <c r="F1967" s="1">
        <v>0.26825723753049402</v>
      </c>
      <c r="G1967" s="1"/>
    </row>
    <row r="1968" spans="1:7" x14ac:dyDescent="0.25">
      <c r="A1968" s="2" t="str">
        <f t="shared" si="30"/>
        <v>2_526</v>
      </c>
      <c r="B1968" s="1">
        <v>2</v>
      </c>
      <c r="C1968" s="1">
        <v>526</v>
      </c>
      <c r="D1968" s="1">
        <v>0.83118932774742105</v>
      </c>
      <c r="E1968" s="1">
        <v>0.82996407446484999</v>
      </c>
      <c r="F1968" s="1">
        <v>-0.27502458627176002</v>
      </c>
      <c r="G1968" s="1"/>
    </row>
    <row r="1969" spans="1:7" x14ac:dyDescent="0.25">
      <c r="A1969" s="2" t="str">
        <f t="shared" si="30"/>
        <v>2_527</v>
      </c>
      <c r="B1969" s="1">
        <v>2</v>
      </c>
      <c r="C1969" s="1">
        <v>527</v>
      </c>
      <c r="D1969" s="1">
        <v>-0.168130574685983</v>
      </c>
      <c r="E1969" s="1">
        <v>-0.16902659370651199</v>
      </c>
      <c r="F1969" s="1">
        <v>-1.1886433977245201</v>
      </c>
      <c r="G1969" s="1"/>
    </row>
    <row r="1970" spans="1:7" x14ac:dyDescent="0.25">
      <c r="A1970" s="2" t="str">
        <f t="shared" si="30"/>
        <v>2_528</v>
      </c>
      <c r="B1970" s="1">
        <v>2</v>
      </c>
      <c r="C1970" s="1">
        <v>528</v>
      </c>
      <c r="D1970" s="1">
        <v>7.1008220407086695E-2</v>
      </c>
      <c r="E1970" s="1">
        <v>7.0749414421206094E-2</v>
      </c>
      <c r="F1970" s="1">
        <v>0.88048053781409896</v>
      </c>
      <c r="G1970" s="1"/>
    </row>
    <row r="1971" spans="1:7" x14ac:dyDescent="0.25">
      <c r="A1971" s="2" t="str">
        <f t="shared" si="30"/>
        <v>2_529</v>
      </c>
      <c r="B1971" s="1">
        <v>2</v>
      </c>
      <c r="C1971" s="1">
        <v>529</v>
      </c>
      <c r="D1971" s="1">
        <v>8.7955906444488294E-2</v>
      </c>
      <c r="E1971" s="1">
        <v>8.6635179210429403E-2</v>
      </c>
      <c r="F1971" s="1">
        <v>-0.49162861054741402</v>
      </c>
      <c r="G1971" s="1"/>
    </row>
    <row r="1972" spans="1:7" x14ac:dyDescent="0.25">
      <c r="A1972" s="2" t="str">
        <f t="shared" si="30"/>
        <v>2_530</v>
      </c>
      <c r="B1972" s="1">
        <v>2</v>
      </c>
      <c r="C1972" s="1">
        <v>530</v>
      </c>
      <c r="D1972" s="1">
        <v>0.44063803861746098</v>
      </c>
      <c r="E1972" s="1">
        <v>0.44060822962731699</v>
      </c>
      <c r="F1972" s="1">
        <v>3.2371709621560697E-2</v>
      </c>
      <c r="G1972" s="1"/>
    </row>
    <row r="1973" spans="1:7" x14ac:dyDescent="0.25">
      <c r="A1973" s="2" t="str">
        <f t="shared" si="30"/>
        <v>2_531</v>
      </c>
      <c r="B1973" s="1">
        <v>2</v>
      </c>
      <c r="C1973" s="1">
        <v>531</v>
      </c>
      <c r="D1973" s="1">
        <v>0.17265346808955201</v>
      </c>
      <c r="E1973" s="1">
        <v>0.17248486728762899</v>
      </c>
      <c r="F1973" s="1">
        <v>-0.83819307901607598</v>
      </c>
      <c r="G1973" s="1"/>
    </row>
    <row r="1974" spans="1:7" x14ac:dyDescent="0.25">
      <c r="A1974" s="2" t="str">
        <f t="shared" si="30"/>
        <v>2_532</v>
      </c>
      <c r="B1974" s="1">
        <v>2</v>
      </c>
      <c r="C1974" s="1">
        <v>532</v>
      </c>
      <c r="D1974" s="1">
        <v>1.60585323233016</v>
      </c>
      <c r="E1974" s="1">
        <v>1.60723581929693</v>
      </c>
      <c r="F1974" s="1">
        <v>1.2158258436512399</v>
      </c>
      <c r="G1974" s="1"/>
    </row>
    <row r="1975" spans="1:7" x14ac:dyDescent="0.25">
      <c r="A1975" s="2" t="str">
        <f t="shared" si="30"/>
        <v>2_533</v>
      </c>
      <c r="B1975" s="1">
        <v>2</v>
      </c>
      <c r="C1975" s="1">
        <v>533</v>
      </c>
      <c r="D1975" s="1">
        <v>0.843507975719064</v>
      </c>
      <c r="E1975" s="1">
        <v>0.84298953317193104</v>
      </c>
      <c r="F1975" s="1">
        <v>-1.3779508194411401</v>
      </c>
      <c r="G1975" s="1"/>
    </row>
    <row r="1976" spans="1:7" x14ac:dyDescent="0.25">
      <c r="A1976" s="2" t="str">
        <f t="shared" si="30"/>
        <v>2_534</v>
      </c>
      <c r="B1976" s="1">
        <v>2</v>
      </c>
      <c r="C1976" s="1">
        <v>534</v>
      </c>
      <c r="D1976" s="1">
        <v>-0.53791380244435905</v>
      </c>
      <c r="E1976" s="1">
        <v>-0.53888571100699301</v>
      </c>
      <c r="F1976" s="1">
        <v>-0.49673224682689898</v>
      </c>
      <c r="G1976" s="1"/>
    </row>
    <row r="1977" spans="1:7" x14ac:dyDescent="0.25">
      <c r="A1977" s="2" t="str">
        <f t="shared" si="30"/>
        <v>2_535</v>
      </c>
      <c r="B1977" s="1">
        <v>2</v>
      </c>
      <c r="C1977" s="1">
        <v>535</v>
      </c>
      <c r="D1977" s="1">
        <v>1.5368999610435301</v>
      </c>
      <c r="E1977" s="1">
        <v>1.53799819327275</v>
      </c>
      <c r="F1977" s="1">
        <v>0.357769007640235</v>
      </c>
      <c r="G1977" s="1"/>
    </row>
    <row r="1978" spans="1:7" x14ac:dyDescent="0.25">
      <c r="A1978" s="2" t="str">
        <f t="shared" si="30"/>
        <v>2_536</v>
      </c>
      <c r="B1978" s="1">
        <v>2</v>
      </c>
      <c r="C1978" s="1">
        <v>536</v>
      </c>
      <c r="D1978" s="1">
        <v>0.58656811455242597</v>
      </c>
      <c r="E1978" s="1">
        <v>0.58519947671427996</v>
      </c>
      <c r="F1978" s="1">
        <v>-0.83147095705426599</v>
      </c>
      <c r="G1978" s="1"/>
    </row>
    <row r="1979" spans="1:7" x14ac:dyDescent="0.25">
      <c r="A1979" s="2" t="str">
        <f t="shared" si="30"/>
        <v>2_537</v>
      </c>
      <c r="B1979" s="1">
        <v>2</v>
      </c>
      <c r="C1979" s="1">
        <v>537</v>
      </c>
      <c r="D1979" s="1">
        <v>-0.96906017134115396</v>
      </c>
      <c r="E1979" s="1">
        <v>-0.96831571262742899</v>
      </c>
      <c r="F1979" s="1">
        <v>-1.5428752080138401E-3</v>
      </c>
      <c r="G1979" s="1"/>
    </row>
    <row r="1980" spans="1:7" x14ac:dyDescent="0.25">
      <c r="A1980" s="2" t="str">
        <f t="shared" si="30"/>
        <v>2_538</v>
      </c>
      <c r="B1980" s="1">
        <v>2</v>
      </c>
      <c r="C1980" s="1">
        <v>538</v>
      </c>
      <c r="D1980" s="1">
        <v>1.5613784033465701</v>
      </c>
      <c r="E1980" s="1">
        <v>1.5613404887254501</v>
      </c>
      <c r="F1980" s="1">
        <v>0.11250117850717301</v>
      </c>
      <c r="G1980" s="1"/>
    </row>
    <row r="1981" spans="1:7" x14ac:dyDescent="0.25">
      <c r="A1981" s="2" t="str">
        <f t="shared" si="30"/>
        <v>2_539</v>
      </c>
      <c r="B1981" s="1">
        <v>2</v>
      </c>
      <c r="C1981" s="1">
        <v>539</v>
      </c>
      <c r="D1981" s="1">
        <v>8.5521837746351706E-2</v>
      </c>
      <c r="E1981" s="1">
        <v>8.5680951427071605E-2</v>
      </c>
      <c r="F1981" s="1">
        <v>0.20594677367855599</v>
      </c>
      <c r="G1981" s="1"/>
    </row>
    <row r="1982" spans="1:7" x14ac:dyDescent="0.25">
      <c r="A1982" s="2" t="str">
        <f t="shared" si="30"/>
        <v>2_540</v>
      </c>
      <c r="B1982" s="1">
        <v>2</v>
      </c>
      <c r="C1982" s="1">
        <v>540</v>
      </c>
      <c r="D1982" s="1">
        <v>0.70730019879354999</v>
      </c>
      <c r="E1982" s="1">
        <v>0.70823210538822701</v>
      </c>
      <c r="F1982" s="1">
        <v>-2.2389525777405401</v>
      </c>
      <c r="G1982" s="1"/>
    </row>
    <row r="1983" spans="1:7" x14ac:dyDescent="0.25">
      <c r="A1983" s="2" t="str">
        <f t="shared" si="30"/>
        <v>2_541</v>
      </c>
      <c r="B1983" s="1">
        <v>2</v>
      </c>
      <c r="C1983" s="1">
        <v>541</v>
      </c>
      <c r="D1983" s="1">
        <v>1.1099491877674901</v>
      </c>
      <c r="E1983" s="1">
        <v>1.11130166090044</v>
      </c>
      <c r="F1983" s="1">
        <v>0.478791446780653</v>
      </c>
      <c r="G1983" s="1"/>
    </row>
    <row r="1984" spans="1:7" x14ac:dyDescent="0.25">
      <c r="A1984" s="2" t="str">
        <f t="shared" si="30"/>
        <v>2_542</v>
      </c>
      <c r="B1984" s="1">
        <v>2</v>
      </c>
      <c r="C1984" s="1">
        <v>542</v>
      </c>
      <c r="D1984" s="1">
        <v>0.98977299408900998</v>
      </c>
      <c r="E1984" s="1">
        <v>0.98939687514409602</v>
      </c>
      <c r="F1984" s="1">
        <v>0.77159686516554105</v>
      </c>
      <c r="G1984" s="1"/>
    </row>
    <row r="1985" spans="1:7" x14ac:dyDescent="0.25">
      <c r="A1985" s="2" t="str">
        <f t="shared" si="30"/>
        <v>2_543</v>
      </c>
      <c r="B1985" s="1">
        <v>2</v>
      </c>
      <c r="C1985" s="1">
        <v>543</v>
      </c>
      <c r="D1985" s="1">
        <v>-1.3688103692523601</v>
      </c>
      <c r="E1985" s="1">
        <v>-1.3694869548594799</v>
      </c>
      <c r="F1985" s="1">
        <v>-1.30916757098321</v>
      </c>
      <c r="G1985" s="1"/>
    </row>
    <row r="1986" spans="1:7" x14ac:dyDescent="0.25">
      <c r="A1986" s="2" t="str">
        <f t="shared" si="30"/>
        <v>2_544</v>
      </c>
      <c r="B1986" s="1">
        <v>2</v>
      </c>
      <c r="C1986" s="1">
        <v>544</v>
      </c>
      <c r="D1986" s="1">
        <v>-1.21887297833069</v>
      </c>
      <c r="E1986" s="1">
        <v>-1.21756959499816</v>
      </c>
      <c r="F1986" s="1">
        <v>-0.93668944065294302</v>
      </c>
      <c r="G1986" s="1"/>
    </row>
    <row r="1987" spans="1:7" x14ac:dyDescent="0.25">
      <c r="A1987" s="2" t="str">
        <f t="shared" ref="A1987:A2050" si="31">B1987&amp;"_"&amp;C1987</f>
        <v>2_545</v>
      </c>
      <c r="B1987" s="1">
        <v>2</v>
      </c>
      <c r="C1987" s="1">
        <v>545</v>
      </c>
      <c r="D1987" s="1">
        <v>1.48177253339807</v>
      </c>
      <c r="E1987" s="1">
        <v>1.48159872834061</v>
      </c>
      <c r="F1987" s="1">
        <v>0.15604375297759801</v>
      </c>
      <c r="G1987" s="1"/>
    </row>
    <row r="1988" spans="1:7" x14ac:dyDescent="0.25">
      <c r="A1988" s="2" t="str">
        <f t="shared" si="31"/>
        <v>2_546</v>
      </c>
      <c r="B1988" s="1">
        <v>2</v>
      </c>
      <c r="C1988" s="1">
        <v>546</v>
      </c>
      <c r="D1988" s="1">
        <v>0.87197824215526498</v>
      </c>
      <c r="E1988" s="1">
        <v>0.87237290139238599</v>
      </c>
      <c r="F1988" s="1">
        <v>-0.210231977334005</v>
      </c>
      <c r="G1988" s="1"/>
    </row>
    <row r="1989" spans="1:7" x14ac:dyDescent="0.25">
      <c r="A1989" s="2" t="str">
        <f t="shared" si="31"/>
        <v>2_547</v>
      </c>
      <c r="B1989" s="1">
        <v>2</v>
      </c>
      <c r="C1989" s="1">
        <v>547</v>
      </c>
      <c r="D1989" s="1">
        <v>-0.79136458185177205</v>
      </c>
      <c r="E1989" s="1">
        <v>-0.79134359835063794</v>
      </c>
      <c r="F1989" s="1">
        <v>-0.40881935280028397</v>
      </c>
      <c r="G1989" s="1"/>
    </row>
    <row r="1990" spans="1:7" x14ac:dyDescent="0.25">
      <c r="A1990" s="2" t="str">
        <f t="shared" si="31"/>
        <v>2_548</v>
      </c>
      <c r="B1990" s="1">
        <v>2</v>
      </c>
      <c r="C1990" s="1">
        <v>548</v>
      </c>
      <c r="D1990" s="1">
        <v>1.62126056263754</v>
      </c>
      <c r="E1990" s="1">
        <v>1.6210359631872999</v>
      </c>
      <c r="F1990" s="1">
        <v>1.7519576322391699</v>
      </c>
      <c r="G1990" s="1"/>
    </row>
    <row r="1991" spans="1:7" x14ac:dyDescent="0.25">
      <c r="A1991" s="2" t="str">
        <f t="shared" si="31"/>
        <v>2_549</v>
      </c>
      <c r="B1991" s="1">
        <v>2</v>
      </c>
      <c r="C1991" s="1">
        <v>549</v>
      </c>
      <c r="D1991" s="1">
        <v>-0.150573089867891</v>
      </c>
      <c r="E1991" s="1">
        <v>-0.149313852683398</v>
      </c>
      <c r="F1991" s="1">
        <v>0.84805318630223603</v>
      </c>
      <c r="G1991" s="1"/>
    </row>
    <row r="1992" spans="1:7" x14ac:dyDescent="0.25">
      <c r="A1992" s="2" t="str">
        <f t="shared" si="31"/>
        <v>2_550</v>
      </c>
      <c r="B1992" s="1">
        <v>2</v>
      </c>
      <c r="C1992" s="1">
        <v>550</v>
      </c>
      <c r="D1992" s="1">
        <v>1.58091221318717</v>
      </c>
      <c r="E1992" s="1">
        <v>1.58041221741051</v>
      </c>
      <c r="F1992" s="1">
        <v>1.2694892743409301</v>
      </c>
      <c r="G1992" s="1"/>
    </row>
    <row r="1993" spans="1:7" x14ac:dyDescent="0.25">
      <c r="A1993" s="2" t="str">
        <f t="shared" si="31"/>
        <v>2_551</v>
      </c>
      <c r="B1993" s="1">
        <v>2</v>
      </c>
      <c r="C1993" s="1">
        <v>551</v>
      </c>
      <c r="D1993" s="1">
        <v>-0.52761381088663095</v>
      </c>
      <c r="E1993" s="1">
        <v>-0.52907600238730201</v>
      </c>
      <c r="F1993" s="1">
        <v>-1.18383547864762</v>
      </c>
      <c r="G1993" s="1"/>
    </row>
    <row r="1994" spans="1:7" x14ac:dyDescent="0.25">
      <c r="A1994" s="2" t="str">
        <f t="shared" si="31"/>
        <v>2_552</v>
      </c>
      <c r="B1994" s="1">
        <v>2</v>
      </c>
      <c r="C1994" s="1">
        <v>552</v>
      </c>
      <c r="D1994" s="1">
        <v>0.491468633908966</v>
      </c>
      <c r="E1994" s="1">
        <v>0.491329614102406</v>
      </c>
      <c r="F1994" s="1">
        <v>-0.93931513097106201</v>
      </c>
      <c r="G1994" s="1"/>
    </row>
    <row r="1995" spans="1:7" x14ac:dyDescent="0.25">
      <c r="A1995" s="2" t="str">
        <f t="shared" si="31"/>
        <v>2_553</v>
      </c>
      <c r="B1995" s="1">
        <v>2</v>
      </c>
      <c r="C1995" s="1">
        <v>553</v>
      </c>
      <c r="D1995" s="1">
        <v>0.143291897112482</v>
      </c>
      <c r="E1995" s="1">
        <v>0.14198963183184399</v>
      </c>
      <c r="F1995" s="1">
        <v>0.55435194586557601</v>
      </c>
      <c r="G1995" s="1"/>
    </row>
    <row r="1996" spans="1:7" x14ac:dyDescent="0.25">
      <c r="A1996" s="2" t="str">
        <f t="shared" si="31"/>
        <v>2_554</v>
      </c>
      <c r="B1996" s="1">
        <v>2</v>
      </c>
      <c r="C1996" s="1">
        <v>554</v>
      </c>
      <c r="D1996" s="1">
        <v>0.11732500894333001</v>
      </c>
      <c r="E1996" s="1">
        <v>0.116780130149539</v>
      </c>
      <c r="F1996" s="1">
        <v>1.6433061499283801</v>
      </c>
      <c r="G1996" s="1"/>
    </row>
    <row r="1997" spans="1:7" x14ac:dyDescent="0.25">
      <c r="A1997" s="2" t="str">
        <f t="shared" si="31"/>
        <v>2_555</v>
      </c>
      <c r="B1997" s="1">
        <v>2</v>
      </c>
      <c r="C1997" s="1">
        <v>555</v>
      </c>
      <c r="D1997" s="1">
        <v>-0.78894322723315702</v>
      </c>
      <c r="E1997" s="1">
        <v>-0.78811752011087399</v>
      </c>
      <c r="F1997" s="1">
        <v>0.24699510945138101</v>
      </c>
      <c r="G1997" s="1"/>
    </row>
    <row r="1998" spans="1:7" x14ac:dyDescent="0.25">
      <c r="A1998" s="2" t="str">
        <f t="shared" si="31"/>
        <v>2_556</v>
      </c>
      <c r="B1998" s="1">
        <v>2</v>
      </c>
      <c r="C1998" s="1">
        <v>556</v>
      </c>
      <c r="D1998" s="1">
        <v>-1.0256470926057399</v>
      </c>
      <c r="E1998" s="1">
        <v>-1.0251268285759001</v>
      </c>
      <c r="F1998" s="1">
        <v>-0.86810349157190403</v>
      </c>
      <c r="G1998" s="1"/>
    </row>
    <row r="1999" spans="1:7" x14ac:dyDescent="0.25">
      <c r="A1999" s="2" t="str">
        <f t="shared" si="31"/>
        <v>2_557</v>
      </c>
      <c r="B1999" s="1">
        <v>2</v>
      </c>
      <c r="C1999" s="1">
        <v>557</v>
      </c>
      <c r="D1999" s="1">
        <v>-0.155580447716992</v>
      </c>
      <c r="E1999" s="1">
        <v>-0.15409453416241201</v>
      </c>
      <c r="F1999" s="1">
        <v>-1.06827697165135</v>
      </c>
      <c r="G1999" s="1"/>
    </row>
    <row r="2000" spans="1:7" x14ac:dyDescent="0.25">
      <c r="A2000" s="2" t="str">
        <f t="shared" si="31"/>
        <v>2_558</v>
      </c>
      <c r="B2000" s="1">
        <v>2</v>
      </c>
      <c r="C2000" s="1">
        <v>558</v>
      </c>
      <c r="D2000" s="1">
        <v>1.8468555922409799</v>
      </c>
      <c r="E2000" s="1">
        <v>1.84594775064773</v>
      </c>
      <c r="F2000" s="1">
        <v>1.05912439776863</v>
      </c>
      <c r="G2000" s="1"/>
    </row>
    <row r="2001" spans="1:7" x14ac:dyDescent="0.25">
      <c r="A2001" s="2" t="str">
        <f t="shared" si="31"/>
        <v>2_559</v>
      </c>
      <c r="B2001" s="1">
        <v>2</v>
      </c>
      <c r="C2001" s="1">
        <v>559</v>
      </c>
      <c r="D2001" s="1">
        <v>2.4889648032427298</v>
      </c>
      <c r="E2001" s="1">
        <v>2.4886601184410502</v>
      </c>
      <c r="F2001" s="1">
        <v>1.4793153531899901</v>
      </c>
      <c r="G2001" s="1"/>
    </row>
    <row r="2002" spans="1:7" x14ac:dyDescent="0.25">
      <c r="A2002" s="2" t="str">
        <f t="shared" si="31"/>
        <v>2_560</v>
      </c>
      <c r="B2002" s="1">
        <v>2</v>
      </c>
      <c r="C2002" s="1">
        <v>560</v>
      </c>
      <c r="D2002" s="1">
        <v>1.6105748841479799</v>
      </c>
      <c r="E2002" s="1">
        <v>1.6096442051909601</v>
      </c>
      <c r="F2002" s="1">
        <v>-1.2688287043710901E-2</v>
      </c>
      <c r="G2002" s="1"/>
    </row>
    <row r="2003" spans="1:7" x14ac:dyDescent="0.25">
      <c r="A2003" s="2" t="str">
        <f t="shared" si="31"/>
        <v>2_561</v>
      </c>
      <c r="B2003" s="1">
        <v>2</v>
      </c>
      <c r="C2003" s="1">
        <v>561</v>
      </c>
      <c r="D2003" s="1">
        <v>1.28993267068979</v>
      </c>
      <c r="E2003" s="1">
        <v>1.28975387472884</v>
      </c>
      <c r="F2003" s="1">
        <v>-0.36168470190334201</v>
      </c>
      <c r="G2003" s="1"/>
    </row>
    <row r="2004" spans="1:7" x14ac:dyDescent="0.25">
      <c r="A2004" s="2" t="str">
        <f t="shared" si="31"/>
        <v>2_562</v>
      </c>
      <c r="B2004" s="1">
        <v>2</v>
      </c>
      <c r="C2004" s="1">
        <v>562</v>
      </c>
      <c r="D2004" s="1">
        <v>0.48461276958810701</v>
      </c>
      <c r="E2004" s="1">
        <v>0.482998004914726</v>
      </c>
      <c r="F2004" s="1">
        <v>0.64778003218717595</v>
      </c>
      <c r="G2004" s="1"/>
    </row>
    <row r="2005" spans="1:7" x14ac:dyDescent="0.25">
      <c r="A2005" s="2" t="str">
        <f t="shared" si="31"/>
        <v>2_563</v>
      </c>
      <c r="B2005" s="1">
        <v>2</v>
      </c>
      <c r="C2005" s="1">
        <v>563</v>
      </c>
      <c r="D2005" s="1">
        <v>0.32316258205390003</v>
      </c>
      <c r="E2005" s="1">
        <v>0.323441818849459</v>
      </c>
      <c r="F2005" s="1">
        <v>-1.22175185883842</v>
      </c>
      <c r="G2005" s="1"/>
    </row>
    <row r="2006" spans="1:7" x14ac:dyDescent="0.25">
      <c r="A2006" s="2" t="str">
        <f t="shared" si="31"/>
        <v>2_564</v>
      </c>
      <c r="B2006" s="1">
        <v>2</v>
      </c>
      <c r="C2006" s="1">
        <v>564</v>
      </c>
      <c r="D2006" s="1">
        <v>-0.589498316250753</v>
      </c>
      <c r="E2006" s="1">
        <v>-0.58842887361347396</v>
      </c>
      <c r="F2006" s="1">
        <v>-0.779681297542552</v>
      </c>
      <c r="G2006" s="1"/>
    </row>
    <row r="2007" spans="1:7" x14ac:dyDescent="0.25">
      <c r="A2007" s="2" t="str">
        <f t="shared" si="31"/>
        <v>2_565</v>
      </c>
      <c r="B2007" s="1">
        <v>2</v>
      </c>
      <c r="C2007" s="1">
        <v>565</v>
      </c>
      <c r="D2007" s="1">
        <v>1.06633128491583</v>
      </c>
      <c r="E2007" s="1">
        <v>1.0665082643375401</v>
      </c>
      <c r="F2007" s="1">
        <v>-1.56707226548469</v>
      </c>
      <c r="G2007" s="1"/>
    </row>
    <row r="2008" spans="1:7" x14ac:dyDescent="0.25">
      <c r="A2008" s="2" t="str">
        <f t="shared" si="31"/>
        <v>2_566</v>
      </c>
      <c r="B2008" s="1">
        <v>2</v>
      </c>
      <c r="C2008" s="1">
        <v>566</v>
      </c>
      <c r="D2008" s="1">
        <v>-0.16953833075065</v>
      </c>
      <c r="E2008" s="1">
        <v>-0.16929053243428799</v>
      </c>
      <c r="F2008" s="1">
        <v>1.82995922341349</v>
      </c>
      <c r="G2008" s="1"/>
    </row>
    <row r="2009" spans="1:7" x14ac:dyDescent="0.25">
      <c r="A2009" s="2" t="str">
        <f t="shared" si="31"/>
        <v>2_567</v>
      </c>
      <c r="B2009" s="1">
        <v>2</v>
      </c>
      <c r="C2009" s="1">
        <v>567</v>
      </c>
      <c r="D2009" s="1">
        <v>0.27045448798451599</v>
      </c>
      <c r="E2009" s="1">
        <v>0.27146095055807801</v>
      </c>
      <c r="F2009" s="1">
        <v>-0.27454914334525499</v>
      </c>
      <c r="G2009" s="1"/>
    </row>
    <row r="2010" spans="1:7" x14ac:dyDescent="0.25">
      <c r="A2010" s="2" t="str">
        <f t="shared" si="31"/>
        <v>2_568</v>
      </c>
      <c r="B2010" s="1">
        <v>2</v>
      </c>
      <c r="C2010" s="1">
        <v>568</v>
      </c>
      <c r="D2010" s="1">
        <v>-0.67427135073326105</v>
      </c>
      <c r="E2010" s="1">
        <v>-0.67472107146808002</v>
      </c>
      <c r="F2010" s="1">
        <v>-0.47442367203973701</v>
      </c>
      <c r="G2010" s="1"/>
    </row>
    <row r="2011" spans="1:7" x14ac:dyDescent="0.25">
      <c r="A2011" s="2" t="str">
        <f t="shared" si="31"/>
        <v>2_569</v>
      </c>
      <c r="B2011" s="1">
        <v>2</v>
      </c>
      <c r="C2011" s="1">
        <v>569</v>
      </c>
      <c r="D2011" s="1">
        <v>0.70948225188172798</v>
      </c>
      <c r="E2011" s="1">
        <v>0.70940038343902401</v>
      </c>
      <c r="F2011" s="1">
        <v>1.45103180294969</v>
      </c>
      <c r="G2011" s="1"/>
    </row>
    <row r="2012" spans="1:7" x14ac:dyDescent="0.25">
      <c r="A2012" s="2" t="str">
        <f t="shared" si="31"/>
        <v>2_570</v>
      </c>
      <c r="B2012" s="1">
        <v>2</v>
      </c>
      <c r="C2012" s="1">
        <v>570</v>
      </c>
      <c r="D2012" s="1">
        <v>-0.69740102396029802</v>
      </c>
      <c r="E2012" s="1">
        <v>-0.69746965833843699</v>
      </c>
      <c r="F2012" s="1">
        <v>-0.71257651690734403</v>
      </c>
      <c r="G2012" s="1"/>
    </row>
    <row r="2013" spans="1:7" x14ac:dyDescent="0.25">
      <c r="A2013" s="2" t="str">
        <f t="shared" si="31"/>
        <v>2_571</v>
      </c>
      <c r="B2013" s="1">
        <v>2</v>
      </c>
      <c r="C2013" s="1">
        <v>571</v>
      </c>
      <c r="D2013" s="1">
        <v>0.44588702258498197</v>
      </c>
      <c r="E2013" s="1">
        <v>0.44637643253383502</v>
      </c>
      <c r="F2013" s="1">
        <v>0.28849331016179502</v>
      </c>
      <c r="G2013" s="1"/>
    </row>
    <row r="2014" spans="1:7" x14ac:dyDescent="0.25">
      <c r="A2014" s="2" t="str">
        <f t="shared" si="31"/>
        <v>2_572</v>
      </c>
      <c r="B2014" s="1">
        <v>2</v>
      </c>
      <c r="C2014" s="1">
        <v>572</v>
      </c>
      <c r="D2014" s="1">
        <v>2.9880558180783399</v>
      </c>
      <c r="E2014" s="1">
        <v>2.9880253283804001</v>
      </c>
      <c r="F2014" s="1">
        <v>0.62965071446063003</v>
      </c>
      <c r="G2014" s="1"/>
    </row>
    <row r="2015" spans="1:7" x14ac:dyDescent="0.25">
      <c r="A2015" s="2" t="str">
        <f t="shared" si="31"/>
        <v>2_573</v>
      </c>
      <c r="B2015" s="1">
        <v>2</v>
      </c>
      <c r="C2015" s="1">
        <v>573</v>
      </c>
      <c r="D2015" s="1">
        <v>-0.626933194720665</v>
      </c>
      <c r="E2015" s="1">
        <v>-0.62621093282041396</v>
      </c>
      <c r="F2015" s="1">
        <v>-1.3108269274190401</v>
      </c>
      <c r="G2015" s="1"/>
    </row>
    <row r="2016" spans="1:7" x14ac:dyDescent="0.25">
      <c r="A2016" s="2" t="str">
        <f t="shared" si="31"/>
        <v>2_574</v>
      </c>
      <c r="B2016" s="1">
        <v>2</v>
      </c>
      <c r="C2016" s="1">
        <v>574</v>
      </c>
      <c r="D2016" s="1">
        <v>-2.1729208190260998</v>
      </c>
      <c r="E2016" s="1">
        <v>-2.17425285724579</v>
      </c>
      <c r="F2016" s="1">
        <v>0.304453971808056</v>
      </c>
      <c r="G2016" s="1"/>
    </row>
    <row r="2017" spans="1:7" x14ac:dyDescent="0.25">
      <c r="A2017" s="2" t="str">
        <f t="shared" si="31"/>
        <v>2_575</v>
      </c>
      <c r="B2017" s="1">
        <v>2</v>
      </c>
      <c r="C2017" s="1">
        <v>575</v>
      </c>
      <c r="D2017" s="1">
        <v>-0.94381651011701395</v>
      </c>
      <c r="E2017" s="1">
        <v>-0.943091495830644</v>
      </c>
      <c r="F2017" s="1">
        <v>0.88955208146854403</v>
      </c>
      <c r="G2017" s="1"/>
    </row>
    <row r="2018" spans="1:7" x14ac:dyDescent="0.25">
      <c r="A2018" s="2" t="str">
        <f t="shared" si="31"/>
        <v>2_576</v>
      </c>
      <c r="B2018" s="1">
        <v>2</v>
      </c>
      <c r="C2018" s="1">
        <v>576</v>
      </c>
      <c r="D2018" s="1">
        <v>0.48328309727010599</v>
      </c>
      <c r="E2018" s="1">
        <v>0.48364602713007898</v>
      </c>
      <c r="F2018" s="1">
        <v>2.7460350176863502</v>
      </c>
      <c r="G2018" s="1"/>
    </row>
    <row r="2019" spans="1:7" x14ac:dyDescent="0.25">
      <c r="A2019" s="2" t="str">
        <f t="shared" si="31"/>
        <v>2_577</v>
      </c>
      <c r="B2019" s="1">
        <v>2</v>
      </c>
      <c r="C2019" s="1">
        <v>577</v>
      </c>
      <c r="D2019" s="1">
        <v>0.65973465720581703</v>
      </c>
      <c r="E2019" s="1">
        <v>0.66080273375711496</v>
      </c>
      <c r="F2019" s="1">
        <v>1.5043128916008901</v>
      </c>
      <c r="G2019" s="1"/>
    </row>
    <row r="2020" spans="1:7" x14ac:dyDescent="0.25">
      <c r="A2020" s="2" t="str">
        <f t="shared" si="31"/>
        <v>2_578</v>
      </c>
      <c r="B2020" s="1">
        <v>2</v>
      </c>
      <c r="C2020" s="1">
        <v>578</v>
      </c>
      <c r="D2020" s="1">
        <v>-0.25522951160018498</v>
      </c>
      <c r="E2020" s="1">
        <v>-0.25463666011740999</v>
      </c>
      <c r="F2020" s="1">
        <v>-0.60343744011811296</v>
      </c>
      <c r="G2020" s="1"/>
    </row>
    <row r="2021" spans="1:7" x14ac:dyDescent="0.25">
      <c r="A2021" s="2" t="str">
        <f t="shared" si="31"/>
        <v>2_579</v>
      </c>
      <c r="B2021" s="1">
        <v>2</v>
      </c>
      <c r="C2021" s="1">
        <v>579</v>
      </c>
      <c r="D2021" s="1">
        <v>-1.4871246041641499</v>
      </c>
      <c r="E2021" s="1">
        <v>-1.48746974440418</v>
      </c>
      <c r="F2021" s="1">
        <v>-0.27039859800959598</v>
      </c>
      <c r="G2021" s="1"/>
    </row>
    <row r="2022" spans="1:7" x14ac:dyDescent="0.25">
      <c r="A2022" s="2" t="str">
        <f t="shared" si="31"/>
        <v>2_580</v>
      </c>
      <c r="B2022" s="1">
        <v>2</v>
      </c>
      <c r="C2022" s="1">
        <v>580</v>
      </c>
      <c r="D2022" s="1">
        <v>-2.0443959612284202</v>
      </c>
      <c r="E2022" s="1">
        <v>-2.0455394256864201</v>
      </c>
      <c r="F2022" s="1">
        <v>-0.79064052787908301</v>
      </c>
      <c r="G2022" s="1"/>
    </row>
    <row r="2023" spans="1:7" x14ac:dyDescent="0.25">
      <c r="A2023" s="2" t="str">
        <f t="shared" si="31"/>
        <v>2_581</v>
      </c>
      <c r="B2023" s="1">
        <v>2</v>
      </c>
      <c r="C2023" s="1">
        <v>581</v>
      </c>
      <c r="D2023" s="1">
        <v>-0.38605056661634402</v>
      </c>
      <c r="E2023" s="1">
        <v>-0.385688359230414</v>
      </c>
      <c r="F2023" s="1">
        <v>-1.96840117324528</v>
      </c>
      <c r="G2023" s="1"/>
    </row>
    <row r="2024" spans="1:7" x14ac:dyDescent="0.25">
      <c r="A2024" s="2" t="str">
        <f t="shared" si="31"/>
        <v>2_582</v>
      </c>
      <c r="B2024" s="1">
        <v>2</v>
      </c>
      <c r="C2024" s="1">
        <v>582</v>
      </c>
      <c r="D2024" s="1">
        <v>8.6157201160891997E-2</v>
      </c>
      <c r="E2024" s="1">
        <v>8.3516852344388798E-2</v>
      </c>
      <c r="F2024" s="1">
        <v>0.28766987492739499</v>
      </c>
      <c r="G2024" s="1"/>
    </row>
    <row r="2025" spans="1:7" x14ac:dyDescent="0.25">
      <c r="A2025" s="2" t="str">
        <f t="shared" si="31"/>
        <v>2_583</v>
      </c>
      <c r="B2025" s="1">
        <v>2</v>
      </c>
      <c r="C2025" s="1">
        <v>583</v>
      </c>
      <c r="D2025" s="1">
        <v>-0.156377595946391</v>
      </c>
      <c r="E2025" s="1">
        <v>-0.155114648019717</v>
      </c>
      <c r="F2025" s="1">
        <v>-1.6991897734466199</v>
      </c>
      <c r="G2025" s="1"/>
    </row>
    <row r="2026" spans="1:7" x14ac:dyDescent="0.25">
      <c r="A2026" s="2" t="str">
        <f t="shared" si="31"/>
        <v>2_584</v>
      </c>
      <c r="B2026" s="1">
        <v>2</v>
      </c>
      <c r="C2026" s="1">
        <v>584</v>
      </c>
      <c r="D2026" s="1">
        <v>-0.53198809123469404</v>
      </c>
      <c r="E2026" s="1">
        <v>-0.53247669879683501</v>
      </c>
      <c r="F2026" s="1">
        <v>-0.19967506883156599</v>
      </c>
      <c r="G2026" s="1"/>
    </row>
    <row r="2027" spans="1:7" x14ac:dyDescent="0.25">
      <c r="A2027" s="2" t="str">
        <f t="shared" si="31"/>
        <v>2_585</v>
      </c>
      <c r="B2027" s="1">
        <v>2</v>
      </c>
      <c r="C2027" s="1">
        <v>585</v>
      </c>
      <c r="D2027" s="1">
        <v>1.59863528235564</v>
      </c>
      <c r="E2027" s="1">
        <v>1.59865121865514</v>
      </c>
      <c r="F2027" s="1">
        <v>-0.635137203108876</v>
      </c>
      <c r="G2027" s="1"/>
    </row>
    <row r="2028" spans="1:7" x14ac:dyDescent="0.25">
      <c r="A2028" s="2" t="str">
        <f t="shared" si="31"/>
        <v>2_586</v>
      </c>
      <c r="B2028" s="1">
        <v>2</v>
      </c>
      <c r="C2028" s="1">
        <v>586</v>
      </c>
      <c r="D2028" s="1">
        <v>-0.22839227984004801</v>
      </c>
      <c r="E2028" s="1">
        <v>-0.229144641074223</v>
      </c>
      <c r="F2028" s="1">
        <v>-0.62579326116506095</v>
      </c>
      <c r="G2028" s="1"/>
    </row>
    <row r="2029" spans="1:7" x14ac:dyDescent="0.25">
      <c r="A2029" s="2" t="str">
        <f t="shared" si="31"/>
        <v>2_587</v>
      </c>
      <c r="B2029" s="1">
        <v>2</v>
      </c>
      <c r="C2029" s="1">
        <v>587</v>
      </c>
      <c r="D2029" s="1">
        <v>7.0695398296615197E-2</v>
      </c>
      <c r="E2029" s="1">
        <v>7.0663633184337701E-2</v>
      </c>
      <c r="F2029" s="1">
        <v>1.51346994975715</v>
      </c>
      <c r="G2029" s="1"/>
    </row>
    <row r="2030" spans="1:7" x14ac:dyDescent="0.25">
      <c r="A2030" s="2" t="str">
        <f t="shared" si="31"/>
        <v>2_588</v>
      </c>
      <c r="B2030" s="1">
        <v>2</v>
      </c>
      <c r="C2030" s="1">
        <v>588</v>
      </c>
      <c r="D2030" s="1">
        <v>0.675937398921854</v>
      </c>
      <c r="E2030" s="1">
        <v>0.67680049074933202</v>
      </c>
      <c r="F2030" s="1">
        <v>-0.86482841235242702</v>
      </c>
      <c r="G2030" s="1"/>
    </row>
    <row r="2031" spans="1:7" x14ac:dyDescent="0.25">
      <c r="A2031" s="2" t="str">
        <f t="shared" si="31"/>
        <v>2_589</v>
      </c>
      <c r="B2031" s="1">
        <v>2</v>
      </c>
      <c r="C2031" s="1">
        <v>589</v>
      </c>
      <c r="D2031" s="1">
        <v>-0.51232861019026599</v>
      </c>
      <c r="E2031" s="1">
        <v>-0.51223355945119298</v>
      </c>
      <c r="F2031" s="1">
        <v>-6.3257923273157296E-2</v>
      </c>
      <c r="G2031" s="1"/>
    </row>
    <row r="2032" spans="1:7" x14ac:dyDescent="0.25">
      <c r="A2032" s="2" t="str">
        <f t="shared" si="31"/>
        <v>2_590</v>
      </c>
      <c r="B2032" s="1">
        <v>2</v>
      </c>
      <c r="C2032" s="1">
        <v>590</v>
      </c>
      <c r="D2032" s="1">
        <v>-0.73857725573584498</v>
      </c>
      <c r="E2032" s="1">
        <v>-0.73911975800810703</v>
      </c>
      <c r="F2032" s="1">
        <v>-1.1654061365263599</v>
      </c>
      <c r="G2032" s="1"/>
    </row>
    <row r="2033" spans="1:7" x14ac:dyDescent="0.25">
      <c r="A2033" s="2" t="str">
        <f t="shared" si="31"/>
        <v>2_591</v>
      </c>
      <c r="B2033" s="1">
        <v>2</v>
      </c>
      <c r="C2033" s="1">
        <v>591</v>
      </c>
      <c r="D2033" s="1">
        <v>0.23897229335838699</v>
      </c>
      <c r="E2033" s="1">
        <v>0.24115926289513701</v>
      </c>
      <c r="F2033" s="1">
        <v>-1.5789216301058799</v>
      </c>
      <c r="G2033" s="1"/>
    </row>
    <row r="2034" spans="1:7" x14ac:dyDescent="0.25">
      <c r="A2034" s="2" t="str">
        <f t="shared" si="31"/>
        <v>2_592</v>
      </c>
      <c r="B2034" s="1">
        <v>2</v>
      </c>
      <c r="C2034" s="1">
        <v>592</v>
      </c>
      <c r="D2034" s="1">
        <v>5.5853428889704702E-2</v>
      </c>
      <c r="E2034" s="1">
        <v>5.5686901075099E-2</v>
      </c>
      <c r="F2034" s="1">
        <v>-8.4505554294943497E-2</v>
      </c>
      <c r="G2034" s="1"/>
    </row>
    <row r="2035" spans="1:7" x14ac:dyDescent="0.25">
      <c r="A2035" s="2" t="str">
        <f t="shared" si="31"/>
        <v>2_593</v>
      </c>
      <c r="B2035" s="1">
        <v>2</v>
      </c>
      <c r="C2035" s="1">
        <v>593</v>
      </c>
      <c r="D2035" s="1">
        <v>0.13171498293956699</v>
      </c>
      <c r="E2035" s="1">
        <v>0.131504657223009</v>
      </c>
      <c r="F2035" s="1">
        <v>-0.24838590779144301</v>
      </c>
      <c r="G2035" s="1"/>
    </row>
    <row r="2036" spans="1:7" x14ac:dyDescent="0.25">
      <c r="A2036" s="2" t="str">
        <f t="shared" si="31"/>
        <v>2_594</v>
      </c>
      <c r="B2036" s="1">
        <v>2</v>
      </c>
      <c r="C2036" s="1">
        <v>594</v>
      </c>
      <c r="D2036" s="1">
        <v>0.62120589113915303</v>
      </c>
      <c r="E2036" s="1">
        <v>0.62164036791906796</v>
      </c>
      <c r="F2036" s="1">
        <v>1.1677043448459401</v>
      </c>
      <c r="G2036" s="1"/>
    </row>
    <row r="2037" spans="1:7" x14ac:dyDescent="0.25">
      <c r="A2037" s="2" t="str">
        <f t="shared" si="31"/>
        <v>2_595</v>
      </c>
      <c r="B2037" s="1">
        <v>2</v>
      </c>
      <c r="C2037" s="1">
        <v>595</v>
      </c>
      <c r="D2037" s="1">
        <v>5.06571102008333E-2</v>
      </c>
      <c r="E2037" s="1">
        <v>5.1137011146675203E-2</v>
      </c>
      <c r="F2037" s="1">
        <v>0.59548457039473701</v>
      </c>
      <c r="G2037" s="1"/>
    </row>
    <row r="2038" spans="1:7" x14ac:dyDescent="0.25">
      <c r="A2038" s="2" t="str">
        <f t="shared" si="31"/>
        <v>2_596</v>
      </c>
      <c r="B2038" s="1">
        <v>2</v>
      </c>
      <c r="C2038" s="1">
        <v>596</v>
      </c>
      <c r="D2038" s="1">
        <v>-0.60608826652467096</v>
      </c>
      <c r="E2038" s="1">
        <v>-0.60459753126012605</v>
      </c>
      <c r="F2038" s="1">
        <v>-0.60518385236163696</v>
      </c>
      <c r="G2038" s="1"/>
    </row>
    <row r="2039" spans="1:7" x14ac:dyDescent="0.25">
      <c r="A2039" s="2" t="str">
        <f t="shared" si="31"/>
        <v>2_597</v>
      </c>
      <c r="B2039" s="1">
        <v>2</v>
      </c>
      <c r="C2039" s="1">
        <v>597</v>
      </c>
      <c r="D2039" s="1">
        <v>6.0203365277812101E-2</v>
      </c>
      <c r="E2039" s="1">
        <v>5.9747253055342002E-2</v>
      </c>
      <c r="F2039" s="1">
        <v>-0.96221589568472998</v>
      </c>
      <c r="G2039" s="1"/>
    </row>
    <row r="2040" spans="1:7" x14ac:dyDescent="0.25">
      <c r="A2040" s="2" t="str">
        <f t="shared" si="31"/>
        <v>2_598</v>
      </c>
      <c r="B2040" s="1">
        <v>2</v>
      </c>
      <c r="C2040" s="1">
        <v>598</v>
      </c>
      <c r="D2040" s="1">
        <v>-0.94293548652486403</v>
      </c>
      <c r="E2040" s="1">
        <v>-0.94302651816260796</v>
      </c>
      <c r="F2040" s="1">
        <v>-1.28682033743809</v>
      </c>
      <c r="G2040" s="1"/>
    </row>
    <row r="2041" spans="1:7" x14ac:dyDescent="0.25">
      <c r="A2041" s="2" t="str">
        <f t="shared" si="31"/>
        <v>2_599</v>
      </c>
      <c r="B2041" s="1">
        <v>2</v>
      </c>
      <c r="C2041" s="1">
        <v>599</v>
      </c>
      <c r="D2041" s="1">
        <v>0.72158055017212797</v>
      </c>
      <c r="E2041" s="1">
        <v>0.72413539436548702</v>
      </c>
      <c r="F2041" s="1">
        <v>0.105261820261476</v>
      </c>
      <c r="G2041" s="1"/>
    </row>
    <row r="2042" spans="1:7" x14ac:dyDescent="0.25">
      <c r="A2042" s="2" t="str">
        <f t="shared" si="31"/>
        <v>2_600</v>
      </c>
      <c r="B2042" s="1">
        <v>2</v>
      </c>
      <c r="C2042" s="1">
        <v>600</v>
      </c>
      <c r="D2042" s="1">
        <v>-0.54565867892491804</v>
      </c>
      <c r="E2042" s="1">
        <v>-0.54444861468294403</v>
      </c>
      <c r="F2042" s="1">
        <v>0.16060703443612001</v>
      </c>
      <c r="G2042" s="1"/>
    </row>
    <row r="2043" spans="1:7" x14ac:dyDescent="0.25">
      <c r="A2043" s="2" t="str">
        <f t="shared" si="31"/>
        <v>2_601</v>
      </c>
      <c r="B2043" s="1">
        <v>2</v>
      </c>
      <c r="C2043" s="1">
        <v>601</v>
      </c>
      <c r="D2043" s="1">
        <v>-0.129246294750234</v>
      </c>
      <c r="E2043" s="1">
        <v>-0.128518628067366</v>
      </c>
      <c r="F2043" s="1">
        <v>-2.0504210614424601</v>
      </c>
      <c r="G2043" s="1"/>
    </row>
    <row r="2044" spans="1:7" x14ac:dyDescent="0.25">
      <c r="A2044" s="2" t="str">
        <f t="shared" si="31"/>
        <v>2_602</v>
      </c>
      <c r="B2044" s="1">
        <v>2</v>
      </c>
      <c r="C2044" s="1">
        <v>602</v>
      </c>
      <c r="D2044" s="1">
        <v>1.8087361902157</v>
      </c>
      <c r="E2044" s="1">
        <v>1.8109591414360899</v>
      </c>
      <c r="F2044" s="1">
        <v>-0.54323144139772706</v>
      </c>
      <c r="G2044" s="1"/>
    </row>
    <row r="2045" spans="1:7" x14ac:dyDescent="0.25">
      <c r="A2045" s="2" t="str">
        <f t="shared" si="31"/>
        <v>2_603</v>
      </c>
      <c r="B2045" s="1">
        <v>2</v>
      </c>
      <c r="C2045" s="1">
        <v>603</v>
      </c>
      <c r="D2045" s="1">
        <v>0.45716897368162002</v>
      </c>
      <c r="E2045" s="1">
        <v>0.456838073352135</v>
      </c>
      <c r="F2045" s="1">
        <v>1.22935836014198</v>
      </c>
      <c r="G2045" s="1"/>
    </row>
    <row r="2046" spans="1:7" x14ac:dyDescent="0.25">
      <c r="A2046" s="2" t="str">
        <f t="shared" si="31"/>
        <v>2_604</v>
      </c>
      <c r="B2046" s="1">
        <v>2</v>
      </c>
      <c r="C2046" s="1">
        <v>604</v>
      </c>
      <c r="D2046" s="1">
        <v>0.72678888493982396</v>
      </c>
      <c r="E2046" s="1">
        <v>0.72572983432767202</v>
      </c>
      <c r="F2046" s="1">
        <v>0.39751656984877498</v>
      </c>
      <c r="G2046" s="1"/>
    </row>
    <row r="2047" spans="1:7" x14ac:dyDescent="0.25">
      <c r="A2047" s="2" t="str">
        <f t="shared" si="31"/>
        <v>2_605</v>
      </c>
      <c r="B2047" s="1">
        <v>2</v>
      </c>
      <c r="C2047" s="1">
        <v>605</v>
      </c>
      <c r="D2047" s="1">
        <v>1.3675377896313301</v>
      </c>
      <c r="E2047" s="1">
        <v>1.36528978925112</v>
      </c>
      <c r="F2047" s="1">
        <v>5.5744111636161699E-2</v>
      </c>
      <c r="G2047" s="1"/>
    </row>
    <row r="2048" spans="1:7" x14ac:dyDescent="0.25">
      <c r="A2048" s="2" t="str">
        <f t="shared" si="31"/>
        <v>2_606</v>
      </c>
      <c r="B2048" s="1">
        <v>2</v>
      </c>
      <c r="C2048" s="1">
        <v>606</v>
      </c>
      <c r="D2048" s="1">
        <v>-1.3354073155156301</v>
      </c>
      <c r="E2048" s="1">
        <v>-1.33495270349547</v>
      </c>
      <c r="F2048" s="1">
        <v>-0.57877768006856201</v>
      </c>
      <c r="G2048" s="1"/>
    </row>
    <row r="2049" spans="1:7" x14ac:dyDescent="0.25">
      <c r="A2049" s="2" t="str">
        <f t="shared" si="31"/>
        <v>2_607</v>
      </c>
      <c r="B2049" s="1">
        <v>2</v>
      </c>
      <c r="C2049" s="1">
        <v>607</v>
      </c>
      <c r="D2049" s="1">
        <v>0.84975052801456297</v>
      </c>
      <c r="E2049" s="1">
        <v>0.85092464195050099</v>
      </c>
      <c r="F2049" s="1">
        <v>0.91444826232320597</v>
      </c>
      <c r="G2049" s="1"/>
    </row>
    <row r="2050" spans="1:7" x14ac:dyDescent="0.25">
      <c r="A2050" s="2" t="str">
        <f t="shared" si="31"/>
        <v>2_608</v>
      </c>
      <c r="B2050" s="1">
        <v>2</v>
      </c>
      <c r="C2050" s="1">
        <v>608</v>
      </c>
      <c r="D2050" s="1">
        <v>-0.97582818447212805</v>
      </c>
      <c r="E2050" s="1">
        <v>-0.97609193709882403</v>
      </c>
      <c r="F2050" s="1">
        <v>-2.0983316890439001</v>
      </c>
      <c r="G2050" s="1"/>
    </row>
    <row r="2051" spans="1:7" x14ac:dyDescent="0.25">
      <c r="A2051" s="2" t="str">
        <f t="shared" ref="A2051:A2114" si="32">B2051&amp;"_"&amp;C2051</f>
        <v>2_609</v>
      </c>
      <c r="B2051" s="1">
        <v>2</v>
      </c>
      <c r="C2051" s="1">
        <v>609</v>
      </c>
      <c r="D2051" s="1">
        <v>-0.108500043390826</v>
      </c>
      <c r="E2051" s="1">
        <v>-0.110290863231854</v>
      </c>
      <c r="F2051" s="1">
        <v>-1.14992228904117</v>
      </c>
      <c r="G2051" s="1"/>
    </row>
    <row r="2052" spans="1:7" x14ac:dyDescent="0.25">
      <c r="A2052" s="2" t="str">
        <f t="shared" si="32"/>
        <v>2_610</v>
      </c>
      <c r="B2052" s="1">
        <v>2</v>
      </c>
      <c r="C2052" s="1">
        <v>610</v>
      </c>
      <c r="D2052" s="1">
        <v>-0.48788160551637599</v>
      </c>
      <c r="E2052" s="1">
        <v>-0.48822065428235101</v>
      </c>
      <c r="F2052" s="1">
        <v>0.69372163537000597</v>
      </c>
      <c r="G2052" s="1"/>
    </row>
    <row r="2053" spans="1:7" x14ac:dyDescent="0.25">
      <c r="A2053" s="2" t="str">
        <f t="shared" si="32"/>
        <v>2_611</v>
      </c>
      <c r="B2053" s="1">
        <v>2</v>
      </c>
      <c r="C2053" s="1">
        <v>611</v>
      </c>
      <c r="D2053" s="1">
        <v>-9.7773535818027904E-2</v>
      </c>
      <c r="E2053" s="1">
        <v>-9.6894007864293294E-2</v>
      </c>
      <c r="F2053" s="1">
        <v>1.0164203480395999</v>
      </c>
      <c r="G2053" s="1"/>
    </row>
    <row r="2054" spans="1:7" x14ac:dyDescent="0.25">
      <c r="A2054" s="2" t="str">
        <f t="shared" si="32"/>
        <v>2_612</v>
      </c>
      <c r="B2054" s="1">
        <v>2</v>
      </c>
      <c r="C2054" s="1">
        <v>612</v>
      </c>
      <c r="D2054" s="1">
        <v>1.7208470292569</v>
      </c>
      <c r="E2054" s="1">
        <v>1.71972262741458</v>
      </c>
      <c r="F2054" s="1">
        <v>-0.91194264361803701</v>
      </c>
      <c r="G2054" s="1"/>
    </row>
    <row r="2055" spans="1:7" x14ac:dyDescent="0.25">
      <c r="A2055" s="2" t="str">
        <f t="shared" si="32"/>
        <v>2_613</v>
      </c>
      <c r="B2055" s="1">
        <v>2</v>
      </c>
      <c r="C2055" s="1">
        <v>613</v>
      </c>
      <c r="D2055" s="1">
        <v>0.36858731241704601</v>
      </c>
      <c r="E2055" s="1">
        <v>0.36645902543554298</v>
      </c>
      <c r="F2055" s="1">
        <v>0.12240451051623701</v>
      </c>
      <c r="G2055" s="1"/>
    </row>
    <row r="2056" spans="1:7" x14ac:dyDescent="0.25">
      <c r="A2056" s="2" t="str">
        <f t="shared" si="32"/>
        <v>2_614</v>
      </c>
      <c r="B2056" s="1">
        <v>2</v>
      </c>
      <c r="C2056" s="1">
        <v>614</v>
      </c>
      <c r="D2056" s="1">
        <v>1.25000845768297</v>
      </c>
      <c r="E2056" s="1">
        <v>1.25043402983006</v>
      </c>
      <c r="F2056" s="1">
        <v>-0.53843250100523798</v>
      </c>
      <c r="G2056" s="1"/>
    </row>
    <row r="2057" spans="1:7" x14ac:dyDescent="0.25">
      <c r="A2057" s="2" t="str">
        <f t="shared" si="32"/>
        <v>2_615</v>
      </c>
      <c r="B2057" s="1">
        <v>2</v>
      </c>
      <c r="C2057" s="1">
        <v>615</v>
      </c>
      <c r="D2057" s="1">
        <v>-0.48985796519636998</v>
      </c>
      <c r="E2057" s="1">
        <v>-0.49015380361196598</v>
      </c>
      <c r="F2057" s="1">
        <v>-1.0014098233758399</v>
      </c>
      <c r="G2057" s="1"/>
    </row>
    <row r="2058" spans="1:7" x14ac:dyDescent="0.25">
      <c r="A2058" s="2" t="str">
        <f t="shared" si="32"/>
        <v>2_616</v>
      </c>
      <c r="B2058" s="1">
        <v>2</v>
      </c>
      <c r="C2058" s="1">
        <v>616</v>
      </c>
      <c r="D2058" s="1">
        <v>1.72334204888026</v>
      </c>
      <c r="E2058" s="1">
        <v>1.7211434385458499</v>
      </c>
      <c r="F2058" s="1">
        <v>-0.59266556840512297</v>
      </c>
      <c r="G2058" s="1"/>
    </row>
    <row r="2059" spans="1:7" x14ac:dyDescent="0.25">
      <c r="A2059" s="2" t="str">
        <f t="shared" si="32"/>
        <v>2_617</v>
      </c>
      <c r="B2059" s="1">
        <v>2</v>
      </c>
      <c r="C2059" s="1">
        <v>617</v>
      </c>
      <c r="D2059" s="1">
        <v>-0.59502388720617305</v>
      </c>
      <c r="E2059" s="1">
        <v>-0.595951285833906</v>
      </c>
      <c r="F2059" s="1">
        <v>1.1036661999797699</v>
      </c>
      <c r="G2059" s="1"/>
    </row>
    <row r="2060" spans="1:7" x14ac:dyDescent="0.25">
      <c r="A2060" s="2" t="str">
        <f t="shared" si="32"/>
        <v>2_618</v>
      </c>
      <c r="B2060" s="1">
        <v>2</v>
      </c>
      <c r="C2060" s="1">
        <v>618</v>
      </c>
      <c r="D2060" s="1">
        <v>-0.84279348627870998</v>
      </c>
      <c r="E2060" s="1">
        <v>-0.84288373785347603</v>
      </c>
      <c r="F2060" s="1">
        <v>-1.6985945350401801</v>
      </c>
      <c r="G2060" s="1"/>
    </row>
    <row r="2061" spans="1:7" x14ac:dyDescent="0.25">
      <c r="A2061" s="2" t="str">
        <f t="shared" si="32"/>
        <v>2_619</v>
      </c>
      <c r="B2061" s="1">
        <v>2</v>
      </c>
      <c r="C2061" s="1">
        <v>619</v>
      </c>
      <c r="D2061" s="1">
        <v>-8.6297256935566599E-2</v>
      </c>
      <c r="E2061" s="1">
        <v>-8.6413961988082197E-2</v>
      </c>
      <c r="F2061" s="1">
        <v>0.93967786565205202</v>
      </c>
      <c r="G2061" s="1"/>
    </row>
    <row r="2062" spans="1:7" x14ac:dyDescent="0.25">
      <c r="A2062" s="2" t="str">
        <f t="shared" si="32"/>
        <v>2_620</v>
      </c>
      <c r="B2062" s="1">
        <v>2</v>
      </c>
      <c r="C2062" s="1">
        <v>620</v>
      </c>
      <c r="D2062" s="1">
        <v>-1.1793746609626601</v>
      </c>
      <c r="E2062" s="1">
        <v>-1.17849043186869</v>
      </c>
      <c r="F2062" s="1">
        <v>-0.73570455508938704</v>
      </c>
      <c r="G2062" s="1"/>
    </row>
    <row r="2063" spans="1:7" x14ac:dyDescent="0.25">
      <c r="A2063" s="2" t="str">
        <f t="shared" si="32"/>
        <v>2_621</v>
      </c>
      <c r="B2063" s="1">
        <v>2</v>
      </c>
      <c r="C2063" s="1">
        <v>621</v>
      </c>
      <c r="D2063" s="1">
        <v>2.0501511490064401</v>
      </c>
      <c r="E2063" s="1">
        <v>2.0507708845794599</v>
      </c>
      <c r="F2063" s="1">
        <v>0.968647117432476</v>
      </c>
      <c r="G2063" s="1"/>
    </row>
    <row r="2064" spans="1:7" x14ac:dyDescent="0.25">
      <c r="A2064" s="2" t="str">
        <f t="shared" si="32"/>
        <v>2_622</v>
      </c>
      <c r="B2064" s="1">
        <v>2</v>
      </c>
      <c r="C2064" s="1">
        <v>622</v>
      </c>
      <c r="D2064" s="1">
        <v>0.315228540869257</v>
      </c>
      <c r="E2064" s="1">
        <v>0.316495225486086</v>
      </c>
      <c r="F2064" s="1">
        <v>1.63232778912063</v>
      </c>
      <c r="G2064" s="1"/>
    </row>
    <row r="2065" spans="1:7" x14ac:dyDescent="0.25">
      <c r="A2065" s="2" t="str">
        <f t="shared" si="32"/>
        <v>2_623</v>
      </c>
      <c r="B2065" s="1">
        <v>2</v>
      </c>
      <c r="C2065" s="1">
        <v>623</v>
      </c>
      <c r="D2065" s="1">
        <v>1.00512449399433</v>
      </c>
      <c r="E2065" s="1">
        <v>1.00473734914774</v>
      </c>
      <c r="F2065" s="1">
        <v>-0.43530278537020001</v>
      </c>
      <c r="G2065" s="1"/>
    </row>
    <row r="2066" spans="1:7" x14ac:dyDescent="0.25">
      <c r="A2066" s="2" t="str">
        <f t="shared" si="32"/>
        <v>2_624</v>
      </c>
      <c r="B2066" s="1">
        <v>2</v>
      </c>
      <c r="C2066" s="1">
        <v>624</v>
      </c>
      <c r="D2066" s="1">
        <v>1.3746213989446101</v>
      </c>
      <c r="E2066" s="1">
        <v>1.3741713851686099</v>
      </c>
      <c r="F2066" s="1">
        <v>-0.21944223635985499</v>
      </c>
      <c r="G2066" s="1"/>
    </row>
    <row r="2067" spans="1:7" x14ac:dyDescent="0.25">
      <c r="A2067" s="2" t="str">
        <f t="shared" si="32"/>
        <v>2_625</v>
      </c>
      <c r="B2067" s="1">
        <v>2</v>
      </c>
      <c r="C2067" s="1">
        <v>625</v>
      </c>
      <c r="D2067" s="1">
        <v>0.66854063677292896</v>
      </c>
      <c r="E2067" s="1">
        <v>0.66890424316672203</v>
      </c>
      <c r="F2067" s="1">
        <v>-2.2820548324787802</v>
      </c>
      <c r="G2067" s="1"/>
    </row>
    <row r="2068" spans="1:7" x14ac:dyDescent="0.25">
      <c r="A2068" s="2" t="str">
        <f t="shared" si="32"/>
        <v>2_626</v>
      </c>
      <c r="B2068" s="1">
        <v>2</v>
      </c>
      <c r="C2068" s="1">
        <v>626</v>
      </c>
      <c r="D2068" s="1">
        <v>0.26440014537659101</v>
      </c>
      <c r="E2068" s="1">
        <v>0.26617016153684298</v>
      </c>
      <c r="F2068" s="1">
        <v>-0.98048291828397305</v>
      </c>
      <c r="G2068" s="1"/>
    </row>
    <row r="2069" spans="1:7" x14ac:dyDescent="0.25">
      <c r="A2069" s="2" t="str">
        <f t="shared" si="32"/>
        <v>2_627</v>
      </c>
      <c r="B2069" s="1">
        <v>2</v>
      </c>
      <c r="C2069" s="1">
        <v>627</v>
      </c>
      <c r="D2069" s="1">
        <v>-0.57199623126340104</v>
      </c>
      <c r="E2069" s="1">
        <v>-0.57248170908596896</v>
      </c>
      <c r="F2069" s="1">
        <v>-0.70647349610257204</v>
      </c>
      <c r="G2069" s="1"/>
    </row>
    <row r="2070" spans="1:7" x14ac:dyDescent="0.25">
      <c r="A2070" s="2" t="str">
        <f t="shared" si="32"/>
        <v>2_628</v>
      </c>
      <c r="B2070" s="1">
        <v>2</v>
      </c>
      <c r="C2070" s="1">
        <v>628</v>
      </c>
      <c r="D2070" s="1">
        <v>-1.57482851324516</v>
      </c>
      <c r="E2070" s="1">
        <v>-1.57570350226733</v>
      </c>
      <c r="F2070" s="1">
        <v>0.81375401516748602</v>
      </c>
      <c r="G2070" s="1"/>
    </row>
    <row r="2071" spans="1:7" x14ac:dyDescent="0.25">
      <c r="A2071" s="2" t="str">
        <f t="shared" si="32"/>
        <v>2_629</v>
      </c>
      <c r="B2071" s="1">
        <v>2</v>
      </c>
      <c r="C2071" s="1">
        <v>629</v>
      </c>
      <c r="D2071" s="1">
        <v>-0.32695701589387699</v>
      </c>
      <c r="E2071" s="1">
        <v>-0.32628579330401802</v>
      </c>
      <c r="F2071" s="1">
        <v>-0.419472177933084</v>
      </c>
      <c r="G2071" s="1"/>
    </row>
    <row r="2072" spans="1:7" x14ac:dyDescent="0.25">
      <c r="A2072" s="2" t="str">
        <f t="shared" si="32"/>
        <v>2_630</v>
      </c>
      <c r="B2072" s="1">
        <v>2</v>
      </c>
      <c r="C2072" s="1">
        <v>630</v>
      </c>
      <c r="D2072" s="1">
        <v>-0.56344163910676703</v>
      </c>
      <c r="E2072" s="1">
        <v>-0.56302523765974699</v>
      </c>
      <c r="F2072" s="1">
        <v>-0.59609969221097103</v>
      </c>
      <c r="G2072" s="1"/>
    </row>
    <row r="2073" spans="1:7" x14ac:dyDescent="0.25">
      <c r="A2073" s="2" t="str">
        <f t="shared" si="32"/>
        <v>2_631</v>
      </c>
      <c r="B2073" s="1">
        <v>2</v>
      </c>
      <c r="C2073" s="1">
        <v>631</v>
      </c>
      <c r="D2073" s="1">
        <v>0.280475710572755</v>
      </c>
      <c r="E2073" s="1">
        <v>0.27891687517207903</v>
      </c>
      <c r="F2073" s="1">
        <v>-2.2760028696439501E-2</v>
      </c>
      <c r="G2073" s="1"/>
    </row>
    <row r="2074" spans="1:7" x14ac:dyDescent="0.25">
      <c r="A2074" s="2" t="str">
        <f t="shared" si="32"/>
        <v>2_632</v>
      </c>
      <c r="B2074" s="1">
        <v>2</v>
      </c>
      <c r="C2074" s="1">
        <v>632</v>
      </c>
      <c r="D2074" s="1">
        <v>0.218647121158559</v>
      </c>
      <c r="E2074" s="1">
        <v>0.220006305474995</v>
      </c>
      <c r="F2074" s="1">
        <v>-0.74935526386034701</v>
      </c>
      <c r="G2074" s="1"/>
    </row>
    <row r="2075" spans="1:7" x14ac:dyDescent="0.25">
      <c r="A2075" s="2" t="str">
        <f t="shared" si="32"/>
        <v>2_633</v>
      </c>
      <c r="B2075" s="1">
        <v>2</v>
      </c>
      <c r="C2075" s="1">
        <v>633</v>
      </c>
      <c r="D2075" s="1">
        <v>-3.8932431375851999E-2</v>
      </c>
      <c r="E2075" s="1">
        <v>-3.8504611899325698E-2</v>
      </c>
      <c r="F2075" s="1">
        <v>0.80361696971087004</v>
      </c>
      <c r="G2075" s="1"/>
    </row>
    <row r="2076" spans="1:7" x14ac:dyDescent="0.25">
      <c r="A2076" s="2" t="str">
        <f t="shared" si="32"/>
        <v>2_634</v>
      </c>
      <c r="B2076" s="1">
        <v>2</v>
      </c>
      <c r="C2076" s="1">
        <v>634</v>
      </c>
      <c r="D2076" s="1">
        <v>-0.16426886059187601</v>
      </c>
      <c r="E2076" s="1">
        <v>-0.163443412013344</v>
      </c>
      <c r="F2076" s="1">
        <v>0.479937065978639</v>
      </c>
      <c r="G2076" s="1"/>
    </row>
    <row r="2077" spans="1:7" x14ac:dyDescent="0.25">
      <c r="A2077" s="2" t="str">
        <f t="shared" si="32"/>
        <v>2_635</v>
      </c>
      <c r="B2077" s="1">
        <v>2</v>
      </c>
      <c r="C2077" s="1">
        <v>635</v>
      </c>
      <c r="D2077" s="1">
        <v>-0.52472257055246996</v>
      </c>
      <c r="E2077" s="1">
        <v>-0.52488066746051798</v>
      </c>
      <c r="F2077" s="1">
        <v>1.0875317304074199</v>
      </c>
      <c r="G2077" s="1"/>
    </row>
    <row r="2078" spans="1:7" x14ac:dyDescent="0.25">
      <c r="A2078" s="2" t="str">
        <f t="shared" si="32"/>
        <v>2_636</v>
      </c>
      <c r="B2078" s="1">
        <v>2</v>
      </c>
      <c r="C2078" s="1">
        <v>636</v>
      </c>
      <c r="D2078" s="1">
        <v>-0.481590974072032</v>
      </c>
      <c r="E2078" s="1">
        <v>-0.48089317515998298</v>
      </c>
      <c r="F2078" s="1">
        <v>-0.83344457166269703</v>
      </c>
      <c r="G2078" s="1"/>
    </row>
    <row r="2079" spans="1:7" x14ac:dyDescent="0.25">
      <c r="A2079" s="2" t="str">
        <f t="shared" si="32"/>
        <v>2_637</v>
      </c>
      <c r="B2079" s="1">
        <v>2</v>
      </c>
      <c r="C2079" s="1">
        <v>637</v>
      </c>
      <c r="D2079" s="1">
        <v>1.5257132022472</v>
      </c>
      <c r="E2079" s="1">
        <v>1.52441894106085</v>
      </c>
      <c r="F2079" s="1">
        <v>-0.58037637302535505</v>
      </c>
      <c r="G2079" s="1"/>
    </row>
    <row r="2080" spans="1:7" x14ac:dyDescent="0.25">
      <c r="A2080" s="2" t="str">
        <f t="shared" si="32"/>
        <v>2_638</v>
      </c>
      <c r="B2080" s="1">
        <v>2</v>
      </c>
      <c r="C2080" s="1">
        <v>638</v>
      </c>
      <c r="D2080" s="1">
        <v>8.4649776863384402E-2</v>
      </c>
      <c r="E2080" s="1">
        <v>8.4476004982903002E-2</v>
      </c>
      <c r="F2080" s="1">
        <v>-0.95288595411130905</v>
      </c>
      <c r="G2080" s="1"/>
    </row>
    <row r="2081" spans="1:7" x14ac:dyDescent="0.25">
      <c r="A2081" s="2" t="str">
        <f t="shared" si="32"/>
        <v>2_639</v>
      </c>
      <c r="B2081" s="1">
        <v>2</v>
      </c>
      <c r="C2081" s="1">
        <v>639</v>
      </c>
      <c r="D2081" s="1">
        <v>0.325945901874997</v>
      </c>
      <c r="E2081" s="1">
        <v>0.32704607270442099</v>
      </c>
      <c r="F2081" s="1">
        <v>0.30049663671961002</v>
      </c>
      <c r="G2081" s="1"/>
    </row>
    <row r="2082" spans="1:7" x14ac:dyDescent="0.25">
      <c r="A2082" s="2" t="str">
        <f t="shared" si="32"/>
        <v>2_640</v>
      </c>
      <c r="B2082" s="1">
        <v>2</v>
      </c>
      <c r="C2082" s="1">
        <v>640</v>
      </c>
      <c r="D2082" s="1">
        <v>0.28083371632836801</v>
      </c>
      <c r="E2082" s="1">
        <v>0.281472269278009</v>
      </c>
      <c r="F2082" s="1">
        <v>-1.94466672629129</v>
      </c>
      <c r="G2082" s="1"/>
    </row>
    <row r="2083" spans="1:7" x14ac:dyDescent="0.25">
      <c r="A2083" s="2" t="str">
        <f t="shared" si="32"/>
        <v>2_641</v>
      </c>
      <c r="B2083" s="1">
        <v>2</v>
      </c>
      <c r="C2083" s="1">
        <v>641</v>
      </c>
      <c r="D2083" s="1">
        <v>-0.48425342488607998</v>
      </c>
      <c r="E2083" s="1">
        <v>-0.48287576561448498</v>
      </c>
      <c r="F2083" s="1">
        <v>0.67707451163695298</v>
      </c>
      <c r="G2083" s="1"/>
    </row>
    <row r="2084" spans="1:7" x14ac:dyDescent="0.25">
      <c r="A2084" s="2" t="str">
        <f t="shared" si="32"/>
        <v>2_642</v>
      </c>
      <c r="B2084" s="1">
        <v>2</v>
      </c>
      <c r="C2084" s="1">
        <v>642</v>
      </c>
      <c r="D2084" s="1">
        <v>1.6625779489789201</v>
      </c>
      <c r="E2084" s="1">
        <v>1.66252513289153</v>
      </c>
      <c r="F2084" s="1">
        <v>-0.74952421091235</v>
      </c>
      <c r="G2084" s="1"/>
    </row>
    <row r="2085" spans="1:7" x14ac:dyDescent="0.25">
      <c r="A2085" s="2" t="str">
        <f t="shared" si="32"/>
        <v>2_643</v>
      </c>
      <c r="B2085" s="1">
        <v>2</v>
      </c>
      <c r="C2085" s="1">
        <v>643</v>
      </c>
      <c r="D2085" s="1">
        <v>0.87138098117327001</v>
      </c>
      <c r="E2085" s="1">
        <v>0.87194274934527005</v>
      </c>
      <c r="F2085" s="1">
        <v>0.40783936458370701</v>
      </c>
      <c r="G2085" s="1"/>
    </row>
    <row r="2086" spans="1:7" x14ac:dyDescent="0.25">
      <c r="A2086" s="2" t="str">
        <f t="shared" si="32"/>
        <v>2_644</v>
      </c>
      <c r="B2086" s="1">
        <v>2</v>
      </c>
      <c r="C2086" s="1">
        <v>644</v>
      </c>
      <c r="D2086" s="1">
        <v>0.44795050719726998</v>
      </c>
      <c r="E2086" s="1">
        <v>0.44844269490705202</v>
      </c>
      <c r="F2086" s="1">
        <v>-7.6594003461597102E-2</v>
      </c>
      <c r="G2086" s="1"/>
    </row>
    <row r="2087" spans="1:7" x14ac:dyDescent="0.25">
      <c r="A2087" s="2" t="str">
        <f t="shared" si="32"/>
        <v>2_645</v>
      </c>
      <c r="B2087" s="1">
        <v>2</v>
      </c>
      <c r="C2087" s="1">
        <v>645</v>
      </c>
      <c r="D2087" s="1">
        <v>7.1259449872234398E-2</v>
      </c>
      <c r="E2087" s="1">
        <v>7.1876939281148897E-2</v>
      </c>
      <c r="F2087" s="1">
        <v>0.72445091918344195</v>
      </c>
      <c r="G2087" s="1"/>
    </row>
    <row r="2088" spans="1:7" x14ac:dyDescent="0.25">
      <c r="A2088" s="2" t="str">
        <f t="shared" si="32"/>
        <v>2_646</v>
      </c>
      <c r="B2088" s="1">
        <v>2</v>
      </c>
      <c r="C2088" s="1">
        <v>646</v>
      </c>
      <c r="D2088" s="1">
        <v>-1.0353320353762601</v>
      </c>
      <c r="E2088" s="1">
        <v>-1.03523191157411</v>
      </c>
      <c r="F2088" s="1">
        <v>-3.2552142990967901</v>
      </c>
      <c r="G2088" s="1"/>
    </row>
    <row r="2089" spans="1:7" x14ac:dyDescent="0.25">
      <c r="A2089" s="2" t="str">
        <f t="shared" si="32"/>
        <v>2_647</v>
      </c>
      <c r="B2089" s="1">
        <v>2</v>
      </c>
      <c r="C2089" s="1">
        <v>647</v>
      </c>
      <c r="D2089" s="1">
        <v>-0.674086244835018</v>
      </c>
      <c r="E2089" s="1">
        <v>-0.67311587475875201</v>
      </c>
      <c r="F2089" s="1">
        <v>-0.33939287655158801</v>
      </c>
      <c r="G2089" s="1"/>
    </row>
    <row r="2090" spans="1:7" x14ac:dyDescent="0.25">
      <c r="A2090" s="2" t="str">
        <f t="shared" si="32"/>
        <v>2_648</v>
      </c>
      <c r="B2090" s="1">
        <v>2</v>
      </c>
      <c r="C2090" s="1">
        <v>648</v>
      </c>
      <c r="D2090" s="1">
        <v>0.14623112730510801</v>
      </c>
      <c r="E2090" s="1">
        <v>0.14741562029549801</v>
      </c>
      <c r="F2090" s="1">
        <v>-1.0296582422849101</v>
      </c>
      <c r="G2090" s="1"/>
    </row>
    <row r="2091" spans="1:7" x14ac:dyDescent="0.25">
      <c r="A2091" s="2" t="str">
        <f t="shared" si="32"/>
        <v>2_649</v>
      </c>
      <c r="B2091" s="1">
        <v>2</v>
      </c>
      <c r="C2091" s="1">
        <v>649</v>
      </c>
      <c r="D2091" s="1">
        <v>-0.55889145656540296</v>
      </c>
      <c r="E2091" s="1">
        <v>-0.55788012077753701</v>
      </c>
      <c r="F2091" s="1">
        <v>-0.62421940971043999</v>
      </c>
      <c r="G2091" s="1"/>
    </row>
    <row r="2092" spans="1:7" x14ac:dyDescent="0.25">
      <c r="A2092" s="2" t="str">
        <f t="shared" si="32"/>
        <v>2_650</v>
      </c>
      <c r="B2092" s="1">
        <v>2</v>
      </c>
      <c r="C2092" s="1">
        <v>650</v>
      </c>
      <c r="D2092" s="1">
        <v>0.72520469911515595</v>
      </c>
      <c r="E2092" s="1">
        <v>0.72538762504142895</v>
      </c>
      <c r="F2092" s="1">
        <v>-0.90283987136608501</v>
      </c>
      <c r="G2092" s="1"/>
    </row>
    <row r="2093" spans="1:7" x14ac:dyDescent="0.25">
      <c r="A2093" s="2" t="str">
        <f t="shared" si="32"/>
        <v>2_651</v>
      </c>
      <c r="B2093" s="1">
        <v>2</v>
      </c>
      <c r="C2093" s="1">
        <v>651</v>
      </c>
      <c r="D2093" s="1">
        <v>0.60554509953407798</v>
      </c>
      <c r="E2093" s="1">
        <v>0.60356792417131799</v>
      </c>
      <c r="F2093" s="1">
        <v>0.19459027450792399</v>
      </c>
      <c r="G2093" s="1"/>
    </row>
    <row r="2094" spans="1:7" x14ac:dyDescent="0.25">
      <c r="A2094" s="2" t="str">
        <f t="shared" si="32"/>
        <v>2_652</v>
      </c>
      <c r="B2094" s="1">
        <v>2</v>
      </c>
      <c r="C2094" s="1">
        <v>652</v>
      </c>
      <c r="D2094" s="1">
        <v>-0.32724195212548901</v>
      </c>
      <c r="E2094" s="1">
        <v>-0.32584982002124602</v>
      </c>
      <c r="F2094" s="1">
        <v>-0.57532757558515402</v>
      </c>
      <c r="G2094" s="1"/>
    </row>
    <row r="2095" spans="1:7" x14ac:dyDescent="0.25">
      <c r="A2095" s="2" t="str">
        <f t="shared" si="32"/>
        <v>2_653</v>
      </c>
      <c r="B2095" s="1">
        <v>2</v>
      </c>
      <c r="C2095" s="1">
        <v>653</v>
      </c>
      <c r="D2095" s="1">
        <v>0.44375593694426202</v>
      </c>
      <c r="E2095" s="1">
        <v>0.44087900939714503</v>
      </c>
      <c r="F2095" s="1">
        <v>0.63732634627715901</v>
      </c>
      <c r="G2095" s="1"/>
    </row>
    <row r="2096" spans="1:7" x14ac:dyDescent="0.25">
      <c r="A2096" s="2" t="str">
        <f t="shared" si="32"/>
        <v>2_654</v>
      </c>
      <c r="B2096" s="1">
        <v>2</v>
      </c>
      <c r="C2096" s="1">
        <v>654</v>
      </c>
      <c r="D2096" s="1">
        <v>0.87535545506385204</v>
      </c>
      <c r="E2096" s="1">
        <v>0.87603197398149402</v>
      </c>
      <c r="F2096" s="1">
        <v>0.56362681121774905</v>
      </c>
      <c r="G2096" s="1"/>
    </row>
    <row r="2097" spans="1:7" x14ac:dyDescent="0.25">
      <c r="A2097" s="2" t="str">
        <f t="shared" si="32"/>
        <v>2_655</v>
      </c>
      <c r="B2097" s="1">
        <v>2</v>
      </c>
      <c r="C2097" s="1">
        <v>655</v>
      </c>
      <c r="D2097" s="1">
        <v>0.29435611105200898</v>
      </c>
      <c r="E2097" s="1">
        <v>0.29379188612003498</v>
      </c>
      <c r="F2097" s="1">
        <v>0.27265070214779602</v>
      </c>
      <c r="G2097" s="1"/>
    </row>
    <row r="2098" spans="1:7" x14ac:dyDescent="0.25">
      <c r="A2098" s="2" t="str">
        <f t="shared" si="32"/>
        <v>2_656</v>
      </c>
      <c r="B2098" s="1">
        <v>2</v>
      </c>
      <c r="C2098" s="1">
        <v>656</v>
      </c>
      <c r="D2098" s="1">
        <v>1.8141283924123099</v>
      </c>
      <c r="E2098" s="1">
        <v>1.81381947999558</v>
      </c>
      <c r="F2098" s="1">
        <v>0.897026931630447</v>
      </c>
      <c r="G2098" s="1"/>
    </row>
    <row r="2099" spans="1:7" x14ac:dyDescent="0.25">
      <c r="A2099" s="2" t="str">
        <f t="shared" si="32"/>
        <v>2_657</v>
      </c>
      <c r="B2099" s="1">
        <v>2</v>
      </c>
      <c r="C2099" s="1">
        <v>657</v>
      </c>
      <c r="D2099" s="1">
        <v>-0.21408629476018001</v>
      </c>
      <c r="E2099" s="1">
        <v>-0.21463220254832699</v>
      </c>
      <c r="F2099" s="1">
        <v>-0.25623951172380799</v>
      </c>
      <c r="G2099" s="1"/>
    </row>
    <row r="2100" spans="1:7" x14ac:dyDescent="0.25">
      <c r="A2100" s="2" t="str">
        <f t="shared" si="32"/>
        <v>2_658</v>
      </c>
      <c r="B2100" s="1">
        <v>2</v>
      </c>
      <c r="C2100" s="1">
        <v>658</v>
      </c>
      <c r="D2100" s="1">
        <v>5.8238920965746101E-2</v>
      </c>
      <c r="E2100" s="1">
        <v>5.7501264752465898E-2</v>
      </c>
      <c r="F2100" s="1">
        <v>-0.76392527135696098</v>
      </c>
      <c r="G2100" s="1"/>
    </row>
    <row r="2101" spans="1:7" x14ac:dyDescent="0.25">
      <c r="A2101" s="2" t="str">
        <f t="shared" si="32"/>
        <v>2_659</v>
      </c>
      <c r="B2101" s="1">
        <v>2</v>
      </c>
      <c r="C2101" s="1">
        <v>659</v>
      </c>
      <c r="D2101" s="1">
        <v>-0.85250894683469303</v>
      </c>
      <c r="E2101" s="1">
        <v>-0.85162683753211499</v>
      </c>
      <c r="F2101" s="1">
        <v>-0.48645449360181398</v>
      </c>
      <c r="G2101" s="1"/>
    </row>
    <row r="2102" spans="1:7" x14ac:dyDescent="0.25">
      <c r="A2102" s="2" t="str">
        <f t="shared" si="32"/>
        <v>2_660</v>
      </c>
      <c r="B2102" s="1">
        <v>2</v>
      </c>
      <c r="C2102" s="1">
        <v>660</v>
      </c>
      <c r="D2102" s="1">
        <v>-0.222047386382314</v>
      </c>
      <c r="E2102" s="1">
        <v>-0.22297600083449801</v>
      </c>
      <c r="F2102" s="1">
        <v>1.1387290571667801</v>
      </c>
      <c r="G2102" s="1"/>
    </row>
    <row r="2103" spans="1:7" x14ac:dyDescent="0.25">
      <c r="A2103" s="2" t="str">
        <f t="shared" si="32"/>
        <v>2_661</v>
      </c>
      <c r="B2103" s="1">
        <v>2</v>
      </c>
      <c r="C2103" s="1">
        <v>661</v>
      </c>
      <c r="D2103" s="1">
        <v>-0.89478877923592903</v>
      </c>
      <c r="E2103" s="1">
        <v>-0.89507551282599196</v>
      </c>
      <c r="F2103" s="1">
        <v>-1.32283866900862</v>
      </c>
      <c r="G2103" s="1"/>
    </row>
    <row r="2104" spans="1:7" x14ac:dyDescent="0.25">
      <c r="A2104" s="2" t="str">
        <f t="shared" si="32"/>
        <v>2_662</v>
      </c>
      <c r="B2104" s="1">
        <v>2</v>
      </c>
      <c r="C2104" s="1">
        <v>662</v>
      </c>
      <c r="D2104" s="1">
        <v>-0.44354676064286802</v>
      </c>
      <c r="E2104" s="1">
        <v>-0.44319948462360398</v>
      </c>
      <c r="F2104" s="1">
        <v>-1.19482602795844</v>
      </c>
      <c r="G2104" s="1"/>
    </row>
    <row r="2105" spans="1:7" x14ac:dyDescent="0.25">
      <c r="A2105" s="2" t="str">
        <f t="shared" si="32"/>
        <v>2_663</v>
      </c>
      <c r="B2105" s="1">
        <v>2</v>
      </c>
      <c r="C2105" s="1">
        <v>663</v>
      </c>
      <c r="D2105" s="1">
        <v>-0.14677519797437799</v>
      </c>
      <c r="E2105" s="1">
        <v>-0.14659492524493001</v>
      </c>
      <c r="F2105" s="1">
        <v>-0.719791327974172</v>
      </c>
      <c r="G2105" s="1"/>
    </row>
    <row r="2106" spans="1:7" x14ac:dyDescent="0.25">
      <c r="A2106" s="2" t="str">
        <f t="shared" si="32"/>
        <v>2_664</v>
      </c>
      <c r="B2106" s="1">
        <v>2</v>
      </c>
      <c r="C2106" s="1">
        <v>664</v>
      </c>
      <c r="D2106" s="1">
        <v>0.42444967817367002</v>
      </c>
      <c r="E2106" s="1">
        <v>0.42519130690929302</v>
      </c>
      <c r="F2106" s="1">
        <v>0.56211470456788304</v>
      </c>
      <c r="G2106" s="1"/>
    </row>
    <row r="2107" spans="1:7" x14ac:dyDescent="0.25">
      <c r="A2107" s="2" t="str">
        <f t="shared" si="32"/>
        <v>2_665</v>
      </c>
      <c r="B2107" s="1">
        <v>2</v>
      </c>
      <c r="C2107" s="1">
        <v>665</v>
      </c>
      <c r="D2107" s="1">
        <v>-0.96691115868578303</v>
      </c>
      <c r="E2107" s="1">
        <v>-0.96481764848784801</v>
      </c>
      <c r="F2107" s="1">
        <v>-1.4805559940266999</v>
      </c>
      <c r="G2107" s="1"/>
    </row>
    <row r="2108" spans="1:7" x14ac:dyDescent="0.25">
      <c r="A2108" s="2" t="str">
        <f t="shared" si="32"/>
        <v>2_666</v>
      </c>
      <c r="B2108" s="1">
        <v>2</v>
      </c>
      <c r="C2108" s="1">
        <v>666</v>
      </c>
      <c r="D2108" s="1">
        <v>-0.70214626289346604</v>
      </c>
      <c r="E2108" s="1">
        <v>-0.70239076708890402</v>
      </c>
      <c r="F2108" s="1">
        <v>-0.27828439295406898</v>
      </c>
      <c r="G2108" s="1"/>
    </row>
    <row r="2109" spans="1:7" x14ac:dyDescent="0.25">
      <c r="A2109" s="2" t="str">
        <f t="shared" si="32"/>
        <v>2_667</v>
      </c>
      <c r="B2109" s="1">
        <v>2</v>
      </c>
      <c r="C2109" s="1">
        <v>667</v>
      </c>
      <c r="D2109" s="1">
        <v>1.34005952816288</v>
      </c>
      <c r="E2109" s="1">
        <v>1.33924924800528</v>
      </c>
      <c r="F2109" s="1">
        <v>1.0286674408718599</v>
      </c>
      <c r="G2109" s="1"/>
    </row>
    <row r="2110" spans="1:7" x14ac:dyDescent="0.25">
      <c r="A2110" s="2" t="str">
        <f t="shared" si="32"/>
        <v>2_668</v>
      </c>
      <c r="B2110" s="1">
        <v>2</v>
      </c>
      <c r="C2110" s="1">
        <v>668</v>
      </c>
      <c r="D2110" s="1">
        <v>-1.5423322145378799</v>
      </c>
      <c r="E2110" s="1">
        <v>-1.5406562729720099</v>
      </c>
      <c r="F2110" s="1">
        <v>-0.21928339781690701</v>
      </c>
      <c r="G2110" s="1"/>
    </row>
    <row r="2111" spans="1:7" x14ac:dyDescent="0.25">
      <c r="A2111" s="2" t="str">
        <f t="shared" si="32"/>
        <v>2_669</v>
      </c>
      <c r="B2111" s="1">
        <v>2</v>
      </c>
      <c r="C2111" s="1">
        <v>669</v>
      </c>
      <c r="D2111" s="1">
        <v>1.6972789631191301</v>
      </c>
      <c r="E2111" s="1">
        <v>1.6956682712900299</v>
      </c>
      <c r="F2111" s="1">
        <v>2.2207159852999299</v>
      </c>
      <c r="G2111" s="1"/>
    </row>
    <row r="2112" spans="1:7" x14ac:dyDescent="0.25">
      <c r="A2112" s="2" t="str">
        <f t="shared" si="32"/>
        <v>2_670</v>
      </c>
      <c r="B2112" s="1">
        <v>2</v>
      </c>
      <c r="C2112" s="1">
        <v>670</v>
      </c>
      <c r="D2112" s="1">
        <v>-0.89053695830340496</v>
      </c>
      <c r="E2112" s="1">
        <v>-0.88969382707459199</v>
      </c>
      <c r="F2112" s="1">
        <v>-1.95321447940077</v>
      </c>
      <c r="G2112" s="1"/>
    </row>
    <row r="2113" spans="1:7" x14ac:dyDescent="0.25">
      <c r="A2113" s="2" t="str">
        <f t="shared" si="32"/>
        <v>2_671</v>
      </c>
      <c r="B2113" s="1">
        <v>2</v>
      </c>
      <c r="C2113" s="1">
        <v>671</v>
      </c>
      <c r="D2113" s="1">
        <v>0.316644103008486</v>
      </c>
      <c r="E2113" s="1">
        <v>0.31568817415092099</v>
      </c>
      <c r="F2113" s="1">
        <v>-0.37792877257653701</v>
      </c>
      <c r="G2113" s="1"/>
    </row>
    <row r="2114" spans="1:7" x14ac:dyDescent="0.25">
      <c r="A2114" s="2" t="str">
        <f t="shared" si="32"/>
        <v>2_672</v>
      </c>
      <c r="B2114" s="1">
        <v>2</v>
      </c>
      <c r="C2114" s="1">
        <v>672</v>
      </c>
      <c r="D2114" s="1">
        <v>1.8742008645392301</v>
      </c>
      <c r="E2114" s="1">
        <v>1.8752613608823501</v>
      </c>
      <c r="F2114" s="1">
        <v>0.73975402323120598</v>
      </c>
      <c r="G2114" s="1"/>
    </row>
    <row r="2115" spans="1:7" x14ac:dyDescent="0.25">
      <c r="A2115" s="2" t="str">
        <f t="shared" ref="A2115:A2178" si="33">B2115&amp;"_"&amp;C2115</f>
        <v>2_673</v>
      </c>
      <c r="B2115" s="1">
        <v>2</v>
      </c>
      <c r="C2115" s="1">
        <v>673</v>
      </c>
      <c r="D2115" s="1">
        <v>1.8540756645112799</v>
      </c>
      <c r="E2115" s="1">
        <v>1.85355147704428</v>
      </c>
      <c r="F2115" s="1">
        <v>0.74367011364044899</v>
      </c>
      <c r="G2115" s="1"/>
    </row>
    <row r="2116" spans="1:7" x14ac:dyDescent="0.25">
      <c r="A2116" s="2" t="str">
        <f t="shared" si="33"/>
        <v>2_674</v>
      </c>
      <c r="B2116" s="1">
        <v>2</v>
      </c>
      <c r="C2116" s="1">
        <v>674</v>
      </c>
      <c r="D2116" s="1">
        <v>1.0413462675354901</v>
      </c>
      <c r="E2116" s="1">
        <v>1.04009145645594</v>
      </c>
      <c r="F2116" s="1">
        <v>0.69734206264752896</v>
      </c>
      <c r="G2116" s="1"/>
    </row>
    <row r="2117" spans="1:7" x14ac:dyDescent="0.25">
      <c r="A2117" s="2" t="str">
        <f t="shared" si="33"/>
        <v>2_675</v>
      </c>
      <c r="B2117" s="1">
        <v>2</v>
      </c>
      <c r="C2117" s="1">
        <v>675</v>
      </c>
      <c r="D2117" s="1">
        <v>0.41614146597412099</v>
      </c>
      <c r="E2117" s="1">
        <v>0.41546402084157802</v>
      </c>
      <c r="F2117" s="1">
        <v>-2.03872453997255</v>
      </c>
      <c r="G2117" s="1"/>
    </row>
    <row r="2118" spans="1:7" x14ac:dyDescent="0.25">
      <c r="A2118" s="2" t="str">
        <f t="shared" si="33"/>
        <v>2_676</v>
      </c>
      <c r="B2118" s="1">
        <v>2</v>
      </c>
      <c r="C2118" s="1">
        <v>676</v>
      </c>
      <c r="D2118" s="1">
        <v>0.79545816602776698</v>
      </c>
      <c r="E2118" s="1">
        <v>0.79673282000918</v>
      </c>
      <c r="F2118" s="1">
        <v>-2.4429761601683701E-2</v>
      </c>
      <c r="G2118" s="1"/>
    </row>
    <row r="2119" spans="1:7" x14ac:dyDescent="0.25">
      <c r="A2119" s="2" t="str">
        <f t="shared" si="33"/>
        <v>2_677</v>
      </c>
      <c r="B2119" s="1">
        <v>2</v>
      </c>
      <c r="C2119" s="1">
        <v>677</v>
      </c>
      <c r="D2119" s="1">
        <v>-2.74854828685663</v>
      </c>
      <c r="E2119" s="1">
        <v>-2.74817286872526</v>
      </c>
      <c r="F2119" s="1">
        <v>0.39008149030542999</v>
      </c>
      <c r="G2119" s="1"/>
    </row>
    <row r="2120" spans="1:7" x14ac:dyDescent="0.25">
      <c r="A2120" s="2" t="str">
        <f t="shared" si="33"/>
        <v>2_678</v>
      </c>
      <c r="B2120" s="1">
        <v>2</v>
      </c>
      <c r="C2120" s="1">
        <v>678</v>
      </c>
      <c r="D2120" s="1">
        <v>-0.10419283592499499</v>
      </c>
      <c r="E2120" s="1">
        <v>-0.105053114685077</v>
      </c>
      <c r="F2120" s="1">
        <v>-1.2021391564024699</v>
      </c>
      <c r="G2120" s="1"/>
    </row>
    <row r="2121" spans="1:7" x14ac:dyDescent="0.25">
      <c r="A2121" s="2" t="str">
        <f t="shared" si="33"/>
        <v>2_679</v>
      </c>
      <c r="B2121" s="1">
        <v>2</v>
      </c>
      <c r="C2121" s="1">
        <v>679</v>
      </c>
      <c r="D2121" s="1">
        <v>-0.77311883545973903</v>
      </c>
      <c r="E2121" s="1">
        <v>-0.77282528643680604</v>
      </c>
      <c r="F2121" s="1">
        <v>2.3437198293920698</v>
      </c>
      <c r="G2121" s="1"/>
    </row>
    <row r="2122" spans="1:7" x14ac:dyDescent="0.25">
      <c r="A2122" s="2" t="str">
        <f t="shared" si="33"/>
        <v>2_680</v>
      </c>
      <c r="B2122" s="1">
        <v>2</v>
      </c>
      <c r="C2122" s="1">
        <v>680</v>
      </c>
      <c r="D2122" s="1">
        <v>-1.9173518165682499</v>
      </c>
      <c r="E2122" s="1">
        <v>-1.91638629669233</v>
      </c>
      <c r="F2122" s="1">
        <v>-0.91063130258179004</v>
      </c>
      <c r="G2122" s="1"/>
    </row>
    <row r="2123" spans="1:7" x14ac:dyDescent="0.25">
      <c r="A2123" s="2" t="str">
        <f t="shared" si="33"/>
        <v>2_681</v>
      </c>
      <c r="B2123" s="1">
        <v>2</v>
      </c>
      <c r="C2123" s="1">
        <v>681</v>
      </c>
      <c r="D2123" s="1">
        <v>0.602600120418461</v>
      </c>
      <c r="E2123" s="1">
        <v>0.60309047585686804</v>
      </c>
      <c r="F2123" s="1">
        <v>0.186689088007187</v>
      </c>
      <c r="G2123" s="1"/>
    </row>
    <row r="2124" spans="1:7" x14ac:dyDescent="0.25">
      <c r="A2124" s="2" t="str">
        <f t="shared" si="33"/>
        <v>2_682</v>
      </c>
      <c r="B2124" s="1">
        <v>2</v>
      </c>
      <c r="C2124" s="1">
        <v>682</v>
      </c>
      <c r="D2124" s="1">
        <v>0.22979938146456499</v>
      </c>
      <c r="E2124" s="1">
        <v>0.231269101077619</v>
      </c>
      <c r="F2124" s="1">
        <v>0.53351892983620197</v>
      </c>
      <c r="G2124" s="1"/>
    </row>
    <row r="2125" spans="1:7" x14ac:dyDescent="0.25">
      <c r="A2125" s="2" t="str">
        <f t="shared" si="33"/>
        <v>2_683</v>
      </c>
      <c r="B2125" s="1">
        <v>2</v>
      </c>
      <c r="C2125" s="1">
        <v>683</v>
      </c>
      <c r="D2125" s="1">
        <v>-0.80687360922022</v>
      </c>
      <c r="E2125" s="1">
        <v>-0.80485426189548903</v>
      </c>
      <c r="F2125" s="1">
        <v>-8.8421901129311004E-2</v>
      </c>
      <c r="G2125" s="1"/>
    </row>
    <row r="2126" spans="1:7" x14ac:dyDescent="0.25">
      <c r="A2126" s="2" t="str">
        <f t="shared" si="33"/>
        <v>2_684</v>
      </c>
      <c r="B2126" s="1">
        <v>2</v>
      </c>
      <c r="C2126" s="1">
        <v>684</v>
      </c>
      <c r="D2126" s="1">
        <v>1.14595861785429</v>
      </c>
      <c r="E2126" s="1">
        <v>1.14583796586028</v>
      </c>
      <c r="F2126" s="1">
        <v>0.153058843662782</v>
      </c>
      <c r="G2126" s="1"/>
    </row>
    <row r="2127" spans="1:7" x14ac:dyDescent="0.25">
      <c r="A2127" s="2" t="str">
        <f t="shared" si="33"/>
        <v>2_685</v>
      </c>
      <c r="B2127" s="1">
        <v>2</v>
      </c>
      <c r="C2127" s="1">
        <v>685</v>
      </c>
      <c r="D2127" s="1">
        <v>-0.859200542212606</v>
      </c>
      <c r="E2127" s="1">
        <v>-0.857861140876652</v>
      </c>
      <c r="F2127" s="1">
        <v>-1.0012027982676299</v>
      </c>
      <c r="G2127" s="1"/>
    </row>
    <row r="2128" spans="1:7" x14ac:dyDescent="0.25">
      <c r="A2128" s="2" t="str">
        <f t="shared" si="33"/>
        <v>2_686</v>
      </c>
      <c r="B2128" s="1">
        <v>2</v>
      </c>
      <c r="C2128" s="1">
        <v>686</v>
      </c>
      <c r="D2128" s="1">
        <v>1.5586367044239799</v>
      </c>
      <c r="E2128" s="1">
        <v>1.5579974917464099</v>
      </c>
      <c r="F2128" s="1">
        <v>0.88657769432360001</v>
      </c>
      <c r="G2128" s="1"/>
    </row>
    <row r="2129" spans="1:7" x14ac:dyDescent="0.25">
      <c r="A2129" s="2" t="str">
        <f t="shared" si="33"/>
        <v>2_687</v>
      </c>
      <c r="B2129" s="1">
        <v>2</v>
      </c>
      <c r="C2129" s="1">
        <v>687</v>
      </c>
      <c r="D2129" s="1">
        <v>0.48698580973515898</v>
      </c>
      <c r="E2129" s="1">
        <v>0.48774486292039698</v>
      </c>
      <c r="F2129" s="1">
        <v>1.14689719838036</v>
      </c>
      <c r="G2129" s="1"/>
    </row>
    <row r="2130" spans="1:7" x14ac:dyDescent="0.25">
      <c r="A2130" s="2" t="str">
        <f t="shared" si="33"/>
        <v>2_688</v>
      </c>
      <c r="B2130" s="1">
        <v>2</v>
      </c>
      <c r="C2130" s="1">
        <v>688</v>
      </c>
      <c r="D2130" s="1">
        <v>0.90973245592801899</v>
      </c>
      <c r="E2130" s="1">
        <v>0.90976799453819202</v>
      </c>
      <c r="F2130" s="1">
        <v>-4.7364866404647002E-2</v>
      </c>
      <c r="G2130" s="1"/>
    </row>
    <row r="2131" spans="1:7" x14ac:dyDescent="0.25">
      <c r="A2131" s="2" t="str">
        <f t="shared" si="33"/>
        <v>2_689</v>
      </c>
      <c r="B2131" s="1">
        <v>2</v>
      </c>
      <c r="C2131" s="1">
        <v>689</v>
      </c>
      <c r="D2131" s="1">
        <v>0.75419406830232905</v>
      </c>
      <c r="E2131" s="1">
        <v>0.75276426031785804</v>
      </c>
      <c r="F2131" s="1">
        <v>-1.16793124946284</v>
      </c>
      <c r="G2131" s="1"/>
    </row>
    <row r="2132" spans="1:7" x14ac:dyDescent="0.25">
      <c r="A2132" s="2" t="str">
        <f t="shared" si="33"/>
        <v>2_690</v>
      </c>
      <c r="B2132" s="1">
        <v>2</v>
      </c>
      <c r="C2132" s="1">
        <v>690</v>
      </c>
      <c r="D2132" s="1">
        <v>-1.0933880818710999</v>
      </c>
      <c r="E2132" s="1">
        <v>-1.0936013730212799</v>
      </c>
      <c r="F2132" s="1">
        <v>-0.821383873568302</v>
      </c>
      <c r="G2132" s="1"/>
    </row>
    <row r="2133" spans="1:7" x14ac:dyDescent="0.25">
      <c r="A2133" s="2" t="str">
        <f t="shared" si="33"/>
        <v>2_691</v>
      </c>
      <c r="B2133" s="1">
        <v>2</v>
      </c>
      <c r="C2133" s="1">
        <v>691</v>
      </c>
      <c r="D2133" s="1">
        <v>2.8649827123040299</v>
      </c>
      <c r="E2133" s="1">
        <v>2.8649092408305901</v>
      </c>
      <c r="F2133" s="1">
        <v>0.25222324031272902</v>
      </c>
      <c r="G2133" s="1"/>
    </row>
    <row r="2134" spans="1:7" x14ac:dyDescent="0.25">
      <c r="A2134" s="2" t="str">
        <f t="shared" si="33"/>
        <v>2_692</v>
      </c>
      <c r="B2134" s="1">
        <v>2</v>
      </c>
      <c r="C2134" s="1">
        <v>692</v>
      </c>
      <c r="D2134" s="1">
        <v>0.40789787202022598</v>
      </c>
      <c r="E2134" s="1">
        <v>0.40641536136876399</v>
      </c>
      <c r="F2134" s="1">
        <v>1.05748183427427</v>
      </c>
      <c r="G2134" s="1"/>
    </row>
    <row r="2135" spans="1:7" x14ac:dyDescent="0.25">
      <c r="A2135" s="2" t="str">
        <f t="shared" si="33"/>
        <v>2_693</v>
      </c>
      <c r="B2135" s="1">
        <v>2</v>
      </c>
      <c r="C2135" s="1">
        <v>693</v>
      </c>
      <c r="D2135" s="1">
        <v>-0.49970112352206397</v>
      </c>
      <c r="E2135" s="1">
        <v>-0.49840147852828198</v>
      </c>
      <c r="F2135" s="1">
        <v>-0.317912564445194</v>
      </c>
      <c r="G2135" s="1"/>
    </row>
    <row r="2136" spans="1:7" x14ac:dyDescent="0.25">
      <c r="A2136" s="2" t="str">
        <f t="shared" si="33"/>
        <v>2_694</v>
      </c>
      <c r="B2136" s="1">
        <v>2</v>
      </c>
      <c r="C2136" s="1">
        <v>694</v>
      </c>
      <c r="D2136" s="1">
        <v>-1.3442996608950799</v>
      </c>
      <c r="E2136" s="1">
        <v>-1.34324149638793</v>
      </c>
      <c r="F2136" s="1">
        <v>0.56647576025010804</v>
      </c>
      <c r="G2136" s="1"/>
    </row>
    <row r="2137" spans="1:7" x14ac:dyDescent="0.25">
      <c r="A2137" s="2" t="str">
        <f t="shared" si="33"/>
        <v>2_695</v>
      </c>
      <c r="B2137" s="1">
        <v>2</v>
      </c>
      <c r="C2137" s="1">
        <v>695</v>
      </c>
      <c r="D2137" s="1">
        <v>-0.89329687254885504</v>
      </c>
      <c r="E2137" s="1">
        <v>-0.89162422984724499</v>
      </c>
      <c r="F2137" s="1">
        <v>-1.58015235054353</v>
      </c>
      <c r="G2137" s="1"/>
    </row>
    <row r="2138" spans="1:7" x14ac:dyDescent="0.25">
      <c r="A2138" s="2" t="str">
        <f t="shared" si="33"/>
        <v>2_696</v>
      </c>
      <c r="B2138" s="1">
        <v>2</v>
      </c>
      <c r="C2138" s="1">
        <v>696</v>
      </c>
      <c r="D2138" s="1">
        <v>0.162603429703222</v>
      </c>
      <c r="E2138" s="1">
        <v>0.164572530074621</v>
      </c>
      <c r="F2138" s="1">
        <v>-1.6051448062550799</v>
      </c>
      <c r="G2138" s="1"/>
    </row>
    <row r="2139" spans="1:7" x14ac:dyDescent="0.25">
      <c r="A2139" s="2" t="str">
        <f t="shared" si="33"/>
        <v>2_697</v>
      </c>
      <c r="B2139" s="1">
        <v>2</v>
      </c>
      <c r="C2139" s="1">
        <v>697</v>
      </c>
      <c r="D2139" s="1">
        <v>1.93748720026045</v>
      </c>
      <c r="E2139" s="1">
        <v>1.9361636438462799</v>
      </c>
      <c r="F2139" s="1">
        <v>-0.76195545247462704</v>
      </c>
      <c r="G2139" s="1"/>
    </row>
    <row r="2140" spans="1:7" x14ac:dyDescent="0.25">
      <c r="A2140" s="2" t="str">
        <f t="shared" si="33"/>
        <v>2_698</v>
      </c>
      <c r="B2140" s="1">
        <v>2</v>
      </c>
      <c r="C2140" s="1">
        <v>698</v>
      </c>
      <c r="D2140" s="1">
        <v>1.7418338332199099</v>
      </c>
      <c r="E2140" s="1">
        <v>1.74258608699651</v>
      </c>
      <c r="F2140" s="1">
        <v>-1.2505628805379301</v>
      </c>
      <c r="G2140" s="1"/>
    </row>
    <row r="2141" spans="1:7" x14ac:dyDescent="0.25">
      <c r="A2141" s="2" t="str">
        <f t="shared" si="33"/>
        <v>2_699</v>
      </c>
      <c r="B2141" s="1">
        <v>2</v>
      </c>
      <c r="C2141" s="1">
        <v>699</v>
      </c>
      <c r="D2141" s="1">
        <v>-1.2087059308136301</v>
      </c>
      <c r="E2141" s="1">
        <v>-1.21024476500648</v>
      </c>
      <c r="F2141" s="1">
        <v>6.1965107144655897E-2</v>
      </c>
      <c r="G2141" s="1"/>
    </row>
    <row r="2142" spans="1:7" x14ac:dyDescent="0.25">
      <c r="A2142" s="2" t="str">
        <f t="shared" si="33"/>
        <v>2_700</v>
      </c>
      <c r="B2142" s="1">
        <v>2</v>
      </c>
      <c r="C2142" s="1">
        <v>700</v>
      </c>
      <c r="D2142" s="1">
        <v>0.67864053351820397</v>
      </c>
      <c r="E2142" s="1">
        <v>0.67772043838848095</v>
      </c>
      <c r="F2142" s="1">
        <v>-1.05242618435167</v>
      </c>
      <c r="G2142" s="1"/>
    </row>
    <row r="2143" spans="1:7" x14ac:dyDescent="0.25">
      <c r="A2143" s="2" t="str">
        <f t="shared" si="33"/>
        <v>2_701</v>
      </c>
      <c r="B2143" s="1">
        <v>2</v>
      </c>
      <c r="C2143" s="1">
        <v>701</v>
      </c>
      <c r="D2143" s="1">
        <v>0.22952092228784499</v>
      </c>
      <c r="E2143" s="1">
        <v>0.22982510213007601</v>
      </c>
      <c r="F2143" s="1">
        <v>1.0810229202652499E-3</v>
      </c>
      <c r="G2143" s="1"/>
    </row>
    <row r="2144" spans="1:7" x14ac:dyDescent="0.25">
      <c r="A2144" s="2" t="str">
        <f t="shared" si="33"/>
        <v>2_702</v>
      </c>
      <c r="B2144" s="1">
        <v>2</v>
      </c>
      <c r="C2144" s="1">
        <v>702</v>
      </c>
      <c r="D2144" s="1">
        <v>0.90579539793015396</v>
      </c>
      <c r="E2144" s="1">
        <v>0.90531133614597004</v>
      </c>
      <c r="F2144" s="1">
        <v>-0.385323719636048</v>
      </c>
      <c r="G2144" s="1"/>
    </row>
    <row r="2145" spans="1:7" x14ac:dyDescent="0.25">
      <c r="A2145" s="2" t="str">
        <f t="shared" si="33"/>
        <v>2_703</v>
      </c>
      <c r="B2145" s="1">
        <v>2</v>
      </c>
      <c r="C2145" s="1">
        <v>703</v>
      </c>
      <c r="D2145" s="1">
        <v>-1.1700315022446299</v>
      </c>
      <c r="E2145" s="1">
        <v>-1.17080596899603</v>
      </c>
      <c r="F2145" s="1">
        <v>-0.39582533924290397</v>
      </c>
      <c r="G2145" s="1"/>
    </row>
    <row r="2146" spans="1:7" x14ac:dyDescent="0.25">
      <c r="A2146" s="2" t="str">
        <f t="shared" si="33"/>
        <v>2_704</v>
      </c>
      <c r="B2146" s="1">
        <v>2</v>
      </c>
      <c r="C2146" s="1">
        <v>704</v>
      </c>
      <c r="D2146" s="1">
        <v>-1.1439537711713299</v>
      </c>
      <c r="E2146" s="1">
        <v>-1.1461077887676701</v>
      </c>
      <c r="F2146" s="1">
        <v>0.482818781504256</v>
      </c>
      <c r="G2146" s="1"/>
    </row>
    <row r="2147" spans="1:7" x14ac:dyDescent="0.25">
      <c r="A2147" s="2" t="str">
        <f t="shared" si="33"/>
        <v>2_705</v>
      </c>
      <c r="B2147" s="1">
        <v>2</v>
      </c>
      <c r="C2147" s="1">
        <v>705</v>
      </c>
      <c r="D2147" s="1">
        <v>-1.1859917283639001</v>
      </c>
      <c r="E2147" s="1">
        <v>-1.1860810276048099</v>
      </c>
      <c r="F2147" s="1">
        <v>-0.93892504058543302</v>
      </c>
      <c r="G2147" s="1"/>
    </row>
    <row r="2148" spans="1:7" x14ac:dyDescent="0.25">
      <c r="A2148" s="2" t="str">
        <f t="shared" si="33"/>
        <v>2_706</v>
      </c>
      <c r="B2148" s="1">
        <v>2</v>
      </c>
      <c r="C2148" s="1">
        <v>706</v>
      </c>
      <c r="D2148" s="1">
        <v>-0.13805695263690099</v>
      </c>
      <c r="E2148" s="1">
        <v>-0.138435043901285</v>
      </c>
      <c r="F2148" s="1">
        <v>-0.66907851469414303</v>
      </c>
      <c r="G2148" s="1"/>
    </row>
    <row r="2149" spans="1:7" x14ac:dyDescent="0.25">
      <c r="A2149" s="2" t="str">
        <f t="shared" si="33"/>
        <v>2_707</v>
      </c>
      <c r="B2149" s="1">
        <v>2</v>
      </c>
      <c r="C2149" s="1">
        <v>707</v>
      </c>
      <c r="D2149" s="1">
        <v>1.22493894052296</v>
      </c>
      <c r="E2149" s="1">
        <v>1.22415793690638</v>
      </c>
      <c r="F2149" s="1">
        <v>0.735038410128106</v>
      </c>
      <c r="G2149" s="1"/>
    </row>
    <row r="2150" spans="1:7" x14ac:dyDescent="0.25">
      <c r="A2150" s="2" t="str">
        <f t="shared" si="33"/>
        <v>2_708</v>
      </c>
      <c r="B2150" s="1">
        <v>2</v>
      </c>
      <c r="C2150" s="1">
        <v>708</v>
      </c>
      <c r="D2150" s="1">
        <v>0.57155337323408095</v>
      </c>
      <c r="E2150" s="1">
        <v>0.57165596894423099</v>
      </c>
      <c r="F2150" s="1">
        <v>7.58757130690937E-2</v>
      </c>
      <c r="G2150" s="1"/>
    </row>
    <row r="2151" spans="1:7" x14ac:dyDescent="0.25">
      <c r="A2151" s="2" t="str">
        <f t="shared" si="33"/>
        <v>2_709</v>
      </c>
      <c r="B2151" s="1">
        <v>2</v>
      </c>
      <c r="C2151" s="1">
        <v>709</v>
      </c>
      <c r="D2151" s="1">
        <v>1.6252581674436899</v>
      </c>
      <c r="E2151" s="1">
        <v>1.62577945618929</v>
      </c>
      <c r="F2151" s="1">
        <v>0.82984662846005997</v>
      </c>
      <c r="G2151" s="1"/>
    </row>
    <row r="2152" spans="1:7" x14ac:dyDescent="0.25">
      <c r="A2152" s="2" t="str">
        <f t="shared" si="33"/>
        <v>2_710</v>
      </c>
      <c r="B2152" s="1">
        <v>2</v>
      </c>
      <c r="C2152" s="1">
        <v>710</v>
      </c>
      <c r="D2152" s="1">
        <v>-7.9295669268522207E-3</v>
      </c>
      <c r="E2152" s="1">
        <v>-9.8757994494510504E-3</v>
      </c>
      <c r="F2152" s="1">
        <v>0.60329115874622097</v>
      </c>
      <c r="G2152" s="1"/>
    </row>
    <row r="2153" spans="1:7" x14ac:dyDescent="0.25">
      <c r="A2153" s="2" t="str">
        <f t="shared" si="33"/>
        <v>2_711</v>
      </c>
      <c r="B2153" s="1">
        <v>2</v>
      </c>
      <c r="C2153" s="1">
        <v>711</v>
      </c>
      <c r="D2153" s="1">
        <v>-0.73220349649264105</v>
      </c>
      <c r="E2153" s="1">
        <v>-0.73256310432876703</v>
      </c>
      <c r="F2153" s="1">
        <v>-0.91565540597253903</v>
      </c>
      <c r="G2153" s="1"/>
    </row>
    <row r="2154" spans="1:7" x14ac:dyDescent="0.25">
      <c r="A2154" s="2" t="str">
        <f t="shared" si="33"/>
        <v>2_712</v>
      </c>
      <c r="B2154" s="1">
        <v>2</v>
      </c>
      <c r="C2154" s="1">
        <v>712</v>
      </c>
      <c r="D2154" s="1">
        <v>-1.5404107605917701</v>
      </c>
      <c r="E2154" s="1">
        <v>-1.54120557234636</v>
      </c>
      <c r="F2154" s="1">
        <v>0.24397678991351399</v>
      </c>
      <c r="G2154" s="1"/>
    </row>
    <row r="2155" spans="1:7" x14ac:dyDescent="0.25">
      <c r="A2155" s="2" t="str">
        <f t="shared" si="33"/>
        <v>2_713</v>
      </c>
      <c r="B2155" s="1">
        <v>2</v>
      </c>
      <c r="C2155" s="1">
        <v>713</v>
      </c>
      <c r="D2155" s="1">
        <v>0.73513579335853996</v>
      </c>
      <c r="E2155" s="1">
        <v>0.73435762339173505</v>
      </c>
      <c r="F2155" s="1">
        <v>1.5698961515252701</v>
      </c>
      <c r="G2155" s="1"/>
    </row>
    <row r="2156" spans="1:7" x14ac:dyDescent="0.25">
      <c r="A2156" s="2" t="str">
        <f t="shared" si="33"/>
        <v>2_714</v>
      </c>
      <c r="B2156" s="1">
        <v>2</v>
      </c>
      <c r="C2156" s="1">
        <v>714</v>
      </c>
      <c r="D2156" s="1">
        <v>0.85180415841658097</v>
      </c>
      <c r="E2156" s="1">
        <v>0.85117844661830799</v>
      </c>
      <c r="F2156" s="1">
        <v>1.1282419319728201</v>
      </c>
      <c r="G2156" s="1"/>
    </row>
    <row r="2157" spans="1:7" x14ac:dyDescent="0.25">
      <c r="A2157" s="2" t="str">
        <f t="shared" si="33"/>
        <v>2_715</v>
      </c>
      <c r="B2157" s="1">
        <v>2</v>
      </c>
      <c r="C2157" s="1">
        <v>715</v>
      </c>
      <c r="D2157" s="1">
        <v>-0.47998558216692699</v>
      </c>
      <c r="E2157" s="1">
        <v>-0.480244919670266</v>
      </c>
      <c r="F2157" s="1">
        <v>0.32230437381598098</v>
      </c>
      <c r="G2157" s="1"/>
    </row>
    <row r="2158" spans="1:7" x14ac:dyDescent="0.25">
      <c r="A2158" s="2" t="str">
        <f t="shared" si="33"/>
        <v>2_716</v>
      </c>
      <c r="B2158" s="1">
        <v>2</v>
      </c>
      <c r="C2158" s="1">
        <v>716</v>
      </c>
      <c r="D2158" s="1">
        <v>-1.4456179041861601</v>
      </c>
      <c r="E2158" s="1">
        <v>-1.44582029772453</v>
      </c>
      <c r="F2158" s="1">
        <v>0.147974153719903</v>
      </c>
      <c r="G2158" s="1"/>
    </row>
    <row r="2159" spans="1:7" x14ac:dyDescent="0.25">
      <c r="A2159" s="2" t="str">
        <f t="shared" si="33"/>
        <v>2_717</v>
      </c>
      <c r="B2159" s="1">
        <v>2</v>
      </c>
      <c r="C2159" s="1">
        <v>717</v>
      </c>
      <c r="D2159" s="1">
        <v>1.2024673908124499</v>
      </c>
      <c r="E2159" s="1">
        <v>1.2034045972317999</v>
      </c>
      <c r="F2159" s="1">
        <v>-0.26697088267515601</v>
      </c>
      <c r="G2159" s="1"/>
    </row>
    <row r="2160" spans="1:7" x14ac:dyDescent="0.25">
      <c r="A2160" s="2" t="str">
        <f t="shared" si="33"/>
        <v>2_718</v>
      </c>
      <c r="B2160" s="1">
        <v>2</v>
      </c>
      <c r="C2160" s="1">
        <v>718</v>
      </c>
      <c r="D2160" s="1">
        <v>1.7585926613776</v>
      </c>
      <c r="E2160" s="1">
        <v>1.75873181507635</v>
      </c>
      <c r="F2160" s="1">
        <v>0.20443345606062599</v>
      </c>
      <c r="G2160" s="1"/>
    </row>
    <row r="2161" spans="1:7" x14ac:dyDescent="0.25">
      <c r="A2161" s="2" t="str">
        <f t="shared" si="33"/>
        <v>2_719</v>
      </c>
      <c r="B2161" s="1">
        <v>2</v>
      </c>
      <c r="C2161" s="1">
        <v>719</v>
      </c>
      <c r="D2161" s="1">
        <v>1.39166502295366</v>
      </c>
      <c r="E2161" s="1">
        <v>1.39121599073738</v>
      </c>
      <c r="F2161" s="1">
        <v>-0.52786431917086296</v>
      </c>
      <c r="G2161" s="1"/>
    </row>
    <row r="2162" spans="1:7" x14ac:dyDescent="0.25">
      <c r="A2162" s="2" t="str">
        <f t="shared" si="33"/>
        <v>3_0</v>
      </c>
      <c r="B2162" s="1">
        <v>3</v>
      </c>
      <c r="C2162" s="1">
        <v>0</v>
      </c>
      <c r="D2162" s="1">
        <v>3.84884911873083E-2</v>
      </c>
      <c r="E2162" s="1">
        <v>3.71628312075604E-2</v>
      </c>
      <c r="F2162" s="1">
        <v>1.9744723842390599</v>
      </c>
      <c r="G2162" s="1"/>
    </row>
    <row r="2163" spans="1:7" x14ac:dyDescent="0.25">
      <c r="A2163" s="2" t="str">
        <f t="shared" si="33"/>
        <v>3_1</v>
      </c>
      <c r="B2163" s="1">
        <v>3</v>
      </c>
      <c r="C2163" s="1">
        <v>1</v>
      </c>
      <c r="D2163" s="1">
        <v>-0.54621849832339497</v>
      </c>
      <c r="E2163" s="1">
        <v>-0.546533581781392</v>
      </c>
      <c r="F2163" s="1">
        <v>0.94632316716286502</v>
      </c>
      <c r="G2163" s="1"/>
    </row>
    <row r="2164" spans="1:7" x14ac:dyDescent="0.25">
      <c r="A2164" s="2" t="str">
        <f t="shared" si="33"/>
        <v>3_2</v>
      </c>
      <c r="B2164" s="1">
        <v>3</v>
      </c>
      <c r="C2164" s="1">
        <v>2</v>
      </c>
      <c r="D2164" s="1">
        <v>9.4420796494914597E-2</v>
      </c>
      <c r="E2164" s="1">
        <v>9.5589366436771697E-2</v>
      </c>
      <c r="F2164" s="1">
        <v>0.71693306442740801</v>
      </c>
      <c r="G2164" s="1"/>
    </row>
    <row r="2165" spans="1:7" x14ac:dyDescent="0.25">
      <c r="A2165" s="2" t="str">
        <f t="shared" si="33"/>
        <v>3_3</v>
      </c>
      <c r="B2165" s="1">
        <v>3</v>
      </c>
      <c r="C2165" s="1">
        <v>3</v>
      </c>
      <c r="D2165" s="1">
        <v>-1.0895735598901</v>
      </c>
      <c r="E2165" s="1">
        <v>-1.08839814695189</v>
      </c>
      <c r="F2165" s="1">
        <v>-0.113692896254972</v>
      </c>
      <c r="G2165" s="1"/>
    </row>
    <row r="2166" spans="1:7" x14ac:dyDescent="0.25">
      <c r="A2166" s="2" t="str">
        <f t="shared" si="33"/>
        <v>3_4</v>
      </c>
      <c r="B2166" s="1">
        <v>3</v>
      </c>
      <c r="C2166" s="1">
        <v>4</v>
      </c>
      <c r="D2166" s="1">
        <v>0.28326170880310803</v>
      </c>
      <c r="E2166" s="1">
        <v>0.28276419293425098</v>
      </c>
      <c r="F2166" s="1">
        <v>-0.71343287661410304</v>
      </c>
      <c r="G2166" s="1"/>
    </row>
    <row r="2167" spans="1:7" x14ac:dyDescent="0.25">
      <c r="A2167" s="2" t="str">
        <f t="shared" si="33"/>
        <v>3_5</v>
      </c>
      <c r="B2167" s="1">
        <v>3</v>
      </c>
      <c r="C2167" s="1">
        <v>5</v>
      </c>
      <c r="D2167" s="1">
        <v>0.34315260765385303</v>
      </c>
      <c r="E2167" s="1">
        <v>0.34258944213207199</v>
      </c>
      <c r="F2167" s="1">
        <v>0.52527327674046898</v>
      </c>
      <c r="G2167" s="1"/>
    </row>
    <row r="2168" spans="1:7" x14ac:dyDescent="0.25">
      <c r="A2168" s="2" t="str">
        <f t="shared" si="33"/>
        <v>3_6</v>
      </c>
      <c r="B2168" s="1">
        <v>3</v>
      </c>
      <c r="C2168" s="1">
        <v>6</v>
      </c>
      <c r="D2168" s="1">
        <v>-1.08455226117949</v>
      </c>
      <c r="E2168" s="1">
        <v>-1.0849254529324699</v>
      </c>
      <c r="F2168" s="1">
        <v>-1.6535311869361</v>
      </c>
      <c r="G2168" s="1"/>
    </row>
    <row r="2169" spans="1:7" x14ac:dyDescent="0.25">
      <c r="A2169" s="2" t="str">
        <f t="shared" si="33"/>
        <v>3_7</v>
      </c>
      <c r="B2169" s="1">
        <v>3</v>
      </c>
      <c r="C2169" s="1">
        <v>7</v>
      </c>
      <c r="D2169" s="1">
        <v>-2.7654473568146001</v>
      </c>
      <c r="E2169" s="1">
        <v>-2.7667650193821398</v>
      </c>
      <c r="F2169" s="1">
        <v>0.103479731956665</v>
      </c>
      <c r="G2169" s="1"/>
    </row>
    <row r="2170" spans="1:7" x14ac:dyDescent="0.25">
      <c r="A2170" s="2" t="str">
        <f t="shared" si="33"/>
        <v>3_8</v>
      </c>
      <c r="B2170" s="1">
        <v>3</v>
      </c>
      <c r="C2170" s="1">
        <v>8</v>
      </c>
      <c r="D2170" s="1">
        <v>1.0084897815563101</v>
      </c>
      <c r="E2170" s="1">
        <v>1.0103317918621799</v>
      </c>
      <c r="F2170" s="1">
        <v>0.35952378570059801</v>
      </c>
      <c r="G2170" s="1"/>
    </row>
    <row r="2171" spans="1:7" x14ac:dyDescent="0.25">
      <c r="A2171" s="2" t="str">
        <f t="shared" si="33"/>
        <v>3_9</v>
      </c>
      <c r="B2171" s="1">
        <v>3</v>
      </c>
      <c r="C2171" s="1">
        <v>9</v>
      </c>
      <c r="D2171" s="1">
        <v>-2.0353886750248402</v>
      </c>
      <c r="E2171" s="1">
        <v>-2.0370310651877701</v>
      </c>
      <c r="F2171" s="1">
        <v>-1.28556805632558</v>
      </c>
      <c r="G2171" s="1"/>
    </row>
    <row r="2172" spans="1:7" x14ac:dyDescent="0.25">
      <c r="A2172" s="2" t="str">
        <f t="shared" si="33"/>
        <v>3_10</v>
      </c>
      <c r="B2172" s="1">
        <v>3</v>
      </c>
      <c r="C2172" s="1">
        <v>10</v>
      </c>
      <c r="D2172" s="1">
        <v>1.08804825160848</v>
      </c>
      <c r="E2172" s="1">
        <v>1.0868094544029001</v>
      </c>
      <c r="F2172" s="1">
        <v>-0.14485088849883901</v>
      </c>
      <c r="G2172" s="1"/>
    </row>
    <row r="2173" spans="1:7" x14ac:dyDescent="0.25">
      <c r="A2173" s="2" t="str">
        <f t="shared" si="33"/>
        <v>3_11</v>
      </c>
      <c r="B2173" s="1">
        <v>3</v>
      </c>
      <c r="C2173" s="1">
        <v>11</v>
      </c>
      <c r="D2173" s="1">
        <v>-0.47621159710481997</v>
      </c>
      <c r="E2173" s="1">
        <v>-0.47565664845966399</v>
      </c>
      <c r="F2173" s="1">
        <v>0.37586198317706498</v>
      </c>
      <c r="G2173" s="1"/>
    </row>
    <row r="2174" spans="1:7" x14ac:dyDescent="0.25">
      <c r="A2174" s="2" t="str">
        <f t="shared" si="33"/>
        <v>3_12</v>
      </c>
      <c r="B2174" s="1">
        <v>3</v>
      </c>
      <c r="C2174" s="1">
        <v>12</v>
      </c>
      <c r="D2174" s="1">
        <v>0.34487186599569802</v>
      </c>
      <c r="E2174" s="1">
        <v>0.34631111857197</v>
      </c>
      <c r="F2174" s="1">
        <v>-0.56434169393223599</v>
      </c>
      <c r="G2174" s="1"/>
    </row>
    <row r="2175" spans="1:7" x14ac:dyDescent="0.25">
      <c r="A2175" s="2" t="str">
        <f t="shared" si="33"/>
        <v>3_13</v>
      </c>
      <c r="B2175" s="1">
        <v>3</v>
      </c>
      <c r="C2175" s="1">
        <v>13</v>
      </c>
      <c r="D2175" s="1">
        <v>1.9085925402171899</v>
      </c>
      <c r="E2175" s="1">
        <v>1.9081568004028</v>
      </c>
      <c r="F2175" s="1">
        <v>3.2864438753738701</v>
      </c>
      <c r="G2175" s="1"/>
    </row>
    <row r="2176" spans="1:7" x14ac:dyDescent="0.25">
      <c r="A2176" s="2" t="str">
        <f t="shared" si="33"/>
        <v>3_14</v>
      </c>
      <c r="B2176" s="1">
        <v>3</v>
      </c>
      <c r="C2176" s="1">
        <v>14</v>
      </c>
      <c r="D2176" s="1">
        <v>-0.68095217805359698</v>
      </c>
      <c r="E2176" s="1">
        <v>-0.68118652219979403</v>
      </c>
      <c r="F2176" s="1">
        <v>0.224194179369853</v>
      </c>
      <c r="G2176" s="1"/>
    </row>
    <row r="2177" spans="1:7" x14ac:dyDescent="0.25">
      <c r="A2177" s="2" t="str">
        <f t="shared" si="33"/>
        <v>3_15</v>
      </c>
      <c r="B2177" s="1">
        <v>3</v>
      </c>
      <c r="C2177" s="1">
        <v>15</v>
      </c>
      <c r="D2177" s="1">
        <v>0.267336163972128</v>
      </c>
      <c r="E2177" s="1">
        <v>0.26795186342160099</v>
      </c>
      <c r="F2177" s="1">
        <v>0.122118999804745</v>
      </c>
      <c r="G2177" s="1"/>
    </row>
    <row r="2178" spans="1:7" x14ac:dyDescent="0.25">
      <c r="A2178" s="2" t="str">
        <f t="shared" si="33"/>
        <v>3_16</v>
      </c>
      <c r="B2178" s="1">
        <v>3</v>
      </c>
      <c r="C2178" s="1">
        <v>16</v>
      </c>
      <c r="D2178" s="1">
        <v>-0.56396030452405199</v>
      </c>
      <c r="E2178" s="1">
        <v>-0.56183251734991302</v>
      </c>
      <c r="F2178" s="1">
        <v>-0.85002584493853595</v>
      </c>
      <c r="G2178" s="1"/>
    </row>
    <row r="2179" spans="1:7" x14ac:dyDescent="0.25">
      <c r="A2179" s="2" t="str">
        <f t="shared" ref="A2179:A2242" si="34">B2179&amp;"_"&amp;C2179</f>
        <v>3_17</v>
      </c>
      <c r="B2179" s="1">
        <v>3</v>
      </c>
      <c r="C2179" s="1">
        <v>17</v>
      </c>
      <c r="D2179" s="1">
        <v>-0.76184765624282902</v>
      </c>
      <c r="E2179" s="1">
        <v>-0.76249737723406097</v>
      </c>
      <c r="F2179" s="1">
        <v>1.04309857802492</v>
      </c>
      <c r="G2179" s="1"/>
    </row>
    <row r="2180" spans="1:7" x14ac:dyDescent="0.25">
      <c r="A2180" s="2" t="str">
        <f t="shared" si="34"/>
        <v>3_18</v>
      </c>
      <c r="B2180" s="1">
        <v>3</v>
      </c>
      <c r="C2180" s="1">
        <v>18</v>
      </c>
      <c r="D2180" s="1">
        <v>1.82892723109837</v>
      </c>
      <c r="E2180" s="1">
        <v>1.8293526961436499</v>
      </c>
      <c r="F2180" s="1">
        <v>1.5274397378381299</v>
      </c>
      <c r="G2180" s="1"/>
    </row>
    <row r="2181" spans="1:7" x14ac:dyDescent="0.25">
      <c r="A2181" s="2" t="str">
        <f t="shared" si="34"/>
        <v>3_19</v>
      </c>
      <c r="B2181" s="1">
        <v>3</v>
      </c>
      <c r="C2181" s="1">
        <v>19</v>
      </c>
      <c r="D2181" s="1">
        <v>1.2386295403171299</v>
      </c>
      <c r="E2181" s="1">
        <v>1.238561186194</v>
      </c>
      <c r="F2181" s="1">
        <v>9.2925427799454396E-2</v>
      </c>
      <c r="G2181" s="1"/>
    </row>
    <row r="2182" spans="1:7" x14ac:dyDescent="0.25">
      <c r="A2182" s="2" t="str">
        <f t="shared" si="34"/>
        <v>3_20</v>
      </c>
      <c r="B2182" s="1">
        <v>3</v>
      </c>
      <c r="C2182" s="1">
        <v>20</v>
      </c>
      <c r="D2182" s="1">
        <v>-1.49375556914525</v>
      </c>
      <c r="E2182" s="1">
        <v>-1.4957800888402499</v>
      </c>
      <c r="F2182" s="1">
        <v>-0.360721805530345</v>
      </c>
      <c r="G2182" s="1"/>
    </row>
    <row r="2183" spans="1:7" x14ac:dyDescent="0.25">
      <c r="A2183" s="2" t="str">
        <f t="shared" si="34"/>
        <v>3_21</v>
      </c>
      <c r="B2183" s="1">
        <v>3</v>
      </c>
      <c r="C2183" s="1">
        <v>21</v>
      </c>
      <c r="D2183" s="1">
        <v>-1.56020117411072</v>
      </c>
      <c r="E2183" s="1">
        <v>-1.55929458592919</v>
      </c>
      <c r="F2183" s="1">
        <v>-1.7303267831256</v>
      </c>
      <c r="G2183" s="1"/>
    </row>
    <row r="2184" spans="1:7" x14ac:dyDescent="0.25">
      <c r="A2184" s="2" t="str">
        <f t="shared" si="34"/>
        <v>3_22</v>
      </c>
      <c r="B2184" s="1">
        <v>3</v>
      </c>
      <c r="C2184" s="1">
        <v>22</v>
      </c>
      <c r="D2184" s="1">
        <v>0.55502383818494705</v>
      </c>
      <c r="E2184" s="1">
        <v>0.55577475551674105</v>
      </c>
      <c r="F2184" s="1">
        <v>-6.5086961411345602E-3</v>
      </c>
      <c r="G2184" s="1"/>
    </row>
    <row r="2185" spans="1:7" x14ac:dyDescent="0.25">
      <c r="A2185" s="2" t="str">
        <f t="shared" si="34"/>
        <v>3_23</v>
      </c>
      <c r="B2185" s="1">
        <v>3</v>
      </c>
      <c r="C2185" s="1">
        <v>23</v>
      </c>
      <c r="D2185" s="1">
        <v>0.53999737903553002</v>
      </c>
      <c r="E2185" s="1">
        <v>0.54098769776422895</v>
      </c>
      <c r="F2185" s="1">
        <v>5.7954816736100402E-2</v>
      </c>
      <c r="G2185" s="1"/>
    </row>
    <row r="2186" spans="1:7" x14ac:dyDescent="0.25">
      <c r="A2186" s="2" t="str">
        <f t="shared" si="34"/>
        <v>3_24</v>
      </c>
      <c r="B2186" s="1">
        <v>3</v>
      </c>
      <c r="C2186" s="1">
        <v>24</v>
      </c>
      <c r="D2186" s="1">
        <v>-0.70566206588103597</v>
      </c>
      <c r="E2186" s="1">
        <v>-0.70567245198603601</v>
      </c>
      <c r="F2186" s="1">
        <v>-0.28197298900908502</v>
      </c>
      <c r="G2186" s="1"/>
    </row>
    <row r="2187" spans="1:7" x14ac:dyDescent="0.25">
      <c r="A2187" s="2" t="str">
        <f t="shared" si="34"/>
        <v>3_25</v>
      </c>
      <c r="B2187" s="1">
        <v>3</v>
      </c>
      <c r="C2187" s="1">
        <v>25</v>
      </c>
      <c r="D2187" s="1">
        <v>0.63249069550474402</v>
      </c>
      <c r="E2187" s="1">
        <v>0.63229458981382902</v>
      </c>
      <c r="F2187" s="1">
        <v>-1.3276622394875801</v>
      </c>
      <c r="G2187" s="1"/>
    </row>
    <row r="2188" spans="1:7" x14ac:dyDescent="0.25">
      <c r="A2188" s="2" t="str">
        <f t="shared" si="34"/>
        <v>3_26</v>
      </c>
      <c r="B2188" s="1">
        <v>3</v>
      </c>
      <c r="C2188" s="1">
        <v>26</v>
      </c>
      <c r="D2188" s="1">
        <v>3.0537066907422399E-2</v>
      </c>
      <c r="E2188" s="1">
        <v>3.0456811926837898E-2</v>
      </c>
      <c r="F2188" s="1">
        <v>-0.42998593793843398</v>
      </c>
      <c r="G2188" s="1"/>
    </row>
    <row r="2189" spans="1:7" x14ac:dyDescent="0.25">
      <c r="A2189" s="2" t="str">
        <f t="shared" si="34"/>
        <v>3_27</v>
      </c>
      <c r="B2189" s="1">
        <v>3</v>
      </c>
      <c r="C2189" s="1">
        <v>27</v>
      </c>
      <c r="D2189" s="1">
        <v>-1.61225526525162</v>
      </c>
      <c r="E2189" s="1">
        <v>-1.6141920644497201</v>
      </c>
      <c r="F2189" s="1">
        <v>-1.1822174712448199</v>
      </c>
      <c r="G2189" s="1"/>
    </row>
    <row r="2190" spans="1:7" x14ac:dyDescent="0.25">
      <c r="A2190" s="2" t="str">
        <f t="shared" si="34"/>
        <v>3_28</v>
      </c>
      <c r="B2190" s="1">
        <v>3</v>
      </c>
      <c r="C2190" s="1">
        <v>28</v>
      </c>
      <c r="D2190" s="1">
        <v>-0.35226042490191101</v>
      </c>
      <c r="E2190" s="1">
        <v>-0.35319447920145303</v>
      </c>
      <c r="F2190" s="1">
        <v>0.91213069656374102</v>
      </c>
      <c r="G2190" s="1"/>
    </row>
    <row r="2191" spans="1:7" x14ac:dyDescent="0.25">
      <c r="A2191" s="2" t="str">
        <f t="shared" si="34"/>
        <v>3_29</v>
      </c>
      <c r="B2191" s="1">
        <v>3</v>
      </c>
      <c r="C2191" s="1">
        <v>29</v>
      </c>
      <c r="D2191" s="1">
        <v>1.21956624144551</v>
      </c>
      <c r="E2191" s="1">
        <v>1.21845897273736</v>
      </c>
      <c r="F2191" s="1">
        <v>0.34943130751884599</v>
      </c>
      <c r="G2191" s="1"/>
    </row>
    <row r="2192" spans="1:7" x14ac:dyDescent="0.25">
      <c r="A2192" s="2" t="str">
        <f t="shared" si="34"/>
        <v>3_30</v>
      </c>
      <c r="B2192" s="1">
        <v>3</v>
      </c>
      <c r="C2192" s="1">
        <v>30</v>
      </c>
      <c r="D2192" s="1">
        <v>-0.72670169726366995</v>
      </c>
      <c r="E2192" s="1">
        <v>-0.72748250975530304</v>
      </c>
      <c r="F2192" s="1">
        <v>-1.1379104496947201</v>
      </c>
      <c r="G2192" s="1"/>
    </row>
    <row r="2193" spans="1:7" x14ac:dyDescent="0.25">
      <c r="A2193" s="2" t="str">
        <f t="shared" si="34"/>
        <v>3_31</v>
      </c>
      <c r="B2193" s="1">
        <v>3</v>
      </c>
      <c r="C2193" s="1">
        <v>31</v>
      </c>
      <c r="D2193" s="1">
        <v>0.82345895285634296</v>
      </c>
      <c r="E2193" s="1">
        <v>0.82272187990762302</v>
      </c>
      <c r="F2193" s="1">
        <v>1.35969146414832</v>
      </c>
      <c r="G2193" s="1"/>
    </row>
    <row r="2194" spans="1:7" x14ac:dyDescent="0.25">
      <c r="A2194" s="2" t="str">
        <f t="shared" si="34"/>
        <v>3_32</v>
      </c>
      <c r="B2194" s="1">
        <v>3</v>
      </c>
      <c r="C2194" s="1">
        <v>32</v>
      </c>
      <c r="D2194" s="1">
        <v>-0.61233133849002497</v>
      </c>
      <c r="E2194" s="1">
        <v>-0.61303289533761296</v>
      </c>
      <c r="F2194" s="1">
        <v>1.1619286942259399</v>
      </c>
      <c r="G2194" s="1"/>
    </row>
    <row r="2195" spans="1:7" x14ac:dyDescent="0.25">
      <c r="A2195" s="2" t="str">
        <f t="shared" si="34"/>
        <v>3_33</v>
      </c>
      <c r="B2195" s="1">
        <v>3</v>
      </c>
      <c r="C2195" s="1">
        <v>33</v>
      </c>
      <c r="D2195" s="1">
        <v>-0.32020024404661201</v>
      </c>
      <c r="E2195" s="1">
        <v>-0.32164741708803801</v>
      </c>
      <c r="F2195" s="1">
        <v>0.108045580019742</v>
      </c>
      <c r="G2195" s="1"/>
    </row>
    <row r="2196" spans="1:7" x14ac:dyDescent="0.25">
      <c r="A2196" s="2" t="str">
        <f t="shared" si="34"/>
        <v>3_34</v>
      </c>
      <c r="B2196" s="1">
        <v>3</v>
      </c>
      <c r="C2196" s="1">
        <v>34</v>
      </c>
      <c r="D2196" s="1">
        <v>-0.61466554196763401</v>
      </c>
      <c r="E2196" s="1">
        <v>-0.61408581730597001</v>
      </c>
      <c r="F2196" s="1">
        <v>-1.1319844308307901E-2</v>
      </c>
      <c r="G2196" s="1"/>
    </row>
    <row r="2197" spans="1:7" x14ac:dyDescent="0.25">
      <c r="A2197" s="2" t="str">
        <f t="shared" si="34"/>
        <v>3_35</v>
      </c>
      <c r="B2197" s="1">
        <v>3</v>
      </c>
      <c r="C2197" s="1">
        <v>35</v>
      </c>
      <c r="D2197" s="1">
        <v>-0.949317223261396</v>
      </c>
      <c r="E2197" s="1">
        <v>-0.94757856469106805</v>
      </c>
      <c r="F2197" s="1">
        <v>1.93542563499951</v>
      </c>
      <c r="G2197" s="1"/>
    </row>
    <row r="2198" spans="1:7" x14ac:dyDescent="0.25">
      <c r="A2198" s="2" t="str">
        <f t="shared" si="34"/>
        <v>3_36</v>
      </c>
      <c r="B2198" s="1">
        <v>3</v>
      </c>
      <c r="C2198" s="1">
        <v>36</v>
      </c>
      <c r="D2198" s="1">
        <v>0.62190765908798495</v>
      </c>
      <c r="E2198" s="1">
        <v>0.62337332399992895</v>
      </c>
      <c r="F2198" s="1">
        <v>-0.14091706119323599</v>
      </c>
      <c r="G2198" s="1"/>
    </row>
    <row r="2199" spans="1:7" x14ac:dyDescent="0.25">
      <c r="A2199" s="2" t="str">
        <f t="shared" si="34"/>
        <v>3_37</v>
      </c>
      <c r="B2199" s="1">
        <v>3</v>
      </c>
      <c r="C2199" s="1">
        <v>37</v>
      </c>
      <c r="D2199" s="1">
        <v>-1.9459487116230101</v>
      </c>
      <c r="E2199" s="1">
        <v>-1.9474478699159401</v>
      </c>
      <c r="F2199" s="1">
        <v>-2.56269344056988</v>
      </c>
      <c r="G2199" s="1"/>
    </row>
    <row r="2200" spans="1:7" x14ac:dyDescent="0.25">
      <c r="A2200" s="2" t="str">
        <f t="shared" si="34"/>
        <v>3_38</v>
      </c>
      <c r="B2200" s="1">
        <v>3</v>
      </c>
      <c r="C2200" s="1">
        <v>38</v>
      </c>
      <c r="D2200" s="1">
        <v>0.96488167334910002</v>
      </c>
      <c r="E2200" s="1">
        <v>0.96456166685477895</v>
      </c>
      <c r="F2200" s="1">
        <v>0.48794304883969702</v>
      </c>
      <c r="G2200" s="1"/>
    </row>
    <row r="2201" spans="1:7" x14ac:dyDescent="0.25">
      <c r="A2201" s="2" t="str">
        <f t="shared" si="34"/>
        <v>3_39</v>
      </c>
      <c r="B2201" s="1">
        <v>3</v>
      </c>
      <c r="C2201" s="1">
        <v>39</v>
      </c>
      <c r="D2201" s="1">
        <v>-1.11177660815528</v>
      </c>
      <c r="E2201" s="1">
        <v>-1.1129108176318101</v>
      </c>
      <c r="F2201" s="1">
        <v>-1.2178288729823401</v>
      </c>
      <c r="G2201" s="1"/>
    </row>
    <row r="2202" spans="1:7" x14ac:dyDescent="0.25">
      <c r="A2202" s="2" t="str">
        <f t="shared" si="34"/>
        <v>3_40</v>
      </c>
      <c r="B2202" s="1">
        <v>3</v>
      </c>
      <c r="C2202" s="1">
        <v>40</v>
      </c>
      <c r="D2202" s="1">
        <v>-1.08561642815972</v>
      </c>
      <c r="E2202" s="1">
        <v>-1.08467994220215</v>
      </c>
      <c r="F2202" s="1">
        <v>-0.15650132510088099</v>
      </c>
      <c r="G2202" s="1"/>
    </row>
    <row r="2203" spans="1:7" x14ac:dyDescent="0.25">
      <c r="A2203" s="2" t="str">
        <f t="shared" si="34"/>
        <v>3_41</v>
      </c>
      <c r="B2203" s="1">
        <v>3</v>
      </c>
      <c r="C2203" s="1">
        <v>41</v>
      </c>
      <c r="D2203" s="1">
        <v>1.15795565040774</v>
      </c>
      <c r="E2203" s="1">
        <v>1.15801648170704</v>
      </c>
      <c r="F2203" s="1">
        <v>1.55276032230552</v>
      </c>
      <c r="G2203" s="1"/>
    </row>
    <row r="2204" spans="1:7" x14ac:dyDescent="0.25">
      <c r="A2204" s="2" t="str">
        <f t="shared" si="34"/>
        <v>3_42</v>
      </c>
      <c r="B2204" s="1">
        <v>3</v>
      </c>
      <c r="C2204" s="1">
        <v>42</v>
      </c>
      <c r="D2204" s="1">
        <v>0.86451676889225604</v>
      </c>
      <c r="E2204" s="1">
        <v>0.86568996019619704</v>
      </c>
      <c r="F2204" s="1">
        <v>-1.21445357247477</v>
      </c>
      <c r="G2204" s="1"/>
    </row>
    <row r="2205" spans="1:7" x14ac:dyDescent="0.25">
      <c r="A2205" s="2" t="str">
        <f t="shared" si="34"/>
        <v>3_43</v>
      </c>
      <c r="B2205" s="1">
        <v>3</v>
      </c>
      <c r="C2205" s="1">
        <v>43</v>
      </c>
      <c r="D2205" s="1">
        <v>-1.8261938139766101</v>
      </c>
      <c r="E2205" s="1">
        <v>-1.82528935961412</v>
      </c>
      <c r="F2205" s="1">
        <v>-0.29516230285860101</v>
      </c>
      <c r="G2205" s="1"/>
    </row>
    <row r="2206" spans="1:7" x14ac:dyDescent="0.25">
      <c r="A2206" s="2" t="str">
        <f t="shared" si="34"/>
        <v>3_44</v>
      </c>
      <c r="B2206" s="1">
        <v>3</v>
      </c>
      <c r="C2206" s="1">
        <v>44</v>
      </c>
      <c r="D2206" s="1">
        <v>-5.5841603402727501E-2</v>
      </c>
      <c r="E2206" s="1">
        <v>-5.65844932924537E-2</v>
      </c>
      <c r="F2206" s="1">
        <v>-1.50709964706947</v>
      </c>
      <c r="G2206" s="1"/>
    </row>
    <row r="2207" spans="1:7" x14ac:dyDescent="0.25">
      <c r="A2207" s="2" t="str">
        <f t="shared" si="34"/>
        <v>3_45</v>
      </c>
      <c r="B2207" s="1">
        <v>3</v>
      </c>
      <c r="C2207" s="1">
        <v>45</v>
      </c>
      <c r="D2207" s="1">
        <v>2.6133274695165101E-2</v>
      </c>
      <c r="E2207" s="1">
        <v>2.5402873553567702E-2</v>
      </c>
      <c r="F2207" s="1">
        <v>1.38625804305472</v>
      </c>
      <c r="G2207" s="1"/>
    </row>
    <row r="2208" spans="1:7" x14ac:dyDescent="0.25">
      <c r="A2208" s="2" t="str">
        <f t="shared" si="34"/>
        <v>3_46</v>
      </c>
      <c r="B2208" s="1">
        <v>3</v>
      </c>
      <c r="C2208" s="1">
        <v>46</v>
      </c>
      <c r="D2208" s="1">
        <v>0.34848517326494499</v>
      </c>
      <c r="E2208" s="1">
        <v>0.347918153672582</v>
      </c>
      <c r="F2208" s="1">
        <v>-0.42280224780547898</v>
      </c>
      <c r="G2208" s="1"/>
    </row>
    <row r="2209" spans="1:7" x14ac:dyDescent="0.25">
      <c r="A2209" s="2" t="str">
        <f t="shared" si="34"/>
        <v>3_47</v>
      </c>
      <c r="B2209" s="1">
        <v>3</v>
      </c>
      <c r="C2209" s="1">
        <v>47</v>
      </c>
      <c r="D2209" s="1">
        <v>-0.10489837639083401</v>
      </c>
      <c r="E2209" s="1">
        <v>-0.105022749230869</v>
      </c>
      <c r="F2209" s="1">
        <v>0.65691715414304797</v>
      </c>
      <c r="G2209" s="1"/>
    </row>
    <row r="2210" spans="1:7" x14ac:dyDescent="0.25">
      <c r="A2210" s="2" t="str">
        <f t="shared" si="34"/>
        <v>3_48</v>
      </c>
      <c r="B2210" s="1">
        <v>3</v>
      </c>
      <c r="C2210" s="1">
        <v>48</v>
      </c>
      <c r="D2210" s="1">
        <v>-0.83301471210200795</v>
      </c>
      <c r="E2210" s="1">
        <v>-0.83309616394956099</v>
      </c>
      <c r="F2210" s="1">
        <v>1.26775936999394</v>
      </c>
      <c r="G2210" s="1"/>
    </row>
    <row r="2211" spans="1:7" x14ac:dyDescent="0.25">
      <c r="A2211" s="2" t="str">
        <f t="shared" si="34"/>
        <v>3_49</v>
      </c>
      <c r="B2211" s="1">
        <v>3</v>
      </c>
      <c r="C2211" s="1">
        <v>49</v>
      </c>
      <c r="D2211" s="1">
        <v>-0.57016341059743103</v>
      </c>
      <c r="E2211" s="1">
        <v>-0.56967924858320895</v>
      </c>
      <c r="F2211" s="1">
        <v>-0.31689085162478903</v>
      </c>
      <c r="G2211" s="1"/>
    </row>
    <row r="2212" spans="1:7" x14ac:dyDescent="0.25">
      <c r="A2212" s="2" t="str">
        <f t="shared" si="34"/>
        <v>3_50</v>
      </c>
      <c r="B2212" s="1">
        <v>3</v>
      </c>
      <c r="C2212" s="1">
        <v>50</v>
      </c>
      <c r="D2212" s="1">
        <v>-7.9813521500793599E-2</v>
      </c>
      <c r="E2212" s="1">
        <v>-7.9875701417331399E-2</v>
      </c>
      <c r="F2212" s="1">
        <v>-0.38353475539572102</v>
      </c>
      <c r="G2212" s="1"/>
    </row>
    <row r="2213" spans="1:7" x14ac:dyDescent="0.25">
      <c r="A2213" s="2" t="str">
        <f t="shared" si="34"/>
        <v>3_51</v>
      </c>
      <c r="B2213" s="1">
        <v>3</v>
      </c>
      <c r="C2213" s="1">
        <v>51</v>
      </c>
      <c r="D2213" s="1">
        <v>-1.2053798395814199</v>
      </c>
      <c r="E2213" s="1">
        <v>-1.2056842681803399</v>
      </c>
      <c r="F2213" s="1">
        <v>-1.62993094673591</v>
      </c>
      <c r="G2213" s="1"/>
    </row>
    <row r="2214" spans="1:7" x14ac:dyDescent="0.25">
      <c r="A2214" s="2" t="str">
        <f t="shared" si="34"/>
        <v>3_52</v>
      </c>
      <c r="B2214" s="1">
        <v>3</v>
      </c>
      <c r="C2214" s="1">
        <v>52</v>
      </c>
      <c r="D2214" s="1">
        <v>-1.3288849826097701E-2</v>
      </c>
      <c r="E2214" s="1">
        <v>-1.4483109858735899E-2</v>
      </c>
      <c r="F2214" s="1">
        <v>-0.23935076814171799</v>
      </c>
      <c r="G2214" s="1"/>
    </row>
    <row r="2215" spans="1:7" x14ac:dyDescent="0.25">
      <c r="A2215" s="2" t="str">
        <f t="shared" si="34"/>
        <v>3_53</v>
      </c>
      <c r="B2215" s="1">
        <v>3</v>
      </c>
      <c r="C2215" s="1">
        <v>53</v>
      </c>
      <c r="D2215" s="1">
        <v>-5.3119835354239399E-2</v>
      </c>
      <c r="E2215" s="1">
        <v>-5.27032141515935E-2</v>
      </c>
      <c r="F2215" s="1">
        <v>0.77731279395570696</v>
      </c>
      <c r="G2215" s="1"/>
    </row>
    <row r="2216" spans="1:7" x14ac:dyDescent="0.25">
      <c r="A2216" s="2" t="str">
        <f t="shared" si="34"/>
        <v>3_54</v>
      </c>
      <c r="B2216" s="1">
        <v>3</v>
      </c>
      <c r="C2216" s="1">
        <v>54</v>
      </c>
      <c r="D2216" s="1">
        <v>1.61258081325792</v>
      </c>
      <c r="E2216" s="1">
        <v>1.6111804880393099</v>
      </c>
      <c r="F2216" s="1">
        <v>0.99775672407697202</v>
      </c>
      <c r="G2216" s="1"/>
    </row>
    <row r="2217" spans="1:7" x14ac:dyDescent="0.25">
      <c r="A2217" s="2" t="str">
        <f t="shared" si="34"/>
        <v>3_55</v>
      </c>
      <c r="B2217" s="1">
        <v>3</v>
      </c>
      <c r="C2217" s="1">
        <v>55</v>
      </c>
      <c r="D2217" s="1">
        <v>3.1244185459458298</v>
      </c>
      <c r="E2217" s="1">
        <v>3.1241171985129701</v>
      </c>
      <c r="F2217" s="1">
        <v>1.73113703468072</v>
      </c>
      <c r="G2217" s="1"/>
    </row>
    <row r="2218" spans="1:7" x14ac:dyDescent="0.25">
      <c r="A2218" s="2" t="str">
        <f t="shared" si="34"/>
        <v>3_56</v>
      </c>
      <c r="B2218" s="1">
        <v>3</v>
      </c>
      <c r="C2218" s="1">
        <v>56</v>
      </c>
      <c r="D2218" s="1">
        <v>-1.0442503893246</v>
      </c>
      <c r="E2218" s="1">
        <v>-1.0456131342300199</v>
      </c>
      <c r="F2218" s="1">
        <v>0.33717643960381799</v>
      </c>
      <c r="G2218" s="1"/>
    </row>
    <row r="2219" spans="1:7" x14ac:dyDescent="0.25">
      <c r="A2219" s="2" t="str">
        <f t="shared" si="34"/>
        <v>3_57</v>
      </c>
      <c r="B2219" s="1">
        <v>3</v>
      </c>
      <c r="C2219" s="1">
        <v>57</v>
      </c>
      <c r="D2219" s="1">
        <v>0.27655104274304698</v>
      </c>
      <c r="E2219" s="1">
        <v>0.27647676250244901</v>
      </c>
      <c r="F2219" s="1">
        <v>-0.59107745966624703</v>
      </c>
      <c r="G2219" s="1"/>
    </row>
    <row r="2220" spans="1:7" x14ac:dyDescent="0.25">
      <c r="A2220" s="2" t="str">
        <f t="shared" si="34"/>
        <v>3_58</v>
      </c>
      <c r="B2220" s="1">
        <v>3</v>
      </c>
      <c r="C2220" s="1">
        <v>58</v>
      </c>
      <c r="D2220" s="1">
        <v>0.62200571677154004</v>
      </c>
      <c r="E2220" s="1">
        <v>0.62312600905765403</v>
      </c>
      <c r="F2220" s="1">
        <v>-0.24512080925518301</v>
      </c>
      <c r="G2220" s="1"/>
    </row>
    <row r="2221" spans="1:7" x14ac:dyDescent="0.25">
      <c r="A2221" s="2" t="str">
        <f t="shared" si="34"/>
        <v>3_59</v>
      </c>
      <c r="B2221" s="1">
        <v>3</v>
      </c>
      <c r="C2221" s="1">
        <v>59</v>
      </c>
      <c r="D2221" s="1">
        <v>-1.4365612288242999</v>
      </c>
      <c r="E2221" s="1">
        <v>-1.4358085390333799</v>
      </c>
      <c r="F2221" s="1">
        <v>-0.366227485825532</v>
      </c>
      <c r="G2221" s="1"/>
    </row>
    <row r="2222" spans="1:7" x14ac:dyDescent="0.25">
      <c r="A2222" s="2" t="str">
        <f t="shared" si="34"/>
        <v>3_60</v>
      </c>
      <c r="B2222" s="1">
        <v>3</v>
      </c>
      <c r="C2222" s="1">
        <v>60</v>
      </c>
      <c r="D2222" s="1">
        <v>-1.2327293220959901</v>
      </c>
      <c r="E2222" s="1">
        <v>-1.2338722716578601</v>
      </c>
      <c r="F2222" s="1">
        <v>-0.81607570797252105</v>
      </c>
      <c r="G2222" s="1"/>
    </row>
    <row r="2223" spans="1:7" x14ac:dyDescent="0.25">
      <c r="A2223" s="2" t="str">
        <f t="shared" si="34"/>
        <v>3_61</v>
      </c>
      <c r="B2223" s="1">
        <v>3</v>
      </c>
      <c r="C2223" s="1">
        <v>61</v>
      </c>
      <c r="D2223" s="1">
        <v>-0.11968132273368901</v>
      </c>
      <c r="E2223" s="1">
        <v>-0.119814365763763</v>
      </c>
      <c r="F2223" s="1">
        <v>-2.2926969808767899</v>
      </c>
      <c r="G2223" s="1"/>
    </row>
    <row r="2224" spans="1:7" x14ac:dyDescent="0.25">
      <c r="A2224" s="2" t="str">
        <f t="shared" si="34"/>
        <v>3_62</v>
      </c>
      <c r="B2224" s="1">
        <v>3</v>
      </c>
      <c r="C2224" s="1">
        <v>62</v>
      </c>
      <c r="D2224" s="1">
        <v>-0.80650353093114702</v>
      </c>
      <c r="E2224" s="1">
        <v>-0.80382574653526095</v>
      </c>
      <c r="F2224" s="1">
        <v>0.252664383503658</v>
      </c>
      <c r="G2224" s="1"/>
    </row>
    <row r="2225" spans="1:7" x14ac:dyDescent="0.25">
      <c r="A2225" s="2" t="str">
        <f t="shared" si="34"/>
        <v>3_63</v>
      </c>
      <c r="B2225" s="1">
        <v>3</v>
      </c>
      <c r="C2225" s="1">
        <v>63</v>
      </c>
      <c r="D2225" s="1">
        <v>-1.0047482775732699</v>
      </c>
      <c r="E2225" s="1">
        <v>-1.0045376252667799</v>
      </c>
      <c r="F2225" s="1">
        <v>0.75639122852909002</v>
      </c>
      <c r="G2225" s="1"/>
    </row>
    <row r="2226" spans="1:7" x14ac:dyDescent="0.25">
      <c r="A2226" s="2" t="str">
        <f t="shared" si="34"/>
        <v>3_64</v>
      </c>
      <c r="B2226" s="1">
        <v>3</v>
      </c>
      <c r="C2226" s="1">
        <v>64</v>
      </c>
      <c r="D2226" s="1">
        <v>-2.1264650467400599</v>
      </c>
      <c r="E2226" s="1">
        <v>-2.1251408627003401</v>
      </c>
      <c r="F2226" s="1">
        <v>-0.99235886166160403</v>
      </c>
      <c r="G2226" s="1"/>
    </row>
    <row r="2227" spans="1:7" x14ac:dyDescent="0.25">
      <c r="A2227" s="2" t="str">
        <f t="shared" si="34"/>
        <v>3_65</v>
      </c>
      <c r="B2227" s="1">
        <v>3</v>
      </c>
      <c r="C2227" s="1">
        <v>65</v>
      </c>
      <c r="D2227" s="1">
        <v>-0.63429880143571404</v>
      </c>
      <c r="E2227" s="1">
        <v>-0.635316683319471</v>
      </c>
      <c r="F2227" s="1">
        <v>2.1894965985291202</v>
      </c>
      <c r="G2227" s="1"/>
    </row>
    <row r="2228" spans="1:7" x14ac:dyDescent="0.25">
      <c r="A2228" s="2" t="str">
        <f t="shared" si="34"/>
        <v>3_66</v>
      </c>
      <c r="B2228" s="1">
        <v>3</v>
      </c>
      <c r="C2228" s="1">
        <v>66</v>
      </c>
      <c r="D2228" s="1">
        <v>0.27054436446158098</v>
      </c>
      <c r="E2228" s="1">
        <v>0.27142742569614198</v>
      </c>
      <c r="F2228" s="1">
        <v>-0.174331560401803</v>
      </c>
      <c r="G2228" s="1"/>
    </row>
    <row r="2229" spans="1:7" x14ac:dyDescent="0.25">
      <c r="A2229" s="2" t="str">
        <f t="shared" si="34"/>
        <v>3_67</v>
      </c>
      <c r="B2229" s="1">
        <v>3</v>
      </c>
      <c r="C2229" s="1">
        <v>67</v>
      </c>
      <c r="D2229" s="1">
        <v>-0.56867782344421303</v>
      </c>
      <c r="E2229" s="1">
        <v>-0.56800565408848802</v>
      </c>
      <c r="F2229" s="1">
        <v>-0.13667239635600401</v>
      </c>
      <c r="G2229" s="1"/>
    </row>
    <row r="2230" spans="1:7" x14ac:dyDescent="0.25">
      <c r="A2230" s="2" t="str">
        <f t="shared" si="34"/>
        <v>3_68</v>
      </c>
      <c r="B2230" s="1">
        <v>3</v>
      </c>
      <c r="C2230" s="1">
        <v>68</v>
      </c>
      <c r="D2230" s="1">
        <v>-0.55886747877459497</v>
      </c>
      <c r="E2230" s="1">
        <v>-0.55865271457759902</v>
      </c>
      <c r="F2230" s="1">
        <v>-1.3706155807779301</v>
      </c>
      <c r="G2230" s="1"/>
    </row>
    <row r="2231" spans="1:7" x14ac:dyDescent="0.25">
      <c r="A2231" s="2" t="str">
        <f t="shared" si="34"/>
        <v>3_69</v>
      </c>
      <c r="B2231" s="1">
        <v>3</v>
      </c>
      <c r="C2231" s="1">
        <v>69</v>
      </c>
      <c r="D2231" s="1">
        <v>0.56586524482527401</v>
      </c>
      <c r="E2231" s="1">
        <v>0.567326629271936</v>
      </c>
      <c r="F2231" s="1">
        <v>0.65626899474615596</v>
      </c>
      <c r="G2231" s="1"/>
    </row>
    <row r="2232" spans="1:7" x14ac:dyDescent="0.25">
      <c r="A2232" s="2" t="str">
        <f t="shared" si="34"/>
        <v>3_70</v>
      </c>
      <c r="B2232" s="1">
        <v>3</v>
      </c>
      <c r="C2232" s="1">
        <v>70</v>
      </c>
      <c r="D2232" s="1">
        <v>-0.86700868677320098</v>
      </c>
      <c r="E2232" s="1">
        <v>-0.86723545561065096</v>
      </c>
      <c r="F2232" s="1">
        <v>2.29717808635975E-2</v>
      </c>
      <c r="G2232" s="1"/>
    </row>
    <row r="2233" spans="1:7" x14ac:dyDescent="0.25">
      <c r="A2233" s="2" t="str">
        <f t="shared" si="34"/>
        <v>3_71</v>
      </c>
      <c r="B2233" s="1">
        <v>3</v>
      </c>
      <c r="C2233" s="1">
        <v>71</v>
      </c>
      <c r="D2233" s="1">
        <v>0.65639924602197497</v>
      </c>
      <c r="E2233" s="1">
        <v>0.65677879991690302</v>
      </c>
      <c r="F2233" s="1">
        <v>-1.1571710049486199</v>
      </c>
      <c r="G2233" s="1"/>
    </row>
    <row r="2234" spans="1:7" x14ac:dyDescent="0.25">
      <c r="A2234" s="2" t="str">
        <f t="shared" si="34"/>
        <v>3_72</v>
      </c>
      <c r="B2234" s="1">
        <v>3</v>
      </c>
      <c r="C2234" s="1">
        <v>72</v>
      </c>
      <c r="D2234" s="1">
        <v>1.1398822093694401</v>
      </c>
      <c r="E2234" s="1">
        <v>1.1408554355215399</v>
      </c>
      <c r="F2234" s="1">
        <v>0.73105788864923904</v>
      </c>
      <c r="G2234" s="1"/>
    </row>
    <row r="2235" spans="1:7" x14ac:dyDescent="0.25">
      <c r="A2235" s="2" t="str">
        <f t="shared" si="34"/>
        <v>3_73</v>
      </c>
      <c r="B2235" s="1">
        <v>3</v>
      </c>
      <c r="C2235" s="1">
        <v>73</v>
      </c>
      <c r="D2235" s="1">
        <v>-0.221053843082338</v>
      </c>
      <c r="E2235" s="1">
        <v>-0.22141091979345401</v>
      </c>
      <c r="F2235" s="1">
        <v>-1.7762872980242499</v>
      </c>
      <c r="G2235" s="1"/>
    </row>
    <row r="2236" spans="1:7" x14ac:dyDescent="0.25">
      <c r="A2236" s="2" t="str">
        <f t="shared" si="34"/>
        <v>3_74</v>
      </c>
      <c r="B2236" s="1">
        <v>3</v>
      </c>
      <c r="C2236" s="1">
        <v>74</v>
      </c>
      <c r="D2236" s="1">
        <v>-0.57787719665029702</v>
      </c>
      <c r="E2236" s="1">
        <v>-0.57749379740778595</v>
      </c>
      <c r="F2236" s="1">
        <v>-0.72246683226036601</v>
      </c>
      <c r="G2236" s="1"/>
    </row>
    <row r="2237" spans="1:7" x14ac:dyDescent="0.25">
      <c r="A2237" s="2" t="str">
        <f t="shared" si="34"/>
        <v>3_75</v>
      </c>
      <c r="B2237" s="1">
        <v>3</v>
      </c>
      <c r="C2237" s="1">
        <v>75</v>
      </c>
      <c r="D2237" s="1">
        <v>1.86913937340707</v>
      </c>
      <c r="E2237" s="1">
        <v>1.8696675002032199</v>
      </c>
      <c r="F2237" s="1">
        <v>-0.31102138737596902</v>
      </c>
      <c r="G2237" s="1"/>
    </row>
    <row r="2238" spans="1:7" x14ac:dyDescent="0.25">
      <c r="A2238" s="2" t="str">
        <f t="shared" si="34"/>
        <v>3_76</v>
      </c>
      <c r="B2238" s="1">
        <v>3</v>
      </c>
      <c r="C2238" s="1">
        <v>76</v>
      </c>
      <c r="D2238" s="1">
        <v>-0.345609115744831</v>
      </c>
      <c r="E2238" s="1">
        <v>-0.344292353835082</v>
      </c>
      <c r="F2238" s="1">
        <v>-0.260853733689767</v>
      </c>
      <c r="G2238" s="1"/>
    </row>
    <row r="2239" spans="1:7" x14ac:dyDescent="0.25">
      <c r="A2239" s="2" t="str">
        <f t="shared" si="34"/>
        <v>3_77</v>
      </c>
      <c r="B2239" s="1">
        <v>3</v>
      </c>
      <c r="C2239" s="1">
        <v>77</v>
      </c>
      <c r="D2239" s="1">
        <v>-1.61927980455819</v>
      </c>
      <c r="E2239" s="1">
        <v>-1.6201334992120799</v>
      </c>
      <c r="F2239" s="1">
        <v>-1.8459165004514699</v>
      </c>
      <c r="G2239" s="1"/>
    </row>
    <row r="2240" spans="1:7" x14ac:dyDescent="0.25">
      <c r="A2240" s="2" t="str">
        <f t="shared" si="34"/>
        <v>3_78</v>
      </c>
      <c r="B2240" s="1">
        <v>3</v>
      </c>
      <c r="C2240" s="1">
        <v>78</v>
      </c>
      <c r="D2240" s="1">
        <v>0.19299749539178701</v>
      </c>
      <c r="E2240" s="1">
        <v>0.19358963054074499</v>
      </c>
      <c r="F2240" s="1">
        <v>1.47750959961762</v>
      </c>
      <c r="G2240" s="1"/>
    </row>
    <row r="2241" spans="1:7" x14ac:dyDescent="0.25">
      <c r="A2241" s="2" t="str">
        <f t="shared" si="34"/>
        <v>3_79</v>
      </c>
      <c r="B2241" s="1">
        <v>3</v>
      </c>
      <c r="C2241" s="1">
        <v>79</v>
      </c>
      <c r="D2241" s="1">
        <v>1.0169794854169201</v>
      </c>
      <c r="E2241" s="1">
        <v>1.01925323724955</v>
      </c>
      <c r="F2241" s="1">
        <v>0.55996174964379697</v>
      </c>
      <c r="G2241" s="1"/>
    </row>
    <row r="2242" spans="1:7" x14ac:dyDescent="0.25">
      <c r="A2242" s="2" t="str">
        <f t="shared" si="34"/>
        <v>3_80</v>
      </c>
      <c r="B2242" s="1">
        <v>3</v>
      </c>
      <c r="C2242" s="1">
        <v>80</v>
      </c>
      <c r="D2242" s="1">
        <v>-3.2774702260512698</v>
      </c>
      <c r="E2242" s="1">
        <v>-3.2780662922107902</v>
      </c>
      <c r="F2242" s="1">
        <v>-2.2632239907459</v>
      </c>
      <c r="G2242" s="1"/>
    </row>
    <row r="2243" spans="1:7" x14ac:dyDescent="0.25">
      <c r="A2243" s="2" t="str">
        <f t="shared" ref="A2243:A2306" si="35">B2243&amp;"_"&amp;C2243</f>
        <v>3_81</v>
      </c>
      <c r="B2243" s="1">
        <v>3</v>
      </c>
      <c r="C2243" s="1">
        <v>81</v>
      </c>
      <c r="D2243" s="1">
        <v>0.47716818938907302</v>
      </c>
      <c r="E2243" s="1">
        <v>0.47773755792218298</v>
      </c>
      <c r="F2243" s="1">
        <v>0.81893612686261896</v>
      </c>
      <c r="G2243" s="1"/>
    </row>
    <row r="2244" spans="1:7" x14ac:dyDescent="0.25">
      <c r="A2244" s="2" t="str">
        <f t="shared" si="35"/>
        <v>3_82</v>
      </c>
      <c r="B2244" s="1">
        <v>3</v>
      </c>
      <c r="C2244" s="1">
        <v>82</v>
      </c>
      <c r="D2244" s="1">
        <v>1.9356732796024501</v>
      </c>
      <c r="E2244" s="1">
        <v>1.9353893350312701</v>
      </c>
      <c r="F2244" s="1">
        <v>-0.146448776116021</v>
      </c>
      <c r="G2244" s="1"/>
    </row>
    <row r="2245" spans="1:7" x14ac:dyDescent="0.25">
      <c r="A2245" s="2" t="str">
        <f t="shared" si="35"/>
        <v>3_83</v>
      </c>
      <c r="B2245" s="1">
        <v>3</v>
      </c>
      <c r="C2245" s="1">
        <v>83</v>
      </c>
      <c r="D2245" s="1">
        <v>1.21053997137723</v>
      </c>
      <c r="E2245" s="1">
        <v>1.2093348080428401</v>
      </c>
      <c r="F2245" s="1">
        <v>-0.32878637130762201</v>
      </c>
      <c r="G2245" s="1"/>
    </row>
    <row r="2246" spans="1:7" x14ac:dyDescent="0.25">
      <c r="A2246" s="2" t="str">
        <f t="shared" si="35"/>
        <v>3_84</v>
      </c>
      <c r="B2246" s="1">
        <v>3</v>
      </c>
      <c r="C2246" s="1">
        <v>84</v>
      </c>
      <c r="D2246" s="1">
        <v>0.67566264199097303</v>
      </c>
      <c r="E2246" s="1">
        <v>0.67667602531923099</v>
      </c>
      <c r="F2246" s="1">
        <v>0.31572775530054797</v>
      </c>
      <c r="G2246" s="1"/>
    </row>
    <row r="2247" spans="1:7" x14ac:dyDescent="0.25">
      <c r="A2247" s="2" t="str">
        <f t="shared" si="35"/>
        <v>3_85</v>
      </c>
      <c r="B2247" s="1">
        <v>3</v>
      </c>
      <c r="C2247" s="1">
        <v>85</v>
      </c>
      <c r="D2247" s="1">
        <v>1.2515262549145401</v>
      </c>
      <c r="E2247" s="1">
        <v>1.2518962315539399</v>
      </c>
      <c r="F2247" s="1">
        <v>0.82303650186982602</v>
      </c>
      <c r="G2247" s="1"/>
    </row>
    <row r="2248" spans="1:7" x14ac:dyDescent="0.25">
      <c r="A2248" s="2" t="str">
        <f t="shared" si="35"/>
        <v>3_86</v>
      </c>
      <c r="B2248" s="1">
        <v>3</v>
      </c>
      <c r="C2248" s="1">
        <v>86</v>
      </c>
      <c r="D2248" s="1">
        <v>-0.39838646655874099</v>
      </c>
      <c r="E2248" s="1">
        <v>-0.39927249899202299</v>
      </c>
      <c r="F2248" s="1">
        <v>-0.49063281864585201</v>
      </c>
      <c r="G2248" s="1"/>
    </row>
    <row r="2249" spans="1:7" x14ac:dyDescent="0.25">
      <c r="A2249" s="2" t="str">
        <f t="shared" si="35"/>
        <v>3_87</v>
      </c>
      <c r="B2249" s="1">
        <v>3</v>
      </c>
      <c r="C2249" s="1">
        <v>87</v>
      </c>
      <c r="D2249" s="1">
        <v>-0.69446066347045898</v>
      </c>
      <c r="E2249" s="1">
        <v>-0.69259872784576204</v>
      </c>
      <c r="F2249" s="1">
        <v>-1.1078745817537301</v>
      </c>
      <c r="G2249" s="1"/>
    </row>
    <row r="2250" spans="1:7" x14ac:dyDescent="0.25">
      <c r="A2250" s="2" t="str">
        <f t="shared" si="35"/>
        <v>3_88</v>
      </c>
      <c r="B2250" s="1">
        <v>3</v>
      </c>
      <c r="C2250" s="1">
        <v>88</v>
      </c>
      <c r="D2250" s="1">
        <v>-1.11854352757326</v>
      </c>
      <c r="E2250" s="1">
        <v>-1.1190061557155</v>
      </c>
      <c r="F2250" s="1">
        <v>-0.8362207420419</v>
      </c>
      <c r="G2250" s="1"/>
    </row>
    <row r="2251" spans="1:7" x14ac:dyDescent="0.25">
      <c r="A2251" s="2" t="str">
        <f t="shared" si="35"/>
        <v>3_89</v>
      </c>
      <c r="B2251" s="1">
        <v>3</v>
      </c>
      <c r="C2251" s="1">
        <v>89</v>
      </c>
      <c r="D2251" s="1">
        <v>0.30455426133143798</v>
      </c>
      <c r="E2251" s="1">
        <v>0.30476065394045898</v>
      </c>
      <c r="F2251" s="1">
        <v>1.4121736120909101</v>
      </c>
      <c r="G2251" s="1"/>
    </row>
    <row r="2252" spans="1:7" x14ac:dyDescent="0.25">
      <c r="A2252" s="2" t="str">
        <f t="shared" si="35"/>
        <v>3_90</v>
      </c>
      <c r="B2252" s="1">
        <v>3</v>
      </c>
      <c r="C2252" s="1">
        <v>90</v>
      </c>
      <c r="D2252" s="1">
        <v>1.20131239799329</v>
      </c>
      <c r="E2252" s="1">
        <v>1.2012553706709499</v>
      </c>
      <c r="F2252" s="1">
        <v>0.75486318854062795</v>
      </c>
      <c r="G2252" s="1"/>
    </row>
    <row r="2253" spans="1:7" x14ac:dyDescent="0.25">
      <c r="A2253" s="2" t="str">
        <f t="shared" si="35"/>
        <v>3_91</v>
      </c>
      <c r="B2253" s="1">
        <v>3</v>
      </c>
      <c r="C2253" s="1">
        <v>91</v>
      </c>
      <c r="D2253" s="1">
        <v>3.8729097536384198E-2</v>
      </c>
      <c r="E2253" s="1">
        <v>3.7981827184734203E-2</v>
      </c>
      <c r="F2253" s="1">
        <v>-0.95037284488759</v>
      </c>
      <c r="G2253" s="1"/>
    </row>
    <row r="2254" spans="1:7" x14ac:dyDescent="0.25">
      <c r="A2254" s="2" t="str">
        <f t="shared" si="35"/>
        <v>3_92</v>
      </c>
      <c r="B2254" s="1">
        <v>3</v>
      </c>
      <c r="C2254" s="1">
        <v>92</v>
      </c>
      <c r="D2254" s="1">
        <v>-0.359835714010309</v>
      </c>
      <c r="E2254" s="1">
        <v>-0.35951266841221302</v>
      </c>
      <c r="F2254" s="1">
        <v>0.90187565179283702</v>
      </c>
      <c r="G2254" s="1"/>
    </row>
    <row r="2255" spans="1:7" x14ac:dyDescent="0.25">
      <c r="A2255" s="2" t="str">
        <f t="shared" si="35"/>
        <v>3_93</v>
      </c>
      <c r="B2255" s="1">
        <v>3</v>
      </c>
      <c r="C2255" s="1">
        <v>93</v>
      </c>
      <c r="D2255" s="1">
        <v>0.437870868615929</v>
      </c>
      <c r="E2255" s="1">
        <v>0.43775973039419602</v>
      </c>
      <c r="F2255" s="1">
        <v>-0.74274185468118104</v>
      </c>
      <c r="G2255" s="1"/>
    </row>
    <row r="2256" spans="1:7" x14ac:dyDescent="0.25">
      <c r="A2256" s="2" t="str">
        <f t="shared" si="35"/>
        <v>3_94</v>
      </c>
      <c r="B2256" s="1">
        <v>3</v>
      </c>
      <c r="C2256" s="1">
        <v>94</v>
      </c>
      <c r="D2256" s="1">
        <v>1.12753011359077</v>
      </c>
      <c r="E2256" s="1">
        <v>1.1279955980165099</v>
      </c>
      <c r="F2256" s="1">
        <v>-0.96093309051935605</v>
      </c>
      <c r="G2256" s="1"/>
    </row>
    <row r="2257" spans="1:7" x14ac:dyDescent="0.25">
      <c r="A2257" s="2" t="str">
        <f t="shared" si="35"/>
        <v>3_95</v>
      </c>
      <c r="B2257" s="1">
        <v>3</v>
      </c>
      <c r="C2257" s="1">
        <v>95</v>
      </c>
      <c r="D2257" s="1">
        <v>-0.87017952761458806</v>
      </c>
      <c r="E2257" s="1">
        <v>-0.869542458561544</v>
      </c>
      <c r="F2257" s="1">
        <v>1.0145970671739999</v>
      </c>
      <c r="G2257" s="1"/>
    </row>
    <row r="2258" spans="1:7" x14ac:dyDescent="0.25">
      <c r="A2258" s="2" t="str">
        <f t="shared" si="35"/>
        <v>3_96</v>
      </c>
      <c r="B2258" s="1">
        <v>3</v>
      </c>
      <c r="C2258" s="1">
        <v>96</v>
      </c>
      <c r="D2258" s="1">
        <v>2.0102457986286302</v>
      </c>
      <c r="E2258" s="1">
        <v>2.0104468739766599</v>
      </c>
      <c r="F2258" s="1">
        <v>2.1327378777738102</v>
      </c>
      <c r="G2258" s="1"/>
    </row>
    <row r="2259" spans="1:7" x14ac:dyDescent="0.25">
      <c r="A2259" s="2" t="str">
        <f t="shared" si="35"/>
        <v>3_97</v>
      </c>
      <c r="B2259" s="1">
        <v>3</v>
      </c>
      <c r="C2259" s="1">
        <v>97</v>
      </c>
      <c r="D2259" s="1">
        <v>-0.93653919559043797</v>
      </c>
      <c r="E2259" s="1">
        <v>-0.93761759704874703</v>
      </c>
      <c r="F2259" s="1">
        <v>8.8614509067161104E-2</v>
      </c>
      <c r="G2259" s="1"/>
    </row>
    <row r="2260" spans="1:7" x14ac:dyDescent="0.25">
      <c r="A2260" s="2" t="str">
        <f t="shared" si="35"/>
        <v>3_98</v>
      </c>
      <c r="B2260" s="1">
        <v>3</v>
      </c>
      <c r="C2260" s="1">
        <v>98</v>
      </c>
      <c r="D2260" s="1">
        <v>1.2849096249915699</v>
      </c>
      <c r="E2260" s="1">
        <v>1.2853772797724601</v>
      </c>
      <c r="F2260" s="1">
        <v>-0.72067399266574494</v>
      </c>
      <c r="G2260" s="1"/>
    </row>
    <row r="2261" spans="1:7" x14ac:dyDescent="0.25">
      <c r="A2261" s="2" t="str">
        <f t="shared" si="35"/>
        <v>3_99</v>
      </c>
      <c r="B2261" s="1">
        <v>3</v>
      </c>
      <c r="C2261" s="1">
        <v>99</v>
      </c>
      <c r="D2261" s="1">
        <v>4.6388724752060601E-2</v>
      </c>
      <c r="E2261" s="1">
        <v>4.7464387819778402E-2</v>
      </c>
      <c r="F2261" s="1">
        <v>1.3565122249522401</v>
      </c>
      <c r="G2261" s="1"/>
    </row>
    <row r="2262" spans="1:7" x14ac:dyDescent="0.25">
      <c r="A2262" s="2" t="str">
        <f t="shared" si="35"/>
        <v>3_100</v>
      </c>
      <c r="B2262" s="1">
        <v>3</v>
      </c>
      <c r="C2262" s="1">
        <v>100</v>
      </c>
      <c r="D2262" s="1">
        <v>1.13359317192013</v>
      </c>
      <c r="E2262" s="1">
        <v>1.1340003778379499</v>
      </c>
      <c r="F2262" s="1">
        <v>8.0375250343049001E-2</v>
      </c>
      <c r="G2262" s="1"/>
    </row>
    <row r="2263" spans="1:7" x14ac:dyDescent="0.25">
      <c r="A2263" s="2" t="str">
        <f t="shared" si="35"/>
        <v>3_101</v>
      </c>
      <c r="B2263" s="1">
        <v>3</v>
      </c>
      <c r="C2263" s="1">
        <v>101</v>
      </c>
      <c r="D2263" s="1">
        <v>0.82091332368912695</v>
      </c>
      <c r="E2263" s="1">
        <v>0.82028634446273896</v>
      </c>
      <c r="F2263" s="1">
        <v>0.57733668626576296</v>
      </c>
      <c r="G2263" s="1"/>
    </row>
    <row r="2264" spans="1:7" x14ac:dyDescent="0.25">
      <c r="A2264" s="2" t="str">
        <f t="shared" si="35"/>
        <v>3_102</v>
      </c>
      <c r="B2264" s="1">
        <v>3</v>
      </c>
      <c r="C2264" s="1">
        <v>102</v>
      </c>
      <c r="D2264" s="1">
        <v>2.1543487602570801</v>
      </c>
      <c r="E2264" s="1">
        <v>2.1549540763772099</v>
      </c>
      <c r="F2264" s="1">
        <v>0.52709217209001602</v>
      </c>
      <c r="G2264" s="1"/>
    </row>
    <row r="2265" spans="1:7" x14ac:dyDescent="0.25">
      <c r="A2265" s="2" t="str">
        <f t="shared" si="35"/>
        <v>3_103</v>
      </c>
      <c r="B2265" s="1">
        <v>3</v>
      </c>
      <c r="C2265" s="1">
        <v>103</v>
      </c>
      <c r="D2265" s="1">
        <v>0.38915410005978401</v>
      </c>
      <c r="E2265" s="1">
        <v>0.38771948316777699</v>
      </c>
      <c r="F2265" s="1">
        <v>1.09062824916344</v>
      </c>
      <c r="G2265" s="1"/>
    </row>
    <row r="2266" spans="1:7" x14ac:dyDescent="0.25">
      <c r="A2266" s="2" t="str">
        <f t="shared" si="35"/>
        <v>3_104</v>
      </c>
      <c r="B2266" s="1">
        <v>3</v>
      </c>
      <c r="C2266" s="1">
        <v>104</v>
      </c>
      <c r="D2266" s="1">
        <v>1.16861997918694</v>
      </c>
      <c r="E2266" s="1">
        <v>1.16935607583481</v>
      </c>
      <c r="F2266" s="1">
        <v>0.40650767480053401</v>
      </c>
      <c r="G2266" s="1"/>
    </row>
    <row r="2267" spans="1:7" x14ac:dyDescent="0.25">
      <c r="A2267" s="2" t="str">
        <f t="shared" si="35"/>
        <v>3_105</v>
      </c>
      <c r="B2267" s="1">
        <v>3</v>
      </c>
      <c r="C2267" s="1">
        <v>105</v>
      </c>
      <c r="D2267" s="1">
        <v>0.66168355111192101</v>
      </c>
      <c r="E2267" s="1">
        <v>0.66068637847658995</v>
      </c>
      <c r="F2267" s="1">
        <v>0.36190874809232598</v>
      </c>
      <c r="G2267" s="1"/>
    </row>
    <row r="2268" spans="1:7" x14ac:dyDescent="0.25">
      <c r="A2268" s="2" t="str">
        <f t="shared" si="35"/>
        <v>3_106</v>
      </c>
      <c r="B2268" s="1">
        <v>3</v>
      </c>
      <c r="C2268" s="1">
        <v>106</v>
      </c>
      <c r="D2268" s="1">
        <v>-0.80203085207320002</v>
      </c>
      <c r="E2268" s="1">
        <v>-0.80094450257800698</v>
      </c>
      <c r="F2268" s="1">
        <v>1.6719473839066199</v>
      </c>
      <c r="G2268" s="1"/>
    </row>
    <row r="2269" spans="1:7" x14ac:dyDescent="0.25">
      <c r="A2269" s="2" t="str">
        <f t="shared" si="35"/>
        <v>3_107</v>
      </c>
      <c r="B2269" s="1">
        <v>3</v>
      </c>
      <c r="C2269" s="1">
        <v>107</v>
      </c>
      <c r="D2269" s="1">
        <v>-0.73817765833087601</v>
      </c>
      <c r="E2269" s="1">
        <v>-0.73880823079359803</v>
      </c>
      <c r="F2269" s="1">
        <v>-1.07945894469287</v>
      </c>
      <c r="G2269" s="1"/>
    </row>
    <row r="2270" spans="1:7" x14ac:dyDescent="0.25">
      <c r="A2270" s="2" t="str">
        <f t="shared" si="35"/>
        <v>3_108</v>
      </c>
      <c r="B2270" s="1">
        <v>3</v>
      </c>
      <c r="C2270" s="1">
        <v>108</v>
      </c>
      <c r="D2270" s="1">
        <v>-0.965845498703919</v>
      </c>
      <c r="E2270" s="1">
        <v>-0.96782423351274804</v>
      </c>
      <c r="F2270" s="1">
        <v>-0.60468401580310405</v>
      </c>
      <c r="G2270" s="1"/>
    </row>
    <row r="2271" spans="1:7" x14ac:dyDescent="0.25">
      <c r="A2271" s="2" t="str">
        <f t="shared" si="35"/>
        <v>3_109</v>
      </c>
      <c r="B2271" s="1">
        <v>3</v>
      </c>
      <c r="C2271" s="1">
        <v>109</v>
      </c>
      <c r="D2271" s="1">
        <v>-0.10884661270996</v>
      </c>
      <c r="E2271" s="1">
        <v>-0.10951590127922101</v>
      </c>
      <c r="F2271" s="1">
        <v>-0.86356359660006599</v>
      </c>
      <c r="G2271" s="1"/>
    </row>
    <row r="2272" spans="1:7" x14ac:dyDescent="0.25">
      <c r="A2272" s="2" t="str">
        <f t="shared" si="35"/>
        <v>3_110</v>
      </c>
      <c r="B2272" s="1">
        <v>3</v>
      </c>
      <c r="C2272" s="1">
        <v>110</v>
      </c>
      <c r="D2272" s="1">
        <v>2.4387398119502501</v>
      </c>
      <c r="E2272" s="1">
        <v>2.4389318441761798</v>
      </c>
      <c r="F2272" s="1">
        <v>1.7242224835134501</v>
      </c>
      <c r="G2272" s="1"/>
    </row>
    <row r="2273" spans="1:7" x14ac:dyDescent="0.25">
      <c r="A2273" s="2" t="str">
        <f t="shared" si="35"/>
        <v>3_111</v>
      </c>
      <c r="B2273" s="1">
        <v>3</v>
      </c>
      <c r="C2273" s="1">
        <v>111</v>
      </c>
      <c r="D2273" s="1">
        <v>1.4552805100084301</v>
      </c>
      <c r="E2273" s="1">
        <v>1.4562353044944301</v>
      </c>
      <c r="F2273" s="1">
        <v>1.43877724600843</v>
      </c>
      <c r="G2273" s="1"/>
    </row>
    <row r="2274" spans="1:7" x14ac:dyDescent="0.25">
      <c r="A2274" s="2" t="str">
        <f t="shared" si="35"/>
        <v>3_112</v>
      </c>
      <c r="B2274" s="1">
        <v>3</v>
      </c>
      <c r="C2274" s="1">
        <v>112</v>
      </c>
      <c r="D2274" s="1">
        <v>-0.99150934105191302</v>
      </c>
      <c r="E2274" s="1">
        <v>-0.99161132663543805</v>
      </c>
      <c r="F2274" s="1">
        <v>-0.104074881129864</v>
      </c>
      <c r="G2274" s="1"/>
    </row>
    <row r="2275" spans="1:7" x14ac:dyDescent="0.25">
      <c r="A2275" s="2" t="str">
        <f t="shared" si="35"/>
        <v>3_113</v>
      </c>
      <c r="B2275" s="1">
        <v>3</v>
      </c>
      <c r="C2275" s="1">
        <v>113</v>
      </c>
      <c r="D2275" s="1">
        <v>0.435549386579556</v>
      </c>
      <c r="E2275" s="1">
        <v>0.43630760318977102</v>
      </c>
      <c r="F2275" s="1">
        <v>0.56712464728134804</v>
      </c>
      <c r="G2275" s="1"/>
    </row>
    <row r="2276" spans="1:7" x14ac:dyDescent="0.25">
      <c r="A2276" s="2" t="str">
        <f t="shared" si="35"/>
        <v>3_114</v>
      </c>
      <c r="B2276" s="1">
        <v>3</v>
      </c>
      <c r="C2276" s="1">
        <v>114</v>
      </c>
      <c r="D2276" s="1">
        <v>0.35384019375012599</v>
      </c>
      <c r="E2276" s="1">
        <v>0.35484894684085</v>
      </c>
      <c r="F2276" s="1">
        <v>-1.2842660406492199</v>
      </c>
      <c r="G2276" s="1"/>
    </row>
    <row r="2277" spans="1:7" x14ac:dyDescent="0.25">
      <c r="A2277" s="2" t="str">
        <f t="shared" si="35"/>
        <v>3_115</v>
      </c>
      <c r="B2277" s="1">
        <v>3</v>
      </c>
      <c r="C2277" s="1">
        <v>115</v>
      </c>
      <c r="D2277" s="1">
        <v>1.61368606966488</v>
      </c>
      <c r="E2277" s="1">
        <v>1.61309115819232</v>
      </c>
      <c r="F2277" s="1">
        <v>-0.53508147892239999</v>
      </c>
      <c r="G2277" s="1"/>
    </row>
    <row r="2278" spans="1:7" x14ac:dyDescent="0.25">
      <c r="A2278" s="2" t="str">
        <f t="shared" si="35"/>
        <v>3_116</v>
      </c>
      <c r="B2278" s="1">
        <v>3</v>
      </c>
      <c r="C2278" s="1">
        <v>116</v>
      </c>
      <c r="D2278" s="1">
        <v>-0.53989184584463601</v>
      </c>
      <c r="E2278" s="1">
        <v>-0.54004440297100798</v>
      </c>
      <c r="F2278" s="1">
        <v>-0.865436847846762</v>
      </c>
      <c r="G2278" s="1"/>
    </row>
    <row r="2279" spans="1:7" x14ac:dyDescent="0.25">
      <c r="A2279" s="2" t="str">
        <f t="shared" si="35"/>
        <v>3_117</v>
      </c>
      <c r="B2279" s="1">
        <v>3</v>
      </c>
      <c r="C2279" s="1">
        <v>117</v>
      </c>
      <c r="D2279" s="1">
        <v>-0.93864037360978603</v>
      </c>
      <c r="E2279" s="1">
        <v>-0.939630413084524</v>
      </c>
      <c r="F2279" s="1">
        <v>-1.49163870131679</v>
      </c>
      <c r="G2279" s="1"/>
    </row>
    <row r="2280" spans="1:7" x14ac:dyDescent="0.25">
      <c r="A2280" s="2" t="str">
        <f t="shared" si="35"/>
        <v>3_118</v>
      </c>
      <c r="B2280" s="1">
        <v>3</v>
      </c>
      <c r="C2280" s="1">
        <v>118</v>
      </c>
      <c r="D2280" s="1">
        <v>0.65212661227273305</v>
      </c>
      <c r="E2280" s="1">
        <v>0.65273582406969399</v>
      </c>
      <c r="F2280" s="1">
        <v>0.15058662951844501</v>
      </c>
      <c r="G2280" s="1"/>
    </row>
    <row r="2281" spans="1:7" x14ac:dyDescent="0.25">
      <c r="A2281" s="2" t="str">
        <f t="shared" si="35"/>
        <v>3_119</v>
      </c>
      <c r="B2281" s="1">
        <v>3</v>
      </c>
      <c r="C2281" s="1">
        <v>119</v>
      </c>
      <c r="D2281" s="1">
        <v>1.5048408912239499</v>
      </c>
      <c r="E2281" s="1">
        <v>1.50545786872114</v>
      </c>
      <c r="F2281" s="1">
        <v>1.81873277915593</v>
      </c>
      <c r="G2281" s="1"/>
    </row>
    <row r="2282" spans="1:7" x14ac:dyDescent="0.25">
      <c r="A2282" s="2" t="str">
        <f t="shared" si="35"/>
        <v>3_120</v>
      </c>
      <c r="B2282" s="1">
        <v>3</v>
      </c>
      <c r="C2282" s="1">
        <v>120</v>
      </c>
      <c r="D2282" s="1">
        <v>-0.49818507015142199</v>
      </c>
      <c r="E2282" s="1">
        <v>-0.49957846393592198</v>
      </c>
      <c r="F2282" s="1">
        <v>0.46487761118497301</v>
      </c>
      <c r="G2282" s="1"/>
    </row>
    <row r="2283" spans="1:7" x14ac:dyDescent="0.25">
      <c r="A2283" s="2" t="str">
        <f t="shared" si="35"/>
        <v>3_121</v>
      </c>
      <c r="B2283" s="1">
        <v>3</v>
      </c>
      <c r="C2283" s="1">
        <v>121</v>
      </c>
      <c r="D2283" s="1">
        <v>-0.52027421269045504</v>
      </c>
      <c r="E2283" s="1">
        <v>-0.52020798175528504</v>
      </c>
      <c r="F2283" s="1">
        <v>0.54678068652079903</v>
      </c>
      <c r="G2283" s="1"/>
    </row>
    <row r="2284" spans="1:7" x14ac:dyDescent="0.25">
      <c r="A2284" s="2" t="str">
        <f t="shared" si="35"/>
        <v>3_122</v>
      </c>
      <c r="B2284" s="1">
        <v>3</v>
      </c>
      <c r="C2284" s="1">
        <v>122</v>
      </c>
      <c r="D2284" s="1">
        <v>-9.7407648038174102E-2</v>
      </c>
      <c r="E2284" s="1">
        <v>-9.7093313934951603E-2</v>
      </c>
      <c r="F2284" s="1">
        <v>-1.0872656888464101</v>
      </c>
      <c r="G2284" s="1"/>
    </row>
    <row r="2285" spans="1:7" x14ac:dyDescent="0.25">
      <c r="A2285" s="2" t="str">
        <f t="shared" si="35"/>
        <v>3_123</v>
      </c>
      <c r="B2285" s="1">
        <v>3</v>
      </c>
      <c r="C2285" s="1">
        <v>123</v>
      </c>
      <c r="D2285" s="1">
        <v>-0.88282787989837397</v>
      </c>
      <c r="E2285" s="1">
        <v>-0.88142980462982601</v>
      </c>
      <c r="F2285" s="1">
        <v>1.83452143185927</v>
      </c>
      <c r="G2285" s="1"/>
    </row>
    <row r="2286" spans="1:7" x14ac:dyDescent="0.25">
      <c r="A2286" s="2" t="str">
        <f t="shared" si="35"/>
        <v>3_124</v>
      </c>
      <c r="B2286" s="1">
        <v>3</v>
      </c>
      <c r="C2286" s="1">
        <v>124</v>
      </c>
      <c r="D2286" s="1">
        <v>-1.11267724231698</v>
      </c>
      <c r="E2286" s="1">
        <v>-1.1137425145331099</v>
      </c>
      <c r="F2286" s="1">
        <v>-0.80713071965580296</v>
      </c>
      <c r="G2286" s="1"/>
    </row>
    <row r="2287" spans="1:7" x14ac:dyDescent="0.25">
      <c r="A2287" s="2" t="str">
        <f t="shared" si="35"/>
        <v>3_125</v>
      </c>
      <c r="B2287" s="1">
        <v>3</v>
      </c>
      <c r="C2287" s="1">
        <v>125</v>
      </c>
      <c r="D2287" s="1">
        <v>0.88352481800122895</v>
      </c>
      <c r="E2287" s="1">
        <v>0.88137115063326799</v>
      </c>
      <c r="F2287" s="1">
        <v>0.86139284802092797</v>
      </c>
      <c r="G2287" s="1"/>
    </row>
    <row r="2288" spans="1:7" x14ac:dyDescent="0.25">
      <c r="A2288" s="2" t="str">
        <f t="shared" si="35"/>
        <v>3_126</v>
      </c>
      <c r="B2288" s="1">
        <v>3</v>
      </c>
      <c r="C2288" s="1">
        <v>126</v>
      </c>
      <c r="D2288" s="1">
        <v>7.8597820799407594E-2</v>
      </c>
      <c r="E2288" s="1">
        <v>7.9366756764178606E-2</v>
      </c>
      <c r="F2288" s="1">
        <v>-0.80038286895690702</v>
      </c>
      <c r="G2288" s="1"/>
    </row>
    <row r="2289" spans="1:7" x14ac:dyDescent="0.25">
      <c r="A2289" s="2" t="str">
        <f t="shared" si="35"/>
        <v>3_127</v>
      </c>
      <c r="B2289" s="1">
        <v>3</v>
      </c>
      <c r="C2289" s="1">
        <v>127</v>
      </c>
      <c r="D2289" s="1">
        <v>0.30995699647258501</v>
      </c>
      <c r="E2289" s="1">
        <v>0.30752959287230502</v>
      </c>
      <c r="F2289" s="1">
        <v>1.10579796295644E-2</v>
      </c>
      <c r="G2289" s="1"/>
    </row>
    <row r="2290" spans="1:7" x14ac:dyDescent="0.25">
      <c r="A2290" s="2" t="str">
        <f t="shared" si="35"/>
        <v>3_128</v>
      </c>
      <c r="B2290" s="1">
        <v>3</v>
      </c>
      <c r="C2290" s="1">
        <v>128</v>
      </c>
      <c r="D2290" s="1">
        <v>-0.40626782846218101</v>
      </c>
      <c r="E2290" s="1">
        <v>-0.406616473327225</v>
      </c>
      <c r="F2290" s="1">
        <v>-1.5075846801183199</v>
      </c>
      <c r="G2290" s="1"/>
    </row>
    <row r="2291" spans="1:7" x14ac:dyDescent="0.25">
      <c r="A2291" s="2" t="str">
        <f t="shared" si="35"/>
        <v>3_129</v>
      </c>
      <c r="B2291" s="1">
        <v>3</v>
      </c>
      <c r="C2291" s="1">
        <v>129</v>
      </c>
      <c r="D2291" s="1">
        <v>-0.127382943174494</v>
      </c>
      <c r="E2291" s="1">
        <v>-0.126583799417399</v>
      </c>
      <c r="F2291" s="1">
        <v>-0.15824148305184399</v>
      </c>
      <c r="G2291" s="1"/>
    </row>
    <row r="2292" spans="1:7" x14ac:dyDescent="0.25">
      <c r="A2292" s="2" t="str">
        <f t="shared" si="35"/>
        <v>3_130</v>
      </c>
      <c r="B2292" s="1">
        <v>3</v>
      </c>
      <c r="C2292" s="1">
        <v>130</v>
      </c>
      <c r="D2292" s="1">
        <v>1.06962264108141</v>
      </c>
      <c r="E2292" s="1">
        <v>1.0683067600410101</v>
      </c>
      <c r="F2292" s="1">
        <v>0.37105194277425702</v>
      </c>
      <c r="G2292" s="1"/>
    </row>
    <row r="2293" spans="1:7" x14ac:dyDescent="0.25">
      <c r="A2293" s="2" t="str">
        <f t="shared" si="35"/>
        <v>3_131</v>
      </c>
      <c r="B2293" s="1">
        <v>3</v>
      </c>
      <c r="C2293" s="1">
        <v>131</v>
      </c>
      <c r="D2293" s="1">
        <v>-0.66295394643159899</v>
      </c>
      <c r="E2293" s="1">
        <v>-0.66221728592879003</v>
      </c>
      <c r="F2293" s="1">
        <v>-0.39157208075140898</v>
      </c>
      <c r="G2293" s="1"/>
    </row>
    <row r="2294" spans="1:7" x14ac:dyDescent="0.25">
      <c r="A2294" s="2" t="str">
        <f t="shared" si="35"/>
        <v>3_132</v>
      </c>
      <c r="B2294" s="1">
        <v>3</v>
      </c>
      <c r="C2294" s="1">
        <v>132</v>
      </c>
      <c r="D2294" s="1">
        <v>-1.8116470410208301</v>
      </c>
      <c r="E2294" s="1">
        <v>-1.8099698254295999</v>
      </c>
      <c r="F2294" s="1">
        <v>3.5397910980072E-2</v>
      </c>
      <c r="G2294" s="1"/>
    </row>
    <row r="2295" spans="1:7" x14ac:dyDescent="0.25">
      <c r="A2295" s="2" t="str">
        <f t="shared" si="35"/>
        <v>3_133</v>
      </c>
      <c r="B2295" s="1">
        <v>3</v>
      </c>
      <c r="C2295" s="1">
        <v>133</v>
      </c>
      <c r="D2295" s="1">
        <v>-0.240899307462423</v>
      </c>
      <c r="E2295" s="1">
        <v>-0.240396105508417</v>
      </c>
      <c r="F2295" s="1">
        <v>0.66564305256503198</v>
      </c>
      <c r="G2295" s="1"/>
    </row>
    <row r="2296" spans="1:7" x14ac:dyDescent="0.25">
      <c r="A2296" s="2" t="str">
        <f t="shared" si="35"/>
        <v>3_134</v>
      </c>
      <c r="B2296" s="1">
        <v>3</v>
      </c>
      <c r="C2296" s="1">
        <v>134</v>
      </c>
      <c r="D2296" s="1">
        <v>1.3865248691973999</v>
      </c>
      <c r="E2296" s="1">
        <v>1.3859253892697001</v>
      </c>
      <c r="F2296" s="1">
        <v>-0.17025505943725</v>
      </c>
      <c r="G2296" s="1"/>
    </row>
    <row r="2297" spans="1:7" x14ac:dyDescent="0.25">
      <c r="A2297" s="2" t="str">
        <f t="shared" si="35"/>
        <v>3_135</v>
      </c>
      <c r="B2297" s="1">
        <v>3</v>
      </c>
      <c r="C2297" s="1">
        <v>135</v>
      </c>
      <c r="D2297" s="1">
        <v>-0.32369216452870903</v>
      </c>
      <c r="E2297" s="1">
        <v>-0.323432704299911</v>
      </c>
      <c r="F2297" s="1">
        <v>-0.180137399811621</v>
      </c>
      <c r="G2297" s="1"/>
    </row>
    <row r="2298" spans="1:7" x14ac:dyDescent="0.25">
      <c r="A2298" s="2" t="str">
        <f t="shared" si="35"/>
        <v>3_136</v>
      </c>
      <c r="B2298" s="1">
        <v>3</v>
      </c>
      <c r="C2298" s="1">
        <v>136</v>
      </c>
      <c r="D2298" s="1">
        <v>0.67490793756886502</v>
      </c>
      <c r="E2298" s="1">
        <v>0.67438211412438398</v>
      </c>
      <c r="F2298" s="1">
        <v>-1.22924810573834</v>
      </c>
      <c r="G2298" s="1"/>
    </row>
    <row r="2299" spans="1:7" x14ac:dyDescent="0.25">
      <c r="A2299" s="2" t="str">
        <f t="shared" si="35"/>
        <v>3_137</v>
      </c>
      <c r="B2299" s="1">
        <v>3</v>
      </c>
      <c r="C2299" s="1">
        <v>137</v>
      </c>
      <c r="D2299" s="1">
        <v>0.289910681575965</v>
      </c>
      <c r="E2299" s="1">
        <v>0.29053654825249398</v>
      </c>
      <c r="F2299" s="1">
        <v>0.60021324549852195</v>
      </c>
      <c r="G2299" s="1"/>
    </row>
    <row r="2300" spans="1:7" x14ac:dyDescent="0.25">
      <c r="A2300" s="2" t="str">
        <f t="shared" si="35"/>
        <v>3_138</v>
      </c>
      <c r="B2300" s="1">
        <v>3</v>
      </c>
      <c r="C2300" s="1">
        <v>138</v>
      </c>
      <c r="D2300" s="1">
        <v>-2.5082787322617</v>
      </c>
      <c r="E2300" s="1">
        <v>-2.5089842292498399</v>
      </c>
      <c r="F2300" s="1">
        <v>1.0624384370437301</v>
      </c>
      <c r="G2300" s="1"/>
    </row>
    <row r="2301" spans="1:7" x14ac:dyDescent="0.25">
      <c r="A2301" s="2" t="str">
        <f t="shared" si="35"/>
        <v>3_139</v>
      </c>
      <c r="B2301" s="1">
        <v>3</v>
      </c>
      <c r="C2301" s="1">
        <v>139</v>
      </c>
      <c r="D2301" s="1">
        <v>1.82536005514893</v>
      </c>
      <c r="E2301" s="1">
        <v>1.8255510547701299</v>
      </c>
      <c r="F2301" s="1">
        <v>0.522939499200332</v>
      </c>
      <c r="G2301" s="1"/>
    </row>
    <row r="2302" spans="1:7" x14ac:dyDescent="0.25">
      <c r="A2302" s="2" t="str">
        <f t="shared" si="35"/>
        <v>3_140</v>
      </c>
      <c r="B2302" s="1">
        <v>3</v>
      </c>
      <c r="C2302" s="1">
        <v>140</v>
      </c>
      <c r="D2302" s="1">
        <v>-1.46843545434949</v>
      </c>
      <c r="E2302" s="1">
        <v>-1.4692787376904699</v>
      </c>
      <c r="F2302" s="1">
        <v>-8.6523123098411099E-3</v>
      </c>
      <c r="G2302" s="1"/>
    </row>
    <row r="2303" spans="1:7" x14ac:dyDescent="0.25">
      <c r="A2303" s="2" t="str">
        <f t="shared" si="35"/>
        <v>3_141</v>
      </c>
      <c r="B2303" s="1">
        <v>3</v>
      </c>
      <c r="C2303" s="1">
        <v>141</v>
      </c>
      <c r="D2303" s="1">
        <v>-1.5774290685822101</v>
      </c>
      <c r="E2303" s="1">
        <v>-1.5774402746687399</v>
      </c>
      <c r="F2303" s="1">
        <v>-1.5282215003676001</v>
      </c>
      <c r="G2303" s="1"/>
    </row>
    <row r="2304" spans="1:7" x14ac:dyDescent="0.25">
      <c r="A2304" s="2" t="str">
        <f t="shared" si="35"/>
        <v>3_142</v>
      </c>
      <c r="B2304" s="1">
        <v>3</v>
      </c>
      <c r="C2304" s="1">
        <v>142</v>
      </c>
      <c r="D2304" s="1">
        <v>-0.67597951474477302</v>
      </c>
      <c r="E2304" s="1">
        <v>-0.677300905802802</v>
      </c>
      <c r="F2304" s="1">
        <v>-4.8967521703368697E-2</v>
      </c>
      <c r="G2304" s="1"/>
    </row>
    <row r="2305" spans="1:7" x14ac:dyDescent="0.25">
      <c r="A2305" s="2" t="str">
        <f t="shared" si="35"/>
        <v>3_143</v>
      </c>
      <c r="B2305" s="1">
        <v>3</v>
      </c>
      <c r="C2305" s="1">
        <v>143</v>
      </c>
      <c r="D2305" s="1">
        <v>-4.6065473405423598E-3</v>
      </c>
      <c r="E2305" s="1">
        <v>-5.1595446830864098E-3</v>
      </c>
      <c r="F2305" s="1">
        <v>1.7004083733122299E-2</v>
      </c>
      <c r="G2305" s="1"/>
    </row>
    <row r="2306" spans="1:7" x14ac:dyDescent="0.25">
      <c r="A2306" s="2" t="str">
        <f t="shared" si="35"/>
        <v>3_144</v>
      </c>
      <c r="B2306" s="1">
        <v>3</v>
      </c>
      <c r="C2306" s="1">
        <v>144</v>
      </c>
      <c r="D2306" s="1">
        <v>-0.49295805491225397</v>
      </c>
      <c r="E2306" s="1">
        <v>-0.49333123283934199</v>
      </c>
      <c r="F2306" s="1">
        <v>-1.4396662118923</v>
      </c>
      <c r="G2306" s="1"/>
    </row>
    <row r="2307" spans="1:7" x14ac:dyDescent="0.25">
      <c r="A2307" s="2" t="str">
        <f t="shared" ref="A2307:A2370" si="36">B2307&amp;"_"&amp;C2307</f>
        <v>3_145</v>
      </c>
      <c r="B2307" s="1">
        <v>3</v>
      </c>
      <c r="C2307" s="1">
        <v>145</v>
      </c>
      <c r="D2307" s="1">
        <v>1.3414917393542301</v>
      </c>
      <c r="E2307" s="1">
        <v>1.3421237662496199</v>
      </c>
      <c r="F2307" s="1">
        <v>0.39883919527689699</v>
      </c>
      <c r="G2307" s="1"/>
    </row>
    <row r="2308" spans="1:7" x14ac:dyDescent="0.25">
      <c r="A2308" s="2" t="str">
        <f t="shared" si="36"/>
        <v>3_146</v>
      </c>
      <c r="B2308" s="1">
        <v>3</v>
      </c>
      <c r="C2308" s="1">
        <v>146</v>
      </c>
      <c r="D2308" s="1">
        <v>0.37811818369289601</v>
      </c>
      <c r="E2308" s="1">
        <v>0.38015073264322902</v>
      </c>
      <c r="F2308" s="1">
        <v>0.183798826506017</v>
      </c>
      <c r="G2308" s="1"/>
    </row>
    <row r="2309" spans="1:7" x14ac:dyDescent="0.25">
      <c r="A2309" s="2" t="str">
        <f t="shared" si="36"/>
        <v>3_147</v>
      </c>
      <c r="B2309" s="1">
        <v>3</v>
      </c>
      <c r="C2309" s="1">
        <v>147</v>
      </c>
      <c r="D2309" s="1">
        <v>1.6597736434742301</v>
      </c>
      <c r="E2309" s="1">
        <v>1.6574045387527101</v>
      </c>
      <c r="F2309" s="1">
        <v>-1.02911789572662</v>
      </c>
      <c r="G2309" s="1"/>
    </row>
    <row r="2310" spans="1:7" x14ac:dyDescent="0.25">
      <c r="A2310" s="2" t="str">
        <f t="shared" si="36"/>
        <v>3_148</v>
      </c>
      <c r="B2310" s="1">
        <v>3</v>
      </c>
      <c r="C2310" s="1">
        <v>148</v>
      </c>
      <c r="D2310" s="1">
        <v>-1.33662801684605</v>
      </c>
      <c r="E2310" s="1">
        <v>-1.3353445775828501</v>
      </c>
      <c r="F2310" s="1">
        <v>-0.15011955699840199</v>
      </c>
      <c r="G2310" s="1"/>
    </row>
    <row r="2311" spans="1:7" x14ac:dyDescent="0.25">
      <c r="A2311" s="2" t="str">
        <f t="shared" si="36"/>
        <v>3_149</v>
      </c>
      <c r="B2311" s="1">
        <v>3</v>
      </c>
      <c r="C2311" s="1">
        <v>149</v>
      </c>
      <c r="D2311" s="1">
        <v>0.97738043015724296</v>
      </c>
      <c r="E2311" s="1">
        <v>0.97768284910717196</v>
      </c>
      <c r="F2311" s="1">
        <v>0.32053302424367103</v>
      </c>
      <c r="G2311" s="1"/>
    </row>
    <row r="2312" spans="1:7" x14ac:dyDescent="0.25">
      <c r="A2312" s="2" t="str">
        <f t="shared" si="36"/>
        <v>3_150</v>
      </c>
      <c r="B2312" s="1">
        <v>3</v>
      </c>
      <c r="C2312" s="1">
        <v>150</v>
      </c>
      <c r="D2312" s="1">
        <v>0.12083481106930299</v>
      </c>
      <c r="E2312" s="1">
        <v>0.12080701035350901</v>
      </c>
      <c r="F2312" s="1">
        <v>1.0072149566078199</v>
      </c>
      <c r="G2312" s="1"/>
    </row>
    <row r="2313" spans="1:7" x14ac:dyDescent="0.25">
      <c r="A2313" s="2" t="str">
        <f t="shared" si="36"/>
        <v>3_151</v>
      </c>
      <c r="B2313" s="1">
        <v>3</v>
      </c>
      <c r="C2313" s="1">
        <v>151</v>
      </c>
      <c r="D2313" s="1">
        <v>-0.97185666993800801</v>
      </c>
      <c r="E2313" s="1">
        <v>-0.97030045393721298</v>
      </c>
      <c r="F2313" s="1">
        <v>-0.70847002919090996</v>
      </c>
      <c r="G2313" s="1"/>
    </row>
    <row r="2314" spans="1:7" x14ac:dyDescent="0.25">
      <c r="A2314" s="2" t="str">
        <f t="shared" si="36"/>
        <v>3_152</v>
      </c>
      <c r="B2314" s="1">
        <v>3</v>
      </c>
      <c r="C2314" s="1">
        <v>152</v>
      </c>
      <c r="D2314" s="1">
        <v>-0.70866091666309405</v>
      </c>
      <c r="E2314" s="1">
        <v>-0.70696526473225296</v>
      </c>
      <c r="F2314" s="1">
        <v>9.0371730378363394E-2</v>
      </c>
      <c r="G2314" s="1"/>
    </row>
    <row r="2315" spans="1:7" x14ac:dyDescent="0.25">
      <c r="A2315" s="2" t="str">
        <f t="shared" si="36"/>
        <v>3_153</v>
      </c>
      <c r="B2315" s="1">
        <v>3</v>
      </c>
      <c r="C2315" s="1">
        <v>153</v>
      </c>
      <c r="D2315" s="1">
        <v>0.718517276715121</v>
      </c>
      <c r="E2315" s="1">
        <v>0.71731050425348097</v>
      </c>
      <c r="F2315" s="1">
        <v>-2.04544217359904</v>
      </c>
      <c r="G2315" s="1"/>
    </row>
    <row r="2316" spans="1:7" x14ac:dyDescent="0.25">
      <c r="A2316" s="2" t="str">
        <f t="shared" si="36"/>
        <v>3_154</v>
      </c>
      <c r="B2316" s="1">
        <v>3</v>
      </c>
      <c r="C2316" s="1">
        <v>154</v>
      </c>
      <c r="D2316" s="1">
        <v>0.82514233761741196</v>
      </c>
      <c r="E2316" s="1">
        <v>0.82580516820929695</v>
      </c>
      <c r="F2316" s="1">
        <v>-0.85261496147989502</v>
      </c>
      <c r="G2316" s="1"/>
    </row>
    <row r="2317" spans="1:7" x14ac:dyDescent="0.25">
      <c r="A2317" s="2" t="str">
        <f t="shared" si="36"/>
        <v>3_155</v>
      </c>
      <c r="B2317" s="1">
        <v>3</v>
      </c>
      <c r="C2317" s="1">
        <v>155</v>
      </c>
      <c r="D2317" s="1">
        <v>0.54751262689560698</v>
      </c>
      <c r="E2317" s="1">
        <v>0.54924408138709802</v>
      </c>
      <c r="F2317" s="1">
        <v>1.1500172374017099</v>
      </c>
      <c r="G2317" s="1"/>
    </row>
    <row r="2318" spans="1:7" x14ac:dyDescent="0.25">
      <c r="A2318" s="2" t="str">
        <f t="shared" si="36"/>
        <v>3_156</v>
      </c>
      <c r="B2318" s="1">
        <v>3</v>
      </c>
      <c r="C2318" s="1">
        <v>156</v>
      </c>
      <c r="D2318" s="1">
        <v>-1.12382132699048</v>
      </c>
      <c r="E2318" s="1">
        <v>-1.12188699887635</v>
      </c>
      <c r="F2318" s="1">
        <v>6.00230014217564E-2</v>
      </c>
      <c r="G2318" s="1"/>
    </row>
    <row r="2319" spans="1:7" x14ac:dyDescent="0.25">
      <c r="A2319" s="2" t="str">
        <f t="shared" si="36"/>
        <v>3_157</v>
      </c>
      <c r="B2319" s="1">
        <v>3</v>
      </c>
      <c r="C2319" s="1">
        <v>157</v>
      </c>
      <c r="D2319" s="1">
        <v>0.82390211218979303</v>
      </c>
      <c r="E2319" s="1">
        <v>0.82275447614341102</v>
      </c>
      <c r="F2319" s="1">
        <v>1.7072309877096099</v>
      </c>
      <c r="G2319" s="1"/>
    </row>
    <row r="2320" spans="1:7" x14ac:dyDescent="0.25">
      <c r="A2320" s="2" t="str">
        <f t="shared" si="36"/>
        <v>3_158</v>
      </c>
      <c r="B2320" s="1">
        <v>3</v>
      </c>
      <c r="C2320" s="1">
        <v>158</v>
      </c>
      <c r="D2320" s="1">
        <v>-0.97021647781272102</v>
      </c>
      <c r="E2320" s="1">
        <v>-0.96920757699992899</v>
      </c>
      <c r="F2320" s="1">
        <v>-2.8898156279182002E-2</v>
      </c>
      <c r="G2320" s="1"/>
    </row>
    <row r="2321" spans="1:7" x14ac:dyDescent="0.25">
      <c r="A2321" s="2" t="str">
        <f t="shared" si="36"/>
        <v>3_159</v>
      </c>
      <c r="B2321" s="1">
        <v>3</v>
      </c>
      <c r="C2321" s="1">
        <v>159</v>
      </c>
      <c r="D2321" s="1">
        <v>1.3676385863806499</v>
      </c>
      <c r="E2321" s="1">
        <v>1.3652195812107599</v>
      </c>
      <c r="F2321" s="1">
        <v>8.4704098787507703E-2</v>
      </c>
      <c r="G2321" s="1"/>
    </row>
    <row r="2322" spans="1:7" x14ac:dyDescent="0.25">
      <c r="A2322" s="2" t="str">
        <f t="shared" si="36"/>
        <v>3_160</v>
      </c>
      <c r="B2322" s="1">
        <v>3</v>
      </c>
      <c r="C2322" s="1">
        <v>160</v>
      </c>
      <c r="D2322" s="1">
        <v>-3.8089802827680402E-2</v>
      </c>
      <c r="E2322" s="1">
        <v>-3.8677656365445998E-2</v>
      </c>
      <c r="F2322" s="1">
        <v>0.62141532478285899</v>
      </c>
      <c r="G2322" s="1"/>
    </row>
    <row r="2323" spans="1:7" x14ac:dyDescent="0.25">
      <c r="A2323" s="2" t="str">
        <f t="shared" si="36"/>
        <v>3_161</v>
      </c>
      <c r="B2323" s="1">
        <v>3</v>
      </c>
      <c r="C2323" s="1">
        <v>161</v>
      </c>
      <c r="D2323" s="1">
        <v>-1.0065505327886599</v>
      </c>
      <c r="E2323" s="1">
        <v>-1.0075732546415099</v>
      </c>
      <c r="F2323" s="1">
        <v>1.2695361316985101</v>
      </c>
      <c r="G2323" s="1"/>
    </row>
    <row r="2324" spans="1:7" x14ac:dyDescent="0.25">
      <c r="A2324" s="2" t="str">
        <f t="shared" si="36"/>
        <v>3_162</v>
      </c>
      <c r="B2324" s="1">
        <v>3</v>
      </c>
      <c r="C2324" s="1">
        <v>162</v>
      </c>
      <c r="D2324" s="1">
        <v>0.98294491710752996</v>
      </c>
      <c r="E2324" s="1">
        <v>0.98313414528592602</v>
      </c>
      <c r="F2324" s="1">
        <v>-0.13285089242700401</v>
      </c>
      <c r="G2324" s="1"/>
    </row>
    <row r="2325" spans="1:7" x14ac:dyDescent="0.25">
      <c r="A2325" s="2" t="str">
        <f t="shared" si="36"/>
        <v>3_163</v>
      </c>
      <c r="B2325" s="1">
        <v>3</v>
      </c>
      <c r="C2325" s="1">
        <v>163</v>
      </c>
      <c r="D2325" s="1">
        <v>5.8823947942928098E-2</v>
      </c>
      <c r="E2325" s="1">
        <v>5.9149149351850998E-2</v>
      </c>
      <c r="F2325" s="1">
        <v>-2.90268402019478E-2</v>
      </c>
      <c r="G2325" s="1"/>
    </row>
    <row r="2326" spans="1:7" x14ac:dyDescent="0.25">
      <c r="A2326" s="2" t="str">
        <f t="shared" si="36"/>
        <v>3_164</v>
      </c>
      <c r="B2326" s="1">
        <v>3</v>
      </c>
      <c r="C2326" s="1">
        <v>164</v>
      </c>
      <c r="D2326" s="1">
        <v>1.0126522124994799</v>
      </c>
      <c r="E2326" s="1">
        <v>1.01371526417108</v>
      </c>
      <c r="F2326" s="1">
        <v>-2.1777529840404899</v>
      </c>
      <c r="G2326" s="1"/>
    </row>
    <row r="2327" spans="1:7" x14ac:dyDescent="0.25">
      <c r="A2327" s="2" t="str">
        <f t="shared" si="36"/>
        <v>3_165</v>
      </c>
      <c r="B2327" s="1">
        <v>3</v>
      </c>
      <c r="C2327" s="1">
        <v>165</v>
      </c>
      <c r="D2327" s="1">
        <v>-0.90959130009177602</v>
      </c>
      <c r="E2327" s="1">
        <v>-0.90995074116102503</v>
      </c>
      <c r="F2327" s="1">
        <v>-0.81840926605539699</v>
      </c>
      <c r="G2327" s="1"/>
    </row>
    <row r="2328" spans="1:7" x14ac:dyDescent="0.25">
      <c r="A2328" s="2" t="str">
        <f t="shared" si="36"/>
        <v>3_166</v>
      </c>
      <c r="B2328" s="1">
        <v>3</v>
      </c>
      <c r="C2328" s="1">
        <v>166</v>
      </c>
      <c r="D2328" s="1">
        <v>0.73531601449218098</v>
      </c>
      <c r="E2328" s="1">
        <v>0.73404139158792303</v>
      </c>
      <c r="F2328" s="1">
        <v>-0.427621866708008</v>
      </c>
      <c r="G2328" s="1"/>
    </row>
    <row r="2329" spans="1:7" x14ac:dyDescent="0.25">
      <c r="A2329" s="2" t="str">
        <f t="shared" si="36"/>
        <v>3_167</v>
      </c>
      <c r="B2329" s="1">
        <v>3</v>
      </c>
      <c r="C2329" s="1">
        <v>167</v>
      </c>
      <c r="D2329" s="1">
        <v>0.23811795465986099</v>
      </c>
      <c r="E2329" s="1">
        <v>0.23916505680741099</v>
      </c>
      <c r="F2329" s="1">
        <v>1.2971314504059499</v>
      </c>
      <c r="G2329" s="1"/>
    </row>
    <row r="2330" spans="1:7" x14ac:dyDescent="0.25">
      <c r="A2330" s="2" t="str">
        <f t="shared" si="36"/>
        <v>3_168</v>
      </c>
      <c r="B2330" s="1">
        <v>3</v>
      </c>
      <c r="C2330" s="1">
        <v>168</v>
      </c>
      <c r="D2330" s="1">
        <v>0.72003946376308103</v>
      </c>
      <c r="E2330" s="1">
        <v>0.71942345375855199</v>
      </c>
      <c r="F2330" s="1">
        <v>0.100810329346988</v>
      </c>
      <c r="G2330" s="1"/>
    </row>
    <row r="2331" spans="1:7" x14ac:dyDescent="0.25">
      <c r="A2331" s="2" t="str">
        <f t="shared" si="36"/>
        <v>3_169</v>
      </c>
      <c r="B2331" s="1">
        <v>3</v>
      </c>
      <c r="C2331" s="1">
        <v>169</v>
      </c>
      <c r="D2331" s="1">
        <v>-1.8116803400527099</v>
      </c>
      <c r="E2331" s="1">
        <v>-1.8114580550792501</v>
      </c>
      <c r="F2331" s="1">
        <v>-2.6442684199120099</v>
      </c>
      <c r="G2331" s="1"/>
    </row>
    <row r="2332" spans="1:7" x14ac:dyDescent="0.25">
      <c r="A2332" s="2" t="str">
        <f t="shared" si="36"/>
        <v>3_170</v>
      </c>
      <c r="B2332" s="1">
        <v>3</v>
      </c>
      <c r="C2332" s="1">
        <v>170</v>
      </c>
      <c r="D2332" s="1">
        <v>-0.80345561904045903</v>
      </c>
      <c r="E2332" s="1">
        <v>-0.80381210091211897</v>
      </c>
      <c r="F2332" s="1">
        <v>-0.13333972623443499</v>
      </c>
      <c r="G2332" s="1"/>
    </row>
    <row r="2333" spans="1:7" x14ac:dyDescent="0.25">
      <c r="A2333" s="2" t="str">
        <f t="shared" si="36"/>
        <v>3_171</v>
      </c>
      <c r="B2333" s="1">
        <v>3</v>
      </c>
      <c r="C2333" s="1">
        <v>171</v>
      </c>
      <c r="D2333" s="1">
        <v>2.1840438338745698</v>
      </c>
      <c r="E2333" s="1">
        <v>2.1845445993478498</v>
      </c>
      <c r="F2333" s="1">
        <v>0.40111963340486201</v>
      </c>
      <c r="G2333" s="1"/>
    </row>
    <row r="2334" spans="1:7" x14ac:dyDescent="0.25">
      <c r="A2334" s="2" t="str">
        <f t="shared" si="36"/>
        <v>3_172</v>
      </c>
      <c r="B2334" s="1">
        <v>3</v>
      </c>
      <c r="C2334" s="1">
        <v>172</v>
      </c>
      <c r="D2334" s="1">
        <v>-0.80797534728728804</v>
      </c>
      <c r="E2334" s="1">
        <v>-0.80928019674604201</v>
      </c>
      <c r="F2334" s="1">
        <v>0.62757545337370801</v>
      </c>
      <c r="G2334" s="1"/>
    </row>
    <row r="2335" spans="1:7" x14ac:dyDescent="0.25">
      <c r="A2335" s="2" t="str">
        <f t="shared" si="36"/>
        <v>3_173</v>
      </c>
      <c r="B2335" s="1">
        <v>3</v>
      </c>
      <c r="C2335" s="1">
        <v>173</v>
      </c>
      <c r="D2335" s="1">
        <v>-0.23556637495377999</v>
      </c>
      <c r="E2335" s="1">
        <v>-0.23534618755749201</v>
      </c>
      <c r="F2335" s="1">
        <v>-9.8666259923002805E-2</v>
      </c>
      <c r="G2335" s="1"/>
    </row>
    <row r="2336" spans="1:7" x14ac:dyDescent="0.25">
      <c r="A2336" s="2" t="str">
        <f t="shared" si="36"/>
        <v>3_174</v>
      </c>
      <c r="B2336" s="1">
        <v>3</v>
      </c>
      <c r="C2336" s="1">
        <v>174</v>
      </c>
      <c r="D2336" s="1">
        <v>2.6202448875208799</v>
      </c>
      <c r="E2336" s="1">
        <v>2.6195307179771699</v>
      </c>
      <c r="F2336" s="1">
        <v>1.5343363250080699</v>
      </c>
      <c r="G2336" s="1"/>
    </row>
    <row r="2337" spans="1:7" x14ac:dyDescent="0.25">
      <c r="A2337" s="2" t="str">
        <f t="shared" si="36"/>
        <v>3_175</v>
      </c>
      <c r="B2337" s="1">
        <v>3</v>
      </c>
      <c r="C2337" s="1">
        <v>175</v>
      </c>
      <c r="D2337" s="1">
        <v>-0.50481219195771898</v>
      </c>
      <c r="E2337" s="1">
        <v>-0.50426375171967097</v>
      </c>
      <c r="F2337" s="1">
        <v>-1.00680973063657</v>
      </c>
      <c r="G2337" s="1"/>
    </row>
    <row r="2338" spans="1:7" x14ac:dyDescent="0.25">
      <c r="A2338" s="2" t="str">
        <f t="shared" si="36"/>
        <v>3_176</v>
      </c>
      <c r="B2338" s="1">
        <v>3</v>
      </c>
      <c r="C2338" s="1">
        <v>176</v>
      </c>
      <c r="D2338" s="1">
        <v>-5.9138244445292497E-2</v>
      </c>
      <c r="E2338" s="1">
        <v>-6.0150365748709599E-2</v>
      </c>
      <c r="F2338" s="1">
        <v>-1.6227337515195099</v>
      </c>
      <c r="G2338" s="1"/>
    </row>
    <row r="2339" spans="1:7" x14ac:dyDescent="0.25">
      <c r="A2339" s="2" t="str">
        <f t="shared" si="36"/>
        <v>3_177</v>
      </c>
      <c r="B2339" s="1">
        <v>3</v>
      </c>
      <c r="C2339" s="1">
        <v>177</v>
      </c>
      <c r="D2339" s="1">
        <v>-1.3210009527770401</v>
      </c>
      <c r="E2339" s="1">
        <v>-1.32124411140529</v>
      </c>
      <c r="F2339" s="1">
        <v>-0.92214329598016798</v>
      </c>
      <c r="G2339" s="1"/>
    </row>
    <row r="2340" spans="1:7" x14ac:dyDescent="0.25">
      <c r="A2340" s="2" t="str">
        <f t="shared" si="36"/>
        <v>3_178</v>
      </c>
      <c r="B2340" s="1">
        <v>3</v>
      </c>
      <c r="C2340" s="1">
        <v>178</v>
      </c>
      <c r="D2340" s="1">
        <v>-1.48379027234261</v>
      </c>
      <c r="E2340" s="1">
        <v>-1.48394172326595</v>
      </c>
      <c r="F2340" s="1">
        <v>0.82831603223933503</v>
      </c>
      <c r="G2340" s="1"/>
    </row>
    <row r="2341" spans="1:7" x14ac:dyDescent="0.25">
      <c r="A2341" s="2" t="str">
        <f t="shared" si="36"/>
        <v>3_179</v>
      </c>
      <c r="B2341" s="1">
        <v>3</v>
      </c>
      <c r="C2341" s="1">
        <v>179</v>
      </c>
      <c r="D2341" s="1">
        <v>0.789327416231141</v>
      </c>
      <c r="E2341" s="1">
        <v>0.78950820427117696</v>
      </c>
      <c r="F2341" s="1">
        <v>0.69297251513311897</v>
      </c>
      <c r="G2341" s="1"/>
    </row>
    <row r="2342" spans="1:7" x14ac:dyDescent="0.25">
      <c r="A2342" s="2" t="str">
        <f t="shared" si="36"/>
        <v>3_180</v>
      </c>
      <c r="B2342" s="1">
        <v>3</v>
      </c>
      <c r="C2342" s="1">
        <v>180</v>
      </c>
      <c r="D2342" s="1">
        <v>-0.98807167703473098</v>
      </c>
      <c r="E2342" s="1">
        <v>-0.98744733449436295</v>
      </c>
      <c r="F2342" s="1">
        <v>0.77588970496613796</v>
      </c>
      <c r="G2342" s="1"/>
    </row>
    <row r="2343" spans="1:7" x14ac:dyDescent="0.25">
      <c r="A2343" s="2" t="str">
        <f t="shared" si="36"/>
        <v>3_181</v>
      </c>
      <c r="B2343" s="1">
        <v>3</v>
      </c>
      <c r="C2343" s="1">
        <v>181</v>
      </c>
      <c r="D2343" s="1">
        <v>1.62269241302554</v>
      </c>
      <c r="E2343" s="1">
        <v>1.62255340917552</v>
      </c>
      <c r="F2343" s="1">
        <v>1.3844714092635</v>
      </c>
      <c r="G2343" s="1"/>
    </row>
    <row r="2344" spans="1:7" x14ac:dyDescent="0.25">
      <c r="A2344" s="2" t="str">
        <f t="shared" si="36"/>
        <v>3_182</v>
      </c>
      <c r="B2344" s="1">
        <v>3</v>
      </c>
      <c r="C2344" s="1">
        <v>182</v>
      </c>
      <c r="D2344" s="1">
        <v>0.17221073764488901</v>
      </c>
      <c r="E2344" s="1">
        <v>0.17218203746397501</v>
      </c>
      <c r="F2344" s="1">
        <v>-1.46255868069103</v>
      </c>
      <c r="G2344" s="1"/>
    </row>
    <row r="2345" spans="1:7" x14ac:dyDescent="0.25">
      <c r="A2345" s="2" t="str">
        <f t="shared" si="36"/>
        <v>3_183</v>
      </c>
      <c r="B2345" s="1">
        <v>3</v>
      </c>
      <c r="C2345" s="1">
        <v>183</v>
      </c>
      <c r="D2345" s="1">
        <v>-1.19191653679718</v>
      </c>
      <c r="E2345" s="1">
        <v>-1.1913446049982299</v>
      </c>
      <c r="F2345" s="1">
        <v>-4.8414894157496002E-2</v>
      </c>
      <c r="G2345" s="1"/>
    </row>
    <row r="2346" spans="1:7" x14ac:dyDescent="0.25">
      <c r="A2346" s="2" t="str">
        <f t="shared" si="36"/>
        <v>3_184</v>
      </c>
      <c r="B2346" s="1">
        <v>3</v>
      </c>
      <c r="C2346" s="1">
        <v>184</v>
      </c>
      <c r="D2346" s="1">
        <v>0.181952589923706</v>
      </c>
      <c r="E2346" s="1">
        <v>0.18146831752704301</v>
      </c>
      <c r="F2346" s="1">
        <v>-1.18946425848544</v>
      </c>
      <c r="G2346" s="1"/>
    </row>
    <row r="2347" spans="1:7" x14ac:dyDescent="0.25">
      <c r="A2347" s="2" t="str">
        <f t="shared" si="36"/>
        <v>3_185</v>
      </c>
      <c r="B2347" s="1">
        <v>3</v>
      </c>
      <c r="C2347" s="1">
        <v>185</v>
      </c>
      <c r="D2347" s="1">
        <v>-0.68212229141654501</v>
      </c>
      <c r="E2347" s="1">
        <v>-0.68105332196664103</v>
      </c>
      <c r="F2347" s="1">
        <v>0.78080776935355201</v>
      </c>
      <c r="G2347" s="1"/>
    </row>
    <row r="2348" spans="1:7" x14ac:dyDescent="0.25">
      <c r="A2348" s="2" t="str">
        <f t="shared" si="36"/>
        <v>3_186</v>
      </c>
      <c r="B2348" s="1">
        <v>3</v>
      </c>
      <c r="C2348" s="1">
        <v>186</v>
      </c>
      <c r="D2348" s="1">
        <v>0.135578110820185</v>
      </c>
      <c r="E2348" s="1">
        <v>0.13633827320625</v>
      </c>
      <c r="F2348" s="1">
        <v>0.54169776082358601</v>
      </c>
      <c r="G2348" s="1"/>
    </row>
    <row r="2349" spans="1:7" x14ac:dyDescent="0.25">
      <c r="A2349" s="2" t="str">
        <f t="shared" si="36"/>
        <v>3_187</v>
      </c>
      <c r="B2349" s="1">
        <v>3</v>
      </c>
      <c r="C2349" s="1">
        <v>187</v>
      </c>
      <c r="D2349" s="1">
        <v>2.2632926420873201</v>
      </c>
      <c r="E2349" s="1">
        <v>2.2632853716377599</v>
      </c>
      <c r="F2349" s="1">
        <v>0.71118712346558999</v>
      </c>
      <c r="G2349" s="1"/>
    </row>
    <row r="2350" spans="1:7" x14ac:dyDescent="0.25">
      <c r="A2350" s="2" t="str">
        <f t="shared" si="36"/>
        <v>3_188</v>
      </c>
      <c r="B2350" s="1">
        <v>3</v>
      </c>
      <c r="C2350" s="1">
        <v>188</v>
      </c>
      <c r="D2350" s="1">
        <v>-0.76192114212360895</v>
      </c>
      <c r="E2350" s="1">
        <v>-0.76187176394801603</v>
      </c>
      <c r="F2350" s="1">
        <v>1.1314155909254699</v>
      </c>
      <c r="G2350" s="1"/>
    </row>
    <row r="2351" spans="1:7" x14ac:dyDescent="0.25">
      <c r="A2351" s="2" t="str">
        <f t="shared" si="36"/>
        <v>3_189</v>
      </c>
      <c r="B2351" s="1">
        <v>3</v>
      </c>
      <c r="C2351" s="1">
        <v>189</v>
      </c>
      <c r="D2351" s="1">
        <v>-1.1629873628532099</v>
      </c>
      <c r="E2351" s="1">
        <v>-1.16158754833253</v>
      </c>
      <c r="F2351" s="1">
        <v>2.1941905476014898</v>
      </c>
      <c r="G2351" s="1"/>
    </row>
    <row r="2352" spans="1:7" x14ac:dyDescent="0.25">
      <c r="A2352" s="2" t="str">
        <f t="shared" si="36"/>
        <v>3_190</v>
      </c>
      <c r="B2352" s="1">
        <v>3</v>
      </c>
      <c r="C2352" s="1">
        <v>190</v>
      </c>
      <c r="D2352" s="1">
        <v>-0.16180723578123801</v>
      </c>
      <c r="E2352" s="1">
        <v>-0.16216365463243601</v>
      </c>
      <c r="F2352" s="1">
        <v>-0.90690528389223002</v>
      </c>
      <c r="G2352" s="1"/>
    </row>
    <row r="2353" spans="1:7" x14ac:dyDescent="0.25">
      <c r="A2353" s="2" t="str">
        <f t="shared" si="36"/>
        <v>3_191</v>
      </c>
      <c r="B2353" s="1">
        <v>3</v>
      </c>
      <c r="C2353" s="1">
        <v>191</v>
      </c>
      <c r="D2353" s="1">
        <v>0.52003631242485604</v>
      </c>
      <c r="E2353" s="1">
        <v>0.517966401685793</v>
      </c>
      <c r="F2353" s="1">
        <v>1.4137767950043101</v>
      </c>
      <c r="G2353" s="1"/>
    </row>
    <row r="2354" spans="1:7" x14ac:dyDescent="0.25">
      <c r="A2354" s="2" t="str">
        <f t="shared" si="36"/>
        <v>3_192</v>
      </c>
      <c r="B2354" s="1">
        <v>3</v>
      </c>
      <c r="C2354" s="1">
        <v>192</v>
      </c>
      <c r="D2354" s="1">
        <v>-1.04304660487228</v>
      </c>
      <c r="E2354" s="1">
        <v>-1.04186723103404</v>
      </c>
      <c r="F2354" s="1">
        <v>8.3782902231195902E-2</v>
      </c>
      <c r="G2354" s="1"/>
    </row>
    <row r="2355" spans="1:7" x14ac:dyDescent="0.25">
      <c r="A2355" s="2" t="str">
        <f t="shared" si="36"/>
        <v>3_193</v>
      </c>
      <c r="B2355" s="1">
        <v>3</v>
      </c>
      <c r="C2355" s="1">
        <v>193</v>
      </c>
      <c r="D2355" s="1">
        <v>-0.58258065596792696</v>
      </c>
      <c r="E2355" s="1">
        <v>-0.58336389400645805</v>
      </c>
      <c r="F2355" s="1">
        <v>1.0559193200208099</v>
      </c>
      <c r="G2355" s="1"/>
    </row>
    <row r="2356" spans="1:7" x14ac:dyDescent="0.25">
      <c r="A2356" s="2" t="str">
        <f t="shared" si="36"/>
        <v>3_194</v>
      </c>
      <c r="B2356" s="1">
        <v>3</v>
      </c>
      <c r="C2356" s="1">
        <v>194</v>
      </c>
      <c r="D2356" s="1">
        <v>0.78691923768477801</v>
      </c>
      <c r="E2356" s="1">
        <v>0.78628841817367001</v>
      </c>
      <c r="F2356" s="1">
        <v>0.220443051380764</v>
      </c>
      <c r="G2356" s="1"/>
    </row>
    <row r="2357" spans="1:7" x14ac:dyDescent="0.25">
      <c r="A2357" s="2" t="str">
        <f t="shared" si="36"/>
        <v>3_195</v>
      </c>
      <c r="B2357" s="1">
        <v>3</v>
      </c>
      <c r="C2357" s="1">
        <v>195</v>
      </c>
      <c r="D2357" s="1">
        <v>1.50897518737712</v>
      </c>
      <c r="E2357" s="1">
        <v>1.50960141724763</v>
      </c>
      <c r="F2357" s="1">
        <v>0.39675003314357699</v>
      </c>
      <c r="G2357" s="1"/>
    </row>
    <row r="2358" spans="1:7" x14ac:dyDescent="0.25">
      <c r="A2358" s="2" t="str">
        <f t="shared" si="36"/>
        <v>3_196</v>
      </c>
      <c r="B2358" s="1">
        <v>3</v>
      </c>
      <c r="C2358" s="1">
        <v>196</v>
      </c>
      <c r="D2358" s="1">
        <v>0.56743371845333501</v>
      </c>
      <c r="E2358" s="1">
        <v>0.56565760425919498</v>
      </c>
      <c r="F2358" s="1">
        <v>2.3713742030022602</v>
      </c>
      <c r="G2358" s="1"/>
    </row>
    <row r="2359" spans="1:7" x14ac:dyDescent="0.25">
      <c r="A2359" s="2" t="str">
        <f t="shared" si="36"/>
        <v>3_197</v>
      </c>
      <c r="B2359" s="1">
        <v>3</v>
      </c>
      <c r="C2359" s="1">
        <v>197</v>
      </c>
      <c r="D2359" s="1">
        <v>1.6159589599142199</v>
      </c>
      <c r="E2359" s="1">
        <v>1.6154478568372299</v>
      </c>
      <c r="F2359" s="1">
        <v>0.18784033186573401</v>
      </c>
      <c r="G2359" s="1"/>
    </row>
    <row r="2360" spans="1:7" x14ac:dyDescent="0.25">
      <c r="A2360" s="2" t="str">
        <f t="shared" si="36"/>
        <v>3_198</v>
      </c>
      <c r="B2360" s="1">
        <v>3</v>
      </c>
      <c r="C2360" s="1">
        <v>198</v>
      </c>
      <c r="D2360" s="1">
        <v>2.8452716742978601</v>
      </c>
      <c r="E2360" s="1">
        <v>2.8472153941040901</v>
      </c>
      <c r="F2360" s="1">
        <v>2.98072078281385</v>
      </c>
      <c r="G2360" s="1"/>
    </row>
    <row r="2361" spans="1:7" x14ac:dyDescent="0.25">
      <c r="A2361" s="2" t="str">
        <f t="shared" si="36"/>
        <v>3_199</v>
      </c>
      <c r="B2361" s="1">
        <v>3</v>
      </c>
      <c r="C2361" s="1">
        <v>199</v>
      </c>
      <c r="D2361" s="1">
        <v>-1.18142046791643</v>
      </c>
      <c r="E2361" s="1">
        <v>-1.18212023886199</v>
      </c>
      <c r="F2361" s="1">
        <v>-1.17881278607136</v>
      </c>
      <c r="G2361" s="1"/>
    </row>
    <row r="2362" spans="1:7" x14ac:dyDescent="0.25">
      <c r="A2362" s="2" t="str">
        <f t="shared" si="36"/>
        <v>3_200</v>
      </c>
      <c r="B2362" s="1">
        <v>3</v>
      </c>
      <c r="C2362" s="1">
        <v>200</v>
      </c>
      <c r="D2362" s="1">
        <v>-0.28150824166380001</v>
      </c>
      <c r="E2362" s="1">
        <v>-0.27998506337998202</v>
      </c>
      <c r="F2362" s="1">
        <v>-0.62269533730667803</v>
      </c>
      <c r="G2362" s="1"/>
    </row>
    <row r="2363" spans="1:7" x14ac:dyDescent="0.25">
      <c r="A2363" s="2" t="str">
        <f t="shared" si="36"/>
        <v>3_201</v>
      </c>
      <c r="B2363" s="1">
        <v>3</v>
      </c>
      <c r="C2363" s="1">
        <v>201</v>
      </c>
      <c r="D2363" s="1">
        <v>0.14251076906850901</v>
      </c>
      <c r="E2363" s="1">
        <v>0.14161848267855101</v>
      </c>
      <c r="F2363" s="1">
        <v>-1.14035471090956</v>
      </c>
      <c r="G2363" s="1"/>
    </row>
    <row r="2364" spans="1:7" x14ac:dyDescent="0.25">
      <c r="A2364" s="2" t="str">
        <f t="shared" si="36"/>
        <v>3_202</v>
      </c>
      <c r="B2364" s="1">
        <v>3</v>
      </c>
      <c r="C2364" s="1">
        <v>202</v>
      </c>
      <c r="D2364" s="1">
        <v>0.26900275482811198</v>
      </c>
      <c r="E2364" s="1">
        <v>0.27119982586400798</v>
      </c>
      <c r="F2364" s="1">
        <v>-0.63808043457021002</v>
      </c>
      <c r="G2364" s="1"/>
    </row>
    <row r="2365" spans="1:7" x14ac:dyDescent="0.25">
      <c r="A2365" s="2" t="str">
        <f t="shared" si="36"/>
        <v>3_203</v>
      </c>
      <c r="B2365" s="1">
        <v>3</v>
      </c>
      <c r="C2365" s="1">
        <v>203</v>
      </c>
      <c r="D2365" s="1">
        <v>-1.5661710615498701</v>
      </c>
      <c r="E2365" s="1">
        <v>-1.5657470728119001</v>
      </c>
      <c r="F2365" s="1">
        <v>-7.7779716927304093E-2</v>
      </c>
      <c r="G2365" s="1"/>
    </row>
    <row r="2366" spans="1:7" x14ac:dyDescent="0.25">
      <c r="A2366" s="2" t="str">
        <f t="shared" si="36"/>
        <v>3_204</v>
      </c>
      <c r="B2366" s="1">
        <v>3</v>
      </c>
      <c r="C2366" s="1">
        <v>204</v>
      </c>
      <c r="D2366" s="1">
        <v>-0.71880274945713996</v>
      </c>
      <c r="E2366" s="1">
        <v>-0.71983836397046097</v>
      </c>
      <c r="F2366" s="1">
        <v>-0.58009395413188902</v>
      </c>
      <c r="G2366" s="1"/>
    </row>
    <row r="2367" spans="1:7" x14ac:dyDescent="0.25">
      <c r="A2367" s="2" t="str">
        <f t="shared" si="36"/>
        <v>3_205</v>
      </c>
      <c r="B2367" s="1">
        <v>3</v>
      </c>
      <c r="C2367" s="1">
        <v>205</v>
      </c>
      <c r="D2367" s="1">
        <v>0.19417286646443699</v>
      </c>
      <c r="E2367" s="1">
        <v>0.194678255889389</v>
      </c>
      <c r="F2367" s="1">
        <v>1.04279130142455</v>
      </c>
      <c r="G2367" s="1"/>
    </row>
    <row r="2368" spans="1:7" x14ac:dyDescent="0.25">
      <c r="A2368" s="2" t="str">
        <f t="shared" si="36"/>
        <v>3_206</v>
      </c>
      <c r="B2368" s="1">
        <v>3</v>
      </c>
      <c r="C2368" s="1">
        <v>206</v>
      </c>
      <c r="D2368" s="1">
        <v>-0.20936973802122699</v>
      </c>
      <c r="E2368" s="1">
        <v>-0.20859167885376101</v>
      </c>
      <c r="F2368" s="1">
        <v>-0.116754356391827</v>
      </c>
      <c r="G2368" s="1"/>
    </row>
    <row r="2369" spans="1:7" x14ac:dyDescent="0.25">
      <c r="A2369" s="2" t="str">
        <f t="shared" si="36"/>
        <v>3_207</v>
      </c>
      <c r="B2369" s="1">
        <v>3</v>
      </c>
      <c r="C2369" s="1">
        <v>207</v>
      </c>
      <c r="D2369" s="1">
        <v>-2.0268386321002101</v>
      </c>
      <c r="E2369" s="1">
        <v>-2.0260584341638999</v>
      </c>
      <c r="F2369" s="1">
        <v>0.117827035583332</v>
      </c>
      <c r="G2369" s="1"/>
    </row>
    <row r="2370" spans="1:7" x14ac:dyDescent="0.25">
      <c r="A2370" s="2" t="str">
        <f t="shared" si="36"/>
        <v>3_208</v>
      </c>
      <c r="B2370" s="1">
        <v>3</v>
      </c>
      <c r="C2370" s="1">
        <v>208</v>
      </c>
      <c r="D2370" s="1">
        <v>-1.4752797172662899</v>
      </c>
      <c r="E2370" s="1">
        <v>-1.4745180332399499</v>
      </c>
      <c r="F2370" s="1">
        <v>0.49938991874187999</v>
      </c>
      <c r="G2370" s="1"/>
    </row>
    <row r="2371" spans="1:7" x14ac:dyDescent="0.25">
      <c r="A2371" s="2" t="str">
        <f t="shared" ref="A2371:A2434" si="37">B2371&amp;"_"&amp;C2371</f>
        <v>3_209</v>
      </c>
      <c r="B2371" s="1">
        <v>3</v>
      </c>
      <c r="C2371" s="1">
        <v>209</v>
      </c>
      <c r="D2371" s="1">
        <v>-1.6159240963789601</v>
      </c>
      <c r="E2371" s="1">
        <v>-1.6152324287222799</v>
      </c>
      <c r="F2371" s="1">
        <v>-0.47227731716231502</v>
      </c>
      <c r="G2371" s="1"/>
    </row>
    <row r="2372" spans="1:7" x14ac:dyDescent="0.25">
      <c r="A2372" s="2" t="str">
        <f t="shared" si="37"/>
        <v>3_210</v>
      </c>
      <c r="B2372" s="1">
        <v>3</v>
      </c>
      <c r="C2372" s="1">
        <v>210</v>
      </c>
      <c r="D2372" s="1">
        <v>-0.61503848680267104</v>
      </c>
      <c r="E2372" s="1">
        <v>-0.61594001123984199</v>
      </c>
      <c r="F2372" s="1">
        <v>9.35520807026545E-2</v>
      </c>
      <c r="G2372" s="1"/>
    </row>
    <row r="2373" spans="1:7" x14ac:dyDescent="0.25">
      <c r="A2373" s="2" t="str">
        <f t="shared" si="37"/>
        <v>3_211</v>
      </c>
      <c r="B2373" s="1">
        <v>3</v>
      </c>
      <c r="C2373" s="1">
        <v>211</v>
      </c>
      <c r="D2373" s="1">
        <v>-1.4899648476456</v>
      </c>
      <c r="E2373" s="1">
        <v>-1.4897031151993201</v>
      </c>
      <c r="F2373" s="1">
        <v>-0.45205776441722201</v>
      </c>
      <c r="G2373" s="1"/>
    </row>
    <row r="2374" spans="1:7" x14ac:dyDescent="0.25">
      <c r="A2374" s="2" t="str">
        <f t="shared" si="37"/>
        <v>3_212</v>
      </c>
      <c r="B2374" s="1">
        <v>3</v>
      </c>
      <c r="C2374" s="1">
        <v>212</v>
      </c>
      <c r="D2374" s="1">
        <v>-0.32741398565944801</v>
      </c>
      <c r="E2374" s="1">
        <v>-0.32740031010266302</v>
      </c>
      <c r="F2374" s="1">
        <v>-0.53019061066387696</v>
      </c>
      <c r="G2374" s="1"/>
    </row>
    <row r="2375" spans="1:7" x14ac:dyDescent="0.25">
      <c r="A2375" s="2" t="str">
        <f t="shared" si="37"/>
        <v>3_213</v>
      </c>
      <c r="B2375" s="1">
        <v>3</v>
      </c>
      <c r="C2375" s="1">
        <v>213</v>
      </c>
      <c r="D2375" s="1">
        <v>-1.41225392701623</v>
      </c>
      <c r="E2375" s="1">
        <v>-1.41195173458121</v>
      </c>
      <c r="F2375" s="1">
        <v>-1.88219941726924</v>
      </c>
      <c r="G2375" s="1"/>
    </row>
    <row r="2376" spans="1:7" x14ac:dyDescent="0.25">
      <c r="A2376" s="2" t="str">
        <f t="shared" si="37"/>
        <v>3_214</v>
      </c>
      <c r="B2376" s="1">
        <v>3</v>
      </c>
      <c r="C2376" s="1">
        <v>214</v>
      </c>
      <c r="D2376" s="1">
        <v>-0.50077908125743797</v>
      </c>
      <c r="E2376" s="1">
        <v>-0.50148457840421401</v>
      </c>
      <c r="F2376" s="1">
        <v>0.382789721879291</v>
      </c>
      <c r="G2376" s="1"/>
    </row>
    <row r="2377" spans="1:7" x14ac:dyDescent="0.25">
      <c r="A2377" s="2" t="str">
        <f t="shared" si="37"/>
        <v>3_215</v>
      </c>
      <c r="B2377" s="1">
        <v>3</v>
      </c>
      <c r="C2377" s="1">
        <v>215</v>
      </c>
      <c r="D2377" s="1">
        <v>-0.87064791831795196</v>
      </c>
      <c r="E2377" s="1">
        <v>-0.87045988213265202</v>
      </c>
      <c r="F2377" s="1">
        <v>1.5070953026407099</v>
      </c>
      <c r="G2377" s="1"/>
    </row>
    <row r="2378" spans="1:7" x14ac:dyDescent="0.25">
      <c r="A2378" s="2" t="str">
        <f t="shared" si="37"/>
        <v>3_216</v>
      </c>
      <c r="B2378" s="1">
        <v>3</v>
      </c>
      <c r="C2378" s="1">
        <v>216</v>
      </c>
      <c r="D2378" s="1">
        <v>-0.63142688306011496</v>
      </c>
      <c r="E2378" s="1">
        <v>-0.63223593608722395</v>
      </c>
      <c r="F2378" s="1">
        <v>1.05703742623223</v>
      </c>
      <c r="G2378" s="1"/>
    </row>
    <row r="2379" spans="1:7" x14ac:dyDescent="0.25">
      <c r="A2379" s="2" t="str">
        <f t="shared" si="37"/>
        <v>3_217</v>
      </c>
      <c r="B2379" s="1">
        <v>3</v>
      </c>
      <c r="C2379" s="1">
        <v>217</v>
      </c>
      <c r="D2379" s="1">
        <v>1.08190767197365</v>
      </c>
      <c r="E2379" s="1">
        <v>1.0812744719934499</v>
      </c>
      <c r="F2379" s="1">
        <v>-0.24131149817526601</v>
      </c>
      <c r="G2379" s="1"/>
    </row>
    <row r="2380" spans="1:7" x14ac:dyDescent="0.25">
      <c r="A2380" s="2" t="str">
        <f t="shared" si="37"/>
        <v>3_218</v>
      </c>
      <c r="B2380" s="1">
        <v>3</v>
      </c>
      <c r="C2380" s="1">
        <v>218</v>
      </c>
      <c r="D2380" s="1">
        <v>0.87554695859577802</v>
      </c>
      <c r="E2380" s="1">
        <v>0.87544572962834999</v>
      </c>
      <c r="F2380" s="1">
        <v>-1.8078088162669099</v>
      </c>
      <c r="G2380" s="1"/>
    </row>
    <row r="2381" spans="1:7" x14ac:dyDescent="0.25">
      <c r="A2381" s="2" t="str">
        <f t="shared" si="37"/>
        <v>3_219</v>
      </c>
      <c r="B2381" s="1">
        <v>3</v>
      </c>
      <c r="C2381" s="1">
        <v>219</v>
      </c>
      <c r="D2381" s="1">
        <v>-0.43902922772034503</v>
      </c>
      <c r="E2381" s="1">
        <v>-0.43916721526132102</v>
      </c>
      <c r="F2381" s="1">
        <v>-0.90678820083449296</v>
      </c>
      <c r="G2381" s="1"/>
    </row>
    <row r="2382" spans="1:7" x14ac:dyDescent="0.25">
      <c r="A2382" s="2" t="str">
        <f t="shared" si="37"/>
        <v>3_220</v>
      </c>
      <c r="B2382" s="1">
        <v>3</v>
      </c>
      <c r="C2382" s="1">
        <v>220</v>
      </c>
      <c r="D2382" s="1">
        <v>1.7497585894651</v>
      </c>
      <c r="E2382" s="1">
        <v>1.7489496488274201</v>
      </c>
      <c r="F2382" s="1">
        <v>0.12256350097910899</v>
      </c>
      <c r="G2382" s="1"/>
    </row>
    <row r="2383" spans="1:7" x14ac:dyDescent="0.25">
      <c r="A2383" s="2" t="str">
        <f t="shared" si="37"/>
        <v>3_221</v>
      </c>
      <c r="B2383" s="1">
        <v>3</v>
      </c>
      <c r="C2383" s="1">
        <v>221</v>
      </c>
      <c r="D2383" s="1">
        <v>-0.35388548738062803</v>
      </c>
      <c r="E2383" s="1">
        <v>-0.35433786011753099</v>
      </c>
      <c r="F2383" s="1">
        <v>0.31115943595024298</v>
      </c>
      <c r="G2383" s="1"/>
    </row>
    <row r="2384" spans="1:7" x14ac:dyDescent="0.25">
      <c r="A2384" s="2" t="str">
        <f t="shared" si="37"/>
        <v>3_222</v>
      </c>
      <c r="B2384" s="1">
        <v>3</v>
      </c>
      <c r="C2384" s="1">
        <v>222</v>
      </c>
      <c r="D2384" s="1">
        <v>-0.92482698558726695</v>
      </c>
      <c r="E2384" s="1">
        <v>-0.92476553656161598</v>
      </c>
      <c r="F2384" s="1">
        <v>-1.85449448814512</v>
      </c>
      <c r="G2384" s="1"/>
    </row>
    <row r="2385" spans="1:7" x14ac:dyDescent="0.25">
      <c r="A2385" s="2" t="str">
        <f t="shared" si="37"/>
        <v>3_223</v>
      </c>
      <c r="B2385" s="1">
        <v>3</v>
      </c>
      <c r="C2385" s="1">
        <v>223</v>
      </c>
      <c r="D2385" s="1">
        <v>0.523615377490947</v>
      </c>
      <c r="E2385" s="1">
        <v>0.52174351134071695</v>
      </c>
      <c r="F2385" s="1">
        <v>0.61847380675200703</v>
      </c>
      <c r="G2385" s="1"/>
    </row>
    <row r="2386" spans="1:7" x14ac:dyDescent="0.25">
      <c r="A2386" s="2" t="str">
        <f t="shared" si="37"/>
        <v>3_224</v>
      </c>
      <c r="B2386" s="1">
        <v>3</v>
      </c>
      <c r="C2386" s="1">
        <v>224</v>
      </c>
      <c r="D2386" s="1">
        <v>0.42973497224167601</v>
      </c>
      <c r="E2386" s="1">
        <v>0.42906972234308699</v>
      </c>
      <c r="F2386" s="1">
        <v>-0.75948297777427298</v>
      </c>
      <c r="G2386" s="1"/>
    </row>
    <row r="2387" spans="1:7" x14ac:dyDescent="0.25">
      <c r="A2387" s="2" t="str">
        <f t="shared" si="37"/>
        <v>3_225</v>
      </c>
      <c r="B2387" s="1">
        <v>3</v>
      </c>
      <c r="C2387" s="1">
        <v>225</v>
      </c>
      <c r="D2387" s="1">
        <v>0.154021838142751</v>
      </c>
      <c r="E2387" s="1">
        <v>0.15413187529257799</v>
      </c>
      <c r="F2387" s="1">
        <v>-9.9920956841975703E-2</v>
      </c>
      <c r="G2387" s="1"/>
    </row>
    <row r="2388" spans="1:7" x14ac:dyDescent="0.25">
      <c r="A2388" s="2" t="str">
        <f t="shared" si="37"/>
        <v>3_226</v>
      </c>
      <c r="B2388" s="1">
        <v>3</v>
      </c>
      <c r="C2388" s="1">
        <v>226</v>
      </c>
      <c r="D2388" s="1">
        <v>-0.202876936010222</v>
      </c>
      <c r="E2388" s="1">
        <v>-0.203092517660315</v>
      </c>
      <c r="F2388" s="1">
        <v>0.82374896927806196</v>
      </c>
      <c r="G2388" s="1"/>
    </row>
    <row r="2389" spans="1:7" x14ac:dyDescent="0.25">
      <c r="A2389" s="2" t="str">
        <f t="shared" si="37"/>
        <v>3_227</v>
      </c>
      <c r="B2389" s="1">
        <v>3</v>
      </c>
      <c r="C2389" s="1">
        <v>227</v>
      </c>
      <c r="D2389" s="1">
        <v>5.2217878581987197E-2</v>
      </c>
      <c r="E2389" s="1">
        <v>5.2841821124028597E-2</v>
      </c>
      <c r="F2389" s="1">
        <v>-0.219230597389415</v>
      </c>
      <c r="G2389" s="1"/>
    </row>
    <row r="2390" spans="1:7" x14ac:dyDescent="0.25">
      <c r="A2390" s="2" t="str">
        <f t="shared" si="37"/>
        <v>3_228</v>
      </c>
      <c r="B2390" s="1">
        <v>3</v>
      </c>
      <c r="C2390" s="1">
        <v>228</v>
      </c>
      <c r="D2390" s="1">
        <v>0.55376367211876598</v>
      </c>
      <c r="E2390" s="1">
        <v>0.55423362105255303</v>
      </c>
      <c r="F2390" s="1">
        <v>0.115385771010846</v>
      </c>
      <c r="G2390" s="1"/>
    </row>
    <row r="2391" spans="1:7" x14ac:dyDescent="0.25">
      <c r="A2391" s="2" t="str">
        <f t="shared" si="37"/>
        <v>3_229</v>
      </c>
      <c r="B2391" s="1">
        <v>3</v>
      </c>
      <c r="C2391" s="1">
        <v>229</v>
      </c>
      <c r="D2391" s="1">
        <v>1.02639967240833</v>
      </c>
      <c r="E2391" s="1">
        <v>1.02661302818822</v>
      </c>
      <c r="F2391" s="1">
        <v>1.28636357283556</v>
      </c>
      <c r="G2391" s="1"/>
    </row>
    <row r="2392" spans="1:7" x14ac:dyDescent="0.25">
      <c r="A2392" s="2" t="str">
        <f t="shared" si="37"/>
        <v>3_230</v>
      </c>
      <c r="B2392" s="1">
        <v>3</v>
      </c>
      <c r="C2392" s="1">
        <v>230</v>
      </c>
      <c r="D2392" s="1">
        <v>-0.15235838247463901</v>
      </c>
      <c r="E2392" s="1">
        <v>-0.15262549919757301</v>
      </c>
      <c r="F2392" s="1">
        <v>1.25940055600879</v>
      </c>
      <c r="G2392" s="1"/>
    </row>
    <row r="2393" spans="1:7" x14ac:dyDescent="0.25">
      <c r="A2393" s="2" t="str">
        <f t="shared" si="37"/>
        <v>3_231</v>
      </c>
      <c r="B2393" s="1">
        <v>3</v>
      </c>
      <c r="C2393" s="1">
        <v>231</v>
      </c>
      <c r="D2393" s="1">
        <v>9.7217199489452802E-2</v>
      </c>
      <c r="E2393" s="1">
        <v>9.5611929829968606E-2</v>
      </c>
      <c r="F2393" s="1">
        <v>1.4321758505959601</v>
      </c>
      <c r="G2393" s="1"/>
    </row>
    <row r="2394" spans="1:7" x14ac:dyDescent="0.25">
      <c r="A2394" s="2" t="str">
        <f t="shared" si="37"/>
        <v>3_232</v>
      </c>
      <c r="B2394" s="1">
        <v>3</v>
      </c>
      <c r="C2394" s="1">
        <v>232</v>
      </c>
      <c r="D2394" s="1">
        <v>-0.75209973163250898</v>
      </c>
      <c r="E2394" s="1">
        <v>-0.75086960401154001</v>
      </c>
      <c r="F2394" s="1">
        <v>1.05074749211406</v>
      </c>
      <c r="G2394" s="1"/>
    </row>
    <row r="2395" spans="1:7" x14ac:dyDescent="0.25">
      <c r="A2395" s="2" t="str">
        <f t="shared" si="37"/>
        <v>3_233</v>
      </c>
      <c r="B2395" s="1">
        <v>3</v>
      </c>
      <c r="C2395" s="1">
        <v>233</v>
      </c>
      <c r="D2395" s="1">
        <v>-1.2179320759299701</v>
      </c>
      <c r="E2395" s="1">
        <v>-1.2190977429580301</v>
      </c>
      <c r="F2395" s="1">
        <v>-0.31108788146452099</v>
      </c>
      <c r="G2395" s="1"/>
    </row>
    <row r="2396" spans="1:7" x14ac:dyDescent="0.25">
      <c r="A2396" s="2" t="str">
        <f t="shared" si="37"/>
        <v>3_234</v>
      </c>
      <c r="B2396" s="1">
        <v>3</v>
      </c>
      <c r="C2396" s="1">
        <v>234</v>
      </c>
      <c r="D2396" s="1">
        <v>-0.907447669816695</v>
      </c>
      <c r="E2396" s="1">
        <v>-0.90761133499911095</v>
      </c>
      <c r="F2396" s="1">
        <v>0.57656066600814904</v>
      </c>
      <c r="G2396" s="1"/>
    </row>
    <row r="2397" spans="1:7" x14ac:dyDescent="0.25">
      <c r="A2397" s="2" t="str">
        <f t="shared" si="37"/>
        <v>3_235</v>
      </c>
      <c r="B2397" s="1">
        <v>3</v>
      </c>
      <c r="C2397" s="1">
        <v>235</v>
      </c>
      <c r="D2397" s="1">
        <v>0.97097803906499802</v>
      </c>
      <c r="E2397" s="1">
        <v>0.97392207824932997</v>
      </c>
      <c r="F2397" s="1">
        <v>-1.5664489309292999</v>
      </c>
      <c r="G2397" s="1"/>
    </row>
    <row r="2398" spans="1:7" x14ac:dyDescent="0.25">
      <c r="A2398" s="2" t="str">
        <f t="shared" si="37"/>
        <v>3_236</v>
      </c>
      <c r="B2398" s="1">
        <v>3</v>
      </c>
      <c r="C2398" s="1">
        <v>236</v>
      </c>
      <c r="D2398" s="1">
        <v>-2.7036553208945899</v>
      </c>
      <c r="E2398" s="1">
        <v>-2.7034560478802701</v>
      </c>
      <c r="F2398" s="1">
        <v>5.3224496859033098E-2</v>
      </c>
      <c r="G2398" s="1"/>
    </row>
    <row r="2399" spans="1:7" x14ac:dyDescent="0.25">
      <c r="A2399" s="2" t="str">
        <f t="shared" si="37"/>
        <v>3_237</v>
      </c>
      <c r="B2399" s="1">
        <v>3</v>
      </c>
      <c r="C2399" s="1">
        <v>237</v>
      </c>
      <c r="D2399" s="1">
        <v>1.4203729040075199</v>
      </c>
      <c r="E2399" s="1">
        <v>1.4216426646036899</v>
      </c>
      <c r="F2399" s="1">
        <v>1.1031716716627</v>
      </c>
      <c r="G2399" s="1"/>
    </row>
    <row r="2400" spans="1:7" x14ac:dyDescent="0.25">
      <c r="A2400" s="2" t="str">
        <f t="shared" si="37"/>
        <v>3_238</v>
      </c>
      <c r="B2400" s="1">
        <v>3</v>
      </c>
      <c r="C2400" s="1">
        <v>238</v>
      </c>
      <c r="D2400" s="1">
        <v>-0.88663650995509802</v>
      </c>
      <c r="E2400" s="1">
        <v>-0.88637415736705505</v>
      </c>
      <c r="F2400" s="1">
        <v>-0.85893599880683802</v>
      </c>
      <c r="G2400" s="1"/>
    </row>
    <row r="2401" spans="1:7" x14ac:dyDescent="0.25">
      <c r="A2401" s="2" t="str">
        <f t="shared" si="37"/>
        <v>3_239</v>
      </c>
      <c r="B2401" s="1">
        <v>3</v>
      </c>
      <c r="C2401" s="1">
        <v>239</v>
      </c>
      <c r="D2401" s="1">
        <v>4.2832808256295797E-2</v>
      </c>
      <c r="E2401" s="1">
        <v>4.1049521104567097E-2</v>
      </c>
      <c r="F2401" s="1">
        <v>0.69079038438080598</v>
      </c>
      <c r="G2401" s="1"/>
    </row>
    <row r="2402" spans="1:7" x14ac:dyDescent="0.25">
      <c r="A2402" s="2" t="str">
        <f t="shared" si="37"/>
        <v>3_240</v>
      </c>
      <c r="B2402" s="1">
        <v>3</v>
      </c>
      <c r="C2402" s="1">
        <v>240</v>
      </c>
      <c r="D2402" s="1">
        <v>-8.0558302269650703E-2</v>
      </c>
      <c r="E2402" s="1">
        <v>-8.0585566739881001E-2</v>
      </c>
      <c r="F2402" s="1">
        <v>0.46051976205138301</v>
      </c>
      <c r="G2402" s="1"/>
    </row>
    <row r="2403" spans="1:7" x14ac:dyDescent="0.25">
      <c r="A2403" s="2" t="str">
        <f t="shared" si="37"/>
        <v>3_241</v>
      </c>
      <c r="B2403" s="1">
        <v>3</v>
      </c>
      <c r="C2403" s="1">
        <v>241</v>
      </c>
      <c r="D2403" s="1">
        <v>0.22890729112883401</v>
      </c>
      <c r="E2403" s="1">
        <v>0.229318002962863</v>
      </c>
      <c r="F2403" s="1">
        <v>-0.48743181095035598</v>
      </c>
      <c r="G2403" s="1"/>
    </row>
    <row r="2404" spans="1:7" x14ac:dyDescent="0.25">
      <c r="A2404" s="2" t="str">
        <f t="shared" si="37"/>
        <v>3_242</v>
      </c>
      <c r="B2404" s="1">
        <v>3</v>
      </c>
      <c r="C2404" s="1">
        <v>242</v>
      </c>
      <c r="D2404" s="1">
        <v>-0.165249279168212</v>
      </c>
      <c r="E2404" s="1">
        <v>-0.16426800787972101</v>
      </c>
      <c r="F2404" s="1">
        <v>0.402458767880575</v>
      </c>
      <c r="G2404" s="1"/>
    </row>
    <row r="2405" spans="1:7" x14ac:dyDescent="0.25">
      <c r="A2405" s="2" t="str">
        <f t="shared" si="37"/>
        <v>3_243</v>
      </c>
      <c r="B2405" s="1">
        <v>3</v>
      </c>
      <c r="C2405" s="1">
        <v>243</v>
      </c>
      <c r="D2405" s="1">
        <v>-0.41519391799513899</v>
      </c>
      <c r="E2405" s="1">
        <v>-0.41461354955171498</v>
      </c>
      <c r="F2405" s="1">
        <v>0.82902537529229103</v>
      </c>
      <c r="G2405" s="1"/>
    </row>
    <row r="2406" spans="1:7" x14ac:dyDescent="0.25">
      <c r="A2406" s="2" t="str">
        <f t="shared" si="37"/>
        <v>3_244</v>
      </c>
      <c r="B2406" s="1">
        <v>3</v>
      </c>
      <c r="C2406" s="1">
        <v>244</v>
      </c>
      <c r="D2406" s="1">
        <v>-0.38512169101521398</v>
      </c>
      <c r="E2406" s="1">
        <v>-0.38571651521133499</v>
      </c>
      <c r="F2406" s="1">
        <v>-0.160303531643611</v>
      </c>
      <c r="G2406" s="1"/>
    </row>
    <row r="2407" spans="1:7" x14ac:dyDescent="0.25">
      <c r="A2407" s="2" t="str">
        <f t="shared" si="37"/>
        <v>3_245</v>
      </c>
      <c r="B2407" s="1">
        <v>3</v>
      </c>
      <c r="C2407" s="1">
        <v>245</v>
      </c>
      <c r="D2407" s="1">
        <v>-1.2180562837153699</v>
      </c>
      <c r="E2407" s="1">
        <v>-1.21722689671054</v>
      </c>
      <c r="F2407" s="1">
        <v>-0.34575797963640498</v>
      </c>
      <c r="G2407" s="1"/>
    </row>
    <row r="2408" spans="1:7" x14ac:dyDescent="0.25">
      <c r="A2408" s="2" t="str">
        <f t="shared" si="37"/>
        <v>3_246</v>
      </c>
      <c r="B2408" s="1">
        <v>3</v>
      </c>
      <c r="C2408" s="1">
        <v>246</v>
      </c>
      <c r="D2408" s="1">
        <v>-1.4754770543895399</v>
      </c>
      <c r="E2408" s="1">
        <v>-1.4761978943813401</v>
      </c>
      <c r="F2408" s="1">
        <v>-0.46103701577313</v>
      </c>
      <c r="G2408" s="1"/>
    </row>
    <row r="2409" spans="1:7" x14ac:dyDescent="0.25">
      <c r="A2409" s="2" t="str">
        <f t="shared" si="37"/>
        <v>3_247</v>
      </c>
      <c r="B2409" s="1">
        <v>3</v>
      </c>
      <c r="C2409" s="1">
        <v>247</v>
      </c>
      <c r="D2409" s="1">
        <v>0.12929087150055599</v>
      </c>
      <c r="E2409" s="1">
        <v>0.12882564503826799</v>
      </c>
      <c r="F2409" s="1">
        <v>1.31177608462578</v>
      </c>
      <c r="G2409" s="1"/>
    </row>
    <row r="2410" spans="1:7" x14ac:dyDescent="0.25">
      <c r="A2410" s="2" t="str">
        <f t="shared" si="37"/>
        <v>3_248</v>
      </c>
      <c r="B2410" s="1">
        <v>3</v>
      </c>
      <c r="C2410" s="1">
        <v>248</v>
      </c>
      <c r="D2410" s="1">
        <v>0.76225364286276898</v>
      </c>
      <c r="E2410" s="1">
        <v>0.76154331630944905</v>
      </c>
      <c r="F2410" s="1">
        <v>0.47563432049825799</v>
      </c>
      <c r="G2410" s="1"/>
    </row>
    <row r="2411" spans="1:7" x14ac:dyDescent="0.25">
      <c r="A2411" s="2" t="str">
        <f t="shared" si="37"/>
        <v>3_249</v>
      </c>
      <c r="B2411" s="1">
        <v>3</v>
      </c>
      <c r="C2411" s="1">
        <v>249</v>
      </c>
      <c r="D2411" s="1">
        <v>-0.39547033432583301</v>
      </c>
      <c r="E2411" s="1">
        <v>-0.39474991884335597</v>
      </c>
      <c r="F2411" s="1">
        <v>2.2748037824938598</v>
      </c>
      <c r="G2411" s="1"/>
    </row>
    <row r="2412" spans="1:7" x14ac:dyDescent="0.25">
      <c r="A2412" s="2" t="str">
        <f t="shared" si="37"/>
        <v>3_250</v>
      </c>
      <c r="B2412" s="1">
        <v>3</v>
      </c>
      <c r="C2412" s="1">
        <v>250</v>
      </c>
      <c r="D2412" s="1">
        <v>3.3016627885829002</v>
      </c>
      <c r="E2412" s="1">
        <v>3.3008061133957098</v>
      </c>
      <c r="F2412" s="1">
        <v>0.91981803841089305</v>
      </c>
      <c r="G2412" s="1"/>
    </row>
    <row r="2413" spans="1:7" x14ac:dyDescent="0.25">
      <c r="A2413" s="2" t="str">
        <f t="shared" si="37"/>
        <v>3_251</v>
      </c>
      <c r="B2413" s="1">
        <v>3</v>
      </c>
      <c r="C2413" s="1">
        <v>251</v>
      </c>
      <c r="D2413" s="1">
        <v>-0.46091132018779002</v>
      </c>
      <c r="E2413" s="1">
        <v>-0.46137447098039103</v>
      </c>
      <c r="F2413" s="1">
        <v>-0.79552302727440805</v>
      </c>
      <c r="G2413" s="1"/>
    </row>
    <row r="2414" spans="1:7" x14ac:dyDescent="0.25">
      <c r="A2414" s="2" t="str">
        <f t="shared" si="37"/>
        <v>3_252</v>
      </c>
      <c r="B2414" s="1">
        <v>3</v>
      </c>
      <c r="C2414" s="1">
        <v>252</v>
      </c>
      <c r="D2414" s="1">
        <v>-0.71567731820945502</v>
      </c>
      <c r="E2414" s="1">
        <v>-0.714736428162844</v>
      </c>
      <c r="F2414" s="1">
        <v>-1.0328579007760501</v>
      </c>
      <c r="G2414" s="1"/>
    </row>
    <row r="2415" spans="1:7" x14ac:dyDescent="0.25">
      <c r="A2415" s="2" t="str">
        <f t="shared" si="37"/>
        <v>3_253</v>
      </c>
      <c r="B2415" s="1">
        <v>3</v>
      </c>
      <c r="C2415" s="1">
        <v>253</v>
      </c>
      <c r="D2415" s="1">
        <v>1.25406798691338</v>
      </c>
      <c r="E2415" s="1">
        <v>1.25429294434744</v>
      </c>
      <c r="F2415" s="1">
        <v>-0.40953732435169299</v>
      </c>
      <c r="G2415" s="1"/>
    </row>
    <row r="2416" spans="1:7" x14ac:dyDescent="0.25">
      <c r="A2416" s="2" t="str">
        <f t="shared" si="37"/>
        <v>3_254</v>
      </c>
      <c r="B2416" s="1">
        <v>3</v>
      </c>
      <c r="C2416" s="1">
        <v>254</v>
      </c>
      <c r="D2416" s="1">
        <v>0.27018044753378001</v>
      </c>
      <c r="E2416" s="1">
        <v>0.27021003214190498</v>
      </c>
      <c r="F2416" s="1">
        <v>-0.28440718205177001</v>
      </c>
      <c r="G2416" s="1"/>
    </row>
    <row r="2417" spans="1:7" x14ac:dyDescent="0.25">
      <c r="A2417" s="2" t="str">
        <f t="shared" si="37"/>
        <v>3_255</v>
      </c>
      <c r="B2417" s="1">
        <v>3</v>
      </c>
      <c r="C2417" s="1">
        <v>255</v>
      </c>
      <c r="D2417" s="1">
        <v>0.44793897815438599</v>
      </c>
      <c r="E2417" s="1">
        <v>0.44776619608919299</v>
      </c>
      <c r="F2417" s="1">
        <v>0.98571943807314899</v>
      </c>
      <c r="G2417" s="1"/>
    </row>
    <row r="2418" spans="1:7" x14ac:dyDescent="0.25">
      <c r="A2418" s="2" t="str">
        <f t="shared" si="37"/>
        <v>3_256</v>
      </c>
      <c r="B2418" s="1">
        <v>3</v>
      </c>
      <c r="C2418" s="1">
        <v>256</v>
      </c>
      <c r="D2418" s="1">
        <v>1.3092006186730401</v>
      </c>
      <c r="E2418" s="1">
        <v>1.30968025193241</v>
      </c>
      <c r="F2418" s="1">
        <v>1.0932455599327999</v>
      </c>
      <c r="G2418" s="1"/>
    </row>
    <row r="2419" spans="1:7" x14ac:dyDescent="0.25">
      <c r="A2419" s="2" t="str">
        <f t="shared" si="37"/>
        <v>3_257</v>
      </c>
      <c r="B2419" s="1">
        <v>3</v>
      </c>
      <c r="C2419" s="1">
        <v>257</v>
      </c>
      <c r="D2419" s="1">
        <v>-0.88188492970874699</v>
      </c>
      <c r="E2419" s="1">
        <v>-0.88140061547786097</v>
      </c>
      <c r="F2419" s="1">
        <v>0.55943692057151295</v>
      </c>
      <c r="G2419" s="1"/>
    </row>
    <row r="2420" spans="1:7" x14ac:dyDescent="0.25">
      <c r="A2420" s="2" t="str">
        <f t="shared" si="37"/>
        <v>3_258</v>
      </c>
      <c r="B2420" s="1">
        <v>3</v>
      </c>
      <c r="C2420" s="1">
        <v>258</v>
      </c>
      <c r="D2420" s="1">
        <v>-0.92024822733478195</v>
      </c>
      <c r="E2420" s="1">
        <v>-0.91846321941535403</v>
      </c>
      <c r="F2420" s="1">
        <v>0.59572427713014597</v>
      </c>
      <c r="G2420" s="1"/>
    </row>
    <row r="2421" spans="1:7" x14ac:dyDescent="0.25">
      <c r="A2421" s="2" t="str">
        <f t="shared" si="37"/>
        <v>3_259</v>
      </c>
      <c r="B2421" s="1">
        <v>3</v>
      </c>
      <c r="C2421" s="1">
        <v>259</v>
      </c>
      <c r="D2421" s="1">
        <v>-0.65669039287550901</v>
      </c>
      <c r="E2421" s="1">
        <v>-0.65495494786274899</v>
      </c>
      <c r="F2421" s="1">
        <v>0.14331006965450799</v>
      </c>
      <c r="G2421" s="1"/>
    </row>
    <row r="2422" spans="1:7" x14ac:dyDescent="0.25">
      <c r="A2422" s="2" t="str">
        <f t="shared" si="37"/>
        <v>3_260</v>
      </c>
      <c r="B2422" s="1">
        <v>3</v>
      </c>
      <c r="C2422" s="1">
        <v>260</v>
      </c>
      <c r="D2422" s="1">
        <v>0.81115923081200902</v>
      </c>
      <c r="E2422" s="1">
        <v>0.81003052942250098</v>
      </c>
      <c r="F2422" s="1">
        <v>0.70094066214766204</v>
      </c>
      <c r="G2422" s="1"/>
    </row>
    <row r="2423" spans="1:7" x14ac:dyDescent="0.25">
      <c r="A2423" s="2" t="str">
        <f t="shared" si="37"/>
        <v>3_261</v>
      </c>
      <c r="B2423" s="1">
        <v>3</v>
      </c>
      <c r="C2423" s="1">
        <v>261</v>
      </c>
      <c r="D2423" s="1">
        <v>2.58437723630625</v>
      </c>
      <c r="E2423" s="1">
        <v>2.5848003694698298</v>
      </c>
      <c r="F2423" s="1">
        <v>1.43097721043058</v>
      </c>
      <c r="G2423" s="1"/>
    </row>
    <row r="2424" spans="1:7" x14ac:dyDescent="0.25">
      <c r="A2424" s="2" t="str">
        <f t="shared" si="37"/>
        <v>3_262</v>
      </c>
      <c r="B2424" s="1">
        <v>3</v>
      </c>
      <c r="C2424" s="1">
        <v>262</v>
      </c>
      <c r="D2424" s="1">
        <v>1.32809896533628</v>
      </c>
      <c r="E2424" s="1">
        <v>1.3278815588719399</v>
      </c>
      <c r="F2424" s="1">
        <v>1.0168202711193901</v>
      </c>
      <c r="G2424" s="1"/>
    </row>
    <row r="2425" spans="1:7" x14ac:dyDescent="0.25">
      <c r="A2425" s="2" t="str">
        <f t="shared" si="37"/>
        <v>3_263</v>
      </c>
      <c r="B2425" s="1">
        <v>3</v>
      </c>
      <c r="C2425" s="1">
        <v>263</v>
      </c>
      <c r="D2425" s="1">
        <v>-0.32536578157416002</v>
      </c>
      <c r="E2425" s="1">
        <v>-0.32478862220241</v>
      </c>
      <c r="F2425" s="1">
        <v>-0.43076533364400299</v>
      </c>
      <c r="G2425" s="1"/>
    </row>
    <row r="2426" spans="1:7" x14ac:dyDescent="0.25">
      <c r="A2426" s="2" t="str">
        <f t="shared" si="37"/>
        <v>3_264</v>
      </c>
      <c r="B2426" s="1">
        <v>3</v>
      </c>
      <c r="C2426" s="1">
        <v>264</v>
      </c>
      <c r="D2426" s="1">
        <v>-1.78316240113199</v>
      </c>
      <c r="E2426" s="1">
        <v>-1.78370129975104</v>
      </c>
      <c r="F2426" s="1">
        <v>0.50510750642520796</v>
      </c>
      <c r="G2426" s="1"/>
    </row>
    <row r="2427" spans="1:7" x14ac:dyDescent="0.25">
      <c r="A2427" s="2" t="str">
        <f t="shared" si="37"/>
        <v>3_265</v>
      </c>
      <c r="B2427" s="1">
        <v>3</v>
      </c>
      <c r="C2427" s="1">
        <v>265</v>
      </c>
      <c r="D2427" s="1">
        <v>1.28429818617952</v>
      </c>
      <c r="E2427" s="1">
        <v>1.2836195712706999</v>
      </c>
      <c r="F2427" s="1">
        <v>1.7527942340340601</v>
      </c>
      <c r="G2427" s="1"/>
    </row>
    <row r="2428" spans="1:7" x14ac:dyDescent="0.25">
      <c r="A2428" s="2" t="str">
        <f t="shared" si="37"/>
        <v>3_266</v>
      </c>
      <c r="B2428" s="1">
        <v>3</v>
      </c>
      <c r="C2428" s="1">
        <v>266</v>
      </c>
      <c r="D2428" s="1">
        <v>-0.46452364718526601</v>
      </c>
      <c r="E2428" s="1">
        <v>-0.46409889792728698</v>
      </c>
      <c r="F2428" s="1">
        <v>-7.50697232108325E-3</v>
      </c>
      <c r="G2428" s="1"/>
    </row>
    <row r="2429" spans="1:7" x14ac:dyDescent="0.25">
      <c r="A2429" s="2" t="str">
        <f t="shared" si="37"/>
        <v>3_267</v>
      </c>
      <c r="B2429" s="1">
        <v>3</v>
      </c>
      <c r="C2429" s="1">
        <v>267</v>
      </c>
      <c r="D2429" s="1">
        <v>-4.6643035163968401E-2</v>
      </c>
      <c r="E2429" s="1">
        <v>-4.5832853203728499E-2</v>
      </c>
      <c r="F2429" s="1">
        <v>-1.13558722033155</v>
      </c>
      <c r="G2429" s="1"/>
    </row>
    <row r="2430" spans="1:7" x14ac:dyDescent="0.25">
      <c r="A2430" s="2" t="str">
        <f t="shared" si="37"/>
        <v>3_268</v>
      </c>
      <c r="B2430" s="1">
        <v>3</v>
      </c>
      <c r="C2430" s="1">
        <v>268</v>
      </c>
      <c r="D2430" s="1">
        <v>1.4022786465985499</v>
      </c>
      <c r="E2430" s="1">
        <v>1.40214524626411</v>
      </c>
      <c r="F2430" s="1">
        <v>2.2987643553161701</v>
      </c>
      <c r="G2430" s="1"/>
    </row>
    <row r="2431" spans="1:7" x14ac:dyDescent="0.25">
      <c r="A2431" s="2" t="str">
        <f t="shared" si="37"/>
        <v>3_269</v>
      </c>
      <c r="B2431" s="1">
        <v>3</v>
      </c>
      <c r="C2431" s="1">
        <v>269</v>
      </c>
      <c r="D2431" s="1">
        <v>-0.31978901937622201</v>
      </c>
      <c r="E2431" s="1">
        <v>-0.31974806832774499</v>
      </c>
      <c r="F2431" s="1">
        <v>0.18877201512613601</v>
      </c>
      <c r="G2431" s="1"/>
    </row>
    <row r="2432" spans="1:7" x14ac:dyDescent="0.25">
      <c r="A2432" s="2" t="str">
        <f t="shared" si="37"/>
        <v>3_270</v>
      </c>
      <c r="B2432" s="1">
        <v>3</v>
      </c>
      <c r="C2432" s="1">
        <v>270</v>
      </c>
      <c r="D2432" s="1">
        <v>0.90737311069561399</v>
      </c>
      <c r="E2432" s="1">
        <v>0.90904085828679104</v>
      </c>
      <c r="F2432" s="1">
        <v>-0.72576741181206905</v>
      </c>
      <c r="G2432" s="1"/>
    </row>
    <row r="2433" spans="1:7" x14ac:dyDescent="0.25">
      <c r="A2433" s="2" t="str">
        <f t="shared" si="37"/>
        <v>3_271</v>
      </c>
      <c r="B2433" s="1">
        <v>3</v>
      </c>
      <c r="C2433" s="1">
        <v>271</v>
      </c>
      <c r="D2433" s="1">
        <v>-0.90320672725024398</v>
      </c>
      <c r="E2433" s="1">
        <v>-0.90286419613244895</v>
      </c>
      <c r="F2433" s="1">
        <v>1.6832363395422001</v>
      </c>
      <c r="G2433" s="1"/>
    </row>
    <row r="2434" spans="1:7" x14ac:dyDescent="0.25">
      <c r="A2434" s="2" t="str">
        <f t="shared" si="37"/>
        <v>3_272</v>
      </c>
      <c r="B2434" s="1">
        <v>3</v>
      </c>
      <c r="C2434" s="1">
        <v>272</v>
      </c>
      <c r="D2434" s="1">
        <v>1.5096220870049899</v>
      </c>
      <c r="E2434" s="1">
        <v>1.50928982593588</v>
      </c>
      <c r="F2434" s="1">
        <v>0.41029545771403098</v>
      </c>
      <c r="G2434" s="1"/>
    </row>
    <row r="2435" spans="1:7" x14ac:dyDescent="0.25">
      <c r="A2435" s="2" t="str">
        <f t="shared" ref="A2435:A2498" si="38">B2435&amp;"_"&amp;C2435</f>
        <v>3_273</v>
      </c>
      <c r="B2435" s="1">
        <v>3</v>
      </c>
      <c r="C2435" s="1">
        <v>273</v>
      </c>
      <c r="D2435" s="1">
        <v>-0.75004761561757105</v>
      </c>
      <c r="E2435" s="1">
        <v>-0.74951667928474097</v>
      </c>
      <c r="F2435" s="1">
        <v>-1.62355200015435</v>
      </c>
      <c r="G2435" s="1"/>
    </row>
    <row r="2436" spans="1:7" x14ac:dyDescent="0.25">
      <c r="A2436" s="2" t="str">
        <f t="shared" si="38"/>
        <v>3_274</v>
      </c>
      <c r="B2436" s="1">
        <v>3</v>
      </c>
      <c r="C2436" s="1">
        <v>274</v>
      </c>
      <c r="D2436" s="1">
        <v>1.1046266619688001</v>
      </c>
      <c r="E2436" s="1">
        <v>1.10255221574041</v>
      </c>
      <c r="F2436" s="1">
        <v>-0.201321678941729</v>
      </c>
      <c r="G2436" s="1"/>
    </row>
    <row r="2437" spans="1:7" x14ac:dyDescent="0.25">
      <c r="A2437" s="2" t="str">
        <f t="shared" si="38"/>
        <v>3_275</v>
      </c>
      <c r="B2437" s="1">
        <v>3</v>
      </c>
      <c r="C2437" s="1">
        <v>275</v>
      </c>
      <c r="D2437" s="1">
        <v>0.420329920951383</v>
      </c>
      <c r="E2437" s="1">
        <v>0.41972452946720701</v>
      </c>
      <c r="F2437" s="1">
        <v>-0.54867830813819796</v>
      </c>
      <c r="G2437" s="1"/>
    </row>
    <row r="2438" spans="1:7" x14ac:dyDescent="0.25">
      <c r="A2438" s="2" t="str">
        <f t="shared" si="38"/>
        <v>3_276</v>
      </c>
      <c r="B2438" s="1">
        <v>3</v>
      </c>
      <c r="C2438" s="1">
        <v>276</v>
      </c>
      <c r="D2438" s="1">
        <v>0.825997439903986</v>
      </c>
      <c r="E2438" s="1">
        <v>0.82635731836728998</v>
      </c>
      <c r="F2438" s="1">
        <v>-0.91471740204763896</v>
      </c>
      <c r="G2438" s="1"/>
    </row>
    <row r="2439" spans="1:7" x14ac:dyDescent="0.25">
      <c r="A2439" s="2" t="str">
        <f t="shared" si="38"/>
        <v>3_277</v>
      </c>
      <c r="B2439" s="1">
        <v>3</v>
      </c>
      <c r="C2439" s="1">
        <v>277</v>
      </c>
      <c r="D2439" s="1">
        <v>-0.95783285678792296</v>
      </c>
      <c r="E2439" s="1">
        <v>-0.95907194231608495</v>
      </c>
      <c r="F2439" s="1">
        <v>-0.36896931542126299</v>
      </c>
      <c r="G2439" s="1"/>
    </row>
    <row r="2440" spans="1:7" x14ac:dyDescent="0.25">
      <c r="A2440" s="2" t="str">
        <f t="shared" si="38"/>
        <v>3_278</v>
      </c>
      <c r="B2440" s="1">
        <v>3</v>
      </c>
      <c r="C2440" s="1">
        <v>278</v>
      </c>
      <c r="D2440" s="1">
        <v>1.1495180212726099</v>
      </c>
      <c r="E2440" s="1">
        <v>1.1483192263442901</v>
      </c>
      <c r="F2440" s="1">
        <v>0.55360526763764495</v>
      </c>
      <c r="G2440" s="1"/>
    </row>
    <row r="2441" spans="1:7" x14ac:dyDescent="0.25">
      <c r="A2441" s="2" t="str">
        <f t="shared" si="38"/>
        <v>3_279</v>
      </c>
      <c r="B2441" s="1">
        <v>3</v>
      </c>
      <c r="C2441" s="1">
        <v>279</v>
      </c>
      <c r="D2441" s="1">
        <v>8.5947957491807406E-3</v>
      </c>
      <c r="E2441" s="1">
        <v>9.4807484942456208E-3</v>
      </c>
      <c r="F2441" s="1">
        <v>1.9591950512631</v>
      </c>
      <c r="G2441" s="1"/>
    </row>
    <row r="2442" spans="1:7" x14ac:dyDescent="0.25">
      <c r="A2442" s="2" t="str">
        <f t="shared" si="38"/>
        <v>3_280</v>
      </c>
      <c r="B2442" s="1">
        <v>3</v>
      </c>
      <c r="C2442" s="1">
        <v>280</v>
      </c>
      <c r="D2442" s="1">
        <v>-0.31347059509317399</v>
      </c>
      <c r="E2442" s="1">
        <v>-0.31218951125991901</v>
      </c>
      <c r="F2442" s="1">
        <v>0.61114362996020699</v>
      </c>
      <c r="G2442" s="1"/>
    </row>
    <row r="2443" spans="1:7" x14ac:dyDescent="0.25">
      <c r="A2443" s="2" t="str">
        <f t="shared" si="38"/>
        <v>3_281</v>
      </c>
      <c r="B2443" s="1">
        <v>3</v>
      </c>
      <c r="C2443" s="1">
        <v>281</v>
      </c>
      <c r="D2443" s="1">
        <v>0.622501283407488</v>
      </c>
      <c r="E2443" s="1">
        <v>0.62297760283272097</v>
      </c>
      <c r="F2443" s="1">
        <v>-0.28506687064018699</v>
      </c>
      <c r="G2443" s="1"/>
    </row>
    <row r="2444" spans="1:7" x14ac:dyDescent="0.25">
      <c r="A2444" s="2" t="str">
        <f t="shared" si="38"/>
        <v>3_282</v>
      </c>
      <c r="B2444" s="1">
        <v>3</v>
      </c>
      <c r="C2444" s="1">
        <v>282</v>
      </c>
      <c r="D2444" s="1">
        <v>-0.75487494584173698</v>
      </c>
      <c r="E2444" s="1">
        <v>-0.75425510882014701</v>
      </c>
      <c r="F2444" s="1">
        <v>1.90306966703477</v>
      </c>
      <c r="G2444" s="1"/>
    </row>
    <row r="2445" spans="1:7" x14ac:dyDescent="0.25">
      <c r="A2445" s="2" t="str">
        <f t="shared" si="38"/>
        <v>3_283</v>
      </c>
      <c r="B2445" s="1">
        <v>3</v>
      </c>
      <c r="C2445" s="1">
        <v>283</v>
      </c>
      <c r="D2445" s="1">
        <v>1.4013052610562899</v>
      </c>
      <c r="E2445" s="1">
        <v>1.3994288600675699</v>
      </c>
      <c r="F2445" s="1">
        <v>0.432661216695919</v>
      </c>
      <c r="G2445" s="1"/>
    </row>
    <row r="2446" spans="1:7" x14ac:dyDescent="0.25">
      <c r="A2446" s="2" t="str">
        <f t="shared" si="38"/>
        <v>3_284</v>
      </c>
      <c r="B2446" s="1">
        <v>3</v>
      </c>
      <c r="C2446" s="1">
        <v>284</v>
      </c>
      <c r="D2446" s="1">
        <v>-0.67014172724725296</v>
      </c>
      <c r="E2446" s="1">
        <v>-0.66995737788840004</v>
      </c>
      <c r="F2446" s="1">
        <v>0.161911709499549</v>
      </c>
      <c r="G2446" s="1"/>
    </row>
    <row r="2447" spans="1:7" x14ac:dyDescent="0.25">
      <c r="A2447" s="2" t="str">
        <f t="shared" si="38"/>
        <v>3_285</v>
      </c>
      <c r="B2447" s="1">
        <v>3</v>
      </c>
      <c r="C2447" s="1">
        <v>285</v>
      </c>
      <c r="D2447" s="1">
        <v>0.68911554250667895</v>
      </c>
      <c r="E2447" s="1">
        <v>0.68968902934723297</v>
      </c>
      <c r="F2447" s="1">
        <v>1.2630181317914599</v>
      </c>
      <c r="G2447" s="1"/>
    </row>
    <row r="2448" spans="1:7" x14ac:dyDescent="0.25">
      <c r="A2448" s="2" t="str">
        <f t="shared" si="38"/>
        <v>3_286</v>
      </c>
      <c r="B2448" s="1">
        <v>3</v>
      </c>
      <c r="C2448" s="1">
        <v>286</v>
      </c>
      <c r="D2448" s="1">
        <v>0.85277279070492995</v>
      </c>
      <c r="E2448" s="1">
        <v>0.85255971069002101</v>
      </c>
      <c r="F2448" s="1">
        <v>1.3460363905691299</v>
      </c>
      <c r="G2448" s="1"/>
    </row>
    <row r="2449" spans="1:7" x14ac:dyDescent="0.25">
      <c r="A2449" s="2" t="str">
        <f t="shared" si="38"/>
        <v>3_287</v>
      </c>
      <c r="B2449" s="1">
        <v>3</v>
      </c>
      <c r="C2449" s="1">
        <v>287</v>
      </c>
      <c r="D2449" s="1">
        <v>0.23022770297247799</v>
      </c>
      <c r="E2449" s="1">
        <v>0.22998828749716899</v>
      </c>
      <c r="F2449" s="1">
        <v>1.02512888501132</v>
      </c>
      <c r="G2449" s="1"/>
    </row>
    <row r="2450" spans="1:7" x14ac:dyDescent="0.25">
      <c r="A2450" s="2" t="str">
        <f t="shared" si="38"/>
        <v>3_288</v>
      </c>
      <c r="B2450" s="1">
        <v>3</v>
      </c>
      <c r="C2450" s="1">
        <v>288</v>
      </c>
      <c r="D2450" s="1">
        <v>-2.5386224845541498</v>
      </c>
      <c r="E2450" s="1">
        <v>-2.5381275971411901</v>
      </c>
      <c r="F2450" s="1">
        <v>1.1042575519254401</v>
      </c>
      <c r="G2450" s="1"/>
    </row>
    <row r="2451" spans="1:7" x14ac:dyDescent="0.25">
      <c r="A2451" s="2" t="str">
        <f t="shared" si="38"/>
        <v>3_289</v>
      </c>
      <c r="B2451" s="1">
        <v>3</v>
      </c>
      <c r="C2451" s="1">
        <v>289</v>
      </c>
      <c r="D2451" s="1">
        <v>3.7817110189687399E-2</v>
      </c>
      <c r="E2451" s="1">
        <v>3.8465025749993401E-2</v>
      </c>
      <c r="F2451" s="1">
        <v>-0.18439264891657101</v>
      </c>
      <c r="G2451" s="1"/>
    </row>
    <row r="2452" spans="1:7" x14ac:dyDescent="0.25">
      <c r="A2452" s="2" t="str">
        <f t="shared" si="38"/>
        <v>3_290</v>
      </c>
      <c r="B2452" s="1">
        <v>3</v>
      </c>
      <c r="C2452" s="1">
        <v>290</v>
      </c>
      <c r="D2452" s="1">
        <v>-0.46237779723208799</v>
      </c>
      <c r="E2452" s="1">
        <v>-0.46164789951090801</v>
      </c>
      <c r="F2452" s="1">
        <v>-2.46723730804182</v>
      </c>
      <c r="G2452" s="1"/>
    </row>
    <row r="2453" spans="1:7" x14ac:dyDescent="0.25">
      <c r="A2453" s="2" t="str">
        <f t="shared" si="38"/>
        <v>3_291</v>
      </c>
      <c r="B2453" s="1">
        <v>3</v>
      </c>
      <c r="C2453" s="1">
        <v>291</v>
      </c>
      <c r="D2453" s="1">
        <v>-1.09362008835592</v>
      </c>
      <c r="E2453" s="1">
        <v>-1.0920783451726399</v>
      </c>
      <c r="F2453" s="1">
        <v>2.0573050642501598</v>
      </c>
      <c r="G2453" s="1"/>
    </row>
    <row r="2454" spans="1:7" x14ac:dyDescent="0.25">
      <c r="A2454" s="2" t="str">
        <f t="shared" si="38"/>
        <v>3_292</v>
      </c>
      <c r="B2454" s="1">
        <v>3</v>
      </c>
      <c r="C2454" s="1">
        <v>292</v>
      </c>
      <c r="D2454" s="1">
        <v>2.2714009206368201E-2</v>
      </c>
      <c r="E2454" s="1">
        <v>2.3521190628324602E-2</v>
      </c>
      <c r="F2454" s="1">
        <v>0.43416588394930899</v>
      </c>
      <c r="G2454" s="1"/>
    </row>
    <row r="2455" spans="1:7" x14ac:dyDescent="0.25">
      <c r="A2455" s="2" t="str">
        <f t="shared" si="38"/>
        <v>3_293</v>
      </c>
      <c r="B2455" s="1">
        <v>3</v>
      </c>
      <c r="C2455" s="1">
        <v>293</v>
      </c>
      <c r="D2455" s="1">
        <v>0.41960244522069101</v>
      </c>
      <c r="E2455" s="1">
        <v>0.42005746559138102</v>
      </c>
      <c r="F2455" s="1">
        <v>0.79851517774449299</v>
      </c>
      <c r="G2455" s="1"/>
    </row>
    <row r="2456" spans="1:7" x14ac:dyDescent="0.25">
      <c r="A2456" s="2" t="str">
        <f t="shared" si="38"/>
        <v>3_294</v>
      </c>
      <c r="B2456" s="1">
        <v>3</v>
      </c>
      <c r="C2456" s="1">
        <v>294</v>
      </c>
      <c r="D2456" s="1">
        <v>2.2185965788311202</v>
      </c>
      <c r="E2456" s="1">
        <v>2.21947918923625</v>
      </c>
      <c r="F2456" s="1">
        <v>0.560811618965813</v>
      </c>
      <c r="G2456" s="1"/>
    </row>
    <row r="2457" spans="1:7" x14ac:dyDescent="0.25">
      <c r="A2457" s="2" t="str">
        <f t="shared" si="38"/>
        <v>3_295</v>
      </c>
      <c r="B2457" s="1">
        <v>3</v>
      </c>
      <c r="C2457" s="1">
        <v>295</v>
      </c>
      <c r="D2457" s="1">
        <v>-0.31969721552219998</v>
      </c>
      <c r="E2457" s="1">
        <v>-0.31919172295451098</v>
      </c>
      <c r="F2457" s="1">
        <v>0.79858739174733695</v>
      </c>
      <c r="G2457" s="1"/>
    </row>
    <row r="2458" spans="1:7" x14ac:dyDescent="0.25">
      <c r="A2458" s="2" t="str">
        <f t="shared" si="38"/>
        <v>3_296</v>
      </c>
      <c r="B2458" s="1">
        <v>3</v>
      </c>
      <c r="C2458" s="1">
        <v>296</v>
      </c>
      <c r="D2458" s="1">
        <v>0.79563173552854705</v>
      </c>
      <c r="E2458" s="1">
        <v>0.79575442387228201</v>
      </c>
      <c r="F2458" s="1">
        <v>0.14822666784942801</v>
      </c>
      <c r="G2458" s="1"/>
    </row>
    <row r="2459" spans="1:7" x14ac:dyDescent="0.25">
      <c r="A2459" s="2" t="str">
        <f t="shared" si="38"/>
        <v>3_297</v>
      </c>
      <c r="B2459" s="1">
        <v>3</v>
      </c>
      <c r="C2459" s="1">
        <v>297</v>
      </c>
      <c r="D2459" s="1">
        <v>5.4208307163887498E-2</v>
      </c>
      <c r="E2459" s="1">
        <v>5.5289800423620597E-2</v>
      </c>
      <c r="F2459" s="1">
        <v>-0.66776435893716601</v>
      </c>
      <c r="G2459" s="1"/>
    </row>
    <row r="2460" spans="1:7" x14ac:dyDescent="0.25">
      <c r="A2460" s="2" t="str">
        <f t="shared" si="38"/>
        <v>3_298</v>
      </c>
      <c r="B2460" s="1">
        <v>3</v>
      </c>
      <c r="C2460" s="1">
        <v>298</v>
      </c>
      <c r="D2460" s="1">
        <v>1.71711743199528</v>
      </c>
      <c r="E2460" s="1">
        <v>1.7178148856259501</v>
      </c>
      <c r="F2460" s="1">
        <v>1.4968874385768201</v>
      </c>
      <c r="G2460" s="1"/>
    </row>
    <row r="2461" spans="1:7" x14ac:dyDescent="0.25">
      <c r="A2461" s="2" t="str">
        <f t="shared" si="38"/>
        <v>3_299</v>
      </c>
      <c r="B2461" s="1">
        <v>3</v>
      </c>
      <c r="C2461" s="1">
        <v>299</v>
      </c>
      <c r="D2461" s="1">
        <v>0.68109450049338105</v>
      </c>
      <c r="E2461" s="1">
        <v>0.68191454857506295</v>
      </c>
      <c r="F2461" s="1">
        <v>-1.8449626165453401</v>
      </c>
      <c r="G2461" s="1"/>
    </row>
    <row r="2462" spans="1:7" x14ac:dyDescent="0.25">
      <c r="A2462" s="2" t="str">
        <f t="shared" si="38"/>
        <v>3_300</v>
      </c>
      <c r="B2462" s="1">
        <v>3</v>
      </c>
      <c r="C2462" s="1">
        <v>300</v>
      </c>
      <c r="D2462" s="1">
        <v>0.53299015486182499</v>
      </c>
      <c r="E2462" s="1">
        <v>0.53210515815058201</v>
      </c>
      <c r="F2462" s="1">
        <v>1.91138392337376</v>
      </c>
      <c r="G2462" s="1"/>
    </row>
    <row r="2463" spans="1:7" x14ac:dyDescent="0.25">
      <c r="A2463" s="2" t="str">
        <f t="shared" si="38"/>
        <v>3_301</v>
      </c>
      <c r="B2463" s="1">
        <v>3</v>
      </c>
      <c r="C2463" s="1">
        <v>301</v>
      </c>
      <c r="D2463" s="1">
        <v>-1.84370093731083</v>
      </c>
      <c r="E2463" s="1">
        <v>-1.8417004586005901</v>
      </c>
      <c r="F2463" s="1">
        <v>-0.126234274874193</v>
      </c>
      <c r="G2463" s="1"/>
    </row>
    <row r="2464" spans="1:7" x14ac:dyDescent="0.25">
      <c r="A2464" s="2" t="str">
        <f t="shared" si="38"/>
        <v>3_302</v>
      </c>
      <c r="B2464" s="1">
        <v>3</v>
      </c>
      <c r="C2464" s="1">
        <v>302</v>
      </c>
      <c r="D2464" s="1">
        <v>0.56138334641585297</v>
      </c>
      <c r="E2464" s="1">
        <v>0.56068395486729306</v>
      </c>
      <c r="F2464" s="1">
        <v>-0.28977588905540003</v>
      </c>
      <c r="G2464" s="1"/>
    </row>
    <row r="2465" spans="1:7" x14ac:dyDescent="0.25">
      <c r="A2465" s="2" t="str">
        <f t="shared" si="38"/>
        <v>3_303</v>
      </c>
      <c r="B2465" s="1">
        <v>3</v>
      </c>
      <c r="C2465" s="1">
        <v>303</v>
      </c>
      <c r="D2465" s="1">
        <v>-0.60504517179039297</v>
      </c>
      <c r="E2465" s="1">
        <v>-0.60612473971199199</v>
      </c>
      <c r="F2465" s="1">
        <v>-7.1062749703680206E-2</v>
      </c>
      <c r="G2465" s="1"/>
    </row>
    <row r="2466" spans="1:7" x14ac:dyDescent="0.25">
      <c r="A2466" s="2" t="str">
        <f t="shared" si="38"/>
        <v>3_304</v>
      </c>
      <c r="B2466" s="1">
        <v>3</v>
      </c>
      <c r="C2466" s="1">
        <v>304</v>
      </c>
      <c r="D2466" s="1">
        <v>2.0035959620787001</v>
      </c>
      <c r="E2466" s="1">
        <v>2.0036587589772799</v>
      </c>
      <c r="F2466" s="1">
        <v>2.6502372234973399</v>
      </c>
      <c r="G2466" s="1"/>
    </row>
    <row r="2467" spans="1:7" x14ac:dyDescent="0.25">
      <c r="A2467" s="2" t="str">
        <f t="shared" si="38"/>
        <v>3_305</v>
      </c>
      <c r="B2467" s="1">
        <v>3</v>
      </c>
      <c r="C2467" s="1">
        <v>305</v>
      </c>
      <c r="D2467" s="1">
        <v>0.30241011703019999</v>
      </c>
      <c r="E2467" s="1">
        <v>0.30245494752573698</v>
      </c>
      <c r="F2467" s="1">
        <v>0.98597727464737095</v>
      </c>
      <c r="G2467" s="1"/>
    </row>
    <row r="2468" spans="1:7" x14ac:dyDescent="0.25">
      <c r="A2468" s="2" t="str">
        <f t="shared" si="38"/>
        <v>3_306</v>
      </c>
      <c r="B2468" s="1">
        <v>3</v>
      </c>
      <c r="C2468" s="1">
        <v>306</v>
      </c>
      <c r="D2468" s="1">
        <v>4.42854349736308E-2</v>
      </c>
      <c r="E2468" s="1">
        <v>4.30120282647206E-2</v>
      </c>
      <c r="F2468" s="1">
        <v>-1.0317607396847901</v>
      </c>
      <c r="G2468" s="1"/>
    </row>
    <row r="2469" spans="1:7" x14ac:dyDescent="0.25">
      <c r="A2469" s="2" t="str">
        <f t="shared" si="38"/>
        <v>3_307</v>
      </c>
      <c r="B2469" s="1">
        <v>3</v>
      </c>
      <c r="C2469" s="1">
        <v>307</v>
      </c>
      <c r="D2469" s="1">
        <v>0.211610414352778</v>
      </c>
      <c r="E2469" s="1">
        <v>0.211805709606082</v>
      </c>
      <c r="F2469" s="1">
        <v>-1.0254424815737599</v>
      </c>
      <c r="G2469" s="1"/>
    </row>
    <row r="2470" spans="1:7" x14ac:dyDescent="0.25">
      <c r="A2470" s="2" t="str">
        <f t="shared" si="38"/>
        <v>3_308</v>
      </c>
      <c r="B2470" s="1">
        <v>3</v>
      </c>
      <c r="C2470" s="1">
        <v>308</v>
      </c>
      <c r="D2470" s="1">
        <v>-0.261933668777873</v>
      </c>
      <c r="E2470" s="1">
        <v>-0.26347167456385301</v>
      </c>
      <c r="F2470" s="1">
        <v>-1.04706070907719</v>
      </c>
      <c r="G2470" s="1"/>
    </row>
    <row r="2471" spans="1:7" x14ac:dyDescent="0.25">
      <c r="A2471" s="2" t="str">
        <f t="shared" si="38"/>
        <v>3_309</v>
      </c>
      <c r="B2471" s="1">
        <v>3</v>
      </c>
      <c r="C2471" s="1">
        <v>309</v>
      </c>
      <c r="D2471" s="1">
        <v>0.99887296117376001</v>
      </c>
      <c r="E2471" s="1">
        <v>1.0003850318824601</v>
      </c>
      <c r="F2471" s="1">
        <v>0.73731478459105304</v>
      </c>
      <c r="G2471" s="1"/>
    </row>
    <row r="2472" spans="1:7" x14ac:dyDescent="0.25">
      <c r="A2472" s="2" t="str">
        <f t="shared" si="38"/>
        <v>3_310</v>
      </c>
      <c r="B2472" s="1">
        <v>3</v>
      </c>
      <c r="C2472" s="1">
        <v>310</v>
      </c>
      <c r="D2472" s="1">
        <v>-0.66256685408867699</v>
      </c>
      <c r="E2472" s="1">
        <v>-0.66397468424661399</v>
      </c>
      <c r="F2472" s="1">
        <v>1.7782322084075599</v>
      </c>
      <c r="G2472" s="1"/>
    </row>
    <row r="2473" spans="1:7" x14ac:dyDescent="0.25">
      <c r="A2473" s="2" t="str">
        <f t="shared" si="38"/>
        <v>3_311</v>
      </c>
      <c r="B2473" s="1">
        <v>3</v>
      </c>
      <c r="C2473" s="1">
        <v>311</v>
      </c>
      <c r="D2473" s="1">
        <v>0.27893851042766499</v>
      </c>
      <c r="E2473" s="1">
        <v>0.27900827340310103</v>
      </c>
      <c r="F2473" s="1">
        <v>8.8862924673691994E-3</v>
      </c>
      <c r="G2473" s="1"/>
    </row>
    <row r="2474" spans="1:7" x14ac:dyDescent="0.25">
      <c r="A2474" s="2" t="str">
        <f t="shared" si="38"/>
        <v>3_312</v>
      </c>
      <c r="B2474" s="1">
        <v>3</v>
      </c>
      <c r="C2474" s="1">
        <v>312</v>
      </c>
      <c r="D2474" s="1">
        <v>0.86092236558032897</v>
      </c>
      <c r="E2474" s="1">
        <v>0.861006750711658</v>
      </c>
      <c r="F2474" s="1">
        <v>0.321682862224758</v>
      </c>
      <c r="G2474" s="1"/>
    </row>
    <row r="2475" spans="1:7" x14ac:dyDescent="0.25">
      <c r="A2475" s="2" t="str">
        <f t="shared" si="38"/>
        <v>3_313</v>
      </c>
      <c r="B2475" s="1">
        <v>3</v>
      </c>
      <c r="C2475" s="1">
        <v>313</v>
      </c>
      <c r="D2475" s="1">
        <v>0.72710174289833496</v>
      </c>
      <c r="E2475" s="1">
        <v>0.72652355507310196</v>
      </c>
      <c r="F2475" s="1">
        <v>-0.11398863618036099</v>
      </c>
      <c r="G2475" s="1"/>
    </row>
    <row r="2476" spans="1:7" x14ac:dyDescent="0.25">
      <c r="A2476" s="2" t="str">
        <f t="shared" si="38"/>
        <v>3_314</v>
      </c>
      <c r="B2476" s="1">
        <v>3</v>
      </c>
      <c r="C2476" s="1">
        <v>314</v>
      </c>
      <c r="D2476" s="1">
        <v>0.74649193825650495</v>
      </c>
      <c r="E2476" s="1">
        <v>0.74637437950235497</v>
      </c>
      <c r="F2476" s="1">
        <v>-1.3026867842371499</v>
      </c>
      <c r="G2476" s="1"/>
    </row>
    <row r="2477" spans="1:7" x14ac:dyDescent="0.25">
      <c r="A2477" s="2" t="str">
        <f t="shared" si="38"/>
        <v>3_315</v>
      </c>
      <c r="B2477" s="1">
        <v>3</v>
      </c>
      <c r="C2477" s="1">
        <v>315</v>
      </c>
      <c r="D2477" s="1">
        <v>0.351088321699767</v>
      </c>
      <c r="E2477" s="1">
        <v>0.350929526433371</v>
      </c>
      <c r="F2477" s="1">
        <v>0.77937966928569902</v>
      </c>
      <c r="G2477" s="1"/>
    </row>
    <row r="2478" spans="1:7" x14ac:dyDescent="0.25">
      <c r="A2478" s="2" t="str">
        <f t="shared" si="38"/>
        <v>3_316</v>
      </c>
      <c r="B2478" s="1">
        <v>3</v>
      </c>
      <c r="C2478" s="1">
        <v>316</v>
      </c>
      <c r="D2478" s="1">
        <v>1.13034937877762</v>
      </c>
      <c r="E2478" s="1">
        <v>1.12847824024524</v>
      </c>
      <c r="F2478" s="1">
        <v>1.08154305753419</v>
      </c>
      <c r="G2478" s="1"/>
    </row>
    <row r="2479" spans="1:7" x14ac:dyDescent="0.25">
      <c r="A2479" s="2" t="str">
        <f t="shared" si="38"/>
        <v>3_317</v>
      </c>
      <c r="B2479" s="1">
        <v>3</v>
      </c>
      <c r="C2479" s="1">
        <v>317</v>
      </c>
      <c r="D2479" s="1">
        <v>-1.4850062727854201</v>
      </c>
      <c r="E2479" s="1">
        <v>-1.48479948888555</v>
      </c>
      <c r="F2479" s="1">
        <v>0.142074166749662</v>
      </c>
      <c r="G2479" s="1"/>
    </row>
    <row r="2480" spans="1:7" x14ac:dyDescent="0.25">
      <c r="A2480" s="2" t="str">
        <f t="shared" si="38"/>
        <v>3_318</v>
      </c>
      <c r="B2480" s="1">
        <v>3</v>
      </c>
      <c r="C2480" s="1">
        <v>318</v>
      </c>
      <c r="D2480" s="1">
        <v>1.5964123445817899</v>
      </c>
      <c r="E2480" s="1">
        <v>1.5955805304377999</v>
      </c>
      <c r="F2480" s="1">
        <v>3.4905842183825002</v>
      </c>
      <c r="G2480" s="1"/>
    </row>
    <row r="2481" spans="1:7" x14ac:dyDescent="0.25">
      <c r="A2481" s="2" t="str">
        <f t="shared" si="38"/>
        <v>3_319</v>
      </c>
      <c r="B2481" s="1">
        <v>3</v>
      </c>
      <c r="C2481" s="1">
        <v>319</v>
      </c>
      <c r="D2481" s="1">
        <v>-0.97848019812918896</v>
      </c>
      <c r="E2481" s="1">
        <v>-0.97864341425767998</v>
      </c>
      <c r="F2481" s="1">
        <v>-0.51606872597036701</v>
      </c>
      <c r="G2481" s="1"/>
    </row>
    <row r="2482" spans="1:7" x14ac:dyDescent="0.25">
      <c r="A2482" s="2" t="str">
        <f t="shared" si="38"/>
        <v>3_320</v>
      </c>
      <c r="B2482" s="1">
        <v>3</v>
      </c>
      <c r="C2482" s="1">
        <v>320</v>
      </c>
      <c r="D2482" s="1">
        <v>-0.47753496244856602</v>
      </c>
      <c r="E2482" s="1">
        <v>-0.47799735773062102</v>
      </c>
      <c r="F2482" s="1">
        <v>-1.70084169311101</v>
      </c>
      <c r="G2482" s="1"/>
    </row>
    <row r="2483" spans="1:7" x14ac:dyDescent="0.25">
      <c r="A2483" s="2" t="str">
        <f t="shared" si="38"/>
        <v>3_321</v>
      </c>
      <c r="B2483" s="1">
        <v>3</v>
      </c>
      <c r="C2483" s="1">
        <v>321</v>
      </c>
      <c r="D2483" s="1">
        <v>-0.685260404038468</v>
      </c>
      <c r="E2483" s="1">
        <v>-0.68717283985490696</v>
      </c>
      <c r="F2483" s="1">
        <v>-1.0709922056432899</v>
      </c>
      <c r="G2483" s="1"/>
    </row>
    <row r="2484" spans="1:7" x14ac:dyDescent="0.25">
      <c r="A2484" s="2" t="str">
        <f t="shared" si="38"/>
        <v>3_322</v>
      </c>
      <c r="B2484" s="1">
        <v>3</v>
      </c>
      <c r="C2484" s="1">
        <v>322</v>
      </c>
      <c r="D2484" s="1">
        <v>-0.80036245110525395</v>
      </c>
      <c r="E2484" s="1">
        <v>-0.79931392856976802</v>
      </c>
      <c r="F2484" s="1">
        <v>-1.3848554712485599</v>
      </c>
      <c r="G2484" s="1"/>
    </row>
    <row r="2485" spans="1:7" x14ac:dyDescent="0.25">
      <c r="A2485" s="2" t="str">
        <f t="shared" si="38"/>
        <v>3_323</v>
      </c>
      <c r="B2485" s="1">
        <v>3</v>
      </c>
      <c r="C2485" s="1">
        <v>323</v>
      </c>
      <c r="D2485" s="1">
        <v>0.54176230121611102</v>
      </c>
      <c r="E2485" s="1">
        <v>0.542078022442116</v>
      </c>
      <c r="F2485" s="1">
        <v>0.20869606314696301</v>
      </c>
      <c r="G2485" s="1"/>
    </row>
    <row r="2486" spans="1:7" x14ac:dyDescent="0.25">
      <c r="A2486" s="2" t="str">
        <f t="shared" si="38"/>
        <v>3_324</v>
      </c>
      <c r="B2486" s="1">
        <v>3</v>
      </c>
      <c r="C2486" s="1">
        <v>324</v>
      </c>
      <c r="D2486" s="1">
        <v>-0.65839480326712096</v>
      </c>
      <c r="E2486" s="1">
        <v>-0.66023205127485995</v>
      </c>
      <c r="F2486" s="1">
        <v>0.30151795414001398</v>
      </c>
      <c r="G2486" s="1"/>
    </row>
    <row r="2487" spans="1:7" x14ac:dyDescent="0.25">
      <c r="A2487" s="2" t="str">
        <f t="shared" si="38"/>
        <v>3_325</v>
      </c>
      <c r="B2487" s="1">
        <v>3</v>
      </c>
      <c r="C2487" s="1">
        <v>325</v>
      </c>
      <c r="D2487" s="1">
        <v>-2.8559727845063598</v>
      </c>
      <c r="E2487" s="1">
        <v>-2.8566191609010998</v>
      </c>
      <c r="F2487" s="1">
        <v>-0.93871844600694299</v>
      </c>
      <c r="G2487" s="1"/>
    </row>
    <row r="2488" spans="1:7" x14ac:dyDescent="0.25">
      <c r="A2488" s="2" t="str">
        <f t="shared" si="38"/>
        <v>3_326</v>
      </c>
      <c r="B2488" s="1">
        <v>3</v>
      </c>
      <c r="C2488" s="1">
        <v>326</v>
      </c>
      <c r="D2488" s="1">
        <v>-0.52971416207597599</v>
      </c>
      <c r="E2488" s="1">
        <v>-0.52971300974873303</v>
      </c>
      <c r="F2488" s="1">
        <v>0.23600372516044299</v>
      </c>
      <c r="G2488" s="1"/>
    </row>
    <row r="2489" spans="1:7" x14ac:dyDescent="0.25">
      <c r="A2489" s="2" t="str">
        <f t="shared" si="38"/>
        <v>3_327</v>
      </c>
      <c r="B2489" s="1">
        <v>3</v>
      </c>
      <c r="C2489" s="1">
        <v>327</v>
      </c>
      <c r="D2489" s="1">
        <v>-0.42524107917477999</v>
      </c>
      <c r="E2489" s="1">
        <v>-0.42367957658306998</v>
      </c>
      <c r="F2489" s="1">
        <v>-1.3323534729211199</v>
      </c>
      <c r="G2489" s="1"/>
    </row>
    <row r="2490" spans="1:7" x14ac:dyDescent="0.25">
      <c r="A2490" s="2" t="str">
        <f t="shared" si="38"/>
        <v>3_328</v>
      </c>
      <c r="B2490" s="1">
        <v>3</v>
      </c>
      <c r="C2490" s="1">
        <v>328</v>
      </c>
      <c r="D2490" s="1">
        <v>-0.642504515616794</v>
      </c>
      <c r="E2490" s="1">
        <v>-0.64334915102691403</v>
      </c>
      <c r="F2490" s="1">
        <v>-1.0792826144558001</v>
      </c>
      <c r="G2490" s="1"/>
    </row>
    <row r="2491" spans="1:7" x14ac:dyDescent="0.25">
      <c r="A2491" s="2" t="str">
        <f t="shared" si="38"/>
        <v>3_329</v>
      </c>
      <c r="B2491" s="1">
        <v>3</v>
      </c>
      <c r="C2491" s="1">
        <v>329</v>
      </c>
      <c r="D2491" s="1">
        <v>-0.41653155159105998</v>
      </c>
      <c r="E2491" s="1">
        <v>-0.41578645969106898</v>
      </c>
      <c r="F2491" s="1">
        <v>1.6093086132165999</v>
      </c>
      <c r="G2491" s="1"/>
    </row>
    <row r="2492" spans="1:7" x14ac:dyDescent="0.25">
      <c r="A2492" s="2" t="str">
        <f t="shared" si="38"/>
        <v>3_330</v>
      </c>
      <c r="B2492" s="1">
        <v>3</v>
      </c>
      <c r="C2492" s="1">
        <v>330</v>
      </c>
      <c r="D2492" s="1">
        <v>-0.69686138705054801</v>
      </c>
      <c r="E2492" s="1">
        <v>-0.696467340656303</v>
      </c>
      <c r="F2492" s="1">
        <v>0.85824203979547098</v>
      </c>
      <c r="G2492" s="1"/>
    </row>
    <row r="2493" spans="1:7" x14ac:dyDescent="0.25">
      <c r="A2493" s="2" t="str">
        <f t="shared" si="38"/>
        <v>3_331</v>
      </c>
      <c r="B2493" s="1">
        <v>3</v>
      </c>
      <c r="C2493" s="1">
        <v>331</v>
      </c>
      <c r="D2493" s="1">
        <v>0.335198238771304</v>
      </c>
      <c r="E2493" s="1">
        <v>0.33518581081064502</v>
      </c>
      <c r="F2493" s="1">
        <v>0.85482707402922598</v>
      </c>
      <c r="G2493" s="1"/>
    </row>
    <row r="2494" spans="1:7" x14ac:dyDescent="0.25">
      <c r="A2494" s="2" t="str">
        <f t="shared" si="38"/>
        <v>3_332</v>
      </c>
      <c r="B2494" s="1">
        <v>3</v>
      </c>
      <c r="C2494" s="1">
        <v>332</v>
      </c>
      <c r="D2494" s="1">
        <v>-0.24700292643248201</v>
      </c>
      <c r="E2494" s="1">
        <v>-0.24794075280623801</v>
      </c>
      <c r="F2494" s="1">
        <v>0.70665360258185095</v>
      </c>
      <c r="G2494" s="1"/>
    </row>
    <row r="2495" spans="1:7" x14ac:dyDescent="0.25">
      <c r="A2495" s="2" t="str">
        <f t="shared" si="38"/>
        <v>3_333</v>
      </c>
      <c r="B2495" s="1">
        <v>3</v>
      </c>
      <c r="C2495" s="1">
        <v>333</v>
      </c>
      <c r="D2495" s="1">
        <v>-1.5912756150020699</v>
      </c>
      <c r="E2495" s="1">
        <v>-1.59128405372875</v>
      </c>
      <c r="F2495" s="1">
        <v>-0.69687113439095005</v>
      </c>
      <c r="G2495" s="1"/>
    </row>
    <row r="2496" spans="1:7" x14ac:dyDescent="0.25">
      <c r="A2496" s="2" t="str">
        <f t="shared" si="38"/>
        <v>3_334</v>
      </c>
      <c r="B2496" s="1">
        <v>3</v>
      </c>
      <c r="C2496" s="1">
        <v>334</v>
      </c>
      <c r="D2496" s="1">
        <v>-1.74534349880033</v>
      </c>
      <c r="E2496" s="1">
        <v>-1.7443179155833399</v>
      </c>
      <c r="F2496" s="1">
        <v>-0.23635673271987701</v>
      </c>
      <c r="G2496" s="1"/>
    </row>
    <row r="2497" spans="1:7" x14ac:dyDescent="0.25">
      <c r="A2497" s="2" t="str">
        <f t="shared" si="38"/>
        <v>3_335</v>
      </c>
      <c r="B2497" s="1">
        <v>3</v>
      </c>
      <c r="C2497" s="1">
        <v>335</v>
      </c>
      <c r="D2497" s="1">
        <v>-3.5664474424340099E-2</v>
      </c>
      <c r="E2497" s="1">
        <v>-3.6335128008313899E-2</v>
      </c>
      <c r="F2497" s="1">
        <v>0.67295297319557901</v>
      </c>
      <c r="G2497" s="1"/>
    </row>
    <row r="2498" spans="1:7" x14ac:dyDescent="0.25">
      <c r="A2498" s="2" t="str">
        <f t="shared" si="38"/>
        <v>3_336</v>
      </c>
      <c r="B2498" s="1">
        <v>3</v>
      </c>
      <c r="C2498" s="1">
        <v>336</v>
      </c>
      <c r="D2498" s="1">
        <v>-0.65482353163720397</v>
      </c>
      <c r="E2498" s="1">
        <v>-0.65548076239299902</v>
      </c>
      <c r="F2498" s="1">
        <v>-0.22508297725711601</v>
      </c>
      <c r="G2498" s="1"/>
    </row>
    <row r="2499" spans="1:7" x14ac:dyDescent="0.25">
      <c r="A2499" s="2" t="str">
        <f t="shared" ref="A2499:A2562" si="39">B2499&amp;"_"&amp;C2499</f>
        <v>3_337</v>
      </c>
      <c r="B2499" s="1">
        <v>3</v>
      </c>
      <c r="C2499" s="1">
        <v>337</v>
      </c>
      <c r="D2499" s="1">
        <v>1.71741149457728</v>
      </c>
      <c r="E2499" s="1">
        <v>1.71824206845937</v>
      </c>
      <c r="F2499" s="1">
        <v>2.01701335630157</v>
      </c>
      <c r="G2499" s="1"/>
    </row>
    <row r="2500" spans="1:7" x14ac:dyDescent="0.25">
      <c r="A2500" s="2" t="str">
        <f t="shared" si="39"/>
        <v>3_338</v>
      </c>
      <c r="B2500" s="1">
        <v>3</v>
      </c>
      <c r="C2500" s="1">
        <v>338</v>
      </c>
      <c r="D2500" s="1">
        <v>1.50932686759505</v>
      </c>
      <c r="E2500" s="1">
        <v>1.50916491980909</v>
      </c>
      <c r="F2500" s="1">
        <v>5.8015667761186301E-2</v>
      </c>
      <c r="G2500" s="1"/>
    </row>
    <row r="2501" spans="1:7" x14ac:dyDescent="0.25">
      <c r="A2501" s="2" t="str">
        <f t="shared" si="39"/>
        <v>3_339</v>
      </c>
      <c r="B2501" s="1">
        <v>3</v>
      </c>
      <c r="C2501" s="1">
        <v>339</v>
      </c>
      <c r="D2501" s="1">
        <v>-0.68396336111169898</v>
      </c>
      <c r="E2501" s="1">
        <v>-0.68296140491202395</v>
      </c>
      <c r="F2501" s="1">
        <v>-0.41686772645903603</v>
      </c>
      <c r="G2501" s="1"/>
    </row>
    <row r="2502" spans="1:7" x14ac:dyDescent="0.25">
      <c r="A2502" s="2" t="str">
        <f t="shared" si="39"/>
        <v>3_340</v>
      </c>
      <c r="B2502" s="1">
        <v>3</v>
      </c>
      <c r="C2502" s="1">
        <v>340</v>
      </c>
      <c r="D2502" s="1">
        <v>1.6066983646614901</v>
      </c>
      <c r="E2502" s="1">
        <v>1.6067348708626901</v>
      </c>
      <c r="F2502" s="1">
        <v>-1.3423751218450199</v>
      </c>
      <c r="G2502" s="1"/>
    </row>
    <row r="2503" spans="1:7" x14ac:dyDescent="0.25">
      <c r="A2503" s="2" t="str">
        <f t="shared" si="39"/>
        <v>3_341</v>
      </c>
      <c r="B2503" s="1">
        <v>3</v>
      </c>
      <c r="C2503" s="1">
        <v>341</v>
      </c>
      <c r="D2503" s="1">
        <v>-0.783942292873548</v>
      </c>
      <c r="E2503" s="1">
        <v>-0.78503230901188503</v>
      </c>
      <c r="F2503" s="1">
        <v>-0.842616966876086</v>
      </c>
      <c r="G2503" s="1"/>
    </row>
    <row r="2504" spans="1:7" x14ac:dyDescent="0.25">
      <c r="A2504" s="2" t="str">
        <f t="shared" si="39"/>
        <v>3_342</v>
      </c>
      <c r="B2504" s="1">
        <v>3</v>
      </c>
      <c r="C2504" s="1">
        <v>342</v>
      </c>
      <c r="D2504" s="1">
        <v>-0.67946528843940901</v>
      </c>
      <c r="E2504" s="1">
        <v>-0.67863972287670504</v>
      </c>
      <c r="F2504" s="1">
        <v>2.4974411387129898</v>
      </c>
      <c r="G2504" s="1"/>
    </row>
    <row r="2505" spans="1:7" x14ac:dyDescent="0.25">
      <c r="A2505" s="2" t="str">
        <f t="shared" si="39"/>
        <v>3_343</v>
      </c>
      <c r="B2505" s="1">
        <v>3</v>
      </c>
      <c r="C2505" s="1">
        <v>343</v>
      </c>
      <c r="D2505" s="1">
        <v>-0.201234736898109</v>
      </c>
      <c r="E2505" s="1">
        <v>-0.20145385663419299</v>
      </c>
      <c r="F2505" s="1">
        <v>1.6180648041929599</v>
      </c>
      <c r="G2505" s="1"/>
    </row>
    <row r="2506" spans="1:7" x14ac:dyDescent="0.25">
      <c r="A2506" s="2" t="str">
        <f t="shared" si="39"/>
        <v>3_344</v>
      </c>
      <c r="B2506" s="1">
        <v>3</v>
      </c>
      <c r="C2506" s="1">
        <v>344</v>
      </c>
      <c r="D2506" s="1">
        <v>-1.04318106486491</v>
      </c>
      <c r="E2506" s="1">
        <v>-1.04292888263008</v>
      </c>
      <c r="F2506" s="1">
        <v>0.34646599973312497</v>
      </c>
      <c r="G2506" s="1"/>
    </row>
    <row r="2507" spans="1:7" x14ac:dyDescent="0.25">
      <c r="A2507" s="2" t="str">
        <f t="shared" si="39"/>
        <v>3_345</v>
      </c>
      <c r="B2507" s="1">
        <v>3</v>
      </c>
      <c r="C2507" s="1">
        <v>345</v>
      </c>
      <c r="D2507" s="1">
        <v>-1.2767439756500001</v>
      </c>
      <c r="E2507" s="1">
        <v>-1.2762967000827401</v>
      </c>
      <c r="F2507" s="1">
        <v>-0.17215389167870901</v>
      </c>
      <c r="G2507" s="1"/>
    </row>
    <row r="2508" spans="1:7" x14ac:dyDescent="0.25">
      <c r="A2508" s="2" t="str">
        <f t="shared" si="39"/>
        <v>3_346</v>
      </c>
      <c r="B2508" s="1">
        <v>3</v>
      </c>
      <c r="C2508" s="1">
        <v>346</v>
      </c>
      <c r="D2508" s="1">
        <v>-1.41769871594872</v>
      </c>
      <c r="E2508" s="1">
        <v>-1.4162637044476101</v>
      </c>
      <c r="F2508" s="1">
        <v>5.1082802901883301E-2</v>
      </c>
      <c r="G2508" s="1"/>
    </row>
    <row r="2509" spans="1:7" x14ac:dyDescent="0.25">
      <c r="A2509" s="2" t="str">
        <f t="shared" si="39"/>
        <v>3_347</v>
      </c>
      <c r="B2509" s="1">
        <v>3</v>
      </c>
      <c r="C2509" s="1">
        <v>347</v>
      </c>
      <c r="D2509" s="1">
        <v>0.79566715432446899</v>
      </c>
      <c r="E2509" s="1">
        <v>0.79664184583759801</v>
      </c>
      <c r="F2509" s="1">
        <v>-0.45844423907857901</v>
      </c>
      <c r="G2509" s="1"/>
    </row>
    <row r="2510" spans="1:7" x14ac:dyDescent="0.25">
      <c r="A2510" s="2" t="str">
        <f t="shared" si="39"/>
        <v>3_348</v>
      </c>
      <c r="B2510" s="1">
        <v>3</v>
      </c>
      <c r="C2510" s="1">
        <v>348</v>
      </c>
      <c r="D2510" s="1">
        <v>-1.6196043293904701</v>
      </c>
      <c r="E2510" s="1">
        <v>-1.61896795595905</v>
      </c>
      <c r="F2510" s="1">
        <v>-0.49491358377202499</v>
      </c>
      <c r="G2510" s="1"/>
    </row>
    <row r="2511" spans="1:7" x14ac:dyDescent="0.25">
      <c r="A2511" s="2" t="str">
        <f t="shared" si="39"/>
        <v>3_349</v>
      </c>
      <c r="B2511" s="1">
        <v>3</v>
      </c>
      <c r="C2511" s="1">
        <v>349</v>
      </c>
      <c r="D2511" s="1">
        <v>-5.4964355681932702E-4</v>
      </c>
      <c r="E2511" s="1">
        <v>5.9670694359691904E-4</v>
      </c>
      <c r="F2511" s="1">
        <v>0.20882804595232801</v>
      </c>
      <c r="G2511" s="1"/>
    </row>
    <row r="2512" spans="1:7" x14ac:dyDescent="0.25">
      <c r="A2512" s="2" t="str">
        <f t="shared" si="39"/>
        <v>3_350</v>
      </c>
      <c r="B2512" s="1">
        <v>3</v>
      </c>
      <c r="C2512" s="1">
        <v>350</v>
      </c>
      <c r="D2512" s="1">
        <v>-1.51771871681935</v>
      </c>
      <c r="E2512" s="1">
        <v>-1.5166888700313901</v>
      </c>
      <c r="F2512" s="1">
        <v>0.31506263827550102</v>
      </c>
      <c r="G2512" s="1"/>
    </row>
    <row r="2513" spans="1:7" x14ac:dyDescent="0.25">
      <c r="A2513" s="2" t="str">
        <f t="shared" si="39"/>
        <v>3_351</v>
      </c>
      <c r="B2513" s="1">
        <v>3</v>
      </c>
      <c r="C2513" s="1">
        <v>351</v>
      </c>
      <c r="D2513" s="1">
        <v>-1.14639362903894</v>
      </c>
      <c r="E2513" s="1">
        <v>-1.1448526269060899</v>
      </c>
      <c r="F2513" s="1">
        <v>-0.950201099157577</v>
      </c>
      <c r="G2513" s="1"/>
    </row>
    <row r="2514" spans="1:7" x14ac:dyDescent="0.25">
      <c r="A2514" s="2" t="str">
        <f t="shared" si="39"/>
        <v>3_352</v>
      </c>
      <c r="B2514" s="1">
        <v>3</v>
      </c>
      <c r="C2514" s="1">
        <v>352</v>
      </c>
      <c r="D2514" s="1">
        <v>-0.33332639216380699</v>
      </c>
      <c r="E2514" s="1">
        <v>-0.33196022566956701</v>
      </c>
      <c r="F2514" s="1">
        <v>-1.0444993149253201</v>
      </c>
      <c r="G2514" s="1"/>
    </row>
    <row r="2515" spans="1:7" x14ac:dyDescent="0.25">
      <c r="A2515" s="2" t="str">
        <f t="shared" si="39"/>
        <v>3_353</v>
      </c>
      <c r="B2515" s="1">
        <v>3</v>
      </c>
      <c r="C2515" s="1">
        <v>353</v>
      </c>
      <c r="D2515" s="1">
        <v>0.263151965243201</v>
      </c>
      <c r="E2515" s="1">
        <v>0.26265396867140101</v>
      </c>
      <c r="F2515" s="1">
        <v>0.71740138866638004</v>
      </c>
      <c r="G2515" s="1"/>
    </row>
    <row r="2516" spans="1:7" x14ac:dyDescent="0.25">
      <c r="A2516" s="2" t="str">
        <f t="shared" si="39"/>
        <v>3_354</v>
      </c>
      <c r="B2516" s="1">
        <v>3</v>
      </c>
      <c r="C2516" s="1">
        <v>354</v>
      </c>
      <c r="D2516" s="1">
        <v>-2.4718364694058801</v>
      </c>
      <c r="E2516" s="1">
        <v>-2.4702890414834902</v>
      </c>
      <c r="F2516" s="1">
        <v>0.20578456092911501</v>
      </c>
      <c r="G2516" s="1"/>
    </row>
    <row r="2517" spans="1:7" x14ac:dyDescent="0.25">
      <c r="A2517" s="2" t="str">
        <f t="shared" si="39"/>
        <v>3_355</v>
      </c>
      <c r="B2517" s="1">
        <v>3</v>
      </c>
      <c r="C2517" s="1">
        <v>355</v>
      </c>
      <c r="D2517" s="1">
        <v>0.66741204902378104</v>
      </c>
      <c r="E2517" s="1">
        <v>0.66754880972331498</v>
      </c>
      <c r="F2517" s="1">
        <v>0.32456865692019798</v>
      </c>
      <c r="G2517" s="1"/>
    </row>
    <row r="2518" spans="1:7" x14ac:dyDescent="0.25">
      <c r="A2518" s="2" t="str">
        <f t="shared" si="39"/>
        <v>3_356</v>
      </c>
      <c r="B2518" s="1">
        <v>3</v>
      </c>
      <c r="C2518" s="1">
        <v>356</v>
      </c>
      <c r="D2518" s="1">
        <v>1.1759678159660301</v>
      </c>
      <c r="E2518" s="1">
        <v>1.1762030686501199</v>
      </c>
      <c r="F2518" s="1">
        <v>-2.0771800366686399</v>
      </c>
      <c r="G2518" s="1"/>
    </row>
    <row r="2519" spans="1:7" x14ac:dyDescent="0.25">
      <c r="A2519" s="2" t="str">
        <f t="shared" si="39"/>
        <v>3_357</v>
      </c>
      <c r="B2519" s="1">
        <v>3</v>
      </c>
      <c r="C2519" s="1">
        <v>357</v>
      </c>
      <c r="D2519" s="1">
        <v>0.122464128072647</v>
      </c>
      <c r="E2519" s="1">
        <v>0.12086675178826101</v>
      </c>
      <c r="F2519" s="1">
        <v>0.23772381483129401</v>
      </c>
      <c r="G2519" s="1"/>
    </row>
    <row r="2520" spans="1:7" x14ac:dyDescent="0.25">
      <c r="A2520" s="2" t="str">
        <f t="shared" si="39"/>
        <v>3_358</v>
      </c>
      <c r="B2520" s="1">
        <v>3</v>
      </c>
      <c r="C2520" s="1">
        <v>358</v>
      </c>
      <c r="D2520" s="1">
        <v>0.58905022829749698</v>
      </c>
      <c r="E2520" s="1">
        <v>0.58791865965676704</v>
      </c>
      <c r="F2520" s="1">
        <v>-0.14230404172153099</v>
      </c>
      <c r="G2520" s="1"/>
    </row>
    <row r="2521" spans="1:7" x14ac:dyDescent="0.25">
      <c r="A2521" s="2" t="str">
        <f t="shared" si="39"/>
        <v>3_359</v>
      </c>
      <c r="B2521" s="1">
        <v>3</v>
      </c>
      <c r="C2521" s="1">
        <v>359</v>
      </c>
      <c r="D2521" s="1">
        <v>1.6120412604065599</v>
      </c>
      <c r="E2521" s="1">
        <v>1.6123156640816401</v>
      </c>
      <c r="F2521" s="1">
        <v>0.16426674775862099</v>
      </c>
      <c r="G2521" s="1"/>
    </row>
    <row r="2522" spans="1:7" x14ac:dyDescent="0.25">
      <c r="A2522" s="2" t="str">
        <f t="shared" si="39"/>
        <v>3_360</v>
      </c>
      <c r="B2522" s="1">
        <v>3</v>
      </c>
      <c r="C2522" s="1">
        <v>360</v>
      </c>
      <c r="D2522" s="1">
        <v>0.33808118642392299</v>
      </c>
      <c r="E2522" s="1">
        <v>0.33622675454107498</v>
      </c>
      <c r="F2522" s="1">
        <v>-4.83269903854084E-2</v>
      </c>
      <c r="G2522" s="1"/>
    </row>
    <row r="2523" spans="1:7" x14ac:dyDescent="0.25">
      <c r="A2523" s="2" t="str">
        <f t="shared" si="39"/>
        <v>3_361</v>
      </c>
      <c r="B2523" s="1">
        <v>3</v>
      </c>
      <c r="C2523" s="1">
        <v>361</v>
      </c>
      <c r="D2523" s="1">
        <v>-1.1096379565312999</v>
      </c>
      <c r="E2523" s="1">
        <v>-1.10952032190279</v>
      </c>
      <c r="F2523" s="1">
        <v>-1.41651479995957</v>
      </c>
      <c r="G2523" s="1"/>
    </row>
    <row r="2524" spans="1:7" x14ac:dyDescent="0.25">
      <c r="A2524" s="2" t="str">
        <f t="shared" si="39"/>
        <v>3_362</v>
      </c>
      <c r="B2524" s="1">
        <v>3</v>
      </c>
      <c r="C2524" s="1">
        <v>362</v>
      </c>
      <c r="D2524" s="1">
        <v>1.3943272719674</v>
      </c>
      <c r="E2524" s="1">
        <v>1.3936184871586901</v>
      </c>
      <c r="F2524" s="1">
        <v>1.7111110870663999</v>
      </c>
      <c r="G2524" s="1"/>
    </row>
    <row r="2525" spans="1:7" x14ac:dyDescent="0.25">
      <c r="A2525" s="2" t="str">
        <f t="shared" si="39"/>
        <v>3_363</v>
      </c>
      <c r="B2525" s="1">
        <v>3</v>
      </c>
      <c r="C2525" s="1">
        <v>363</v>
      </c>
      <c r="D2525" s="1">
        <v>1.0411466799137099</v>
      </c>
      <c r="E2525" s="1">
        <v>1.0415620507266401</v>
      </c>
      <c r="F2525" s="1">
        <v>1.44575409501874</v>
      </c>
      <c r="G2525" s="1"/>
    </row>
    <row r="2526" spans="1:7" x14ac:dyDescent="0.25">
      <c r="A2526" s="2" t="str">
        <f t="shared" si="39"/>
        <v>3_364</v>
      </c>
      <c r="B2526" s="1">
        <v>3</v>
      </c>
      <c r="C2526" s="1">
        <v>364</v>
      </c>
      <c r="D2526" s="1">
        <v>-1.2014234276362099</v>
      </c>
      <c r="E2526" s="1">
        <v>-1.1994071590459701</v>
      </c>
      <c r="F2526" s="1">
        <v>0.68409393279142605</v>
      </c>
      <c r="G2526" s="1"/>
    </row>
    <row r="2527" spans="1:7" x14ac:dyDescent="0.25">
      <c r="A2527" s="2" t="str">
        <f t="shared" si="39"/>
        <v>3_365</v>
      </c>
      <c r="B2527" s="1">
        <v>3</v>
      </c>
      <c r="C2527" s="1">
        <v>365</v>
      </c>
      <c r="D2527" s="1">
        <v>-0.75786108459036505</v>
      </c>
      <c r="E2527" s="1">
        <v>-0.75661273586099598</v>
      </c>
      <c r="F2527" s="1">
        <v>-1.02436400156825</v>
      </c>
      <c r="G2527" s="1"/>
    </row>
    <row r="2528" spans="1:7" x14ac:dyDescent="0.25">
      <c r="A2528" s="2" t="str">
        <f t="shared" si="39"/>
        <v>3_366</v>
      </c>
      <c r="B2528" s="1">
        <v>3</v>
      </c>
      <c r="C2528" s="1">
        <v>366</v>
      </c>
      <c r="D2528" s="1">
        <v>-0.56992926505924701</v>
      </c>
      <c r="E2528" s="1">
        <v>-0.56824381888661801</v>
      </c>
      <c r="F2528" s="1">
        <v>1.5729606528903199</v>
      </c>
      <c r="G2528" s="1"/>
    </row>
    <row r="2529" spans="1:7" x14ac:dyDescent="0.25">
      <c r="A2529" s="2" t="str">
        <f t="shared" si="39"/>
        <v>3_367</v>
      </c>
      <c r="B2529" s="1">
        <v>3</v>
      </c>
      <c r="C2529" s="1">
        <v>367</v>
      </c>
      <c r="D2529" s="1">
        <v>4.1818777038113E-2</v>
      </c>
      <c r="E2529" s="1">
        <v>4.0430993365638997E-2</v>
      </c>
      <c r="F2529" s="1">
        <v>0.35070914023481398</v>
      </c>
      <c r="G2529" s="1"/>
    </row>
    <row r="2530" spans="1:7" x14ac:dyDescent="0.25">
      <c r="A2530" s="2" t="str">
        <f t="shared" si="39"/>
        <v>3_368</v>
      </c>
      <c r="B2530" s="1">
        <v>3</v>
      </c>
      <c r="C2530" s="1">
        <v>368</v>
      </c>
      <c r="D2530" s="1">
        <v>-0.80475770262798096</v>
      </c>
      <c r="E2530" s="1">
        <v>-0.80510209077702699</v>
      </c>
      <c r="F2530" s="1">
        <v>0.52199552307019903</v>
      </c>
      <c r="G2530" s="1"/>
    </row>
    <row r="2531" spans="1:7" x14ac:dyDescent="0.25">
      <c r="A2531" s="2" t="str">
        <f t="shared" si="39"/>
        <v>3_369</v>
      </c>
      <c r="B2531" s="1">
        <v>3</v>
      </c>
      <c r="C2531" s="1">
        <v>369</v>
      </c>
      <c r="D2531" s="1">
        <v>1.0919734335115301</v>
      </c>
      <c r="E2531" s="1">
        <v>1.0912354328557901</v>
      </c>
      <c r="F2531" s="1">
        <v>-1.00480425482998</v>
      </c>
      <c r="G2531" s="1"/>
    </row>
    <row r="2532" spans="1:7" x14ac:dyDescent="0.25">
      <c r="A2532" s="2" t="str">
        <f t="shared" si="39"/>
        <v>3_370</v>
      </c>
      <c r="B2532" s="1">
        <v>3</v>
      </c>
      <c r="C2532" s="1">
        <v>370</v>
      </c>
      <c r="D2532" s="1">
        <v>0.60297164238356704</v>
      </c>
      <c r="E2532" s="1">
        <v>0.60318351406989701</v>
      </c>
      <c r="F2532" s="1">
        <v>0.225723102114434</v>
      </c>
      <c r="G2532" s="1"/>
    </row>
    <row r="2533" spans="1:7" x14ac:dyDescent="0.25">
      <c r="A2533" s="2" t="str">
        <f t="shared" si="39"/>
        <v>3_371</v>
      </c>
      <c r="B2533" s="1">
        <v>3</v>
      </c>
      <c r="C2533" s="1">
        <v>371</v>
      </c>
      <c r="D2533" s="1">
        <v>-8.3391999848228898E-2</v>
      </c>
      <c r="E2533" s="1">
        <v>-8.2681629803920006E-2</v>
      </c>
      <c r="F2533" s="1">
        <v>-0.322251906500226</v>
      </c>
      <c r="G2533" s="1"/>
    </row>
    <row r="2534" spans="1:7" x14ac:dyDescent="0.25">
      <c r="A2534" s="2" t="str">
        <f t="shared" si="39"/>
        <v>3_372</v>
      </c>
      <c r="B2534" s="1">
        <v>3</v>
      </c>
      <c r="C2534" s="1">
        <v>372</v>
      </c>
      <c r="D2534" s="1">
        <v>0.26056642814471698</v>
      </c>
      <c r="E2534" s="1">
        <v>0.25883070684357901</v>
      </c>
      <c r="F2534" s="1">
        <v>0.45321489421259797</v>
      </c>
      <c r="G2534" s="1"/>
    </row>
    <row r="2535" spans="1:7" x14ac:dyDescent="0.25">
      <c r="A2535" s="2" t="str">
        <f t="shared" si="39"/>
        <v>3_373</v>
      </c>
      <c r="B2535" s="1">
        <v>3</v>
      </c>
      <c r="C2535" s="1">
        <v>373</v>
      </c>
      <c r="D2535" s="1">
        <v>0.36003413834332298</v>
      </c>
      <c r="E2535" s="1">
        <v>0.35954427435511299</v>
      </c>
      <c r="F2535" s="1">
        <v>-7.7564378353430097E-3</v>
      </c>
      <c r="G2535" s="1"/>
    </row>
    <row r="2536" spans="1:7" x14ac:dyDescent="0.25">
      <c r="A2536" s="2" t="str">
        <f t="shared" si="39"/>
        <v>3_374</v>
      </c>
      <c r="B2536" s="1">
        <v>3</v>
      </c>
      <c r="C2536" s="1">
        <v>374</v>
      </c>
      <c r="D2536" s="1">
        <v>0.322468673650259</v>
      </c>
      <c r="E2536" s="1">
        <v>0.32134525266250302</v>
      </c>
      <c r="F2536" s="1">
        <v>2.4962144090020901</v>
      </c>
      <c r="G2536" s="1"/>
    </row>
    <row r="2537" spans="1:7" x14ac:dyDescent="0.25">
      <c r="A2537" s="2" t="str">
        <f t="shared" si="39"/>
        <v>3_375</v>
      </c>
      <c r="B2537" s="1">
        <v>3</v>
      </c>
      <c r="C2537" s="1">
        <v>375</v>
      </c>
      <c r="D2537" s="1">
        <v>-0.55423752353445799</v>
      </c>
      <c r="E2537" s="1">
        <v>-0.55274204502088597</v>
      </c>
      <c r="F2537" s="1">
        <v>0.97269823324725901</v>
      </c>
      <c r="G2537" s="1"/>
    </row>
    <row r="2538" spans="1:7" x14ac:dyDescent="0.25">
      <c r="A2538" s="2" t="str">
        <f t="shared" si="39"/>
        <v>3_376</v>
      </c>
      <c r="B2538" s="1">
        <v>3</v>
      </c>
      <c r="C2538" s="1">
        <v>376</v>
      </c>
      <c r="D2538" s="1">
        <v>-0.168749542295139</v>
      </c>
      <c r="E2538" s="1">
        <v>-0.16779063177168699</v>
      </c>
      <c r="F2538" s="1">
        <v>0.73470600769123495</v>
      </c>
      <c r="G2538" s="1"/>
    </row>
    <row r="2539" spans="1:7" x14ac:dyDescent="0.25">
      <c r="A2539" s="2" t="str">
        <f t="shared" si="39"/>
        <v>3_377</v>
      </c>
      <c r="B2539" s="1">
        <v>3</v>
      </c>
      <c r="C2539" s="1">
        <v>377</v>
      </c>
      <c r="D2539" s="1">
        <v>-1.89673613260145</v>
      </c>
      <c r="E2539" s="1">
        <v>-1.89656425110061</v>
      </c>
      <c r="F2539" s="1">
        <v>-0.88455763064214599</v>
      </c>
      <c r="G2539" s="1"/>
    </row>
    <row r="2540" spans="1:7" x14ac:dyDescent="0.25">
      <c r="A2540" s="2" t="str">
        <f t="shared" si="39"/>
        <v>3_378</v>
      </c>
      <c r="B2540" s="1">
        <v>3</v>
      </c>
      <c r="C2540" s="1">
        <v>378</v>
      </c>
      <c r="D2540" s="1">
        <v>-3.3735573294726103E-2</v>
      </c>
      <c r="E2540" s="1">
        <v>-3.5048217421521997E-2</v>
      </c>
      <c r="F2540" s="1">
        <v>0.68592274750579496</v>
      </c>
      <c r="G2540" s="1"/>
    </row>
    <row r="2541" spans="1:7" x14ac:dyDescent="0.25">
      <c r="A2541" s="2" t="str">
        <f t="shared" si="39"/>
        <v>3_379</v>
      </c>
      <c r="B2541" s="1">
        <v>3</v>
      </c>
      <c r="C2541" s="1">
        <v>379</v>
      </c>
      <c r="D2541" s="1">
        <v>-1.3735776962856501</v>
      </c>
      <c r="E2541" s="1">
        <v>-1.37394400139221</v>
      </c>
      <c r="F2541" s="1">
        <v>-0.423169156048255</v>
      </c>
      <c r="G2541" s="1"/>
    </row>
    <row r="2542" spans="1:7" x14ac:dyDescent="0.25">
      <c r="A2542" s="2" t="str">
        <f t="shared" si="39"/>
        <v>3_380</v>
      </c>
      <c r="B2542" s="1">
        <v>3</v>
      </c>
      <c r="C2542" s="1">
        <v>380</v>
      </c>
      <c r="D2542" s="1">
        <v>0.53395258899567799</v>
      </c>
      <c r="E2542" s="1">
        <v>0.53468453439051999</v>
      </c>
      <c r="F2542" s="1">
        <v>0.36416846607615899</v>
      </c>
      <c r="G2542" s="1"/>
    </row>
    <row r="2543" spans="1:7" x14ac:dyDescent="0.25">
      <c r="A2543" s="2" t="str">
        <f t="shared" si="39"/>
        <v>3_381</v>
      </c>
      <c r="B2543" s="1">
        <v>3</v>
      </c>
      <c r="C2543" s="1">
        <v>381</v>
      </c>
      <c r="D2543" s="1">
        <v>-0.459437251677071</v>
      </c>
      <c r="E2543" s="1">
        <v>-0.45786594708130601</v>
      </c>
      <c r="F2543" s="1">
        <v>0.24917787415293799</v>
      </c>
      <c r="G2543" s="1"/>
    </row>
    <row r="2544" spans="1:7" x14ac:dyDescent="0.25">
      <c r="A2544" s="2" t="str">
        <f t="shared" si="39"/>
        <v>3_382</v>
      </c>
      <c r="B2544" s="1">
        <v>3</v>
      </c>
      <c r="C2544" s="1">
        <v>382</v>
      </c>
      <c r="D2544" s="1">
        <v>0.72416998708215596</v>
      </c>
      <c r="E2544" s="1">
        <v>0.72354231384092604</v>
      </c>
      <c r="F2544" s="1">
        <v>-0.44907296196433499</v>
      </c>
      <c r="G2544" s="1"/>
    </row>
    <row r="2545" spans="1:7" x14ac:dyDescent="0.25">
      <c r="A2545" s="2" t="str">
        <f t="shared" si="39"/>
        <v>3_383</v>
      </c>
      <c r="B2545" s="1">
        <v>3</v>
      </c>
      <c r="C2545" s="1">
        <v>383</v>
      </c>
      <c r="D2545" s="1">
        <v>0.144738675951565</v>
      </c>
      <c r="E2545" s="1">
        <v>0.14582179348638699</v>
      </c>
      <c r="F2545" s="1">
        <v>6.7056735669863296E-2</v>
      </c>
      <c r="G2545" s="1"/>
    </row>
    <row r="2546" spans="1:7" x14ac:dyDescent="0.25">
      <c r="A2546" s="2" t="str">
        <f t="shared" si="39"/>
        <v>3_384</v>
      </c>
      <c r="B2546" s="1">
        <v>3</v>
      </c>
      <c r="C2546" s="1">
        <v>384</v>
      </c>
      <c r="D2546" s="1">
        <v>-0.39687721929067599</v>
      </c>
      <c r="E2546" s="1">
        <v>-0.39592702042248701</v>
      </c>
      <c r="F2546" s="1">
        <v>-0.40830970898970098</v>
      </c>
      <c r="G2546" s="1"/>
    </row>
    <row r="2547" spans="1:7" x14ac:dyDescent="0.25">
      <c r="A2547" s="2" t="str">
        <f t="shared" si="39"/>
        <v>3_385</v>
      </c>
      <c r="B2547" s="1">
        <v>3</v>
      </c>
      <c r="C2547" s="1">
        <v>385</v>
      </c>
      <c r="D2547" s="1">
        <v>-2.5239156034020001</v>
      </c>
      <c r="E2547" s="1">
        <v>-2.5233746622341902</v>
      </c>
      <c r="F2547" s="1">
        <v>-1.08269479118673</v>
      </c>
      <c r="G2547" s="1"/>
    </row>
    <row r="2548" spans="1:7" x14ac:dyDescent="0.25">
      <c r="A2548" s="2" t="str">
        <f t="shared" si="39"/>
        <v>3_386</v>
      </c>
      <c r="B2548" s="1">
        <v>3</v>
      </c>
      <c r="C2548" s="1">
        <v>386</v>
      </c>
      <c r="D2548" s="1">
        <v>-1.0557204861137599</v>
      </c>
      <c r="E2548" s="1">
        <v>-1.0573453186772099</v>
      </c>
      <c r="F2548" s="1">
        <v>-0.34808265806564498</v>
      </c>
      <c r="G2548" s="1"/>
    </row>
    <row r="2549" spans="1:7" x14ac:dyDescent="0.25">
      <c r="A2549" s="2" t="str">
        <f t="shared" si="39"/>
        <v>3_387</v>
      </c>
      <c r="B2549" s="1">
        <v>3</v>
      </c>
      <c r="C2549" s="1">
        <v>387</v>
      </c>
      <c r="D2549" s="1">
        <v>0.13571146236763401</v>
      </c>
      <c r="E2549" s="1">
        <v>0.13644252772038701</v>
      </c>
      <c r="F2549" s="1">
        <v>0.63898497561541401</v>
      </c>
      <c r="G2549" s="1"/>
    </row>
    <row r="2550" spans="1:7" x14ac:dyDescent="0.25">
      <c r="A2550" s="2" t="str">
        <f t="shared" si="39"/>
        <v>3_388</v>
      </c>
      <c r="B2550" s="1">
        <v>3</v>
      </c>
      <c r="C2550" s="1">
        <v>388</v>
      </c>
      <c r="D2550" s="1">
        <v>-0.22641033309969399</v>
      </c>
      <c r="E2550" s="1">
        <v>-0.22709745161633699</v>
      </c>
      <c r="F2550" s="1">
        <v>-0.220898273812135</v>
      </c>
      <c r="G2550" s="1"/>
    </row>
    <row r="2551" spans="1:7" x14ac:dyDescent="0.25">
      <c r="A2551" s="2" t="str">
        <f t="shared" si="39"/>
        <v>3_389</v>
      </c>
      <c r="B2551" s="1">
        <v>3</v>
      </c>
      <c r="C2551" s="1">
        <v>389</v>
      </c>
      <c r="D2551" s="1">
        <v>-0.37198363029148901</v>
      </c>
      <c r="E2551" s="1">
        <v>-0.371559946907216</v>
      </c>
      <c r="F2551" s="1">
        <v>-0.12832845259901099</v>
      </c>
      <c r="G2551" s="1"/>
    </row>
    <row r="2552" spans="1:7" x14ac:dyDescent="0.25">
      <c r="A2552" s="2" t="str">
        <f t="shared" si="39"/>
        <v>3_390</v>
      </c>
      <c r="B2552" s="1">
        <v>3</v>
      </c>
      <c r="C2552" s="1">
        <v>390</v>
      </c>
      <c r="D2552" s="1">
        <v>0.33709427284360699</v>
      </c>
      <c r="E2552" s="1">
        <v>0.33675786160731902</v>
      </c>
      <c r="F2552" s="1">
        <v>0.382802242231916</v>
      </c>
      <c r="G2552" s="1"/>
    </row>
    <row r="2553" spans="1:7" x14ac:dyDescent="0.25">
      <c r="A2553" s="2" t="str">
        <f t="shared" si="39"/>
        <v>3_391</v>
      </c>
      <c r="B2553" s="1">
        <v>3</v>
      </c>
      <c r="C2553" s="1">
        <v>391</v>
      </c>
      <c r="D2553" s="1">
        <v>-2.08677005282633</v>
      </c>
      <c r="E2553" s="1">
        <v>-2.0870780504358302</v>
      </c>
      <c r="F2553" s="1">
        <v>-0.74266436106936795</v>
      </c>
      <c r="G2553" s="1"/>
    </row>
    <row r="2554" spans="1:7" x14ac:dyDescent="0.25">
      <c r="A2554" s="2" t="str">
        <f t="shared" si="39"/>
        <v>3_392</v>
      </c>
      <c r="B2554" s="1">
        <v>3</v>
      </c>
      <c r="C2554" s="1">
        <v>392</v>
      </c>
      <c r="D2554" s="1">
        <v>-2.0633625697150699</v>
      </c>
      <c r="E2554" s="1">
        <v>-2.0652174411605499</v>
      </c>
      <c r="F2554" s="1">
        <v>-0.86924641977388595</v>
      </c>
      <c r="G2554" s="1"/>
    </row>
    <row r="2555" spans="1:7" x14ac:dyDescent="0.25">
      <c r="A2555" s="2" t="str">
        <f t="shared" si="39"/>
        <v>3_393</v>
      </c>
      <c r="B2555" s="1">
        <v>3</v>
      </c>
      <c r="C2555" s="1">
        <v>393</v>
      </c>
      <c r="D2555" s="1">
        <v>-8.6016017705630998E-2</v>
      </c>
      <c r="E2555" s="1">
        <v>-8.4965197843740597E-2</v>
      </c>
      <c r="F2555" s="1">
        <v>-0.38848798415785901</v>
      </c>
      <c r="G2555" s="1"/>
    </row>
    <row r="2556" spans="1:7" x14ac:dyDescent="0.25">
      <c r="A2556" s="2" t="str">
        <f t="shared" si="39"/>
        <v>3_394</v>
      </c>
      <c r="B2556" s="1">
        <v>3</v>
      </c>
      <c r="C2556" s="1">
        <v>394</v>
      </c>
      <c r="D2556" s="1">
        <v>0.28619101761145599</v>
      </c>
      <c r="E2556" s="1">
        <v>0.28717101448348498</v>
      </c>
      <c r="F2556" s="1">
        <v>-3.5470500102838899E-2</v>
      </c>
      <c r="G2556" s="1"/>
    </row>
    <row r="2557" spans="1:7" x14ac:dyDescent="0.25">
      <c r="A2557" s="2" t="str">
        <f t="shared" si="39"/>
        <v>3_395</v>
      </c>
      <c r="B2557" s="1">
        <v>3</v>
      </c>
      <c r="C2557" s="1">
        <v>395</v>
      </c>
      <c r="D2557" s="1">
        <v>0.44600141713720798</v>
      </c>
      <c r="E2557" s="1">
        <v>0.44712564282452399</v>
      </c>
      <c r="F2557" s="1">
        <v>0.87671616301168198</v>
      </c>
      <c r="G2557" s="1"/>
    </row>
    <row r="2558" spans="1:7" x14ac:dyDescent="0.25">
      <c r="A2558" s="2" t="str">
        <f t="shared" si="39"/>
        <v>3_396</v>
      </c>
      <c r="B2558" s="1">
        <v>3</v>
      </c>
      <c r="C2558" s="1">
        <v>396</v>
      </c>
      <c r="D2558" s="1">
        <v>-1.4768184626963199</v>
      </c>
      <c r="E2558" s="1">
        <v>-1.47766682653767</v>
      </c>
      <c r="F2558" s="1">
        <v>-0.83858607257364803</v>
      </c>
      <c r="G2558" s="1"/>
    </row>
    <row r="2559" spans="1:7" x14ac:dyDescent="0.25">
      <c r="A2559" s="2" t="str">
        <f t="shared" si="39"/>
        <v>3_397</v>
      </c>
      <c r="B2559" s="1">
        <v>3</v>
      </c>
      <c r="C2559" s="1">
        <v>397</v>
      </c>
      <c r="D2559" s="1">
        <v>-1.19962968032499</v>
      </c>
      <c r="E2559" s="1">
        <v>-1.19856574058371</v>
      </c>
      <c r="F2559" s="1">
        <v>0.43527820718919702</v>
      </c>
      <c r="G2559" s="1"/>
    </row>
    <row r="2560" spans="1:7" x14ac:dyDescent="0.25">
      <c r="A2560" s="2" t="str">
        <f t="shared" si="39"/>
        <v>3_398</v>
      </c>
      <c r="B2560" s="1">
        <v>3</v>
      </c>
      <c r="C2560" s="1">
        <v>398</v>
      </c>
      <c r="D2560" s="1">
        <v>0.68927306932635901</v>
      </c>
      <c r="E2560" s="1">
        <v>0.68864605864636097</v>
      </c>
      <c r="F2560" s="1">
        <v>9.7326327070638402E-2</v>
      </c>
      <c r="G2560" s="1"/>
    </row>
    <row r="2561" spans="1:7" x14ac:dyDescent="0.25">
      <c r="A2561" s="2" t="str">
        <f t="shared" si="39"/>
        <v>3_399</v>
      </c>
      <c r="B2561" s="1">
        <v>3</v>
      </c>
      <c r="C2561" s="1">
        <v>399</v>
      </c>
      <c r="D2561" s="1">
        <v>-0.80646431882425695</v>
      </c>
      <c r="E2561" s="1">
        <v>-0.80637801161571199</v>
      </c>
      <c r="F2561" s="1">
        <v>-1.2594119452872901</v>
      </c>
      <c r="G2561" s="1"/>
    </row>
    <row r="2562" spans="1:7" x14ac:dyDescent="0.25">
      <c r="A2562" s="2" t="str">
        <f t="shared" si="39"/>
        <v>3_400</v>
      </c>
      <c r="B2562" s="1">
        <v>3</v>
      </c>
      <c r="C2562" s="1">
        <v>400</v>
      </c>
      <c r="D2562" s="1">
        <v>-2.7650660951439998</v>
      </c>
      <c r="E2562" s="1">
        <v>-2.76399534785098</v>
      </c>
      <c r="F2562" s="1">
        <v>-2.3014122648148301</v>
      </c>
      <c r="G2562" s="1"/>
    </row>
    <row r="2563" spans="1:7" x14ac:dyDescent="0.25">
      <c r="A2563" s="2" t="str">
        <f t="shared" ref="A2563:A2626" si="40">B2563&amp;"_"&amp;C2563</f>
        <v>3_401</v>
      </c>
      <c r="B2563" s="1">
        <v>3</v>
      </c>
      <c r="C2563" s="1">
        <v>401</v>
      </c>
      <c r="D2563" s="1">
        <v>-1.2925805796136101</v>
      </c>
      <c r="E2563" s="1">
        <v>-1.29175528722891</v>
      </c>
      <c r="F2563" s="1">
        <v>-0.31871761947233102</v>
      </c>
      <c r="G2563" s="1"/>
    </row>
    <row r="2564" spans="1:7" x14ac:dyDescent="0.25">
      <c r="A2564" s="2" t="str">
        <f t="shared" si="40"/>
        <v>3_402</v>
      </c>
      <c r="B2564" s="1">
        <v>3</v>
      </c>
      <c r="C2564" s="1">
        <v>402</v>
      </c>
      <c r="D2564" s="1">
        <v>1.02391335515078</v>
      </c>
      <c r="E2564" s="1">
        <v>1.02518000501492</v>
      </c>
      <c r="F2564" s="1">
        <v>1.0604988451216599</v>
      </c>
      <c r="G2564" s="1"/>
    </row>
    <row r="2565" spans="1:7" x14ac:dyDescent="0.25">
      <c r="A2565" s="2" t="str">
        <f t="shared" si="40"/>
        <v>3_403</v>
      </c>
      <c r="B2565" s="1">
        <v>3</v>
      </c>
      <c r="C2565" s="1">
        <v>403</v>
      </c>
      <c r="D2565" s="1">
        <v>-0.20600163222676601</v>
      </c>
      <c r="E2565" s="1">
        <v>-0.20793109348554001</v>
      </c>
      <c r="F2565" s="1">
        <v>1.32274095084007</v>
      </c>
      <c r="G2565" s="1"/>
    </row>
    <row r="2566" spans="1:7" x14ac:dyDescent="0.25">
      <c r="A2566" s="2" t="str">
        <f t="shared" si="40"/>
        <v>3_404</v>
      </c>
      <c r="B2566" s="1">
        <v>3</v>
      </c>
      <c r="C2566" s="1">
        <v>404</v>
      </c>
      <c r="D2566" s="1">
        <v>0.72251616165872101</v>
      </c>
      <c r="E2566" s="1">
        <v>0.72192012350568002</v>
      </c>
      <c r="F2566" s="1">
        <v>-0.22936866740484901</v>
      </c>
      <c r="G2566" s="1"/>
    </row>
    <row r="2567" spans="1:7" x14ac:dyDescent="0.25">
      <c r="A2567" s="2" t="str">
        <f t="shared" si="40"/>
        <v>3_405</v>
      </c>
      <c r="B2567" s="1">
        <v>3</v>
      </c>
      <c r="C2567" s="1">
        <v>405</v>
      </c>
      <c r="D2567" s="1">
        <v>-0.26020814950444399</v>
      </c>
      <c r="E2567" s="1">
        <v>-0.26169577626699198</v>
      </c>
      <c r="F2567" s="1">
        <v>0.82456399612013498</v>
      </c>
      <c r="G2567" s="1"/>
    </row>
    <row r="2568" spans="1:7" x14ac:dyDescent="0.25">
      <c r="A2568" s="2" t="str">
        <f t="shared" si="40"/>
        <v>3_406</v>
      </c>
      <c r="B2568" s="1">
        <v>3</v>
      </c>
      <c r="C2568" s="1">
        <v>406</v>
      </c>
      <c r="D2568" s="1">
        <v>1.2323791827759001</v>
      </c>
      <c r="E2568" s="1">
        <v>1.2337585017516199</v>
      </c>
      <c r="F2568" s="1">
        <v>0.77129989715756198</v>
      </c>
      <c r="G2568" s="1"/>
    </row>
    <row r="2569" spans="1:7" x14ac:dyDescent="0.25">
      <c r="A2569" s="2" t="str">
        <f t="shared" si="40"/>
        <v>3_407</v>
      </c>
      <c r="B2569" s="1">
        <v>3</v>
      </c>
      <c r="C2569" s="1">
        <v>407</v>
      </c>
      <c r="D2569" s="1">
        <v>0.71612755714482501</v>
      </c>
      <c r="E2569" s="1">
        <v>0.71772606313422904</v>
      </c>
      <c r="F2569" s="1">
        <v>1.14914624819654</v>
      </c>
      <c r="G2569" s="1"/>
    </row>
    <row r="2570" spans="1:7" x14ac:dyDescent="0.25">
      <c r="A2570" s="2" t="str">
        <f t="shared" si="40"/>
        <v>3_408</v>
      </c>
      <c r="B2570" s="1">
        <v>3</v>
      </c>
      <c r="C2570" s="1">
        <v>408</v>
      </c>
      <c r="D2570" s="1">
        <v>-0.74672713483465902</v>
      </c>
      <c r="E2570" s="1">
        <v>-0.74762715013606396</v>
      </c>
      <c r="F2570" s="1">
        <v>-1.74935241716455</v>
      </c>
      <c r="G2570" s="1"/>
    </row>
    <row r="2571" spans="1:7" x14ac:dyDescent="0.25">
      <c r="A2571" s="2" t="str">
        <f t="shared" si="40"/>
        <v>3_409</v>
      </c>
      <c r="B2571" s="1">
        <v>3</v>
      </c>
      <c r="C2571" s="1">
        <v>409</v>
      </c>
      <c r="D2571" s="1">
        <v>0.48370449919942798</v>
      </c>
      <c r="E2571" s="1">
        <v>0.48387272798353997</v>
      </c>
      <c r="F2571" s="1">
        <v>6.7237668357874002E-3</v>
      </c>
      <c r="G2571" s="1"/>
    </row>
    <row r="2572" spans="1:7" x14ac:dyDescent="0.25">
      <c r="A2572" s="2" t="str">
        <f t="shared" si="40"/>
        <v>3_410</v>
      </c>
      <c r="B2572" s="1">
        <v>3</v>
      </c>
      <c r="C2572" s="1">
        <v>410</v>
      </c>
      <c r="D2572" s="1">
        <v>-0.52154852099874305</v>
      </c>
      <c r="E2572" s="1">
        <v>-0.52334434439692901</v>
      </c>
      <c r="F2572" s="1">
        <v>-0.15670111327310199</v>
      </c>
      <c r="G2572" s="1"/>
    </row>
    <row r="2573" spans="1:7" x14ac:dyDescent="0.25">
      <c r="A2573" s="2" t="str">
        <f t="shared" si="40"/>
        <v>3_411</v>
      </c>
      <c r="B2573" s="1">
        <v>3</v>
      </c>
      <c r="C2573" s="1">
        <v>411</v>
      </c>
      <c r="D2573" s="1">
        <v>-0.52014502554462005</v>
      </c>
      <c r="E2573" s="1">
        <v>-0.52029328601473401</v>
      </c>
      <c r="F2573" s="1">
        <v>0.28276436306410602</v>
      </c>
      <c r="G2573" s="1"/>
    </row>
    <row r="2574" spans="1:7" x14ac:dyDescent="0.25">
      <c r="A2574" s="2" t="str">
        <f t="shared" si="40"/>
        <v>3_412</v>
      </c>
      <c r="B2574" s="1">
        <v>3</v>
      </c>
      <c r="C2574" s="1">
        <v>412</v>
      </c>
      <c r="D2574" s="1">
        <v>0.21964699333417601</v>
      </c>
      <c r="E2574" s="1">
        <v>0.219307192976396</v>
      </c>
      <c r="F2574" s="1">
        <v>0.144342096643266</v>
      </c>
      <c r="G2574" s="1"/>
    </row>
    <row r="2575" spans="1:7" x14ac:dyDescent="0.25">
      <c r="A2575" s="2" t="str">
        <f t="shared" si="40"/>
        <v>3_413</v>
      </c>
      <c r="B2575" s="1">
        <v>3</v>
      </c>
      <c r="C2575" s="1">
        <v>413</v>
      </c>
      <c r="D2575" s="1">
        <v>0.47855545103645802</v>
      </c>
      <c r="E2575" s="1">
        <v>0.47879967968852</v>
      </c>
      <c r="F2575" s="1">
        <v>0.93686813216154896</v>
      </c>
      <c r="G2575" s="1"/>
    </row>
    <row r="2576" spans="1:7" x14ac:dyDescent="0.25">
      <c r="A2576" s="2" t="str">
        <f t="shared" si="40"/>
        <v>3_414</v>
      </c>
      <c r="B2576" s="1">
        <v>3</v>
      </c>
      <c r="C2576" s="1">
        <v>414</v>
      </c>
      <c r="D2576" s="1">
        <v>-0.33600089150158002</v>
      </c>
      <c r="E2576" s="1">
        <v>-0.33639312710424302</v>
      </c>
      <c r="F2576" s="1">
        <v>-0.37212223154367302</v>
      </c>
      <c r="G2576" s="1"/>
    </row>
    <row r="2577" spans="1:7" x14ac:dyDescent="0.25">
      <c r="A2577" s="2" t="str">
        <f t="shared" si="40"/>
        <v>3_415</v>
      </c>
      <c r="B2577" s="1">
        <v>3</v>
      </c>
      <c r="C2577" s="1">
        <v>415</v>
      </c>
      <c r="D2577" s="1">
        <v>0.123284235284274</v>
      </c>
      <c r="E2577" s="1">
        <v>0.122600983512183</v>
      </c>
      <c r="F2577" s="1">
        <v>-0.37926124218546498</v>
      </c>
      <c r="G2577" s="1"/>
    </row>
    <row r="2578" spans="1:7" x14ac:dyDescent="0.25">
      <c r="A2578" s="2" t="str">
        <f t="shared" si="40"/>
        <v>3_416</v>
      </c>
      <c r="B2578" s="1">
        <v>3</v>
      </c>
      <c r="C2578" s="1">
        <v>416</v>
      </c>
      <c r="D2578" s="1">
        <v>2.6947836469890098E-2</v>
      </c>
      <c r="E2578" s="1">
        <v>2.6104251564397399E-2</v>
      </c>
      <c r="F2578" s="1">
        <v>-1.1737344871383</v>
      </c>
      <c r="G2578" s="1"/>
    </row>
    <row r="2579" spans="1:7" x14ac:dyDescent="0.25">
      <c r="A2579" s="2" t="str">
        <f t="shared" si="40"/>
        <v>3_417</v>
      </c>
      <c r="B2579" s="1">
        <v>3</v>
      </c>
      <c r="C2579" s="1">
        <v>417</v>
      </c>
      <c r="D2579" s="1">
        <v>-1.7431126226440601</v>
      </c>
      <c r="E2579" s="1">
        <v>-1.74281182577923</v>
      </c>
      <c r="F2579" s="1">
        <v>0.25990361580274401</v>
      </c>
      <c r="G2579" s="1"/>
    </row>
    <row r="2580" spans="1:7" x14ac:dyDescent="0.25">
      <c r="A2580" s="2" t="str">
        <f t="shared" si="40"/>
        <v>3_418</v>
      </c>
      <c r="B2580" s="1">
        <v>3</v>
      </c>
      <c r="C2580" s="1">
        <v>418</v>
      </c>
      <c r="D2580" s="1">
        <v>0.28928411734693199</v>
      </c>
      <c r="E2580" s="1">
        <v>0.287212833443106</v>
      </c>
      <c r="F2580" s="1">
        <v>-6.1332426992157102E-2</v>
      </c>
      <c r="G2580" s="1"/>
    </row>
    <row r="2581" spans="1:7" x14ac:dyDescent="0.25">
      <c r="A2581" s="2" t="str">
        <f t="shared" si="40"/>
        <v>3_419</v>
      </c>
      <c r="B2581" s="1">
        <v>3</v>
      </c>
      <c r="C2581" s="1">
        <v>419</v>
      </c>
      <c r="D2581" s="1">
        <v>-1.3454297727308799</v>
      </c>
      <c r="E2581" s="1">
        <v>-1.3453321279638499</v>
      </c>
      <c r="F2581" s="1">
        <v>-3.3497362821400798</v>
      </c>
      <c r="G2581" s="1"/>
    </row>
    <row r="2582" spans="1:7" x14ac:dyDescent="0.25">
      <c r="A2582" s="2" t="str">
        <f t="shared" si="40"/>
        <v>3_420</v>
      </c>
      <c r="B2582" s="1">
        <v>3</v>
      </c>
      <c r="C2582" s="1">
        <v>420</v>
      </c>
      <c r="D2582" s="1">
        <v>-0.77130783996754604</v>
      </c>
      <c r="E2582" s="1">
        <v>-0.77226877723179799</v>
      </c>
      <c r="F2582" s="1">
        <v>-1.35314507881769</v>
      </c>
      <c r="G2582" s="1"/>
    </row>
    <row r="2583" spans="1:7" x14ac:dyDescent="0.25">
      <c r="A2583" s="2" t="str">
        <f t="shared" si="40"/>
        <v>3_421</v>
      </c>
      <c r="B2583" s="1">
        <v>3</v>
      </c>
      <c r="C2583" s="1">
        <v>421</v>
      </c>
      <c r="D2583" s="1">
        <v>-1.09181978290758</v>
      </c>
      <c r="E2583" s="1">
        <v>-1.0901234144441101</v>
      </c>
      <c r="F2583" s="1">
        <v>-1.1562010277678201</v>
      </c>
      <c r="G2583" s="1"/>
    </row>
    <row r="2584" spans="1:7" x14ac:dyDescent="0.25">
      <c r="A2584" s="2" t="str">
        <f t="shared" si="40"/>
        <v>3_422</v>
      </c>
      <c r="B2584" s="1">
        <v>3</v>
      </c>
      <c r="C2584" s="1">
        <v>422</v>
      </c>
      <c r="D2584" s="1">
        <v>-0.84821454978811595</v>
      </c>
      <c r="E2584" s="1">
        <v>-0.84874923784862</v>
      </c>
      <c r="F2584" s="1">
        <v>-0.34887727140339497</v>
      </c>
      <c r="G2584" s="1"/>
    </row>
    <row r="2585" spans="1:7" x14ac:dyDescent="0.25">
      <c r="A2585" s="2" t="str">
        <f t="shared" si="40"/>
        <v>3_423</v>
      </c>
      <c r="B2585" s="1">
        <v>3</v>
      </c>
      <c r="C2585" s="1">
        <v>423</v>
      </c>
      <c r="D2585" s="1">
        <v>1.06239018904974</v>
      </c>
      <c r="E2585" s="1">
        <v>1.06218848073019</v>
      </c>
      <c r="F2585" s="1">
        <v>0.58982482213319698</v>
      </c>
      <c r="G2585" s="1"/>
    </row>
    <row r="2586" spans="1:7" x14ac:dyDescent="0.25">
      <c r="A2586" s="2" t="str">
        <f t="shared" si="40"/>
        <v>3_424</v>
      </c>
      <c r="B2586" s="1">
        <v>3</v>
      </c>
      <c r="C2586" s="1">
        <v>424</v>
      </c>
      <c r="D2586" s="1">
        <v>-1.26817830080169</v>
      </c>
      <c r="E2586" s="1">
        <v>-1.2679010347255399</v>
      </c>
      <c r="F2586" s="1">
        <v>1.4469301429641599</v>
      </c>
      <c r="G2586" s="1"/>
    </row>
    <row r="2587" spans="1:7" x14ac:dyDescent="0.25">
      <c r="A2587" s="2" t="str">
        <f t="shared" si="40"/>
        <v>3_425</v>
      </c>
      <c r="B2587" s="1">
        <v>3</v>
      </c>
      <c r="C2587" s="1">
        <v>425</v>
      </c>
      <c r="D2587" s="1">
        <v>-0.919449920106996</v>
      </c>
      <c r="E2587" s="1">
        <v>-0.920251758780124</v>
      </c>
      <c r="F2587" s="1">
        <v>-0.51123879731936495</v>
      </c>
      <c r="G2587" s="1"/>
    </row>
    <row r="2588" spans="1:7" x14ac:dyDescent="0.25">
      <c r="A2588" s="2" t="str">
        <f t="shared" si="40"/>
        <v>3_426</v>
      </c>
      <c r="B2588" s="1">
        <v>3</v>
      </c>
      <c r="C2588" s="1">
        <v>426</v>
      </c>
      <c r="D2588" s="1">
        <v>0.34563206032716798</v>
      </c>
      <c r="E2588" s="1">
        <v>0.345014830035903</v>
      </c>
      <c r="F2588" s="1">
        <v>0.35653111662417802</v>
      </c>
      <c r="G2588" s="1"/>
    </row>
    <row r="2589" spans="1:7" x14ac:dyDescent="0.25">
      <c r="A2589" s="2" t="str">
        <f t="shared" si="40"/>
        <v>3_427</v>
      </c>
      <c r="B2589" s="1">
        <v>3</v>
      </c>
      <c r="C2589" s="1">
        <v>427</v>
      </c>
      <c r="D2589" s="1">
        <v>-0.97915758392174301</v>
      </c>
      <c r="E2589" s="1">
        <v>-0.97798102216681104</v>
      </c>
      <c r="F2589" s="1">
        <v>-0.364716210802362</v>
      </c>
      <c r="G2589" s="1"/>
    </row>
    <row r="2590" spans="1:7" x14ac:dyDescent="0.25">
      <c r="A2590" s="2" t="str">
        <f t="shared" si="40"/>
        <v>3_428</v>
      </c>
      <c r="B2590" s="1">
        <v>3</v>
      </c>
      <c r="C2590" s="1">
        <v>428</v>
      </c>
      <c r="D2590" s="1">
        <v>-0.95520130950998405</v>
      </c>
      <c r="E2590" s="1">
        <v>-0.95588557028564303</v>
      </c>
      <c r="F2590" s="1">
        <v>-0.33681137683080298</v>
      </c>
      <c r="G2590" s="1"/>
    </row>
    <row r="2591" spans="1:7" x14ac:dyDescent="0.25">
      <c r="A2591" s="2" t="str">
        <f t="shared" si="40"/>
        <v>3_429</v>
      </c>
      <c r="B2591" s="1">
        <v>3</v>
      </c>
      <c r="C2591" s="1">
        <v>429</v>
      </c>
      <c r="D2591" s="1">
        <v>1.8425011473781301</v>
      </c>
      <c r="E2591" s="1">
        <v>1.8395345502378599</v>
      </c>
      <c r="F2591" s="1">
        <v>-0.28960203723420203</v>
      </c>
      <c r="G2591" s="1"/>
    </row>
    <row r="2592" spans="1:7" x14ac:dyDescent="0.25">
      <c r="A2592" s="2" t="str">
        <f t="shared" si="40"/>
        <v>3_430</v>
      </c>
      <c r="B2592" s="1">
        <v>3</v>
      </c>
      <c r="C2592" s="1">
        <v>430</v>
      </c>
      <c r="D2592" s="1">
        <v>-0.88226515020473495</v>
      </c>
      <c r="E2592" s="1">
        <v>-0.88435589326618702</v>
      </c>
      <c r="F2592" s="1">
        <v>-1.4982961005570601</v>
      </c>
      <c r="G2592" s="1"/>
    </row>
    <row r="2593" spans="1:7" x14ac:dyDescent="0.25">
      <c r="A2593" s="2" t="str">
        <f t="shared" si="40"/>
        <v>3_431</v>
      </c>
      <c r="B2593" s="1">
        <v>3</v>
      </c>
      <c r="C2593" s="1">
        <v>431</v>
      </c>
      <c r="D2593" s="1">
        <v>2.2505866702139299</v>
      </c>
      <c r="E2593" s="1">
        <v>2.25100252924253</v>
      </c>
      <c r="F2593" s="1">
        <v>9.8447376997209193E-3</v>
      </c>
      <c r="G2593" s="1"/>
    </row>
    <row r="2594" spans="1:7" x14ac:dyDescent="0.25">
      <c r="A2594" s="2" t="str">
        <f t="shared" si="40"/>
        <v>3_432</v>
      </c>
      <c r="B2594" s="1">
        <v>3</v>
      </c>
      <c r="C2594" s="1">
        <v>432</v>
      </c>
      <c r="D2594" s="1">
        <v>-0.193422525614665</v>
      </c>
      <c r="E2594" s="1">
        <v>-0.192986995130597</v>
      </c>
      <c r="F2594" s="1">
        <v>0.95660219726135998</v>
      </c>
      <c r="G2594" s="1"/>
    </row>
    <row r="2595" spans="1:7" x14ac:dyDescent="0.25">
      <c r="A2595" s="2" t="str">
        <f t="shared" si="40"/>
        <v>3_433</v>
      </c>
      <c r="B2595" s="1">
        <v>3</v>
      </c>
      <c r="C2595" s="1">
        <v>433</v>
      </c>
      <c r="D2595" s="1">
        <v>1.6833229437330599</v>
      </c>
      <c r="E2595" s="1">
        <v>1.68452281067793</v>
      </c>
      <c r="F2595" s="1">
        <v>-1.28394010513854</v>
      </c>
      <c r="G2595" s="1"/>
    </row>
    <row r="2596" spans="1:7" x14ac:dyDescent="0.25">
      <c r="A2596" s="2" t="str">
        <f t="shared" si="40"/>
        <v>3_434</v>
      </c>
      <c r="B2596" s="1">
        <v>3</v>
      </c>
      <c r="C2596" s="1">
        <v>434</v>
      </c>
      <c r="D2596" s="1">
        <v>-6.6688790787631999E-2</v>
      </c>
      <c r="E2596" s="1">
        <v>-6.8582553727892501E-2</v>
      </c>
      <c r="F2596" s="1">
        <v>0.80898766500269903</v>
      </c>
      <c r="G2596" s="1"/>
    </row>
    <row r="2597" spans="1:7" x14ac:dyDescent="0.25">
      <c r="A2597" s="2" t="str">
        <f t="shared" si="40"/>
        <v>3_435</v>
      </c>
      <c r="B2597" s="1">
        <v>3</v>
      </c>
      <c r="C2597" s="1">
        <v>435</v>
      </c>
      <c r="D2597" s="1">
        <v>-0.75394476954682399</v>
      </c>
      <c r="E2597" s="1">
        <v>-0.755836301112493</v>
      </c>
      <c r="F2597" s="1">
        <v>-0.42110690487447799</v>
      </c>
      <c r="G2597" s="1"/>
    </row>
    <row r="2598" spans="1:7" x14ac:dyDescent="0.25">
      <c r="A2598" s="2" t="str">
        <f t="shared" si="40"/>
        <v>3_436</v>
      </c>
      <c r="B2598" s="1">
        <v>3</v>
      </c>
      <c r="C2598" s="1">
        <v>436</v>
      </c>
      <c r="D2598" s="1">
        <v>0.36578090351308701</v>
      </c>
      <c r="E2598" s="1">
        <v>0.36726935388932802</v>
      </c>
      <c r="F2598" s="1">
        <v>-1.07005083473074</v>
      </c>
      <c r="G2598" s="1"/>
    </row>
    <row r="2599" spans="1:7" x14ac:dyDescent="0.25">
      <c r="A2599" s="2" t="str">
        <f t="shared" si="40"/>
        <v>3_437</v>
      </c>
      <c r="B2599" s="1">
        <v>3</v>
      </c>
      <c r="C2599" s="1">
        <v>437</v>
      </c>
      <c r="D2599" s="1">
        <v>6.5090337845606694E-2</v>
      </c>
      <c r="E2599" s="1">
        <v>6.4895049576315894E-2</v>
      </c>
      <c r="F2599" s="1">
        <v>-0.25023257444046099</v>
      </c>
      <c r="G2599" s="1"/>
    </row>
    <row r="2600" spans="1:7" x14ac:dyDescent="0.25">
      <c r="A2600" s="2" t="str">
        <f t="shared" si="40"/>
        <v>3_438</v>
      </c>
      <c r="B2600" s="1">
        <v>3</v>
      </c>
      <c r="C2600" s="1">
        <v>438</v>
      </c>
      <c r="D2600" s="1">
        <v>1.4237520037175599</v>
      </c>
      <c r="E2600" s="1">
        <v>1.42269148696248</v>
      </c>
      <c r="F2600" s="1">
        <v>0.96872178981620205</v>
      </c>
      <c r="G2600" s="1"/>
    </row>
    <row r="2601" spans="1:7" x14ac:dyDescent="0.25">
      <c r="A2601" s="2" t="str">
        <f t="shared" si="40"/>
        <v>3_439</v>
      </c>
      <c r="B2601" s="1">
        <v>3</v>
      </c>
      <c r="C2601" s="1">
        <v>439</v>
      </c>
      <c r="D2601" s="1">
        <v>8.7188652148783602E-2</v>
      </c>
      <c r="E2601" s="1">
        <v>8.7332356091166505E-2</v>
      </c>
      <c r="F2601" s="1">
        <v>0.41265065550267499</v>
      </c>
      <c r="G2601" s="1"/>
    </row>
    <row r="2602" spans="1:7" x14ac:dyDescent="0.25">
      <c r="A2602" s="2" t="str">
        <f t="shared" si="40"/>
        <v>3_440</v>
      </c>
      <c r="B2602" s="1">
        <v>3</v>
      </c>
      <c r="C2602" s="1">
        <v>440</v>
      </c>
      <c r="D2602" s="1">
        <v>3.4041486950488198E-2</v>
      </c>
      <c r="E2602" s="1">
        <v>3.3064032276393998E-2</v>
      </c>
      <c r="F2602" s="1">
        <v>0.48079760143275402</v>
      </c>
      <c r="G2602" s="1"/>
    </row>
    <row r="2603" spans="1:7" x14ac:dyDescent="0.25">
      <c r="A2603" s="2" t="str">
        <f t="shared" si="40"/>
        <v>3_441</v>
      </c>
      <c r="B2603" s="1">
        <v>3</v>
      </c>
      <c r="C2603" s="1">
        <v>441</v>
      </c>
      <c r="D2603" s="1">
        <v>0.47059240182155998</v>
      </c>
      <c r="E2603" s="1">
        <v>0.47178501345651103</v>
      </c>
      <c r="F2603" s="1">
        <v>-1.57465790431297</v>
      </c>
      <c r="G2603" s="1"/>
    </row>
    <row r="2604" spans="1:7" x14ac:dyDescent="0.25">
      <c r="A2604" s="2" t="str">
        <f t="shared" si="40"/>
        <v>3_442</v>
      </c>
      <c r="B2604" s="1">
        <v>3</v>
      </c>
      <c r="C2604" s="1">
        <v>442</v>
      </c>
      <c r="D2604" s="1">
        <v>-1.50486524086977</v>
      </c>
      <c r="E2604" s="1">
        <v>-1.5052809511249901</v>
      </c>
      <c r="F2604" s="1">
        <v>-2.2288591367948301</v>
      </c>
      <c r="G2604" s="1"/>
    </row>
    <row r="2605" spans="1:7" x14ac:dyDescent="0.25">
      <c r="A2605" s="2" t="str">
        <f t="shared" si="40"/>
        <v>3_443</v>
      </c>
      <c r="B2605" s="1">
        <v>3</v>
      </c>
      <c r="C2605" s="1">
        <v>443</v>
      </c>
      <c r="D2605" s="1">
        <v>-0.75561634614346096</v>
      </c>
      <c r="E2605" s="1">
        <v>-0.753994489779518</v>
      </c>
      <c r="F2605" s="1">
        <v>6.0455058325279101E-2</v>
      </c>
      <c r="G2605" s="1"/>
    </row>
    <row r="2606" spans="1:7" x14ac:dyDescent="0.25">
      <c r="A2606" s="2" t="str">
        <f t="shared" si="40"/>
        <v>3_444</v>
      </c>
      <c r="B2606" s="1">
        <v>3</v>
      </c>
      <c r="C2606" s="1">
        <v>444</v>
      </c>
      <c r="D2606" s="1">
        <v>1.9344714190833401</v>
      </c>
      <c r="E2606" s="1">
        <v>1.93306323615639</v>
      </c>
      <c r="F2606" s="1">
        <v>1.6055479721589401</v>
      </c>
      <c r="G2606" s="1"/>
    </row>
    <row r="2607" spans="1:7" x14ac:dyDescent="0.25">
      <c r="A2607" s="2" t="str">
        <f t="shared" si="40"/>
        <v>3_445</v>
      </c>
      <c r="B2607" s="1">
        <v>3</v>
      </c>
      <c r="C2607" s="1">
        <v>445</v>
      </c>
      <c r="D2607" s="1">
        <v>-0.97373379296054197</v>
      </c>
      <c r="E2607" s="1">
        <v>-0.97291506619739898</v>
      </c>
      <c r="F2607" s="1">
        <v>-1.15836133327915</v>
      </c>
      <c r="G2607" s="1"/>
    </row>
    <row r="2608" spans="1:7" x14ac:dyDescent="0.25">
      <c r="A2608" s="2" t="str">
        <f t="shared" si="40"/>
        <v>3_446</v>
      </c>
      <c r="B2608" s="1">
        <v>3</v>
      </c>
      <c r="C2608" s="1">
        <v>446</v>
      </c>
      <c r="D2608" s="1">
        <v>0.69452355664836896</v>
      </c>
      <c r="E2608" s="1">
        <v>0.69434772389770005</v>
      </c>
      <c r="F2608" s="1">
        <v>1.0095070557919399</v>
      </c>
      <c r="G2608" s="1"/>
    </row>
    <row r="2609" spans="1:7" x14ac:dyDescent="0.25">
      <c r="A2609" s="2" t="str">
        <f t="shared" si="40"/>
        <v>3_447</v>
      </c>
      <c r="B2609" s="1">
        <v>3</v>
      </c>
      <c r="C2609" s="1">
        <v>447</v>
      </c>
      <c r="D2609" s="1">
        <v>0.65487208209805503</v>
      </c>
      <c r="E2609" s="1">
        <v>0.65635255131636405</v>
      </c>
      <c r="F2609" s="1">
        <v>-0.98125744566644901</v>
      </c>
      <c r="G2609" s="1"/>
    </row>
    <row r="2610" spans="1:7" x14ac:dyDescent="0.25">
      <c r="A2610" s="2" t="str">
        <f t="shared" si="40"/>
        <v>3_448</v>
      </c>
      <c r="B2610" s="1">
        <v>3</v>
      </c>
      <c r="C2610" s="1">
        <v>448</v>
      </c>
      <c r="D2610" s="1">
        <v>-0.54046368151619395</v>
      </c>
      <c r="E2610" s="1">
        <v>-0.54033080678535395</v>
      </c>
      <c r="F2610" s="1">
        <v>-2.9467502368313299</v>
      </c>
      <c r="G2610" s="1"/>
    </row>
    <row r="2611" spans="1:7" x14ac:dyDescent="0.25">
      <c r="A2611" s="2" t="str">
        <f t="shared" si="40"/>
        <v>3_449</v>
      </c>
      <c r="B2611" s="1">
        <v>3</v>
      </c>
      <c r="C2611" s="1">
        <v>449</v>
      </c>
      <c r="D2611" s="1">
        <v>1.6195608684098199</v>
      </c>
      <c r="E2611" s="1">
        <v>1.61999398923353</v>
      </c>
      <c r="F2611" s="1">
        <v>0.269613999848899</v>
      </c>
      <c r="G2611" s="1"/>
    </row>
    <row r="2612" spans="1:7" x14ac:dyDescent="0.25">
      <c r="A2612" s="2" t="str">
        <f t="shared" si="40"/>
        <v>3_450</v>
      </c>
      <c r="B2612" s="1">
        <v>3</v>
      </c>
      <c r="C2612" s="1">
        <v>450</v>
      </c>
      <c r="D2612" s="1">
        <v>-2.4680446724620002</v>
      </c>
      <c r="E2612" s="1">
        <v>-2.4689638545892598</v>
      </c>
      <c r="F2612" s="1">
        <v>-2.1365644612344602E-2</v>
      </c>
      <c r="G2612" s="1"/>
    </row>
    <row r="2613" spans="1:7" x14ac:dyDescent="0.25">
      <c r="A2613" s="2" t="str">
        <f t="shared" si="40"/>
        <v>3_451</v>
      </c>
      <c r="B2613" s="1">
        <v>3</v>
      </c>
      <c r="C2613" s="1">
        <v>451</v>
      </c>
      <c r="D2613" s="1">
        <v>0.49992506688827798</v>
      </c>
      <c r="E2613" s="1">
        <v>0.500653720111912</v>
      </c>
      <c r="F2613" s="1">
        <v>5.3904670670836798E-2</v>
      </c>
      <c r="G2613" s="1"/>
    </row>
    <row r="2614" spans="1:7" x14ac:dyDescent="0.25">
      <c r="A2614" s="2" t="str">
        <f t="shared" si="40"/>
        <v>3_452</v>
      </c>
      <c r="B2614" s="1">
        <v>3</v>
      </c>
      <c r="C2614" s="1">
        <v>452</v>
      </c>
      <c r="D2614" s="1">
        <v>1.8912673820627</v>
      </c>
      <c r="E2614" s="1">
        <v>1.8917222536068199</v>
      </c>
      <c r="F2614" s="1">
        <v>-0.89851898203622305</v>
      </c>
      <c r="G2614" s="1"/>
    </row>
    <row r="2615" spans="1:7" x14ac:dyDescent="0.25">
      <c r="A2615" s="2" t="str">
        <f t="shared" si="40"/>
        <v>3_453</v>
      </c>
      <c r="B2615" s="1">
        <v>3</v>
      </c>
      <c r="C2615" s="1">
        <v>453</v>
      </c>
      <c r="D2615" s="1">
        <v>-1.40853339577488</v>
      </c>
      <c r="E2615" s="1">
        <v>-1.4088277480418501</v>
      </c>
      <c r="F2615" s="1">
        <v>0.67012181923890701</v>
      </c>
      <c r="G2615" s="1"/>
    </row>
    <row r="2616" spans="1:7" x14ac:dyDescent="0.25">
      <c r="A2616" s="2" t="str">
        <f t="shared" si="40"/>
        <v>3_454</v>
      </c>
      <c r="B2616" s="1">
        <v>3</v>
      </c>
      <c r="C2616" s="1">
        <v>454</v>
      </c>
      <c r="D2616" s="1">
        <v>-3.4330497868870199E-2</v>
      </c>
      <c r="E2616" s="1">
        <v>-3.3326566502782901E-2</v>
      </c>
      <c r="F2616" s="1">
        <v>-0.153118897133559</v>
      </c>
      <c r="G2616" s="1"/>
    </row>
    <row r="2617" spans="1:7" x14ac:dyDescent="0.25">
      <c r="A2617" s="2" t="str">
        <f t="shared" si="40"/>
        <v>3_455</v>
      </c>
      <c r="B2617" s="1">
        <v>3</v>
      </c>
      <c r="C2617" s="1">
        <v>455</v>
      </c>
      <c r="D2617" s="1">
        <v>-1.2683129662724999</v>
      </c>
      <c r="E2617" s="1">
        <v>-1.26852787935959</v>
      </c>
      <c r="F2617" s="1">
        <v>0.39019824032985001</v>
      </c>
      <c r="G2617" s="1"/>
    </row>
    <row r="2618" spans="1:7" x14ac:dyDescent="0.25">
      <c r="A2618" s="2" t="str">
        <f t="shared" si="40"/>
        <v>3_456</v>
      </c>
      <c r="B2618" s="1">
        <v>3</v>
      </c>
      <c r="C2618" s="1">
        <v>456</v>
      </c>
      <c r="D2618" s="1">
        <v>0.82624515342834104</v>
      </c>
      <c r="E2618" s="1">
        <v>0.82395885615231301</v>
      </c>
      <c r="F2618" s="1">
        <v>-0.36584369271980199</v>
      </c>
      <c r="G2618" s="1"/>
    </row>
    <row r="2619" spans="1:7" x14ac:dyDescent="0.25">
      <c r="A2619" s="2" t="str">
        <f t="shared" si="40"/>
        <v>3_457</v>
      </c>
      <c r="B2619" s="1">
        <v>3</v>
      </c>
      <c r="C2619" s="1">
        <v>457</v>
      </c>
      <c r="D2619" s="1">
        <v>0.213513171921836</v>
      </c>
      <c r="E2619" s="1">
        <v>0.213909189572487</v>
      </c>
      <c r="F2619" s="1">
        <v>-1.1008600307959699</v>
      </c>
      <c r="G2619" s="1"/>
    </row>
    <row r="2620" spans="1:7" x14ac:dyDescent="0.25">
      <c r="A2620" s="2" t="str">
        <f t="shared" si="40"/>
        <v>3_458</v>
      </c>
      <c r="B2620" s="1">
        <v>3</v>
      </c>
      <c r="C2620" s="1">
        <v>458</v>
      </c>
      <c r="D2620" s="1">
        <v>-1.5679257050425901</v>
      </c>
      <c r="E2620" s="1">
        <v>-1.56858258569052</v>
      </c>
      <c r="F2620" s="1">
        <v>-1.2187239661992499</v>
      </c>
      <c r="G2620" s="1"/>
    </row>
    <row r="2621" spans="1:7" x14ac:dyDescent="0.25">
      <c r="A2621" s="2" t="str">
        <f t="shared" si="40"/>
        <v>3_459</v>
      </c>
      <c r="B2621" s="1">
        <v>3</v>
      </c>
      <c r="C2621" s="1">
        <v>459</v>
      </c>
      <c r="D2621" s="1">
        <v>1.26707398143896</v>
      </c>
      <c r="E2621" s="1">
        <v>1.26679866939938</v>
      </c>
      <c r="F2621" s="1">
        <v>-0.43772440581661598</v>
      </c>
      <c r="G2621" s="1"/>
    </row>
    <row r="2622" spans="1:7" x14ac:dyDescent="0.25">
      <c r="A2622" s="2" t="str">
        <f t="shared" si="40"/>
        <v>3_460</v>
      </c>
      <c r="B2622" s="1">
        <v>3</v>
      </c>
      <c r="C2622" s="1">
        <v>460</v>
      </c>
      <c r="D2622" s="1">
        <v>0.94667682480448001</v>
      </c>
      <c r="E2622" s="1">
        <v>0.94659619825476105</v>
      </c>
      <c r="F2622" s="1">
        <v>-0.452172054970439</v>
      </c>
      <c r="G2622" s="1"/>
    </row>
    <row r="2623" spans="1:7" x14ac:dyDescent="0.25">
      <c r="A2623" s="2" t="str">
        <f t="shared" si="40"/>
        <v>3_461</v>
      </c>
      <c r="B2623" s="1">
        <v>3</v>
      </c>
      <c r="C2623" s="1">
        <v>461</v>
      </c>
      <c r="D2623" s="1">
        <v>0.65384423855477702</v>
      </c>
      <c r="E2623" s="1">
        <v>0.65400214439439097</v>
      </c>
      <c r="F2623" s="1">
        <v>1.1927614861576199</v>
      </c>
      <c r="G2623" s="1"/>
    </row>
    <row r="2624" spans="1:7" x14ac:dyDescent="0.25">
      <c r="A2624" s="2" t="str">
        <f t="shared" si="40"/>
        <v>3_462</v>
      </c>
      <c r="B2624" s="1">
        <v>3</v>
      </c>
      <c r="C2624" s="1">
        <v>462</v>
      </c>
      <c r="D2624" s="1">
        <v>-1.55497365588111</v>
      </c>
      <c r="E2624" s="1">
        <v>-1.55554789634663</v>
      </c>
      <c r="F2624" s="1">
        <v>-1.5759913507750301</v>
      </c>
      <c r="G2624" s="1"/>
    </row>
    <row r="2625" spans="1:7" x14ac:dyDescent="0.25">
      <c r="A2625" s="2" t="str">
        <f t="shared" si="40"/>
        <v>3_463</v>
      </c>
      <c r="B2625" s="1">
        <v>3</v>
      </c>
      <c r="C2625" s="1">
        <v>463</v>
      </c>
      <c r="D2625" s="1">
        <v>-2.1288037039193699</v>
      </c>
      <c r="E2625" s="1">
        <v>-2.1286977220268901</v>
      </c>
      <c r="F2625" s="1">
        <v>-1.3478747939809299</v>
      </c>
      <c r="G2625" s="1"/>
    </row>
    <row r="2626" spans="1:7" x14ac:dyDescent="0.25">
      <c r="A2626" s="2" t="str">
        <f t="shared" si="40"/>
        <v>3_464</v>
      </c>
      <c r="B2626" s="1">
        <v>3</v>
      </c>
      <c r="C2626" s="1">
        <v>464</v>
      </c>
      <c r="D2626" s="1">
        <v>0.63629115742801101</v>
      </c>
      <c r="E2626" s="1">
        <v>0.636414722245074</v>
      </c>
      <c r="F2626" s="1">
        <v>-0.87537050720216103</v>
      </c>
      <c r="G2626" s="1"/>
    </row>
    <row r="2627" spans="1:7" x14ac:dyDescent="0.25">
      <c r="A2627" s="2" t="str">
        <f t="shared" ref="A2627:A2690" si="41">B2627&amp;"_"&amp;C2627</f>
        <v>3_465</v>
      </c>
      <c r="B2627" s="1">
        <v>3</v>
      </c>
      <c r="C2627" s="1">
        <v>465</v>
      </c>
      <c r="D2627" s="1">
        <v>0.92446767083238601</v>
      </c>
      <c r="E2627" s="1">
        <v>0.922495714878107</v>
      </c>
      <c r="F2627" s="1">
        <v>0.118294603404621</v>
      </c>
      <c r="G2627" s="1"/>
    </row>
    <row r="2628" spans="1:7" x14ac:dyDescent="0.25">
      <c r="A2628" s="2" t="str">
        <f t="shared" si="41"/>
        <v>3_466</v>
      </c>
      <c r="B2628" s="1">
        <v>3</v>
      </c>
      <c r="C2628" s="1">
        <v>466</v>
      </c>
      <c r="D2628" s="1">
        <v>0.84675453431377601</v>
      </c>
      <c r="E2628" s="1">
        <v>0.84724045800192205</v>
      </c>
      <c r="F2628" s="1">
        <v>-0.32647005418679298</v>
      </c>
      <c r="G2628" s="1"/>
    </row>
    <row r="2629" spans="1:7" x14ac:dyDescent="0.25">
      <c r="A2629" s="2" t="str">
        <f t="shared" si="41"/>
        <v>3_467</v>
      </c>
      <c r="B2629" s="1">
        <v>3</v>
      </c>
      <c r="C2629" s="1">
        <v>467</v>
      </c>
      <c r="D2629" s="1">
        <v>-0.129304629487033</v>
      </c>
      <c r="E2629" s="1">
        <v>-0.12796502549562</v>
      </c>
      <c r="F2629" s="1">
        <v>-1.0348577748768499</v>
      </c>
      <c r="G2629" s="1"/>
    </row>
    <row r="2630" spans="1:7" x14ac:dyDescent="0.25">
      <c r="A2630" s="2" t="str">
        <f t="shared" si="41"/>
        <v>3_468</v>
      </c>
      <c r="B2630" s="1">
        <v>3</v>
      </c>
      <c r="C2630" s="1">
        <v>468</v>
      </c>
      <c r="D2630" s="1">
        <v>-0.74428751372008495</v>
      </c>
      <c r="E2630" s="1">
        <v>-0.74412764572105095</v>
      </c>
      <c r="F2630" s="1">
        <v>0.26667463738283798</v>
      </c>
      <c r="G2630" s="1"/>
    </row>
    <row r="2631" spans="1:7" x14ac:dyDescent="0.25">
      <c r="A2631" s="2" t="str">
        <f t="shared" si="41"/>
        <v>3_469</v>
      </c>
      <c r="B2631" s="1">
        <v>3</v>
      </c>
      <c r="C2631" s="1">
        <v>469</v>
      </c>
      <c r="D2631" s="1">
        <v>0.49698495181594299</v>
      </c>
      <c r="E2631" s="1">
        <v>0.49724288151524099</v>
      </c>
      <c r="F2631" s="1">
        <v>-0.60376623374038796</v>
      </c>
      <c r="G2631" s="1"/>
    </row>
    <row r="2632" spans="1:7" x14ac:dyDescent="0.25">
      <c r="A2632" s="2" t="str">
        <f t="shared" si="41"/>
        <v>3_470</v>
      </c>
      <c r="B2632" s="1">
        <v>3</v>
      </c>
      <c r="C2632" s="1">
        <v>470</v>
      </c>
      <c r="D2632" s="1">
        <v>1.16250369130168</v>
      </c>
      <c r="E2632" s="1">
        <v>1.1626970478082901</v>
      </c>
      <c r="F2632" s="1">
        <v>-0.472441605760335</v>
      </c>
      <c r="G2632" s="1"/>
    </row>
    <row r="2633" spans="1:7" x14ac:dyDescent="0.25">
      <c r="A2633" s="2" t="str">
        <f t="shared" si="41"/>
        <v>3_471</v>
      </c>
      <c r="B2633" s="1">
        <v>3</v>
      </c>
      <c r="C2633" s="1">
        <v>471</v>
      </c>
      <c r="D2633" s="1">
        <v>0.75549661543595803</v>
      </c>
      <c r="E2633" s="1">
        <v>0.75647721733902895</v>
      </c>
      <c r="F2633" s="1">
        <v>0.121184911015517</v>
      </c>
      <c r="G2633" s="1"/>
    </row>
    <row r="2634" spans="1:7" x14ac:dyDescent="0.25">
      <c r="A2634" s="2" t="str">
        <f t="shared" si="41"/>
        <v>3_472</v>
      </c>
      <c r="B2634" s="1">
        <v>3</v>
      </c>
      <c r="C2634" s="1">
        <v>472</v>
      </c>
      <c r="D2634" s="1">
        <v>1.3774277563834401</v>
      </c>
      <c r="E2634" s="1">
        <v>1.3764772105276299</v>
      </c>
      <c r="F2634" s="1">
        <v>-1.3425196911042101</v>
      </c>
      <c r="G2634" s="1"/>
    </row>
    <row r="2635" spans="1:7" x14ac:dyDescent="0.25">
      <c r="A2635" s="2" t="str">
        <f t="shared" si="41"/>
        <v>3_473</v>
      </c>
      <c r="B2635" s="1">
        <v>3</v>
      </c>
      <c r="C2635" s="1">
        <v>473</v>
      </c>
      <c r="D2635" s="1">
        <v>-1.3186079270545901</v>
      </c>
      <c r="E2635" s="1">
        <v>-1.3182753706882799</v>
      </c>
      <c r="F2635" s="1">
        <v>-0.38745291579766</v>
      </c>
      <c r="G2635" s="1"/>
    </row>
    <row r="2636" spans="1:7" x14ac:dyDescent="0.25">
      <c r="A2636" s="2" t="str">
        <f t="shared" si="41"/>
        <v>3_474</v>
      </c>
      <c r="B2636" s="1">
        <v>3</v>
      </c>
      <c r="C2636" s="1">
        <v>474</v>
      </c>
      <c r="D2636" s="1">
        <v>-1.8585870927270001</v>
      </c>
      <c r="E2636" s="1">
        <v>-1.85711504362546</v>
      </c>
      <c r="F2636" s="1">
        <v>1.3341119682381</v>
      </c>
      <c r="G2636" s="1"/>
    </row>
    <row r="2637" spans="1:7" x14ac:dyDescent="0.25">
      <c r="A2637" s="2" t="str">
        <f t="shared" si="41"/>
        <v>3_475</v>
      </c>
      <c r="B2637" s="1">
        <v>3</v>
      </c>
      <c r="C2637" s="1">
        <v>475</v>
      </c>
      <c r="D2637" s="1">
        <v>9.9977010833455907E-2</v>
      </c>
      <c r="E2637" s="1">
        <v>9.8778539921765898E-2</v>
      </c>
      <c r="F2637" s="1">
        <v>-0.260886724648976</v>
      </c>
      <c r="G2637" s="1"/>
    </row>
    <row r="2638" spans="1:7" x14ac:dyDescent="0.25">
      <c r="A2638" s="2" t="str">
        <f t="shared" si="41"/>
        <v>3_476</v>
      </c>
      <c r="B2638" s="1">
        <v>3</v>
      </c>
      <c r="C2638" s="1">
        <v>476</v>
      </c>
      <c r="D2638" s="1">
        <v>1.0406139395152401</v>
      </c>
      <c r="E2638" s="1">
        <v>1.0404069618981899</v>
      </c>
      <c r="F2638" s="1">
        <v>1.45957593658068</v>
      </c>
      <c r="G2638" s="1"/>
    </row>
    <row r="2639" spans="1:7" x14ac:dyDescent="0.25">
      <c r="A2639" s="2" t="str">
        <f t="shared" si="41"/>
        <v>3_477</v>
      </c>
      <c r="B2639" s="1">
        <v>3</v>
      </c>
      <c r="C2639" s="1">
        <v>477</v>
      </c>
      <c r="D2639" s="1">
        <v>-0.27568283228337798</v>
      </c>
      <c r="E2639" s="1">
        <v>-0.27548831337804602</v>
      </c>
      <c r="F2639" s="1">
        <v>-0.169184156698994</v>
      </c>
      <c r="G2639" s="1"/>
    </row>
    <row r="2640" spans="1:7" x14ac:dyDescent="0.25">
      <c r="A2640" s="2" t="str">
        <f t="shared" si="41"/>
        <v>3_478</v>
      </c>
      <c r="B2640" s="1">
        <v>3</v>
      </c>
      <c r="C2640" s="1">
        <v>478</v>
      </c>
      <c r="D2640" s="1">
        <v>-0.73753233860692602</v>
      </c>
      <c r="E2640" s="1">
        <v>-0.738497125134563</v>
      </c>
      <c r="F2640" s="1">
        <v>-0.56458162943426804</v>
      </c>
      <c r="G2640" s="1"/>
    </row>
    <row r="2641" spans="1:7" x14ac:dyDescent="0.25">
      <c r="A2641" s="2" t="str">
        <f t="shared" si="41"/>
        <v>3_479</v>
      </c>
      <c r="B2641" s="1">
        <v>3</v>
      </c>
      <c r="C2641" s="1">
        <v>479</v>
      </c>
      <c r="D2641" s="1">
        <v>0.102228928047183</v>
      </c>
      <c r="E2641" s="1">
        <v>0.101787413559819</v>
      </c>
      <c r="F2641" s="1">
        <v>1.0784877130713999</v>
      </c>
      <c r="G2641" s="1"/>
    </row>
    <row r="2642" spans="1:7" x14ac:dyDescent="0.25">
      <c r="A2642" s="2" t="str">
        <f t="shared" si="41"/>
        <v>3_480</v>
      </c>
      <c r="B2642" s="1">
        <v>3</v>
      </c>
      <c r="C2642" s="1">
        <v>480</v>
      </c>
      <c r="D2642" s="1">
        <v>-0.456587971302721</v>
      </c>
      <c r="E2642" s="1">
        <v>-0.45721252964821002</v>
      </c>
      <c r="F2642" s="1">
        <v>0.53429370324932401</v>
      </c>
      <c r="G2642" s="1"/>
    </row>
    <row r="2643" spans="1:7" x14ac:dyDescent="0.25">
      <c r="A2643" s="2" t="str">
        <f t="shared" si="41"/>
        <v>3_481</v>
      </c>
      <c r="B2643" s="1">
        <v>3</v>
      </c>
      <c r="C2643" s="1">
        <v>481</v>
      </c>
      <c r="D2643" s="1">
        <v>1.6196862201329001</v>
      </c>
      <c r="E2643" s="1">
        <v>1.61945026606008</v>
      </c>
      <c r="F2643" s="1">
        <v>0.307448303176108</v>
      </c>
      <c r="G2643" s="1"/>
    </row>
    <row r="2644" spans="1:7" x14ac:dyDescent="0.25">
      <c r="A2644" s="2" t="str">
        <f t="shared" si="41"/>
        <v>3_482</v>
      </c>
      <c r="B2644" s="1">
        <v>3</v>
      </c>
      <c r="C2644" s="1">
        <v>482</v>
      </c>
      <c r="D2644" s="1">
        <v>-0.89810498348150603</v>
      </c>
      <c r="E2644" s="1">
        <v>-0.89838723677543197</v>
      </c>
      <c r="F2644" s="1">
        <v>-0.31296115249700002</v>
      </c>
      <c r="G2644" s="1"/>
    </row>
    <row r="2645" spans="1:7" x14ac:dyDescent="0.25">
      <c r="A2645" s="2" t="str">
        <f t="shared" si="41"/>
        <v>3_483</v>
      </c>
      <c r="B2645" s="1">
        <v>3</v>
      </c>
      <c r="C2645" s="1">
        <v>483</v>
      </c>
      <c r="D2645" s="1">
        <v>1.83825749164427</v>
      </c>
      <c r="E2645" s="1">
        <v>1.83663257831996</v>
      </c>
      <c r="F2645" s="1">
        <v>4.1641757862629003E-3</v>
      </c>
      <c r="G2645" s="1"/>
    </row>
    <row r="2646" spans="1:7" x14ac:dyDescent="0.25">
      <c r="A2646" s="2" t="str">
        <f t="shared" si="41"/>
        <v>3_484</v>
      </c>
      <c r="B2646" s="1">
        <v>3</v>
      </c>
      <c r="C2646" s="1">
        <v>484</v>
      </c>
      <c r="D2646" s="1">
        <v>-0.810680283451509</v>
      </c>
      <c r="E2646" s="1">
        <v>-0.81048138655440705</v>
      </c>
      <c r="F2646" s="1">
        <v>0.51119838231417203</v>
      </c>
      <c r="G2646" s="1"/>
    </row>
    <row r="2647" spans="1:7" x14ac:dyDescent="0.25">
      <c r="A2647" s="2" t="str">
        <f t="shared" si="41"/>
        <v>3_485</v>
      </c>
      <c r="B2647" s="1">
        <v>3</v>
      </c>
      <c r="C2647" s="1">
        <v>485</v>
      </c>
      <c r="D2647" s="1">
        <v>0.288733481847325</v>
      </c>
      <c r="E2647" s="1">
        <v>0.28895367936356903</v>
      </c>
      <c r="F2647" s="1">
        <v>1.1850092398660499</v>
      </c>
      <c r="G2647" s="1"/>
    </row>
    <row r="2648" spans="1:7" x14ac:dyDescent="0.25">
      <c r="A2648" s="2" t="str">
        <f t="shared" si="41"/>
        <v>3_486</v>
      </c>
      <c r="B2648" s="1">
        <v>3</v>
      </c>
      <c r="C2648" s="1">
        <v>486</v>
      </c>
      <c r="D2648" s="1">
        <v>8.7961842799174003E-2</v>
      </c>
      <c r="E2648" s="1">
        <v>8.8580485698775593E-2</v>
      </c>
      <c r="F2648" s="1">
        <v>1.09497283102666</v>
      </c>
      <c r="G2648" s="1"/>
    </row>
    <row r="2649" spans="1:7" x14ac:dyDescent="0.25">
      <c r="A2649" s="2" t="str">
        <f t="shared" si="41"/>
        <v>3_487</v>
      </c>
      <c r="B2649" s="1">
        <v>3</v>
      </c>
      <c r="C2649" s="1">
        <v>487</v>
      </c>
      <c r="D2649" s="1">
        <v>-2.1794872661444802</v>
      </c>
      <c r="E2649" s="1">
        <v>-2.17920263820622</v>
      </c>
      <c r="F2649" s="1">
        <v>-1.34788554162219</v>
      </c>
      <c r="G2649" s="1"/>
    </row>
    <row r="2650" spans="1:7" x14ac:dyDescent="0.25">
      <c r="A2650" s="2" t="str">
        <f t="shared" si="41"/>
        <v>3_488</v>
      </c>
      <c r="B2650" s="1">
        <v>3</v>
      </c>
      <c r="C2650" s="1">
        <v>488</v>
      </c>
      <c r="D2650" s="1">
        <v>-1.3586397635462499</v>
      </c>
      <c r="E2650" s="1">
        <v>-1.3570524489251099</v>
      </c>
      <c r="F2650" s="1">
        <v>-0.478737518025943</v>
      </c>
      <c r="G2650" s="1"/>
    </row>
    <row r="2651" spans="1:7" x14ac:dyDescent="0.25">
      <c r="A2651" s="2" t="str">
        <f t="shared" si="41"/>
        <v>3_489</v>
      </c>
      <c r="B2651" s="1">
        <v>3</v>
      </c>
      <c r="C2651" s="1">
        <v>489</v>
      </c>
      <c r="D2651" s="1">
        <v>-0.46692125074721302</v>
      </c>
      <c r="E2651" s="1">
        <v>-0.465429156348795</v>
      </c>
      <c r="F2651" s="1">
        <v>-1.5085954494324001</v>
      </c>
      <c r="G2651" s="1"/>
    </row>
    <row r="2652" spans="1:7" x14ac:dyDescent="0.25">
      <c r="A2652" s="2" t="str">
        <f t="shared" si="41"/>
        <v>3_490</v>
      </c>
      <c r="B2652" s="1">
        <v>3</v>
      </c>
      <c r="C2652" s="1">
        <v>490</v>
      </c>
      <c r="D2652" s="1">
        <v>0.14298035081018701</v>
      </c>
      <c r="E2652" s="1">
        <v>0.14198820220441299</v>
      </c>
      <c r="F2652" s="1">
        <v>-2.16490947271221</v>
      </c>
      <c r="G2652" s="1"/>
    </row>
    <row r="2653" spans="1:7" x14ac:dyDescent="0.25">
      <c r="A2653" s="2" t="str">
        <f t="shared" si="41"/>
        <v>3_491</v>
      </c>
      <c r="B2653" s="1">
        <v>3</v>
      </c>
      <c r="C2653" s="1">
        <v>491</v>
      </c>
      <c r="D2653" s="1">
        <v>1.5884733729412299</v>
      </c>
      <c r="E2653" s="1">
        <v>1.5896874647983401</v>
      </c>
      <c r="F2653" s="1">
        <v>0.82436043947943305</v>
      </c>
      <c r="G2653" s="1"/>
    </row>
    <row r="2654" spans="1:7" x14ac:dyDescent="0.25">
      <c r="A2654" s="2" t="str">
        <f t="shared" si="41"/>
        <v>3_492</v>
      </c>
      <c r="B2654" s="1">
        <v>3</v>
      </c>
      <c r="C2654" s="1">
        <v>492</v>
      </c>
      <c r="D2654" s="1">
        <v>-2.4431375406492299</v>
      </c>
      <c r="E2654" s="1">
        <v>-2.4434240826476401</v>
      </c>
      <c r="F2654" s="1">
        <v>-1.07158268400503</v>
      </c>
      <c r="G2654" s="1"/>
    </row>
    <row r="2655" spans="1:7" x14ac:dyDescent="0.25">
      <c r="A2655" s="2" t="str">
        <f t="shared" si="41"/>
        <v>3_493</v>
      </c>
      <c r="B2655" s="1">
        <v>3</v>
      </c>
      <c r="C2655" s="1">
        <v>493</v>
      </c>
      <c r="D2655" s="1">
        <v>0.17530674789360201</v>
      </c>
      <c r="E2655" s="1">
        <v>0.174896250241345</v>
      </c>
      <c r="F2655" s="1">
        <v>-1.1397025144702699</v>
      </c>
      <c r="G2655" s="1"/>
    </row>
    <row r="2656" spans="1:7" x14ac:dyDescent="0.25">
      <c r="A2656" s="2" t="str">
        <f t="shared" si="41"/>
        <v>3_494</v>
      </c>
      <c r="B2656" s="1">
        <v>3</v>
      </c>
      <c r="C2656" s="1">
        <v>494</v>
      </c>
      <c r="D2656" s="1">
        <v>0.50433841409372004</v>
      </c>
      <c r="E2656" s="1">
        <v>0.50354397676080298</v>
      </c>
      <c r="F2656" s="1">
        <v>1.2004571574583101</v>
      </c>
      <c r="G2656" s="1"/>
    </row>
    <row r="2657" spans="1:7" x14ac:dyDescent="0.25">
      <c r="A2657" s="2" t="str">
        <f t="shared" si="41"/>
        <v>3_495</v>
      </c>
      <c r="B2657" s="1">
        <v>3</v>
      </c>
      <c r="C2657" s="1">
        <v>495</v>
      </c>
      <c r="D2657" s="1">
        <v>0.177408600620065</v>
      </c>
      <c r="E2657" s="1">
        <v>0.178891214219705</v>
      </c>
      <c r="F2657" s="1">
        <v>1.5351865903413099E-3</v>
      </c>
      <c r="G2657" s="1"/>
    </row>
    <row r="2658" spans="1:7" x14ac:dyDescent="0.25">
      <c r="A2658" s="2" t="str">
        <f t="shared" si="41"/>
        <v>3_496</v>
      </c>
      <c r="B2658" s="1">
        <v>3</v>
      </c>
      <c r="C2658" s="1">
        <v>496</v>
      </c>
      <c r="D2658" s="1">
        <v>-0.93914832446408003</v>
      </c>
      <c r="E2658" s="1">
        <v>-0.93814073108879303</v>
      </c>
      <c r="F2658" s="1">
        <v>1.0839260813531</v>
      </c>
      <c r="G2658" s="1"/>
    </row>
    <row r="2659" spans="1:7" x14ac:dyDescent="0.25">
      <c r="A2659" s="2" t="str">
        <f t="shared" si="41"/>
        <v>3_497</v>
      </c>
      <c r="B2659" s="1">
        <v>3</v>
      </c>
      <c r="C2659" s="1">
        <v>497</v>
      </c>
      <c r="D2659" s="1">
        <v>0.38353826311499101</v>
      </c>
      <c r="E2659" s="1">
        <v>0.38343316654845599</v>
      </c>
      <c r="F2659" s="1">
        <v>-0.96574637078546099</v>
      </c>
      <c r="G2659" s="1"/>
    </row>
    <row r="2660" spans="1:7" x14ac:dyDescent="0.25">
      <c r="A2660" s="2" t="str">
        <f t="shared" si="41"/>
        <v>3_498</v>
      </c>
      <c r="B2660" s="1">
        <v>3</v>
      </c>
      <c r="C2660" s="1">
        <v>498</v>
      </c>
      <c r="D2660" s="1">
        <v>0.805918198502387</v>
      </c>
      <c r="E2660" s="1">
        <v>0.80771297700261901</v>
      </c>
      <c r="F2660" s="1">
        <v>-0.32346293203527798</v>
      </c>
      <c r="G2660" s="1"/>
    </row>
    <row r="2661" spans="1:7" x14ac:dyDescent="0.25">
      <c r="A2661" s="2" t="str">
        <f t="shared" si="41"/>
        <v>3_499</v>
      </c>
      <c r="B2661" s="1">
        <v>3</v>
      </c>
      <c r="C2661" s="1">
        <v>499</v>
      </c>
      <c r="D2661" s="1">
        <v>-1.2709201701430199</v>
      </c>
      <c r="E2661" s="1">
        <v>-1.27137447800342</v>
      </c>
      <c r="F2661" s="1">
        <v>-0.37114434700439403</v>
      </c>
      <c r="G2661" s="1"/>
    </row>
    <row r="2662" spans="1:7" x14ac:dyDescent="0.25">
      <c r="A2662" s="2" t="str">
        <f t="shared" si="41"/>
        <v>3_500</v>
      </c>
      <c r="B2662" s="1">
        <v>3</v>
      </c>
      <c r="C2662" s="1">
        <v>500</v>
      </c>
      <c r="D2662" s="1">
        <v>-0.36580390640743299</v>
      </c>
      <c r="E2662" s="1">
        <v>-0.366839551710201</v>
      </c>
      <c r="F2662" s="1">
        <v>1.05131924758658</v>
      </c>
      <c r="G2662" s="1"/>
    </row>
    <row r="2663" spans="1:7" x14ac:dyDescent="0.25">
      <c r="A2663" s="2" t="str">
        <f t="shared" si="41"/>
        <v>3_501</v>
      </c>
      <c r="B2663" s="1">
        <v>3</v>
      </c>
      <c r="C2663" s="1">
        <v>501</v>
      </c>
      <c r="D2663" s="1">
        <v>-0.96807339104037404</v>
      </c>
      <c r="E2663" s="1">
        <v>-0.97035667209461696</v>
      </c>
      <c r="F2663" s="1">
        <v>-1.52365103443951</v>
      </c>
      <c r="G2663" s="1"/>
    </row>
    <row r="2664" spans="1:7" x14ac:dyDescent="0.25">
      <c r="A2664" s="2" t="str">
        <f t="shared" si="41"/>
        <v>3_502</v>
      </c>
      <c r="B2664" s="1">
        <v>3</v>
      </c>
      <c r="C2664" s="1">
        <v>502</v>
      </c>
      <c r="D2664" s="1">
        <v>-0.52831216023496697</v>
      </c>
      <c r="E2664" s="1">
        <v>-0.52730951438933304</v>
      </c>
      <c r="F2664" s="1">
        <v>-0.46383968994330799</v>
      </c>
      <c r="G2664" s="1"/>
    </row>
    <row r="2665" spans="1:7" x14ac:dyDescent="0.25">
      <c r="A2665" s="2" t="str">
        <f t="shared" si="41"/>
        <v>3_503</v>
      </c>
      <c r="B2665" s="1">
        <v>3</v>
      </c>
      <c r="C2665" s="1">
        <v>503</v>
      </c>
      <c r="D2665" s="1">
        <v>-0.76580399708411695</v>
      </c>
      <c r="E2665" s="1">
        <v>-0.76384904610914095</v>
      </c>
      <c r="F2665" s="1">
        <v>-0.94629459315069697</v>
      </c>
      <c r="G2665" s="1"/>
    </row>
    <row r="2666" spans="1:7" x14ac:dyDescent="0.25">
      <c r="A2666" s="2" t="str">
        <f t="shared" si="41"/>
        <v>3_504</v>
      </c>
      <c r="B2666" s="1">
        <v>3</v>
      </c>
      <c r="C2666" s="1">
        <v>504</v>
      </c>
      <c r="D2666" s="1">
        <v>0.20227033770896899</v>
      </c>
      <c r="E2666" s="1">
        <v>0.20158612709047399</v>
      </c>
      <c r="F2666" s="1">
        <v>1.88456274549724</v>
      </c>
      <c r="G2666" s="1"/>
    </row>
    <row r="2667" spans="1:7" x14ac:dyDescent="0.25">
      <c r="A2667" s="2" t="str">
        <f t="shared" si="41"/>
        <v>3_505</v>
      </c>
      <c r="B2667" s="1">
        <v>3</v>
      </c>
      <c r="C2667" s="1">
        <v>505</v>
      </c>
      <c r="D2667" s="1">
        <v>0.71051245981898004</v>
      </c>
      <c r="E2667" s="1">
        <v>0.70993846377926195</v>
      </c>
      <c r="F2667" s="1">
        <v>-0.96503585594784602</v>
      </c>
      <c r="G2667" s="1"/>
    </row>
    <row r="2668" spans="1:7" x14ac:dyDescent="0.25">
      <c r="A2668" s="2" t="str">
        <f t="shared" si="41"/>
        <v>3_506</v>
      </c>
      <c r="B2668" s="1">
        <v>3</v>
      </c>
      <c r="C2668" s="1">
        <v>506</v>
      </c>
      <c r="D2668" s="1">
        <v>-0.65684951179530504</v>
      </c>
      <c r="E2668" s="1">
        <v>-0.65546380186609299</v>
      </c>
      <c r="F2668" s="1">
        <v>-0.319733249668887</v>
      </c>
      <c r="G2668" s="1"/>
    </row>
    <row r="2669" spans="1:7" x14ac:dyDescent="0.25">
      <c r="A2669" s="2" t="str">
        <f t="shared" si="41"/>
        <v>3_507</v>
      </c>
      <c r="B2669" s="1">
        <v>3</v>
      </c>
      <c r="C2669" s="1">
        <v>507</v>
      </c>
      <c r="D2669" s="1">
        <v>-0.10136308928794099</v>
      </c>
      <c r="E2669" s="1">
        <v>-0.10202237032370901</v>
      </c>
      <c r="F2669" s="1">
        <v>-0.90202786191153494</v>
      </c>
      <c r="G2669" s="1"/>
    </row>
    <row r="2670" spans="1:7" x14ac:dyDescent="0.25">
      <c r="A2670" s="2" t="str">
        <f t="shared" si="41"/>
        <v>3_508</v>
      </c>
      <c r="B2670" s="1">
        <v>3</v>
      </c>
      <c r="C2670" s="1">
        <v>508</v>
      </c>
      <c r="D2670" s="1">
        <v>1.17244275525976</v>
      </c>
      <c r="E2670" s="1">
        <v>1.1719252350043201</v>
      </c>
      <c r="F2670" s="1">
        <v>0.86675166995705499</v>
      </c>
      <c r="G2670" s="1"/>
    </row>
    <row r="2671" spans="1:7" x14ac:dyDescent="0.25">
      <c r="A2671" s="2" t="str">
        <f t="shared" si="41"/>
        <v>3_509</v>
      </c>
      <c r="B2671" s="1">
        <v>3</v>
      </c>
      <c r="C2671" s="1">
        <v>509</v>
      </c>
      <c r="D2671" s="1">
        <v>-1.0500276266859101</v>
      </c>
      <c r="E2671" s="1">
        <v>-1.0510714673734201</v>
      </c>
      <c r="F2671" s="1">
        <v>0.34004491746729198</v>
      </c>
      <c r="G2671" s="1"/>
    </row>
    <row r="2672" spans="1:7" x14ac:dyDescent="0.25">
      <c r="A2672" s="2" t="str">
        <f t="shared" si="41"/>
        <v>3_510</v>
      </c>
      <c r="B2672" s="1">
        <v>3</v>
      </c>
      <c r="C2672" s="1">
        <v>510</v>
      </c>
      <c r="D2672" s="1">
        <v>-2.3174422982376899</v>
      </c>
      <c r="E2672" s="1">
        <v>-2.3182630603137899</v>
      </c>
      <c r="F2672" s="1">
        <v>-0.28314194058971098</v>
      </c>
      <c r="G2672" s="1"/>
    </row>
    <row r="2673" spans="1:7" x14ac:dyDescent="0.25">
      <c r="A2673" s="2" t="str">
        <f t="shared" si="41"/>
        <v>3_511</v>
      </c>
      <c r="B2673" s="1">
        <v>3</v>
      </c>
      <c r="C2673" s="1">
        <v>511</v>
      </c>
      <c r="D2673" s="1">
        <v>-1.43733333652809</v>
      </c>
      <c r="E2673" s="1">
        <v>-1.43830106761292</v>
      </c>
      <c r="F2673" s="1">
        <v>-1.89484930247824</v>
      </c>
      <c r="G2673" s="1"/>
    </row>
    <row r="2674" spans="1:7" x14ac:dyDescent="0.25">
      <c r="A2674" s="2" t="str">
        <f t="shared" si="41"/>
        <v>3_512</v>
      </c>
      <c r="B2674" s="1">
        <v>3</v>
      </c>
      <c r="C2674" s="1">
        <v>512</v>
      </c>
      <c r="D2674" s="1">
        <v>-0.19874938431882599</v>
      </c>
      <c r="E2674" s="1">
        <v>-0.199188051198776</v>
      </c>
      <c r="F2674" s="1">
        <v>-0.146164233981773</v>
      </c>
      <c r="G2674" s="1"/>
    </row>
    <row r="2675" spans="1:7" x14ac:dyDescent="0.25">
      <c r="A2675" s="2" t="str">
        <f t="shared" si="41"/>
        <v>3_513</v>
      </c>
      <c r="B2675" s="1">
        <v>3</v>
      </c>
      <c r="C2675" s="1">
        <v>513</v>
      </c>
      <c r="D2675" s="1">
        <v>-0.482408963323398</v>
      </c>
      <c r="E2675" s="1">
        <v>-0.4830582290914</v>
      </c>
      <c r="F2675" s="1">
        <v>1.0614283911568401</v>
      </c>
      <c r="G2675" s="1"/>
    </row>
    <row r="2676" spans="1:7" x14ac:dyDescent="0.25">
      <c r="A2676" s="2" t="str">
        <f t="shared" si="41"/>
        <v>3_514</v>
      </c>
      <c r="B2676" s="1">
        <v>3</v>
      </c>
      <c r="C2676" s="1">
        <v>514</v>
      </c>
      <c r="D2676" s="1">
        <v>0.54313751309866298</v>
      </c>
      <c r="E2676" s="1">
        <v>0.54272031646485697</v>
      </c>
      <c r="F2676" s="1">
        <v>1.39628056806569</v>
      </c>
      <c r="G2676" s="1"/>
    </row>
    <row r="2677" spans="1:7" x14ac:dyDescent="0.25">
      <c r="A2677" s="2" t="str">
        <f t="shared" si="41"/>
        <v>3_515</v>
      </c>
      <c r="B2677" s="1">
        <v>3</v>
      </c>
      <c r="C2677" s="1">
        <v>515</v>
      </c>
      <c r="D2677" s="1">
        <v>0.32036553269999202</v>
      </c>
      <c r="E2677" s="1">
        <v>0.32010845307815899</v>
      </c>
      <c r="F2677" s="1">
        <v>1.2773271096593699</v>
      </c>
      <c r="G2677" s="1"/>
    </row>
    <row r="2678" spans="1:7" x14ac:dyDescent="0.25">
      <c r="A2678" s="2" t="str">
        <f t="shared" si="41"/>
        <v>3_516</v>
      </c>
      <c r="B2678" s="1">
        <v>3</v>
      </c>
      <c r="C2678" s="1">
        <v>516</v>
      </c>
      <c r="D2678" s="1">
        <v>4.8685291477109796E-3</v>
      </c>
      <c r="E2678" s="1">
        <v>5.18059071793045E-3</v>
      </c>
      <c r="F2678" s="1">
        <v>-1.8755599200128099</v>
      </c>
      <c r="G2678" s="1"/>
    </row>
    <row r="2679" spans="1:7" x14ac:dyDescent="0.25">
      <c r="A2679" s="2" t="str">
        <f t="shared" si="41"/>
        <v>3_517</v>
      </c>
      <c r="B2679" s="1">
        <v>3</v>
      </c>
      <c r="C2679" s="1">
        <v>517</v>
      </c>
      <c r="D2679" s="1">
        <v>-0.89226454377012898</v>
      </c>
      <c r="E2679" s="1">
        <v>-0.89195653881055004</v>
      </c>
      <c r="F2679" s="1">
        <v>-0.78851869106656103</v>
      </c>
      <c r="G2679" s="1"/>
    </row>
    <row r="2680" spans="1:7" x14ac:dyDescent="0.25">
      <c r="A2680" s="2" t="str">
        <f t="shared" si="41"/>
        <v>3_518</v>
      </c>
      <c r="B2680" s="1">
        <v>3</v>
      </c>
      <c r="C2680" s="1">
        <v>518</v>
      </c>
      <c r="D2680" s="1">
        <v>9.7005708852107297E-2</v>
      </c>
      <c r="E2680" s="1">
        <v>9.6993100580717001E-2</v>
      </c>
      <c r="F2680" s="1">
        <v>8.9106493912539095E-2</v>
      </c>
      <c r="G2680" s="1"/>
    </row>
    <row r="2681" spans="1:7" x14ac:dyDescent="0.25">
      <c r="A2681" s="2" t="str">
        <f t="shared" si="41"/>
        <v>3_519</v>
      </c>
      <c r="B2681" s="1">
        <v>3</v>
      </c>
      <c r="C2681" s="1">
        <v>519</v>
      </c>
      <c r="D2681" s="1">
        <v>0.50308742553479702</v>
      </c>
      <c r="E2681" s="1">
        <v>0.50384718148902197</v>
      </c>
      <c r="F2681" s="1">
        <v>1.1055781329530201</v>
      </c>
      <c r="G2681" s="1"/>
    </row>
    <row r="2682" spans="1:7" x14ac:dyDescent="0.25">
      <c r="A2682" s="2" t="str">
        <f t="shared" si="41"/>
        <v>3_520</v>
      </c>
      <c r="B2682" s="1">
        <v>3</v>
      </c>
      <c r="C2682" s="1">
        <v>520</v>
      </c>
      <c r="D2682" s="1">
        <v>-1.4318819262793701</v>
      </c>
      <c r="E2682" s="1">
        <v>-1.43062485030759</v>
      </c>
      <c r="F2682" s="1">
        <v>-0.45033123635038802</v>
      </c>
      <c r="G2682" s="1"/>
    </row>
    <row r="2683" spans="1:7" x14ac:dyDescent="0.25">
      <c r="A2683" s="2" t="str">
        <f t="shared" si="41"/>
        <v>3_521</v>
      </c>
      <c r="B2683" s="1">
        <v>3</v>
      </c>
      <c r="C2683" s="1">
        <v>521</v>
      </c>
      <c r="D2683" s="1">
        <v>-1.46527338735209</v>
      </c>
      <c r="E2683" s="1">
        <v>-1.46509821878465</v>
      </c>
      <c r="F2683" s="1">
        <v>0.138398465577905</v>
      </c>
      <c r="G2683" s="1"/>
    </row>
    <row r="2684" spans="1:7" x14ac:dyDescent="0.25">
      <c r="A2684" s="2" t="str">
        <f t="shared" si="41"/>
        <v>3_522</v>
      </c>
      <c r="B2684" s="1">
        <v>3</v>
      </c>
      <c r="C2684" s="1">
        <v>522</v>
      </c>
      <c r="D2684" s="1">
        <v>0.85604843536892905</v>
      </c>
      <c r="E2684" s="1">
        <v>0.85514134470279302</v>
      </c>
      <c r="F2684" s="1">
        <v>-6.5033922054769003E-2</v>
      </c>
      <c r="G2684" s="1"/>
    </row>
    <row r="2685" spans="1:7" x14ac:dyDescent="0.25">
      <c r="A2685" s="2" t="str">
        <f t="shared" si="41"/>
        <v>3_523</v>
      </c>
      <c r="B2685" s="1">
        <v>3</v>
      </c>
      <c r="C2685" s="1">
        <v>523</v>
      </c>
      <c r="D2685" s="1">
        <v>0.91925235383069404</v>
      </c>
      <c r="E2685" s="1">
        <v>0.91952148650542498</v>
      </c>
      <c r="F2685" s="1">
        <v>0.33011808575313001</v>
      </c>
      <c r="G2685" s="1"/>
    </row>
    <row r="2686" spans="1:7" x14ac:dyDescent="0.25">
      <c r="A2686" s="2" t="str">
        <f t="shared" si="41"/>
        <v>3_524</v>
      </c>
      <c r="B2686" s="1">
        <v>3</v>
      </c>
      <c r="C2686" s="1">
        <v>524</v>
      </c>
      <c r="D2686" s="1">
        <v>0.35389697318252</v>
      </c>
      <c r="E2686" s="1">
        <v>0.35476660500158902</v>
      </c>
      <c r="F2686" s="1">
        <v>0.73982901776766696</v>
      </c>
      <c r="G2686" s="1"/>
    </row>
    <row r="2687" spans="1:7" x14ac:dyDescent="0.25">
      <c r="A2687" s="2" t="str">
        <f t="shared" si="41"/>
        <v>3_525</v>
      </c>
      <c r="B2687" s="1">
        <v>3</v>
      </c>
      <c r="C2687" s="1">
        <v>525</v>
      </c>
      <c r="D2687" s="1">
        <v>0.14010891582901699</v>
      </c>
      <c r="E2687" s="1">
        <v>0.13749095018427901</v>
      </c>
      <c r="F2687" s="1">
        <v>-0.84587444110759502</v>
      </c>
      <c r="G2687" s="1"/>
    </row>
    <row r="2688" spans="1:7" x14ac:dyDescent="0.25">
      <c r="A2688" s="2" t="str">
        <f t="shared" si="41"/>
        <v>3_526</v>
      </c>
      <c r="B2688" s="1">
        <v>3</v>
      </c>
      <c r="C2688" s="1">
        <v>526</v>
      </c>
      <c r="D2688" s="1">
        <v>-0.62122825785381897</v>
      </c>
      <c r="E2688" s="1">
        <v>-0.62152253035146199</v>
      </c>
      <c r="F2688" s="1">
        <v>-0.25705757525231399</v>
      </c>
      <c r="G2688" s="1"/>
    </row>
    <row r="2689" spans="1:7" x14ac:dyDescent="0.25">
      <c r="A2689" s="2" t="str">
        <f t="shared" si="41"/>
        <v>3_527</v>
      </c>
      <c r="B2689" s="1">
        <v>3</v>
      </c>
      <c r="C2689" s="1">
        <v>527</v>
      </c>
      <c r="D2689" s="1">
        <v>0.67726087520394496</v>
      </c>
      <c r="E2689" s="1">
        <v>0.67583774258942997</v>
      </c>
      <c r="F2689" s="1">
        <v>0.69246445069836005</v>
      </c>
      <c r="G2689" s="1"/>
    </row>
    <row r="2690" spans="1:7" x14ac:dyDescent="0.25">
      <c r="A2690" s="2" t="str">
        <f t="shared" si="41"/>
        <v>3_528</v>
      </c>
      <c r="B2690" s="1">
        <v>3</v>
      </c>
      <c r="C2690" s="1">
        <v>528</v>
      </c>
      <c r="D2690" s="1">
        <v>1.74797406848563</v>
      </c>
      <c r="E2690" s="1">
        <v>1.74770900515467</v>
      </c>
      <c r="F2690" s="1">
        <v>2.8172975515103702</v>
      </c>
      <c r="G2690" s="1"/>
    </row>
    <row r="2691" spans="1:7" x14ac:dyDescent="0.25">
      <c r="A2691" s="2" t="str">
        <f t="shared" ref="A2691:A2754" si="42">B2691&amp;"_"&amp;C2691</f>
        <v>3_529</v>
      </c>
      <c r="B2691" s="1">
        <v>3</v>
      </c>
      <c r="C2691" s="1">
        <v>529</v>
      </c>
      <c r="D2691" s="1">
        <v>1.4788752725022201</v>
      </c>
      <c r="E2691" s="1">
        <v>1.4790089131497499</v>
      </c>
      <c r="F2691" s="1">
        <v>-0.96121547432351195</v>
      </c>
      <c r="G2691" s="1"/>
    </row>
    <row r="2692" spans="1:7" x14ac:dyDescent="0.25">
      <c r="A2692" s="2" t="str">
        <f t="shared" si="42"/>
        <v>3_530</v>
      </c>
      <c r="B2692" s="1">
        <v>3</v>
      </c>
      <c r="C2692" s="1">
        <v>530</v>
      </c>
      <c r="D2692" s="1">
        <v>0.22174313375264701</v>
      </c>
      <c r="E2692" s="1">
        <v>0.22309727888207301</v>
      </c>
      <c r="F2692" s="1">
        <v>0.72462588739653999</v>
      </c>
      <c r="G2692" s="1"/>
    </row>
    <row r="2693" spans="1:7" x14ac:dyDescent="0.25">
      <c r="A2693" s="2" t="str">
        <f t="shared" si="42"/>
        <v>3_531</v>
      </c>
      <c r="B2693" s="1">
        <v>3</v>
      </c>
      <c r="C2693" s="1">
        <v>531</v>
      </c>
      <c r="D2693" s="1">
        <v>-1.24373760630756</v>
      </c>
      <c r="E2693" s="1">
        <v>-1.2443856681815699</v>
      </c>
      <c r="F2693" s="1">
        <v>-0.91321912696750396</v>
      </c>
      <c r="G2693" s="1"/>
    </row>
    <row r="2694" spans="1:7" x14ac:dyDescent="0.25">
      <c r="A2694" s="2" t="str">
        <f t="shared" si="42"/>
        <v>3_532</v>
      </c>
      <c r="B2694" s="1">
        <v>3</v>
      </c>
      <c r="C2694" s="1">
        <v>532</v>
      </c>
      <c r="D2694" s="1">
        <v>0.67506073482115203</v>
      </c>
      <c r="E2694" s="1">
        <v>0.67431144183265901</v>
      </c>
      <c r="F2694" s="1">
        <v>0.414302570505243</v>
      </c>
      <c r="G2694" s="1"/>
    </row>
    <row r="2695" spans="1:7" x14ac:dyDescent="0.25">
      <c r="A2695" s="2" t="str">
        <f t="shared" si="42"/>
        <v>3_533</v>
      </c>
      <c r="B2695" s="1">
        <v>3</v>
      </c>
      <c r="C2695" s="1">
        <v>533</v>
      </c>
      <c r="D2695" s="1">
        <v>0.55102772599308703</v>
      </c>
      <c r="E2695" s="1">
        <v>0.54997448029495899</v>
      </c>
      <c r="F2695" s="1">
        <v>-1.58410605829988</v>
      </c>
      <c r="G2695" s="1"/>
    </row>
    <row r="2696" spans="1:7" x14ac:dyDescent="0.25">
      <c r="A2696" s="2" t="str">
        <f t="shared" si="42"/>
        <v>3_534</v>
      </c>
      <c r="B2696" s="1">
        <v>3</v>
      </c>
      <c r="C2696" s="1">
        <v>534</v>
      </c>
      <c r="D2696" s="1">
        <v>0.74106065103298802</v>
      </c>
      <c r="E2696" s="1">
        <v>0.74180453652563705</v>
      </c>
      <c r="F2696" s="1">
        <v>-0.112385030654905</v>
      </c>
      <c r="G2696" s="1"/>
    </row>
    <row r="2697" spans="1:7" x14ac:dyDescent="0.25">
      <c r="A2697" s="2" t="str">
        <f t="shared" si="42"/>
        <v>3_535</v>
      </c>
      <c r="B2697" s="1">
        <v>3</v>
      </c>
      <c r="C2697" s="1">
        <v>535</v>
      </c>
      <c r="D2697" s="1">
        <v>-0.54226993157578696</v>
      </c>
      <c r="E2697" s="1">
        <v>-0.54161991759125205</v>
      </c>
      <c r="F2697" s="1">
        <v>0.88692891515296801</v>
      </c>
      <c r="G2697" s="1"/>
    </row>
    <row r="2698" spans="1:7" x14ac:dyDescent="0.25">
      <c r="A2698" s="2" t="str">
        <f t="shared" si="42"/>
        <v>3_536</v>
      </c>
      <c r="B2698" s="1">
        <v>3</v>
      </c>
      <c r="C2698" s="1">
        <v>536</v>
      </c>
      <c r="D2698" s="1">
        <v>-1.57762852965294</v>
      </c>
      <c r="E2698" s="1">
        <v>-1.57883560970703</v>
      </c>
      <c r="F2698" s="1">
        <v>-0.19972674162545101</v>
      </c>
      <c r="G2698" s="1"/>
    </row>
    <row r="2699" spans="1:7" x14ac:dyDescent="0.25">
      <c r="A2699" s="2" t="str">
        <f t="shared" si="42"/>
        <v>3_537</v>
      </c>
      <c r="B2699" s="1">
        <v>3</v>
      </c>
      <c r="C2699" s="1">
        <v>537</v>
      </c>
      <c r="D2699" s="1">
        <v>-0.46780193173242601</v>
      </c>
      <c r="E2699" s="1">
        <v>-0.46861095763247901</v>
      </c>
      <c r="F2699" s="1">
        <v>-0.17264728095071399</v>
      </c>
      <c r="G2699" s="1"/>
    </row>
    <row r="2700" spans="1:7" x14ac:dyDescent="0.25">
      <c r="A2700" s="2" t="str">
        <f t="shared" si="42"/>
        <v>3_538</v>
      </c>
      <c r="B2700" s="1">
        <v>3</v>
      </c>
      <c r="C2700" s="1">
        <v>538</v>
      </c>
      <c r="D2700" s="1">
        <v>-0.91675600577541205</v>
      </c>
      <c r="E2700" s="1">
        <v>-0.91663376644836403</v>
      </c>
      <c r="F2700" s="1">
        <v>2.7934727731762901</v>
      </c>
      <c r="G2700" s="1"/>
    </row>
    <row r="2701" spans="1:7" x14ac:dyDescent="0.25">
      <c r="A2701" s="2" t="str">
        <f t="shared" si="42"/>
        <v>3_539</v>
      </c>
      <c r="B2701" s="1">
        <v>3</v>
      </c>
      <c r="C2701" s="1">
        <v>539</v>
      </c>
      <c r="D2701" s="1">
        <v>-1.9026957558814299</v>
      </c>
      <c r="E2701" s="1">
        <v>-1.90360712643346</v>
      </c>
      <c r="F2701" s="1">
        <v>-1.2130757361017399</v>
      </c>
      <c r="G2701" s="1"/>
    </row>
    <row r="2702" spans="1:7" x14ac:dyDescent="0.25">
      <c r="A2702" s="2" t="str">
        <f t="shared" si="42"/>
        <v>3_540</v>
      </c>
      <c r="B2702" s="1">
        <v>3</v>
      </c>
      <c r="C2702" s="1">
        <v>540</v>
      </c>
      <c r="D2702" s="1">
        <v>-2.5186666539667502</v>
      </c>
      <c r="E2702" s="1">
        <v>-2.5162623743526802</v>
      </c>
      <c r="F2702" s="1">
        <v>-2.0681769884177901</v>
      </c>
      <c r="G2702" s="1"/>
    </row>
    <row r="2703" spans="1:7" x14ac:dyDescent="0.25">
      <c r="A2703" s="2" t="str">
        <f t="shared" si="42"/>
        <v>3_541</v>
      </c>
      <c r="B2703" s="1">
        <v>3</v>
      </c>
      <c r="C2703" s="1">
        <v>541</v>
      </c>
      <c r="D2703" s="1">
        <v>-0.64334647421476099</v>
      </c>
      <c r="E2703" s="1">
        <v>-0.642240756515708</v>
      </c>
      <c r="F2703" s="1">
        <v>0.30622147300719699</v>
      </c>
      <c r="G2703" s="1"/>
    </row>
    <row r="2704" spans="1:7" x14ac:dyDescent="0.25">
      <c r="A2704" s="2" t="str">
        <f t="shared" si="42"/>
        <v>3_542</v>
      </c>
      <c r="B2704" s="1">
        <v>3</v>
      </c>
      <c r="C2704" s="1">
        <v>542</v>
      </c>
      <c r="D2704" s="1">
        <v>0.84893649831626805</v>
      </c>
      <c r="E2704" s="1">
        <v>0.84909664340935198</v>
      </c>
      <c r="F2704" s="1">
        <v>0.79722527086768502</v>
      </c>
      <c r="G2704" s="1"/>
    </row>
    <row r="2705" spans="1:7" x14ac:dyDescent="0.25">
      <c r="A2705" s="2" t="str">
        <f t="shared" si="42"/>
        <v>3_543</v>
      </c>
      <c r="B2705" s="1">
        <v>3</v>
      </c>
      <c r="C2705" s="1">
        <v>543</v>
      </c>
      <c r="D2705" s="1">
        <v>0.73298825466591</v>
      </c>
      <c r="E2705" s="1">
        <v>0.73219408623661697</v>
      </c>
      <c r="F2705" s="1">
        <v>-1.4470137287854501</v>
      </c>
      <c r="G2705" s="1"/>
    </row>
    <row r="2706" spans="1:7" x14ac:dyDescent="0.25">
      <c r="A2706" s="2" t="str">
        <f t="shared" si="42"/>
        <v>3_544</v>
      </c>
      <c r="B2706" s="1">
        <v>3</v>
      </c>
      <c r="C2706" s="1">
        <v>544</v>
      </c>
      <c r="D2706" s="1">
        <v>-0.35961256821273802</v>
      </c>
      <c r="E2706" s="1">
        <v>-0.36158224262160499</v>
      </c>
      <c r="F2706" s="1">
        <v>0.74705843773626202</v>
      </c>
      <c r="G2706" s="1"/>
    </row>
    <row r="2707" spans="1:7" x14ac:dyDescent="0.25">
      <c r="A2707" s="2" t="str">
        <f t="shared" si="42"/>
        <v>3_545</v>
      </c>
      <c r="B2707" s="1">
        <v>3</v>
      </c>
      <c r="C2707" s="1">
        <v>545</v>
      </c>
      <c r="D2707" s="1">
        <v>0.71668092471151601</v>
      </c>
      <c r="E2707" s="1">
        <v>0.71710303443332402</v>
      </c>
      <c r="F2707" s="1">
        <v>1.79127016090791</v>
      </c>
      <c r="G2707" s="1"/>
    </row>
    <row r="2708" spans="1:7" x14ac:dyDescent="0.25">
      <c r="A2708" s="2" t="str">
        <f t="shared" si="42"/>
        <v>3_546</v>
      </c>
      <c r="B2708" s="1">
        <v>3</v>
      </c>
      <c r="C2708" s="1">
        <v>546</v>
      </c>
      <c r="D2708" s="1">
        <v>0.64656199506614997</v>
      </c>
      <c r="E2708" s="1">
        <v>0.646324726574943</v>
      </c>
      <c r="F2708" s="1">
        <v>0.84614741347725098</v>
      </c>
      <c r="G2708" s="1"/>
    </row>
    <row r="2709" spans="1:7" x14ac:dyDescent="0.25">
      <c r="A2709" s="2" t="str">
        <f t="shared" si="42"/>
        <v>3_547</v>
      </c>
      <c r="B2709" s="1">
        <v>3</v>
      </c>
      <c r="C2709" s="1">
        <v>547</v>
      </c>
      <c r="D2709" s="1">
        <v>-0.59825681267317599</v>
      </c>
      <c r="E2709" s="1">
        <v>-0.59823890214369602</v>
      </c>
      <c r="F2709" s="1">
        <v>-0.55055761246039303</v>
      </c>
      <c r="G2709" s="1"/>
    </row>
    <row r="2710" spans="1:7" x14ac:dyDescent="0.25">
      <c r="A2710" s="2" t="str">
        <f t="shared" si="42"/>
        <v>3_548</v>
      </c>
      <c r="B2710" s="1">
        <v>3</v>
      </c>
      <c r="C2710" s="1">
        <v>548</v>
      </c>
      <c r="D2710" s="1">
        <v>-0.351983113010295</v>
      </c>
      <c r="E2710" s="1">
        <v>-0.35213301161606397</v>
      </c>
      <c r="F2710" s="1">
        <v>0.74469553977354797</v>
      </c>
      <c r="G2710" s="1"/>
    </row>
    <row r="2711" spans="1:7" x14ac:dyDescent="0.25">
      <c r="A2711" s="2" t="str">
        <f t="shared" si="42"/>
        <v>3_549</v>
      </c>
      <c r="B2711" s="1">
        <v>3</v>
      </c>
      <c r="C2711" s="1">
        <v>549</v>
      </c>
      <c r="D2711" s="1">
        <v>0.51027269944168396</v>
      </c>
      <c r="E2711" s="1">
        <v>0.51009343808153895</v>
      </c>
      <c r="F2711" s="1">
        <v>-8.1617784951641403E-2</v>
      </c>
      <c r="G2711" s="1"/>
    </row>
    <row r="2712" spans="1:7" x14ac:dyDescent="0.25">
      <c r="A2712" s="2" t="str">
        <f t="shared" si="42"/>
        <v>3_550</v>
      </c>
      <c r="B2712" s="1">
        <v>3</v>
      </c>
      <c r="C2712" s="1">
        <v>550</v>
      </c>
      <c r="D2712" s="1">
        <v>0.15559241052081199</v>
      </c>
      <c r="E2712" s="1">
        <v>0.15411602590364401</v>
      </c>
      <c r="F2712" s="1">
        <v>0.42995619074548302</v>
      </c>
      <c r="G2712" s="1"/>
    </row>
    <row r="2713" spans="1:7" x14ac:dyDescent="0.25">
      <c r="A2713" s="2" t="str">
        <f t="shared" si="42"/>
        <v>3_551</v>
      </c>
      <c r="B2713" s="1">
        <v>3</v>
      </c>
      <c r="C2713" s="1">
        <v>551</v>
      </c>
      <c r="D2713" s="1">
        <v>-0.31131175017981999</v>
      </c>
      <c r="E2713" s="1">
        <v>-0.31176564867608503</v>
      </c>
      <c r="F2713" s="1">
        <v>-0.33151054019933301</v>
      </c>
      <c r="G2713" s="1"/>
    </row>
    <row r="2714" spans="1:7" x14ac:dyDescent="0.25">
      <c r="A2714" s="2" t="str">
        <f t="shared" si="42"/>
        <v>3_552</v>
      </c>
      <c r="B2714" s="1">
        <v>3</v>
      </c>
      <c r="C2714" s="1">
        <v>552</v>
      </c>
      <c r="D2714" s="1">
        <v>1.13767429051599</v>
      </c>
      <c r="E2714" s="1">
        <v>1.13616423415562</v>
      </c>
      <c r="F2714" s="1">
        <v>1.4804501146134099</v>
      </c>
      <c r="G2714" s="1"/>
    </row>
    <row r="2715" spans="1:7" x14ac:dyDescent="0.25">
      <c r="A2715" s="2" t="str">
        <f t="shared" si="42"/>
        <v>3_553</v>
      </c>
      <c r="B2715" s="1">
        <v>3</v>
      </c>
      <c r="C2715" s="1">
        <v>553</v>
      </c>
      <c r="D2715" s="1">
        <v>-1.0700323967193199</v>
      </c>
      <c r="E2715" s="1">
        <v>-1.0694069294403401</v>
      </c>
      <c r="F2715" s="1">
        <v>-0.78067483400739002</v>
      </c>
      <c r="G2715" s="1"/>
    </row>
    <row r="2716" spans="1:7" x14ac:dyDescent="0.25">
      <c r="A2716" s="2" t="str">
        <f t="shared" si="42"/>
        <v>3_554</v>
      </c>
      <c r="B2716" s="1">
        <v>3</v>
      </c>
      <c r="C2716" s="1">
        <v>554</v>
      </c>
      <c r="D2716" s="1">
        <v>-0.47820704106848899</v>
      </c>
      <c r="E2716" s="1">
        <v>-0.479196243293466</v>
      </c>
      <c r="F2716" s="1">
        <v>-0.376884263576727</v>
      </c>
      <c r="G2716" s="1"/>
    </row>
    <row r="2717" spans="1:7" x14ac:dyDescent="0.25">
      <c r="A2717" s="2" t="str">
        <f t="shared" si="42"/>
        <v>3_555</v>
      </c>
      <c r="B2717" s="1">
        <v>3</v>
      </c>
      <c r="C2717" s="1">
        <v>555</v>
      </c>
      <c r="D2717" s="1">
        <v>-0.46631946180157602</v>
      </c>
      <c r="E2717" s="1">
        <v>-0.46668804839406203</v>
      </c>
      <c r="F2717" s="1">
        <v>-2.56320599573217E-2</v>
      </c>
      <c r="G2717" s="1"/>
    </row>
    <row r="2718" spans="1:7" x14ac:dyDescent="0.25">
      <c r="A2718" s="2" t="str">
        <f t="shared" si="42"/>
        <v>3_556</v>
      </c>
      <c r="B2718" s="1">
        <v>3</v>
      </c>
      <c r="C2718" s="1">
        <v>556</v>
      </c>
      <c r="D2718" s="1">
        <v>9.2027161575080799E-2</v>
      </c>
      <c r="E2718" s="1">
        <v>9.1442544331270997E-2</v>
      </c>
      <c r="F2718" s="1">
        <v>0.984916336968365</v>
      </c>
      <c r="G2718" s="1"/>
    </row>
    <row r="2719" spans="1:7" x14ac:dyDescent="0.25">
      <c r="A2719" s="2" t="str">
        <f t="shared" si="42"/>
        <v>3_557</v>
      </c>
      <c r="B2719" s="1">
        <v>3</v>
      </c>
      <c r="C2719" s="1">
        <v>557</v>
      </c>
      <c r="D2719" s="1">
        <v>-0.57821230046347805</v>
      </c>
      <c r="E2719" s="1">
        <v>-0.57879702217659101</v>
      </c>
      <c r="F2719" s="1">
        <v>-1.1836032409047399</v>
      </c>
      <c r="G2719" s="1"/>
    </row>
    <row r="2720" spans="1:7" x14ac:dyDescent="0.25">
      <c r="A2720" s="2" t="str">
        <f t="shared" si="42"/>
        <v>3_558</v>
      </c>
      <c r="B2720" s="1">
        <v>3</v>
      </c>
      <c r="C2720" s="1">
        <v>558</v>
      </c>
      <c r="D2720" s="1">
        <v>-0.63949398500385801</v>
      </c>
      <c r="E2720" s="1">
        <v>-0.639954266888342</v>
      </c>
      <c r="F2720" s="1">
        <v>0.351880987981182</v>
      </c>
      <c r="G2720" s="1"/>
    </row>
    <row r="2721" spans="1:7" x14ac:dyDescent="0.25">
      <c r="A2721" s="2" t="str">
        <f t="shared" si="42"/>
        <v>3_559</v>
      </c>
      <c r="B2721" s="1">
        <v>3</v>
      </c>
      <c r="C2721" s="1">
        <v>559</v>
      </c>
      <c r="D2721" s="1">
        <v>-0.16781634233635101</v>
      </c>
      <c r="E2721" s="1">
        <v>-0.17043732079135199</v>
      </c>
      <c r="F2721" s="1">
        <v>-0.36842771713099798</v>
      </c>
      <c r="G2721" s="1"/>
    </row>
    <row r="2722" spans="1:7" x14ac:dyDescent="0.25">
      <c r="A2722" s="2" t="str">
        <f t="shared" si="42"/>
        <v>3_560</v>
      </c>
      <c r="B2722" s="1">
        <v>3</v>
      </c>
      <c r="C2722" s="1">
        <v>560</v>
      </c>
      <c r="D2722" s="1">
        <v>-0.77183204414624496</v>
      </c>
      <c r="E2722" s="1">
        <v>-0.77176009315443805</v>
      </c>
      <c r="F2722" s="1">
        <v>1.7920256486019399</v>
      </c>
      <c r="G2722" s="1"/>
    </row>
    <row r="2723" spans="1:7" x14ac:dyDescent="0.25">
      <c r="A2723" s="2" t="str">
        <f t="shared" si="42"/>
        <v>3_561</v>
      </c>
      <c r="B2723" s="1">
        <v>3</v>
      </c>
      <c r="C2723" s="1">
        <v>561</v>
      </c>
      <c r="D2723" s="1">
        <v>4.3872335523154199E-2</v>
      </c>
      <c r="E2723" s="1">
        <v>4.32213643274936E-2</v>
      </c>
      <c r="F2723" s="1">
        <v>0.26098196526157402</v>
      </c>
      <c r="G2723" s="1"/>
    </row>
    <row r="2724" spans="1:7" x14ac:dyDescent="0.25">
      <c r="A2724" s="2" t="str">
        <f t="shared" si="42"/>
        <v>3_562</v>
      </c>
      <c r="B2724" s="1">
        <v>3</v>
      </c>
      <c r="C2724" s="1">
        <v>562</v>
      </c>
      <c r="D2724" s="1">
        <v>-0.20481951287645001</v>
      </c>
      <c r="E2724" s="1">
        <v>-0.20481793273670901</v>
      </c>
      <c r="F2724" s="1">
        <v>-1.4108702673601199</v>
      </c>
      <c r="G2724" s="1"/>
    </row>
    <row r="2725" spans="1:7" x14ac:dyDescent="0.25">
      <c r="A2725" s="2" t="str">
        <f t="shared" si="42"/>
        <v>3_563</v>
      </c>
      <c r="B2725" s="1">
        <v>3</v>
      </c>
      <c r="C2725" s="1">
        <v>563</v>
      </c>
      <c r="D2725" s="1">
        <v>-0.98883952216131199</v>
      </c>
      <c r="E2725" s="1">
        <v>-0.98712766879765301</v>
      </c>
      <c r="F2725" s="1">
        <v>0.933934511859556</v>
      </c>
      <c r="G2725" s="1"/>
    </row>
    <row r="2726" spans="1:7" x14ac:dyDescent="0.25">
      <c r="A2726" s="2" t="str">
        <f t="shared" si="42"/>
        <v>3_564</v>
      </c>
      <c r="B2726" s="1">
        <v>3</v>
      </c>
      <c r="C2726" s="1">
        <v>564</v>
      </c>
      <c r="D2726" s="1">
        <v>0.120936917219824</v>
      </c>
      <c r="E2726" s="1">
        <v>0.12116685807500099</v>
      </c>
      <c r="F2726" s="1">
        <v>0.60393363493832997</v>
      </c>
      <c r="G2726" s="1"/>
    </row>
    <row r="2727" spans="1:7" x14ac:dyDescent="0.25">
      <c r="A2727" s="2" t="str">
        <f t="shared" si="42"/>
        <v>3_565</v>
      </c>
      <c r="B2727" s="1">
        <v>3</v>
      </c>
      <c r="C2727" s="1">
        <v>565</v>
      </c>
      <c r="D2727" s="1">
        <v>-0.97681054717557803</v>
      </c>
      <c r="E2727" s="1">
        <v>-0.97645330674948405</v>
      </c>
      <c r="F2727" s="1">
        <v>0.24094897276431201</v>
      </c>
      <c r="G2727" s="1"/>
    </row>
    <row r="2728" spans="1:7" x14ac:dyDescent="0.25">
      <c r="A2728" s="2" t="str">
        <f t="shared" si="42"/>
        <v>3_566</v>
      </c>
      <c r="B2728" s="1">
        <v>3</v>
      </c>
      <c r="C2728" s="1">
        <v>566</v>
      </c>
      <c r="D2728" s="1">
        <v>-0.46777671624087103</v>
      </c>
      <c r="E2728" s="1">
        <v>-0.46773557977429298</v>
      </c>
      <c r="F2728" s="1">
        <v>1.28911043231504</v>
      </c>
      <c r="G2728" s="1"/>
    </row>
    <row r="2729" spans="1:7" x14ac:dyDescent="0.25">
      <c r="A2729" s="2" t="str">
        <f t="shared" si="42"/>
        <v>3_567</v>
      </c>
      <c r="B2729" s="1">
        <v>3</v>
      </c>
      <c r="C2729" s="1">
        <v>567</v>
      </c>
      <c r="D2729" s="1">
        <v>-6.5344903175430097E-2</v>
      </c>
      <c r="E2729" s="1">
        <v>-6.5902221132537506E-2</v>
      </c>
      <c r="F2729" s="1">
        <v>0.93414413768847104</v>
      </c>
      <c r="G2729" s="1"/>
    </row>
    <row r="2730" spans="1:7" x14ac:dyDescent="0.25">
      <c r="A2730" s="2" t="str">
        <f t="shared" si="42"/>
        <v>3_568</v>
      </c>
      <c r="B2730" s="1">
        <v>3</v>
      </c>
      <c r="C2730" s="1">
        <v>568</v>
      </c>
      <c r="D2730" s="1">
        <v>-7.8751528242013397E-2</v>
      </c>
      <c r="E2730" s="1">
        <v>-7.7410391793597405E-2</v>
      </c>
      <c r="F2730" s="1">
        <v>1.3294444635153799</v>
      </c>
      <c r="G2730" s="1"/>
    </row>
    <row r="2731" spans="1:7" x14ac:dyDescent="0.25">
      <c r="A2731" s="2" t="str">
        <f t="shared" si="42"/>
        <v>3_569</v>
      </c>
      <c r="B2731" s="1">
        <v>3</v>
      </c>
      <c r="C2731" s="1">
        <v>569</v>
      </c>
      <c r="D2731" s="1">
        <v>-0.17751471050201501</v>
      </c>
      <c r="E2731" s="1">
        <v>-0.177937977742887</v>
      </c>
      <c r="F2731" s="1">
        <v>7.5860831548803298E-2</v>
      </c>
      <c r="G2731" s="1"/>
    </row>
    <row r="2732" spans="1:7" x14ac:dyDescent="0.25">
      <c r="A2732" s="2" t="str">
        <f t="shared" si="42"/>
        <v>3_570</v>
      </c>
      <c r="B2732" s="1">
        <v>3</v>
      </c>
      <c r="C2732" s="1">
        <v>570</v>
      </c>
      <c r="D2732" s="1">
        <v>9.7356785814004504E-2</v>
      </c>
      <c r="E2732" s="1">
        <v>9.7012993387720695E-2</v>
      </c>
      <c r="F2732" s="1">
        <v>-1.3652698147664399</v>
      </c>
      <c r="G2732" s="1"/>
    </row>
    <row r="2733" spans="1:7" x14ac:dyDescent="0.25">
      <c r="A2733" s="2" t="str">
        <f t="shared" si="42"/>
        <v>3_571</v>
      </c>
      <c r="B2733" s="1">
        <v>3</v>
      </c>
      <c r="C2733" s="1">
        <v>571</v>
      </c>
      <c r="D2733" s="1">
        <v>0.57686859259044898</v>
      </c>
      <c r="E2733" s="1">
        <v>0.57788220860725203</v>
      </c>
      <c r="F2733" s="1">
        <v>-0.50612138381347105</v>
      </c>
      <c r="G2733" s="1"/>
    </row>
    <row r="2734" spans="1:7" x14ac:dyDescent="0.25">
      <c r="A2734" s="2" t="str">
        <f t="shared" si="42"/>
        <v>3_572</v>
      </c>
      <c r="B2734" s="1">
        <v>3</v>
      </c>
      <c r="C2734" s="1">
        <v>572</v>
      </c>
      <c r="D2734" s="1">
        <v>-0.28295089458262901</v>
      </c>
      <c r="E2734" s="1">
        <v>-0.28333716429283501</v>
      </c>
      <c r="F2734" s="1">
        <v>0.14818021510832</v>
      </c>
      <c r="G2734" s="1"/>
    </row>
    <row r="2735" spans="1:7" x14ac:dyDescent="0.25">
      <c r="A2735" s="2" t="str">
        <f t="shared" si="42"/>
        <v>3_573</v>
      </c>
      <c r="B2735" s="1">
        <v>3</v>
      </c>
      <c r="C2735" s="1">
        <v>573</v>
      </c>
      <c r="D2735" s="1">
        <v>-1.0326416635373801</v>
      </c>
      <c r="E2735" s="1">
        <v>-1.03300106079448</v>
      </c>
      <c r="F2735" s="1">
        <v>-0.372392010215575</v>
      </c>
      <c r="G2735" s="1"/>
    </row>
    <row r="2736" spans="1:7" x14ac:dyDescent="0.25">
      <c r="A2736" s="2" t="str">
        <f t="shared" si="42"/>
        <v>3_574</v>
      </c>
      <c r="B2736" s="1">
        <v>3</v>
      </c>
      <c r="C2736" s="1">
        <v>574</v>
      </c>
      <c r="D2736" s="1">
        <v>1.29504948957409E-2</v>
      </c>
      <c r="E2736" s="1">
        <v>1.28010582084276E-2</v>
      </c>
      <c r="F2736" s="1">
        <v>0.58595143025370999</v>
      </c>
      <c r="G2736" s="1"/>
    </row>
    <row r="2737" spans="1:7" x14ac:dyDescent="0.25">
      <c r="A2737" s="2" t="str">
        <f t="shared" si="42"/>
        <v>3_575</v>
      </c>
      <c r="B2737" s="1">
        <v>3</v>
      </c>
      <c r="C2737" s="1">
        <v>575</v>
      </c>
      <c r="D2737" s="1">
        <v>0.84117110993660404</v>
      </c>
      <c r="E2737" s="1">
        <v>0.84096636373964995</v>
      </c>
      <c r="F2737" s="1">
        <v>-1.5589731635944499</v>
      </c>
      <c r="G2737" s="1"/>
    </row>
    <row r="2738" spans="1:7" x14ac:dyDescent="0.25">
      <c r="A2738" s="2" t="str">
        <f t="shared" si="42"/>
        <v>3_576</v>
      </c>
      <c r="B2738" s="1">
        <v>3</v>
      </c>
      <c r="C2738" s="1">
        <v>576</v>
      </c>
      <c r="D2738" s="1">
        <v>0.92114890447712505</v>
      </c>
      <c r="E2738" s="1">
        <v>0.92033606487706199</v>
      </c>
      <c r="F2738" s="1">
        <v>-0.37014860118583398</v>
      </c>
      <c r="G2738" s="1"/>
    </row>
    <row r="2739" spans="1:7" x14ac:dyDescent="0.25">
      <c r="A2739" s="2" t="str">
        <f t="shared" si="42"/>
        <v>3_577</v>
      </c>
      <c r="B2739" s="1">
        <v>3</v>
      </c>
      <c r="C2739" s="1">
        <v>577</v>
      </c>
      <c r="D2739" s="1">
        <v>-1.23283400666314</v>
      </c>
      <c r="E2739" s="1">
        <v>-1.23361929475612</v>
      </c>
      <c r="F2739" s="1">
        <v>-1.1730820302693199</v>
      </c>
      <c r="G2739" s="1"/>
    </row>
    <row r="2740" spans="1:7" x14ac:dyDescent="0.25">
      <c r="A2740" s="2" t="str">
        <f t="shared" si="42"/>
        <v>3_578</v>
      </c>
      <c r="B2740" s="1">
        <v>3</v>
      </c>
      <c r="C2740" s="1">
        <v>578</v>
      </c>
      <c r="D2740" s="1">
        <v>3.7123869126970699</v>
      </c>
      <c r="E2740" s="1">
        <v>3.71146120553585</v>
      </c>
      <c r="F2740" s="1">
        <v>3.2460177153518499</v>
      </c>
      <c r="G2740" s="1"/>
    </row>
    <row r="2741" spans="1:7" x14ac:dyDescent="0.25">
      <c r="A2741" s="2" t="str">
        <f t="shared" si="42"/>
        <v>3_579</v>
      </c>
      <c r="B2741" s="1">
        <v>3</v>
      </c>
      <c r="C2741" s="1">
        <v>579</v>
      </c>
      <c r="D2741" s="1">
        <v>0.32229791831179599</v>
      </c>
      <c r="E2741" s="1">
        <v>0.322764546851941</v>
      </c>
      <c r="F2741" s="1">
        <v>-0.161762485882085</v>
      </c>
      <c r="G2741" s="1"/>
    </row>
    <row r="2742" spans="1:7" x14ac:dyDescent="0.25">
      <c r="A2742" s="2" t="str">
        <f t="shared" si="42"/>
        <v>3_580</v>
      </c>
      <c r="B2742" s="1">
        <v>3</v>
      </c>
      <c r="C2742" s="1">
        <v>580</v>
      </c>
      <c r="D2742" s="1">
        <v>-0.79791617046820296</v>
      </c>
      <c r="E2742" s="1">
        <v>-0.79752277851200404</v>
      </c>
      <c r="F2742" s="1">
        <v>1.51429594701607</v>
      </c>
      <c r="G2742" s="1"/>
    </row>
    <row r="2743" spans="1:7" x14ac:dyDescent="0.25">
      <c r="A2743" s="2" t="str">
        <f t="shared" si="42"/>
        <v>3_581</v>
      </c>
      <c r="B2743" s="1">
        <v>3</v>
      </c>
      <c r="C2743" s="1">
        <v>581</v>
      </c>
      <c r="D2743" s="1">
        <v>-1.5890289406662501E-2</v>
      </c>
      <c r="E2743" s="1">
        <v>-1.59894438442152E-2</v>
      </c>
      <c r="F2743" s="1">
        <v>0.60731274650828804</v>
      </c>
      <c r="G2743" s="1"/>
    </row>
    <row r="2744" spans="1:7" x14ac:dyDescent="0.25">
      <c r="A2744" s="2" t="str">
        <f t="shared" si="42"/>
        <v>3_582</v>
      </c>
      <c r="B2744" s="1">
        <v>3</v>
      </c>
      <c r="C2744" s="1">
        <v>582</v>
      </c>
      <c r="D2744" s="1">
        <v>-0.36675697243813599</v>
      </c>
      <c r="E2744" s="1">
        <v>-0.36742941006871699</v>
      </c>
      <c r="F2744" s="1">
        <v>-0.55462875127053202</v>
      </c>
      <c r="G2744" s="1"/>
    </row>
    <row r="2745" spans="1:7" x14ac:dyDescent="0.25">
      <c r="A2745" s="2" t="str">
        <f t="shared" si="42"/>
        <v>3_583</v>
      </c>
      <c r="B2745" s="1">
        <v>3</v>
      </c>
      <c r="C2745" s="1">
        <v>583</v>
      </c>
      <c r="D2745" s="1">
        <v>0.41015792790593197</v>
      </c>
      <c r="E2745" s="1">
        <v>0.41075460403349101</v>
      </c>
      <c r="F2745" s="1">
        <v>-3.0304017609835102E-2</v>
      </c>
      <c r="G2745" s="1"/>
    </row>
    <row r="2746" spans="1:7" x14ac:dyDescent="0.25">
      <c r="A2746" s="2" t="str">
        <f t="shared" si="42"/>
        <v>3_584</v>
      </c>
      <c r="B2746" s="1">
        <v>3</v>
      </c>
      <c r="C2746" s="1">
        <v>584</v>
      </c>
      <c r="D2746" s="1">
        <v>0.31078865252119597</v>
      </c>
      <c r="E2746" s="1">
        <v>0.31309690029110299</v>
      </c>
      <c r="F2746" s="1">
        <v>0.73972895039868902</v>
      </c>
      <c r="G2746" s="1"/>
    </row>
    <row r="2747" spans="1:7" x14ac:dyDescent="0.25">
      <c r="A2747" s="2" t="str">
        <f t="shared" si="42"/>
        <v>3_585</v>
      </c>
      <c r="B2747" s="1">
        <v>3</v>
      </c>
      <c r="C2747" s="1">
        <v>585</v>
      </c>
      <c r="D2747" s="1">
        <v>-0.244534649143032</v>
      </c>
      <c r="E2747" s="1">
        <v>-0.246308280384818</v>
      </c>
      <c r="F2747" s="1">
        <v>1.3684673985464499</v>
      </c>
      <c r="G2747" s="1"/>
    </row>
    <row r="2748" spans="1:7" x14ac:dyDescent="0.25">
      <c r="A2748" s="2" t="str">
        <f t="shared" si="42"/>
        <v>3_586</v>
      </c>
      <c r="B2748" s="1">
        <v>3</v>
      </c>
      <c r="C2748" s="1">
        <v>586</v>
      </c>
      <c r="D2748" s="1">
        <v>-0.329121938767161</v>
      </c>
      <c r="E2748" s="1">
        <v>-0.328249412859139</v>
      </c>
      <c r="F2748" s="1">
        <v>0.80922584016893595</v>
      </c>
      <c r="G2748" s="1"/>
    </row>
    <row r="2749" spans="1:7" x14ac:dyDescent="0.25">
      <c r="A2749" s="2" t="str">
        <f t="shared" si="42"/>
        <v>3_587</v>
      </c>
      <c r="B2749" s="1">
        <v>3</v>
      </c>
      <c r="C2749" s="1">
        <v>587</v>
      </c>
      <c r="D2749" s="1">
        <v>0.31872690950056098</v>
      </c>
      <c r="E2749" s="1">
        <v>0.31876211123500298</v>
      </c>
      <c r="F2749" s="1">
        <v>0.75527703163807602</v>
      </c>
      <c r="G2749" s="1"/>
    </row>
    <row r="2750" spans="1:7" x14ac:dyDescent="0.25">
      <c r="A2750" s="2" t="str">
        <f t="shared" si="42"/>
        <v>3_588</v>
      </c>
      <c r="B2750" s="1">
        <v>3</v>
      </c>
      <c r="C2750" s="1">
        <v>588</v>
      </c>
      <c r="D2750" s="1">
        <v>-1.2148333320678699</v>
      </c>
      <c r="E2750" s="1">
        <v>-1.21453907004039</v>
      </c>
      <c r="F2750" s="1">
        <v>-0.42073811505104303</v>
      </c>
      <c r="G2750" s="1"/>
    </row>
    <row r="2751" spans="1:7" x14ac:dyDescent="0.25">
      <c r="A2751" s="2" t="str">
        <f t="shared" si="42"/>
        <v>3_589</v>
      </c>
      <c r="B2751" s="1">
        <v>3</v>
      </c>
      <c r="C2751" s="1">
        <v>589</v>
      </c>
      <c r="D2751" s="1">
        <v>0.43745493768289101</v>
      </c>
      <c r="E2751" s="1">
        <v>0.43807014053746501</v>
      </c>
      <c r="F2751" s="1">
        <v>1.08780699514223</v>
      </c>
      <c r="G2751" s="1"/>
    </row>
    <row r="2752" spans="1:7" x14ac:dyDescent="0.25">
      <c r="A2752" s="2" t="str">
        <f t="shared" si="42"/>
        <v>3_590</v>
      </c>
      <c r="B2752" s="1">
        <v>3</v>
      </c>
      <c r="C2752" s="1">
        <v>590</v>
      </c>
      <c r="D2752" s="1">
        <v>-0.50063059831596401</v>
      </c>
      <c r="E2752" s="1">
        <v>-0.50208195506821096</v>
      </c>
      <c r="F2752" s="1">
        <v>-1.6853204145088601</v>
      </c>
      <c r="G2752" s="1"/>
    </row>
    <row r="2753" spans="1:7" x14ac:dyDescent="0.25">
      <c r="A2753" s="2" t="str">
        <f t="shared" si="42"/>
        <v>3_591</v>
      </c>
      <c r="B2753" s="1">
        <v>3</v>
      </c>
      <c r="C2753" s="1">
        <v>591</v>
      </c>
      <c r="D2753" s="1">
        <v>-0.67350048833067999</v>
      </c>
      <c r="E2753" s="1">
        <v>-0.67291541780994002</v>
      </c>
      <c r="F2753" s="1">
        <v>0.34760993983787802</v>
      </c>
      <c r="G2753" s="1"/>
    </row>
    <row r="2754" spans="1:7" x14ac:dyDescent="0.25">
      <c r="A2754" s="2" t="str">
        <f t="shared" si="42"/>
        <v>3_592</v>
      </c>
      <c r="B2754" s="1">
        <v>3</v>
      </c>
      <c r="C2754" s="1">
        <v>592</v>
      </c>
      <c r="D2754" s="1">
        <v>-0.86318037411483794</v>
      </c>
      <c r="E2754" s="1">
        <v>-0.86410131909772403</v>
      </c>
      <c r="F2754" s="1">
        <v>1.7684636497563899</v>
      </c>
      <c r="G2754" s="1"/>
    </row>
    <row r="2755" spans="1:7" x14ac:dyDescent="0.25">
      <c r="A2755" s="2" t="str">
        <f t="shared" ref="A2755:A2818" si="43">B2755&amp;"_"&amp;C2755</f>
        <v>3_593</v>
      </c>
      <c r="B2755" s="1">
        <v>3</v>
      </c>
      <c r="C2755" s="1">
        <v>593</v>
      </c>
      <c r="D2755" s="1">
        <v>0.103122966585767</v>
      </c>
      <c r="E2755" s="1">
        <v>0.10342660717501</v>
      </c>
      <c r="F2755" s="1">
        <v>-0.50287905661070897</v>
      </c>
      <c r="G2755" s="1"/>
    </row>
    <row r="2756" spans="1:7" x14ac:dyDescent="0.25">
      <c r="A2756" s="2" t="str">
        <f t="shared" si="43"/>
        <v>3_594</v>
      </c>
      <c r="B2756" s="1">
        <v>3</v>
      </c>
      <c r="C2756" s="1">
        <v>594</v>
      </c>
      <c r="D2756" s="1">
        <v>-0.66847911118889403</v>
      </c>
      <c r="E2756" s="1">
        <v>-0.66792187716274498</v>
      </c>
      <c r="F2756" s="1">
        <v>1.4920358008111301</v>
      </c>
      <c r="G2756" s="1"/>
    </row>
    <row r="2757" spans="1:7" x14ac:dyDescent="0.25">
      <c r="A2757" s="2" t="str">
        <f t="shared" si="43"/>
        <v>3_595</v>
      </c>
      <c r="B2757" s="1">
        <v>3</v>
      </c>
      <c r="C2757" s="1">
        <v>595</v>
      </c>
      <c r="D2757" s="1">
        <v>-0.11277344821584</v>
      </c>
      <c r="E2757" s="1">
        <v>-0.111989765284521</v>
      </c>
      <c r="F2757" s="1">
        <v>-0.31537181136589898</v>
      </c>
      <c r="G2757" s="1"/>
    </row>
    <row r="2758" spans="1:7" x14ac:dyDescent="0.25">
      <c r="A2758" s="2" t="str">
        <f t="shared" si="43"/>
        <v>3_596</v>
      </c>
      <c r="B2758" s="1">
        <v>3</v>
      </c>
      <c r="C2758" s="1">
        <v>596</v>
      </c>
      <c r="D2758" s="1">
        <v>1.9079681715827701</v>
      </c>
      <c r="E2758" s="1">
        <v>1.9076528025791499</v>
      </c>
      <c r="F2758" s="1">
        <v>0.370484139204869</v>
      </c>
      <c r="G2758" s="1"/>
    </row>
    <row r="2759" spans="1:7" x14ac:dyDescent="0.25">
      <c r="A2759" s="2" t="str">
        <f t="shared" si="43"/>
        <v>3_597</v>
      </c>
      <c r="B2759" s="1">
        <v>3</v>
      </c>
      <c r="C2759" s="1">
        <v>597</v>
      </c>
      <c r="D2759" s="1">
        <v>-0.47881247943632599</v>
      </c>
      <c r="E2759" s="1">
        <v>-0.47747152985983998</v>
      </c>
      <c r="F2759" s="1">
        <v>0.63799028183713002</v>
      </c>
      <c r="G2759" s="1"/>
    </row>
    <row r="2760" spans="1:7" x14ac:dyDescent="0.25">
      <c r="A2760" s="2" t="str">
        <f t="shared" si="43"/>
        <v>3_598</v>
      </c>
      <c r="B2760" s="1">
        <v>3</v>
      </c>
      <c r="C2760" s="1">
        <v>598</v>
      </c>
      <c r="D2760" s="1">
        <v>-1.49524805318265</v>
      </c>
      <c r="E2760" s="1">
        <v>-1.49617561745732</v>
      </c>
      <c r="F2760" s="1">
        <v>-2.89225111670555</v>
      </c>
      <c r="G2760" s="1"/>
    </row>
    <row r="2761" spans="1:7" x14ac:dyDescent="0.25">
      <c r="A2761" s="2" t="str">
        <f t="shared" si="43"/>
        <v>3_599</v>
      </c>
      <c r="B2761" s="1">
        <v>3</v>
      </c>
      <c r="C2761" s="1">
        <v>599</v>
      </c>
      <c r="D2761" s="1">
        <v>-4.3166844601872298E-2</v>
      </c>
      <c r="E2761" s="1">
        <v>-4.4241906311978003E-2</v>
      </c>
      <c r="F2761" s="1">
        <v>1.23862927834573</v>
      </c>
      <c r="G2761" s="1"/>
    </row>
    <row r="2762" spans="1:7" x14ac:dyDescent="0.25">
      <c r="A2762" s="2" t="str">
        <f t="shared" si="43"/>
        <v>3_600</v>
      </c>
      <c r="B2762" s="1">
        <v>3</v>
      </c>
      <c r="C2762" s="1">
        <v>600</v>
      </c>
      <c r="D2762" s="1">
        <v>-0.27259458716499102</v>
      </c>
      <c r="E2762" s="1">
        <v>-0.27171597879912202</v>
      </c>
      <c r="F2762" s="1">
        <v>-1.2721233973153501</v>
      </c>
      <c r="G2762" s="1"/>
    </row>
    <row r="2763" spans="1:7" x14ac:dyDescent="0.25">
      <c r="A2763" s="2" t="str">
        <f t="shared" si="43"/>
        <v>3_601</v>
      </c>
      <c r="B2763" s="1">
        <v>3</v>
      </c>
      <c r="C2763" s="1">
        <v>601</v>
      </c>
      <c r="D2763" s="1">
        <v>0.455761004094206</v>
      </c>
      <c r="E2763" s="1">
        <v>0.45451270880174699</v>
      </c>
      <c r="F2763" s="1">
        <v>-1.4696348192039499</v>
      </c>
      <c r="G2763" s="1"/>
    </row>
    <row r="2764" spans="1:7" x14ac:dyDescent="0.25">
      <c r="A2764" s="2" t="str">
        <f t="shared" si="43"/>
        <v>3_602</v>
      </c>
      <c r="B2764" s="1">
        <v>3</v>
      </c>
      <c r="C2764" s="1">
        <v>602</v>
      </c>
      <c r="D2764" s="1">
        <v>0.30104766808030597</v>
      </c>
      <c r="E2764" s="1">
        <v>0.30221291725822802</v>
      </c>
      <c r="F2764" s="1">
        <v>0.26505974193748499</v>
      </c>
      <c r="G2764" s="1"/>
    </row>
    <row r="2765" spans="1:7" x14ac:dyDescent="0.25">
      <c r="A2765" s="2" t="str">
        <f t="shared" si="43"/>
        <v>3_603</v>
      </c>
      <c r="B2765" s="1">
        <v>3</v>
      </c>
      <c r="C2765" s="1">
        <v>603</v>
      </c>
      <c r="D2765" s="1">
        <v>1.2388089958722499</v>
      </c>
      <c r="E2765" s="1">
        <v>1.2377479167299901</v>
      </c>
      <c r="F2765" s="1">
        <v>0.89323905375623203</v>
      </c>
      <c r="G2765" s="1"/>
    </row>
    <row r="2766" spans="1:7" x14ac:dyDescent="0.25">
      <c r="A2766" s="2" t="str">
        <f t="shared" si="43"/>
        <v>3_604</v>
      </c>
      <c r="B2766" s="1">
        <v>3</v>
      </c>
      <c r="C2766" s="1">
        <v>604</v>
      </c>
      <c r="D2766" s="1">
        <v>-1.33409374139815</v>
      </c>
      <c r="E2766" s="1">
        <v>-1.3362777066526199</v>
      </c>
      <c r="F2766" s="1">
        <v>-0.28680018461332701</v>
      </c>
      <c r="G2766" s="1"/>
    </row>
    <row r="2767" spans="1:7" x14ac:dyDescent="0.25">
      <c r="A2767" s="2" t="str">
        <f t="shared" si="43"/>
        <v>3_605</v>
      </c>
      <c r="B2767" s="1">
        <v>3</v>
      </c>
      <c r="C2767" s="1">
        <v>605</v>
      </c>
      <c r="D2767" s="1">
        <v>-7.5426233508934695E-2</v>
      </c>
      <c r="E2767" s="1">
        <v>-7.4755856427593206E-2</v>
      </c>
      <c r="F2767" s="1">
        <v>0.84069582216684902</v>
      </c>
      <c r="G2767" s="1"/>
    </row>
    <row r="2768" spans="1:7" x14ac:dyDescent="0.25">
      <c r="A2768" s="2" t="str">
        <f t="shared" si="43"/>
        <v>3_606</v>
      </c>
      <c r="B2768" s="1">
        <v>3</v>
      </c>
      <c r="C2768" s="1">
        <v>606</v>
      </c>
      <c r="D2768" s="1">
        <v>1.9103287456142899</v>
      </c>
      <c r="E2768" s="1">
        <v>1.9091989011214801</v>
      </c>
      <c r="F2768" s="1">
        <v>-0.88843108870185505</v>
      </c>
      <c r="G2768" s="1"/>
    </row>
    <row r="2769" spans="1:7" x14ac:dyDescent="0.25">
      <c r="A2769" s="2" t="str">
        <f t="shared" si="43"/>
        <v>3_607</v>
      </c>
      <c r="B2769" s="1">
        <v>3</v>
      </c>
      <c r="C2769" s="1">
        <v>607</v>
      </c>
      <c r="D2769" s="1">
        <v>0.30635258738468502</v>
      </c>
      <c r="E2769" s="1">
        <v>0.30733186097946902</v>
      </c>
      <c r="F2769" s="1">
        <v>1.41442555562484</v>
      </c>
      <c r="G2769" s="1"/>
    </row>
    <row r="2770" spans="1:7" x14ac:dyDescent="0.25">
      <c r="A2770" s="2" t="str">
        <f t="shared" si="43"/>
        <v>3_608</v>
      </c>
      <c r="B2770" s="1">
        <v>3</v>
      </c>
      <c r="C2770" s="1">
        <v>608</v>
      </c>
      <c r="D2770" s="1">
        <v>-1.42736851611005</v>
      </c>
      <c r="E2770" s="1">
        <v>-1.4286252875649801</v>
      </c>
      <c r="F2770" s="1">
        <v>-7.4305813736717893E-2</v>
      </c>
      <c r="G2770" s="1"/>
    </row>
    <row r="2771" spans="1:7" x14ac:dyDescent="0.25">
      <c r="A2771" s="2" t="str">
        <f t="shared" si="43"/>
        <v>3_609</v>
      </c>
      <c r="B2771" s="1">
        <v>3</v>
      </c>
      <c r="C2771" s="1">
        <v>609</v>
      </c>
      <c r="D2771" s="1">
        <v>0.63815314848454596</v>
      </c>
      <c r="E2771" s="1">
        <v>0.638449131581181</v>
      </c>
      <c r="F2771" s="1">
        <v>-0.13363241774957901</v>
      </c>
      <c r="G2771" s="1"/>
    </row>
    <row r="2772" spans="1:7" x14ac:dyDescent="0.25">
      <c r="A2772" s="2" t="str">
        <f t="shared" si="43"/>
        <v>3_610</v>
      </c>
      <c r="B2772" s="1">
        <v>3</v>
      </c>
      <c r="C2772" s="1">
        <v>610</v>
      </c>
      <c r="D2772" s="1">
        <v>0.14580923266326801</v>
      </c>
      <c r="E2772" s="1">
        <v>0.145501974989869</v>
      </c>
      <c r="F2772" s="1">
        <v>1.1131250174458001</v>
      </c>
      <c r="G2772" s="1"/>
    </row>
    <row r="2773" spans="1:7" x14ac:dyDescent="0.25">
      <c r="A2773" s="2" t="str">
        <f t="shared" si="43"/>
        <v>3_611</v>
      </c>
      <c r="B2773" s="1">
        <v>3</v>
      </c>
      <c r="C2773" s="1">
        <v>611</v>
      </c>
      <c r="D2773" s="1">
        <v>0.442866330322785</v>
      </c>
      <c r="E2773" s="1">
        <v>0.444261682117987</v>
      </c>
      <c r="F2773" s="1">
        <v>1.1288877106789501</v>
      </c>
      <c r="G2773" s="1"/>
    </row>
    <row r="2774" spans="1:7" x14ac:dyDescent="0.25">
      <c r="A2774" s="2" t="str">
        <f t="shared" si="43"/>
        <v>3_612</v>
      </c>
      <c r="B2774" s="1">
        <v>3</v>
      </c>
      <c r="C2774" s="1">
        <v>612</v>
      </c>
      <c r="D2774" s="1">
        <v>-0.438868991156875</v>
      </c>
      <c r="E2774" s="1">
        <v>-0.43762085381128502</v>
      </c>
      <c r="F2774" s="1">
        <v>-0.39721242494900899</v>
      </c>
      <c r="G2774" s="1"/>
    </row>
    <row r="2775" spans="1:7" x14ac:dyDescent="0.25">
      <c r="A2775" s="2" t="str">
        <f t="shared" si="43"/>
        <v>3_613</v>
      </c>
      <c r="B2775" s="1">
        <v>3</v>
      </c>
      <c r="C2775" s="1">
        <v>613</v>
      </c>
      <c r="D2775" s="1">
        <v>0.92522661670595896</v>
      </c>
      <c r="E2775" s="1">
        <v>0.92517304931714495</v>
      </c>
      <c r="F2775" s="1">
        <v>2.6514069088871399</v>
      </c>
      <c r="G2775" s="1"/>
    </row>
    <row r="2776" spans="1:7" x14ac:dyDescent="0.25">
      <c r="A2776" s="2" t="str">
        <f t="shared" si="43"/>
        <v>3_614</v>
      </c>
      <c r="B2776" s="1">
        <v>3</v>
      </c>
      <c r="C2776" s="1">
        <v>614</v>
      </c>
      <c r="D2776" s="1">
        <v>-0.284027934649694</v>
      </c>
      <c r="E2776" s="1">
        <v>-0.28382226281536199</v>
      </c>
      <c r="F2776" s="1">
        <v>-7.3645666759858494E-2</v>
      </c>
      <c r="G2776" s="1"/>
    </row>
    <row r="2777" spans="1:7" x14ac:dyDescent="0.25">
      <c r="A2777" s="2" t="str">
        <f t="shared" si="43"/>
        <v>3_615</v>
      </c>
      <c r="B2777" s="1">
        <v>3</v>
      </c>
      <c r="C2777" s="1">
        <v>615</v>
      </c>
      <c r="D2777" s="1">
        <v>-0.309642951407683</v>
      </c>
      <c r="E2777" s="1">
        <v>-0.309503867601161</v>
      </c>
      <c r="F2777" s="1">
        <v>0.4034410084326</v>
      </c>
      <c r="G2777" s="1"/>
    </row>
    <row r="2778" spans="1:7" x14ac:dyDescent="0.25">
      <c r="A2778" s="2" t="str">
        <f t="shared" si="43"/>
        <v>3_616</v>
      </c>
      <c r="B2778" s="1">
        <v>3</v>
      </c>
      <c r="C2778" s="1">
        <v>616</v>
      </c>
      <c r="D2778" s="1">
        <v>-0.59767006918029197</v>
      </c>
      <c r="E2778" s="1">
        <v>-0.59856679189839201</v>
      </c>
      <c r="F2778" s="1">
        <v>0.33445967348554401</v>
      </c>
      <c r="G2778" s="1"/>
    </row>
    <row r="2779" spans="1:7" x14ac:dyDescent="0.25">
      <c r="A2779" s="2" t="str">
        <f t="shared" si="43"/>
        <v>3_617</v>
      </c>
      <c r="B2779" s="1">
        <v>3</v>
      </c>
      <c r="C2779" s="1">
        <v>617</v>
      </c>
      <c r="D2779" s="1">
        <v>1.73361879617201</v>
      </c>
      <c r="E2779" s="1">
        <v>1.73367353938276</v>
      </c>
      <c r="F2779" s="1">
        <v>-0.37984459900430001</v>
      </c>
      <c r="G2779" s="1"/>
    </row>
    <row r="2780" spans="1:7" x14ac:dyDescent="0.25">
      <c r="A2780" s="2" t="str">
        <f t="shared" si="43"/>
        <v>3_618</v>
      </c>
      <c r="B2780" s="1">
        <v>3</v>
      </c>
      <c r="C2780" s="1">
        <v>618</v>
      </c>
      <c r="D2780" s="1">
        <v>-1.1022631660678901</v>
      </c>
      <c r="E2780" s="1">
        <v>-1.1029965164147</v>
      </c>
      <c r="F2780" s="1">
        <v>0.763675330276401</v>
      </c>
      <c r="G2780" s="1"/>
    </row>
    <row r="2781" spans="1:7" x14ac:dyDescent="0.25">
      <c r="A2781" s="2" t="str">
        <f t="shared" si="43"/>
        <v>3_619</v>
      </c>
      <c r="B2781" s="1">
        <v>3</v>
      </c>
      <c r="C2781" s="1">
        <v>619</v>
      </c>
      <c r="D2781" s="1">
        <v>-0.64055615502136498</v>
      </c>
      <c r="E2781" s="1">
        <v>-0.64009223219344702</v>
      </c>
      <c r="F2781" s="1">
        <v>-0.58394290052212205</v>
      </c>
      <c r="G2781" s="1"/>
    </row>
    <row r="2782" spans="1:7" x14ac:dyDescent="0.25">
      <c r="A2782" s="2" t="str">
        <f t="shared" si="43"/>
        <v>3_620</v>
      </c>
      <c r="B2782" s="1">
        <v>3</v>
      </c>
      <c r="C2782" s="1">
        <v>620</v>
      </c>
      <c r="D2782" s="1">
        <v>-0.15485439151574101</v>
      </c>
      <c r="E2782" s="1">
        <v>-0.15548534512308701</v>
      </c>
      <c r="F2782" s="1">
        <v>-0.21584717716332399</v>
      </c>
      <c r="G2782" s="1"/>
    </row>
    <row r="2783" spans="1:7" x14ac:dyDescent="0.25">
      <c r="A2783" s="2" t="str">
        <f t="shared" si="43"/>
        <v>3_621</v>
      </c>
      <c r="B2783" s="1">
        <v>3</v>
      </c>
      <c r="C2783" s="1">
        <v>621</v>
      </c>
      <c r="D2783" s="1">
        <v>0.73750918836686896</v>
      </c>
      <c r="E2783" s="1">
        <v>0.738216900434985</v>
      </c>
      <c r="F2783" s="1">
        <v>-0.59024254296841505</v>
      </c>
      <c r="G2783" s="1"/>
    </row>
    <row r="2784" spans="1:7" x14ac:dyDescent="0.25">
      <c r="A2784" s="2" t="str">
        <f t="shared" si="43"/>
        <v>3_622</v>
      </c>
      <c r="B2784" s="1">
        <v>3</v>
      </c>
      <c r="C2784" s="1">
        <v>622</v>
      </c>
      <c r="D2784" s="1">
        <v>1.1446659774206001</v>
      </c>
      <c r="E2784" s="1">
        <v>1.14637336860914</v>
      </c>
      <c r="F2784" s="1">
        <v>0.25167271689797599</v>
      </c>
      <c r="G2784" s="1"/>
    </row>
    <row r="2785" spans="1:7" x14ac:dyDescent="0.25">
      <c r="A2785" s="2" t="str">
        <f t="shared" si="43"/>
        <v>3_623</v>
      </c>
      <c r="B2785" s="1">
        <v>3</v>
      </c>
      <c r="C2785" s="1">
        <v>623</v>
      </c>
      <c r="D2785" s="1">
        <v>0.41921661551310302</v>
      </c>
      <c r="E2785" s="1">
        <v>0.41841316042303101</v>
      </c>
      <c r="F2785" s="1">
        <v>2.08401190952983</v>
      </c>
      <c r="G2785" s="1"/>
    </row>
    <row r="2786" spans="1:7" x14ac:dyDescent="0.25">
      <c r="A2786" s="2" t="str">
        <f t="shared" si="43"/>
        <v>3_624</v>
      </c>
      <c r="B2786" s="1">
        <v>3</v>
      </c>
      <c r="C2786" s="1">
        <v>624</v>
      </c>
      <c r="D2786" s="1">
        <v>-2.3297259337425902</v>
      </c>
      <c r="E2786" s="1">
        <v>-2.3271982697747502</v>
      </c>
      <c r="F2786" s="1">
        <v>-1.5734069281959899</v>
      </c>
      <c r="G2786" s="1"/>
    </row>
    <row r="2787" spans="1:7" x14ac:dyDescent="0.25">
      <c r="A2787" s="2" t="str">
        <f t="shared" si="43"/>
        <v>3_625</v>
      </c>
      <c r="B2787" s="1">
        <v>3</v>
      </c>
      <c r="C2787" s="1">
        <v>625</v>
      </c>
      <c r="D2787" s="1">
        <v>-0.47823049851122701</v>
      </c>
      <c r="E2787" s="1">
        <v>-0.47891496350575202</v>
      </c>
      <c r="F2787" s="1">
        <v>-1.18079135074952</v>
      </c>
      <c r="G2787" s="1"/>
    </row>
    <row r="2788" spans="1:7" x14ac:dyDescent="0.25">
      <c r="A2788" s="2" t="str">
        <f t="shared" si="43"/>
        <v>3_626</v>
      </c>
      <c r="B2788" s="1">
        <v>3</v>
      </c>
      <c r="C2788" s="1">
        <v>626</v>
      </c>
      <c r="D2788" s="1">
        <v>0.73814703513560598</v>
      </c>
      <c r="E2788" s="1">
        <v>0.73834309543726595</v>
      </c>
      <c r="F2788" s="1">
        <v>-0.248780369637981</v>
      </c>
      <c r="G2788" s="1"/>
    </row>
    <row r="2789" spans="1:7" x14ac:dyDescent="0.25">
      <c r="A2789" s="2" t="str">
        <f t="shared" si="43"/>
        <v>3_627</v>
      </c>
      <c r="B2789" s="1">
        <v>3</v>
      </c>
      <c r="C2789" s="1">
        <v>627</v>
      </c>
      <c r="D2789" s="1">
        <v>0.16373455563205999</v>
      </c>
      <c r="E2789" s="1">
        <v>0.165034523971375</v>
      </c>
      <c r="F2789" s="1">
        <v>1.3477674110681399</v>
      </c>
      <c r="G2789" s="1"/>
    </row>
    <row r="2790" spans="1:7" x14ac:dyDescent="0.25">
      <c r="A2790" s="2" t="str">
        <f t="shared" si="43"/>
        <v>3_628</v>
      </c>
      <c r="B2790" s="1">
        <v>3</v>
      </c>
      <c r="C2790" s="1">
        <v>628</v>
      </c>
      <c r="D2790" s="1">
        <v>0.76714455141598303</v>
      </c>
      <c r="E2790" s="1">
        <v>0.76702204824076703</v>
      </c>
      <c r="F2790" s="1">
        <v>-0.46882473901864502</v>
      </c>
      <c r="G2790" s="1"/>
    </row>
    <row r="2791" spans="1:7" x14ac:dyDescent="0.25">
      <c r="A2791" s="2" t="str">
        <f t="shared" si="43"/>
        <v>3_629</v>
      </c>
      <c r="B2791" s="1">
        <v>3</v>
      </c>
      <c r="C2791" s="1">
        <v>629</v>
      </c>
      <c r="D2791" s="1">
        <v>0.49380059890091099</v>
      </c>
      <c r="E2791" s="1">
        <v>0.49322938152870199</v>
      </c>
      <c r="F2791" s="1">
        <v>0.96684899505848898</v>
      </c>
      <c r="G2791" s="1"/>
    </row>
    <row r="2792" spans="1:7" x14ac:dyDescent="0.25">
      <c r="A2792" s="2" t="str">
        <f t="shared" si="43"/>
        <v>3_630</v>
      </c>
      <c r="B2792" s="1">
        <v>3</v>
      </c>
      <c r="C2792" s="1">
        <v>630</v>
      </c>
      <c r="D2792" s="1">
        <v>0.17899468347006001</v>
      </c>
      <c r="E2792" s="1">
        <v>0.17934285552648399</v>
      </c>
      <c r="F2792" s="1">
        <v>0.32554784646426599</v>
      </c>
      <c r="G2792" s="1"/>
    </row>
    <row r="2793" spans="1:7" x14ac:dyDescent="0.25">
      <c r="A2793" s="2" t="str">
        <f t="shared" si="43"/>
        <v>3_631</v>
      </c>
      <c r="B2793" s="1">
        <v>3</v>
      </c>
      <c r="C2793" s="1">
        <v>631</v>
      </c>
      <c r="D2793" s="1">
        <v>0.319950169848224</v>
      </c>
      <c r="E2793" s="1">
        <v>0.32070790405737098</v>
      </c>
      <c r="F2793" s="1">
        <v>0.20828604958865701</v>
      </c>
      <c r="G2793" s="1"/>
    </row>
    <row r="2794" spans="1:7" x14ac:dyDescent="0.25">
      <c r="A2794" s="2" t="str">
        <f t="shared" si="43"/>
        <v>3_632</v>
      </c>
      <c r="B2794" s="1">
        <v>3</v>
      </c>
      <c r="C2794" s="1">
        <v>632</v>
      </c>
      <c r="D2794" s="1">
        <v>-0.66415613365360704</v>
      </c>
      <c r="E2794" s="1">
        <v>-0.66385772543530297</v>
      </c>
      <c r="F2794" s="1">
        <v>-0.980893249035374</v>
      </c>
      <c r="G2794" s="1"/>
    </row>
    <row r="2795" spans="1:7" x14ac:dyDescent="0.25">
      <c r="A2795" s="2" t="str">
        <f t="shared" si="43"/>
        <v>3_633</v>
      </c>
      <c r="B2795" s="1">
        <v>3</v>
      </c>
      <c r="C2795" s="1">
        <v>633</v>
      </c>
      <c r="D2795" s="1">
        <v>1.52241512866867</v>
      </c>
      <c r="E2795" s="1">
        <v>1.5223309530065401</v>
      </c>
      <c r="F2795" s="1">
        <v>0.76937091799989799</v>
      </c>
      <c r="G2795" s="1"/>
    </row>
    <row r="2796" spans="1:7" x14ac:dyDescent="0.25">
      <c r="A2796" s="2" t="str">
        <f t="shared" si="43"/>
        <v>3_634</v>
      </c>
      <c r="B2796" s="1">
        <v>3</v>
      </c>
      <c r="C2796" s="1">
        <v>634</v>
      </c>
      <c r="D2796" s="1">
        <v>-1.3455201719565799</v>
      </c>
      <c r="E2796" s="1">
        <v>-1.3450337837445601</v>
      </c>
      <c r="F2796" s="1">
        <v>0.26331884185910698</v>
      </c>
      <c r="G2796" s="1"/>
    </row>
    <row r="2797" spans="1:7" x14ac:dyDescent="0.25">
      <c r="A2797" s="2" t="str">
        <f t="shared" si="43"/>
        <v>3_635</v>
      </c>
      <c r="B2797" s="1">
        <v>3</v>
      </c>
      <c r="C2797" s="1">
        <v>635</v>
      </c>
      <c r="D2797" s="1">
        <v>-0.26094970117319699</v>
      </c>
      <c r="E2797" s="1">
        <v>-0.26073010979717798</v>
      </c>
      <c r="F2797" s="1">
        <v>1.1381260485959199</v>
      </c>
      <c r="G2797" s="1"/>
    </row>
    <row r="2798" spans="1:7" x14ac:dyDescent="0.25">
      <c r="A2798" s="2" t="str">
        <f t="shared" si="43"/>
        <v>3_636</v>
      </c>
      <c r="B2798" s="1">
        <v>3</v>
      </c>
      <c r="C2798" s="1">
        <v>636</v>
      </c>
      <c r="D2798" s="1">
        <v>-0.25809963467043201</v>
      </c>
      <c r="E2798" s="1">
        <v>-0.25732172901454797</v>
      </c>
      <c r="F2798" s="1">
        <v>-0.146077966104737</v>
      </c>
      <c r="G2798" s="1"/>
    </row>
    <row r="2799" spans="1:7" x14ac:dyDescent="0.25">
      <c r="A2799" s="2" t="str">
        <f t="shared" si="43"/>
        <v>3_637</v>
      </c>
      <c r="B2799" s="1">
        <v>3</v>
      </c>
      <c r="C2799" s="1">
        <v>637</v>
      </c>
      <c r="D2799" s="1">
        <v>-0.369117608651652</v>
      </c>
      <c r="E2799" s="1">
        <v>-0.36802859992465697</v>
      </c>
      <c r="F2799" s="1">
        <v>-7.8812017986325894E-2</v>
      </c>
      <c r="G2799" s="1"/>
    </row>
    <row r="2800" spans="1:7" x14ac:dyDescent="0.25">
      <c r="A2800" s="2" t="str">
        <f t="shared" si="43"/>
        <v>3_638</v>
      </c>
      <c r="B2800" s="1">
        <v>3</v>
      </c>
      <c r="C2800" s="1">
        <v>638</v>
      </c>
      <c r="D2800" s="1">
        <v>1.1182892971338401</v>
      </c>
      <c r="E2800" s="1">
        <v>1.1196275276240399</v>
      </c>
      <c r="F2800" s="1">
        <v>1.6116782487572101</v>
      </c>
      <c r="G2800" s="1"/>
    </row>
    <row r="2801" spans="1:7" x14ac:dyDescent="0.25">
      <c r="A2801" s="2" t="str">
        <f t="shared" si="43"/>
        <v>3_639</v>
      </c>
      <c r="B2801" s="1">
        <v>3</v>
      </c>
      <c r="C2801" s="1">
        <v>639</v>
      </c>
      <c r="D2801" s="1">
        <v>-0.55706384671730202</v>
      </c>
      <c r="E2801" s="1">
        <v>-0.55774963383909604</v>
      </c>
      <c r="F2801" s="1">
        <v>-1.8996716318611</v>
      </c>
      <c r="G2801" s="1"/>
    </row>
    <row r="2802" spans="1:7" x14ac:dyDescent="0.25">
      <c r="A2802" s="2" t="str">
        <f t="shared" si="43"/>
        <v>3_640</v>
      </c>
      <c r="B2802" s="1">
        <v>3</v>
      </c>
      <c r="C2802" s="1">
        <v>640</v>
      </c>
      <c r="D2802" s="1">
        <v>-1.96397644298342E-2</v>
      </c>
      <c r="E2802" s="1">
        <v>-1.8626438677351202E-2</v>
      </c>
      <c r="F2802" s="1">
        <v>0.77254795805603105</v>
      </c>
      <c r="G2802" s="1"/>
    </row>
    <row r="2803" spans="1:7" x14ac:dyDescent="0.25">
      <c r="A2803" s="2" t="str">
        <f t="shared" si="43"/>
        <v>3_641</v>
      </c>
      <c r="B2803" s="1">
        <v>3</v>
      </c>
      <c r="C2803" s="1">
        <v>641</v>
      </c>
      <c r="D2803" s="1">
        <v>-0.63781316917082498</v>
      </c>
      <c r="E2803" s="1">
        <v>-0.63809730593320901</v>
      </c>
      <c r="F2803" s="1">
        <v>-0.46235488287975102</v>
      </c>
      <c r="G2803" s="1"/>
    </row>
    <row r="2804" spans="1:7" x14ac:dyDescent="0.25">
      <c r="A2804" s="2" t="str">
        <f t="shared" si="43"/>
        <v>3_642</v>
      </c>
      <c r="B2804" s="1">
        <v>3</v>
      </c>
      <c r="C2804" s="1">
        <v>642</v>
      </c>
      <c r="D2804" s="1">
        <v>-0.20731484579197201</v>
      </c>
      <c r="E2804" s="1">
        <v>-0.20644313802177</v>
      </c>
      <c r="F2804" s="1">
        <v>0.69452728477915604</v>
      </c>
      <c r="G2804" s="1"/>
    </row>
    <row r="2805" spans="1:7" x14ac:dyDescent="0.25">
      <c r="A2805" s="2" t="str">
        <f t="shared" si="43"/>
        <v>3_643</v>
      </c>
      <c r="B2805" s="1">
        <v>3</v>
      </c>
      <c r="C2805" s="1">
        <v>643</v>
      </c>
      <c r="D2805" s="1">
        <v>-0.21318437164422099</v>
      </c>
      <c r="E2805" s="1">
        <v>-0.21387958917048899</v>
      </c>
      <c r="F2805" s="1">
        <v>8.2753972244000596E-3</v>
      </c>
      <c r="G2805" s="1"/>
    </row>
    <row r="2806" spans="1:7" x14ac:dyDescent="0.25">
      <c r="A2806" s="2" t="str">
        <f t="shared" si="43"/>
        <v>3_644</v>
      </c>
      <c r="B2806" s="1">
        <v>3</v>
      </c>
      <c r="C2806" s="1">
        <v>644</v>
      </c>
      <c r="D2806" s="1">
        <v>-1.717300169262</v>
      </c>
      <c r="E2806" s="1">
        <v>-1.71784867632509</v>
      </c>
      <c r="F2806" s="1">
        <v>-1.7073662603462401</v>
      </c>
      <c r="G2806" s="1"/>
    </row>
    <row r="2807" spans="1:7" x14ac:dyDescent="0.25">
      <c r="A2807" s="2" t="str">
        <f t="shared" si="43"/>
        <v>3_645</v>
      </c>
      <c r="B2807" s="1">
        <v>3</v>
      </c>
      <c r="C2807" s="1">
        <v>645</v>
      </c>
      <c r="D2807" s="1">
        <v>-1.39911371609522E-2</v>
      </c>
      <c r="E2807" s="1">
        <v>-1.4298508044448601E-2</v>
      </c>
      <c r="F2807" s="1">
        <v>4.5615890599444799E-2</v>
      </c>
      <c r="G2807" s="1"/>
    </row>
    <row r="2808" spans="1:7" x14ac:dyDescent="0.25">
      <c r="A2808" s="2" t="str">
        <f t="shared" si="43"/>
        <v>3_646</v>
      </c>
      <c r="B2808" s="1">
        <v>3</v>
      </c>
      <c r="C2808" s="1">
        <v>646</v>
      </c>
      <c r="D2808" s="1">
        <v>-0.65019441151211499</v>
      </c>
      <c r="E2808" s="1">
        <v>-0.64869138131031201</v>
      </c>
      <c r="F2808" s="1">
        <v>-0.580626011196687</v>
      </c>
      <c r="G2808" s="1"/>
    </row>
    <row r="2809" spans="1:7" x14ac:dyDescent="0.25">
      <c r="A2809" s="2" t="str">
        <f t="shared" si="43"/>
        <v>3_647</v>
      </c>
      <c r="B2809" s="1">
        <v>3</v>
      </c>
      <c r="C2809" s="1">
        <v>647</v>
      </c>
      <c r="D2809" s="1">
        <v>-1.6017687336834601</v>
      </c>
      <c r="E2809" s="1">
        <v>-1.60166057219683</v>
      </c>
      <c r="F2809" s="1">
        <v>0.49020867069755802</v>
      </c>
      <c r="G2809" s="1"/>
    </row>
    <row r="2810" spans="1:7" x14ac:dyDescent="0.25">
      <c r="A2810" s="2" t="str">
        <f t="shared" si="43"/>
        <v>3_648</v>
      </c>
      <c r="B2810" s="1">
        <v>3</v>
      </c>
      <c r="C2810" s="1">
        <v>648</v>
      </c>
      <c r="D2810" s="1">
        <v>1.06354465473694</v>
      </c>
      <c r="E2810" s="1">
        <v>1.0615096373316899</v>
      </c>
      <c r="F2810" s="1">
        <v>-1.1409026795188399</v>
      </c>
      <c r="G2810" s="1"/>
    </row>
    <row r="2811" spans="1:7" x14ac:dyDescent="0.25">
      <c r="A2811" s="2" t="str">
        <f t="shared" si="43"/>
        <v>3_649</v>
      </c>
      <c r="B2811" s="1">
        <v>3</v>
      </c>
      <c r="C2811" s="1">
        <v>649</v>
      </c>
      <c r="D2811" s="1">
        <v>0.84580417055845203</v>
      </c>
      <c r="E2811" s="1">
        <v>0.84484512627834896</v>
      </c>
      <c r="F2811" s="1">
        <v>0.28821864028059402</v>
      </c>
      <c r="G2811" s="1"/>
    </row>
    <row r="2812" spans="1:7" x14ac:dyDescent="0.25">
      <c r="A2812" s="2" t="str">
        <f t="shared" si="43"/>
        <v>3_650</v>
      </c>
      <c r="B2812" s="1">
        <v>3</v>
      </c>
      <c r="C2812" s="1">
        <v>650</v>
      </c>
      <c r="D2812" s="1">
        <v>0.15836173290459701</v>
      </c>
      <c r="E2812" s="1">
        <v>0.158536326032064</v>
      </c>
      <c r="F2812" s="1">
        <v>0.29846506356123398</v>
      </c>
      <c r="G2812" s="1"/>
    </row>
    <row r="2813" spans="1:7" x14ac:dyDescent="0.25">
      <c r="A2813" s="2" t="str">
        <f t="shared" si="43"/>
        <v>3_651</v>
      </c>
      <c r="B2813" s="1">
        <v>3</v>
      </c>
      <c r="C2813" s="1">
        <v>651</v>
      </c>
      <c r="D2813" s="1">
        <v>-0.12229767033462</v>
      </c>
      <c r="E2813" s="1">
        <v>-0.122096226575502</v>
      </c>
      <c r="F2813" s="1">
        <v>-1.7827099411420599</v>
      </c>
      <c r="G2813" s="1"/>
    </row>
    <row r="2814" spans="1:7" x14ac:dyDescent="0.25">
      <c r="A2814" s="2" t="str">
        <f t="shared" si="43"/>
        <v>3_652</v>
      </c>
      <c r="B2814" s="1">
        <v>3</v>
      </c>
      <c r="C2814" s="1">
        <v>652</v>
      </c>
      <c r="D2814" s="1">
        <v>-0.83703407950784803</v>
      </c>
      <c r="E2814" s="1">
        <v>-0.837842156165028</v>
      </c>
      <c r="F2814" s="1">
        <v>-0.74939900944919302</v>
      </c>
      <c r="G2814" s="1"/>
    </row>
    <row r="2815" spans="1:7" x14ac:dyDescent="0.25">
      <c r="A2815" s="2" t="str">
        <f t="shared" si="43"/>
        <v>3_653</v>
      </c>
      <c r="B2815" s="1">
        <v>3</v>
      </c>
      <c r="C2815" s="1">
        <v>653</v>
      </c>
      <c r="D2815" s="1">
        <v>0.86896592134826101</v>
      </c>
      <c r="E2815" s="1">
        <v>0.87102127677223296</v>
      </c>
      <c r="F2815" s="1">
        <v>0.83392808631854998</v>
      </c>
      <c r="G2815" s="1"/>
    </row>
    <row r="2816" spans="1:7" x14ac:dyDescent="0.25">
      <c r="A2816" s="2" t="str">
        <f t="shared" si="43"/>
        <v>3_654</v>
      </c>
      <c r="B2816" s="1">
        <v>3</v>
      </c>
      <c r="C2816" s="1">
        <v>654</v>
      </c>
      <c r="D2816" s="1">
        <v>-6.4537298375532598E-2</v>
      </c>
      <c r="E2816" s="1">
        <v>-6.3982128586790102E-2</v>
      </c>
      <c r="F2816" s="1">
        <v>1.53027913491939</v>
      </c>
      <c r="G2816" s="1"/>
    </row>
    <row r="2817" spans="1:7" x14ac:dyDescent="0.25">
      <c r="A2817" s="2" t="str">
        <f t="shared" si="43"/>
        <v>3_655</v>
      </c>
      <c r="B2817" s="1">
        <v>3</v>
      </c>
      <c r="C2817" s="1">
        <v>655</v>
      </c>
      <c r="D2817" s="1">
        <v>0.12714226155712</v>
      </c>
      <c r="E2817" s="1">
        <v>0.127855755044648</v>
      </c>
      <c r="F2817" s="1">
        <v>1.0940408098857199</v>
      </c>
      <c r="G2817" s="1"/>
    </row>
    <row r="2818" spans="1:7" x14ac:dyDescent="0.25">
      <c r="A2818" s="2" t="str">
        <f t="shared" si="43"/>
        <v>3_656</v>
      </c>
      <c r="B2818" s="1">
        <v>3</v>
      </c>
      <c r="C2818" s="1">
        <v>656</v>
      </c>
      <c r="D2818" s="1">
        <v>0.89406480338140804</v>
      </c>
      <c r="E2818" s="1">
        <v>0.89346682739753602</v>
      </c>
      <c r="F2818" s="1">
        <v>1.3285944360783699</v>
      </c>
      <c r="G2818" s="1"/>
    </row>
    <row r="2819" spans="1:7" x14ac:dyDescent="0.25">
      <c r="A2819" s="2" t="str">
        <f t="shared" ref="A2819:A2882" si="44">B2819&amp;"_"&amp;C2819</f>
        <v>3_657</v>
      </c>
      <c r="B2819" s="1">
        <v>3</v>
      </c>
      <c r="C2819" s="1">
        <v>657</v>
      </c>
      <c r="D2819" s="1">
        <v>0.125676331837521</v>
      </c>
      <c r="E2819" s="1">
        <v>0.12715694654558801</v>
      </c>
      <c r="F2819" s="1">
        <v>-0.48359396768201401</v>
      </c>
      <c r="G2819" s="1"/>
    </row>
    <row r="2820" spans="1:7" x14ac:dyDescent="0.25">
      <c r="A2820" s="2" t="str">
        <f t="shared" si="44"/>
        <v>3_658</v>
      </c>
      <c r="B2820" s="1">
        <v>3</v>
      </c>
      <c r="C2820" s="1">
        <v>658</v>
      </c>
      <c r="D2820" s="1">
        <v>-4.8320578000052801E-2</v>
      </c>
      <c r="E2820" s="1">
        <v>-4.8646192801718703E-2</v>
      </c>
      <c r="F2820" s="1">
        <v>0.64225805855792195</v>
      </c>
      <c r="G2820" s="1"/>
    </row>
    <row r="2821" spans="1:7" x14ac:dyDescent="0.25">
      <c r="A2821" s="2" t="str">
        <f t="shared" si="44"/>
        <v>3_659</v>
      </c>
      <c r="B2821" s="1">
        <v>3</v>
      </c>
      <c r="C2821" s="1">
        <v>659</v>
      </c>
      <c r="D2821" s="1">
        <v>0.660090018256272</v>
      </c>
      <c r="E2821" s="1">
        <v>0.65876615270578698</v>
      </c>
      <c r="F2821" s="1">
        <v>1.2626644459446901</v>
      </c>
      <c r="G2821" s="1"/>
    </row>
    <row r="2822" spans="1:7" x14ac:dyDescent="0.25">
      <c r="A2822" s="2" t="str">
        <f t="shared" si="44"/>
        <v>3_660</v>
      </c>
      <c r="B2822" s="1">
        <v>3</v>
      </c>
      <c r="C2822" s="1">
        <v>660</v>
      </c>
      <c r="D2822" s="1">
        <v>0.78688420852492302</v>
      </c>
      <c r="E2822" s="1">
        <v>0.78668188595151101</v>
      </c>
      <c r="F2822" s="1">
        <v>0.65852820920347499</v>
      </c>
      <c r="G2822" s="1"/>
    </row>
    <row r="2823" spans="1:7" x14ac:dyDescent="0.25">
      <c r="A2823" s="2" t="str">
        <f t="shared" si="44"/>
        <v>3_661</v>
      </c>
      <c r="B2823" s="1">
        <v>3</v>
      </c>
      <c r="C2823" s="1">
        <v>661</v>
      </c>
      <c r="D2823" s="1">
        <v>0.32373818834704698</v>
      </c>
      <c r="E2823" s="1">
        <v>0.322988021256161</v>
      </c>
      <c r="F2823" s="1">
        <v>1.0806697036043</v>
      </c>
      <c r="G2823" s="1"/>
    </row>
    <row r="2824" spans="1:7" x14ac:dyDescent="0.25">
      <c r="A2824" s="2" t="str">
        <f t="shared" si="44"/>
        <v>3_662</v>
      </c>
      <c r="B2824" s="1">
        <v>3</v>
      </c>
      <c r="C2824" s="1">
        <v>662</v>
      </c>
      <c r="D2824" s="1">
        <v>-9.7187567095857602E-2</v>
      </c>
      <c r="E2824" s="1">
        <v>-9.6001068263771305E-2</v>
      </c>
      <c r="F2824" s="1">
        <v>-0.43381271548921002</v>
      </c>
      <c r="G2824" s="1"/>
    </row>
    <row r="2825" spans="1:7" x14ac:dyDescent="0.25">
      <c r="A2825" s="2" t="str">
        <f t="shared" si="44"/>
        <v>3_663</v>
      </c>
      <c r="B2825" s="1">
        <v>3</v>
      </c>
      <c r="C2825" s="1">
        <v>663</v>
      </c>
      <c r="D2825" s="1">
        <v>0.31139160862695398</v>
      </c>
      <c r="E2825" s="1">
        <v>0.31120168335932202</v>
      </c>
      <c r="F2825" s="1">
        <v>-7.4083027722946601E-2</v>
      </c>
      <c r="G2825" s="1"/>
    </row>
    <row r="2826" spans="1:7" x14ac:dyDescent="0.25">
      <c r="A2826" s="2" t="str">
        <f t="shared" si="44"/>
        <v>3_664</v>
      </c>
      <c r="B2826" s="1">
        <v>3</v>
      </c>
      <c r="C2826" s="1">
        <v>664</v>
      </c>
      <c r="D2826" s="1">
        <v>-1.05431511713675</v>
      </c>
      <c r="E2826" s="1">
        <v>-1.0544155959303001</v>
      </c>
      <c r="F2826" s="1">
        <v>8.8162652832171298E-2</v>
      </c>
      <c r="G2826" s="1"/>
    </row>
    <row r="2827" spans="1:7" x14ac:dyDescent="0.25">
      <c r="A2827" s="2" t="str">
        <f t="shared" si="44"/>
        <v>3_665</v>
      </c>
      <c r="B2827" s="1">
        <v>3</v>
      </c>
      <c r="C2827" s="1">
        <v>665</v>
      </c>
      <c r="D2827" s="1">
        <v>7.7237156718737996E-3</v>
      </c>
      <c r="E2827" s="1">
        <v>6.65769707045863E-3</v>
      </c>
      <c r="F2827" s="1">
        <v>-0.27972474568223699</v>
      </c>
      <c r="G2827" s="1"/>
    </row>
    <row r="2828" spans="1:7" x14ac:dyDescent="0.25">
      <c r="A2828" s="2" t="str">
        <f t="shared" si="44"/>
        <v>3_666</v>
      </c>
      <c r="B2828" s="1">
        <v>3</v>
      </c>
      <c r="C2828" s="1">
        <v>666</v>
      </c>
      <c r="D2828" s="1">
        <v>-0.86709190470290898</v>
      </c>
      <c r="E2828" s="1">
        <v>-0.86713293887253595</v>
      </c>
      <c r="F2828" s="1">
        <v>0.20081603472276399</v>
      </c>
      <c r="G2828" s="1"/>
    </row>
    <row r="2829" spans="1:7" x14ac:dyDescent="0.25">
      <c r="A2829" s="2" t="str">
        <f t="shared" si="44"/>
        <v>3_667</v>
      </c>
      <c r="B2829" s="1">
        <v>3</v>
      </c>
      <c r="C2829" s="1">
        <v>667</v>
      </c>
      <c r="D2829" s="1">
        <v>0.99023074252134202</v>
      </c>
      <c r="E2829" s="1">
        <v>0.98768642672359397</v>
      </c>
      <c r="F2829" s="1">
        <v>-0.281975168385935</v>
      </c>
      <c r="G2829" s="1"/>
    </row>
    <row r="2830" spans="1:7" x14ac:dyDescent="0.25">
      <c r="A2830" s="2" t="str">
        <f t="shared" si="44"/>
        <v>3_668</v>
      </c>
      <c r="B2830" s="1">
        <v>3</v>
      </c>
      <c r="C2830" s="1">
        <v>668</v>
      </c>
      <c r="D2830" s="1">
        <v>0.31018929018170699</v>
      </c>
      <c r="E2830" s="1">
        <v>0.31082805200420499</v>
      </c>
      <c r="F2830" s="1">
        <v>-1.3825592979183701</v>
      </c>
      <c r="G2830" s="1"/>
    </row>
    <row r="2831" spans="1:7" x14ac:dyDescent="0.25">
      <c r="A2831" s="2" t="str">
        <f t="shared" si="44"/>
        <v>3_669</v>
      </c>
      <c r="B2831" s="1">
        <v>3</v>
      </c>
      <c r="C2831" s="1">
        <v>669</v>
      </c>
      <c r="D2831" s="1">
        <v>-1.64300477875464</v>
      </c>
      <c r="E2831" s="1">
        <v>-1.64248221388607</v>
      </c>
      <c r="F2831" s="1">
        <v>-1.56149645185951</v>
      </c>
      <c r="G2831" s="1"/>
    </row>
    <row r="2832" spans="1:7" x14ac:dyDescent="0.25">
      <c r="A2832" s="2" t="str">
        <f t="shared" si="44"/>
        <v>3_670</v>
      </c>
      <c r="B2832" s="1">
        <v>3</v>
      </c>
      <c r="C2832" s="1">
        <v>670</v>
      </c>
      <c r="D2832" s="1">
        <v>-1.13115261841093</v>
      </c>
      <c r="E2832" s="1">
        <v>-1.1311427908948599</v>
      </c>
      <c r="F2832" s="1">
        <v>-0.144220352816087</v>
      </c>
      <c r="G2832" s="1"/>
    </row>
    <row r="2833" spans="1:7" x14ac:dyDescent="0.25">
      <c r="A2833" s="2" t="str">
        <f t="shared" si="44"/>
        <v>3_671</v>
      </c>
      <c r="B2833" s="1">
        <v>3</v>
      </c>
      <c r="C2833" s="1">
        <v>671</v>
      </c>
      <c r="D2833" s="1">
        <v>-1.4510358695930601</v>
      </c>
      <c r="E2833" s="1">
        <v>-1.4516315794379799</v>
      </c>
      <c r="F2833" s="1">
        <v>0.74709461487289797</v>
      </c>
      <c r="G2833" s="1"/>
    </row>
    <row r="2834" spans="1:7" x14ac:dyDescent="0.25">
      <c r="A2834" s="2" t="str">
        <f t="shared" si="44"/>
        <v>3_672</v>
      </c>
      <c r="B2834" s="1">
        <v>3</v>
      </c>
      <c r="C2834" s="1">
        <v>672</v>
      </c>
      <c r="D2834" s="1">
        <v>-1.32280067904776</v>
      </c>
      <c r="E2834" s="1">
        <v>-1.3228810575896199</v>
      </c>
      <c r="F2834" s="1">
        <v>-0.739970984451779</v>
      </c>
      <c r="G2834" s="1"/>
    </row>
    <row r="2835" spans="1:7" x14ac:dyDescent="0.25">
      <c r="A2835" s="2" t="str">
        <f t="shared" si="44"/>
        <v>3_673</v>
      </c>
      <c r="B2835" s="1">
        <v>3</v>
      </c>
      <c r="C2835" s="1">
        <v>673</v>
      </c>
      <c r="D2835" s="1">
        <v>-0.70102392859963203</v>
      </c>
      <c r="E2835" s="1">
        <v>-0.70142159832085205</v>
      </c>
      <c r="F2835" s="1">
        <v>-0.17635325185298101</v>
      </c>
      <c r="G2835" s="1"/>
    </row>
    <row r="2836" spans="1:7" x14ac:dyDescent="0.25">
      <c r="A2836" s="2" t="str">
        <f t="shared" si="44"/>
        <v>3_674</v>
      </c>
      <c r="B2836" s="1">
        <v>3</v>
      </c>
      <c r="C2836" s="1">
        <v>674</v>
      </c>
      <c r="D2836" s="1">
        <v>-1.03773075563572</v>
      </c>
      <c r="E2836" s="1">
        <v>-1.0391298292457001</v>
      </c>
      <c r="F2836" s="1">
        <v>-0.83906816334342904</v>
      </c>
      <c r="G2836" s="1"/>
    </row>
    <row r="2837" spans="1:7" x14ac:dyDescent="0.25">
      <c r="A2837" s="2" t="str">
        <f t="shared" si="44"/>
        <v>3_675</v>
      </c>
      <c r="B2837" s="1">
        <v>3</v>
      </c>
      <c r="C2837" s="1">
        <v>675</v>
      </c>
      <c r="D2837" s="1">
        <v>-0.72252191663463605</v>
      </c>
      <c r="E2837" s="1">
        <v>-0.72223086152669502</v>
      </c>
      <c r="F2837" s="1">
        <v>0.58179100313951904</v>
      </c>
      <c r="G2837" s="1"/>
    </row>
    <row r="2838" spans="1:7" x14ac:dyDescent="0.25">
      <c r="A2838" s="2" t="str">
        <f t="shared" si="44"/>
        <v>3_676</v>
      </c>
      <c r="B2838" s="1">
        <v>3</v>
      </c>
      <c r="C2838" s="1">
        <v>676</v>
      </c>
      <c r="D2838" s="1">
        <v>-0.223954121160547</v>
      </c>
      <c r="E2838" s="1">
        <v>-0.22382733731173901</v>
      </c>
      <c r="F2838" s="1">
        <v>-0.83891794188902202</v>
      </c>
      <c r="G2838" s="1"/>
    </row>
    <row r="2839" spans="1:7" x14ac:dyDescent="0.25">
      <c r="A2839" s="2" t="str">
        <f t="shared" si="44"/>
        <v>3_677</v>
      </c>
      <c r="B2839" s="1">
        <v>3</v>
      </c>
      <c r="C2839" s="1">
        <v>677</v>
      </c>
      <c r="D2839" s="1">
        <v>-0.36104523746455502</v>
      </c>
      <c r="E2839" s="1">
        <v>-0.362338692131839</v>
      </c>
      <c r="F2839" s="1">
        <v>-0.41955940069592101</v>
      </c>
      <c r="G2839" s="1"/>
    </row>
    <row r="2840" spans="1:7" x14ac:dyDescent="0.25">
      <c r="A2840" s="2" t="str">
        <f t="shared" si="44"/>
        <v>3_678</v>
      </c>
      <c r="B2840" s="1">
        <v>3</v>
      </c>
      <c r="C2840" s="1">
        <v>678</v>
      </c>
      <c r="D2840" s="1">
        <v>-3.3219864739694702</v>
      </c>
      <c r="E2840" s="1">
        <v>-3.3221664677982399</v>
      </c>
      <c r="F2840" s="1">
        <v>-1.75529943069669</v>
      </c>
      <c r="G2840" s="1"/>
    </row>
    <row r="2841" spans="1:7" x14ac:dyDescent="0.25">
      <c r="A2841" s="2" t="str">
        <f t="shared" si="44"/>
        <v>3_679</v>
      </c>
      <c r="B2841" s="1">
        <v>3</v>
      </c>
      <c r="C2841" s="1">
        <v>679</v>
      </c>
      <c r="D2841" s="1">
        <v>1.07874601043491</v>
      </c>
      <c r="E2841" s="1">
        <v>1.07885944588589</v>
      </c>
      <c r="F2841" s="1">
        <v>-0.159664423186234</v>
      </c>
      <c r="G2841" s="1"/>
    </row>
    <row r="2842" spans="1:7" x14ac:dyDescent="0.25">
      <c r="A2842" s="2" t="str">
        <f t="shared" si="44"/>
        <v>3_680</v>
      </c>
      <c r="B2842" s="1">
        <v>3</v>
      </c>
      <c r="C2842" s="1">
        <v>680</v>
      </c>
      <c r="D2842" s="1">
        <v>0.18252917563818699</v>
      </c>
      <c r="E2842" s="1">
        <v>0.18341245430281</v>
      </c>
      <c r="F2842" s="1">
        <v>1.3730561064192499</v>
      </c>
      <c r="G2842" s="1"/>
    </row>
    <row r="2843" spans="1:7" x14ac:dyDescent="0.25">
      <c r="A2843" s="2" t="str">
        <f t="shared" si="44"/>
        <v>3_681</v>
      </c>
      <c r="B2843" s="1">
        <v>3</v>
      </c>
      <c r="C2843" s="1">
        <v>681</v>
      </c>
      <c r="D2843" s="1">
        <v>-0.446454088449036</v>
      </c>
      <c r="E2843" s="1">
        <v>-0.44663849070206202</v>
      </c>
      <c r="F2843" s="1">
        <v>-0.73129458438935502</v>
      </c>
      <c r="G2843" s="1"/>
    </row>
    <row r="2844" spans="1:7" x14ac:dyDescent="0.25">
      <c r="A2844" s="2" t="str">
        <f t="shared" si="44"/>
        <v>3_682</v>
      </c>
      <c r="B2844" s="1">
        <v>3</v>
      </c>
      <c r="C2844" s="1">
        <v>682</v>
      </c>
      <c r="D2844" s="1">
        <v>0.26144058137142701</v>
      </c>
      <c r="E2844" s="1">
        <v>0.26032542534832198</v>
      </c>
      <c r="F2844" s="1">
        <v>-0.96864943656012203</v>
      </c>
      <c r="G2844" s="1"/>
    </row>
    <row r="2845" spans="1:7" x14ac:dyDescent="0.25">
      <c r="A2845" s="2" t="str">
        <f t="shared" si="44"/>
        <v>3_683</v>
      </c>
      <c r="B2845" s="1">
        <v>3</v>
      </c>
      <c r="C2845" s="1">
        <v>683</v>
      </c>
      <c r="D2845" s="1">
        <v>-1.3124476897359501</v>
      </c>
      <c r="E2845" s="1">
        <v>-1.3127759360501201</v>
      </c>
      <c r="F2845" s="1">
        <v>-0.90392889077902805</v>
      </c>
      <c r="G2845" s="1"/>
    </row>
    <row r="2846" spans="1:7" x14ac:dyDescent="0.25">
      <c r="A2846" s="2" t="str">
        <f t="shared" si="44"/>
        <v>3_684</v>
      </c>
      <c r="B2846" s="1">
        <v>3</v>
      </c>
      <c r="C2846" s="1">
        <v>684</v>
      </c>
      <c r="D2846" s="1">
        <v>-0.57908937394501403</v>
      </c>
      <c r="E2846" s="1">
        <v>-0.57852841605529504</v>
      </c>
      <c r="F2846" s="1">
        <v>1.7677925812661801</v>
      </c>
      <c r="G2846" s="1"/>
    </row>
    <row r="2847" spans="1:7" x14ac:dyDescent="0.25">
      <c r="A2847" s="2" t="str">
        <f t="shared" si="44"/>
        <v>3_685</v>
      </c>
      <c r="B2847" s="1">
        <v>3</v>
      </c>
      <c r="C2847" s="1">
        <v>685</v>
      </c>
      <c r="D2847" s="1">
        <v>-1.2773158658774399</v>
      </c>
      <c r="E2847" s="1">
        <v>-1.2768528766260201</v>
      </c>
      <c r="F2847" s="1">
        <v>-1.5404164837772001</v>
      </c>
      <c r="G2847" s="1"/>
    </row>
    <row r="2848" spans="1:7" x14ac:dyDescent="0.25">
      <c r="A2848" s="2" t="str">
        <f t="shared" si="44"/>
        <v>3_686</v>
      </c>
      <c r="B2848" s="1">
        <v>3</v>
      </c>
      <c r="C2848" s="1">
        <v>686</v>
      </c>
      <c r="D2848" s="1">
        <v>0.66747605416622002</v>
      </c>
      <c r="E2848" s="1">
        <v>0.667752277624862</v>
      </c>
      <c r="F2848" s="1">
        <v>0.34590950629820799</v>
      </c>
      <c r="G2848" s="1"/>
    </row>
    <row r="2849" spans="1:7" x14ac:dyDescent="0.25">
      <c r="A2849" s="2" t="str">
        <f t="shared" si="44"/>
        <v>3_687</v>
      </c>
      <c r="B2849" s="1">
        <v>3</v>
      </c>
      <c r="C2849" s="1">
        <v>687</v>
      </c>
      <c r="D2849" s="1">
        <v>-1.4039779291804799</v>
      </c>
      <c r="E2849" s="1">
        <v>-1.4044681586451899</v>
      </c>
      <c r="F2849" s="1">
        <v>-0.76182135039844201</v>
      </c>
      <c r="G2849" s="1"/>
    </row>
    <row r="2850" spans="1:7" x14ac:dyDescent="0.25">
      <c r="A2850" s="2" t="str">
        <f t="shared" si="44"/>
        <v>3_688</v>
      </c>
      <c r="B2850" s="1">
        <v>3</v>
      </c>
      <c r="C2850" s="1">
        <v>688</v>
      </c>
      <c r="D2850" s="1">
        <v>-0.298325815468995</v>
      </c>
      <c r="E2850" s="1">
        <v>-0.29936696592117101</v>
      </c>
      <c r="F2850" s="1">
        <v>0.66017347627868195</v>
      </c>
      <c r="G2850" s="1"/>
    </row>
    <row r="2851" spans="1:7" x14ac:dyDescent="0.25">
      <c r="A2851" s="2" t="str">
        <f t="shared" si="44"/>
        <v>3_689</v>
      </c>
      <c r="B2851" s="1">
        <v>3</v>
      </c>
      <c r="C2851" s="1">
        <v>689</v>
      </c>
      <c r="D2851" s="1">
        <v>-1.89117189704049</v>
      </c>
      <c r="E2851" s="1">
        <v>-1.8909906280573301</v>
      </c>
      <c r="F2851" s="1">
        <v>-0.36076524361030499</v>
      </c>
      <c r="G2851" s="1"/>
    </row>
    <row r="2852" spans="1:7" x14ac:dyDescent="0.25">
      <c r="A2852" s="2" t="str">
        <f t="shared" si="44"/>
        <v>3_690</v>
      </c>
      <c r="B2852" s="1">
        <v>3</v>
      </c>
      <c r="C2852" s="1">
        <v>690</v>
      </c>
      <c r="D2852" s="1">
        <v>0.26168100790034499</v>
      </c>
      <c r="E2852" s="1">
        <v>0.262358836245628</v>
      </c>
      <c r="F2852" s="1">
        <v>-9.4037967899713804E-2</v>
      </c>
      <c r="G2852" s="1"/>
    </row>
    <row r="2853" spans="1:7" x14ac:dyDescent="0.25">
      <c r="A2853" s="2" t="str">
        <f t="shared" si="44"/>
        <v>3_691</v>
      </c>
      <c r="B2853" s="1">
        <v>3</v>
      </c>
      <c r="C2853" s="1">
        <v>691</v>
      </c>
      <c r="D2853" s="1">
        <v>-0.102741857962506</v>
      </c>
      <c r="E2853" s="1">
        <v>-0.104103138743284</v>
      </c>
      <c r="F2853" s="1">
        <v>-0.298348908536756</v>
      </c>
      <c r="G2853" s="1"/>
    </row>
    <row r="2854" spans="1:7" x14ac:dyDescent="0.25">
      <c r="A2854" s="2" t="str">
        <f t="shared" si="44"/>
        <v>3_692</v>
      </c>
      <c r="B2854" s="1">
        <v>3</v>
      </c>
      <c r="C2854" s="1">
        <v>692</v>
      </c>
      <c r="D2854" s="1">
        <v>-4.2798883332653997E-2</v>
      </c>
      <c r="E2854" s="1">
        <v>-4.2324200053077299E-2</v>
      </c>
      <c r="F2854" s="1">
        <v>-0.86780446587189497</v>
      </c>
      <c r="G2854" s="1"/>
    </row>
    <row r="2855" spans="1:7" x14ac:dyDescent="0.25">
      <c r="A2855" s="2" t="str">
        <f t="shared" si="44"/>
        <v>3_693</v>
      </c>
      <c r="B2855" s="1">
        <v>3</v>
      </c>
      <c r="C2855" s="1">
        <v>693</v>
      </c>
      <c r="D2855" s="1">
        <v>0.17867408331619899</v>
      </c>
      <c r="E2855" s="1">
        <v>0.17755338873488399</v>
      </c>
      <c r="F2855" s="1">
        <v>0.44252883135958099</v>
      </c>
      <c r="G2855" s="1"/>
    </row>
    <row r="2856" spans="1:7" x14ac:dyDescent="0.25">
      <c r="A2856" s="2" t="str">
        <f t="shared" si="44"/>
        <v>3_694</v>
      </c>
      <c r="B2856" s="1">
        <v>3</v>
      </c>
      <c r="C2856" s="1">
        <v>694</v>
      </c>
      <c r="D2856" s="1">
        <v>0.44265338137773902</v>
      </c>
      <c r="E2856" s="1">
        <v>0.443129365854883</v>
      </c>
      <c r="F2856" s="1">
        <v>0.92005843186525604</v>
      </c>
      <c r="G2856" s="1"/>
    </row>
    <row r="2857" spans="1:7" x14ac:dyDescent="0.25">
      <c r="A2857" s="2" t="str">
        <f t="shared" si="44"/>
        <v>3_695</v>
      </c>
      <c r="B2857" s="1">
        <v>3</v>
      </c>
      <c r="C2857" s="1">
        <v>695</v>
      </c>
      <c r="D2857" s="1">
        <v>-1.17083466492376</v>
      </c>
      <c r="E2857" s="1">
        <v>-1.16954498837946</v>
      </c>
      <c r="F2857" s="1">
        <v>0.55250555315308503</v>
      </c>
      <c r="G2857" s="1"/>
    </row>
    <row r="2858" spans="1:7" x14ac:dyDescent="0.25">
      <c r="A2858" s="2" t="str">
        <f t="shared" si="44"/>
        <v>3_696</v>
      </c>
      <c r="B2858" s="1">
        <v>3</v>
      </c>
      <c r="C2858" s="1">
        <v>696</v>
      </c>
      <c r="D2858" s="1">
        <v>0.68860004230578398</v>
      </c>
      <c r="E2858" s="1">
        <v>0.687940147111611</v>
      </c>
      <c r="F2858" s="1">
        <v>0.75556777281822096</v>
      </c>
      <c r="G2858" s="1"/>
    </row>
    <row r="2859" spans="1:7" x14ac:dyDescent="0.25">
      <c r="A2859" s="2" t="str">
        <f t="shared" si="44"/>
        <v>3_697</v>
      </c>
      <c r="B2859" s="1">
        <v>3</v>
      </c>
      <c r="C2859" s="1">
        <v>697</v>
      </c>
      <c r="D2859" s="1">
        <v>-0.37809161674171599</v>
      </c>
      <c r="E2859" s="1">
        <v>-0.37941457068857798</v>
      </c>
      <c r="F2859" s="1">
        <v>-4.8939568078673598E-2</v>
      </c>
      <c r="G2859" s="1"/>
    </row>
    <row r="2860" spans="1:7" x14ac:dyDescent="0.25">
      <c r="A2860" s="2" t="str">
        <f t="shared" si="44"/>
        <v>3_698</v>
      </c>
      <c r="B2860" s="1">
        <v>3</v>
      </c>
      <c r="C2860" s="1">
        <v>698</v>
      </c>
      <c r="D2860" s="1">
        <v>3.6391630411221499E-3</v>
      </c>
      <c r="E2860" s="1">
        <v>3.7659027405235902E-3</v>
      </c>
      <c r="F2860" s="1">
        <v>0.81204868649906103</v>
      </c>
      <c r="G2860" s="1"/>
    </row>
    <row r="2861" spans="1:7" x14ac:dyDescent="0.25">
      <c r="A2861" s="2" t="str">
        <f t="shared" si="44"/>
        <v>3_699</v>
      </c>
      <c r="B2861" s="1">
        <v>3</v>
      </c>
      <c r="C2861" s="1">
        <v>699</v>
      </c>
      <c r="D2861" s="1">
        <v>0.25591082069774701</v>
      </c>
      <c r="E2861" s="1">
        <v>0.254566095241612</v>
      </c>
      <c r="F2861" s="1">
        <v>0.35263373863026898</v>
      </c>
      <c r="G2861" s="1"/>
    </row>
    <row r="2862" spans="1:7" x14ac:dyDescent="0.25">
      <c r="A2862" s="2" t="str">
        <f t="shared" si="44"/>
        <v>3_700</v>
      </c>
      <c r="B2862" s="1">
        <v>3</v>
      </c>
      <c r="C2862" s="1">
        <v>700</v>
      </c>
      <c r="D2862" s="1">
        <v>-0.27095940518044997</v>
      </c>
      <c r="E2862" s="1">
        <v>-0.27117167285964699</v>
      </c>
      <c r="F2862" s="1">
        <v>1.39599351974352</v>
      </c>
      <c r="G2862" s="1"/>
    </row>
    <row r="2863" spans="1:7" x14ac:dyDescent="0.25">
      <c r="A2863" s="2" t="str">
        <f t="shared" si="44"/>
        <v>3_701</v>
      </c>
      <c r="B2863" s="1">
        <v>3</v>
      </c>
      <c r="C2863" s="1">
        <v>701</v>
      </c>
      <c r="D2863" s="1">
        <v>-0.66676164048044895</v>
      </c>
      <c r="E2863" s="1">
        <v>-0.666422964010981</v>
      </c>
      <c r="F2863" s="1">
        <v>7.6061088342957398E-2</v>
      </c>
      <c r="G2863" s="1"/>
    </row>
    <row r="2864" spans="1:7" x14ac:dyDescent="0.25">
      <c r="A2864" s="2" t="str">
        <f t="shared" si="44"/>
        <v>3_702</v>
      </c>
      <c r="B2864" s="1">
        <v>3</v>
      </c>
      <c r="C2864" s="1">
        <v>702</v>
      </c>
      <c r="D2864" s="1">
        <v>0.40021389274878799</v>
      </c>
      <c r="E2864" s="1">
        <v>0.402081830349862</v>
      </c>
      <c r="F2864" s="1">
        <v>0.44985893084865097</v>
      </c>
      <c r="G2864" s="1"/>
    </row>
    <row r="2865" spans="1:7" x14ac:dyDescent="0.25">
      <c r="A2865" s="2" t="str">
        <f t="shared" si="44"/>
        <v>3_703</v>
      </c>
      <c r="B2865" s="1">
        <v>3</v>
      </c>
      <c r="C2865" s="1">
        <v>703</v>
      </c>
      <c r="D2865" s="1">
        <v>1.3037581764988999</v>
      </c>
      <c r="E2865" s="1">
        <v>1.3038142936636901</v>
      </c>
      <c r="F2865" s="1">
        <v>-7.8758126144743298E-2</v>
      </c>
      <c r="G2865" s="1"/>
    </row>
    <row r="2866" spans="1:7" x14ac:dyDescent="0.25">
      <c r="A2866" s="2" t="str">
        <f t="shared" si="44"/>
        <v>3_704</v>
      </c>
      <c r="B2866" s="1">
        <v>3</v>
      </c>
      <c r="C2866" s="1">
        <v>704</v>
      </c>
      <c r="D2866" s="1">
        <v>-0.58825212364100798</v>
      </c>
      <c r="E2866" s="1">
        <v>-0.589213932941417</v>
      </c>
      <c r="F2866" s="1">
        <v>-0.36218105006552098</v>
      </c>
      <c r="G2866" s="1"/>
    </row>
    <row r="2867" spans="1:7" x14ac:dyDescent="0.25">
      <c r="A2867" s="2" t="str">
        <f t="shared" si="44"/>
        <v>3_705</v>
      </c>
      <c r="B2867" s="1">
        <v>3</v>
      </c>
      <c r="C2867" s="1">
        <v>705</v>
      </c>
      <c r="D2867" s="1">
        <v>0.40303396309397699</v>
      </c>
      <c r="E2867" s="1">
        <v>0.40364461960178699</v>
      </c>
      <c r="F2867" s="1">
        <v>0.26208723618365698</v>
      </c>
      <c r="G2867" s="1"/>
    </row>
    <row r="2868" spans="1:7" x14ac:dyDescent="0.25">
      <c r="A2868" s="2" t="str">
        <f t="shared" si="44"/>
        <v>3_706</v>
      </c>
      <c r="B2868" s="1">
        <v>3</v>
      </c>
      <c r="C2868" s="1">
        <v>706</v>
      </c>
      <c r="D2868" s="1">
        <v>-9.19688204961987E-2</v>
      </c>
      <c r="E2868" s="1">
        <v>-9.1121722915223399E-2</v>
      </c>
      <c r="F2868" s="1">
        <v>0.16333765298734201</v>
      </c>
      <c r="G2868" s="1"/>
    </row>
    <row r="2869" spans="1:7" x14ac:dyDescent="0.25">
      <c r="A2869" s="2" t="str">
        <f t="shared" si="44"/>
        <v>3_707</v>
      </c>
      <c r="B2869" s="1">
        <v>3</v>
      </c>
      <c r="C2869" s="1">
        <v>707</v>
      </c>
      <c r="D2869" s="1">
        <v>0.33053903554777397</v>
      </c>
      <c r="E2869" s="1">
        <v>0.33123369662213697</v>
      </c>
      <c r="F2869" s="1">
        <v>-0.12538281904547899</v>
      </c>
      <c r="G2869" s="1"/>
    </row>
    <row r="2870" spans="1:7" x14ac:dyDescent="0.25">
      <c r="A2870" s="2" t="str">
        <f t="shared" si="44"/>
        <v>3_708</v>
      </c>
      <c r="B2870" s="1">
        <v>3</v>
      </c>
      <c r="C2870" s="1">
        <v>708</v>
      </c>
      <c r="D2870" s="1">
        <v>0.392734249600109</v>
      </c>
      <c r="E2870" s="1">
        <v>0.39245393346473201</v>
      </c>
      <c r="F2870" s="1">
        <v>1.21659622709023</v>
      </c>
      <c r="G2870" s="1"/>
    </row>
    <row r="2871" spans="1:7" x14ac:dyDescent="0.25">
      <c r="A2871" s="2" t="str">
        <f t="shared" si="44"/>
        <v>3_709</v>
      </c>
      <c r="B2871" s="1">
        <v>3</v>
      </c>
      <c r="C2871" s="1">
        <v>709</v>
      </c>
      <c r="D2871" s="1">
        <v>-0.46701311158710801</v>
      </c>
      <c r="E2871" s="1">
        <v>-0.46801270115134302</v>
      </c>
      <c r="F2871" s="1">
        <v>-0.67166240444421199</v>
      </c>
      <c r="G2871" s="1"/>
    </row>
    <row r="2872" spans="1:7" x14ac:dyDescent="0.25">
      <c r="A2872" s="2" t="str">
        <f t="shared" si="44"/>
        <v>3_710</v>
      </c>
      <c r="B2872" s="1">
        <v>3</v>
      </c>
      <c r="C2872" s="1">
        <v>710</v>
      </c>
      <c r="D2872" s="1">
        <v>1.5625901450753601</v>
      </c>
      <c r="E2872" s="1">
        <v>1.562990019705</v>
      </c>
      <c r="F2872" s="1">
        <v>1.4048052861637701</v>
      </c>
      <c r="G2872" s="1"/>
    </row>
    <row r="2873" spans="1:7" x14ac:dyDescent="0.25">
      <c r="A2873" s="2" t="str">
        <f t="shared" si="44"/>
        <v>3_711</v>
      </c>
      <c r="B2873" s="1">
        <v>3</v>
      </c>
      <c r="C2873" s="1">
        <v>711</v>
      </c>
      <c r="D2873" s="1">
        <v>-2.8056896835840699</v>
      </c>
      <c r="E2873" s="1">
        <v>-2.80524663511066</v>
      </c>
      <c r="F2873" s="1">
        <v>-1.61592401736337</v>
      </c>
      <c r="G2873" s="1"/>
    </row>
    <row r="2874" spans="1:7" x14ac:dyDescent="0.25">
      <c r="A2874" s="2" t="str">
        <f t="shared" si="44"/>
        <v>3_712</v>
      </c>
      <c r="B2874" s="1">
        <v>3</v>
      </c>
      <c r="C2874" s="1">
        <v>712</v>
      </c>
      <c r="D2874" s="1">
        <v>-0.60924832353596403</v>
      </c>
      <c r="E2874" s="1">
        <v>-0.61012100013623904</v>
      </c>
      <c r="F2874" s="1">
        <v>0.85800035109349804</v>
      </c>
      <c r="G2874" s="1"/>
    </row>
    <row r="2875" spans="1:7" x14ac:dyDescent="0.25">
      <c r="A2875" s="2" t="str">
        <f t="shared" si="44"/>
        <v>3_713</v>
      </c>
      <c r="B2875" s="1">
        <v>3</v>
      </c>
      <c r="C2875" s="1">
        <v>713</v>
      </c>
      <c r="D2875" s="1">
        <v>0.34917224781982997</v>
      </c>
      <c r="E2875" s="1">
        <v>0.34864784184491299</v>
      </c>
      <c r="F2875" s="1">
        <v>7.4848642007444302E-2</v>
      </c>
      <c r="G2875" s="1"/>
    </row>
    <row r="2876" spans="1:7" x14ac:dyDescent="0.25">
      <c r="A2876" s="2" t="str">
        <f t="shared" si="44"/>
        <v>3_714</v>
      </c>
      <c r="B2876" s="1">
        <v>3</v>
      </c>
      <c r="C2876" s="1">
        <v>714</v>
      </c>
      <c r="D2876" s="1">
        <v>-1.18016525667503</v>
      </c>
      <c r="E2876" s="1">
        <v>-1.18066282651091</v>
      </c>
      <c r="F2876" s="1">
        <v>0.75587017937814105</v>
      </c>
      <c r="G2876" s="1"/>
    </row>
    <row r="2877" spans="1:7" x14ac:dyDescent="0.25">
      <c r="A2877" s="2" t="str">
        <f t="shared" si="44"/>
        <v>3_715</v>
      </c>
      <c r="B2877" s="1">
        <v>3</v>
      </c>
      <c r="C2877" s="1">
        <v>715</v>
      </c>
      <c r="D2877" s="1">
        <v>-0.664788450254719</v>
      </c>
      <c r="E2877" s="1">
        <v>-0.66471454511425798</v>
      </c>
      <c r="F2877" s="1">
        <v>-0.772443115221354</v>
      </c>
      <c r="G2877" s="1"/>
    </row>
    <row r="2878" spans="1:7" x14ac:dyDescent="0.25">
      <c r="A2878" s="2" t="str">
        <f t="shared" si="44"/>
        <v>3_716</v>
      </c>
      <c r="B2878" s="1">
        <v>3</v>
      </c>
      <c r="C2878" s="1">
        <v>716</v>
      </c>
      <c r="D2878" s="1">
        <v>-1.0341133195610499</v>
      </c>
      <c r="E2878" s="1">
        <v>-1.03504046671911</v>
      </c>
      <c r="F2878" s="1">
        <v>-1.1062495556951699</v>
      </c>
      <c r="G2878" s="1"/>
    </row>
    <row r="2879" spans="1:7" x14ac:dyDescent="0.25">
      <c r="A2879" s="2" t="str">
        <f t="shared" si="44"/>
        <v>3_717</v>
      </c>
      <c r="B2879" s="1">
        <v>3</v>
      </c>
      <c r="C2879" s="1">
        <v>717</v>
      </c>
      <c r="D2879" s="1">
        <v>-0.392478743754127</v>
      </c>
      <c r="E2879" s="1">
        <v>-0.39153320255405799</v>
      </c>
      <c r="F2879" s="1">
        <v>-2.0886876134818801</v>
      </c>
      <c r="G2879" s="1"/>
    </row>
    <row r="2880" spans="1:7" x14ac:dyDescent="0.25">
      <c r="A2880" s="2" t="str">
        <f t="shared" si="44"/>
        <v>3_718</v>
      </c>
      <c r="B2880" s="1">
        <v>3</v>
      </c>
      <c r="C2880" s="1">
        <v>718</v>
      </c>
      <c r="D2880" s="1">
        <v>-0.29512710477534199</v>
      </c>
      <c r="E2880" s="1">
        <v>-0.29370092102747503</v>
      </c>
      <c r="F2880" s="1">
        <v>0.19796774550214699</v>
      </c>
      <c r="G2880" s="1"/>
    </row>
    <row r="2881" spans="1:7" x14ac:dyDescent="0.25">
      <c r="A2881" s="2" t="str">
        <f t="shared" si="44"/>
        <v>3_719</v>
      </c>
      <c r="B2881" s="1">
        <v>3</v>
      </c>
      <c r="C2881" s="1">
        <v>719</v>
      </c>
      <c r="D2881" s="1">
        <v>1.2588444491564399</v>
      </c>
      <c r="E2881" s="1">
        <v>1.2577314851228201</v>
      </c>
      <c r="F2881" s="1">
        <v>-9.9616086919942795E-2</v>
      </c>
      <c r="G2881" s="1"/>
    </row>
    <row r="2882" spans="1:7" x14ac:dyDescent="0.25">
      <c r="A2882" s="2" t="str">
        <f t="shared" si="44"/>
        <v>4_0</v>
      </c>
      <c r="B2882" s="1">
        <v>4</v>
      </c>
      <c r="C2882" s="1">
        <v>0</v>
      </c>
      <c r="D2882" s="1">
        <v>0.10361356831473099</v>
      </c>
      <c r="E2882" s="1">
        <v>0.105263686977331</v>
      </c>
      <c r="F2882" s="1">
        <v>-0.60271094506117195</v>
      </c>
      <c r="G2882" s="1"/>
    </row>
    <row r="2883" spans="1:7" x14ac:dyDescent="0.25">
      <c r="A2883" s="2" t="str">
        <f t="shared" ref="A2883:A2946" si="45">B2883&amp;"_"&amp;C2883</f>
        <v>4_1</v>
      </c>
      <c r="B2883" s="1">
        <v>4</v>
      </c>
      <c r="C2883" s="1">
        <v>1</v>
      </c>
      <c r="D2883" s="1">
        <v>0.82747807421143504</v>
      </c>
      <c r="E2883" s="1">
        <v>0.82673471411831001</v>
      </c>
      <c r="F2883" s="1">
        <v>-1.40998053736454</v>
      </c>
      <c r="G2883" s="1"/>
    </row>
    <row r="2884" spans="1:7" x14ac:dyDescent="0.25">
      <c r="A2884" s="2" t="str">
        <f t="shared" si="45"/>
        <v>4_2</v>
      </c>
      <c r="B2884" s="1">
        <v>4</v>
      </c>
      <c r="C2884" s="1">
        <v>2</v>
      </c>
      <c r="D2884" s="1">
        <v>0.48771403560874299</v>
      </c>
      <c r="E2884" s="1">
        <v>0.48773522991961799</v>
      </c>
      <c r="F2884" s="1">
        <v>-2.5809754458472498</v>
      </c>
      <c r="G2884" s="1"/>
    </row>
    <row r="2885" spans="1:7" x14ac:dyDescent="0.25">
      <c r="A2885" s="2" t="str">
        <f t="shared" si="45"/>
        <v>4_3</v>
      </c>
      <c r="B2885" s="1">
        <v>4</v>
      </c>
      <c r="C2885" s="1">
        <v>3</v>
      </c>
      <c r="D2885" s="1">
        <v>-0.27204435406477101</v>
      </c>
      <c r="E2885" s="1">
        <v>-0.27150573152301499</v>
      </c>
      <c r="F2885" s="1">
        <v>0.33983443861822599</v>
      </c>
      <c r="G2885" s="1"/>
    </row>
    <row r="2886" spans="1:7" x14ac:dyDescent="0.25">
      <c r="A2886" s="2" t="str">
        <f t="shared" si="45"/>
        <v>4_4</v>
      </c>
      <c r="B2886" s="1">
        <v>4</v>
      </c>
      <c r="C2886" s="1">
        <v>4</v>
      </c>
      <c r="D2886" s="1">
        <v>-1.6729744557005</v>
      </c>
      <c r="E2886" s="1">
        <v>-1.6732902013197599</v>
      </c>
      <c r="F2886" s="1">
        <v>-0.85168842727184901</v>
      </c>
      <c r="G2886" s="1"/>
    </row>
    <row r="2887" spans="1:7" x14ac:dyDescent="0.25">
      <c r="A2887" s="2" t="str">
        <f t="shared" si="45"/>
        <v>4_5</v>
      </c>
      <c r="B2887" s="1">
        <v>4</v>
      </c>
      <c r="C2887" s="1">
        <v>5</v>
      </c>
      <c r="D2887" s="1">
        <v>0.53002314245214599</v>
      </c>
      <c r="E2887" s="1">
        <v>0.529499332372528</v>
      </c>
      <c r="F2887" s="1">
        <v>1.4225873333135699</v>
      </c>
      <c r="G2887" s="1"/>
    </row>
    <row r="2888" spans="1:7" x14ac:dyDescent="0.25">
      <c r="A2888" s="2" t="str">
        <f t="shared" si="45"/>
        <v>4_6</v>
      </c>
      <c r="B2888" s="1">
        <v>4</v>
      </c>
      <c r="C2888" s="1">
        <v>6</v>
      </c>
      <c r="D2888" s="1">
        <v>-0.59782197822548999</v>
      </c>
      <c r="E2888" s="1">
        <v>-0.59762692172172904</v>
      </c>
      <c r="F2888" s="1">
        <v>2.4685032060521001E-2</v>
      </c>
      <c r="G2888" s="1"/>
    </row>
    <row r="2889" spans="1:7" x14ac:dyDescent="0.25">
      <c r="A2889" s="2" t="str">
        <f t="shared" si="45"/>
        <v>4_7</v>
      </c>
      <c r="B2889" s="1">
        <v>4</v>
      </c>
      <c r="C2889" s="1">
        <v>7</v>
      </c>
      <c r="D2889" s="1">
        <v>-0.41769782616502898</v>
      </c>
      <c r="E2889" s="1">
        <v>-0.41821722721461801</v>
      </c>
      <c r="F2889" s="1">
        <v>-7.1188653300412505E-2</v>
      </c>
      <c r="G2889" s="1"/>
    </row>
    <row r="2890" spans="1:7" x14ac:dyDescent="0.25">
      <c r="A2890" s="2" t="str">
        <f t="shared" si="45"/>
        <v>4_8</v>
      </c>
      <c r="B2890" s="1">
        <v>4</v>
      </c>
      <c r="C2890" s="1">
        <v>8</v>
      </c>
      <c r="D2890" s="1">
        <v>0.35170086031709902</v>
      </c>
      <c r="E2890" s="1">
        <v>0.35093838349918499</v>
      </c>
      <c r="F2890" s="1">
        <v>-1.0696263229002101</v>
      </c>
      <c r="G2890" s="1"/>
    </row>
    <row r="2891" spans="1:7" x14ac:dyDescent="0.25">
      <c r="A2891" s="2" t="str">
        <f t="shared" si="45"/>
        <v>4_9</v>
      </c>
      <c r="B2891" s="1">
        <v>4</v>
      </c>
      <c r="C2891" s="1">
        <v>9</v>
      </c>
      <c r="D2891" s="1">
        <v>-0.86597570806002999</v>
      </c>
      <c r="E2891" s="1">
        <v>-0.86689388354391195</v>
      </c>
      <c r="F2891" s="1">
        <v>1.5464741194667899</v>
      </c>
      <c r="G2891" s="1"/>
    </row>
    <row r="2892" spans="1:7" x14ac:dyDescent="0.25">
      <c r="A2892" s="2" t="str">
        <f t="shared" si="45"/>
        <v>4_10</v>
      </c>
      <c r="B2892" s="1">
        <v>4</v>
      </c>
      <c r="C2892" s="1">
        <v>10</v>
      </c>
      <c r="D2892" s="1">
        <v>-0.40573536423596201</v>
      </c>
      <c r="E2892" s="1">
        <v>-0.405609544068046</v>
      </c>
      <c r="F2892" s="1">
        <v>-1.8936801743355001</v>
      </c>
      <c r="G2892" s="1"/>
    </row>
    <row r="2893" spans="1:7" x14ac:dyDescent="0.25">
      <c r="A2893" s="2" t="str">
        <f t="shared" si="45"/>
        <v>4_11</v>
      </c>
      <c r="B2893" s="1">
        <v>4</v>
      </c>
      <c r="C2893" s="1">
        <v>11</v>
      </c>
      <c r="D2893" s="1">
        <v>0.70607203002237995</v>
      </c>
      <c r="E2893" s="1">
        <v>0.70558491723879702</v>
      </c>
      <c r="F2893" s="1">
        <v>-0.84277012879219104</v>
      </c>
      <c r="G2893" s="1"/>
    </row>
    <row r="2894" spans="1:7" x14ac:dyDescent="0.25">
      <c r="A2894" s="2" t="str">
        <f t="shared" si="45"/>
        <v>4_12</v>
      </c>
      <c r="B2894" s="1">
        <v>4</v>
      </c>
      <c r="C2894" s="1">
        <v>12</v>
      </c>
      <c r="D2894" s="1">
        <v>1.06031625211531</v>
      </c>
      <c r="E2894" s="1">
        <v>1.0599560520062301</v>
      </c>
      <c r="F2894" s="1">
        <v>1.2307098317832601</v>
      </c>
      <c r="G2894" s="1"/>
    </row>
    <row r="2895" spans="1:7" x14ac:dyDescent="0.25">
      <c r="A2895" s="2" t="str">
        <f t="shared" si="45"/>
        <v>4_13</v>
      </c>
      <c r="B2895" s="1">
        <v>4</v>
      </c>
      <c r="C2895" s="1">
        <v>13</v>
      </c>
      <c r="D2895" s="1">
        <v>1.48305958291353</v>
      </c>
      <c r="E2895" s="1">
        <v>1.4848566402975401</v>
      </c>
      <c r="F2895" s="1">
        <v>-0.33093351443540397</v>
      </c>
      <c r="G2895" s="1"/>
    </row>
    <row r="2896" spans="1:7" x14ac:dyDescent="0.25">
      <c r="A2896" s="2" t="str">
        <f t="shared" si="45"/>
        <v>4_14</v>
      </c>
      <c r="B2896" s="1">
        <v>4</v>
      </c>
      <c r="C2896" s="1">
        <v>14</v>
      </c>
      <c r="D2896" s="1">
        <v>-1.1931187672457699</v>
      </c>
      <c r="E2896" s="1">
        <v>-1.19330795261267</v>
      </c>
      <c r="F2896" s="1">
        <v>-2.0961812429601401</v>
      </c>
      <c r="G2896" s="1"/>
    </row>
    <row r="2897" spans="1:7" x14ac:dyDescent="0.25">
      <c r="A2897" s="2" t="str">
        <f t="shared" si="45"/>
        <v>4_15</v>
      </c>
      <c r="B2897" s="1">
        <v>4</v>
      </c>
      <c r="C2897" s="1">
        <v>15</v>
      </c>
      <c r="D2897" s="1">
        <v>-1.63568239235794E-2</v>
      </c>
      <c r="E2897" s="1">
        <v>-1.8373906546053798E-2</v>
      </c>
      <c r="F2897" s="1">
        <v>-0.112192736036445</v>
      </c>
      <c r="G2897" s="1"/>
    </row>
    <row r="2898" spans="1:7" x14ac:dyDescent="0.25">
      <c r="A2898" s="2" t="str">
        <f t="shared" si="45"/>
        <v>4_16</v>
      </c>
      <c r="B2898" s="1">
        <v>4</v>
      </c>
      <c r="C2898" s="1">
        <v>16</v>
      </c>
      <c r="D2898" s="1">
        <v>-1.0528813385093501</v>
      </c>
      <c r="E2898" s="1">
        <v>-1.05309882595311</v>
      </c>
      <c r="F2898" s="1">
        <v>0.249901411492225</v>
      </c>
      <c r="G2898" s="1"/>
    </row>
    <row r="2899" spans="1:7" x14ac:dyDescent="0.25">
      <c r="A2899" s="2" t="str">
        <f t="shared" si="45"/>
        <v>4_17</v>
      </c>
      <c r="B2899" s="1">
        <v>4</v>
      </c>
      <c r="C2899" s="1">
        <v>17</v>
      </c>
      <c r="D2899" s="1">
        <v>0.41002046027766098</v>
      </c>
      <c r="E2899" s="1">
        <v>0.40882024054530802</v>
      </c>
      <c r="F2899" s="1">
        <v>0.53626356176159695</v>
      </c>
      <c r="G2899" s="1"/>
    </row>
    <row r="2900" spans="1:7" x14ac:dyDescent="0.25">
      <c r="A2900" s="2" t="str">
        <f t="shared" si="45"/>
        <v>4_18</v>
      </c>
      <c r="B2900" s="1">
        <v>4</v>
      </c>
      <c r="C2900" s="1">
        <v>18</v>
      </c>
      <c r="D2900" s="1">
        <v>4.7041477698901997E-2</v>
      </c>
      <c r="E2900" s="1">
        <v>4.8913371169181798E-2</v>
      </c>
      <c r="F2900" s="1">
        <v>-0.42421398036305402</v>
      </c>
      <c r="G2900" s="1"/>
    </row>
    <row r="2901" spans="1:7" x14ac:dyDescent="0.25">
      <c r="A2901" s="2" t="str">
        <f t="shared" si="45"/>
        <v>4_19</v>
      </c>
      <c r="B2901" s="1">
        <v>4</v>
      </c>
      <c r="C2901" s="1">
        <v>19</v>
      </c>
      <c r="D2901" s="1">
        <v>0.55429021916975696</v>
      </c>
      <c r="E2901" s="1">
        <v>0.55455925287448304</v>
      </c>
      <c r="F2901" s="1">
        <v>0.57111108402861199</v>
      </c>
      <c r="G2901" s="1"/>
    </row>
    <row r="2902" spans="1:7" x14ac:dyDescent="0.25">
      <c r="A2902" s="2" t="str">
        <f t="shared" si="45"/>
        <v>4_20</v>
      </c>
      <c r="B2902" s="1">
        <v>4</v>
      </c>
      <c r="C2902" s="1">
        <v>20</v>
      </c>
      <c r="D2902" s="1">
        <v>0.324346993110397</v>
      </c>
      <c r="E2902" s="1">
        <v>0.32506999858790803</v>
      </c>
      <c r="F2902" s="1">
        <v>-0.43274787984040602</v>
      </c>
      <c r="G2902" s="1"/>
    </row>
    <row r="2903" spans="1:7" x14ac:dyDescent="0.25">
      <c r="A2903" s="2" t="str">
        <f t="shared" si="45"/>
        <v>4_21</v>
      </c>
      <c r="B2903" s="1">
        <v>4</v>
      </c>
      <c r="C2903" s="1">
        <v>21</v>
      </c>
      <c r="D2903" s="1">
        <v>-0.36469320061263899</v>
      </c>
      <c r="E2903" s="1">
        <v>-0.36557199088417203</v>
      </c>
      <c r="F2903" s="1">
        <v>1.7750210861077399E-2</v>
      </c>
      <c r="G2903" s="1"/>
    </row>
    <row r="2904" spans="1:7" x14ac:dyDescent="0.25">
      <c r="A2904" s="2" t="str">
        <f t="shared" si="45"/>
        <v>4_22</v>
      </c>
      <c r="B2904" s="1">
        <v>4</v>
      </c>
      <c r="C2904" s="1">
        <v>22</v>
      </c>
      <c r="D2904" s="1">
        <v>0.79356037066976504</v>
      </c>
      <c r="E2904" s="1">
        <v>0.793734951407154</v>
      </c>
      <c r="F2904" s="1">
        <v>-2.3198074717082302</v>
      </c>
      <c r="G2904" s="1"/>
    </row>
    <row r="2905" spans="1:7" x14ac:dyDescent="0.25">
      <c r="A2905" s="2" t="str">
        <f t="shared" si="45"/>
        <v>4_23</v>
      </c>
      <c r="B2905" s="1">
        <v>4</v>
      </c>
      <c r="C2905" s="1">
        <v>23</v>
      </c>
      <c r="D2905" s="1">
        <v>-0.109287888280702</v>
      </c>
      <c r="E2905" s="1">
        <v>-0.108639316287586</v>
      </c>
      <c r="F2905" s="1">
        <v>0.243352237419452</v>
      </c>
      <c r="G2905" s="1"/>
    </row>
    <row r="2906" spans="1:7" x14ac:dyDescent="0.25">
      <c r="A2906" s="2" t="str">
        <f t="shared" si="45"/>
        <v>4_24</v>
      </c>
      <c r="B2906" s="1">
        <v>4</v>
      </c>
      <c r="C2906" s="1">
        <v>24</v>
      </c>
      <c r="D2906" s="1">
        <v>-1.9621057857272</v>
      </c>
      <c r="E2906" s="1">
        <v>-1.96286444718376</v>
      </c>
      <c r="F2906" s="1">
        <v>-0.854515185411727</v>
      </c>
      <c r="G2906" s="1"/>
    </row>
    <row r="2907" spans="1:7" x14ac:dyDescent="0.25">
      <c r="A2907" s="2" t="str">
        <f t="shared" si="45"/>
        <v>4_25</v>
      </c>
      <c r="B2907" s="1">
        <v>4</v>
      </c>
      <c r="C2907" s="1">
        <v>25</v>
      </c>
      <c r="D2907" s="1">
        <v>0.33391821361498802</v>
      </c>
      <c r="E2907" s="1">
        <v>0.33330803449579599</v>
      </c>
      <c r="F2907" s="1">
        <v>1.1491643798170199</v>
      </c>
      <c r="G2907" s="1"/>
    </row>
    <row r="2908" spans="1:7" x14ac:dyDescent="0.25">
      <c r="A2908" s="2" t="str">
        <f t="shared" si="45"/>
        <v>4_26</v>
      </c>
      <c r="B2908" s="1">
        <v>4</v>
      </c>
      <c r="C2908" s="1">
        <v>26</v>
      </c>
      <c r="D2908" s="1">
        <v>0.74028731905309397</v>
      </c>
      <c r="E2908" s="1">
        <v>0.74146334361453503</v>
      </c>
      <c r="F2908" s="1">
        <v>-0.73481363984721804</v>
      </c>
      <c r="G2908" s="1"/>
    </row>
    <row r="2909" spans="1:7" x14ac:dyDescent="0.25">
      <c r="A2909" s="2" t="str">
        <f t="shared" si="45"/>
        <v>4_27</v>
      </c>
      <c r="B2909" s="1">
        <v>4</v>
      </c>
      <c r="C2909" s="1">
        <v>27</v>
      </c>
      <c r="D2909" s="1">
        <v>1.4226809855020199</v>
      </c>
      <c r="E2909" s="1">
        <v>1.4227737512851799</v>
      </c>
      <c r="F2909" s="1">
        <v>-2.1706563996024002</v>
      </c>
      <c r="G2909" s="1"/>
    </row>
    <row r="2910" spans="1:7" x14ac:dyDescent="0.25">
      <c r="A2910" s="2" t="str">
        <f t="shared" si="45"/>
        <v>4_28</v>
      </c>
      <c r="B2910" s="1">
        <v>4</v>
      </c>
      <c r="C2910" s="1">
        <v>28</v>
      </c>
      <c r="D2910" s="1">
        <v>0.52415155683700299</v>
      </c>
      <c r="E2910" s="1">
        <v>0.52528890327030597</v>
      </c>
      <c r="F2910" s="1">
        <v>1.4016119541716301</v>
      </c>
      <c r="G2910" s="1"/>
    </row>
    <row r="2911" spans="1:7" x14ac:dyDescent="0.25">
      <c r="A2911" s="2" t="str">
        <f t="shared" si="45"/>
        <v>4_29</v>
      </c>
      <c r="B2911" s="1">
        <v>4</v>
      </c>
      <c r="C2911" s="1">
        <v>29</v>
      </c>
      <c r="D2911" s="1">
        <v>-1.0348465298685501</v>
      </c>
      <c r="E2911" s="1">
        <v>-1.0351890554368799</v>
      </c>
      <c r="F2911" s="1">
        <v>-1.17166317969267</v>
      </c>
      <c r="G2911" s="1"/>
    </row>
    <row r="2912" spans="1:7" x14ac:dyDescent="0.25">
      <c r="A2912" s="2" t="str">
        <f t="shared" si="45"/>
        <v>4_30</v>
      </c>
      <c r="B2912" s="1">
        <v>4</v>
      </c>
      <c r="C2912" s="1">
        <v>30</v>
      </c>
      <c r="D2912" s="1">
        <v>-0.92331317646280198</v>
      </c>
      <c r="E2912" s="1">
        <v>-0.92390072215058305</v>
      </c>
      <c r="F2912" s="1">
        <v>-1.11443369207549</v>
      </c>
      <c r="G2912" s="1"/>
    </row>
    <row r="2913" spans="1:7" x14ac:dyDescent="0.25">
      <c r="A2913" s="2" t="str">
        <f t="shared" si="45"/>
        <v>4_31</v>
      </c>
      <c r="B2913" s="1">
        <v>4</v>
      </c>
      <c r="C2913" s="1">
        <v>31</v>
      </c>
      <c r="D2913" s="1">
        <v>0.216436581218475</v>
      </c>
      <c r="E2913" s="1">
        <v>0.21819294363368599</v>
      </c>
      <c r="F2913" s="1">
        <v>1.0023247225070401E-3</v>
      </c>
      <c r="G2913" s="1"/>
    </row>
    <row r="2914" spans="1:7" x14ac:dyDescent="0.25">
      <c r="A2914" s="2" t="str">
        <f t="shared" si="45"/>
        <v>4_32</v>
      </c>
      <c r="B2914" s="1">
        <v>4</v>
      </c>
      <c r="C2914" s="1">
        <v>32</v>
      </c>
      <c r="D2914" s="1">
        <v>0.63419283392410697</v>
      </c>
      <c r="E2914" s="1">
        <v>0.63461478921179804</v>
      </c>
      <c r="F2914" s="1">
        <v>0.260380874130693</v>
      </c>
      <c r="G2914" s="1"/>
    </row>
    <row r="2915" spans="1:7" x14ac:dyDescent="0.25">
      <c r="A2915" s="2" t="str">
        <f t="shared" si="45"/>
        <v>4_33</v>
      </c>
      <c r="B2915" s="1">
        <v>4</v>
      </c>
      <c r="C2915" s="1">
        <v>33</v>
      </c>
      <c r="D2915" s="1">
        <v>-0.60165220183704804</v>
      </c>
      <c r="E2915" s="1">
        <v>-0.60241604465416998</v>
      </c>
      <c r="F2915" s="1">
        <v>0.155720672865305</v>
      </c>
      <c r="G2915" s="1"/>
    </row>
    <row r="2916" spans="1:7" x14ac:dyDescent="0.25">
      <c r="A2916" s="2" t="str">
        <f t="shared" si="45"/>
        <v>4_34</v>
      </c>
      <c r="B2916" s="1">
        <v>4</v>
      </c>
      <c r="C2916" s="1">
        <v>34</v>
      </c>
      <c r="D2916" s="1">
        <v>-1.3995239176149901</v>
      </c>
      <c r="E2916" s="1">
        <v>-1.3995147247336801</v>
      </c>
      <c r="F2916" s="1">
        <v>1.6861133568748701</v>
      </c>
      <c r="G2916" s="1"/>
    </row>
    <row r="2917" spans="1:7" x14ac:dyDescent="0.25">
      <c r="A2917" s="2" t="str">
        <f t="shared" si="45"/>
        <v>4_35</v>
      </c>
      <c r="B2917" s="1">
        <v>4</v>
      </c>
      <c r="C2917" s="1">
        <v>35</v>
      </c>
      <c r="D2917" s="1">
        <v>0.60361300693987996</v>
      </c>
      <c r="E2917" s="1">
        <v>0.60352920018066503</v>
      </c>
      <c r="F2917" s="1">
        <v>0.73944045813764203</v>
      </c>
      <c r="G2917" s="1"/>
    </row>
    <row r="2918" spans="1:7" x14ac:dyDescent="0.25">
      <c r="A2918" s="2" t="str">
        <f t="shared" si="45"/>
        <v>4_36</v>
      </c>
      <c r="B2918" s="1">
        <v>4</v>
      </c>
      <c r="C2918" s="1">
        <v>36</v>
      </c>
      <c r="D2918" s="1">
        <v>-2.8470888652548799E-2</v>
      </c>
      <c r="E2918" s="1">
        <v>-2.8766979338450901E-2</v>
      </c>
      <c r="F2918" s="1">
        <v>0.32634790907813499</v>
      </c>
      <c r="G2918" s="1"/>
    </row>
    <row r="2919" spans="1:7" x14ac:dyDescent="0.25">
      <c r="A2919" s="2" t="str">
        <f t="shared" si="45"/>
        <v>4_37</v>
      </c>
      <c r="B2919" s="1">
        <v>4</v>
      </c>
      <c r="C2919" s="1">
        <v>37</v>
      </c>
      <c r="D2919" s="1">
        <v>1.4871501574342301</v>
      </c>
      <c r="E2919" s="1">
        <v>1.4862629808459999</v>
      </c>
      <c r="F2919" s="1">
        <v>0.23151372204774401</v>
      </c>
      <c r="G2919" s="1"/>
    </row>
    <row r="2920" spans="1:7" x14ac:dyDescent="0.25">
      <c r="A2920" s="2" t="str">
        <f t="shared" si="45"/>
        <v>4_38</v>
      </c>
      <c r="B2920" s="1">
        <v>4</v>
      </c>
      <c r="C2920" s="1">
        <v>38</v>
      </c>
      <c r="D2920" s="1">
        <v>-0.222061718275919</v>
      </c>
      <c r="E2920" s="1">
        <v>-0.22285965443226399</v>
      </c>
      <c r="F2920" s="1">
        <v>4.3271792453237097E-2</v>
      </c>
      <c r="G2920" s="1"/>
    </row>
    <row r="2921" spans="1:7" x14ac:dyDescent="0.25">
      <c r="A2921" s="2" t="str">
        <f t="shared" si="45"/>
        <v>4_39</v>
      </c>
      <c r="B2921" s="1">
        <v>4</v>
      </c>
      <c r="C2921" s="1">
        <v>39</v>
      </c>
      <c r="D2921" s="1">
        <v>-1.1813267458592001</v>
      </c>
      <c r="E2921" s="1">
        <v>-1.1812325267336701</v>
      </c>
      <c r="F2921" s="1">
        <v>1.8016540694932199</v>
      </c>
      <c r="G2921" s="1"/>
    </row>
    <row r="2922" spans="1:7" x14ac:dyDescent="0.25">
      <c r="A2922" s="2" t="str">
        <f t="shared" si="45"/>
        <v>4_40</v>
      </c>
      <c r="B2922" s="1">
        <v>4</v>
      </c>
      <c r="C2922" s="1">
        <v>40</v>
      </c>
      <c r="D2922" s="1">
        <v>-0.42720642901594802</v>
      </c>
      <c r="E2922" s="1">
        <v>-0.42607017768264299</v>
      </c>
      <c r="F2922" s="1">
        <v>-0.52830797733860402</v>
      </c>
      <c r="G2922" s="1"/>
    </row>
    <row r="2923" spans="1:7" x14ac:dyDescent="0.25">
      <c r="A2923" s="2" t="str">
        <f t="shared" si="45"/>
        <v>4_41</v>
      </c>
      <c r="B2923" s="1">
        <v>4</v>
      </c>
      <c r="C2923" s="1">
        <v>41</v>
      </c>
      <c r="D2923" s="1">
        <v>-1.15478344521901</v>
      </c>
      <c r="E2923" s="1">
        <v>-1.1548308593797201</v>
      </c>
      <c r="F2923" s="1">
        <v>0.19450746038744901</v>
      </c>
      <c r="G2923" s="1"/>
    </row>
    <row r="2924" spans="1:7" x14ac:dyDescent="0.25">
      <c r="A2924" s="2" t="str">
        <f t="shared" si="45"/>
        <v>4_42</v>
      </c>
      <c r="B2924" s="1">
        <v>4</v>
      </c>
      <c r="C2924" s="1">
        <v>42</v>
      </c>
      <c r="D2924" s="1">
        <v>-1.7514893816207799</v>
      </c>
      <c r="E2924" s="1">
        <v>-1.7527631461281199</v>
      </c>
      <c r="F2924" s="1">
        <v>-0.93765000182667901</v>
      </c>
      <c r="G2924" s="1"/>
    </row>
    <row r="2925" spans="1:7" x14ac:dyDescent="0.25">
      <c r="A2925" s="2" t="str">
        <f t="shared" si="45"/>
        <v>4_43</v>
      </c>
      <c r="B2925" s="1">
        <v>4</v>
      </c>
      <c r="C2925" s="1">
        <v>43</v>
      </c>
      <c r="D2925" s="1">
        <v>7.4484595917342702E-2</v>
      </c>
      <c r="E2925" s="1">
        <v>7.3834672219283998E-2</v>
      </c>
      <c r="F2925" s="1">
        <v>1.7375596460615499</v>
      </c>
      <c r="G2925" s="1"/>
    </row>
    <row r="2926" spans="1:7" x14ac:dyDescent="0.25">
      <c r="A2926" s="2" t="str">
        <f t="shared" si="45"/>
        <v>4_44</v>
      </c>
      <c r="B2926" s="1">
        <v>4</v>
      </c>
      <c r="C2926" s="1">
        <v>44</v>
      </c>
      <c r="D2926" s="1">
        <v>0.93186676528559298</v>
      </c>
      <c r="E2926" s="1">
        <v>0.93284923464611302</v>
      </c>
      <c r="F2926" s="1">
        <v>0.72020385960157596</v>
      </c>
      <c r="G2926" s="1"/>
    </row>
    <row r="2927" spans="1:7" x14ac:dyDescent="0.25">
      <c r="A2927" s="2" t="str">
        <f t="shared" si="45"/>
        <v>4_45</v>
      </c>
      <c r="B2927" s="1">
        <v>4</v>
      </c>
      <c r="C2927" s="1">
        <v>45</v>
      </c>
      <c r="D2927" s="1">
        <v>0.26178380636100201</v>
      </c>
      <c r="E2927" s="1">
        <v>0.26267745594390401</v>
      </c>
      <c r="F2927" s="1">
        <v>1.59240663365644</v>
      </c>
      <c r="G2927" s="1"/>
    </row>
    <row r="2928" spans="1:7" x14ac:dyDescent="0.25">
      <c r="A2928" s="2" t="str">
        <f t="shared" si="45"/>
        <v>4_46</v>
      </c>
      <c r="B2928" s="1">
        <v>4</v>
      </c>
      <c r="C2928" s="1">
        <v>46</v>
      </c>
      <c r="D2928" s="1">
        <v>-1.1485281371924101</v>
      </c>
      <c r="E2928" s="1">
        <v>-1.14833419443588</v>
      </c>
      <c r="F2928" s="1">
        <v>-1.0867316289407101</v>
      </c>
      <c r="G2928" s="1"/>
    </row>
    <row r="2929" spans="1:7" x14ac:dyDescent="0.25">
      <c r="A2929" s="2" t="str">
        <f t="shared" si="45"/>
        <v>4_47</v>
      </c>
      <c r="B2929" s="1">
        <v>4</v>
      </c>
      <c r="C2929" s="1">
        <v>47</v>
      </c>
      <c r="D2929" s="1">
        <v>0.26710359512286103</v>
      </c>
      <c r="E2929" s="1">
        <v>0.26741915977098302</v>
      </c>
      <c r="F2929" s="1">
        <v>-1.8012684655965401</v>
      </c>
      <c r="G2929" s="1"/>
    </row>
    <row r="2930" spans="1:7" x14ac:dyDescent="0.25">
      <c r="A2930" s="2" t="str">
        <f t="shared" si="45"/>
        <v>4_48</v>
      </c>
      <c r="B2930" s="1">
        <v>4</v>
      </c>
      <c r="C2930" s="1">
        <v>48</v>
      </c>
      <c r="D2930" s="1">
        <v>1.27284361011064</v>
      </c>
      <c r="E2930" s="1">
        <v>1.2739614829640999</v>
      </c>
      <c r="F2930" s="1">
        <v>-3.3256628962582102</v>
      </c>
      <c r="G2930" s="1"/>
    </row>
    <row r="2931" spans="1:7" x14ac:dyDescent="0.25">
      <c r="A2931" s="2" t="str">
        <f t="shared" si="45"/>
        <v>4_49</v>
      </c>
      <c r="B2931" s="1">
        <v>4</v>
      </c>
      <c r="C2931" s="1">
        <v>49</v>
      </c>
      <c r="D2931" s="1">
        <v>0.30730633729253198</v>
      </c>
      <c r="E2931" s="1">
        <v>0.30655660003915403</v>
      </c>
      <c r="F2931" s="1">
        <v>8.5834415835106204E-2</v>
      </c>
      <c r="G2931" s="1"/>
    </row>
    <row r="2932" spans="1:7" x14ac:dyDescent="0.25">
      <c r="A2932" s="2" t="str">
        <f t="shared" si="45"/>
        <v>4_50</v>
      </c>
      <c r="B2932" s="1">
        <v>4</v>
      </c>
      <c r="C2932" s="1">
        <v>50</v>
      </c>
      <c r="D2932" s="1">
        <v>-0.52412218471931105</v>
      </c>
      <c r="E2932" s="1">
        <v>-0.52587273258899503</v>
      </c>
      <c r="F2932" s="1">
        <v>1.0651564255167001</v>
      </c>
      <c r="G2932" s="1"/>
    </row>
    <row r="2933" spans="1:7" x14ac:dyDescent="0.25">
      <c r="A2933" s="2" t="str">
        <f t="shared" si="45"/>
        <v>4_51</v>
      </c>
      <c r="B2933" s="1">
        <v>4</v>
      </c>
      <c r="C2933" s="1">
        <v>51</v>
      </c>
      <c r="D2933" s="1">
        <v>0.19765343751633599</v>
      </c>
      <c r="E2933" s="1">
        <v>0.198624737423199</v>
      </c>
      <c r="F2933" s="1">
        <v>2.6655781812310101E-2</v>
      </c>
      <c r="G2933" s="1"/>
    </row>
    <row r="2934" spans="1:7" x14ac:dyDescent="0.25">
      <c r="A2934" s="2" t="str">
        <f t="shared" si="45"/>
        <v>4_52</v>
      </c>
      <c r="B2934" s="1">
        <v>4</v>
      </c>
      <c r="C2934" s="1">
        <v>52</v>
      </c>
      <c r="D2934" s="1">
        <v>-2.4642973981667802</v>
      </c>
      <c r="E2934" s="1">
        <v>-2.4652358664146399</v>
      </c>
      <c r="F2934" s="1">
        <v>-2.0596780485622301</v>
      </c>
      <c r="G2934" s="1"/>
    </row>
    <row r="2935" spans="1:7" x14ac:dyDescent="0.25">
      <c r="A2935" s="2" t="str">
        <f t="shared" si="45"/>
        <v>4_53</v>
      </c>
      <c r="B2935" s="1">
        <v>4</v>
      </c>
      <c r="C2935" s="1">
        <v>53</v>
      </c>
      <c r="D2935" s="1">
        <v>2.2430676791260198</v>
      </c>
      <c r="E2935" s="1">
        <v>2.2442133801313902</v>
      </c>
      <c r="F2935" s="1">
        <v>2.1326385562814401</v>
      </c>
      <c r="G2935" s="1"/>
    </row>
    <row r="2936" spans="1:7" x14ac:dyDescent="0.25">
      <c r="A2936" s="2" t="str">
        <f t="shared" si="45"/>
        <v>4_54</v>
      </c>
      <c r="B2936" s="1">
        <v>4</v>
      </c>
      <c r="C2936" s="1">
        <v>54</v>
      </c>
      <c r="D2936" s="1">
        <v>-0.212534096411191</v>
      </c>
      <c r="E2936" s="1">
        <v>-0.21162791188438701</v>
      </c>
      <c r="F2936" s="1">
        <v>-0.72670019953420395</v>
      </c>
      <c r="G2936" s="1"/>
    </row>
    <row r="2937" spans="1:7" x14ac:dyDescent="0.25">
      <c r="A2937" s="2" t="str">
        <f t="shared" si="45"/>
        <v>4_55</v>
      </c>
      <c r="B2937" s="1">
        <v>4</v>
      </c>
      <c r="C2937" s="1">
        <v>55</v>
      </c>
      <c r="D2937" s="1">
        <v>-0.81013486264311996</v>
      </c>
      <c r="E2937" s="1">
        <v>-0.80844113857069599</v>
      </c>
      <c r="F2937" s="1">
        <v>-0.88521141360625599</v>
      </c>
      <c r="G2937" s="1"/>
    </row>
    <row r="2938" spans="1:7" x14ac:dyDescent="0.25">
      <c r="A2938" s="2" t="str">
        <f t="shared" si="45"/>
        <v>4_56</v>
      </c>
      <c r="B2938" s="1">
        <v>4</v>
      </c>
      <c r="C2938" s="1">
        <v>56</v>
      </c>
      <c r="D2938" s="1">
        <v>0.46635734640118898</v>
      </c>
      <c r="E2938" s="1">
        <v>0.46429280111973897</v>
      </c>
      <c r="F2938" s="1">
        <v>-0.14373378062887199</v>
      </c>
      <c r="G2938" s="1"/>
    </row>
    <row r="2939" spans="1:7" x14ac:dyDescent="0.25">
      <c r="A2939" s="2" t="str">
        <f t="shared" si="45"/>
        <v>4_57</v>
      </c>
      <c r="B2939" s="1">
        <v>4</v>
      </c>
      <c r="C2939" s="1">
        <v>57</v>
      </c>
      <c r="D2939" s="1">
        <v>0.38110328308426999</v>
      </c>
      <c r="E2939" s="1">
        <v>0.381857933571977</v>
      </c>
      <c r="F2939" s="1">
        <v>2.7824332544131098</v>
      </c>
      <c r="G2939" s="1"/>
    </row>
    <row r="2940" spans="1:7" x14ac:dyDescent="0.25">
      <c r="A2940" s="2" t="str">
        <f t="shared" si="45"/>
        <v>4_58</v>
      </c>
      <c r="B2940" s="1">
        <v>4</v>
      </c>
      <c r="C2940" s="1">
        <v>58</v>
      </c>
      <c r="D2940" s="1">
        <v>-0.75053804004181401</v>
      </c>
      <c r="E2940" s="1">
        <v>-0.74933092811084401</v>
      </c>
      <c r="F2940" s="1">
        <v>0.73930387678087195</v>
      </c>
      <c r="G2940" s="1"/>
    </row>
    <row r="2941" spans="1:7" x14ac:dyDescent="0.25">
      <c r="A2941" s="2" t="str">
        <f t="shared" si="45"/>
        <v>4_59</v>
      </c>
      <c r="B2941" s="1">
        <v>4</v>
      </c>
      <c r="C2941" s="1">
        <v>59</v>
      </c>
      <c r="D2941" s="1">
        <v>-0.73846723197558395</v>
      </c>
      <c r="E2941" s="1">
        <v>-0.73838837349328101</v>
      </c>
      <c r="F2941" s="1">
        <v>-0.253919558333633</v>
      </c>
      <c r="G2941" s="1"/>
    </row>
    <row r="2942" spans="1:7" x14ac:dyDescent="0.25">
      <c r="A2942" s="2" t="str">
        <f t="shared" si="45"/>
        <v>4_60</v>
      </c>
      <c r="B2942" s="1">
        <v>4</v>
      </c>
      <c r="C2942" s="1">
        <v>60</v>
      </c>
      <c r="D2942" s="1">
        <v>-0.39206959365046101</v>
      </c>
      <c r="E2942" s="1">
        <v>-0.39228506501406402</v>
      </c>
      <c r="F2942" s="1">
        <v>1.4737745943341101</v>
      </c>
      <c r="G2942" s="1"/>
    </row>
    <row r="2943" spans="1:7" x14ac:dyDescent="0.25">
      <c r="A2943" s="2" t="str">
        <f t="shared" si="45"/>
        <v>4_61</v>
      </c>
      <c r="B2943" s="1">
        <v>4</v>
      </c>
      <c r="C2943" s="1">
        <v>61</v>
      </c>
      <c r="D2943" s="1">
        <v>9.0949432155190496E-2</v>
      </c>
      <c r="E2943" s="1">
        <v>9.0935519406354595E-2</v>
      </c>
      <c r="F2943" s="1">
        <v>-0.34180646281716898</v>
      </c>
      <c r="G2943" s="1"/>
    </row>
    <row r="2944" spans="1:7" x14ac:dyDescent="0.25">
      <c r="A2944" s="2" t="str">
        <f t="shared" si="45"/>
        <v>4_62</v>
      </c>
      <c r="B2944" s="1">
        <v>4</v>
      </c>
      <c r="C2944" s="1">
        <v>62</v>
      </c>
      <c r="D2944" s="1">
        <v>-0.82711206038656104</v>
      </c>
      <c r="E2944" s="1">
        <v>-0.82771733399080005</v>
      </c>
      <c r="F2944" s="1">
        <v>1.4857936966646299</v>
      </c>
      <c r="G2944" s="1"/>
    </row>
    <row r="2945" spans="1:7" x14ac:dyDescent="0.25">
      <c r="A2945" s="2" t="str">
        <f t="shared" si="45"/>
        <v>4_63</v>
      </c>
      <c r="B2945" s="1">
        <v>4</v>
      </c>
      <c r="C2945" s="1">
        <v>63</v>
      </c>
      <c r="D2945" s="1">
        <v>-0.20032720536526</v>
      </c>
      <c r="E2945" s="1">
        <v>-0.199701640813088</v>
      </c>
      <c r="F2945" s="1">
        <v>-1.1844366463187399</v>
      </c>
      <c r="G2945" s="1"/>
    </row>
    <row r="2946" spans="1:7" x14ac:dyDescent="0.25">
      <c r="A2946" s="2" t="str">
        <f t="shared" si="45"/>
        <v>4_64</v>
      </c>
      <c r="B2946" s="1">
        <v>4</v>
      </c>
      <c r="C2946" s="1">
        <v>64</v>
      </c>
      <c r="D2946" s="1">
        <v>-0.18593456952041201</v>
      </c>
      <c r="E2946" s="1">
        <v>-0.18565581414330401</v>
      </c>
      <c r="F2946" s="1">
        <v>0.11597944253970301</v>
      </c>
      <c r="G2946" s="1"/>
    </row>
    <row r="2947" spans="1:7" x14ac:dyDescent="0.25">
      <c r="A2947" s="2" t="str">
        <f t="shared" ref="A2947:A3010" si="46">B2947&amp;"_"&amp;C2947</f>
        <v>4_65</v>
      </c>
      <c r="B2947" s="1">
        <v>4</v>
      </c>
      <c r="C2947" s="1">
        <v>65</v>
      </c>
      <c r="D2947" s="1">
        <v>0.20526449572146399</v>
      </c>
      <c r="E2947" s="1">
        <v>0.20628824209039501</v>
      </c>
      <c r="F2947" s="1">
        <v>1.3382211698546399E-2</v>
      </c>
      <c r="G2947" s="1"/>
    </row>
    <row r="2948" spans="1:7" x14ac:dyDescent="0.25">
      <c r="A2948" s="2" t="str">
        <f t="shared" si="46"/>
        <v>4_66</v>
      </c>
      <c r="B2948" s="1">
        <v>4</v>
      </c>
      <c r="C2948" s="1">
        <v>66</v>
      </c>
      <c r="D2948" s="1">
        <v>-0.23707856525141499</v>
      </c>
      <c r="E2948" s="1">
        <v>-0.23718913769050501</v>
      </c>
      <c r="F2948" s="1">
        <v>-3.9116253166383001E-2</v>
      </c>
      <c r="G2948" s="1"/>
    </row>
    <row r="2949" spans="1:7" x14ac:dyDescent="0.25">
      <c r="A2949" s="2" t="str">
        <f t="shared" si="46"/>
        <v>4_67</v>
      </c>
      <c r="B2949" s="1">
        <v>4</v>
      </c>
      <c r="C2949" s="1">
        <v>67</v>
      </c>
      <c r="D2949" s="1">
        <v>2.33983469832588</v>
      </c>
      <c r="E2949" s="1">
        <v>2.33905265422452</v>
      </c>
      <c r="F2949" s="1">
        <v>0.41548814647903698</v>
      </c>
      <c r="G2949" s="1"/>
    </row>
    <row r="2950" spans="1:7" x14ac:dyDescent="0.25">
      <c r="A2950" s="2" t="str">
        <f t="shared" si="46"/>
        <v>4_68</v>
      </c>
      <c r="B2950" s="1">
        <v>4</v>
      </c>
      <c r="C2950" s="1">
        <v>68</v>
      </c>
      <c r="D2950" s="1">
        <v>0.69923763044673304</v>
      </c>
      <c r="E2950" s="1">
        <v>0.70050530140838596</v>
      </c>
      <c r="F2950" s="1">
        <v>0.27342096900768798</v>
      </c>
      <c r="G2950" s="1"/>
    </row>
    <row r="2951" spans="1:7" x14ac:dyDescent="0.25">
      <c r="A2951" s="2" t="str">
        <f t="shared" si="46"/>
        <v>4_69</v>
      </c>
      <c r="B2951" s="1">
        <v>4</v>
      </c>
      <c r="C2951" s="1">
        <v>69</v>
      </c>
      <c r="D2951" s="1">
        <v>-0.96744800380463902</v>
      </c>
      <c r="E2951" s="1">
        <v>-0.96890129443492701</v>
      </c>
      <c r="F2951" s="1">
        <v>-1.21614975624202</v>
      </c>
      <c r="G2951" s="1"/>
    </row>
    <row r="2952" spans="1:7" x14ac:dyDescent="0.25">
      <c r="A2952" s="2" t="str">
        <f t="shared" si="46"/>
        <v>4_70</v>
      </c>
      <c r="B2952" s="1">
        <v>4</v>
      </c>
      <c r="C2952" s="1">
        <v>70</v>
      </c>
      <c r="D2952" s="1">
        <v>0.27693601124362399</v>
      </c>
      <c r="E2952" s="1">
        <v>0.27562226204207901</v>
      </c>
      <c r="F2952" s="1">
        <v>-0.70719751371476103</v>
      </c>
      <c r="G2952" s="1"/>
    </row>
    <row r="2953" spans="1:7" x14ac:dyDescent="0.25">
      <c r="A2953" s="2" t="str">
        <f t="shared" si="46"/>
        <v>4_71</v>
      </c>
      <c r="B2953" s="1">
        <v>4</v>
      </c>
      <c r="C2953" s="1">
        <v>71</v>
      </c>
      <c r="D2953" s="1">
        <v>-0.22490699197216499</v>
      </c>
      <c r="E2953" s="1">
        <v>-0.22538340485189101</v>
      </c>
      <c r="F2953" s="1">
        <v>-0.82479626015574903</v>
      </c>
      <c r="G2953" s="1"/>
    </row>
    <row r="2954" spans="1:7" x14ac:dyDescent="0.25">
      <c r="A2954" s="2" t="str">
        <f t="shared" si="46"/>
        <v>4_72</v>
      </c>
      <c r="B2954" s="1">
        <v>4</v>
      </c>
      <c r="C2954" s="1">
        <v>72</v>
      </c>
      <c r="D2954" s="1">
        <v>0.313834469813696</v>
      </c>
      <c r="E2954" s="1">
        <v>0.31460330498236</v>
      </c>
      <c r="F2954" s="1">
        <v>-0.86240315964713199</v>
      </c>
      <c r="G2954" s="1"/>
    </row>
    <row r="2955" spans="1:7" x14ac:dyDescent="0.25">
      <c r="A2955" s="2" t="str">
        <f t="shared" si="46"/>
        <v>4_73</v>
      </c>
      <c r="B2955" s="1">
        <v>4</v>
      </c>
      <c r="C2955" s="1">
        <v>73</v>
      </c>
      <c r="D2955" s="1">
        <v>0.79257839549217801</v>
      </c>
      <c r="E2955" s="1">
        <v>0.79418613990422404</v>
      </c>
      <c r="F2955" s="1">
        <v>-0.73542477533714401</v>
      </c>
      <c r="G2955" s="1"/>
    </row>
    <row r="2956" spans="1:7" x14ac:dyDescent="0.25">
      <c r="A2956" s="2" t="str">
        <f t="shared" si="46"/>
        <v>4_74</v>
      </c>
      <c r="B2956" s="1">
        <v>4</v>
      </c>
      <c r="C2956" s="1">
        <v>74</v>
      </c>
      <c r="D2956" s="1">
        <v>-0.84938971741620495</v>
      </c>
      <c r="E2956" s="1">
        <v>-0.85087886959182002</v>
      </c>
      <c r="F2956" s="1">
        <v>0.39750630671553699</v>
      </c>
      <c r="G2956" s="1"/>
    </row>
    <row r="2957" spans="1:7" x14ac:dyDescent="0.25">
      <c r="A2957" s="2" t="str">
        <f t="shared" si="46"/>
        <v>4_75</v>
      </c>
      <c r="B2957" s="1">
        <v>4</v>
      </c>
      <c r="C2957" s="1">
        <v>75</v>
      </c>
      <c r="D2957" s="1">
        <v>-3.4207108281786001</v>
      </c>
      <c r="E2957" s="1">
        <v>-3.4225307286268301</v>
      </c>
      <c r="F2957" s="1">
        <v>-1.5882461780142001</v>
      </c>
      <c r="G2957" s="1"/>
    </row>
    <row r="2958" spans="1:7" x14ac:dyDescent="0.25">
      <c r="A2958" s="2" t="str">
        <f t="shared" si="46"/>
        <v>4_76</v>
      </c>
      <c r="B2958" s="1">
        <v>4</v>
      </c>
      <c r="C2958" s="1">
        <v>76</v>
      </c>
      <c r="D2958" s="1">
        <v>0.110787591530736</v>
      </c>
      <c r="E2958" s="1">
        <v>0.110958501432109</v>
      </c>
      <c r="F2958" s="1">
        <v>0.36939297289761602</v>
      </c>
      <c r="G2958" s="1"/>
    </row>
    <row r="2959" spans="1:7" x14ac:dyDescent="0.25">
      <c r="A2959" s="2" t="str">
        <f t="shared" si="46"/>
        <v>4_77</v>
      </c>
      <c r="B2959" s="1">
        <v>4</v>
      </c>
      <c r="C2959" s="1">
        <v>77</v>
      </c>
      <c r="D2959" s="1">
        <v>0.31264306454940799</v>
      </c>
      <c r="E2959" s="1">
        <v>0.31394423763870999</v>
      </c>
      <c r="F2959" s="1">
        <v>0.80600072483397101</v>
      </c>
      <c r="G2959" s="1"/>
    </row>
    <row r="2960" spans="1:7" x14ac:dyDescent="0.25">
      <c r="A2960" s="2" t="str">
        <f t="shared" si="46"/>
        <v>4_78</v>
      </c>
      <c r="B2960" s="1">
        <v>4</v>
      </c>
      <c r="C2960" s="1">
        <v>78</v>
      </c>
      <c r="D2960" s="1">
        <v>6.1549062768176E-3</v>
      </c>
      <c r="E2960" s="1">
        <v>6.4841973688005601E-3</v>
      </c>
      <c r="F2960" s="1">
        <v>1.2951767865366099</v>
      </c>
      <c r="G2960" s="1"/>
    </row>
    <row r="2961" spans="1:7" x14ac:dyDescent="0.25">
      <c r="A2961" s="2" t="str">
        <f t="shared" si="46"/>
        <v>4_79</v>
      </c>
      <c r="B2961" s="1">
        <v>4</v>
      </c>
      <c r="C2961" s="1">
        <v>79</v>
      </c>
      <c r="D2961" s="1">
        <v>-2.2161369815512701</v>
      </c>
      <c r="E2961" s="1">
        <v>-2.2166244076725401</v>
      </c>
      <c r="F2961" s="1">
        <v>-0.79786651359850802</v>
      </c>
      <c r="G2961" s="1"/>
    </row>
    <row r="2962" spans="1:7" x14ac:dyDescent="0.25">
      <c r="A2962" s="2" t="str">
        <f t="shared" si="46"/>
        <v>4_80</v>
      </c>
      <c r="B2962" s="1">
        <v>4</v>
      </c>
      <c r="C2962" s="1">
        <v>80</v>
      </c>
      <c r="D2962" s="1">
        <v>0.202352347452706</v>
      </c>
      <c r="E2962" s="1">
        <v>0.20202170381562001</v>
      </c>
      <c r="F2962" s="1">
        <v>0.90391342044383505</v>
      </c>
      <c r="G2962" s="1"/>
    </row>
    <row r="2963" spans="1:7" x14ac:dyDescent="0.25">
      <c r="A2963" s="2" t="str">
        <f t="shared" si="46"/>
        <v>4_81</v>
      </c>
      <c r="B2963" s="1">
        <v>4</v>
      </c>
      <c r="C2963" s="1">
        <v>81</v>
      </c>
      <c r="D2963" s="1">
        <v>-2.1792055764891599E-2</v>
      </c>
      <c r="E2963" s="1">
        <v>-2.1796315316194401E-2</v>
      </c>
      <c r="F2963" s="1">
        <v>-1.00350015515863</v>
      </c>
      <c r="G2963" s="1"/>
    </row>
    <row r="2964" spans="1:7" x14ac:dyDescent="0.25">
      <c r="A2964" s="2" t="str">
        <f t="shared" si="46"/>
        <v>4_82</v>
      </c>
      <c r="B2964" s="1">
        <v>4</v>
      </c>
      <c r="C2964" s="1">
        <v>82</v>
      </c>
      <c r="D2964" s="1">
        <v>-1.1257147694412799</v>
      </c>
      <c r="E2964" s="1">
        <v>-1.1262054326281301</v>
      </c>
      <c r="F2964" s="1">
        <v>-0.350082450547477</v>
      </c>
      <c r="G2964" s="1"/>
    </row>
    <row r="2965" spans="1:7" x14ac:dyDescent="0.25">
      <c r="A2965" s="2" t="str">
        <f t="shared" si="46"/>
        <v>4_83</v>
      </c>
      <c r="B2965" s="1">
        <v>4</v>
      </c>
      <c r="C2965" s="1">
        <v>83</v>
      </c>
      <c r="D2965" s="1">
        <v>0.40018306153392602</v>
      </c>
      <c r="E2965" s="1">
        <v>0.40084099922760402</v>
      </c>
      <c r="F2965" s="1">
        <v>-0.43684280557733102</v>
      </c>
      <c r="G2965" s="1"/>
    </row>
    <row r="2966" spans="1:7" x14ac:dyDescent="0.25">
      <c r="A2966" s="2" t="str">
        <f t="shared" si="46"/>
        <v>4_84</v>
      </c>
      <c r="B2966" s="1">
        <v>4</v>
      </c>
      <c r="C2966" s="1">
        <v>84</v>
      </c>
      <c r="D2966" s="1">
        <v>1.4824045017480001</v>
      </c>
      <c r="E2966" s="1">
        <v>1.48179986183264</v>
      </c>
      <c r="F2966" s="1">
        <v>-0.70558367523417798</v>
      </c>
      <c r="G2966" s="1"/>
    </row>
    <row r="2967" spans="1:7" x14ac:dyDescent="0.25">
      <c r="A2967" s="2" t="str">
        <f t="shared" si="46"/>
        <v>4_85</v>
      </c>
      <c r="B2967" s="1">
        <v>4</v>
      </c>
      <c r="C2967" s="1">
        <v>85</v>
      </c>
      <c r="D2967" s="1">
        <v>-0.24735977269348799</v>
      </c>
      <c r="E2967" s="1">
        <v>-0.248591729686998</v>
      </c>
      <c r="F2967" s="1">
        <v>0.25516808032914801</v>
      </c>
      <c r="G2967" s="1"/>
    </row>
    <row r="2968" spans="1:7" x14ac:dyDescent="0.25">
      <c r="A2968" s="2" t="str">
        <f t="shared" si="46"/>
        <v>4_86</v>
      </c>
      <c r="B2968" s="1">
        <v>4</v>
      </c>
      <c r="C2968" s="1">
        <v>86</v>
      </c>
      <c r="D2968" s="1">
        <v>-0.64386519906290696</v>
      </c>
      <c r="E2968" s="1">
        <v>-0.64338915845131595</v>
      </c>
      <c r="F2968" s="1">
        <v>0.820769827733701</v>
      </c>
      <c r="G2968" s="1"/>
    </row>
    <row r="2969" spans="1:7" x14ac:dyDescent="0.25">
      <c r="A2969" s="2" t="str">
        <f t="shared" si="46"/>
        <v>4_87</v>
      </c>
      <c r="B2969" s="1">
        <v>4</v>
      </c>
      <c r="C2969" s="1">
        <v>87</v>
      </c>
      <c r="D2969" s="1">
        <v>0.13799395617657001</v>
      </c>
      <c r="E2969" s="1">
        <v>0.13801059327948301</v>
      </c>
      <c r="F2969" s="1">
        <v>1.07568815888529</v>
      </c>
      <c r="G2969" s="1"/>
    </row>
    <row r="2970" spans="1:7" x14ac:dyDescent="0.25">
      <c r="A2970" s="2" t="str">
        <f t="shared" si="46"/>
        <v>4_88</v>
      </c>
      <c r="B2970" s="1">
        <v>4</v>
      </c>
      <c r="C2970" s="1">
        <v>88</v>
      </c>
      <c r="D2970" s="1">
        <v>-0.93116128975744406</v>
      </c>
      <c r="E2970" s="1">
        <v>-0.93105840792261096</v>
      </c>
      <c r="F2970" s="1">
        <v>0.23500103842187101</v>
      </c>
      <c r="G2970" s="1"/>
    </row>
    <row r="2971" spans="1:7" x14ac:dyDescent="0.25">
      <c r="A2971" s="2" t="str">
        <f t="shared" si="46"/>
        <v>4_89</v>
      </c>
      <c r="B2971" s="1">
        <v>4</v>
      </c>
      <c r="C2971" s="1">
        <v>89</v>
      </c>
      <c r="D2971" s="1">
        <v>0.91199003330805295</v>
      </c>
      <c r="E2971" s="1">
        <v>0.91216723948644696</v>
      </c>
      <c r="F2971" s="1">
        <v>-0.21883724468742299</v>
      </c>
      <c r="G2971" s="1"/>
    </row>
    <row r="2972" spans="1:7" x14ac:dyDescent="0.25">
      <c r="A2972" s="2" t="str">
        <f t="shared" si="46"/>
        <v>4_90</v>
      </c>
      <c r="B2972" s="1">
        <v>4</v>
      </c>
      <c r="C2972" s="1">
        <v>90</v>
      </c>
      <c r="D2972" s="1">
        <v>-0.51628114574347195</v>
      </c>
      <c r="E2972" s="1">
        <v>-0.51581749451840397</v>
      </c>
      <c r="F2972" s="1">
        <v>-1.7950913477944901</v>
      </c>
      <c r="G2972" s="1"/>
    </row>
    <row r="2973" spans="1:7" x14ac:dyDescent="0.25">
      <c r="A2973" s="2" t="str">
        <f t="shared" si="46"/>
        <v>4_91</v>
      </c>
      <c r="B2973" s="1">
        <v>4</v>
      </c>
      <c r="C2973" s="1">
        <v>91</v>
      </c>
      <c r="D2973" s="1">
        <v>-0.449511020202151</v>
      </c>
      <c r="E2973" s="1">
        <v>-0.45075133678863599</v>
      </c>
      <c r="F2973" s="1">
        <v>-0.39615429620253401</v>
      </c>
      <c r="G2973" s="1"/>
    </row>
    <row r="2974" spans="1:7" x14ac:dyDescent="0.25">
      <c r="A2974" s="2" t="str">
        <f t="shared" si="46"/>
        <v>4_92</v>
      </c>
      <c r="B2974" s="1">
        <v>4</v>
      </c>
      <c r="C2974" s="1">
        <v>92</v>
      </c>
      <c r="D2974" s="1">
        <v>1.45081176011402</v>
      </c>
      <c r="E2974" s="1">
        <v>1.450552105948</v>
      </c>
      <c r="F2974" s="1">
        <v>1.22995081815953</v>
      </c>
      <c r="G2974" s="1"/>
    </row>
    <row r="2975" spans="1:7" x14ac:dyDescent="0.25">
      <c r="A2975" s="2" t="str">
        <f t="shared" si="46"/>
        <v>4_93</v>
      </c>
      <c r="B2975" s="1">
        <v>4</v>
      </c>
      <c r="C2975" s="1">
        <v>93</v>
      </c>
      <c r="D2975" s="1">
        <v>-1.7070297979817199</v>
      </c>
      <c r="E2975" s="1">
        <v>-1.70673586884981</v>
      </c>
      <c r="F2975" s="1">
        <v>0.127055283897995</v>
      </c>
      <c r="G2975" s="1"/>
    </row>
    <row r="2976" spans="1:7" x14ac:dyDescent="0.25">
      <c r="A2976" s="2" t="str">
        <f t="shared" si="46"/>
        <v>4_94</v>
      </c>
      <c r="B2976" s="1">
        <v>4</v>
      </c>
      <c r="C2976" s="1">
        <v>94</v>
      </c>
      <c r="D2976" s="1">
        <v>-6.6640610917006501E-2</v>
      </c>
      <c r="E2976" s="1">
        <v>-6.7448613320402306E-2</v>
      </c>
      <c r="F2976" s="1">
        <v>1.1239006896116299</v>
      </c>
      <c r="G2976" s="1"/>
    </row>
    <row r="2977" spans="1:7" x14ac:dyDescent="0.25">
      <c r="A2977" s="2" t="str">
        <f t="shared" si="46"/>
        <v>4_95</v>
      </c>
      <c r="B2977" s="1">
        <v>4</v>
      </c>
      <c r="C2977" s="1">
        <v>95</v>
      </c>
      <c r="D2977" s="1">
        <v>0.24344759962054</v>
      </c>
      <c r="E2977" s="1">
        <v>0.243012462450202</v>
      </c>
      <c r="F2977" s="1">
        <v>0.21311386143760799</v>
      </c>
      <c r="G2977" s="1"/>
    </row>
    <row r="2978" spans="1:7" x14ac:dyDescent="0.25">
      <c r="A2978" s="2" t="str">
        <f t="shared" si="46"/>
        <v>4_96</v>
      </c>
      <c r="B2978" s="1">
        <v>4</v>
      </c>
      <c r="C2978" s="1">
        <v>96</v>
      </c>
      <c r="D2978" s="1">
        <v>0.94536874220733003</v>
      </c>
      <c r="E2978" s="1">
        <v>0.94371795446018403</v>
      </c>
      <c r="F2978" s="1">
        <v>0.87689393195017695</v>
      </c>
      <c r="G2978" s="1"/>
    </row>
    <row r="2979" spans="1:7" x14ac:dyDescent="0.25">
      <c r="A2979" s="2" t="str">
        <f t="shared" si="46"/>
        <v>4_97</v>
      </c>
      <c r="B2979" s="1">
        <v>4</v>
      </c>
      <c r="C2979" s="1">
        <v>97</v>
      </c>
      <c r="D2979" s="1">
        <v>1.96750025975415</v>
      </c>
      <c r="E2979" s="1">
        <v>1.96670882624682</v>
      </c>
      <c r="F2979" s="1">
        <v>1.0755096074300801</v>
      </c>
      <c r="G2979" s="1"/>
    </row>
    <row r="2980" spans="1:7" x14ac:dyDescent="0.25">
      <c r="A2980" s="2" t="str">
        <f t="shared" si="46"/>
        <v>4_98</v>
      </c>
      <c r="B2980" s="1">
        <v>4</v>
      </c>
      <c r="C2980" s="1">
        <v>98</v>
      </c>
      <c r="D2980" s="1">
        <v>0.32395907915587902</v>
      </c>
      <c r="E2980" s="1">
        <v>0.32421510582998198</v>
      </c>
      <c r="F2980" s="1">
        <v>0.850508083171574</v>
      </c>
      <c r="G2980" s="1"/>
    </row>
    <row r="2981" spans="1:7" x14ac:dyDescent="0.25">
      <c r="A2981" s="2" t="str">
        <f t="shared" si="46"/>
        <v>4_99</v>
      </c>
      <c r="B2981" s="1">
        <v>4</v>
      </c>
      <c r="C2981" s="1">
        <v>99</v>
      </c>
      <c r="D2981" s="1">
        <v>1.25754408215296</v>
      </c>
      <c r="E2981" s="1">
        <v>1.2572000458641499</v>
      </c>
      <c r="F2981" s="1">
        <v>-0.50546530011785096</v>
      </c>
      <c r="G2981" s="1"/>
    </row>
    <row r="2982" spans="1:7" x14ac:dyDescent="0.25">
      <c r="A2982" s="2" t="str">
        <f t="shared" si="46"/>
        <v>4_100</v>
      </c>
      <c r="B2982" s="1">
        <v>4</v>
      </c>
      <c r="C2982" s="1">
        <v>100</v>
      </c>
      <c r="D2982" s="1">
        <v>1.3344869267203801</v>
      </c>
      <c r="E2982" s="1">
        <v>1.3346358820173401</v>
      </c>
      <c r="F2982" s="1">
        <v>1.00256854658668</v>
      </c>
      <c r="G2982" s="1"/>
    </row>
    <row r="2983" spans="1:7" x14ac:dyDescent="0.25">
      <c r="A2983" s="2" t="str">
        <f t="shared" si="46"/>
        <v>4_101</v>
      </c>
      <c r="B2983" s="1">
        <v>4</v>
      </c>
      <c r="C2983" s="1">
        <v>101</v>
      </c>
      <c r="D2983" s="1">
        <v>-0.84465788575410405</v>
      </c>
      <c r="E2983" s="1">
        <v>-0.84435920299403899</v>
      </c>
      <c r="F2983" s="1">
        <v>-0.179536190488022</v>
      </c>
      <c r="G2983" s="1"/>
    </row>
    <row r="2984" spans="1:7" x14ac:dyDescent="0.25">
      <c r="A2984" s="2" t="str">
        <f t="shared" si="46"/>
        <v>4_102</v>
      </c>
      <c r="B2984" s="1">
        <v>4</v>
      </c>
      <c r="C2984" s="1">
        <v>102</v>
      </c>
      <c r="D2984" s="1">
        <v>0.229776868650371</v>
      </c>
      <c r="E2984" s="1">
        <v>0.23018473334737499</v>
      </c>
      <c r="F2984" s="1">
        <v>0.35274695920781202</v>
      </c>
      <c r="G2984" s="1"/>
    </row>
    <row r="2985" spans="1:7" x14ac:dyDescent="0.25">
      <c r="A2985" s="2" t="str">
        <f t="shared" si="46"/>
        <v>4_103</v>
      </c>
      <c r="B2985" s="1">
        <v>4</v>
      </c>
      <c r="C2985" s="1">
        <v>103</v>
      </c>
      <c r="D2985" s="1">
        <v>-0.23974372822031301</v>
      </c>
      <c r="E2985" s="1">
        <v>-0.24009725488404501</v>
      </c>
      <c r="F2985" s="1">
        <v>0.44998062307633702</v>
      </c>
      <c r="G2985" s="1"/>
    </row>
    <row r="2986" spans="1:7" x14ac:dyDescent="0.25">
      <c r="A2986" s="2" t="str">
        <f t="shared" si="46"/>
        <v>4_104</v>
      </c>
      <c r="B2986" s="1">
        <v>4</v>
      </c>
      <c r="C2986" s="1">
        <v>104</v>
      </c>
      <c r="D2986" s="1">
        <v>0.84968890283931597</v>
      </c>
      <c r="E2986" s="1">
        <v>0.84808194356044198</v>
      </c>
      <c r="F2986" s="1">
        <v>1.41810273322729</v>
      </c>
      <c r="G2986" s="1"/>
    </row>
    <row r="2987" spans="1:7" x14ac:dyDescent="0.25">
      <c r="A2987" s="2" t="str">
        <f t="shared" si="46"/>
        <v>4_105</v>
      </c>
      <c r="B2987" s="1">
        <v>4</v>
      </c>
      <c r="C2987" s="1">
        <v>105</v>
      </c>
      <c r="D2987" s="1">
        <v>1.03748268766734</v>
      </c>
      <c r="E2987" s="1">
        <v>1.0385962828254101</v>
      </c>
      <c r="F2987" s="1">
        <v>0.88423101688097905</v>
      </c>
      <c r="G2987" s="1"/>
    </row>
    <row r="2988" spans="1:7" x14ac:dyDescent="0.25">
      <c r="A2988" s="2" t="str">
        <f t="shared" si="46"/>
        <v>4_106</v>
      </c>
      <c r="B2988" s="1">
        <v>4</v>
      </c>
      <c r="C2988" s="1">
        <v>106</v>
      </c>
      <c r="D2988" s="1">
        <v>-0.78218538581515096</v>
      </c>
      <c r="E2988" s="1">
        <v>-0.78244814339448598</v>
      </c>
      <c r="F2988" s="1">
        <v>-0.86577384839930005</v>
      </c>
      <c r="G2988" s="1"/>
    </row>
    <row r="2989" spans="1:7" x14ac:dyDescent="0.25">
      <c r="A2989" s="2" t="str">
        <f t="shared" si="46"/>
        <v>4_107</v>
      </c>
      <c r="B2989" s="1">
        <v>4</v>
      </c>
      <c r="C2989" s="1">
        <v>107</v>
      </c>
      <c r="D2989" s="1">
        <v>-0.117194559924724</v>
      </c>
      <c r="E2989" s="1">
        <v>-0.117055249713006</v>
      </c>
      <c r="F2989" s="1">
        <v>-0.19192636809081301</v>
      </c>
      <c r="G2989" s="1"/>
    </row>
    <row r="2990" spans="1:7" x14ac:dyDescent="0.25">
      <c r="A2990" s="2" t="str">
        <f t="shared" si="46"/>
        <v>4_108</v>
      </c>
      <c r="B2990" s="1">
        <v>4</v>
      </c>
      <c r="C2990" s="1">
        <v>108</v>
      </c>
      <c r="D2990" s="1">
        <v>2.0651983268528502</v>
      </c>
      <c r="E2990" s="1">
        <v>2.0641182587712801</v>
      </c>
      <c r="F2990" s="1">
        <v>1.0682996480647799</v>
      </c>
      <c r="G2990" s="1"/>
    </row>
    <row r="2991" spans="1:7" x14ac:dyDescent="0.25">
      <c r="A2991" s="2" t="str">
        <f t="shared" si="46"/>
        <v>4_109</v>
      </c>
      <c r="B2991" s="1">
        <v>4</v>
      </c>
      <c r="C2991" s="1">
        <v>109</v>
      </c>
      <c r="D2991" s="1">
        <v>1.25981577865105</v>
      </c>
      <c r="E2991" s="1">
        <v>1.2605057735602201</v>
      </c>
      <c r="F2991" s="1">
        <v>-0.69336351360974602</v>
      </c>
      <c r="G2991" s="1"/>
    </row>
    <row r="2992" spans="1:7" x14ac:dyDescent="0.25">
      <c r="A2992" s="2" t="str">
        <f t="shared" si="46"/>
        <v>4_110</v>
      </c>
      <c r="B2992" s="1">
        <v>4</v>
      </c>
      <c r="C2992" s="1">
        <v>110</v>
      </c>
      <c r="D2992" s="1">
        <v>1.0093714942444501</v>
      </c>
      <c r="E2992" s="1">
        <v>1.0099329143154001</v>
      </c>
      <c r="F2992" s="1">
        <v>0.41656715260420202</v>
      </c>
      <c r="G2992" s="1"/>
    </row>
    <row r="2993" spans="1:7" x14ac:dyDescent="0.25">
      <c r="A2993" s="2" t="str">
        <f t="shared" si="46"/>
        <v>4_111</v>
      </c>
      <c r="B2993" s="1">
        <v>4</v>
      </c>
      <c r="C2993" s="1">
        <v>111</v>
      </c>
      <c r="D2993" s="1">
        <v>0.28586566849932299</v>
      </c>
      <c r="E2993" s="1">
        <v>0.28668974881973402</v>
      </c>
      <c r="F2993" s="1">
        <v>-0.550122192373382</v>
      </c>
      <c r="G2993" s="1"/>
    </row>
    <row r="2994" spans="1:7" x14ac:dyDescent="0.25">
      <c r="A2994" s="2" t="str">
        <f t="shared" si="46"/>
        <v>4_112</v>
      </c>
      <c r="B2994" s="1">
        <v>4</v>
      </c>
      <c r="C2994" s="1">
        <v>112</v>
      </c>
      <c r="D2994" s="1">
        <v>1.9055125747505599</v>
      </c>
      <c r="E2994" s="1">
        <v>1.9067021116858001</v>
      </c>
      <c r="F2994" s="1">
        <v>1.1060417052203699</v>
      </c>
      <c r="G2994" s="1"/>
    </row>
    <row r="2995" spans="1:7" x14ac:dyDescent="0.25">
      <c r="A2995" s="2" t="str">
        <f t="shared" si="46"/>
        <v>4_113</v>
      </c>
      <c r="B2995" s="1">
        <v>4</v>
      </c>
      <c r="C2995" s="1">
        <v>113</v>
      </c>
      <c r="D2995" s="1">
        <v>-1.1289212959314501</v>
      </c>
      <c r="E2995" s="1">
        <v>-1.1283231391292201</v>
      </c>
      <c r="F2995" s="1">
        <v>-0.563503571290357</v>
      </c>
      <c r="G2995" s="1"/>
    </row>
    <row r="2996" spans="1:7" x14ac:dyDescent="0.25">
      <c r="A2996" s="2" t="str">
        <f t="shared" si="46"/>
        <v>4_114</v>
      </c>
      <c r="B2996" s="1">
        <v>4</v>
      </c>
      <c r="C2996" s="1">
        <v>114</v>
      </c>
      <c r="D2996" s="1">
        <v>-1.35223376786086</v>
      </c>
      <c r="E2996" s="1">
        <v>-1.3533023643625399</v>
      </c>
      <c r="F2996" s="1">
        <v>-1.19554797905796</v>
      </c>
      <c r="G2996" s="1"/>
    </row>
    <row r="2997" spans="1:7" x14ac:dyDescent="0.25">
      <c r="A2997" s="2" t="str">
        <f t="shared" si="46"/>
        <v>4_115</v>
      </c>
      <c r="B2997" s="1">
        <v>4</v>
      </c>
      <c r="C2997" s="1">
        <v>115</v>
      </c>
      <c r="D2997" s="1">
        <v>-0.82061644290750302</v>
      </c>
      <c r="E2997" s="1">
        <v>-0.82029385106499897</v>
      </c>
      <c r="F2997" s="1">
        <v>1.1988040796775301</v>
      </c>
      <c r="G2997" s="1"/>
    </row>
    <row r="2998" spans="1:7" x14ac:dyDescent="0.25">
      <c r="A2998" s="2" t="str">
        <f t="shared" si="46"/>
        <v>4_116</v>
      </c>
      <c r="B2998" s="1">
        <v>4</v>
      </c>
      <c r="C2998" s="1">
        <v>116</v>
      </c>
      <c r="D2998" s="1">
        <v>0.16627485933891301</v>
      </c>
      <c r="E2998" s="1">
        <v>0.16662552285166399</v>
      </c>
      <c r="F2998" s="1">
        <v>1.54132825815787</v>
      </c>
      <c r="G2998" s="1"/>
    </row>
    <row r="2999" spans="1:7" x14ac:dyDescent="0.25">
      <c r="A2999" s="2" t="str">
        <f t="shared" si="46"/>
        <v>4_117</v>
      </c>
      <c r="B2999" s="1">
        <v>4</v>
      </c>
      <c r="C2999" s="1">
        <v>117</v>
      </c>
      <c r="D2999" s="1">
        <v>-0.709391347746824</v>
      </c>
      <c r="E2999" s="1">
        <v>-0.71047254355532397</v>
      </c>
      <c r="F2999" s="1">
        <v>0.39940867479955999</v>
      </c>
      <c r="G2999" s="1"/>
    </row>
    <row r="3000" spans="1:7" x14ac:dyDescent="0.25">
      <c r="A3000" s="2" t="str">
        <f t="shared" si="46"/>
        <v>4_118</v>
      </c>
      <c r="B3000" s="1">
        <v>4</v>
      </c>
      <c r="C3000" s="1">
        <v>118</v>
      </c>
      <c r="D3000" s="1">
        <v>0.74341119784131604</v>
      </c>
      <c r="E3000" s="1">
        <v>0.74221244940740105</v>
      </c>
      <c r="F3000" s="1">
        <v>-0.58754228026697497</v>
      </c>
      <c r="G3000" s="1"/>
    </row>
    <row r="3001" spans="1:7" x14ac:dyDescent="0.25">
      <c r="A3001" s="2" t="str">
        <f t="shared" si="46"/>
        <v>4_119</v>
      </c>
      <c r="B3001" s="1">
        <v>4</v>
      </c>
      <c r="C3001" s="1">
        <v>119</v>
      </c>
      <c r="D3001" s="1">
        <v>0.66115306354835501</v>
      </c>
      <c r="E3001" s="1">
        <v>0.66102333269818403</v>
      </c>
      <c r="F3001" s="1">
        <v>0.84467941472266095</v>
      </c>
      <c r="G3001" s="1"/>
    </row>
    <row r="3002" spans="1:7" x14ac:dyDescent="0.25">
      <c r="A3002" s="2" t="str">
        <f t="shared" si="46"/>
        <v>4_120</v>
      </c>
      <c r="B3002" s="1">
        <v>4</v>
      </c>
      <c r="C3002" s="1">
        <v>120</v>
      </c>
      <c r="D3002" s="1">
        <v>-0.35672364373893201</v>
      </c>
      <c r="E3002" s="1">
        <v>-0.35667955195074402</v>
      </c>
      <c r="F3002" s="1">
        <v>-9.3989371548123896E-2</v>
      </c>
      <c r="G3002" s="1"/>
    </row>
    <row r="3003" spans="1:7" x14ac:dyDescent="0.25">
      <c r="A3003" s="2" t="str">
        <f t="shared" si="46"/>
        <v>4_121</v>
      </c>
      <c r="B3003" s="1">
        <v>4</v>
      </c>
      <c r="C3003" s="1">
        <v>121</v>
      </c>
      <c r="D3003" s="1">
        <v>6.1949724807941503E-2</v>
      </c>
      <c r="E3003" s="1">
        <v>6.1975096782278499E-2</v>
      </c>
      <c r="F3003" s="1">
        <v>1.3225063267977299</v>
      </c>
      <c r="G3003" s="1"/>
    </row>
    <row r="3004" spans="1:7" x14ac:dyDescent="0.25">
      <c r="A3004" s="2" t="str">
        <f t="shared" si="46"/>
        <v>4_122</v>
      </c>
      <c r="B3004" s="1">
        <v>4</v>
      </c>
      <c r="C3004" s="1">
        <v>122</v>
      </c>
      <c r="D3004" s="1">
        <v>1.2081786283984299</v>
      </c>
      <c r="E3004" s="1">
        <v>1.20819962843147</v>
      </c>
      <c r="F3004" s="1">
        <v>-0.30900363337806103</v>
      </c>
      <c r="G3004" s="1"/>
    </row>
    <row r="3005" spans="1:7" x14ac:dyDescent="0.25">
      <c r="A3005" s="2" t="str">
        <f t="shared" si="46"/>
        <v>4_123</v>
      </c>
      <c r="B3005" s="1">
        <v>4</v>
      </c>
      <c r="C3005" s="1">
        <v>123</v>
      </c>
      <c r="D3005" s="1">
        <v>0.59576102966036404</v>
      </c>
      <c r="E3005" s="1">
        <v>0.59548545950284204</v>
      </c>
      <c r="F3005" s="1">
        <v>-0.25650037545676102</v>
      </c>
      <c r="G3005" s="1"/>
    </row>
    <row r="3006" spans="1:7" x14ac:dyDescent="0.25">
      <c r="A3006" s="2" t="str">
        <f t="shared" si="46"/>
        <v>4_124</v>
      </c>
      <c r="B3006" s="1">
        <v>4</v>
      </c>
      <c r="C3006" s="1">
        <v>124</v>
      </c>
      <c r="D3006" s="1">
        <v>0.97777036617314395</v>
      </c>
      <c r="E3006" s="1">
        <v>0.97814472229737903</v>
      </c>
      <c r="F3006" s="1">
        <v>0.17486579584579201</v>
      </c>
      <c r="G3006" s="1"/>
    </row>
    <row r="3007" spans="1:7" x14ac:dyDescent="0.25">
      <c r="A3007" s="2" t="str">
        <f t="shared" si="46"/>
        <v>4_125</v>
      </c>
      <c r="B3007" s="1">
        <v>4</v>
      </c>
      <c r="C3007" s="1">
        <v>125</v>
      </c>
      <c r="D3007" s="1">
        <v>1.9440093532640199</v>
      </c>
      <c r="E3007" s="1">
        <v>1.9435819606287099</v>
      </c>
      <c r="F3007" s="1">
        <v>1.64523733735004</v>
      </c>
      <c r="G3007" s="1"/>
    </row>
    <row r="3008" spans="1:7" x14ac:dyDescent="0.25">
      <c r="A3008" s="2" t="str">
        <f t="shared" si="46"/>
        <v>4_126</v>
      </c>
      <c r="B3008" s="1">
        <v>4</v>
      </c>
      <c r="C3008" s="1">
        <v>126</v>
      </c>
      <c r="D3008" s="1">
        <v>-1.5095900677426299</v>
      </c>
      <c r="E3008" s="1">
        <v>-1.51142689097017</v>
      </c>
      <c r="F3008" s="1">
        <v>-0.25120695184185399</v>
      </c>
      <c r="G3008" s="1"/>
    </row>
    <row r="3009" spans="1:7" x14ac:dyDescent="0.25">
      <c r="A3009" s="2" t="str">
        <f t="shared" si="46"/>
        <v>4_127</v>
      </c>
      <c r="B3009" s="1">
        <v>4</v>
      </c>
      <c r="C3009" s="1">
        <v>127</v>
      </c>
      <c r="D3009" s="1">
        <v>0.14632713095707001</v>
      </c>
      <c r="E3009" s="1">
        <v>0.14583387185786301</v>
      </c>
      <c r="F3009" s="1">
        <v>0.46369159194267101</v>
      </c>
      <c r="G3009" s="1"/>
    </row>
    <row r="3010" spans="1:7" x14ac:dyDescent="0.25">
      <c r="A3010" s="2" t="str">
        <f t="shared" si="46"/>
        <v>4_128</v>
      </c>
      <c r="B3010" s="1">
        <v>4</v>
      </c>
      <c r="C3010" s="1">
        <v>128</v>
      </c>
      <c r="D3010" s="1">
        <v>1.7719134792242299</v>
      </c>
      <c r="E3010" s="1">
        <v>1.77463556450086</v>
      </c>
      <c r="F3010" s="1">
        <v>-0.29548465119127898</v>
      </c>
      <c r="G3010" s="1"/>
    </row>
    <row r="3011" spans="1:7" x14ac:dyDescent="0.25">
      <c r="A3011" s="2" t="str">
        <f t="shared" ref="A3011:A3074" si="47">B3011&amp;"_"&amp;C3011</f>
        <v>4_129</v>
      </c>
      <c r="B3011" s="1">
        <v>4</v>
      </c>
      <c r="C3011" s="1">
        <v>129</v>
      </c>
      <c r="D3011" s="1">
        <v>-0.78445218108413906</v>
      </c>
      <c r="E3011" s="1">
        <v>-0.78400477480020203</v>
      </c>
      <c r="F3011" s="1">
        <v>-0.59789266165030197</v>
      </c>
      <c r="G3011" s="1"/>
    </row>
    <row r="3012" spans="1:7" x14ac:dyDescent="0.25">
      <c r="A3012" s="2" t="str">
        <f t="shared" si="47"/>
        <v>4_130</v>
      </c>
      <c r="B3012" s="1">
        <v>4</v>
      </c>
      <c r="C3012" s="1">
        <v>130</v>
      </c>
      <c r="D3012" s="1">
        <v>-2.17664044241959E-2</v>
      </c>
      <c r="E3012" s="1">
        <v>-2.36693482725472E-2</v>
      </c>
      <c r="F3012" s="1">
        <v>-5.7561797948121302E-2</v>
      </c>
      <c r="G3012" s="1"/>
    </row>
    <row r="3013" spans="1:7" x14ac:dyDescent="0.25">
      <c r="A3013" s="2" t="str">
        <f t="shared" si="47"/>
        <v>4_131</v>
      </c>
      <c r="B3013" s="1">
        <v>4</v>
      </c>
      <c r="C3013" s="1">
        <v>131</v>
      </c>
      <c r="D3013" s="1">
        <v>-1.71744691475589</v>
      </c>
      <c r="E3013" s="1">
        <v>-1.7184392252613401</v>
      </c>
      <c r="F3013" s="1">
        <v>-3.0922741538633498</v>
      </c>
      <c r="G3013" s="1"/>
    </row>
    <row r="3014" spans="1:7" x14ac:dyDescent="0.25">
      <c r="A3014" s="2" t="str">
        <f t="shared" si="47"/>
        <v>4_132</v>
      </c>
      <c r="B3014" s="1">
        <v>4</v>
      </c>
      <c r="C3014" s="1">
        <v>132</v>
      </c>
      <c r="D3014" s="1">
        <v>1.27446812902103</v>
      </c>
      <c r="E3014" s="1">
        <v>1.27422219099832</v>
      </c>
      <c r="F3014" s="1">
        <v>1.4331802930458999E-2</v>
      </c>
      <c r="G3014" s="1"/>
    </row>
    <row r="3015" spans="1:7" x14ac:dyDescent="0.25">
      <c r="A3015" s="2" t="str">
        <f t="shared" si="47"/>
        <v>4_133</v>
      </c>
      <c r="B3015" s="1">
        <v>4</v>
      </c>
      <c r="C3015" s="1">
        <v>133</v>
      </c>
      <c r="D3015" s="1">
        <v>0.207352973464555</v>
      </c>
      <c r="E3015" s="1">
        <v>0.20732062382619701</v>
      </c>
      <c r="F3015" s="1">
        <v>-0.180026801179896</v>
      </c>
      <c r="G3015" s="1"/>
    </row>
    <row r="3016" spans="1:7" x14ac:dyDescent="0.25">
      <c r="A3016" s="2" t="str">
        <f t="shared" si="47"/>
        <v>4_134</v>
      </c>
      <c r="B3016" s="1">
        <v>4</v>
      </c>
      <c r="C3016" s="1">
        <v>134</v>
      </c>
      <c r="D3016" s="1">
        <v>1.37340856236124</v>
      </c>
      <c r="E3016" s="1">
        <v>1.37484827596843</v>
      </c>
      <c r="F3016" s="1">
        <v>1.9795589298591799E-2</v>
      </c>
      <c r="G3016" s="1"/>
    </row>
    <row r="3017" spans="1:7" x14ac:dyDescent="0.25">
      <c r="A3017" s="2" t="str">
        <f t="shared" si="47"/>
        <v>4_135</v>
      </c>
      <c r="B3017" s="1">
        <v>4</v>
      </c>
      <c r="C3017" s="1">
        <v>135</v>
      </c>
      <c r="D3017" s="1">
        <v>-0.82714734922927302</v>
      </c>
      <c r="E3017" s="1">
        <v>-0.82786309333097996</v>
      </c>
      <c r="F3017" s="1">
        <v>1.05944574574939</v>
      </c>
      <c r="G3017" s="1"/>
    </row>
    <row r="3018" spans="1:7" x14ac:dyDescent="0.25">
      <c r="A3018" s="2" t="str">
        <f t="shared" si="47"/>
        <v>4_136</v>
      </c>
      <c r="B3018" s="1">
        <v>4</v>
      </c>
      <c r="C3018" s="1">
        <v>136</v>
      </c>
      <c r="D3018" s="1">
        <v>0.96956481467582101</v>
      </c>
      <c r="E3018" s="1">
        <v>0.97124212134592003</v>
      </c>
      <c r="F3018" s="1">
        <v>1.8824826446665399</v>
      </c>
      <c r="G3018" s="1"/>
    </row>
    <row r="3019" spans="1:7" x14ac:dyDescent="0.25">
      <c r="A3019" s="2" t="str">
        <f t="shared" si="47"/>
        <v>4_137</v>
      </c>
      <c r="B3019" s="1">
        <v>4</v>
      </c>
      <c r="C3019" s="1">
        <v>137</v>
      </c>
      <c r="D3019" s="1">
        <v>-0.50831632657701198</v>
      </c>
      <c r="E3019" s="1">
        <v>-0.50754235362718902</v>
      </c>
      <c r="F3019" s="1">
        <v>2.0907048814761202</v>
      </c>
      <c r="G3019" s="1"/>
    </row>
    <row r="3020" spans="1:7" x14ac:dyDescent="0.25">
      <c r="A3020" s="2" t="str">
        <f t="shared" si="47"/>
        <v>4_138</v>
      </c>
      <c r="B3020" s="1">
        <v>4</v>
      </c>
      <c r="C3020" s="1">
        <v>138</v>
      </c>
      <c r="D3020" s="1">
        <v>0.31220702916410997</v>
      </c>
      <c r="E3020" s="1">
        <v>0.31296925964504502</v>
      </c>
      <c r="F3020" s="1">
        <v>0.288616578133986</v>
      </c>
      <c r="G3020" s="1"/>
    </row>
    <row r="3021" spans="1:7" x14ac:dyDescent="0.25">
      <c r="A3021" s="2" t="str">
        <f t="shared" si="47"/>
        <v>4_139</v>
      </c>
      <c r="B3021" s="1">
        <v>4</v>
      </c>
      <c r="C3021" s="1">
        <v>139</v>
      </c>
      <c r="D3021" s="1">
        <v>0.31590100099963497</v>
      </c>
      <c r="E3021" s="1">
        <v>0.31749591133383698</v>
      </c>
      <c r="F3021" s="1">
        <v>-0.28398118100409803</v>
      </c>
      <c r="G3021" s="1"/>
    </row>
    <row r="3022" spans="1:7" x14ac:dyDescent="0.25">
      <c r="A3022" s="2" t="str">
        <f t="shared" si="47"/>
        <v>4_140</v>
      </c>
      <c r="B3022" s="1">
        <v>4</v>
      </c>
      <c r="C3022" s="1">
        <v>140</v>
      </c>
      <c r="D3022" s="1">
        <v>0.18955184165050401</v>
      </c>
      <c r="E3022" s="1">
        <v>0.18887988418769799</v>
      </c>
      <c r="F3022" s="1">
        <v>0.19176476954732</v>
      </c>
      <c r="G3022" s="1"/>
    </row>
    <row r="3023" spans="1:7" x14ac:dyDescent="0.25">
      <c r="A3023" s="2" t="str">
        <f t="shared" si="47"/>
        <v>4_141</v>
      </c>
      <c r="B3023" s="1">
        <v>4</v>
      </c>
      <c r="C3023" s="1">
        <v>141</v>
      </c>
      <c r="D3023" s="1">
        <v>1.37239350441879</v>
      </c>
      <c r="E3023" s="1">
        <v>1.37262851832528</v>
      </c>
      <c r="F3023" s="1">
        <v>-2.7820737984948002E-3</v>
      </c>
      <c r="G3023" s="1"/>
    </row>
    <row r="3024" spans="1:7" x14ac:dyDescent="0.25">
      <c r="A3024" s="2" t="str">
        <f t="shared" si="47"/>
        <v>4_142</v>
      </c>
      <c r="B3024" s="1">
        <v>4</v>
      </c>
      <c r="C3024" s="1">
        <v>142</v>
      </c>
      <c r="D3024" s="1">
        <v>-0.76484763191471905</v>
      </c>
      <c r="E3024" s="1">
        <v>-0.76472469355865502</v>
      </c>
      <c r="F3024" s="1">
        <v>-0.73924134233101801</v>
      </c>
      <c r="G3024" s="1"/>
    </row>
    <row r="3025" spans="1:7" x14ac:dyDescent="0.25">
      <c r="A3025" s="2" t="str">
        <f t="shared" si="47"/>
        <v>4_143</v>
      </c>
      <c r="B3025" s="1">
        <v>4</v>
      </c>
      <c r="C3025" s="1">
        <v>143</v>
      </c>
      <c r="D3025" s="1">
        <v>1.26316582042814</v>
      </c>
      <c r="E3025" s="1">
        <v>1.2649332276018701</v>
      </c>
      <c r="F3025" s="1">
        <v>0.77503951439920404</v>
      </c>
      <c r="G3025" s="1"/>
    </row>
    <row r="3026" spans="1:7" x14ac:dyDescent="0.25">
      <c r="A3026" s="2" t="str">
        <f t="shared" si="47"/>
        <v>4_144</v>
      </c>
      <c r="B3026" s="1">
        <v>4</v>
      </c>
      <c r="C3026" s="1">
        <v>144</v>
      </c>
      <c r="D3026" s="1">
        <v>-1.7926376463674301</v>
      </c>
      <c r="E3026" s="1">
        <v>-1.7922799021411999</v>
      </c>
      <c r="F3026" s="1">
        <v>0.80072521659477003</v>
      </c>
      <c r="G3026" s="1"/>
    </row>
    <row r="3027" spans="1:7" x14ac:dyDescent="0.25">
      <c r="A3027" s="2" t="str">
        <f t="shared" si="47"/>
        <v>4_145</v>
      </c>
      <c r="B3027" s="1">
        <v>4</v>
      </c>
      <c r="C3027" s="1">
        <v>145</v>
      </c>
      <c r="D3027" s="1">
        <v>1.7155671524207401</v>
      </c>
      <c r="E3027" s="1">
        <v>1.7160825350757201</v>
      </c>
      <c r="F3027" s="1">
        <v>1.36224517311203</v>
      </c>
      <c r="G3027" s="1"/>
    </row>
    <row r="3028" spans="1:7" x14ac:dyDescent="0.25">
      <c r="A3028" s="2" t="str">
        <f t="shared" si="47"/>
        <v>4_146</v>
      </c>
      <c r="B3028" s="1">
        <v>4</v>
      </c>
      <c r="C3028" s="1">
        <v>146</v>
      </c>
      <c r="D3028" s="1">
        <v>1.76500039510883</v>
      </c>
      <c r="E3028" s="1">
        <v>1.76589268258599</v>
      </c>
      <c r="F3028" s="1">
        <v>-0.19079970266711399</v>
      </c>
      <c r="G3028" s="1"/>
    </row>
    <row r="3029" spans="1:7" x14ac:dyDescent="0.25">
      <c r="A3029" s="2" t="str">
        <f t="shared" si="47"/>
        <v>4_147</v>
      </c>
      <c r="B3029" s="1">
        <v>4</v>
      </c>
      <c r="C3029" s="1">
        <v>147</v>
      </c>
      <c r="D3029" s="1">
        <v>-0.18955135549761501</v>
      </c>
      <c r="E3029" s="1">
        <v>-0.18869706285751101</v>
      </c>
      <c r="F3029" s="1">
        <v>1.0208726293008099</v>
      </c>
      <c r="G3029" s="1"/>
    </row>
    <row r="3030" spans="1:7" x14ac:dyDescent="0.25">
      <c r="A3030" s="2" t="str">
        <f t="shared" si="47"/>
        <v>4_148</v>
      </c>
      <c r="B3030" s="1">
        <v>4</v>
      </c>
      <c r="C3030" s="1">
        <v>148</v>
      </c>
      <c r="D3030" s="1">
        <v>0.61725391123512197</v>
      </c>
      <c r="E3030" s="1">
        <v>0.61601527667342704</v>
      </c>
      <c r="F3030" s="1">
        <v>-0.39238778332695801</v>
      </c>
      <c r="G3030" s="1"/>
    </row>
    <row r="3031" spans="1:7" x14ac:dyDescent="0.25">
      <c r="A3031" s="2" t="str">
        <f t="shared" si="47"/>
        <v>4_149</v>
      </c>
      <c r="B3031" s="1">
        <v>4</v>
      </c>
      <c r="C3031" s="1">
        <v>149</v>
      </c>
      <c r="D3031" s="1">
        <v>-0.70472952728256599</v>
      </c>
      <c r="E3031" s="1">
        <v>-0.70478211153427806</v>
      </c>
      <c r="F3031" s="1">
        <v>-1.33391045550617</v>
      </c>
      <c r="G3031" s="1"/>
    </row>
    <row r="3032" spans="1:7" x14ac:dyDescent="0.25">
      <c r="A3032" s="2" t="str">
        <f t="shared" si="47"/>
        <v>4_150</v>
      </c>
      <c r="B3032" s="1">
        <v>4</v>
      </c>
      <c r="C3032" s="1">
        <v>150</v>
      </c>
      <c r="D3032" s="1">
        <v>-2.5423673489101501</v>
      </c>
      <c r="E3032" s="1">
        <v>-2.5420517574715502</v>
      </c>
      <c r="F3032" s="1">
        <v>-0.150218690651126</v>
      </c>
      <c r="G3032" s="1"/>
    </row>
    <row r="3033" spans="1:7" x14ac:dyDescent="0.25">
      <c r="A3033" s="2" t="str">
        <f t="shared" si="47"/>
        <v>4_151</v>
      </c>
      <c r="B3033" s="1">
        <v>4</v>
      </c>
      <c r="C3033" s="1">
        <v>151</v>
      </c>
      <c r="D3033" s="1">
        <v>-0.50349178736501998</v>
      </c>
      <c r="E3033" s="1">
        <v>-0.50345638208889099</v>
      </c>
      <c r="F3033" s="1">
        <v>-1.3402576013677701</v>
      </c>
      <c r="G3033" s="1"/>
    </row>
    <row r="3034" spans="1:7" x14ac:dyDescent="0.25">
      <c r="A3034" s="2" t="str">
        <f t="shared" si="47"/>
        <v>4_152</v>
      </c>
      <c r="B3034" s="1">
        <v>4</v>
      </c>
      <c r="C3034" s="1">
        <v>152</v>
      </c>
      <c r="D3034" s="1">
        <v>-0.62453423632524996</v>
      </c>
      <c r="E3034" s="1">
        <v>-0.62486039107153402</v>
      </c>
      <c r="F3034" s="1">
        <v>0.48168807301446098</v>
      </c>
      <c r="G3034" s="1"/>
    </row>
    <row r="3035" spans="1:7" x14ac:dyDescent="0.25">
      <c r="A3035" s="2" t="str">
        <f t="shared" si="47"/>
        <v>4_153</v>
      </c>
      <c r="B3035" s="1">
        <v>4</v>
      </c>
      <c r="C3035" s="1">
        <v>153</v>
      </c>
      <c r="D3035" s="1">
        <v>-0.67179532211924498</v>
      </c>
      <c r="E3035" s="1">
        <v>-0.675081441683684</v>
      </c>
      <c r="F3035" s="1">
        <v>-1.0112200378270899</v>
      </c>
      <c r="G3035" s="1"/>
    </row>
    <row r="3036" spans="1:7" x14ac:dyDescent="0.25">
      <c r="A3036" s="2" t="str">
        <f t="shared" si="47"/>
        <v>4_154</v>
      </c>
      <c r="B3036" s="1">
        <v>4</v>
      </c>
      <c r="C3036" s="1">
        <v>154</v>
      </c>
      <c r="D3036" s="1">
        <v>1.11994628341841</v>
      </c>
      <c r="E3036" s="1">
        <v>1.11939608756889</v>
      </c>
      <c r="F3036" s="1">
        <v>-0.20751202675083</v>
      </c>
      <c r="G3036" s="1"/>
    </row>
    <row r="3037" spans="1:7" x14ac:dyDescent="0.25">
      <c r="A3037" s="2" t="str">
        <f t="shared" si="47"/>
        <v>4_155</v>
      </c>
      <c r="B3037" s="1">
        <v>4</v>
      </c>
      <c r="C3037" s="1">
        <v>155</v>
      </c>
      <c r="D3037" s="1">
        <v>-8.3732744833845504E-2</v>
      </c>
      <c r="E3037" s="1">
        <v>-8.4529045173317496E-2</v>
      </c>
      <c r="F3037" s="1">
        <v>-0.22179310874431499</v>
      </c>
      <c r="G3037" s="1"/>
    </row>
    <row r="3038" spans="1:7" x14ac:dyDescent="0.25">
      <c r="A3038" s="2" t="str">
        <f t="shared" si="47"/>
        <v>4_156</v>
      </c>
      <c r="B3038" s="1">
        <v>4</v>
      </c>
      <c r="C3038" s="1">
        <v>156</v>
      </c>
      <c r="D3038" s="1">
        <v>3.7312620529383699E-4</v>
      </c>
      <c r="E3038" s="1">
        <v>-1.7381136259716401E-3</v>
      </c>
      <c r="F3038" s="1">
        <v>1.2874495199990601</v>
      </c>
      <c r="G3038" s="1"/>
    </row>
    <row r="3039" spans="1:7" x14ac:dyDescent="0.25">
      <c r="A3039" s="2" t="str">
        <f t="shared" si="47"/>
        <v>4_157</v>
      </c>
      <c r="B3039" s="1">
        <v>4</v>
      </c>
      <c r="C3039" s="1">
        <v>157</v>
      </c>
      <c r="D3039" s="1">
        <v>-0.57412269185718501</v>
      </c>
      <c r="E3039" s="1">
        <v>-0.57374943228106401</v>
      </c>
      <c r="F3039" s="1">
        <v>0.31759785324974898</v>
      </c>
      <c r="G3039" s="1"/>
    </row>
    <row r="3040" spans="1:7" x14ac:dyDescent="0.25">
      <c r="A3040" s="2" t="str">
        <f t="shared" si="47"/>
        <v>4_158</v>
      </c>
      <c r="B3040" s="1">
        <v>4</v>
      </c>
      <c r="C3040" s="1">
        <v>158</v>
      </c>
      <c r="D3040" s="1">
        <v>-0.98458819405211095</v>
      </c>
      <c r="E3040" s="1">
        <v>-0.98241273854483802</v>
      </c>
      <c r="F3040" s="1">
        <v>0.97828172351201403</v>
      </c>
      <c r="G3040" s="1"/>
    </row>
    <row r="3041" spans="1:7" x14ac:dyDescent="0.25">
      <c r="A3041" s="2" t="str">
        <f t="shared" si="47"/>
        <v>4_159</v>
      </c>
      <c r="B3041" s="1">
        <v>4</v>
      </c>
      <c r="C3041" s="1">
        <v>159</v>
      </c>
      <c r="D3041" s="1">
        <v>-0.78091192490038897</v>
      </c>
      <c r="E3041" s="1">
        <v>-0.78137857301277003</v>
      </c>
      <c r="F3041" s="1">
        <v>9.4896631552500998E-2</v>
      </c>
      <c r="G3041" s="1"/>
    </row>
    <row r="3042" spans="1:7" x14ac:dyDescent="0.25">
      <c r="A3042" s="2" t="str">
        <f t="shared" si="47"/>
        <v>4_160</v>
      </c>
      <c r="B3042" s="1">
        <v>4</v>
      </c>
      <c r="C3042" s="1">
        <v>160</v>
      </c>
      <c r="D3042" s="1">
        <v>0.51007494118698904</v>
      </c>
      <c r="E3042" s="1">
        <v>0.51009866487097699</v>
      </c>
      <c r="F3042" s="1">
        <v>-1.19466148496238</v>
      </c>
      <c r="G3042" s="1"/>
    </row>
    <row r="3043" spans="1:7" x14ac:dyDescent="0.25">
      <c r="A3043" s="2" t="str">
        <f t="shared" si="47"/>
        <v>4_161</v>
      </c>
      <c r="B3043" s="1">
        <v>4</v>
      </c>
      <c r="C3043" s="1">
        <v>161</v>
      </c>
      <c r="D3043" s="1">
        <v>-9.4423194739417897E-3</v>
      </c>
      <c r="E3043" s="1">
        <v>-1.1160706533783E-2</v>
      </c>
      <c r="F3043" s="1">
        <v>0.12670593515781001</v>
      </c>
      <c r="G3043" s="1"/>
    </row>
    <row r="3044" spans="1:7" x14ac:dyDescent="0.25">
      <c r="A3044" s="2" t="str">
        <f t="shared" si="47"/>
        <v>4_162</v>
      </c>
      <c r="B3044" s="1">
        <v>4</v>
      </c>
      <c r="C3044" s="1">
        <v>162</v>
      </c>
      <c r="D3044" s="1">
        <v>0.79663578171017502</v>
      </c>
      <c r="E3044" s="1">
        <v>0.79690819202067997</v>
      </c>
      <c r="F3044" s="1">
        <v>0.47153082321835599</v>
      </c>
      <c r="G3044" s="1"/>
    </row>
    <row r="3045" spans="1:7" x14ac:dyDescent="0.25">
      <c r="A3045" s="2" t="str">
        <f t="shared" si="47"/>
        <v>4_163</v>
      </c>
      <c r="B3045" s="1">
        <v>4</v>
      </c>
      <c r="C3045" s="1">
        <v>163</v>
      </c>
      <c r="D3045" s="1">
        <v>-0.19962626134872299</v>
      </c>
      <c r="E3045" s="1">
        <v>-0.19906615802595901</v>
      </c>
      <c r="F3045" s="1">
        <v>-0.68725759289460298</v>
      </c>
      <c r="G3045" s="1"/>
    </row>
    <row r="3046" spans="1:7" x14ac:dyDescent="0.25">
      <c r="A3046" s="2" t="str">
        <f t="shared" si="47"/>
        <v>4_164</v>
      </c>
      <c r="B3046" s="1">
        <v>4</v>
      </c>
      <c r="C3046" s="1">
        <v>164</v>
      </c>
      <c r="D3046" s="1">
        <v>-0.302971829359724</v>
      </c>
      <c r="E3046" s="1">
        <v>-0.30439427153538101</v>
      </c>
      <c r="F3046" s="1">
        <v>-4.7455159455259403E-2</v>
      </c>
      <c r="G3046" s="1"/>
    </row>
    <row r="3047" spans="1:7" x14ac:dyDescent="0.25">
      <c r="A3047" s="2" t="str">
        <f t="shared" si="47"/>
        <v>4_165</v>
      </c>
      <c r="B3047" s="1">
        <v>4</v>
      </c>
      <c r="C3047" s="1">
        <v>165</v>
      </c>
      <c r="D3047" s="1">
        <v>2.2216667036951199</v>
      </c>
      <c r="E3047" s="1">
        <v>2.2227300921709401</v>
      </c>
      <c r="F3047" s="1">
        <v>0.26793948998838601</v>
      </c>
      <c r="G3047" s="1"/>
    </row>
    <row r="3048" spans="1:7" x14ac:dyDescent="0.25">
      <c r="A3048" s="2" t="str">
        <f t="shared" si="47"/>
        <v>4_166</v>
      </c>
      <c r="B3048" s="1">
        <v>4</v>
      </c>
      <c r="C3048" s="1">
        <v>166</v>
      </c>
      <c r="D3048" s="1">
        <v>0.94682715461058997</v>
      </c>
      <c r="E3048" s="1">
        <v>0.94862362071481499</v>
      </c>
      <c r="F3048" s="1">
        <v>0.38895138096617199</v>
      </c>
      <c r="G3048" s="1"/>
    </row>
    <row r="3049" spans="1:7" x14ac:dyDescent="0.25">
      <c r="A3049" s="2" t="str">
        <f t="shared" si="47"/>
        <v>4_167</v>
      </c>
      <c r="B3049" s="1">
        <v>4</v>
      </c>
      <c r="C3049" s="1">
        <v>167</v>
      </c>
      <c r="D3049" s="1">
        <v>-0.81216456060964104</v>
      </c>
      <c r="E3049" s="1">
        <v>-0.81392451757948003</v>
      </c>
      <c r="F3049" s="1">
        <v>0.92497779504998201</v>
      </c>
      <c r="G3049" s="1"/>
    </row>
    <row r="3050" spans="1:7" x14ac:dyDescent="0.25">
      <c r="A3050" s="2" t="str">
        <f t="shared" si="47"/>
        <v>4_168</v>
      </c>
      <c r="B3050" s="1">
        <v>4</v>
      </c>
      <c r="C3050" s="1">
        <v>168</v>
      </c>
      <c r="D3050" s="1">
        <v>1.4619746740527999</v>
      </c>
      <c r="E3050" s="1">
        <v>1.46102476903756</v>
      </c>
      <c r="F3050" s="1">
        <v>-1.2605789735002999</v>
      </c>
      <c r="G3050" s="1"/>
    </row>
    <row r="3051" spans="1:7" x14ac:dyDescent="0.25">
      <c r="A3051" s="2" t="str">
        <f t="shared" si="47"/>
        <v>4_169</v>
      </c>
      <c r="B3051" s="1">
        <v>4</v>
      </c>
      <c r="C3051" s="1">
        <v>169</v>
      </c>
      <c r="D3051" s="1">
        <v>2.6463585416801298</v>
      </c>
      <c r="E3051" s="1">
        <v>2.6463282899223901</v>
      </c>
      <c r="F3051" s="1">
        <v>-1.45574839981999</v>
      </c>
      <c r="G3051" s="1"/>
    </row>
    <row r="3052" spans="1:7" x14ac:dyDescent="0.25">
      <c r="A3052" s="2" t="str">
        <f t="shared" si="47"/>
        <v>4_170</v>
      </c>
      <c r="B3052" s="1">
        <v>4</v>
      </c>
      <c r="C3052" s="1">
        <v>170</v>
      </c>
      <c r="D3052" s="1">
        <v>-0.184608218604533</v>
      </c>
      <c r="E3052" s="1">
        <v>-0.18695142681007801</v>
      </c>
      <c r="F3052" s="1">
        <v>0.67200956967610204</v>
      </c>
      <c r="G3052" s="1"/>
    </row>
    <row r="3053" spans="1:7" x14ac:dyDescent="0.25">
      <c r="A3053" s="2" t="str">
        <f t="shared" si="47"/>
        <v>4_171</v>
      </c>
      <c r="B3053" s="1">
        <v>4</v>
      </c>
      <c r="C3053" s="1">
        <v>171</v>
      </c>
      <c r="D3053" s="1">
        <v>0.50349214215446703</v>
      </c>
      <c r="E3053" s="1">
        <v>0.50339347815351498</v>
      </c>
      <c r="F3053" s="1">
        <v>-1.8331515117283099</v>
      </c>
      <c r="G3053" s="1"/>
    </row>
    <row r="3054" spans="1:7" x14ac:dyDescent="0.25">
      <c r="A3054" s="2" t="str">
        <f t="shared" si="47"/>
        <v>4_172</v>
      </c>
      <c r="B3054" s="1">
        <v>4</v>
      </c>
      <c r="C3054" s="1">
        <v>172</v>
      </c>
      <c r="D3054" s="1">
        <v>0.69974830625455797</v>
      </c>
      <c r="E3054" s="1">
        <v>0.70037098671682696</v>
      </c>
      <c r="F3054" s="1">
        <v>1.30424806476684</v>
      </c>
      <c r="G3054" s="1"/>
    </row>
    <row r="3055" spans="1:7" x14ac:dyDescent="0.25">
      <c r="A3055" s="2" t="str">
        <f t="shared" si="47"/>
        <v>4_173</v>
      </c>
      <c r="B3055" s="1">
        <v>4</v>
      </c>
      <c r="C3055" s="1">
        <v>173</v>
      </c>
      <c r="D3055" s="1">
        <v>9.9974465372444796E-2</v>
      </c>
      <c r="E3055" s="1">
        <v>9.9421301744795507E-2</v>
      </c>
      <c r="F3055" s="1">
        <v>-0.48172794182694301</v>
      </c>
      <c r="G3055" s="1"/>
    </row>
    <row r="3056" spans="1:7" x14ac:dyDescent="0.25">
      <c r="A3056" s="2" t="str">
        <f t="shared" si="47"/>
        <v>4_174</v>
      </c>
      <c r="B3056" s="1">
        <v>4</v>
      </c>
      <c r="C3056" s="1">
        <v>174</v>
      </c>
      <c r="D3056" s="1">
        <v>0.17827871911563201</v>
      </c>
      <c r="E3056" s="1">
        <v>0.17825057427413199</v>
      </c>
      <c r="F3056" s="1">
        <v>1.5117791965307801</v>
      </c>
      <c r="G3056" s="1"/>
    </row>
    <row r="3057" spans="1:7" x14ac:dyDescent="0.25">
      <c r="A3057" s="2" t="str">
        <f t="shared" si="47"/>
        <v>4_175</v>
      </c>
      <c r="B3057" s="1">
        <v>4</v>
      </c>
      <c r="C3057" s="1">
        <v>175</v>
      </c>
      <c r="D3057" s="1">
        <v>1.0901382147419001</v>
      </c>
      <c r="E3057" s="1">
        <v>1.09306219921699</v>
      </c>
      <c r="F3057" s="1">
        <v>1.42188432724597</v>
      </c>
      <c r="G3057" s="1"/>
    </row>
    <row r="3058" spans="1:7" x14ac:dyDescent="0.25">
      <c r="A3058" s="2" t="str">
        <f t="shared" si="47"/>
        <v>4_176</v>
      </c>
      <c r="B3058" s="1">
        <v>4</v>
      </c>
      <c r="C3058" s="1">
        <v>176</v>
      </c>
      <c r="D3058" s="1">
        <v>-0.167190283794935</v>
      </c>
      <c r="E3058" s="1">
        <v>-0.16650776860357999</v>
      </c>
      <c r="F3058" s="1">
        <v>0.98766944959845404</v>
      </c>
      <c r="G3058" s="1"/>
    </row>
    <row r="3059" spans="1:7" x14ac:dyDescent="0.25">
      <c r="A3059" s="2" t="str">
        <f t="shared" si="47"/>
        <v>4_177</v>
      </c>
      <c r="B3059" s="1">
        <v>4</v>
      </c>
      <c r="C3059" s="1">
        <v>177</v>
      </c>
      <c r="D3059" s="1">
        <v>0.415556781998068</v>
      </c>
      <c r="E3059" s="1">
        <v>0.41440171567830802</v>
      </c>
      <c r="F3059" s="1">
        <v>-0.132697179015489</v>
      </c>
      <c r="G3059" s="1"/>
    </row>
    <row r="3060" spans="1:7" x14ac:dyDescent="0.25">
      <c r="A3060" s="2" t="str">
        <f t="shared" si="47"/>
        <v>4_178</v>
      </c>
      <c r="B3060" s="1">
        <v>4</v>
      </c>
      <c r="C3060" s="1">
        <v>178</v>
      </c>
      <c r="D3060" s="1">
        <v>2.29860795540985</v>
      </c>
      <c r="E3060" s="1">
        <v>2.29849552390748</v>
      </c>
      <c r="F3060" s="1">
        <v>1.6563243716550899</v>
      </c>
      <c r="G3060" s="1"/>
    </row>
    <row r="3061" spans="1:7" x14ac:dyDescent="0.25">
      <c r="A3061" s="2" t="str">
        <f t="shared" si="47"/>
        <v>4_179</v>
      </c>
      <c r="B3061" s="1">
        <v>4</v>
      </c>
      <c r="C3061" s="1">
        <v>179</v>
      </c>
      <c r="D3061" s="1">
        <v>-0.91102710260068098</v>
      </c>
      <c r="E3061" s="1">
        <v>-0.90958432617987905</v>
      </c>
      <c r="F3061" s="1">
        <v>1.8748302685140901</v>
      </c>
      <c r="G3061" s="1"/>
    </row>
    <row r="3062" spans="1:7" x14ac:dyDescent="0.25">
      <c r="A3062" s="2" t="str">
        <f t="shared" si="47"/>
        <v>4_180</v>
      </c>
      <c r="B3062" s="1">
        <v>4</v>
      </c>
      <c r="C3062" s="1">
        <v>180</v>
      </c>
      <c r="D3062" s="1">
        <v>0.25961102892555898</v>
      </c>
      <c r="E3062" s="1">
        <v>0.25980877705532002</v>
      </c>
      <c r="F3062" s="1">
        <v>-0.27370202767492902</v>
      </c>
      <c r="G3062" s="1"/>
    </row>
    <row r="3063" spans="1:7" x14ac:dyDescent="0.25">
      <c r="A3063" s="2" t="str">
        <f t="shared" si="47"/>
        <v>4_181</v>
      </c>
      <c r="B3063" s="1">
        <v>4</v>
      </c>
      <c r="C3063" s="1">
        <v>181</v>
      </c>
      <c r="D3063" s="1">
        <v>-1.3005119692580001</v>
      </c>
      <c r="E3063" s="1">
        <v>-1.2988760224954099</v>
      </c>
      <c r="F3063" s="1">
        <v>-1.86788312605328</v>
      </c>
      <c r="G3063" s="1"/>
    </row>
    <row r="3064" spans="1:7" x14ac:dyDescent="0.25">
      <c r="A3064" s="2" t="str">
        <f t="shared" si="47"/>
        <v>4_182</v>
      </c>
      <c r="B3064" s="1">
        <v>4</v>
      </c>
      <c r="C3064" s="1">
        <v>182</v>
      </c>
      <c r="D3064" s="1">
        <v>0.13234483987677201</v>
      </c>
      <c r="E3064" s="1">
        <v>0.13163226837341399</v>
      </c>
      <c r="F3064" s="1">
        <v>0.84008900056235603</v>
      </c>
      <c r="G3064" s="1"/>
    </row>
    <row r="3065" spans="1:7" x14ac:dyDescent="0.25">
      <c r="A3065" s="2" t="str">
        <f t="shared" si="47"/>
        <v>4_183</v>
      </c>
      <c r="B3065" s="1">
        <v>4</v>
      </c>
      <c r="C3065" s="1">
        <v>183</v>
      </c>
      <c r="D3065" s="1">
        <v>-0.643385010510925</v>
      </c>
      <c r="E3065" s="1">
        <v>-0.64359914709327204</v>
      </c>
      <c r="F3065" s="1">
        <v>5.1806374145776601E-2</v>
      </c>
      <c r="G3065" s="1"/>
    </row>
    <row r="3066" spans="1:7" x14ac:dyDescent="0.25">
      <c r="A3066" s="2" t="str">
        <f t="shared" si="47"/>
        <v>4_184</v>
      </c>
      <c r="B3066" s="1">
        <v>4</v>
      </c>
      <c r="C3066" s="1">
        <v>184</v>
      </c>
      <c r="D3066" s="1">
        <v>-0.64403766759636805</v>
      </c>
      <c r="E3066" s="1">
        <v>-0.64428580053672002</v>
      </c>
      <c r="F3066" s="1">
        <v>-0.49521264180240598</v>
      </c>
      <c r="G3066" s="1"/>
    </row>
    <row r="3067" spans="1:7" x14ac:dyDescent="0.25">
      <c r="A3067" s="2" t="str">
        <f t="shared" si="47"/>
        <v>4_185</v>
      </c>
      <c r="B3067" s="1">
        <v>4</v>
      </c>
      <c r="C3067" s="1">
        <v>185</v>
      </c>
      <c r="D3067" s="1">
        <v>-0.25356466655522603</v>
      </c>
      <c r="E3067" s="1">
        <v>-0.25350889617842598</v>
      </c>
      <c r="F3067" s="1">
        <v>1.2280526544747701</v>
      </c>
      <c r="G3067" s="1"/>
    </row>
    <row r="3068" spans="1:7" x14ac:dyDescent="0.25">
      <c r="A3068" s="2" t="str">
        <f t="shared" si="47"/>
        <v>4_186</v>
      </c>
      <c r="B3068" s="1">
        <v>4</v>
      </c>
      <c r="C3068" s="1">
        <v>186</v>
      </c>
      <c r="D3068" s="1">
        <v>-1.36659462487281</v>
      </c>
      <c r="E3068" s="1">
        <v>-1.3666176388407401</v>
      </c>
      <c r="F3068" s="1">
        <v>-1.5382580552608001</v>
      </c>
      <c r="G3068" s="1"/>
    </row>
    <row r="3069" spans="1:7" x14ac:dyDescent="0.25">
      <c r="A3069" s="2" t="str">
        <f t="shared" si="47"/>
        <v>4_187</v>
      </c>
      <c r="B3069" s="1">
        <v>4</v>
      </c>
      <c r="C3069" s="1">
        <v>187</v>
      </c>
      <c r="D3069" s="1">
        <v>-1.7531127492919001</v>
      </c>
      <c r="E3069" s="1">
        <v>-1.75324683307716</v>
      </c>
      <c r="F3069" s="1">
        <v>-1.19789705148361</v>
      </c>
      <c r="G3069" s="1"/>
    </row>
    <row r="3070" spans="1:7" x14ac:dyDescent="0.25">
      <c r="A3070" s="2" t="str">
        <f t="shared" si="47"/>
        <v>4_188</v>
      </c>
      <c r="B3070" s="1">
        <v>4</v>
      </c>
      <c r="C3070" s="1">
        <v>188</v>
      </c>
      <c r="D3070" s="1">
        <v>-0.33487952070900501</v>
      </c>
      <c r="E3070" s="1">
        <v>-0.334921980559305</v>
      </c>
      <c r="F3070" s="1">
        <v>0.74233424672931703</v>
      </c>
      <c r="G3070" s="1"/>
    </row>
    <row r="3071" spans="1:7" x14ac:dyDescent="0.25">
      <c r="A3071" s="2" t="str">
        <f t="shared" si="47"/>
        <v>4_189</v>
      </c>
      <c r="B3071" s="1">
        <v>4</v>
      </c>
      <c r="C3071" s="1">
        <v>189</v>
      </c>
      <c r="D3071" s="1">
        <v>0.23257296647615799</v>
      </c>
      <c r="E3071" s="1">
        <v>0.23327518120257501</v>
      </c>
      <c r="F3071" s="1">
        <v>0.91742973427546903</v>
      </c>
      <c r="G3071" s="1"/>
    </row>
    <row r="3072" spans="1:7" x14ac:dyDescent="0.25">
      <c r="A3072" s="2" t="str">
        <f t="shared" si="47"/>
        <v>4_190</v>
      </c>
      <c r="B3072" s="1">
        <v>4</v>
      </c>
      <c r="C3072" s="1">
        <v>190</v>
      </c>
      <c r="D3072" s="1">
        <v>-1.9541069449960999</v>
      </c>
      <c r="E3072" s="1">
        <v>-1.9542118633852299</v>
      </c>
      <c r="F3072" s="1">
        <v>-0.878910619543392</v>
      </c>
      <c r="G3072" s="1"/>
    </row>
    <row r="3073" spans="1:7" x14ac:dyDescent="0.25">
      <c r="A3073" s="2" t="str">
        <f t="shared" si="47"/>
        <v>4_191</v>
      </c>
      <c r="B3073" s="1">
        <v>4</v>
      </c>
      <c r="C3073" s="1">
        <v>191</v>
      </c>
      <c r="D3073" s="1">
        <v>0.52717871545689599</v>
      </c>
      <c r="E3073" s="1">
        <v>0.52772255760000297</v>
      </c>
      <c r="F3073" s="1">
        <v>0.75800258522609798</v>
      </c>
      <c r="G3073" s="1"/>
    </row>
    <row r="3074" spans="1:7" x14ac:dyDescent="0.25">
      <c r="A3074" s="2" t="str">
        <f t="shared" si="47"/>
        <v>4_192</v>
      </c>
      <c r="B3074" s="1">
        <v>4</v>
      </c>
      <c r="C3074" s="1">
        <v>192</v>
      </c>
      <c r="D3074" s="1">
        <v>0.14705440829449001</v>
      </c>
      <c r="E3074" s="1">
        <v>0.14631445741622201</v>
      </c>
      <c r="F3074" s="1">
        <v>0.32792852501163799</v>
      </c>
      <c r="G3074" s="1"/>
    </row>
    <row r="3075" spans="1:7" x14ac:dyDescent="0.25">
      <c r="A3075" s="2" t="str">
        <f t="shared" ref="A3075:A3138" si="48">B3075&amp;"_"&amp;C3075</f>
        <v>4_193</v>
      </c>
      <c r="B3075" s="1">
        <v>4</v>
      </c>
      <c r="C3075" s="1">
        <v>193</v>
      </c>
      <c r="D3075" s="1">
        <v>0.50661418310909301</v>
      </c>
      <c r="E3075" s="1">
        <v>0.50681259032523596</v>
      </c>
      <c r="F3075" s="1">
        <v>-0.701365047270884</v>
      </c>
      <c r="G3075" s="1"/>
    </row>
    <row r="3076" spans="1:7" x14ac:dyDescent="0.25">
      <c r="A3076" s="2" t="str">
        <f t="shared" si="48"/>
        <v>4_194</v>
      </c>
      <c r="B3076" s="1">
        <v>4</v>
      </c>
      <c r="C3076" s="1">
        <v>194</v>
      </c>
      <c r="D3076" s="1">
        <v>0.66077681133209698</v>
      </c>
      <c r="E3076" s="1">
        <v>0.66164768028332899</v>
      </c>
      <c r="F3076" s="1">
        <v>-1.90409312308583</v>
      </c>
      <c r="G3076" s="1"/>
    </row>
    <row r="3077" spans="1:7" x14ac:dyDescent="0.25">
      <c r="A3077" s="2" t="str">
        <f t="shared" si="48"/>
        <v>4_195</v>
      </c>
      <c r="B3077" s="1">
        <v>4</v>
      </c>
      <c r="C3077" s="1">
        <v>195</v>
      </c>
      <c r="D3077" s="1">
        <v>1.3309768870571499</v>
      </c>
      <c r="E3077" s="1">
        <v>1.33046542839385</v>
      </c>
      <c r="F3077" s="1">
        <v>-0.52239365862925502</v>
      </c>
      <c r="G3077" s="1"/>
    </row>
    <row r="3078" spans="1:7" x14ac:dyDescent="0.25">
      <c r="A3078" s="2" t="str">
        <f t="shared" si="48"/>
        <v>4_196</v>
      </c>
      <c r="B3078" s="1">
        <v>4</v>
      </c>
      <c r="C3078" s="1">
        <v>196</v>
      </c>
      <c r="D3078" s="1">
        <v>0.185457260056764</v>
      </c>
      <c r="E3078" s="1">
        <v>0.18570654920086699</v>
      </c>
      <c r="F3078" s="1">
        <v>-1.0849318033270601</v>
      </c>
      <c r="G3078" s="1"/>
    </row>
    <row r="3079" spans="1:7" x14ac:dyDescent="0.25">
      <c r="A3079" s="2" t="str">
        <f t="shared" si="48"/>
        <v>4_197</v>
      </c>
      <c r="B3079" s="1">
        <v>4</v>
      </c>
      <c r="C3079" s="1">
        <v>197</v>
      </c>
      <c r="D3079" s="1">
        <v>-0.66251612389832304</v>
      </c>
      <c r="E3079" s="1">
        <v>-0.66388353895636898</v>
      </c>
      <c r="F3079" s="1">
        <v>-0.95152248957216901</v>
      </c>
      <c r="G3079" s="1"/>
    </row>
    <row r="3080" spans="1:7" x14ac:dyDescent="0.25">
      <c r="A3080" s="2" t="str">
        <f t="shared" si="48"/>
        <v>4_198</v>
      </c>
      <c r="B3080" s="1">
        <v>4</v>
      </c>
      <c r="C3080" s="1">
        <v>198</v>
      </c>
      <c r="D3080" s="1">
        <v>-0.29426142318729298</v>
      </c>
      <c r="E3080" s="1">
        <v>-0.293163741391262</v>
      </c>
      <c r="F3080" s="1">
        <v>6.2046663566311701E-2</v>
      </c>
      <c r="G3080" s="1"/>
    </row>
    <row r="3081" spans="1:7" x14ac:dyDescent="0.25">
      <c r="A3081" s="2" t="str">
        <f t="shared" si="48"/>
        <v>4_199</v>
      </c>
      <c r="B3081" s="1">
        <v>4</v>
      </c>
      <c r="C3081" s="1">
        <v>199</v>
      </c>
      <c r="D3081" s="1">
        <v>0.90302539935446002</v>
      </c>
      <c r="E3081" s="1">
        <v>0.90424107353796002</v>
      </c>
      <c r="F3081" s="1">
        <v>0.786878784564501</v>
      </c>
      <c r="G3081" s="1"/>
    </row>
    <row r="3082" spans="1:7" x14ac:dyDescent="0.25">
      <c r="A3082" s="2" t="str">
        <f t="shared" si="48"/>
        <v>4_200</v>
      </c>
      <c r="B3082" s="1">
        <v>4</v>
      </c>
      <c r="C3082" s="1">
        <v>200</v>
      </c>
      <c r="D3082" s="1">
        <v>1.20829574641493</v>
      </c>
      <c r="E3082" s="1">
        <v>1.20662032841708</v>
      </c>
      <c r="F3082" s="1">
        <v>1.5465498860839799</v>
      </c>
      <c r="G3082" s="1"/>
    </row>
    <row r="3083" spans="1:7" x14ac:dyDescent="0.25">
      <c r="A3083" s="2" t="str">
        <f t="shared" si="48"/>
        <v>4_201</v>
      </c>
      <c r="B3083" s="1">
        <v>4</v>
      </c>
      <c r="C3083" s="1">
        <v>201</v>
      </c>
      <c r="D3083" s="1">
        <v>-0.91719398218912496</v>
      </c>
      <c r="E3083" s="1">
        <v>-0.91669444062744598</v>
      </c>
      <c r="F3083" s="1">
        <v>-1.4885625049503901</v>
      </c>
      <c r="G3083" s="1"/>
    </row>
    <row r="3084" spans="1:7" x14ac:dyDescent="0.25">
      <c r="A3084" s="2" t="str">
        <f t="shared" si="48"/>
        <v>4_202</v>
      </c>
      <c r="B3084" s="1">
        <v>4</v>
      </c>
      <c r="C3084" s="1">
        <v>202</v>
      </c>
      <c r="D3084" s="1">
        <v>0.99651701406554605</v>
      </c>
      <c r="E3084" s="1">
        <v>0.99737474542335103</v>
      </c>
      <c r="F3084" s="1">
        <v>-7.3212289866946598E-2</v>
      </c>
      <c r="G3084" s="1"/>
    </row>
    <row r="3085" spans="1:7" x14ac:dyDescent="0.25">
      <c r="A3085" s="2" t="str">
        <f t="shared" si="48"/>
        <v>4_203</v>
      </c>
      <c r="B3085" s="1">
        <v>4</v>
      </c>
      <c r="C3085" s="1">
        <v>203</v>
      </c>
      <c r="D3085" s="1">
        <v>-0.46156865239463402</v>
      </c>
      <c r="E3085" s="1">
        <v>-0.46010078822940398</v>
      </c>
      <c r="F3085" s="1">
        <v>-1.2986646460815301</v>
      </c>
      <c r="G3085" s="1"/>
    </row>
    <row r="3086" spans="1:7" x14ac:dyDescent="0.25">
      <c r="A3086" s="2" t="str">
        <f t="shared" si="48"/>
        <v>4_204</v>
      </c>
      <c r="B3086" s="1">
        <v>4</v>
      </c>
      <c r="C3086" s="1">
        <v>204</v>
      </c>
      <c r="D3086" s="1">
        <v>0.94320001795324004</v>
      </c>
      <c r="E3086" s="1">
        <v>0.94245169796661499</v>
      </c>
      <c r="F3086" s="1">
        <v>-1.2599541820833899</v>
      </c>
      <c r="G3086" s="1"/>
    </row>
    <row r="3087" spans="1:7" x14ac:dyDescent="0.25">
      <c r="A3087" s="2" t="str">
        <f t="shared" si="48"/>
        <v>4_205</v>
      </c>
      <c r="B3087" s="1">
        <v>4</v>
      </c>
      <c r="C3087" s="1">
        <v>205</v>
      </c>
      <c r="D3087" s="1">
        <v>0.92290957812449803</v>
      </c>
      <c r="E3087" s="1">
        <v>0.92202295892284003</v>
      </c>
      <c r="F3087" s="1">
        <v>0.66419308594717597</v>
      </c>
      <c r="G3087" s="1"/>
    </row>
    <row r="3088" spans="1:7" x14ac:dyDescent="0.25">
      <c r="A3088" s="2" t="str">
        <f t="shared" si="48"/>
        <v>4_206</v>
      </c>
      <c r="B3088" s="1">
        <v>4</v>
      </c>
      <c r="C3088" s="1">
        <v>206</v>
      </c>
      <c r="D3088" s="1">
        <v>0.12254962658909101</v>
      </c>
      <c r="E3088" s="1">
        <v>0.123982273470762</v>
      </c>
      <c r="F3088" s="1">
        <v>0.132030280533634</v>
      </c>
      <c r="G3088" s="1"/>
    </row>
    <row r="3089" spans="1:7" x14ac:dyDescent="0.25">
      <c r="A3089" s="2" t="str">
        <f t="shared" si="48"/>
        <v>4_207</v>
      </c>
      <c r="B3089" s="1">
        <v>4</v>
      </c>
      <c r="C3089" s="1">
        <v>207</v>
      </c>
      <c r="D3089" s="1">
        <v>-0.34672555033468699</v>
      </c>
      <c r="E3089" s="1">
        <v>-0.34471649805122001</v>
      </c>
      <c r="F3089" s="1">
        <v>0.70242116747755001</v>
      </c>
      <c r="G3089" s="1"/>
    </row>
    <row r="3090" spans="1:7" x14ac:dyDescent="0.25">
      <c r="A3090" s="2" t="str">
        <f t="shared" si="48"/>
        <v>4_208</v>
      </c>
      <c r="B3090" s="1">
        <v>4</v>
      </c>
      <c r="C3090" s="1">
        <v>208</v>
      </c>
      <c r="D3090" s="1">
        <v>2.0250028207116499</v>
      </c>
      <c r="E3090" s="1">
        <v>2.0263534903011902</v>
      </c>
      <c r="F3090" s="1">
        <v>1.8438379428332701</v>
      </c>
      <c r="G3090" s="1"/>
    </row>
    <row r="3091" spans="1:7" x14ac:dyDescent="0.25">
      <c r="A3091" s="2" t="str">
        <f t="shared" si="48"/>
        <v>4_209</v>
      </c>
      <c r="B3091" s="1">
        <v>4</v>
      </c>
      <c r="C3091" s="1">
        <v>209</v>
      </c>
      <c r="D3091" s="1">
        <v>-0.73233092899177099</v>
      </c>
      <c r="E3091" s="1">
        <v>-0.73137823468553098</v>
      </c>
      <c r="F3091" s="1">
        <v>0.14238037233067399</v>
      </c>
      <c r="G3091" s="1"/>
    </row>
    <row r="3092" spans="1:7" x14ac:dyDescent="0.25">
      <c r="A3092" s="2" t="str">
        <f t="shared" si="48"/>
        <v>4_210</v>
      </c>
      <c r="B3092" s="1">
        <v>4</v>
      </c>
      <c r="C3092" s="1">
        <v>210</v>
      </c>
      <c r="D3092" s="1">
        <v>1.0191854198550101</v>
      </c>
      <c r="E3092" s="1">
        <v>1.0168975400263101</v>
      </c>
      <c r="F3092" s="1">
        <v>1.6456380346567101</v>
      </c>
      <c r="G3092" s="1"/>
    </row>
    <row r="3093" spans="1:7" x14ac:dyDescent="0.25">
      <c r="A3093" s="2" t="str">
        <f t="shared" si="48"/>
        <v>4_211</v>
      </c>
      <c r="B3093" s="1">
        <v>4</v>
      </c>
      <c r="C3093" s="1">
        <v>211</v>
      </c>
      <c r="D3093" s="1">
        <v>1.8913600630029599</v>
      </c>
      <c r="E3093" s="1">
        <v>1.8913808383181301</v>
      </c>
      <c r="F3093" s="1">
        <v>4.7114790428456302E-2</v>
      </c>
      <c r="G3093" s="1"/>
    </row>
    <row r="3094" spans="1:7" x14ac:dyDescent="0.25">
      <c r="A3094" s="2" t="str">
        <f t="shared" si="48"/>
        <v>4_212</v>
      </c>
      <c r="B3094" s="1">
        <v>4</v>
      </c>
      <c r="C3094" s="1">
        <v>212</v>
      </c>
      <c r="D3094" s="1">
        <v>0.62740671875620901</v>
      </c>
      <c r="E3094" s="1">
        <v>0.62688113565549297</v>
      </c>
      <c r="F3094" s="1">
        <v>0.38768274455171797</v>
      </c>
      <c r="G3094" s="1"/>
    </row>
    <row r="3095" spans="1:7" x14ac:dyDescent="0.25">
      <c r="A3095" s="2" t="str">
        <f t="shared" si="48"/>
        <v>4_213</v>
      </c>
      <c r="B3095" s="1">
        <v>4</v>
      </c>
      <c r="C3095" s="1">
        <v>213</v>
      </c>
      <c r="D3095" s="1">
        <v>-1.55023673093396</v>
      </c>
      <c r="E3095" s="1">
        <v>-1.55051322130571</v>
      </c>
      <c r="F3095" s="1">
        <v>-0.86039051897743601</v>
      </c>
      <c r="G3095" s="1"/>
    </row>
    <row r="3096" spans="1:7" x14ac:dyDescent="0.25">
      <c r="A3096" s="2" t="str">
        <f t="shared" si="48"/>
        <v>4_214</v>
      </c>
      <c r="B3096" s="1">
        <v>4</v>
      </c>
      <c r="C3096" s="1">
        <v>214</v>
      </c>
      <c r="D3096" s="1">
        <v>0.55884165141000097</v>
      </c>
      <c r="E3096" s="1">
        <v>0.55877812691315099</v>
      </c>
      <c r="F3096" s="1">
        <v>1.33030330180264</v>
      </c>
      <c r="G3096" s="1"/>
    </row>
    <row r="3097" spans="1:7" x14ac:dyDescent="0.25">
      <c r="A3097" s="2" t="str">
        <f t="shared" si="48"/>
        <v>4_215</v>
      </c>
      <c r="B3097" s="1">
        <v>4</v>
      </c>
      <c r="C3097" s="1">
        <v>215</v>
      </c>
      <c r="D3097" s="1">
        <v>1.6267745987656901</v>
      </c>
      <c r="E3097" s="1">
        <v>1.6269056520193701</v>
      </c>
      <c r="F3097" s="1">
        <v>1.4286553951490399</v>
      </c>
      <c r="G3097" s="1"/>
    </row>
    <row r="3098" spans="1:7" x14ac:dyDescent="0.25">
      <c r="A3098" s="2" t="str">
        <f t="shared" si="48"/>
        <v>4_216</v>
      </c>
      <c r="B3098" s="1">
        <v>4</v>
      </c>
      <c r="C3098" s="1">
        <v>216</v>
      </c>
      <c r="D3098" s="1">
        <v>0.59497349343214001</v>
      </c>
      <c r="E3098" s="1">
        <v>0.59412341767924604</v>
      </c>
      <c r="F3098" s="1">
        <v>2.1953638558713999</v>
      </c>
      <c r="G3098" s="1"/>
    </row>
    <row r="3099" spans="1:7" x14ac:dyDescent="0.25">
      <c r="A3099" s="2" t="str">
        <f t="shared" si="48"/>
        <v>4_217</v>
      </c>
      <c r="B3099" s="1">
        <v>4</v>
      </c>
      <c r="C3099" s="1">
        <v>217</v>
      </c>
      <c r="D3099" s="1">
        <v>3.02428998396267</v>
      </c>
      <c r="E3099" s="1">
        <v>3.0256500804472299</v>
      </c>
      <c r="F3099" s="1">
        <v>2.66409765313167</v>
      </c>
      <c r="G3099" s="1"/>
    </row>
    <row r="3100" spans="1:7" x14ac:dyDescent="0.25">
      <c r="A3100" s="2" t="str">
        <f t="shared" si="48"/>
        <v>4_218</v>
      </c>
      <c r="B3100" s="1">
        <v>4</v>
      </c>
      <c r="C3100" s="1">
        <v>218</v>
      </c>
      <c r="D3100" s="1">
        <v>-0.60241153428713201</v>
      </c>
      <c r="E3100" s="1">
        <v>-0.60072842692391704</v>
      </c>
      <c r="F3100" s="1">
        <v>-1.49626127071036</v>
      </c>
      <c r="G3100" s="1"/>
    </row>
    <row r="3101" spans="1:7" x14ac:dyDescent="0.25">
      <c r="A3101" s="2" t="str">
        <f t="shared" si="48"/>
        <v>4_219</v>
      </c>
      <c r="B3101" s="1">
        <v>4</v>
      </c>
      <c r="C3101" s="1">
        <v>219</v>
      </c>
      <c r="D3101" s="1">
        <v>-1.9209447728242099</v>
      </c>
      <c r="E3101" s="1">
        <v>-1.9206613340324299</v>
      </c>
      <c r="F3101" s="1">
        <v>-0.42479753288289701</v>
      </c>
      <c r="G3101" s="1"/>
    </row>
    <row r="3102" spans="1:7" x14ac:dyDescent="0.25">
      <c r="A3102" s="2" t="str">
        <f t="shared" si="48"/>
        <v>4_220</v>
      </c>
      <c r="B3102" s="1">
        <v>4</v>
      </c>
      <c r="C3102" s="1">
        <v>220</v>
      </c>
      <c r="D3102" s="1">
        <v>0.87472222821308498</v>
      </c>
      <c r="E3102" s="1">
        <v>0.87314412174391098</v>
      </c>
      <c r="F3102" s="1">
        <v>1.52730095749067</v>
      </c>
      <c r="G3102" s="1"/>
    </row>
    <row r="3103" spans="1:7" x14ac:dyDescent="0.25">
      <c r="A3103" s="2" t="str">
        <f t="shared" si="48"/>
        <v>4_221</v>
      </c>
      <c r="B3103" s="1">
        <v>4</v>
      </c>
      <c r="C3103" s="1">
        <v>221</v>
      </c>
      <c r="D3103" s="1">
        <v>-0.291730297314441</v>
      </c>
      <c r="E3103" s="1">
        <v>-0.28969154374498202</v>
      </c>
      <c r="F3103" s="1">
        <v>0.56879855043871497</v>
      </c>
      <c r="G3103" s="1"/>
    </row>
    <row r="3104" spans="1:7" x14ac:dyDescent="0.25">
      <c r="A3104" s="2" t="str">
        <f t="shared" si="48"/>
        <v>4_222</v>
      </c>
      <c r="B3104" s="1">
        <v>4</v>
      </c>
      <c r="C3104" s="1">
        <v>222</v>
      </c>
      <c r="D3104" s="1">
        <v>-0.29550227220116299</v>
      </c>
      <c r="E3104" s="1">
        <v>-0.29430128951818602</v>
      </c>
      <c r="F3104" s="1">
        <v>-0.27563138967128797</v>
      </c>
      <c r="G3104" s="1"/>
    </row>
    <row r="3105" spans="1:7" x14ac:dyDescent="0.25">
      <c r="A3105" s="2" t="str">
        <f t="shared" si="48"/>
        <v>4_223</v>
      </c>
      <c r="B3105" s="1">
        <v>4</v>
      </c>
      <c r="C3105" s="1">
        <v>223</v>
      </c>
      <c r="D3105" s="1">
        <v>-0.133669982951785</v>
      </c>
      <c r="E3105" s="1">
        <v>-0.135314983343157</v>
      </c>
      <c r="F3105" s="1">
        <v>-0.153795509208213</v>
      </c>
      <c r="G3105" s="1"/>
    </row>
    <row r="3106" spans="1:7" x14ac:dyDescent="0.25">
      <c r="A3106" s="2" t="str">
        <f t="shared" si="48"/>
        <v>4_224</v>
      </c>
      <c r="B3106" s="1">
        <v>4</v>
      </c>
      <c r="C3106" s="1">
        <v>224</v>
      </c>
      <c r="D3106" s="1">
        <v>-0.40026101410975201</v>
      </c>
      <c r="E3106" s="1">
        <v>-0.39875965793952101</v>
      </c>
      <c r="F3106" s="1">
        <v>1.37216224586591</v>
      </c>
      <c r="G3106" s="1"/>
    </row>
    <row r="3107" spans="1:7" x14ac:dyDescent="0.25">
      <c r="A3107" s="2" t="str">
        <f t="shared" si="48"/>
        <v>4_225</v>
      </c>
      <c r="B3107" s="1">
        <v>4</v>
      </c>
      <c r="C3107" s="1">
        <v>225</v>
      </c>
      <c r="D3107" s="1">
        <v>0.14467213862894501</v>
      </c>
      <c r="E3107" s="1">
        <v>0.14409649071450401</v>
      </c>
      <c r="F3107" s="1">
        <v>-0.59668392703974005</v>
      </c>
      <c r="G3107" s="1"/>
    </row>
    <row r="3108" spans="1:7" x14ac:dyDescent="0.25">
      <c r="A3108" s="2" t="str">
        <f t="shared" si="48"/>
        <v>4_226</v>
      </c>
      <c r="B3108" s="1">
        <v>4</v>
      </c>
      <c r="C3108" s="1">
        <v>226</v>
      </c>
      <c r="D3108" s="1">
        <v>0.62511553575007694</v>
      </c>
      <c r="E3108" s="1">
        <v>0.62736044269292301</v>
      </c>
      <c r="F3108" s="1">
        <v>-1.01935825912602</v>
      </c>
      <c r="G3108" s="1"/>
    </row>
    <row r="3109" spans="1:7" x14ac:dyDescent="0.25">
      <c r="A3109" s="2" t="str">
        <f t="shared" si="48"/>
        <v>4_227</v>
      </c>
      <c r="B3109" s="1">
        <v>4</v>
      </c>
      <c r="C3109" s="1">
        <v>227</v>
      </c>
      <c r="D3109" s="1">
        <v>-1.1405663775194801</v>
      </c>
      <c r="E3109" s="1">
        <v>-1.1406417334155201</v>
      </c>
      <c r="F3109" s="1">
        <v>-1.6223973046690101</v>
      </c>
      <c r="G3109" s="1"/>
    </row>
    <row r="3110" spans="1:7" x14ac:dyDescent="0.25">
      <c r="A3110" s="2" t="str">
        <f t="shared" si="48"/>
        <v>4_228</v>
      </c>
      <c r="B3110" s="1">
        <v>4</v>
      </c>
      <c r="C3110" s="1">
        <v>228</v>
      </c>
      <c r="D3110" s="1">
        <v>1.09101670956032</v>
      </c>
      <c r="E3110" s="1">
        <v>1.09288001664042</v>
      </c>
      <c r="F3110" s="1">
        <v>-0.3923531198445</v>
      </c>
      <c r="G3110" s="1"/>
    </row>
    <row r="3111" spans="1:7" x14ac:dyDescent="0.25">
      <c r="A3111" s="2" t="str">
        <f t="shared" si="48"/>
        <v>4_229</v>
      </c>
      <c r="B3111" s="1">
        <v>4</v>
      </c>
      <c r="C3111" s="1">
        <v>229</v>
      </c>
      <c r="D3111" s="1">
        <v>-0.26646252112720997</v>
      </c>
      <c r="E3111" s="1">
        <v>-0.26596183408573199</v>
      </c>
      <c r="F3111" s="1">
        <v>-0.61039836062830699</v>
      </c>
      <c r="G3111" s="1"/>
    </row>
    <row r="3112" spans="1:7" x14ac:dyDescent="0.25">
      <c r="A3112" s="2" t="str">
        <f t="shared" si="48"/>
        <v>4_230</v>
      </c>
      <c r="B3112" s="1">
        <v>4</v>
      </c>
      <c r="C3112" s="1">
        <v>230</v>
      </c>
      <c r="D3112" s="1">
        <v>-0.83890378375720898</v>
      </c>
      <c r="E3112" s="1">
        <v>-0.83929367820093803</v>
      </c>
      <c r="F3112" s="1">
        <v>-0.25525505998443798</v>
      </c>
      <c r="G3112" s="1"/>
    </row>
    <row r="3113" spans="1:7" x14ac:dyDescent="0.25">
      <c r="A3113" s="2" t="str">
        <f t="shared" si="48"/>
        <v>4_231</v>
      </c>
      <c r="B3113" s="1">
        <v>4</v>
      </c>
      <c r="C3113" s="1">
        <v>231</v>
      </c>
      <c r="D3113" s="1">
        <v>-5.1523539452654497E-2</v>
      </c>
      <c r="E3113" s="1">
        <v>-5.0718183191550699E-2</v>
      </c>
      <c r="F3113" s="1">
        <v>0.40087372796287701</v>
      </c>
      <c r="G3113" s="1"/>
    </row>
    <row r="3114" spans="1:7" x14ac:dyDescent="0.25">
      <c r="A3114" s="2" t="str">
        <f t="shared" si="48"/>
        <v>4_232</v>
      </c>
      <c r="B3114" s="1">
        <v>4</v>
      </c>
      <c r="C3114" s="1">
        <v>232</v>
      </c>
      <c r="D3114" s="1">
        <v>-0.156364820095475</v>
      </c>
      <c r="E3114" s="1">
        <v>-0.15424549683185301</v>
      </c>
      <c r="F3114" s="1">
        <v>1.05460700711552</v>
      </c>
      <c r="G3114" s="1"/>
    </row>
    <row r="3115" spans="1:7" x14ac:dyDescent="0.25">
      <c r="A3115" s="2" t="str">
        <f t="shared" si="48"/>
        <v>4_233</v>
      </c>
      <c r="B3115" s="1">
        <v>4</v>
      </c>
      <c r="C3115" s="1">
        <v>233</v>
      </c>
      <c r="D3115" s="1">
        <v>1.67826690014095</v>
      </c>
      <c r="E3115" s="1">
        <v>1.6789385415353399</v>
      </c>
      <c r="F3115" s="1">
        <v>0.886827736852694</v>
      </c>
      <c r="G3115" s="1"/>
    </row>
    <row r="3116" spans="1:7" x14ac:dyDescent="0.25">
      <c r="A3116" s="2" t="str">
        <f t="shared" si="48"/>
        <v>4_234</v>
      </c>
      <c r="B3116" s="1">
        <v>4</v>
      </c>
      <c r="C3116" s="1">
        <v>234</v>
      </c>
      <c r="D3116" s="1">
        <v>1.9350445811428501</v>
      </c>
      <c r="E3116" s="1">
        <v>1.93340526019667</v>
      </c>
      <c r="F3116" s="1">
        <v>-0.12702088033578601</v>
      </c>
      <c r="G3116" s="1"/>
    </row>
    <row r="3117" spans="1:7" x14ac:dyDescent="0.25">
      <c r="A3117" s="2" t="str">
        <f t="shared" si="48"/>
        <v>4_235</v>
      </c>
      <c r="B3117" s="1">
        <v>4</v>
      </c>
      <c r="C3117" s="1">
        <v>235</v>
      </c>
      <c r="D3117" s="1">
        <v>-0.66692463791866297</v>
      </c>
      <c r="E3117" s="1">
        <v>-0.66700198486092899</v>
      </c>
      <c r="F3117" s="1">
        <v>-0.171092865669487</v>
      </c>
      <c r="G3117" s="1"/>
    </row>
    <row r="3118" spans="1:7" x14ac:dyDescent="0.25">
      <c r="A3118" s="2" t="str">
        <f t="shared" si="48"/>
        <v>4_236</v>
      </c>
      <c r="B3118" s="1">
        <v>4</v>
      </c>
      <c r="C3118" s="1">
        <v>236</v>
      </c>
      <c r="D3118" s="1">
        <v>0.38655719271196998</v>
      </c>
      <c r="E3118" s="1">
        <v>0.38626007932711198</v>
      </c>
      <c r="F3118" s="1">
        <v>-1.2826692798366399</v>
      </c>
      <c r="G3118" s="1"/>
    </row>
    <row r="3119" spans="1:7" x14ac:dyDescent="0.25">
      <c r="A3119" s="2" t="str">
        <f t="shared" si="48"/>
        <v>4_237</v>
      </c>
      <c r="B3119" s="1">
        <v>4</v>
      </c>
      <c r="C3119" s="1">
        <v>237</v>
      </c>
      <c r="D3119" s="1">
        <v>-0.79084378997647498</v>
      </c>
      <c r="E3119" s="1">
        <v>-0.79099302052465303</v>
      </c>
      <c r="F3119" s="1">
        <v>-1.8328098736256599</v>
      </c>
      <c r="G3119" s="1"/>
    </row>
    <row r="3120" spans="1:7" x14ac:dyDescent="0.25">
      <c r="A3120" s="2" t="str">
        <f t="shared" si="48"/>
        <v>4_238</v>
      </c>
      <c r="B3120" s="1">
        <v>4</v>
      </c>
      <c r="C3120" s="1">
        <v>238</v>
      </c>
      <c r="D3120" s="1">
        <v>1.54318991160865</v>
      </c>
      <c r="E3120" s="1">
        <v>1.5416744530253601</v>
      </c>
      <c r="F3120" s="1">
        <v>1.0159934048388799</v>
      </c>
      <c r="G3120" s="1"/>
    </row>
    <row r="3121" spans="1:7" x14ac:dyDescent="0.25">
      <c r="A3121" s="2" t="str">
        <f t="shared" si="48"/>
        <v>4_239</v>
      </c>
      <c r="B3121" s="1">
        <v>4</v>
      </c>
      <c r="C3121" s="1">
        <v>239</v>
      </c>
      <c r="D3121" s="1">
        <v>-0.93966600105533005</v>
      </c>
      <c r="E3121" s="1">
        <v>-0.93869552191466499</v>
      </c>
      <c r="F3121" s="1">
        <v>0.57032422164577701</v>
      </c>
      <c r="G3121" s="1"/>
    </row>
    <row r="3122" spans="1:7" x14ac:dyDescent="0.25">
      <c r="A3122" s="2" t="str">
        <f t="shared" si="48"/>
        <v>4_240</v>
      </c>
      <c r="B3122" s="1">
        <v>4</v>
      </c>
      <c r="C3122" s="1">
        <v>240</v>
      </c>
      <c r="D3122" s="1">
        <v>-0.683552877020838</v>
      </c>
      <c r="E3122" s="1">
        <v>-0.68424254356247505</v>
      </c>
      <c r="F3122" s="1">
        <v>-0.25774866824735698</v>
      </c>
      <c r="G3122" s="1"/>
    </row>
    <row r="3123" spans="1:7" x14ac:dyDescent="0.25">
      <c r="A3123" s="2" t="str">
        <f t="shared" si="48"/>
        <v>4_241</v>
      </c>
      <c r="B3123" s="1">
        <v>4</v>
      </c>
      <c r="C3123" s="1">
        <v>241</v>
      </c>
      <c r="D3123" s="1">
        <v>-0.34043649650276703</v>
      </c>
      <c r="E3123" s="1">
        <v>-0.34002984888784399</v>
      </c>
      <c r="F3123" s="1">
        <v>0.47398339863399302</v>
      </c>
      <c r="G3123" s="1"/>
    </row>
    <row r="3124" spans="1:7" x14ac:dyDescent="0.25">
      <c r="A3124" s="2" t="str">
        <f t="shared" si="48"/>
        <v>4_242</v>
      </c>
      <c r="B3124" s="1">
        <v>4</v>
      </c>
      <c r="C3124" s="1">
        <v>242</v>
      </c>
      <c r="D3124" s="1">
        <v>1.26937575633849</v>
      </c>
      <c r="E3124" s="1">
        <v>1.26959307278419</v>
      </c>
      <c r="F3124" s="1">
        <v>0.184520598850135</v>
      </c>
      <c r="G3124" s="1"/>
    </row>
    <row r="3125" spans="1:7" x14ac:dyDescent="0.25">
      <c r="A3125" s="2" t="str">
        <f t="shared" si="48"/>
        <v>4_243</v>
      </c>
      <c r="B3125" s="1">
        <v>4</v>
      </c>
      <c r="C3125" s="1">
        <v>243</v>
      </c>
      <c r="D3125" s="1">
        <v>0.195025463529406</v>
      </c>
      <c r="E3125" s="1">
        <v>0.19375556996499599</v>
      </c>
      <c r="F3125" s="1">
        <v>1.7301820539363499</v>
      </c>
      <c r="G3125" s="1"/>
    </row>
    <row r="3126" spans="1:7" x14ac:dyDescent="0.25">
      <c r="A3126" s="2" t="str">
        <f t="shared" si="48"/>
        <v>4_244</v>
      </c>
      <c r="B3126" s="1">
        <v>4</v>
      </c>
      <c r="C3126" s="1">
        <v>244</v>
      </c>
      <c r="D3126" s="1">
        <v>1.02954258039058</v>
      </c>
      <c r="E3126" s="1">
        <v>1.0288300369248</v>
      </c>
      <c r="F3126" s="1">
        <v>1.1862454527058699</v>
      </c>
      <c r="G3126" s="1"/>
    </row>
    <row r="3127" spans="1:7" x14ac:dyDescent="0.25">
      <c r="A3127" s="2" t="str">
        <f t="shared" si="48"/>
        <v>4_245</v>
      </c>
      <c r="B3127" s="1">
        <v>4</v>
      </c>
      <c r="C3127" s="1">
        <v>245</v>
      </c>
      <c r="D3127" s="1">
        <v>0.50664302782151105</v>
      </c>
      <c r="E3127" s="1">
        <v>0.50701740564779696</v>
      </c>
      <c r="F3127" s="1">
        <v>-0.20520458449621601</v>
      </c>
      <c r="G3127" s="1"/>
    </row>
    <row r="3128" spans="1:7" x14ac:dyDescent="0.25">
      <c r="A3128" s="2" t="str">
        <f t="shared" si="48"/>
        <v>4_246</v>
      </c>
      <c r="B3128" s="1">
        <v>4</v>
      </c>
      <c r="C3128" s="1">
        <v>246</v>
      </c>
      <c r="D3128" s="1">
        <v>0.82137431455823895</v>
      </c>
      <c r="E3128" s="1">
        <v>0.81985380891257398</v>
      </c>
      <c r="F3128" s="1">
        <v>1.8223869817359799</v>
      </c>
      <c r="G3128" s="1"/>
    </row>
    <row r="3129" spans="1:7" x14ac:dyDescent="0.25">
      <c r="A3129" s="2" t="str">
        <f t="shared" si="48"/>
        <v>4_247</v>
      </c>
      <c r="B3129" s="1">
        <v>4</v>
      </c>
      <c r="C3129" s="1">
        <v>247</v>
      </c>
      <c r="D3129" s="1">
        <v>0.66568060812294905</v>
      </c>
      <c r="E3129" s="1">
        <v>0.66476423358202696</v>
      </c>
      <c r="F3129" s="1">
        <v>0.475407147407097</v>
      </c>
      <c r="G3129" s="1"/>
    </row>
    <row r="3130" spans="1:7" x14ac:dyDescent="0.25">
      <c r="A3130" s="2" t="str">
        <f t="shared" si="48"/>
        <v>4_248</v>
      </c>
      <c r="B3130" s="1">
        <v>4</v>
      </c>
      <c r="C3130" s="1">
        <v>248</v>
      </c>
      <c r="D3130" s="1">
        <v>0.28880798455040402</v>
      </c>
      <c r="E3130" s="1">
        <v>0.28964645307872799</v>
      </c>
      <c r="F3130" s="1">
        <v>-0.52028063158136995</v>
      </c>
      <c r="G3130" s="1"/>
    </row>
    <row r="3131" spans="1:7" x14ac:dyDescent="0.25">
      <c r="A3131" s="2" t="str">
        <f t="shared" si="48"/>
        <v>4_249</v>
      </c>
      <c r="B3131" s="1">
        <v>4</v>
      </c>
      <c r="C3131" s="1">
        <v>249</v>
      </c>
      <c r="D3131" s="1">
        <v>-3.1925865445520001E-2</v>
      </c>
      <c r="E3131" s="1">
        <v>-3.1640299839178002E-2</v>
      </c>
      <c r="F3131" s="1">
        <v>0.15101087331098101</v>
      </c>
      <c r="G3131" s="1"/>
    </row>
    <row r="3132" spans="1:7" x14ac:dyDescent="0.25">
      <c r="A3132" s="2" t="str">
        <f t="shared" si="48"/>
        <v>4_250</v>
      </c>
      <c r="B3132" s="1">
        <v>4</v>
      </c>
      <c r="C3132" s="1">
        <v>250</v>
      </c>
      <c r="D3132" s="1">
        <v>1.82369102718159</v>
      </c>
      <c r="E3132" s="1">
        <v>1.8230738483628199</v>
      </c>
      <c r="F3132" s="1">
        <v>0.94196712718987896</v>
      </c>
      <c r="G3132" s="1"/>
    </row>
    <row r="3133" spans="1:7" x14ac:dyDescent="0.25">
      <c r="A3133" s="2" t="str">
        <f t="shared" si="48"/>
        <v>4_251</v>
      </c>
      <c r="B3133" s="1">
        <v>4</v>
      </c>
      <c r="C3133" s="1">
        <v>251</v>
      </c>
      <c r="D3133" s="1">
        <v>0.34769974820859401</v>
      </c>
      <c r="E3133" s="1">
        <v>0.34682532463439902</v>
      </c>
      <c r="F3133" s="1">
        <v>0.57334558794601098</v>
      </c>
      <c r="G3133" s="1"/>
    </row>
    <row r="3134" spans="1:7" x14ac:dyDescent="0.25">
      <c r="A3134" s="2" t="str">
        <f t="shared" si="48"/>
        <v>4_252</v>
      </c>
      <c r="B3134" s="1">
        <v>4</v>
      </c>
      <c r="C3134" s="1">
        <v>252</v>
      </c>
      <c r="D3134" s="1">
        <v>0.30188460287730201</v>
      </c>
      <c r="E3134" s="1">
        <v>0.30035900435742002</v>
      </c>
      <c r="F3134" s="1">
        <v>0.87575727799055603</v>
      </c>
      <c r="G3134" s="1"/>
    </row>
    <row r="3135" spans="1:7" x14ac:dyDescent="0.25">
      <c r="A3135" s="2" t="str">
        <f t="shared" si="48"/>
        <v>4_253</v>
      </c>
      <c r="B3135" s="1">
        <v>4</v>
      </c>
      <c r="C3135" s="1">
        <v>253</v>
      </c>
      <c r="D3135" s="1">
        <v>-4.6081691340170696E-3</v>
      </c>
      <c r="E3135" s="1">
        <v>-3.9493274199281199E-3</v>
      </c>
      <c r="F3135" s="1">
        <v>0.32962069624254098</v>
      </c>
      <c r="G3135" s="1"/>
    </row>
    <row r="3136" spans="1:7" x14ac:dyDescent="0.25">
      <c r="A3136" s="2" t="str">
        <f t="shared" si="48"/>
        <v>4_254</v>
      </c>
      <c r="B3136" s="1">
        <v>4</v>
      </c>
      <c r="C3136" s="1">
        <v>254</v>
      </c>
      <c r="D3136" s="1">
        <v>-0.21543874788925399</v>
      </c>
      <c r="E3136" s="1">
        <v>-0.214658349823622</v>
      </c>
      <c r="F3136" s="1">
        <v>-0.742081719229162</v>
      </c>
      <c r="G3136" s="1"/>
    </row>
    <row r="3137" spans="1:7" x14ac:dyDescent="0.25">
      <c r="A3137" s="2" t="str">
        <f t="shared" si="48"/>
        <v>4_255</v>
      </c>
      <c r="B3137" s="1">
        <v>4</v>
      </c>
      <c r="C3137" s="1">
        <v>255</v>
      </c>
      <c r="D3137" s="1">
        <v>0.95589472176842405</v>
      </c>
      <c r="E3137" s="1">
        <v>0.95615217049503498</v>
      </c>
      <c r="F3137" s="1">
        <v>-1.54188958272183</v>
      </c>
      <c r="G3137" s="1"/>
    </row>
    <row r="3138" spans="1:7" x14ac:dyDescent="0.25">
      <c r="A3138" s="2" t="str">
        <f t="shared" si="48"/>
        <v>4_256</v>
      </c>
      <c r="B3138" s="1">
        <v>4</v>
      </c>
      <c r="C3138" s="1">
        <v>256</v>
      </c>
      <c r="D3138" s="1">
        <v>0.28146006150304798</v>
      </c>
      <c r="E3138" s="1">
        <v>0.28286344571557098</v>
      </c>
      <c r="F3138" s="1">
        <v>0.98553435135330303</v>
      </c>
      <c r="G3138" s="1"/>
    </row>
    <row r="3139" spans="1:7" x14ac:dyDescent="0.25">
      <c r="A3139" s="2" t="str">
        <f t="shared" ref="A3139:A3202" si="49">B3139&amp;"_"&amp;C3139</f>
        <v>4_257</v>
      </c>
      <c r="B3139" s="1">
        <v>4</v>
      </c>
      <c r="C3139" s="1">
        <v>257</v>
      </c>
      <c r="D3139" s="1">
        <v>1.0324213874849499</v>
      </c>
      <c r="E3139" s="1">
        <v>1.0325393594853001</v>
      </c>
      <c r="F3139" s="1">
        <v>0.572920728984048</v>
      </c>
      <c r="G3139" s="1"/>
    </row>
    <row r="3140" spans="1:7" x14ac:dyDescent="0.25">
      <c r="A3140" s="2" t="str">
        <f t="shared" si="49"/>
        <v>4_258</v>
      </c>
      <c r="B3140" s="1">
        <v>4</v>
      </c>
      <c r="C3140" s="1">
        <v>258</v>
      </c>
      <c r="D3140" s="1">
        <v>0.36017853941218297</v>
      </c>
      <c r="E3140" s="1">
        <v>0.36051171224755402</v>
      </c>
      <c r="F3140" s="1">
        <v>-0.91951419463280004</v>
      </c>
      <c r="G3140" s="1"/>
    </row>
    <row r="3141" spans="1:7" x14ac:dyDescent="0.25">
      <c r="A3141" s="2" t="str">
        <f t="shared" si="49"/>
        <v>4_259</v>
      </c>
      <c r="B3141" s="1">
        <v>4</v>
      </c>
      <c r="C3141" s="1">
        <v>259</v>
      </c>
      <c r="D3141" s="1">
        <v>1.6069798086435401</v>
      </c>
      <c r="E3141" s="1">
        <v>1.6071579799451201</v>
      </c>
      <c r="F3141" s="1">
        <v>7.1381513667296203E-3</v>
      </c>
      <c r="G3141" s="1"/>
    </row>
    <row r="3142" spans="1:7" x14ac:dyDescent="0.25">
      <c r="A3142" s="2" t="str">
        <f t="shared" si="49"/>
        <v>4_260</v>
      </c>
      <c r="B3142" s="1">
        <v>4</v>
      </c>
      <c r="C3142" s="1">
        <v>260</v>
      </c>
      <c r="D3142" s="1">
        <v>0.45025197781791798</v>
      </c>
      <c r="E3142" s="1">
        <v>0.45095418438117602</v>
      </c>
      <c r="F3142" s="1">
        <v>0.117966124182407</v>
      </c>
      <c r="G3142" s="1"/>
    </row>
    <row r="3143" spans="1:7" x14ac:dyDescent="0.25">
      <c r="A3143" s="2" t="str">
        <f t="shared" si="49"/>
        <v>4_261</v>
      </c>
      <c r="B3143" s="1">
        <v>4</v>
      </c>
      <c r="C3143" s="1">
        <v>261</v>
      </c>
      <c r="D3143" s="1">
        <v>1.0225333590793999</v>
      </c>
      <c r="E3143" s="1">
        <v>1.02296571198466</v>
      </c>
      <c r="F3143" s="1">
        <v>-0.20957335693443399</v>
      </c>
      <c r="G3143" s="1"/>
    </row>
    <row r="3144" spans="1:7" x14ac:dyDescent="0.25">
      <c r="A3144" s="2" t="str">
        <f t="shared" si="49"/>
        <v>4_262</v>
      </c>
      <c r="B3144" s="1">
        <v>4</v>
      </c>
      <c r="C3144" s="1">
        <v>262</v>
      </c>
      <c r="D3144" s="1">
        <v>6.7427260521913196E-2</v>
      </c>
      <c r="E3144" s="1">
        <v>6.7389493394872796E-2</v>
      </c>
      <c r="F3144" s="1">
        <v>-0.17699436265321</v>
      </c>
      <c r="G3144" s="1"/>
    </row>
    <row r="3145" spans="1:7" x14ac:dyDescent="0.25">
      <c r="A3145" s="2" t="str">
        <f t="shared" si="49"/>
        <v>4_263</v>
      </c>
      <c r="B3145" s="1">
        <v>4</v>
      </c>
      <c r="C3145" s="1">
        <v>263</v>
      </c>
      <c r="D3145" s="1">
        <v>0.62332431532273203</v>
      </c>
      <c r="E3145" s="1">
        <v>0.62216525007371903</v>
      </c>
      <c r="F3145" s="1">
        <v>0.95468224363295995</v>
      </c>
      <c r="G3145" s="1"/>
    </row>
    <row r="3146" spans="1:7" x14ac:dyDescent="0.25">
      <c r="A3146" s="2" t="str">
        <f t="shared" si="49"/>
        <v>4_264</v>
      </c>
      <c r="B3146" s="1">
        <v>4</v>
      </c>
      <c r="C3146" s="1">
        <v>264</v>
      </c>
      <c r="D3146" s="1">
        <v>-0.67371772928285301</v>
      </c>
      <c r="E3146" s="1">
        <v>-0.67497575882374905</v>
      </c>
      <c r="F3146" s="1">
        <v>-1.5496108438427101</v>
      </c>
      <c r="G3146" s="1"/>
    </row>
    <row r="3147" spans="1:7" x14ac:dyDescent="0.25">
      <c r="A3147" s="2" t="str">
        <f t="shared" si="49"/>
        <v>4_265</v>
      </c>
      <c r="B3147" s="1">
        <v>4</v>
      </c>
      <c r="C3147" s="1">
        <v>265</v>
      </c>
      <c r="D3147" s="1">
        <v>0.60166481041766395</v>
      </c>
      <c r="E3147" s="1">
        <v>0.60107926035995995</v>
      </c>
      <c r="F3147" s="1">
        <v>-0.99430897206351698</v>
      </c>
      <c r="G3147" s="1"/>
    </row>
    <row r="3148" spans="1:7" x14ac:dyDescent="0.25">
      <c r="A3148" s="2" t="str">
        <f t="shared" si="49"/>
        <v>4_266</v>
      </c>
      <c r="B3148" s="1">
        <v>4</v>
      </c>
      <c r="C3148" s="1">
        <v>266</v>
      </c>
      <c r="D3148" s="1">
        <v>1.5252062704679601</v>
      </c>
      <c r="E3148" s="1">
        <v>1.5240538972808</v>
      </c>
      <c r="F3148" s="1">
        <v>-0.84700990889275996</v>
      </c>
      <c r="G3148" s="1"/>
    </row>
    <row r="3149" spans="1:7" x14ac:dyDescent="0.25">
      <c r="A3149" s="2" t="str">
        <f t="shared" si="49"/>
        <v>4_267</v>
      </c>
      <c r="B3149" s="1">
        <v>4</v>
      </c>
      <c r="C3149" s="1">
        <v>267</v>
      </c>
      <c r="D3149" s="1">
        <v>-1.4151581810159</v>
      </c>
      <c r="E3149" s="1">
        <v>-1.41534601538708</v>
      </c>
      <c r="F3149" s="1">
        <v>-1.09259615221837</v>
      </c>
      <c r="G3149" s="1"/>
    </row>
    <row r="3150" spans="1:7" x14ac:dyDescent="0.25">
      <c r="A3150" s="2" t="str">
        <f t="shared" si="49"/>
        <v>4_268</v>
      </c>
      <c r="B3150" s="1">
        <v>4</v>
      </c>
      <c r="C3150" s="1">
        <v>268</v>
      </c>
      <c r="D3150" s="1">
        <v>1.1312036370259799</v>
      </c>
      <c r="E3150" s="1">
        <v>1.1319330995760599</v>
      </c>
      <c r="F3150" s="1">
        <v>1.2210087227911799</v>
      </c>
      <c r="G3150" s="1"/>
    </row>
    <row r="3151" spans="1:7" x14ac:dyDescent="0.25">
      <c r="A3151" s="2" t="str">
        <f t="shared" si="49"/>
        <v>4_269</v>
      </c>
      <c r="B3151" s="1">
        <v>4</v>
      </c>
      <c r="C3151" s="1">
        <v>269</v>
      </c>
      <c r="D3151" s="1">
        <v>-0.48246349965635799</v>
      </c>
      <c r="E3151" s="1">
        <v>-0.48082832413154603</v>
      </c>
      <c r="F3151" s="1">
        <v>1.44811904832767</v>
      </c>
      <c r="G3151" s="1"/>
    </row>
    <row r="3152" spans="1:7" x14ac:dyDescent="0.25">
      <c r="A3152" s="2" t="str">
        <f t="shared" si="49"/>
        <v>4_270</v>
      </c>
      <c r="B3152" s="1">
        <v>4</v>
      </c>
      <c r="C3152" s="1">
        <v>270</v>
      </c>
      <c r="D3152" s="1">
        <v>-0.64351644997769297</v>
      </c>
      <c r="E3152" s="1">
        <v>-0.64165448553009996</v>
      </c>
      <c r="F3152" s="1">
        <v>-0.57522975917246499</v>
      </c>
      <c r="G3152" s="1"/>
    </row>
    <row r="3153" spans="1:7" x14ac:dyDescent="0.25">
      <c r="A3153" s="2" t="str">
        <f t="shared" si="49"/>
        <v>4_271</v>
      </c>
      <c r="B3153" s="1">
        <v>4</v>
      </c>
      <c r="C3153" s="1">
        <v>271</v>
      </c>
      <c r="D3153" s="1">
        <v>0.53933025467839302</v>
      </c>
      <c r="E3153" s="1">
        <v>0.53804757319247498</v>
      </c>
      <c r="F3153" s="1">
        <v>-0.57714342061889601</v>
      </c>
      <c r="G3153" s="1"/>
    </row>
    <row r="3154" spans="1:7" x14ac:dyDescent="0.25">
      <c r="A3154" s="2" t="str">
        <f t="shared" si="49"/>
        <v>4_272</v>
      </c>
      <c r="B3154" s="1">
        <v>4</v>
      </c>
      <c r="C3154" s="1">
        <v>272</v>
      </c>
      <c r="D3154" s="1">
        <v>-0.19164367841143901</v>
      </c>
      <c r="E3154" s="1">
        <v>-0.191098303525015</v>
      </c>
      <c r="F3154" s="1">
        <v>2.2012376208081199</v>
      </c>
      <c r="G3154" s="1"/>
    </row>
    <row r="3155" spans="1:7" x14ac:dyDescent="0.25">
      <c r="A3155" s="2" t="str">
        <f t="shared" si="49"/>
        <v>4_273</v>
      </c>
      <c r="B3155" s="1">
        <v>4</v>
      </c>
      <c r="C3155" s="1">
        <v>273</v>
      </c>
      <c r="D3155" s="1">
        <v>1.94654853473163</v>
      </c>
      <c r="E3155" s="1">
        <v>1.9473666923822099</v>
      </c>
      <c r="F3155" s="1">
        <v>1.8246519616138701</v>
      </c>
      <c r="G3155" s="1"/>
    </row>
    <row r="3156" spans="1:7" x14ac:dyDescent="0.25">
      <c r="A3156" s="2" t="str">
        <f t="shared" si="49"/>
        <v>4_274</v>
      </c>
      <c r="B3156" s="1">
        <v>4</v>
      </c>
      <c r="C3156" s="1">
        <v>274</v>
      </c>
      <c r="D3156" s="1">
        <v>-1.0069652046840301</v>
      </c>
      <c r="E3156" s="1">
        <v>-1.00786844444653</v>
      </c>
      <c r="F3156" s="1">
        <v>-0.33162788840454699</v>
      </c>
      <c r="G3156" s="1"/>
    </row>
    <row r="3157" spans="1:7" x14ac:dyDescent="0.25">
      <c r="A3157" s="2" t="str">
        <f t="shared" si="49"/>
        <v>4_275</v>
      </c>
      <c r="B3157" s="1">
        <v>4</v>
      </c>
      <c r="C3157" s="1">
        <v>275</v>
      </c>
      <c r="D3157" s="1">
        <v>1.4792216215229601</v>
      </c>
      <c r="E3157" s="1">
        <v>1.48034463609656</v>
      </c>
      <c r="F3157" s="1">
        <v>0.34793832558509202</v>
      </c>
      <c r="G3157" s="1"/>
    </row>
    <row r="3158" spans="1:7" x14ac:dyDescent="0.25">
      <c r="A3158" s="2" t="str">
        <f t="shared" si="49"/>
        <v>4_276</v>
      </c>
      <c r="B3158" s="1">
        <v>4</v>
      </c>
      <c r="C3158" s="1">
        <v>276</v>
      </c>
      <c r="D3158" s="1">
        <v>-1.7780455786477301</v>
      </c>
      <c r="E3158" s="1">
        <v>-1.7764391786073801</v>
      </c>
      <c r="F3158" s="1">
        <v>-1.5897922716081601</v>
      </c>
      <c r="G3158" s="1"/>
    </row>
    <row r="3159" spans="1:7" x14ac:dyDescent="0.25">
      <c r="A3159" s="2" t="str">
        <f t="shared" si="49"/>
        <v>4_277</v>
      </c>
      <c r="B3159" s="1">
        <v>4</v>
      </c>
      <c r="C3159" s="1">
        <v>277</v>
      </c>
      <c r="D3159" s="1">
        <v>0.20365552695892</v>
      </c>
      <c r="E3159" s="1">
        <v>0.20316690736371901</v>
      </c>
      <c r="F3159" s="1">
        <v>1.3849253321788499</v>
      </c>
      <c r="G3159" s="1"/>
    </row>
    <row r="3160" spans="1:7" x14ac:dyDescent="0.25">
      <c r="A3160" s="2" t="str">
        <f t="shared" si="49"/>
        <v>4_278</v>
      </c>
      <c r="B3160" s="1">
        <v>4</v>
      </c>
      <c r="C3160" s="1">
        <v>278</v>
      </c>
      <c r="D3160" s="1">
        <v>-0.25852303993775499</v>
      </c>
      <c r="E3160" s="1">
        <v>-0.25761682112975598</v>
      </c>
      <c r="F3160" s="1">
        <v>6.9809601338404303E-2</v>
      </c>
      <c r="G3160" s="1"/>
    </row>
    <row r="3161" spans="1:7" x14ac:dyDescent="0.25">
      <c r="A3161" s="2" t="str">
        <f t="shared" si="49"/>
        <v>4_279</v>
      </c>
      <c r="B3161" s="1">
        <v>4</v>
      </c>
      <c r="C3161" s="1">
        <v>279</v>
      </c>
      <c r="D3161" s="1">
        <v>-1.5801029058312801</v>
      </c>
      <c r="E3161" s="1">
        <v>-1.5811004795813399</v>
      </c>
      <c r="F3161" s="1">
        <v>-1.7576682470284499</v>
      </c>
      <c r="G3161" s="1"/>
    </row>
    <row r="3162" spans="1:7" x14ac:dyDescent="0.25">
      <c r="A3162" s="2" t="str">
        <f t="shared" si="49"/>
        <v>4_280</v>
      </c>
      <c r="B3162" s="1">
        <v>4</v>
      </c>
      <c r="C3162" s="1">
        <v>280</v>
      </c>
      <c r="D3162" s="1">
        <v>-5.4393761128619302E-2</v>
      </c>
      <c r="E3162" s="1">
        <v>-5.4685753488158399E-2</v>
      </c>
      <c r="F3162" s="1">
        <v>-2.1050422769603299</v>
      </c>
      <c r="G3162" s="1"/>
    </row>
    <row r="3163" spans="1:7" x14ac:dyDescent="0.25">
      <c r="A3163" s="2" t="str">
        <f t="shared" si="49"/>
        <v>4_281</v>
      </c>
      <c r="B3163" s="1">
        <v>4</v>
      </c>
      <c r="C3163" s="1">
        <v>281</v>
      </c>
      <c r="D3163" s="1">
        <v>0.15174277453594001</v>
      </c>
      <c r="E3163" s="1">
        <v>0.153799725430841</v>
      </c>
      <c r="F3163" s="1">
        <v>1.0441983869876701</v>
      </c>
      <c r="G3163" s="1"/>
    </row>
    <row r="3164" spans="1:7" x14ac:dyDescent="0.25">
      <c r="A3164" s="2" t="str">
        <f t="shared" si="49"/>
        <v>4_282</v>
      </c>
      <c r="B3164" s="1">
        <v>4</v>
      </c>
      <c r="C3164" s="1">
        <v>282</v>
      </c>
      <c r="D3164" s="1">
        <v>-0.44381966118847999</v>
      </c>
      <c r="E3164" s="1">
        <v>-0.443881277117746</v>
      </c>
      <c r="F3164" s="1">
        <v>0.19084860395817599</v>
      </c>
      <c r="G3164" s="1"/>
    </row>
    <row r="3165" spans="1:7" x14ac:dyDescent="0.25">
      <c r="A3165" s="2" t="str">
        <f t="shared" si="49"/>
        <v>4_283</v>
      </c>
      <c r="B3165" s="1">
        <v>4</v>
      </c>
      <c r="C3165" s="1">
        <v>283</v>
      </c>
      <c r="D3165" s="1">
        <v>0.89007748262714603</v>
      </c>
      <c r="E3165" s="1">
        <v>0.88863233637053995</v>
      </c>
      <c r="F3165" s="1">
        <v>3.1155185192717198E-2</v>
      </c>
      <c r="G3165" s="1"/>
    </row>
    <row r="3166" spans="1:7" x14ac:dyDescent="0.25">
      <c r="A3166" s="2" t="str">
        <f t="shared" si="49"/>
        <v>4_284</v>
      </c>
      <c r="B3166" s="1">
        <v>4</v>
      </c>
      <c r="C3166" s="1">
        <v>284</v>
      </c>
      <c r="D3166" s="1">
        <v>-2.34443132535021</v>
      </c>
      <c r="E3166" s="1">
        <v>-2.3446321333658702</v>
      </c>
      <c r="F3166" s="1">
        <v>-1.14229040004369</v>
      </c>
      <c r="G3166" s="1"/>
    </row>
    <row r="3167" spans="1:7" x14ac:dyDescent="0.25">
      <c r="A3167" s="2" t="str">
        <f t="shared" si="49"/>
        <v>4_285</v>
      </c>
      <c r="B3167" s="1">
        <v>4</v>
      </c>
      <c r="C3167" s="1">
        <v>285</v>
      </c>
      <c r="D3167" s="1">
        <v>0.82366950639426795</v>
      </c>
      <c r="E3167" s="1">
        <v>0.82202950953422604</v>
      </c>
      <c r="F3167" s="1">
        <v>-0.12932029881176099</v>
      </c>
      <c r="G3167" s="1"/>
    </row>
    <row r="3168" spans="1:7" x14ac:dyDescent="0.25">
      <c r="A3168" s="2" t="str">
        <f t="shared" si="49"/>
        <v>4_286</v>
      </c>
      <c r="B3168" s="1">
        <v>4</v>
      </c>
      <c r="C3168" s="1">
        <v>286</v>
      </c>
      <c r="D3168" s="1">
        <v>0.149095876760475</v>
      </c>
      <c r="E3168" s="1">
        <v>0.149627852878121</v>
      </c>
      <c r="F3168" s="1">
        <v>1.6952181717760102E-2</v>
      </c>
      <c r="G3168" s="1"/>
    </row>
    <row r="3169" spans="1:7" x14ac:dyDescent="0.25">
      <c r="A3169" s="2" t="str">
        <f t="shared" si="49"/>
        <v>4_287</v>
      </c>
      <c r="B3169" s="1">
        <v>4</v>
      </c>
      <c r="C3169" s="1">
        <v>287</v>
      </c>
      <c r="D3169" s="1">
        <v>1.03610344053194</v>
      </c>
      <c r="E3169" s="1">
        <v>1.03666648480809</v>
      </c>
      <c r="F3169" s="1">
        <v>-0.48458056899250601</v>
      </c>
      <c r="G3169" s="1"/>
    </row>
    <row r="3170" spans="1:7" x14ac:dyDescent="0.25">
      <c r="A3170" s="2" t="str">
        <f t="shared" si="49"/>
        <v>4_288</v>
      </c>
      <c r="B3170" s="1">
        <v>4</v>
      </c>
      <c r="C3170" s="1">
        <v>288</v>
      </c>
      <c r="D3170" s="1">
        <v>0.531349311021038</v>
      </c>
      <c r="E3170" s="1">
        <v>0.53221837170796304</v>
      </c>
      <c r="F3170" s="1">
        <v>0.29721981724538099</v>
      </c>
      <c r="G3170" s="1"/>
    </row>
    <row r="3171" spans="1:7" x14ac:dyDescent="0.25">
      <c r="A3171" s="2" t="str">
        <f t="shared" si="49"/>
        <v>4_289</v>
      </c>
      <c r="B3171" s="1">
        <v>4</v>
      </c>
      <c r="C3171" s="1">
        <v>289</v>
      </c>
      <c r="D3171" s="1">
        <v>6.9378053602911396E-2</v>
      </c>
      <c r="E3171" s="1">
        <v>6.9300449909351095E-2</v>
      </c>
      <c r="F3171" s="1">
        <v>9.4426901757314496E-2</v>
      </c>
      <c r="G3171" s="1"/>
    </row>
    <row r="3172" spans="1:7" x14ac:dyDescent="0.25">
      <c r="A3172" s="2" t="str">
        <f t="shared" si="49"/>
        <v>4_290</v>
      </c>
      <c r="B3172" s="1">
        <v>4</v>
      </c>
      <c r="C3172" s="1">
        <v>290</v>
      </c>
      <c r="D3172" s="1">
        <v>-1.32809365240885</v>
      </c>
      <c r="E3172" s="1">
        <v>-1.3277211488858101</v>
      </c>
      <c r="F3172" s="1">
        <v>-1.17887553114231</v>
      </c>
      <c r="G3172" s="1"/>
    </row>
    <row r="3173" spans="1:7" x14ac:dyDescent="0.25">
      <c r="A3173" s="2" t="str">
        <f t="shared" si="49"/>
        <v>4_291</v>
      </c>
      <c r="B3173" s="1">
        <v>4</v>
      </c>
      <c r="C3173" s="1">
        <v>291</v>
      </c>
      <c r="D3173" s="1">
        <v>0.26372936994766899</v>
      </c>
      <c r="E3173" s="1">
        <v>0.26358950364438199</v>
      </c>
      <c r="F3173" s="1">
        <v>0.346110698992115</v>
      </c>
      <c r="G3173" s="1"/>
    </row>
    <row r="3174" spans="1:7" x14ac:dyDescent="0.25">
      <c r="A3174" s="2" t="str">
        <f t="shared" si="49"/>
        <v>4_292</v>
      </c>
      <c r="B3174" s="1">
        <v>4</v>
      </c>
      <c r="C3174" s="1">
        <v>292</v>
      </c>
      <c r="D3174" s="1">
        <v>7.1116494493070698E-2</v>
      </c>
      <c r="E3174" s="1">
        <v>6.9900753202829694E-2</v>
      </c>
      <c r="F3174" s="1">
        <v>0.23191086619991599</v>
      </c>
      <c r="G3174" s="1"/>
    </row>
    <row r="3175" spans="1:7" x14ac:dyDescent="0.25">
      <c r="A3175" s="2" t="str">
        <f t="shared" si="49"/>
        <v>4_293</v>
      </c>
      <c r="B3175" s="1">
        <v>4</v>
      </c>
      <c r="C3175" s="1">
        <v>293</v>
      </c>
      <c r="D3175" s="1">
        <v>0.64862373588546596</v>
      </c>
      <c r="E3175" s="1">
        <v>0.64747378880344297</v>
      </c>
      <c r="F3175" s="1">
        <v>0.180939400107473</v>
      </c>
      <c r="G3175" s="1"/>
    </row>
    <row r="3176" spans="1:7" x14ac:dyDescent="0.25">
      <c r="A3176" s="2" t="str">
        <f t="shared" si="49"/>
        <v>4_294</v>
      </c>
      <c r="B3176" s="1">
        <v>4</v>
      </c>
      <c r="C3176" s="1">
        <v>294</v>
      </c>
      <c r="D3176" s="1">
        <v>0.34510500294700902</v>
      </c>
      <c r="E3176" s="1">
        <v>0.34599515766390498</v>
      </c>
      <c r="F3176" s="1">
        <v>1.0831699300165001</v>
      </c>
      <c r="G3176" s="1"/>
    </row>
    <row r="3177" spans="1:7" x14ac:dyDescent="0.25">
      <c r="A3177" s="2" t="str">
        <f t="shared" si="49"/>
        <v>4_295</v>
      </c>
      <c r="B3177" s="1">
        <v>4</v>
      </c>
      <c r="C3177" s="1">
        <v>295</v>
      </c>
      <c r="D3177" s="1">
        <v>0.197852097683755</v>
      </c>
      <c r="E3177" s="1">
        <v>0.198275976925405</v>
      </c>
      <c r="F3177" s="1">
        <v>8.3702249727172204E-2</v>
      </c>
      <c r="G3177" s="1"/>
    </row>
    <row r="3178" spans="1:7" x14ac:dyDescent="0.25">
      <c r="A3178" s="2" t="str">
        <f t="shared" si="49"/>
        <v>4_296</v>
      </c>
      <c r="B3178" s="1">
        <v>4</v>
      </c>
      <c r="C3178" s="1">
        <v>296</v>
      </c>
      <c r="D3178" s="1">
        <v>1.4949190608280001</v>
      </c>
      <c r="E3178" s="1">
        <v>1.49411903916907</v>
      </c>
      <c r="F3178" s="1">
        <v>0.16925021650935501</v>
      </c>
      <c r="G3178" s="1"/>
    </row>
    <row r="3179" spans="1:7" x14ac:dyDescent="0.25">
      <c r="A3179" s="2" t="str">
        <f t="shared" si="49"/>
        <v>4_297</v>
      </c>
      <c r="B3179" s="1">
        <v>4</v>
      </c>
      <c r="C3179" s="1">
        <v>297</v>
      </c>
      <c r="D3179" s="1">
        <v>-1.7408798602834799E-2</v>
      </c>
      <c r="E3179" s="1">
        <v>-1.6875354546721E-2</v>
      </c>
      <c r="F3179" s="1">
        <v>0.39293462755979702</v>
      </c>
      <c r="G3179" s="1"/>
    </row>
    <row r="3180" spans="1:7" x14ac:dyDescent="0.25">
      <c r="A3180" s="2" t="str">
        <f t="shared" si="49"/>
        <v>4_298</v>
      </c>
      <c r="B3180" s="1">
        <v>4</v>
      </c>
      <c r="C3180" s="1">
        <v>298</v>
      </c>
      <c r="D3180" s="1">
        <v>-0.86829895091901699</v>
      </c>
      <c r="E3180" s="1">
        <v>-0.86844959532103805</v>
      </c>
      <c r="F3180" s="1">
        <v>0.53372702220423995</v>
      </c>
      <c r="G3180" s="1"/>
    </row>
    <row r="3181" spans="1:7" x14ac:dyDescent="0.25">
      <c r="A3181" s="2" t="str">
        <f t="shared" si="49"/>
        <v>4_299</v>
      </c>
      <c r="B3181" s="1">
        <v>4</v>
      </c>
      <c r="C3181" s="1">
        <v>299</v>
      </c>
      <c r="D3181" s="1">
        <v>-0.14681852435339501</v>
      </c>
      <c r="E3181" s="1">
        <v>-0.14610935086603399</v>
      </c>
      <c r="F3181" s="1">
        <v>-0.68102593107355902</v>
      </c>
      <c r="G3181" s="1"/>
    </row>
    <row r="3182" spans="1:7" x14ac:dyDescent="0.25">
      <c r="A3182" s="2" t="str">
        <f t="shared" si="49"/>
        <v>4_300</v>
      </c>
      <c r="B3182" s="1">
        <v>4</v>
      </c>
      <c r="C3182" s="1">
        <v>300</v>
      </c>
      <c r="D3182" s="1">
        <v>-2.2485875174949999</v>
      </c>
      <c r="E3182" s="1">
        <v>-2.2490604800164902</v>
      </c>
      <c r="F3182" s="1">
        <v>-0.66698361260695904</v>
      </c>
      <c r="G3182" s="1"/>
    </row>
    <row r="3183" spans="1:7" x14ac:dyDescent="0.25">
      <c r="A3183" s="2" t="str">
        <f t="shared" si="49"/>
        <v>4_301</v>
      </c>
      <c r="B3183" s="1">
        <v>4</v>
      </c>
      <c r="C3183" s="1">
        <v>301</v>
      </c>
      <c r="D3183" s="1">
        <v>1.02691875946394</v>
      </c>
      <c r="E3183" s="1">
        <v>1.0273140334900901</v>
      </c>
      <c r="F3183" s="1">
        <v>1.5655068832586601</v>
      </c>
      <c r="G3183" s="1"/>
    </row>
    <row r="3184" spans="1:7" x14ac:dyDescent="0.25">
      <c r="A3184" s="2" t="str">
        <f t="shared" si="49"/>
        <v>4_302</v>
      </c>
      <c r="B3184" s="1">
        <v>4</v>
      </c>
      <c r="C3184" s="1">
        <v>302</v>
      </c>
      <c r="D3184" s="1">
        <v>-0.32023904896465699</v>
      </c>
      <c r="E3184" s="1">
        <v>-0.32129619360427403</v>
      </c>
      <c r="F3184" s="1">
        <v>-1.5295421488138501</v>
      </c>
      <c r="G3184" s="1"/>
    </row>
    <row r="3185" spans="1:7" x14ac:dyDescent="0.25">
      <c r="A3185" s="2" t="str">
        <f t="shared" si="49"/>
        <v>4_303</v>
      </c>
      <c r="B3185" s="1">
        <v>4</v>
      </c>
      <c r="C3185" s="1">
        <v>303</v>
      </c>
      <c r="D3185" s="1">
        <v>0.51605557859149698</v>
      </c>
      <c r="E3185" s="1">
        <v>0.51720587217281699</v>
      </c>
      <c r="F3185" s="1">
        <v>0.19690859761285701</v>
      </c>
      <c r="G3185" s="1"/>
    </row>
    <row r="3186" spans="1:7" x14ac:dyDescent="0.25">
      <c r="A3186" s="2" t="str">
        <f t="shared" si="49"/>
        <v>4_304</v>
      </c>
      <c r="B3186" s="1">
        <v>4</v>
      </c>
      <c r="C3186" s="1">
        <v>304</v>
      </c>
      <c r="D3186" s="1">
        <v>0.249563273020147</v>
      </c>
      <c r="E3186" s="1">
        <v>0.24888278516005</v>
      </c>
      <c r="F3186" s="1">
        <v>-0.74634380161566405</v>
      </c>
      <c r="G3186" s="1"/>
    </row>
    <row r="3187" spans="1:7" x14ac:dyDescent="0.25">
      <c r="A3187" s="2" t="str">
        <f t="shared" si="49"/>
        <v>4_305</v>
      </c>
      <c r="B3187" s="1">
        <v>4</v>
      </c>
      <c r="C3187" s="1">
        <v>305</v>
      </c>
      <c r="D3187" s="1">
        <v>-0.64998132081925997</v>
      </c>
      <c r="E3187" s="1">
        <v>-0.650873531415749</v>
      </c>
      <c r="F3187" s="1">
        <v>-0.61422245182173896</v>
      </c>
      <c r="G3187" s="1"/>
    </row>
    <row r="3188" spans="1:7" x14ac:dyDescent="0.25">
      <c r="A3188" s="2" t="str">
        <f t="shared" si="49"/>
        <v>4_306</v>
      </c>
      <c r="B3188" s="1">
        <v>4</v>
      </c>
      <c r="C3188" s="1">
        <v>306</v>
      </c>
      <c r="D3188" s="1">
        <v>1.47611346904406</v>
      </c>
      <c r="E3188" s="1">
        <v>1.4758728652597599</v>
      </c>
      <c r="F3188" s="1">
        <v>1.48746091259783</v>
      </c>
      <c r="G3188" s="1"/>
    </row>
    <row r="3189" spans="1:7" x14ac:dyDescent="0.25">
      <c r="A3189" s="2" t="str">
        <f t="shared" si="49"/>
        <v>4_307</v>
      </c>
      <c r="B3189" s="1">
        <v>4</v>
      </c>
      <c r="C3189" s="1">
        <v>307</v>
      </c>
      <c r="D3189" s="1">
        <v>-0.36268795569233198</v>
      </c>
      <c r="E3189" s="1">
        <v>-0.36272362786940199</v>
      </c>
      <c r="F3189" s="1">
        <v>-1.2772062263867101</v>
      </c>
      <c r="G3189" s="1"/>
    </row>
    <row r="3190" spans="1:7" x14ac:dyDescent="0.25">
      <c r="A3190" s="2" t="str">
        <f t="shared" si="49"/>
        <v>4_308</v>
      </c>
      <c r="B3190" s="1">
        <v>4</v>
      </c>
      <c r="C3190" s="1">
        <v>308</v>
      </c>
      <c r="D3190" s="1">
        <v>-0.56354229555079105</v>
      </c>
      <c r="E3190" s="1">
        <v>-0.564696869940568</v>
      </c>
      <c r="F3190" s="1">
        <v>-0.827054466733948</v>
      </c>
      <c r="G3190" s="1"/>
    </row>
    <row r="3191" spans="1:7" x14ac:dyDescent="0.25">
      <c r="A3191" s="2" t="str">
        <f t="shared" si="49"/>
        <v>4_309</v>
      </c>
      <c r="B3191" s="1">
        <v>4</v>
      </c>
      <c r="C3191" s="1">
        <v>309</v>
      </c>
      <c r="D3191" s="1">
        <v>0.93062943454149505</v>
      </c>
      <c r="E3191" s="1">
        <v>0.93085456623267304</v>
      </c>
      <c r="F3191" s="1">
        <v>2.3653549909314</v>
      </c>
      <c r="G3191" s="1"/>
    </row>
    <row r="3192" spans="1:7" x14ac:dyDescent="0.25">
      <c r="A3192" s="2" t="str">
        <f t="shared" si="49"/>
        <v>4_310</v>
      </c>
      <c r="B3192" s="1">
        <v>4</v>
      </c>
      <c r="C3192" s="1">
        <v>310</v>
      </c>
      <c r="D3192" s="1">
        <v>-0.39927444581080201</v>
      </c>
      <c r="E3192" s="1">
        <v>-0.40011552017393298</v>
      </c>
      <c r="F3192" s="1">
        <v>-0.28449086705540499</v>
      </c>
      <c r="G3192" s="1"/>
    </row>
    <row r="3193" spans="1:7" x14ac:dyDescent="0.25">
      <c r="A3193" s="2" t="str">
        <f t="shared" si="49"/>
        <v>4_311</v>
      </c>
      <c r="B3193" s="1">
        <v>4</v>
      </c>
      <c r="C3193" s="1">
        <v>311</v>
      </c>
      <c r="D3193" s="1">
        <v>0.53703878126834204</v>
      </c>
      <c r="E3193" s="1">
        <v>0.53569702007245901</v>
      </c>
      <c r="F3193" s="1">
        <v>-1.3107825833612301</v>
      </c>
      <c r="G3193" s="1"/>
    </row>
    <row r="3194" spans="1:7" x14ac:dyDescent="0.25">
      <c r="A3194" s="2" t="str">
        <f t="shared" si="49"/>
        <v>4_312</v>
      </c>
      <c r="B3194" s="1">
        <v>4</v>
      </c>
      <c r="C3194" s="1">
        <v>312</v>
      </c>
      <c r="D3194" s="1">
        <v>0.53270504412187702</v>
      </c>
      <c r="E3194" s="1">
        <v>0.53304720571837705</v>
      </c>
      <c r="F3194" s="1">
        <v>-1.10279395157727</v>
      </c>
      <c r="G3194" s="1"/>
    </row>
    <row r="3195" spans="1:7" x14ac:dyDescent="0.25">
      <c r="A3195" s="2" t="str">
        <f t="shared" si="49"/>
        <v>4_313</v>
      </c>
      <c r="B3195" s="1">
        <v>4</v>
      </c>
      <c r="C3195" s="1">
        <v>313</v>
      </c>
      <c r="D3195" s="1">
        <v>0.841724073639179</v>
      </c>
      <c r="E3195" s="1">
        <v>0.84180552861623303</v>
      </c>
      <c r="F3195" s="1">
        <v>0.60611044541509396</v>
      </c>
      <c r="G3195" s="1"/>
    </row>
    <row r="3196" spans="1:7" x14ac:dyDescent="0.25">
      <c r="A3196" s="2" t="str">
        <f t="shared" si="49"/>
        <v>4_314</v>
      </c>
      <c r="B3196" s="1">
        <v>4</v>
      </c>
      <c r="C3196" s="1">
        <v>314</v>
      </c>
      <c r="D3196" s="1">
        <v>-0.12116358843146401</v>
      </c>
      <c r="E3196" s="1">
        <v>-0.12135596511093499</v>
      </c>
      <c r="F3196" s="1">
        <v>0.69034746156617399</v>
      </c>
      <c r="G3196" s="1"/>
    </row>
    <row r="3197" spans="1:7" x14ac:dyDescent="0.25">
      <c r="A3197" s="2" t="str">
        <f t="shared" si="49"/>
        <v>4_315</v>
      </c>
      <c r="B3197" s="1">
        <v>4</v>
      </c>
      <c r="C3197" s="1">
        <v>315</v>
      </c>
      <c r="D3197" s="1">
        <v>-0.10402705583774</v>
      </c>
      <c r="E3197" s="1">
        <v>-0.104084428686456</v>
      </c>
      <c r="F3197" s="1">
        <v>-0.15149501613034999</v>
      </c>
      <c r="G3197" s="1"/>
    </row>
    <row r="3198" spans="1:7" x14ac:dyDescent="0.25">
      <c r="A3198" s="2" t="str">
        <f t="shared" si="49"/>
        <v>4_316</v>
      </c>
      <c r="B3198" s="1">
        <v>4</v>
      </c>
      <c r="C3198" s="1">
        <v>316</v>
      </c>
      <c r="D3198" s="1">
        <v>0.153348614757323</v>
      </c>
      <c r="E3198" s="1">
        <v>0.152625172607562</v>
      </c>
      <c r="F3198" s="1">
        <v>2.3992688978268699</v>
      </c>
      <c r="G3198" s="1"/>
    </row>
    <row r="3199" spans="1:7" x14ac:dyDescent="0.25">
      <c r="A3199" s="2" t="str">
        <f t="shared" si="49"/>
        <v>4_317</v>
      </c>
      <c r="B3199" s="1">
        <v>4</v>
      </c>
      <c r="C3199" s="1">
        <v>317</v>
      </c>
      <c r="D3199" s="1">
        <v>1.7957644169496201</v>
      </c>
      <c r="E3199" s="1">
        <v>1.79355337975312</v>
      </c>
      <c r="F3199" s="1">
        <v>0.480869059239241</v>
      </c>
      <c r="G3199" s="1"/>
    </row>
    <row r="3200" spans="1:7" x14ac:dyDescent="0.25">
      <c r="A3200" s="2" t="str">
        <f t="shared" si="49"/>
        <v>4_318</v>
      </c>
      <c r="B3200" s="1">
        <v>4</v>
      </c>
      <c r="C3200" s="1">
        <v>318</v>
      </c>
      <c r="D3200" s="1">
        <v>-7.6620582073053103E-3</v>
      </c>
      <c r="E3200" s="1">
        <v>-7.3936002723081103E-3</v>
      </c>
      <c r="F3200" s="1">
        <v>-0.49595650381718798</v>
      </c>
      <c r="G3200" s="1"/>
    </row>
    <row r="3201" spans="1:7" x14ac:dyDescent="0.25">
      <c r="A3201" s="2" t="str">
        <f t="shared" si="49"/>
        <v>4_319</v>
      </c>
      <c r="B3201" s="1">
        <v>4</v>
      </c>
      <c r="C3201" s="1">
        <v>319</v>
      </c>
      <c r="D3201" s="1">
        <v>0.52605121925212195</v>
      </c>
      <c r="E3201" s="1">
        <v>0.52672771911885496</v>
      </c>
      <c r="F3201" s="1">
        <v>0.90986675363257297</v>
      </c>
      <c r="G3201" s="1"/>
    </row>
    <row r="3202" spans="1:7" x14ac:dyDescent="0.25">
      <c r="A3202" s="2" t="str">
        <f t="shared" si="49"/>
        <v>4_320</v>
      </c>
      <c r="B3202" s="1">
        <v>4</v>
      </c>
      <c r="C3202" s="1">
        <v>320</v>
      </c>
      <c r="D3202" s="1">
        <v>0.91244283356646405</v>
      </c>
      <c r="E3202" s="1">
        <v>0.91257448742227099</v>
      </c>
      <c r="F3202" s="1">
        <v>3.0551621706591598</v>
      </c>
      <c r="G3202" s="1"/>
    </row>
    <row r="3203" spans="1:7" x14ac:dyDescent="0.25">
      <c r="A3203" s="2" t="str">
        <f t="shared" ref="A3203:A3266" si="50">B3203&amp;"_"&amp;C3203</f>
        <v>4_321</v>
      </c>
      <c r="B3203" s="1">
        <v>4</v>
      </c>
      <c r="C3203" s="1">
        <v>321</v>
      </c>
      <c r="D3203" s="1">
        <v>-2.5548950438377398</v>
      </c>
      <c r="E3203" s="1">
        <v>-2.5537160034496398</v>
      </c>
      <c r="F3203" s="1">
        <v>-1.5686780925497299</v>
      </c>
      <c r="G3203" s="1"/>
    </row>
    <row r="3204" spans="1:7" x14ac:dyDescent="0.25">
      <c r="A3204" s="2" t="str">
        <f t="shared" si="50"/>
        <v>4_322</v>
      </c>
      <c r="B3204" s="1">
        <v>4</v>
      </c>
      <c r="C3204" s="1">
        <v>322</v>
      </c>
      <c r="D3204" s="1">
        <v>1.82376130607578</v>
      </c>
      <c r="E3204" s="1">
        <v>1.82487052646415</v>
      </c>
      <c r="F3204" s="1">
        <v>0.73686522186637804</v>
      </c>
      <c r="G3204" s="1"/>
    </row>
    <row r="3205" spans="1:7" x14ac:dyDescent="0.25">
      <c r="A3205" s="2" t="str">
        <f t="shared" si="50"/>
        <v>4_323</v>
      </c>
      <c r="B3205" s="1">
        <v>4</v>
      </c>
      <c r="C3205" s="1">
        <v>323</v>
      </c>
      <c r="D3205" s="1">
        <v>-0.40012469647930099</v>
      </c>
      <c r="E3205" s="1">
        <v>-0.39919120728448898</v>
      </c>
      <c r="F3205" s="1">
        <v>-0.41683312181037802</v>
      </c>
      <c r="G3205" s="1"/>
    </row>
    <row r="3206" spans="1:7" x14ac:dyDescent="0.25">
      <c r="A3206" s="2" t="str">
        <f t="shared" si="50"/>
        <v>4_324</v>
      </c>
      <c r="B3206" s="1">
        <v>4</v>
      </c>
      <c r="C3206" s="1">
        <v>324</v>
      </c>
      <c r="D3206" s="1">
        <v>0.86046715233241799</v>
      </c>
      <c r="E3206" s="1">
        <v>0.86022529795948399</v>
      </c>
      <c r="F3206" s="1">
        <v>0.25493175780251998</v>
      </c>
      <c r="G3206" s="1"/>
    </row>
    <row r="3207" spans="1:7" x14ac:dyDescent="0.25">
      <c r="A3207" s="2" t="str">
        <f t="shared" si="50"/>
        <v>4_325</v>
      </c>
      <c r="B3207" s="1">
        <v>4</v>
      </c>
      <c r="C3207" s="1">
        <v>325</v>
      </c>
      <c r="D3207" s="1">
        <v>-0.48243532642345099</v>
      </c>
      <c r="E3207" s="1">
        <v>-0.48281680048903303</v>
      </c>
      <c r="F3207" s="1">
        <v>-1.9940883925263699</v>
      </c>
      <c r="G3207" s="1"/>
    </row>
    <row r="3208" spans="1:7" x14ac:dyDescent="0.25">
      <c r="A3208" s="2" t="str">
        <f t="shared" si="50"/>
        <v>4_326</v>
      </c>
      <c r="B3208" s="1">
        <v>4</v>
      </c>
      <c r="C3208" s="1">
        <v>326</v>
      </c>
      <c r="D3208" s="1">
        <v>1.23506434677169</v>
      </c>
      <c r="E3208" s="1">
        <v>1.23533318382351</v>
      </c>
      <c r="F3208" s="1">
        <v>0.75071207100235204</v>
      </c>
      <c r="G3208" s="1"/>
    </row>
    <row r="3209" spans="1:7" x14ac:dyDescent="0.25">
      <c r="A3209" s="2" t="str">
        <f t="shared" si="50"/>
        <v>4_327</v>
      </c>
      <c r="B3209" s="1">
        <v>4</v>
      </c>
      <c r="C3209" s="1">
        <v>327</v>
      </c>
      <c r="D3209" s="1">
        <v>-0.87852951218909203</v>
      </c>
      <c r="E3209" s="1">
        <v>-0.87723167609987796</v>
      </c>
      <c r="F3209" s="1">
        <v>0.39400157146054898</v>
      </c>
      <c r="G3209" s="1"/>
    </row>
    <row r="3210" spans="1:7" x14ac:dyDescent="0.25">
      <c r="A3210" s="2" t="str">
        <f t="shared" si="50"/>
        <v>4_328</v>
      </c>
      <c r="B3210" s="1">
        <v>4</v>
      </c>
      <c r="C3210" s="1">
        <v>328</v>
      </c>
      <c r="D3210" s="1">
        <v>-0.85342450258788305</v>
      </c>
      <c r="E3210" s="1">
        <v>-0.85384607746045205</v>
      </c>
      <c r="F3210" s="1">
        <v>-1.42031170982755</v>
      </c>
      <c r="G3210" s="1"/>
    </row>
    <row r="3211" spans="1:7" x14ac:dyDescent="0.25">
      <c r="A3211" s="2" t="str">
        <f t="shared" si="50"/>
        <v>4_329</v>
      </c>
      <c r="B3211" s="1">
        <v>4</v>
      </c>
      <c r="C3211" s="1">
        <v>329</v>
      </c>
      <c r="D3211" s="1">
        <v>3.0834840122193601E-2</v>
      </c>
      <c r="E3211" s="1">
        <v>3.1081408832863301E-2</v>
      </c>
      <c r="F3211" s="1">
        <v>1.97421833430962</v>
      </c>
      <c r="G3211" s="1"/>
    </row>
    <row r="3212" spans="1:7" x14ac:dyDescent="0.25">
      <c r="A3212" s="2" t="str">
        <f t="shared" si="50"/>
        <v>4_330</v>
      </c>
      <c r="B3212" s="1">
        <v>4</v>
      </c>
      <c r="C3212" s="1">
        <v>330</v>
      </c>
      <c r="D3212" s="1">
        <v>-0.64201728313012596</v>
      </c>
      <c r="E3212" s="1">
        <v>-0.64123110431580699</v>
      </c>
      <c r="F3212" s="1">
        <v>0.32285176509166302</v>
      </c>
      <c r="G3212" s="1"/>
    </row>
    <row r="3213" spans="1:7" x14ac:dyDescent="0.25">
      <c r="A3213" s="2" t="str">
        <f t="shared" si="50"/>
        <v>4_331</v>
      </c>
      <c r="B3213" s="1">
        <v>4</v>
      </c>
      <c r="C3213" s="1">
        <v>331</v>
      </c>
      <c r="D3213" s="1">
        <v>-3.7312200677687202E-2</v>
      </c>
      <c r="E3213" s="1">
        <v>-3.7954197732602897E-2</v>
      </c>
      <c r="F3213" s="1">
        <v>-0.45985265059386099</v>
      </c>
      <c r="G3213" s="1"/>
    </row>
    <row r="3214" spans="1:7" x14ac:dyDescent="0.25">
      <c r="A3214" s="2" t="str">
        <f t="shared" si="50"/>
        <v>4_332</v>
      </c>
      <c r="B3214" s="1">
        <v>4</v>
      </c>
      <c r="C3214" s="1">
        <v>332</v>
      </c>
      <c r="D3214" s="1">
        <v>0.123798515117248</v>
      </c>
      <c r="E3214" s="1">
        <v>0.123381896117017</v>
      </c>
      <c r="F3214" s="1">
        <v>-0.48499976572914899</v>
      </c>
      <c r="G3214" s="1"/>
    </row>
    <row r="3215" spans="1:7" x14ac:dyDescent="0.25">
      <c r="A3215" s="2" t="str">
        <f t="shared" si="50"/>
        <v>4_333</v>
      </c>
      <c r="B3215" s="1">
        <v>4</v>
      </c>
      <c r="C3215" s="1">
        <v>333</v>
      </c>
      <c r="D3215" s="1">
        <v>0.139126187195281</v>
      </c>
      <c r="E3215" s="1">
        <v>0.13908421147428099</v>
      </c>
      <c r="F3215" s="1">
        <v>-0.97488228342092698</v>
      </c>
      <c r="G3215" s="1"/>
    </row>
    <row r="3216" spans="1:7" x14ac:dyDescent="0.25">
      <c r="A3216" s="2" t="str">
        <f t="shared" si="50"/>
        <v>4_334</v>
      </c>
      <c r="B3216" s="1">
        <v>4</v>
      </c>
      <c r="C3216" s="1">
        <v>334</v>
      </c>
      <c r="D3216" s="1">
        <v>1.8261086226338801</v>
      </c>
      <c r="E3216" s="1">
        <v>1.8263592157128801</v>
      </c>
      <c r="F3216" s="1">
        <v>-0.25521523107152</v>
      </c>
      <c r="G3216" s="1"/>
    </row>
    <row r="3217" spans="1:7" x14ac:dyDescent="0.25">
      <c r="A3217" s="2" t="str">
        <f t="shared" si="50"/>
        <v>4_335</v>
      </c>
      <c r="B3217" s="1">
        <v>4</v>
      </c>
      <c r="C3217" s="1">
        <v>335</v>
      </c>
      <c r="D3217" s="1">
        <v>-0.37941075577362998</v>
      </c>
      <c r="E3217" s="1">
        <v>-0.37904436053424401</v>
      </c>
      <c r="F3217" s="1">
        <v>1.3075440767998101</v>
      </c>
      <c r="G3217" s="1"/>
    </row>
    <row r="3218" spans="1:7" x14ac:dyDescent="0.25">
      <c r="A3218" s="2" t="str">
        <f t="shared" si="50"/>
        <v>4_336</v>
      </c>
      <c r="B3218" s="1">
        <v>4</v>
      </c>
      <c r="C3218" s="1">
        <v>336</v>
      </c>
      <c r="D3218" s="1">
        <v>-1.1468092660864999</v>
      </c>
      <c r="E3218" s="1">
        <v>-1.14694199450465</v>
      </c>
      <c r="F3218" s="1">
        <v>-0.17543109123118</v>
      </c>
      <c r="G3218" s="1"/>
    </row>
    <row r="3219" spans="1:7" x14ac:dyDescent="0.25">
      <c r="A3219" s="2" t="str">
        <f t="shared" si="50"/>
        <v>4_337</v>
      </c>
      <c r="B3219" s="1">
        <v>4</v>
      </c>
      <c r="C3219" s="1">
        <v>337</v>
      </c>
      <c r="D3219" s="1">
        <v>-1.52568579809937E-2</v>
      </c>
      <c r="E3219" s="1">
        <v>-1.5350763604089801E-2</v>
      </c>
      <c r="F3219" s="1">
        <v>-2.8393371835157999E-2</v>
      </c>
      <c r="G3219" s="1"/>
    </row>
    <row r="3220" spans="1:7" x14ac:dyDescent="0.25">
      <c r="A3220" s="2" t="str">
        <f t="shared" si="50"/>
        <v>4_338</v>
      </c>
      <c r="B3220" s="1">
        <v>4</v>
      </c>
      <c r="C3220" s="1">
        <v>338</v>
      </c>
      <c r="D3220" s="1">
        <v>-0.34903158818771801</v>
      </c>
      <c r="E3220" s="1">
        <v>-0.34781707017215602</v>
      </c>
      <c r="F3220" s="1">
        <v>7.6075074814205099E-2</v>
      </c>
      <c r="G3220" s="1"/>
    </row>
    <row r="3221" spans="1:7" x14ac:dyDescent="0.25">
      <c r="A3221" s="2" t="str">
        <f t="shared" si="50"/>
        <v>4_339</v>
      </c>
      <c r="B3221" s="1">
        <v>4</v>
      </c>
      <c r="C3221" s="1">
        <v>339</v>
      </c>
      <c r="D3221" s="1">
        <v>-1.09599708391804</v>
      </c>
      <c r="E3221" s="1">
        <v>-1.09624719001624</v>
      </c>
      <c r="F3221" s="1">
        <v>-2.0516623053012402</v>
      </c>
      <c r="G3221" s="1"/>
    </row>
    <row r="3222" spans="1:7" x14ac:dyDescent="0.25">
      <c r="A3222" s="2" t="str">
        <f t="shared" si="50"/>
        <v>4_340</v>
      </c>
      <c r="B3222" s="1">
        <v>4</v>
      </c>
      <c r="C3222" s="1">
        <v>340</v>
      </c>
      <c r="D3222" s="1">
        <v>0.92346118492291596</v>
      </c>
      <c r="E3222" s="1">
        <v>0.92521130350536196</v>
      </c>
      <c r="F3222" s="1">
        <v>1.75708009333188</v>
      </c>
      <c r="G3222" s="1"/>
    </row>
    <row r="3223" spans="1:7" x14ac:dyDescent="0.25">
      <c r="A3223" s="2" t="str">
        <f t="shared" si="50"/>
        <v>4_341</v>
      </c>
      <c r="B3223" s="1">
        <v>4</v>
      </c>
      <c r="C3223" s="1">
        <v>341</v>
      </c>
      <c r="D3223" s="1">
        <v>2.2679198215381899</v>
      </c>
      <c r="E3223" s="1">
        <v>2.2683113317279502</v>
      </c>
      <c r="F3223" s="1">
        <v>-0.27279501099126602</v>
      </c>
      <c r="G3223" s="1"/>
    </row>
    <row r="3224" spans="1:7" x14ac:dyDescent="0.25">
      <c r="A3224" s="2" t="str">
        <f t="shared" si="50"/>
        <v>4_342</v>
      </c>
      <c r="B3224" s="1">
        <v>4</v>
      </c>
      <c r="C3224" s="1">
        <v>342</v>
      </c>
      <c r="D3224" s="1">
        <v>-1.3878255296506901</v>
      </c>
      <c r="E3224" s="1">
        <v>-1.3870896210006201</v>
      </c>
      <c r="F3224" s="1">
        <v>-0.99326425059644097</v>
      </c>
      <c r="G3224" s="1"/>
    </row>
    <row r="3225" spans="1:7" x14ac:dyDescent="0.25">
      <c r="A3225" s="2" t="str">
        <f t="shared" si="50"/>
        <v>4_343</v>
      </c>
      <c r="B3225" s="1">
        <v>4</v>
      </c>
      <c r="C3225" s="1">
        <v>343</v>
      </c>
      <c r="D3225" s="1">
        <v>-0.36483334591821398</v>
      </c>
      <c r="E3225" s="1">
        <v>-0.36455599556580598</v>
      </c>
      <c r="F3225" s="1">
        <v>-9.1447480415986299E-2</v>
      </c>
      <c r="G3225" s="1"/>
    </row>
    <row r="3226" spans="1:7" x14ac:dyDescent="0.25">
      <c r="A3226" s="2" t="str">
        <f t="shared" si="50"/>
        <v>4_344</v>
      </c>
      <c r="B3226" s="1">
        <v>4</v>
      </c>
      <c r="C3226" s="1">
        <v>344</v>
      </c>
      <c r="D3226" s="1">
        <v>-0.703938104339902</v>
      </c>
      <c r="E3226" s="1">
        <v>-0.70475062444871295</v>
      </c>
      <c r="F3226" s="1">
        <v>-0.28068898215370602</v>
      </c>
      <c r="G3226" s="1"/>
    </row>
    <row r="3227" spans="1:7" x14ac:dyDescent="0.25">
      <c r="A3227" s="2" t="str">
        <f t="shared" si="50"/>
        <v>4_345</v>
      </c>
      <c r="B3227" s="1">
        <v>4</v>
      </c>
      <c r="C3227" s="1">
        <v>345</v>
      </c>
      <c r="D3227" s="1">
        <v>0.428884100240984</v>
      </c>
      <c r="E3227" s="1">
        <v>0.42956624754218797</v>
      </c>
      <c r="F3227" s="1">
        <v>0.14543668442858301</v>
      </c>
      <c r="G3227" s="1"/>
    </row>
    <row r="3228" spans="1:7" x14ac:dyDescent="0.25">
      <c r="A3228" s="2" t="str">
        <f t="shared" si="50"/>
        <v>4_346</v>
      </c>
      <c r="B3228" s="1">
        <v>4</v>
      </c>
      <c r="C3228" s="1">
        <v>346</v>
      </c>
      <c r="D3228" s="1">
        <v>2.3263465391407698</v>
      </c>
      <c r="E3228" s="1">
        <v>2.3274997199984799</v>
      </c>
      <c r="F3228" s="1">
        <v>-0.16207082403975401</v>
      </c>
      <c r="G3228" s="1"/>
    </row>
    <row r="3229" spans="1:7" x14ac:dyDescent="0.25">
      <c r="A3229" s="2" t="str">
        <f t="shared" si="50"/>
        <v>4_347</v>
      </c>
      <c r="B3229" s="1">
        <v>4</v>
      </c>
      <c r="C3229" s="1">
        <v>347</v>
      </c>
      <c r="D3229" s="1">
        <v>0.24355392838068399</v>
      </c>
      <c r="E3229" s="1">
        <v>0.24525366775927701</v>
      </c>
      <c r="F3229" s="1">
        <v>0.75628273048666605</v>
      </c>
      <c r="G3229" s="1"/>
    </row>
    <row r="3230" spans="1:7" x14ac:dyDescent="0.25">
      <c r="A3230" s="2" t="str">
        <f t="shared" si="50"/>
        <v>4_348</v>
      </c>
      <c r="B3230" s="1">
        <v>4</v>
      </c>
      <c r="C3230" s="1">
        <v>348</v>
      </c>
      <c r="D3230" s="1">
        <v>-1.4240031853263899</v>
      </c>
      <c r="E3230" s="1">
        <v>-1.42256734192803</v>
      </c>
      <c r="F3230" s="1">
        <v>1.0781149331479201</v>
      </c>
      <c r="G3230" s="1"/>
    </row>
    <row r="3231" spans="1:7" x14ac:dyDescent="0.25">
      <c r="A3231" s="2" t="str">
        <f t="shared" si="50"/>
        <v>4_349</v>
      </c>
      <c r="B3231" s="1">
        <v>4</v>
      </c>
      <c r="C3231" s="1">
        <v>349</v>
      </c>
      <c r="D3231" s="1">
        <v>0.18500420522038899</v>
      </c>
      <c r="E3231" s="1">
        <v>0.18535880490888901</v>
      </c>
      <c r="F3231" s="1">
        <v>-0.37931191290529898</v>
      </c>
      <c r="G3231" s="1"/>
    </row>
    <row r="3232" spans="1:7" x14ac:dyDescent="0.25">
      <c r="A3232" s="2" t="str">
        <f t="shared" si="50"/>
        <v>4_350</v>
      </c>
      <c r="B3232" s="1">
        <v>4</v>
      </c>
      <c r="C3232" s="1">
        <v>350</v>
      </c>
      <c r="D3232" s="1">
        <v>1.38642896662426</v>
      </c>
      <c r="E3232" s="1">
        <v>1.38596123965235</v>
      </c>
      <c r="F3232" s="1">
        <v>-0.70993599897294601</v>
      </c>
      <c r="G3232" s="1"/>
    </row>
    <row r="3233" spans="1:7" x14ac:dyDescent="0.25">
      <c r="A3233" s="2" t="str">
        <f t="shared" si="50"/>
        <v>4_351</v>
      </c>
      <c r="B3233" s="1">
        <v>4</v>
      </c>
      <c r="C3233" s="1">
        <v>351</v>
      </c>
      <c r="D3233" s="1">
        <v>0.602473259847914</v>
      </c>
      <c r="E3233" s="1">
        <v>0.60428274128059001</v>
      </c>
      <c r="F3233" s="1">
        <v>-1.8719352172155701</v>
      </c>
      <c r="G3233" s="1"/>
    </row>
    <row r="3234" spans="1:7" x14ac:dyDescent="0.25">
      <c r="A3234" s="2" t="str">
        <f t="shared" si="50"/>
        <v>4_352</v>
      </c>
      <c r="B3234" s="1">
        <v>4</v>
      </c>
      <c r="C3234" s="1">
        <v>352</v>
      </c>
      <c r="D3234" s="1">
        <v>0.55785346476249098</v>
      </c>
      <c r="E3234" s="1">
        <v>0.55652345598106101</v>
      </c>
      <c r="F3234" s="1">
        <v>-0.88781778394476396</v>
      </c>
      <c r="G3234" s="1"/>
    </row>
    <row r="3235" spans="1:7" x14ac:dyDescent="0.25">
      <c r="A3235" s="2" t="str">
        <f t="shared" si="50"/>
        <v>4_353</v>
      </c>
      <c r="B3235" s="1">
        <v>4</v>
      </c>
      <c r="C3235" s="1">
        <v>353</v>
      </c>
      <c r="D3235" s="1">
        <v>-0.460912305715241</v>
      </c>
      <c r="E3235" s="1">
        <v>-0.46120867373944502</v>
      </c>
      <c r="F3235" s="1">
        <v>-1.7464546160991601</v>
      </c>
      <c r="G3235" s="1"/>
    </row>
    <row r="3236" spans="1:7" x14ac:dyDescent="0.25">
      <c r="A3236" s="2" t="str">
        <f t="shared" si="50"/>
        <v>4_354</v>
      </c>
      <c r="B3236" s="1">
        <v>4</v>
      </c>
      <c r="C3236" s="1">
        <v>354</v>
      </c>
      <c r="D3236" s="1">
        <v>0.85013030009238499</v>
      </c>
      <c r="E3236" s="1">
        <v>0.85093907513882605</v>
      </c>
      <c r="F3236" s="1">
        <v>0.61305957947664202</v>
      </c>
      <c r="G3236" s="1"/>
    </row>
    <row r="3237" spans="1:7" x14ac:dyDescent="0.25">
      <c r="A3237" s="2" t="str">
        <f t="shared" si="50"/>
        <v>4_355</v>
      </c>
      <c r="B3237" s="1">
        <v>4</v>
      </c>
      <c r="C3237" s="1">
        <v>355</v>
      </c>
      <c r="D3237" s="1">
        <v>-1.0383726567637199</v>
      </c>
      <c r="E3237" s="1">
        <v>-1.0377024821063201</v>
      </c>
      <c r="F3237" s="1">
        <v>-0.50313790660398705</v>
      </c>
      <c r="G3237" s="1"/>
    </row>
    <row r="3238" spans="1:7" x14ac:dyDescent="0.25">
      <c r="A3238" s="2" t="str">
        <f t="shared" si="50"/>
        <v>4_356</v>
      </c>
      <c r="B3238" s="1">
        <v>4</v>
      </c>
      <c r="C3238" s="1">
        <v>356</v>
      </c>
      <c r="D3238" s="1">
        <v>-0.31375099448969701</v>
      </c>
      <c r="E3238" s="1">
        <v>-0.31409700542377</v>
      </c>
      <c r="F3238" s="1">
        <v>-1.30561504487911</v>
      </c>
      <c r="G3238" s="1"/>
    </row>
    <row r="3239" spans="1:7" x14ac:dyDescent="0.25">
      <c r="A3239" s="2" t="str">
        <f t="shared" si="50"/>
        <v>4_357</v>
      </c>
      <c r="B3239" s="1">
        <v>4</v>
      </c>
      <c r="C3239" s="1">
        <v>357</v>
      </c>
      <c r="D3239" s="1">
        <v>0.19796472216129901</v>
      </c>
      <c r="E3239" s="1">
        <v>0.19737443257125001</v>
      </c>
      <c r="F3239" s="1">
        <v>-0.123245710967973</v>
      </c>
      <c r="G3239" s="1"/>
    </row>
    <row r="3240" spans="1:7" x14ac:dyDescent="0.25">
      <c r="A3240" s="2" t="str">
        <f t="shared" si="50"/>
        <v>4_358</v>
      </c>
      <c r="B3240" s="1">
        <v>4</v>
      </c>
      <c r="C3240" s="1">
        <v>358</v>
      </c>
      <c r="D3240" s="1">
        <v>-0.40500685591524699</v>
      </c>
      <c r="E3240" s="1">
        <v>-0.40323274141684501</v>
      </c>
      <c r="F3240" s="1">
        <v>-1.00701073305245</v>
      </c>
      <c r="G3240" s="1"/>
    </row>
    <row r="3241" spans="1:7" x14ac:dyDescent="0.25">
      <c r="A3241" s="2" t="str">
        <f t="shared" si="50"/>
        <v>4_359</v>
      </c>
      <c r="B3241" s="1">
        <v>4</v>
      </c>
      <c r="C3241" s="1">
        <v>359</v>
      </c>
      <c r="D3241" s="1">
        <v>-0.60994414962242005</v>
      </c>
      <c r="E3241" s="1">
        <v>-0.60959669153045304</v>
      </c>
      <c r="F3241" s="1">
        <v>-0.46151041245621399</v>
      </c>
      <c r="G3241" s="1"/>
    </row>
    <row r="3242" spans="1:7" x14ac:dyDescent="0.25">
      <c r="A3242" s="2" t="str">
        <f t="shared" si="50"/>
        <v>4_360</v>
      </c>
      <c r="B3242" s="1">
        <v>4</v>
      </c>
      <c r="C3242" s="1">
        <v>360</v>
      </c>
      <c r="D3242" s="1">
        <v>-0.70052663794355596</v>
      </c>
      <c r="E3242" s="1">
        <v>-0.70044142681882804</v>
      </c>
      <c r="F3242" s="1">
        <v>-0.72998217145479405</v>
      </c>
      <c r="G3242" s="1"/>
    </row>
    <row r="3243" spans="1:7" x14ac:dyDescent="0.25">
      <c r="A3243" s="2" t="str">
        <f t="shared" si="50"/>
        <v>4_361</v>
      </c>
      <c r="B3243" s="1">
        <v>4</v>
      </c>
      <c r="C3243" s="1">
        <v>361</v>
      </c>
      <c r="D3243" s="1">
        <v>2.0969300217264402</v>
      </c>
      <c r="E3243" s="1">
        <v>2.0974676529126799</v>
      </c>
      <c r="F3243" s="1">
        <v>0.36468314251962702</v>
      </c>
      <c r="G3243" s="1"/>
    </row>
    <row r="3244" spans="1:7" x14ac:dyDescent="0.25">
      <c r="A3244" s="2" t="str">
        <f t="shared" si="50"/>
        <v>4_362</v>
      </c>
      <c r="B3244" s="1">
        <v>4</v>
      </c>
      <c r="C3244" s="1">
        <v>362</v>
      </c>
      <c r="D3244" s="1">
        <v>-0.82564489488348303</v>
      </c>
      <c r="E3244" s="1">
        <v>-0.82590359121392498</v>
      </c>
      <c r="F3244" s="1">
        <v>-2.2432791814605002</v>
      </c>
      <c r="G3244" s="1"/>
    </row>
    <row r="3245" spans="1:7" x14ac:dyDescent="0.25">
      <c r="A3245" s="2" t="str">
        <f t="shared" si="50"/>
        <v>4_363</v>
      </c>
      <c r="B3245" s="1">
        <v>4</v>
      </c>
      <c r="C3245" s="1">
        <v>363</v>
      </c>
      <c r="D3245" s="1">
        <v>-1.52717177899514</v>
      </c>
      <c r="E3245" s="1">
        <v>-1.5276256003061399</v>
      </c>
      <c r="F3245" s="1">
        <v>-0.36335179955554398</v>
      </c>
      <c r="G3245" s="1"/>
    </row>
    <row r="3246" spans="1:7" x14ac:dyDescent="0.25">
      <c r="A3246" s="2" t="str">
        <f t="shared" si="50"/>
        <v>4_364</v>
      </c>
      <c r="B3246" s="1">
        <v>4</v>
      </c>
      <c r="C3246" s="1">
        <v>364</v>
      </c>
      <c r="D3246" s="1">
        <v>0.19172362702082099</v>
      </c>
      <c r="E3246" s="1">
        <v>0.19010846826765801</v>
      </c>
      <c r="F3246" s="1">
        <v>-0.26092093363389901</v>
      </c>
      <c r="G3246" s="1"/>
    </row>
    <row r="3247" spans="1:7" x14ac:dyDescent="0.25">
      <c r="A3247" s="2" t="str">
        <f t="shared" si="50"/>
        <v>4_365</v>
      </c>
      <c r="B3247" s="1">
        <v>4</v>
      </c>
      <c r="C3247" s="1">
        <v>365</v>
      </c>
      <c r="D3247" s="1">
        <v>-1.62812248166326</v>
      </c>
      <c r="E3247" s="1">
        <v>-1.6275108470802</v>
      </c>
      <c r="F3247" s="1">
        <v>-0.24449304310015699</v>
      </c>
      <c r="G3247" s="1"/>
    </row>
    <row r="3248" spans="1:7" x14ac:dyDescent="0.25">
      <c r="A3248" s="2" t="str">
        <f t="shared" si="50"/>
        <v>4_366</v>
      </c>
      <c r="B3248" s="1">
        <v>4</v>
      </c>
      <c r="C3248" s="1">
        <v>366</v>
      </c>
      <c r="D3248" s="1">
        <v>0.78365792933846301</v>
      </c>
      <c r="E3248" s="1">
        <v>0.78344373335135398</v>
      </c>
      <c r="F3248" s="1">
        <v>-0.84500345774125396</v>
      </c>
      <c r="G3248" s="1"/>
    </row>
    <row r="3249" spans="1:7" x14ac:dyDescent="0.25">
      <c r="A3249" s="2" t="str">
        <f t="shared" si="50"/>
        <v>4_367</v>
      </c>
      <c r="B3249" s="1">
        <v>4</v>
      </c>
      <c r="C3249" s="1">
        <v>367</v>
      </c>
      <c r="D3249" s="1">
        <v>-1.70599246310393</v>
      </c>
      <c r="E3249" s="1">
        <v>-1.70452764990749</v>
      </c>
      <c r="F3249" s="1">
        <v>0.120647774103772</v>
      </c>
      <c r="G3249" s="1"/>
    </row>
    <row r="3250" spans="1:7" x14ac:dyDescent="0.25">
      <c r="A3250" s="2" t="str">
        <f t="shared" si="50"/>
        <v>4_368</v>
      </c>
      <c r="B3250" s="1">
        <v>4</v>
      </c>
      <c r="C3250" s="1">
        <v>368</v>
      </c>
      <c r="D3250" s="1">
        <v>1.8982922086112399</v>
      </c>
      <c r="E3250" s="1">
        <v>1.89858422947721</v>
      </c>
      <c r="F3250" s="1">
        <v>0.33182883251911499</v>
      </c>
      <c r="G3250" s="1"/>
    </row>
    <row r="3251" spans="1:7" x14ac:dyDescent="0.25">
      <c r="A3251" s="2" t="str">
        <f t="shared" si="50"/>
        <v>4_369</v>
      </c>
      <c r="B3251" s="1">
        <v>4</v>
      </c>
      <c r="C3251" s="1">
        <v>369</v>
      </c>
      <c r="D3251" s="1">
        <v>-0.96473028731156596</v>
      </c>
      <c r="E3251" s="1">
        <v>-0.96481382402553195</v>
      </c>
      <c r="F3251" s="1">
        <v>-4.2449617388498097E-2</v>
      </c>
      <c r="G3251" s="1"/>
    </row>
    <row r="3252" spans="1:7" x14ac:dyDescent="0.25">
      <c r="A3252" s="2" t="str">
        <f t="shared" si="50"/>
        <v>4_370</v>
      </c>
      <c r="B3252" s="1">
        <v>4</v>
      </c>
      <c r="C3252" s="1">
        <v>370</v>
      </c>
      <c r="D3252" s="1">
        <v>-0.29317775612111602</v>
      </c>
      <c r="E3252" s="1">
        <v>-0.29257538090158902</v>
      </c>
      <c r="F3252" s="1">
        <v>0.89233508575873299</v>
      </c>
      <c r="G3252" s="1"/>
    </row>
    <row r="3253" spans="1:7" x14ac:dyDescent="0.25">
      <c r="A3253" s="2" t="str">
        <f t="shared" si="50"/>
        <v>4_371</v>
      </c>
      <c r="B3253" s="1">
        <v>4</v>
      </c>
      <c r="C3253" s="1">
        <v>371</v>
      </c>
      <c r="D3253" s="1">
        <v>-8.6200609433472006E-2</v>
      </c>
      <c r="E3253" s="1">
        <v>-8.6744891893875201E-2</v>
      </c>
      <c r="F3253" s="1">
        <v>0.68505707425497397</v>
      </c>
      <c r="G3253" s="1"/>
    </row>
    <row r="3254" spans="1:7" x14ac:dyDescent="0.25">
      <c r="A3254" s="2" t="str">
        <f t="shared" si="50"/>
        <v>4_372</v>
      </c>
      <c r="B3254" s="1">
        <v>4</v>
      </c>
      <c r="C3254" s="1">
        <v>372</v>
      </c>
      <c r="D3254" s="1">
        <v>0.84054673474487296</v>
      </c>
      <c r="E3254" s="1">
        <v>0.84053836457412701</v>
      </c>
      <c r="F3254" s="1">
        <v>0.95592570942677801</v>
      </c>
      <c r="G3254" s="1"/>
    </row>
    <row r="3255" spans="1:7" x14ac:dyDescent="0.25">
      <c r="A3255" s="2" t="str">
        <f t="shared" si="50"/>
        <v>4_373</v>
      </c>
      <c r="B3255" s="1">
        <v>4</v>
      </c>
      <c r="C3255" s="1">
        <v>373</v>
      </c>
      <c r="D3255" s="1">
        <v>-2.4006365793857101</v>
      </c>
      <c r="E3255" s="1">
        <v>-2.4021680206195999</v>
      </c>
      <c r="F3255" s="1">
        <v>-0.64203194695909305</v>
      </c>
      <c r="G3255" s="1"/>
    </row>
    <row r="3256" spans="1:7" x14ac:dyDescent="0.25">
      <c r="A3256" s="2" t="str">
        <f t="shared" si="50"/>
        <v>4_374</v>
      </c>
      <c r="B3256" s="1">
        <v>4</v>
      </c>
      <c r="C3256" s="1">
        <v>374</v>
      </c>
      <c r="D3256" s="1">
        <v>-1.04291436284853</v>
      </c>
      <c r="E3256" s="1">
        <v>-1.0434147516087799</v>
      </c>
      <c r="F3256" s="1">
        <v>1.23151945176232</v>
      </c>
      <c r="G3256" s="1"/>
    </row>
    <row r="3257" spans="1:7" x14ac:dyDescent="0.25">
      <c r="A3257" s="2" t="str">
        <f t="shared" si="50"/>
        <v>4_375</v>
      </c>
      <c r="B3257" s="1">
        <v>4</v>
      </c>
      <c r="C3257" s="1">
        <v>375</v>
      </c>
      <c r="D3257" s="1">
        <v>0.26329023787528799</v>
      </c>
      <c r="E3257" s="1">
        <v>0.262710340551635</v>
      </c>
      <c r="F3257" s="1">
        <v>0.44326853041004199</v>
      </c>
      <c r="G3257" s="1"/>
    </row>
    <row r="3258" spans="1:7" x14ac:dyDescent="0.25">
      <c r="A3258" s="2" t="str">
        <f t="shared" si="50"/>
        <v>4_376</v>
      </c>
      <c r="B3258" s="1">
        <v>4</v>
      </c>
      <c r="C3258" s="1">
        <v>376</v>
      </c>
      <c r="D3258" s="1">
        <v>0.10833704149555801</v>
      </c>
      <c r="E3258" s="1">
        <v>0.108017893139095</v>
      </c>
      <c r="F3258" s="1">
        <v>0.91199367117799801</v>
      </c>
      <c r="G3258" s="1"/>
    </row>
    <row r="3259" spans="1:7" x14ac:dyDescent="0.25">
      <c r="A3259" s="2" t="str">
        <f t="shared" si="50"/>
        <v>4_377</v>
      </c>
      <c r="B3259" s="1">
        <v>4</v>
      </c>
      <c r="C3259" s="1">
        <v>377</v>
      </c>
      <c r="D3259" s="1">
        <v>1.0760125168855501</v>
      </c>
      <c r="E3259" s="1">
        <v>1.07598718439195</v>
      </c>
      <c r="F3259" s="1">
        <v>1.9608029871443399E-2</v>
      </c>
      <c r="G3259" s="1"/>
    </row>
    <row r="3260" spans="1:7" x14ac:dyDescent="0.25">
      <c r="A3260" s="2" t="str">
        <f t="shared" si="50"/>
        <v>4_378</v>
      </c>
      <c r="B3260" s="1">
        <v>4</v>
      </c>
      <c r="C3260" s="1">
        <v>378</v>
      </c>
      <c r="D3260" s="1">
        <v>3.0226781762312999E-2</v>
      </c>
      <c r="E3260" s="1">
        <v>2.99930170062567E-2</v>
      </c>
      <c r="F3260" s="1">
        <v>0.51753789984952703</v>
      </c>
      <c r="G3260" s="1"/>
    </row>
    <row r="3261" spans="1:7" x14ac:dyDescent="0.25">
      <c r="A3261" s="2" t="str">
        <f t="shared" si="50"/>
        <v>4_379</v>
      </c>
      <c r="B3261" s="1">
        <v>4</v>
      </c>
      <c r="C3261" s="1">
        <v>379</v>
      </c>
      <c r="D3261" s="1">
        <v>3.3127655404049897E-2</v>
      </c>
      <c r="E3261" s="1">
        <v>3.0643419092190101E-2</v>
      </c>
      <c r="F3261" s="1">
        <v>-1.43675733238704</v>
      </c>
      <c r="G3261" s="1"/>
    </row>
    <row r="3262" spans="1:7" x14ac:dyDescent="0.25">
      <c r="A3262" s="2" t="str">
        <f t="shared" si="50"/>
        <v>4_380</v>
      </c>
      <c r="B3262" s="1">
        <v>4</v>
      </c>
      <c r="C3262" s="1">
        <v>380</v>
      </c>
      <c r="D3262" s="1">
        <v>-7.2878471011298102E-2</v>
      </c>
      <c r="E3262" s="1">
        <v>-7.1020567189574002E-2</v>
      </c>
      <c r="F3262" s="1">
        <v>-8.3782441474399297E-2</v>
      </c>
      <c r="G3262" s="1"/>
    </row>
    <row r="3263" spans="1:7" x14ac:dyDescent="0.25">
      <c r="A3263" s="2" t="str">
        <f t="shared" si="50"/>
        <v>4_381</v>
      </c>
      <c r="B3263" s="1">
        <v>4</v>
      </c>
      <c r="C3263" s="1">
        <v>381</v>
      </c>
      <c r="D3263" s="1">
        <v>0.58684569009366105</v>
      </c>
      <c r="E3263" s="1">
        <v>0.58662912636665199</v>
      </c>
      <c r="F3263" s="1">
        <v>-0.50898199048470805</v>
      </c>
      <c r="G3263" s="1"/>
    </row>
    <row r="3264" spans="1:7" x14ac:dyDescent="0.25">
      <c r="A3264" s="2" t="str">
        <f t="shared" si="50"/>
        <v>4_382</v>
      </c>
      <c r="B3264" s="1">
        <v>4</v>
      </c>
      <c r="C3264" s="1">
        <v>382</v>
      </c>
      <c r="D3264" s="1">
        <v>-0.26219242681689198</v>
      </c>
      <c r="E3264" s="1">
        <v>-0.26332866243757802</v>
      </c>
      <c r="F3264" s="1">
        <v>0.77161256968084602</v>
      </c>
      <c r="G3264" s="1"/>
    </row>
    <row r="3265" spans="1:7" x14ac:dyDescent="0.25">
      <c r="A3265" s="2" t="str">
        <f t="shared" si="50"/>
        <v>4_383</v>
      </c>
      <c r="B3265" s="1">
        <v>4</v>
      </c>
      <c r="C3265" s="1">
        <v>383</v>
      </c>
      <c r="D3265" s="1">
        <v>0.77635193575078998</v>
      </c>
      <c r="E3265" s="1">
        <v>0.774656713647082</v>
      </c>
      <c r="F3265" s="1">
        <v>-1.3805389092351601</v>
      </c>
      <c r="G3265" s="1"/>
    </row>
    <row r="3266" spans="1:7" x14ac:dyDescent="0.25">
      <c r="A3266" s="2" t="str">
        <f t="shared" si="50"/>
        <v>4_384</v>
      </c>
      <c r="B3266" s="1">
        <v>4</v>
      </c>
      <c r="C3266" s="1">
        <v>384</v>
      </c>
      <c r="D3266" s="1">
        <v>-1.2499816238655901</v>
      </c>
      <c r="E3266" s="1">
        <v>-1.25076005908208</v>
      </c>
      <c r="F3266" s="1">
        <v>-1.36913680816326</v>
      </c>
      <c r="G3266" s="1"/>
    </row>
    <row r="3267" spans="1:7" x14ac:dyDescent="0.25">
      <c r="A3267" s="2" t="str">
        <f t="shared" ref="A3267:A3330" si="51">B3267&amp;"_"&amp;C3267</f>
        <v>4_385</v>
      </c>
      <c r="B3267" s="1">
        <v>4</v>
      </c>
      <c r="C3267" s="1">
        <v>385</v>
      </c>
      <c r="D3267" s="1">
        <v>8.58188531576916E-3</v>
      </c>
      <c r="E3267" s="1">
        <v>7.8606158107564009E-3</v>
      </c>
      <c r="F3267" s="1">
        <v>-9.4455465268577996E-2</v>
      </c>
      <c r="G3267" s="1"/>
    </row>
    <row r="3268" spans="1:7" x14ac:dyDescent="0.25">
      <c r="A3268" s="2" t="str">
        <f t="shared" si="51"/>
        <v>4_386</v>
      </c>
      <c r="B3268" s="1">
        <v>4</v>
      </c>
      <c r="C3268" s="1">
        <v>386</v>
      </c>
      <c r="D3268" s="1">
        <v>0.32105489466555798</v>
      </c>
      <c r="E3268" s="1">
        <v>0.32413710831427001</v>
      </c>
      <c r="F3268" s="1">
        <v>-1.0307886897355401</v>
      </c>
      <c r="G3268" s="1"/>
    </row>
    <row r="3269" spans="1:7" x14ac:dyDescent="0.25">
      <c r="A3269" s="2" t="str">
        <f t="shared" si="51"/>
        <v>4_387</v>
      </c>
      <c r="B3269" s="1">
        <v>4</v>
      </c>
      <c r="C3269" s="1">
        <v>387</v>
      </c>
      <c r="D3269" s="1">
        <v>-1.71258560125141</v>
      </c>
      <c r="E3269" s="1">
        <v>-1.7121435914755301</v>
      </c>
      <c r="F3269" s="1">
        <v>-0.43461027738712699</v>
      </c>
      <c r="G3269" s="1"/>
    </row>
    <row r="3270" spans="1:7" x14ac:dyDescent="0.25">
      <c r="A3270" s="2" t="str">
        <f t="shared" si="51"/>
        <v>4_388</v>
      </c>
      <c r="B3270" s="1">
        <v>4</v>
      </c>
      <c r="C3270" s="1">
        <v>388</v>
      </c>
      <c r="D3270" s="1">
        <v>0.85665105982942602</v>
      </c>
      <c r="E3270" s="1">
        <v>0.85698675662549295</v>
      </c>
      <c r="F3270" s="1">
        <v>0.61924460720373597</v>
      </c>
      <c r="G3270" s="1"/>
    </row>
    <row r="3271" spans="1:7" x14ac:dyDescent="0.25">
      <c r="A3271" s="2" t="str">
        <f t="shared" si="51"/>
        <v>4_389</v>
      </c>
      <c r="B3271" s="1">
        <v>4</v>
      </c>
      <c r="C3271" s="1">
        <v>389</v>
      </c>
      <c r="D3271" s="1">
        <v>0.555747533514101</v>
      </c>
      <c r="E3271" s="1">
        <v>0.55660482371701103</v>
      </c>
      <c r="F3271" s="1">
        <v>-0.41076214322631299</v>
      </c>
      <c r="G3271" s="1"/>
    </row>
    <row r="3272" spans="1:7" x14ac:dyDescent="0.25">
      <c r="A3272" s="2" t="str">
        <f t="shared" si="51"/>
        <v>4_390</v>
      </c>
      <c r="B3272" s="1">
        <v>4</v>
      </c>
      <c r="C3272" s="1">
        <v>390</v>
      </c>
      <c r="D3272" s="1">
        <v>-0.45673909140471902</v>
      </c>
      <c r="E3272" s="1">
        <v>-0.45589253407187902</v>
      </c>
      <c r="F3272" s="1">
        <v>-0.77042396893672005</v>
      </c>
      <c r="G3272" s="1"/>
    </row>
    <row r="3273" spans="1:7" x14ac:dyDescent="0.25">
      <c r="A3273" s="2" t="str">
        <f t="shared" si="51"/>
        <v>4_391</v>
      </c>
      <c r="B3273" s="1">
        <v>4</v>
      </c>
      <c r="C3273" s="1">
        <v>391</v>
      </c>
      <c r="D3273" s="1">
        <v>1.09444073814313</v>
      </c>
      <c r="E3273" s="1">
        <v>1.0948102493773899</v>
      </c>
      <c r="F3273" s="1">
        <v>0.89546733971609505</v>
      </c>
      <c r="G3273" s="1"/>
    </row>
    <row r="3274" spans="1:7" x14ac:dyDescent="0.25">
      <c r="A3274" s="2" t="str">
        <f t="shared" si="51"/>
        <v>4_392</v>
      </c>
      <c r="B3274" s="1">
        <v>4</v>
      </c>
      <c r="C3274" s="1">
        <v>392</v>
      </c>
      <c r="D3274" s="1">
        <v>-0.188388694457608</v>
      </c>
      <c r="E3274" s="1">
        <v>-0.188507026775217</v>
      </c>
      <c r="F3274" s="1">
        <v>-2.1501314126776099</v>
      </c>
      <c r="G3274" s="1"/>
    </row>
    <row r="3275" spans="1:7" x14ac:dyDescent="0.25">
      <c r="A3275" s="2" t="str">
        <f t="shared" si="51"/>
        <v>4_393</v>
      </c>
      <c r="B3275" s="1">
        <v>4</v>
      </c>
      <c r="C3275" s="1">
        <v>393</v>
      </c>
      <c r="D3275" s="1">
        <v>-0.85416251465390702</v>
      </c>
      <c r="E3275" s="1">
        <v>-0.85305006192241795</v>
      </c>
      <c r="F3275" s="1">
        <v>-0.804452761190671</v>
      </c>
      <c r="G3275" s="1"/>
    </row>
    <row r="3276" spans="1:7" x14ac:dyDescent="0.25">
      <c r="A3276" s="2" t="str">
        <f t="shared" si="51"/>
        <v>4_394</v>
      </c>
      <c r="B3276" s="1">
        <v>4</v>
      </c>
      <c r="C3276" s="1">
        <v>394</v>
      </c>
      <c r="D3276" s="1">
        <v>-1.16314421544253</v>
      </c>
      <c r="E3276" s="1">
        <v>-1.16393844606609</v>
      </c>
      <c r="F3276" s="1">
        <v>-1.4220150101104101</v>
      </c>
      <c r="G3276" s="1"/>
    </row>
    <row r="3277" spans="1:7" x14ac:dyDescent="0.25">
      <c r="A3277" s="2" t="str">
        <f t="shared" si="51"/>
        <v>4_395</v>
      </c>
      <c r="B3277" s="1">
        <v>4</v>
      </c>
      <c r="C3277" s="1">
        <v>395</v>
      </c>
      <c r="D3277" s="1">
        <v>-0.75099474169110803</v>
      </c>
      <c r="E3277" s="1">
        <v>-0.75024146549897197</v>
      </c>
      <c r="F3277" s="1">
        <v>-9.9268413372036401E-2</v>
      </c>
      <c r="G3277" s="1"/>
    </row>
    <row r="3278" spans="1:7" x14ac:dyDescent="0.25">
      <c r="A3278" s="2" t="str">
        <f t="shared" si="51"/>
        <v>4_396</v>
      </c>
      <c r="B3278" s="1">
        <v>4</v>
      </c>
      <c r="C3278" s="1">
        <v>396</v>
      </c>
      <c r="D3278" s="1">
        <v>1.0973612314299499</v>
      </c>
      <c r="E3278" s="1">
        <v>1.09866663135827</v>
      </c>
      <c r="F3278" s="1">
        <v>9.2360695392354905E-2</v>
      </c>
      <c r="G3278" s="1"/>
    </row>
    <row r="3279" spans="1:7" x14ac:dyDescent="0.25">
      <c r="A3279" s="2" t="str">
        <f t="shared" si="51"/>
        <v>4_397</v>
      </c>
      <c r="B3279" s="1">
        <v>4</v>
      </c>
      <c r="C3279" s="1">
        <v>397</v>
      </c>
      <c r="D3279" s="1">
        <v>0.41712737525990601</v>
      </c>
      <c r="E3279" s="1">
        <v>0.41784464298340601</v>
      </c>
      <c r="F3279" s="1">
        <v>-1.49670507455021</v>
      </c>
      <c r="G3279" s="1"/>
    </row>
    <row r="3280" spans="1:7" x14ac:dyDescent="0.25">
      <c r="A3280" s="2" t="str">
        <f t="shared" si="51"/>
        <v>4_398</v>
      </c>
      <c r="B3280" s="1">
        <v>4</v>
      </c>
      <c r="C3280" s="1">
        <v>398</v>
      </c>
      <c r="D3280" s="1">
        <v>-0.228915957406745</v>
      </c>
      <c r="E3280" s="1">
        <v>-0.22823169888025199</v>
      </c>
      <c r="F3280" s="1">
        <v>-0.76767771575599497</v>
      </c>
      <c r="G3280" s="1"/>
    </row>
    <row r="3281" spans="1:7" x14ac:dyDescent="0.25">
      <c r="A3281" s="2" t="str">
        <f t="shared" si="51"/>
        <v>4_399</v>
      </c>
      <c r="B3281" s="1">
        <v>4</v>
      </c>
      <c r="C3281" s="1">
        <v>399</v>
      </c>
      <c r="D3281" s="1">
        <v>0.15422595565375499</v>
      </c>
      <c r="E3281" s="1">
        <v>0.15324547029524099</v>
      </c>
      <c r="F3281" s="1">
        <v>1.7006294054947799</v>
      </c>
      <c r="G3281" s="1"/>
    </row>
    <row r="3282" spans="1:7" x14ac:dyDescent="0.25">
      <c r="A3282" s="2" t="str">
        <f t="shared" si="51"/>
        <v>4_400</v>
      </c>
      <c r="B3282" s="1">
        <v>4</v>
      </c>
      <c r="C3282" s="1">
        <v>400</v>
      </c>
      <c r="D3282" s="1">
        <v>5.0188650008491903E-2</v>
      </c>
      <c r="E3282" s="1">
        <v>4.9190602352626102E-2</v>
      </c>
      <c r="F3282" s="1">
        <v>1.0318933431964601</v>
      </c>
      <c r="G3282" s="1"/>
    </row>
    <row r="3283" spans="1:7" x14ac:dyDescent="0.25">
      <c r="A3283" s="2" t="str">
        <f t="shared" si="51"/>
        <v>4_401</v>
      </c>
      <c r="B3283" s="1">
        <v>4</v>
      </c>
      <c r="C3283" s="1">
        <v>401</v>
      </c>
      <c r="D3283" s="1">
        <v>-0.105644088457685</v>
      </c>
      <c r="E3283" s="1">
        <v>-0.106038099234739</v>
      </c>
      <c r="F3283" s="1">
        <v>-2.3967751093349201</v>
      </c>
      <c r="G3283" s="1"/>
    </row>
    <row r="3284" spans="1:7" x14ac:dyDescent="0.25">
      <c r="A3284" s="2" t="str">
        <f t="shared" si="51"/>
        <v>4_402</v>
      </c>
      <c r="B3284" s="1">
        <v>4</v>
      </c>
      <c r="C3284" s="1">
        <v>402</v>
      </c>
      <c r="D3284" s="1">
        <v>-0.19201565280748301</v>
      </c>
      <c r="E3284" s="1">
        <v>-0.19233370674179101</v>
      </c>
      <c r="F3284" s="1">
        <v>-0.88548640866599004</v>
      </c>
      <c r="G3284" s="1"/>
    </row>
    <row r="3285" spans="1:7" x14ac:dyDescent="0.25">
      <c r="A3285" s="2" t="str">
        <f t="shared" si="51"/>
        <v>4_403</v>
      </c>
      <c r="B3285" s="1">
        <v>4</v>
      </c>
      <c r="C3285" s="1">
        <v>403</v>
      </c>
      <c r="D3285" s="1">
        <v>0.174732032402623</v>
      </c>
      <c r="E3285" s="1">
        <v>0.17400585932509199</v>
      </c>
      <c r="F3285" s="1">
        <v>1.1143443935101101</v>
      </c>
      <c r="G3285" s="1"/>
    </row>
    <row r="3286" spans="1:7" x14ac:dyDescent="0.25">
      <c r="A3286" s="2" t="str">
        <f t="shared" si="51"/>
        <v>4_404</v>
      </c>
      <c r="B3286" s="1">
        <v>4</v>
      </c>
      <c r="C3286" s="1">
        <v>404</v>
      </c>
      <c r="D3286" s="1">
        <v>1.5254433528245099</v>
      </c>
      <c r="E3286" s="1">
        <v>1.52569827978814</v>
      </c>
      <c r="F3286" s="1">
        <v>1.15353106804101</v>
      </c>
      <c r="G3286" s="1"/>
    </row>
    <row r="3287" spans="1:7" x14ac:dyDescent="0.25">
      <c r="A3287" s="2" t="str">
        <f t="shared" si="51"/>
        <v>4_405</v>
      </c>
      <c r="B3287" s="1">
        <v>4</v>
      </c>
      <c r="C3287" s="1">
        <v>405</v>
      </c>
      <c r="D3287" s="1">
        <v>0.25220598194365901</v>
      </c>
      <c r="E3287" s="1">
        <v>0.25208028469432803</v>
      </c>
      <c r="F3287" s="1">
        <v>1.5306497087964399</v>
      </c>
      <c r="G3287" s="1"/>
    </row>
    <row r="3288" spans="1:7" x14ac:dyDescent="0.25">
      <c r="A3288" s="2" t="str">
        <f t="shared" si="51"/>
        <v>4_406</v>
      </c>
      <c r="B3288" s="1">
        <v>4</v>
      </c>
      <c r="C3288" s="1">
        <v>406</v>
      </c>
      <c r="D3288" s="1">
        <v>1.4749187212268</v>
      </c>
      <c r="E3288" s="1">
        <v>1.4745625444839401</v>
      </c>
      <c r="F3288" s="1">
        <v>-0.131944529117034</v>
      </c>
      <c r="G3288" s="1"/>
    </row>
    <row r="3289" spans="1:7" x14ac:dyDescent="0.25">
      <c r="A3289" s="2" t="str">
        <f t="shared" si="51"/>
        <v>4_407</v>
      </c>
      <c r="B3289" s="1">
        <v>4</v>
      </c>
      <c r="C3289" s="1">
        <v>407</v>
      </c>
      <c r="D3289" s="1">
        <v>-2.1152685540368399</v>
      </c>
      <c r="E3289" s="1">
        <v>-2.1154297290911099</v>
      </c>
      <c r="F3289" s="1">
        <v>-0.109477461005261</v>
      </c>
      <c r="G3289" s="1"/>
    </row>
    <row r="3290" spans="1:7" x14ac:dyDescent="0.25">
      <c r="A3290" s="2" t="str">
        <f t="shared" si="51"/>
        <v>4_408</v>
      </c>
      <c r="B3290" s="1">
        <v>4</v>
      </c>
      <c r="C3290" s="1">
        <v>408</v>
      </c>
      <c r="D3290" s="1">
        <v>0.92129440717577504</v>
      </c>
      <c r="E3290" s="1">
        <v>0.92233664240898505</v>
      </c>
      <c r="F3290" s="1">
        <v>0.49060497920151003</v>
      </c>
      <c r="G3290" s="1"/>
    </row>
    <row r="3291" spans="1:7" x14ac:dyDescent="0.25">
      <c r="A3291" s="2" t="str">
        <f t="shared" si="51"/>
        <v>4_409</v>
      </c>
      <c r="B3291" s="1">
        <v>4</v>
      </c>
      <c r="C3291" s="1">
        <v>409</v>
      </c>
      <c r="D3291" s="1">
        <v>0.35167151350302001</v>
      </c>
      <c r="E3291" s="1">
        <v>0.35124769668269301</v>
      </c>
      <c r="F3291" s="1">
        <v>0.195912623477142</v>
      </c>
      <c r="G3291" s="1"/>
    </row>
    <row r="3292" spans="1:7" x14ac:dyDescent="0.25">
      <c r="A3292" s="2" t="str">
        <f t="shared" si="51"/>
        <v>4_410</v>
      </c>
      <c r="B3292" s="1">
        <v>4</v>
      </c>
      <c r="C3292" s="1">
        <v>410</v>
      </c>
      <c r="D3292" s="1">
        <v>-0.67440455199787996</v>
      </c>
      <c r="E3292" s="1">
        <v>-0.67394855635393403</v>
      </c>
      <c r="F3292" s="1">
        <v>-0.140466432218814</v>
      </c>
      <c r="G3292" s="1"/>
    </row>
    <row r="3293" spans="1:7" x14ac:dyDescent="0.25">
      <c r="A3293" s="2" t="str">
        <f t="shared" si="51"/>
        <v>4_411</v>
      </c>
      <c r="B3293" s="1">
        <v>4</v>
      </c>
      <c r="C3293" s="1">
        <v>411</v>
      </c>
      <c r="D3293" s="1">
        <v>1.04842505999508</v>
      </c>
      <c r="E3293" s="1">
        <v>1.04904141443444</v>
      </c>
      <c r="F3293" s="1">
        <v>-0.40850459936818001</v>
      </c>
      <c r="G3293" s="1"/>
    </row>
    <row r="3294" spans="1:7" x14ac:dyDescent="0.25">
      <c r="A3294" s="2" t="str">
        <f t="shared" si="51"/>
        <v>4_412</v>
      </c>
      <c r="B3294" s="1">
        <v>4</v>
      </c>
      <c r="C3294" s="1">
        <v>412</v>
      </c>
      <c r="D3294" s="1">
        <v>1.26302291180982</v>
      </c>
      <c r="E3294" s="1">
        <v>1.26330598600394</v>
      </c>
      <c r="F3294" s="1">
        <v>-1.1447018152469499</v>
      </c>
      <c r="G3294" s="1"/>
    </row>
    <row r="3295" spans="1:7" x14ac:dyDescent="0.25">
      <c r="A3295" s="2" t="str">
        <f t="shared" si="51"/>
        <v>4_413</v>
      </c>
      <c r="B3295" s="1">
        <v>4</v>
      </c>
      <c r="C3295" s="1">
        <v>413</v>
      </c>
      <c r="D3295" s="1">
        <v>0.31926525606756501</v>
      </c>
      <c r="E3295" s="1">
        <v>0.31839325759814402</v>
      </c>
      <c r="F3295" s="1">
        <v>-1.10892914215983</v>
      </c>
      <c r="G3295" s="1"/>
    </row>
    <row r="3296" spans="1:7" x14ac:dyDescent="0.25">
      <c r="A3296" s="2" t="str">
        <f t="shared" si="51"/>
        <v>4_414</v>
      </c>
      <c r="B3296" s="1">
        <v>4</v>
      </c>
      <c r="C3296" s="1">
        <v>414</v>
      </c>
      <c r="D3296" s="1">
        <v>-0.44332555146348701</v>
      </c>
      <c r="E3296" s="1">
        <v>-0.44342908665422998</v>
      </c>
      <c r="F3296" s="1">
        <v>0.35991476014496199</v>
      </c>
      <c r="G3296" s="1"/>
    </row>
    <row r="3297" spans="1:7" x14ac:dyDescent="0.25">
      <c r="A3297" s="2" t="str">
        <f t="shared" si="51"/>
        <v>4_415</v>
      </c>
      <c r="B3297" s="1">
        <v>4</v>
      </c>
      <c r="C3297" s="1">
        <v>415</v>
      </c>
      <c r="D3297" s="1">
        <v>0.30075062279660503</v>
      </c>
      <c r="E3297" s="1">
        <v>0.30087956491898199</v>
      </c>
      <c r="F3297" s="1">
        <v>1.4319916708790099</v>
      </c>
      <c r="G3297" s="1"/>
    </row>
    <row r="3298" spans="1:7" x14ac:dyDescent="0.25">
      <c r="A3298" s="2" t="str">
        <f t="shared" si="51"/>
        <v>4_416</v>
      </c>
      <c r="B3298" s="1">
        <v>4</v>
      </c>
      <c r="C3298" s="1">
        <v>416</v>
      </c>
      <c r="D3298" s="1">
        <v>-0.377639339371032</v>
      </c>
      <c r="E3298" s="1">
        <v>-0.37706007717797801</v>
      </c>
      <c r="F3298" s="1">
        <v>-0.59327590795072205</v>
      </c>
      <c r="G3298" s="1"/>
    </row>
    <row r="3299" spans="1:7" x14ac:dyDescent="0.25">
      <c r="A3299" s="2" t="str">
        <f t="shared" si="51"/>
        <v>4_417</v>
      </c>
      <c r="B3299" s="1">
        <v>4</v>
      </c>
      <c r="C3299" s="1">
        <v>417</v>
      </c>
      <c r="D3299" s="1">
        <v>1.2560005234561999</v>
      </c>
      <c r="E3299" s="1">
        <v>1.2567244182980599</v>
      </c>
      <c r="F3299" s="1">
        <v>1.66872613765552</v>
      </c>
      <c r="G3299" s="1"/>
    </row>
    <row r="3300" spans="1:7" x14ac:dyDescent="0.25">
      <c r="A3300" s="2" t="str">
        <f t="shared" si="51"/>
        <v>4_418</v>
      </c>
      <c r="B3300" s="1">
        <v>4</v>
      </c>
      <c r="C3300" s="1">
        <v>418</v>
      </c>
      <c r="D3300" s="1">
        <v>-1.5676390282219601</v>
      </c>
      <c r="E3300" s="1">
        <v>-1.56789939830786</v>
      </c>
      <c r="F3300" s="1">
        <v>0.80771367136634897</v>
      </c>
      <c r="G3300" s="1"/>
    </row>
    <row r="3301" spans="1:7" x14ac:dyDescent="0.25">
      <c r="A3301" s="2" t="str">
        <f t="shared" si="51"/>
        <v>4_419</v>
      </c>
      <c r="B3301" s="1">
        <v>4</v>
      </c>
      <c r="C3301" s="1">
        <v>419</v>
      </c>
      <c r="D3301" s="1">
        <v>-0.86111239988655197</v>
      </c>
      <c r="E3301" s="1">
        <v>-0.86035302192146601</v>
      </c>
      <c r="F3301" s="1">
        <v>0.84915650333308001</v>
      </c>
      <c r="G3301" s="1"/>
    </row>
    <row r="3302" spans="1:7" x14ac:dyDescent="0.25">
      <c r="A3302" s="2" t="str">
        <f t="shared" si="51"/>
        <v>4_420</v>
      </c>
      <c r="B3302" s="1">
        <v>4</v>
      </c>
      <c r="C3302" s="1">
        <v>420</v>
      </c>
      <c r="D3302" s="1">
        <v>0.38594340043307201</v>
      </c>
      <c r="E3302" s="1">
        <v>0.38591770565332201</v>
      </c>
      <c r="F3302" s="1">
        <v>-0.29770120665518501</v>
      </c>
      <c r="G3302" s="1"/>
    </row>
    <row r="3303" spans="1:7" x14ac:dyDescent="0.25">
      <c r="A3303" s="2" t="str">
        <f t="shared" si="51"/>
        <v>4_421</v>
      </c>
      <c r="B3303" s="1">
        <v>4</v>
      </c>
      <c r="C3303" s="1">
        <v>421</v>
      </c>
      <c r="D3303" s="1">
        <v>-0.77840586665371703</v>
      </c>
      <c r="E3303" s="1">
        <v>-0.77654996894108197</v>
      </c>
      <c r="F3303" s="1">
        <v>1.26274262803452</v>
      </c>
      <c r="G3303" s="1"/>
    </row>
    <row r="3304" spans="1:7" x14ac:dyDescent="0.25">
      <c r="A3304" s="2" t="str">
        <f t="shared" si="51"/>
        <v>4_422</v>
      </c>
      <c r="B3304" s="1">
        <v>4</v>
      </c>
      <c r="C3304" s="1">
        <v>422</v>
      </c>
      <c r="D3304" s="1">
        <v>-1.5179117815512</v>
      </c>
      <c r="E3304" s="1">
        <v>-1.5170251580637799</v>
      </c>
      <c r="F3304" s="1">
        <v>-0.20798509192568601</v>
      </c>
      <c r="G3304" s="1"/>
    </row>
    <row r="3305" spans="1:7" x14ac:dyDescent="0.25">
      <c r="A3305" s="2" t="str">
        <f t="shared" si="51"/>
        <v>4_423</v>
      </c>
      <c r="B3305" s="1">
        <v>4</v>
      </c>
      <c r="C3305" s="1">
        <v>423</v>
      </c>
      <c r="D3305" s="1">
        <v>0.55768944184666103</v>
      </c>
      <c r="E3305" s="1">
        <v>0.55779346957653397</v>
      </c>
      <c r="F3305" s="1">
        <v>1.14746274015242</v>
      </c>
      <c r="G3305" s="1"/>
    </row>
    <row r="3306" spans="1:7" x14ac:dyDescent="0.25">
      <c r="A3306" s="2" t="str">
        <f t="shared" si="51"/>
        <v>4_424</v>
      </c>
      <c r="B3306" s="1">
        <v>4</v>
      </c>
      <c r="C3306" s="1">
        <v>424</v>
      </c>
      <c r="D3306" s="1">
        <v>-1.43087202094928</v>
      </c>
      <c r="E3306" s="1">
        <v>-1.4290451039644601</v>
      </c>
      <c r="F3306" s="1">
        <v>-1.3962646320394501</v>
      </c>
      <c r="G3306" s="1"/>
    </row>
    <row r="3307" spans="1:7" x14ac:dyDescent="0.25">
      <c r="A3307" s="2" t="str">
        <f t="shared" si="51"/>
        <v>4_425</v>
      </c>
      <c r="B3307" s="1">
        <v>4</v>
      </c>
      <c r="C3307" s="1">
        <v>425</v>
      </c>
      <c r="D3307" s="1">
        <v>-0.29844370930617298</v>
      </c>
      <c r="E3307" s="1">
        <v>-0.29838702536143902</v>
      </c>
      <c r="F3307" s="1">
        <v>0.92053855466939805</v>
      </c>
      <c r="G3307" s="1"/>
    </row>
    <row r="3308" spans="1:7" x14ac:dyDescent="0.25">
      <c r="A3308" s="2" t="str">
        <f t="shared" si="51"/>
        <v>4_426</v>
      </c>
      <c r="B3308" s="1">
        <v>4</v>
      </c>
      <c r="C3308" s="1">
        <v>426</v>
      </c>
      <c r="D3308" s="1">
        <v>1.27760663081864</v>
      </c>
      <c r="E3308" s="1">
        <v>1.2775283063948499</v>
      </c>
      <c r="F3308" s="1">
        <v>-0.21054887613242701</v>
      </c>
      <c r="G3308" s="1"/>
    </row>
    <row r="3309" spans="1:7" x14ac:dyDescent="0.25">
      <c r="A3309" s="2" t="str">
        <f t="shared" si="51"/>
        <v>4_427</v>
      </c>
      <c r="B3309" s="1">
        <v>4</v>
      </c>
      <c r="C3309" s="1">
        <v>427</v>
      </c>
      <c r="D3309" s="1">
        <v>1.16047289597234</v>
      </c>
      <c r="E3309" s="1">
        <v>1.1593719595480501</v>
      </c>
      <c r="F3309" s="1">
        <v>0.66151348161229895</v>
      </c>
      <c r="G3309" s="1"/>
    </row>
    <row r="3310" spans="1:7" x14ac:dyDescent="0.25">
      <c r="A3310" s="2" t="str">
        <f t="shared" si="51"/>
        <v>4_428</v>
      </c>
      <c r="B3310" s="1">
        <v>4</v>
      </c>
      <c r="C3310" s="1">
        <v>428</v>
      </c>
      <c r="D3310" s="1">
        <v>-0.21939838178899199</v>
      </c>
      <c r="E3310" s="1">
        <v>-0.22113601675255001</v>
      </c>
      <c r="F3310" s="1">
        <v>-1.92096074626196</v>
      </c>
      <c r="G3310" s="1"/>
    </row>
    <row r="3311" spans="1:7" x14ac:dyDescent="0.25">
      <c r="A3311" s="2" t="str">
        <f t="shared" si="51"/>
        <v>4_429</v>
      </c>
      <c r="B3311" s="1">
        <v>4</v>
      </c>
      <c r="C3311" s="1">
        <v>429</v>
      </c>
      <c r="D3311" s="1">
        <v>0.364154406681793</v>
      </c>
      <c r="E3311" s="1">
        <v>0.36607707500438602</v>
      </c>
      <c r="F3311" s="1">
        <v>0.24537016736917699</v>
      </c>
      <c r="G3311" s="1"/>
    </row>
    <row r="3312" spans="1:7" x14ac:dyDescent="0.25">
      <c r="A3312" s="2" t="str">
        <f t="shared" si="51"/>
        <v>4_430</v>
      </c>
      <c r="B3312" s="1">
        <v>4</v>
      </c>
      <c r="C3312" s="1">
        <v>430</v>
      </c>
      <c r="D3312" s="1">
        <v>-0.54434972212363497</v>
      </c>
      <c r="E3312" s="1">
        <v>-0.54508882942128201</v>
      </c>
      <c r="F3312" s="1">
        <v>7.8317153808843798E-2</v>
      </c>
      <c r="G3312" s="1"/>
    </row>
    <row r="3313" spans="1:7" x14ac:dyDescent="0.25">
      <c r="A3313" s="2" t="str">
        <f t="shared" si="51"/>
        <v>4_431</v>
      </c>
      <c r="B3313" s="1">
        <v>4</v>
      </c>
      <c r="C3313" s="1">
        <v>431</v>
      </c>
      <c r="D3313" s="1">
        <v>-1.32886575846792</v>
      </c>
      <c r="E3313" s="1">
        <v>-1.32922957586491</v>
      </c>
      <c r="F3313" s="1">
        <v>-1.2657447318175401</v>
      </c>
      <c r="G3313" s="1"/>
    </row>
    <row r="3314" spans="1:7" x14ac:dyDescent="0.25">
      <c r="A3314" s="2" t="str">
        <f t="shared" si="51"/>
        <v>4_432</v>
      </c>
      <c r="B3314" s="1">
        <v>4</v>
      </c>
      <c r="C3314" s="1">
        <v>432</v>
      </c>
      <c r="D3314" s="1">
        <v>-0.39885884313432302</v>
      </c>
      <c r="E3314" s="1">
        <v>-0.39968136009560801</v>
      </c>
      <c r="F3314" s="1">
        <v>-0.36212134569638799</v>
      </c>
      <c r="G3314" s="1"/>
    </row>
    <row r="3315" spans="1:7" x14ac:dyDescent="0.25">
      <c r="A3315" s="2" t="str">
        <f t="shared" si="51"/>
        <v>4_433</v>
      </c>
      <c r="B3315" s="1">
        <v>4</v>
      </c>
      <c r="C3315" s="1">
        <v>433</v>
      </c>
      <c r="D3315" s="1">
        <v>-1.29665935940893</v>
      </c>
      <c r="E3315" s="1">
        <v>-1.29609080513603</v>
      </c>
      <c r="F3315" s="1">
        <v>0.25417698085628398</v>
      </c>
      <c r="G3315" s="1"/>
    </row>
    <row r="3316" spans="1:7" x14ac:dyDescent="0.25">
      <c r="A3316" s="2" t="str">
        <f t="shared" si="51"/>
        <v>4_434</v>
      </c>
      <c r="B3316" s="1">
        <v>4</v>
      </c>
      <c r="C3316" s="1">
        <v>434</v>
      </c>
      <c r="D3316" s="1">
        <v>1.32309618566618</v>
      </c>
      <c r="E3316" s="1">
        <v>1.3233740775636</v>
      </c>
      <c r="F3316" s="1">
        <v>-0.297022333577171</v>
      </c>
      <c r="G3316" s="1"/>
    </row>
    <row r="3317" spans="1:7" x14ac:dyDescent="0.25">
      <c r="A3317" s="2" t="str">
        <f t="shared" si="51"/>
        <v>4_435</v>
      </c>
      <c r="B3317" s="1">
        <v>4</v>
      </c>
      <c r="C3317" s="1">
        <v>435</v>
      </c>
      <c r="D3317" s="1">
        <v>-0.28336320843511797</v>
      </c>
      <c r="E3317" s="1">
        <v>-0.285341218456653</v>
      </c>
      <c r="F3317" s="1">
        <v>0.24432640786813001</v>
      </c>
      <c r="G3317" s="1"/>
    </row>
    <row r="3318" spans="1:7" x14ac:dyDescent="0.25">
      <c r="A3318" s="2" t="str">
        <f t="shared" si="51"/>
        <v>4_436</v>
      </c>
      <c r="B3318" s="1">
        <v>4</v>
      </c>
      <c r="C3318" s="1">
        <v>436</v>
      </c>
      <c r="D3318" s="1">
        <v>-1.6479290276183201</v>
      </c>
      <c r="E3318" s="1">
        <v>-1.6473558049485699</v>
      </c>
      <c r="F3318" s="1">
        <v>-0.18298826096048401</v>
      </c>
      <c r="G3318" s="1"/>
    </row>
    <row r="3319" spans="1:7" x14ac:dyDescent="0.25">
      <c r="A3319" s="2" t="str">
        <f t="shared" si="51"/>
        <v>4_437</v>
      </c>
      <c r="B3319" s="1">
        <v>4</v>
      </c>
      <c r="C3319" s="1">
        <v>437</v>
      </c>
      <c r="D3319" s="1">
        <v>0.31276507848817803</v>
      </c>
      <c r="E3319" s="1">
        <v>0.310970210950133</v>
      </c>
      <c r="F3319" s="1">
        <v>-0.65628290091838104</v>
      </c>
      <c r="G3319" s="1"/>
    </row>
    <row r="3320" spans="1:7" x14ac:dyDescent="0.25">
      <c r="A3320" s="2" t="str">
        <f t="shared" si="51"/>
        <v>4_438</v>
      </c>
      <c r="B3320" s="1">
        <v>4</v>
      </c>
      <c r="C3320" s="1">
        <v>438</v>
      </c>
      <c r="D3320" s="1">
        <v>1.16099439746263</v>
      </c>
      <c r="E3320" s="1">
        <v>1.1586648000194</v>
      </c>
      <c r="F3320" s="1">
        <v>-0.197492060461709</v>
      </c>
      <c r="G3320" s="1"/>
    </row>
    <row r="3321" spans="1:7" x14ac:dyDescent="0.25">
      <c r="A3321" s="2" t="str">
        <f t="shared" si="51"/>
        <v>4_439</v>
      </c>
      <c r="B3321" s="1">
        <v>4</v>
      </c>
      <c r="C3321" s="1">
        <v>439</v>
      </c>
      <c r="D3321" s="1">
        <v>0.454374068277907</v>
      </c>
      <c r="E3321" s="1">
        <v>0.45409514456473998</v>
      </c>
      <c r="F3321" s="1">
        <v>-4.8224134261193603E-2</v>
      </c>
      <c r="G3321" s="1"/>
    </row>
    <row r="3322" spans="1:7" x14ac:dyDescent="0.25">
      <c r="A3322" s="2" t="str">
        <f t="shared" si="51"/>
        <v>4_440</v>
      </c>
      <c r="B3322" s="1">
        <v>4</v>
      </c>
      <c r="C3322" s="1">
        <v>440</v>
      </c>
      <c r="D3322" s="1">
        <v>0.31951719491841901</v>
      </c>
      <c r="E3322" s="1">
        <v>0.32029653211961401</v>
      </c>
      <c r="F3322" s="1">
        <v>-0.26449410319872702</v>
      </c>
      <c r="G3322" s="1"/>
    </row>
    <row r="3323" spans="1:7" x14ac:dyDescent="0.25">
      <c r="A3323" s="2" t="str">
        <f t="shared" si="51"/>
        <v>4_441</v>
      </c>
      <c r="B3323" s="1">
        <v>4</v>
      </c>
      <c r="C3323" s="1">
        <v>441</v>
      </c>
      <c r="D3323" s="1">
        <v>0.45807118747963699</v>
      </c>
      <c r="E3323" s="1">
        <v>0.45828641271308201</v>
      </c>
      <c r="F3323" s="1">
        <v>-2.4285900478629099</v>
      </c>
      <c r="G3323" s="1"/>
    </row>
    <row r="3324" spans="1:7" x14ac:dyDescent="0.25">
      <c r="A3324" s="2" t="str">
        <f t="shared" si="51"/>
        <v>4_442</v>
      </c>
      <c r="B3324" s="1">
        <v>4</v>
      </c>
      <c r="C3324" s="1">
        <v>442</v>
      </c>
      <c r="D3324" s="1">
        <v>1.68254024396483</v>
      </c>
      <c r="E3324" s="1">
        <v>1.6839997299296099</v>
      </c>
      <c r="F3324" s="1">
        <v>-0.58796016634738801</v>
      </c>
      <c r="G3324" s="1"/>
    </row>
    <row r="3325" spans="1:7" x14ac:dyDescent="0.25">
      <c r="A3325" s="2" t="str">
        <f t="shared" si="51"/>
        <v>4_443</v>
      </c>
      <c r="B3325" s="1">
        <v>4</v>
      </c>
      <c r="C3325" s="1">
        <v>443</v>
      </c>
      <c r="D3325" s="1">
        <v>-1.2203104447469399</v>
      </c>
      <c r="E3325" s="1">
        <v>-1.2198451620348001</v>
      </c>
      <c r="F3325" s="1">
        <v>-2.09746227120909</v>
      </c>
      <c r="G3325" s="1"/>
    </row>
    <row r="3326" spans="1:7" x14ac:dyDescent="0.25">
      <c r="A3326" s="2" t="str">
        <f t="shared" si="51"/>
        <v>4_444</v>
      </c>
      <c r="B3326" s="1">
        <v>4</v>
      </c>
      <c r="C3326" s="1">
        <v>444</v>
      </c>
      <c r="D3326" s="1">
        <v>-0.84952971843431302</v>
      </c>
      <c r="E3326" s="1">
        <v>-0.85015589569761496</v>
      </c>
      <c r="F3326" s="1">
        <v>-1.1560349549256801</v>
      </c>
      <c r="G3326" s="1"/>
    </row>
    <row r="3327" spans="1:7" x14ac:dyDescent="0.25">
      <c r="A3327" s="2" t="str">
        <f t="shared" si="51"/>
        <v>4_445</v>
      </c>
      <c r="B3327" s="1">
        <v>4</v>
      </c>
      <c r="C3327" s="1">
        <v>445</v>
      </c>
      <c r="D3327" s="1">
        <v>-1.20563410300862</v>
      </c>
      <c r="E3327" s="1">
        <v>-1.2044413995943699</v>
      </c>
      <c r="F3327" s="1">
        <v>-0.73416945045663795</v>
      </c>
      <c r="G3327" s="1"/>
    </row>
    <row r="3328" spans="1:7" x14ac:dyDescent="0.25">
      <c r="A3328" s="2" t="str">
        <f t="shared" si="51"/>
        <v>4_446</v>
      </c>
      <c r="B3328" s="1">
        <v>4</v>
      </c>
      <c r="C3328" s="1">
        <v>446</v>
      </c>
      <c r="D3328" s="1">
        <v>-4.2146983307082102E-2</v>
      </c>
      <c r="E3328" s="1">
        <v>-4.2468825002459402E-2</v>
      </c>
      <c r="F3328" s="1">
        <v>-0.31605041772250497</v>
      </c>
      <c r="G3328" s="1"/>
    </row>
    <row r="3329" spans="1:7" x14ac:dyDescent="0.25">
      <c r="A3329" s="2" t="str">
        <f t="shared" si="51"/>
        <v>4_447</v>
      </c>
      <c r="B3329" s="1">
        <v>4</v>
      </c>
      <c r="C3329" s="1">
        <v>447</v>
      </c>
      <c r="D3329" s="1">
        <v>-0.45075195488727499</v>
      </c>
      <c r="E3329" s="1">
        <v>-0.45136574864149998</v>
      </c>
      <c r="F3329" s="1">
        <v>1.1685482017494699</v>
      </c>
      <c r="G3329" s="1"/>
    </row>
    <row r="3330" spans="1:7" x14ac:dyDescent="0.25">
      <c r="A3330" s="2" t="str">
        <f t="shared" si="51"/>
        <v>4_448</v>
      </c>
      <c r="B3330" s="1">
        <v>4</v>
      </c>
      <c r="C3330" s="1">
        <v>448</v>
      </c>
      <c r="D3330" s="1">
        <v>-1.13621354941346E-2</v>
      </c>
      <c r="E3330" s="1">
        <v>-1.29071326909513E-2</v>
      </c>
      <c r="F3330" s="1">
        <v>1.37962951614234</v>
      </c>
      <c r="G3330" s="1"/>
    </row>
    <row r="3331" spans="1:7" x14ac:dyDescent="0.25">
      <c r="A3331" s="2" t="str">
        <f t="shared" ref="A3331:A3394" si="52">B3331&amp;"_"&amp;C3331</f>
        <v>4_449</v>
      </c>
      <c r="B3331" s="1">
        <v>4</v>
      </c>
      <c r="C3331" s="1">
        <v>449</v>
      </c>
      <c r="D3331" s="1">
        <v>0.14329749393618799</v>
      </c>
      <c r="E3331" s="1">
        <v>0.14339461475040699</v>
      </c>
      <c r="F3331" s="1">
        <v>0.57602500657804501</v>
      </c>
      <c r="G3331" s="1"/>
    </row>
    <row r="3332" spans="1:7" x14ac:dyDescent="0.25">
      <c r="A3332" s="2" t="str">
        <f t="shared" si="52"/>
        <v>4_450</v>
      </c>
      <c r="B3332" s="1">
        <v>4</v>
      </c>
      <c r="C3332" s="1">
        <v>450</v>
      </c>
      <c r="D3332" s="1">
        <v>2.4293916324541899E-2</v>
      </c>
      <c r="E3332" s="1">
        <v>2.4207287259749001E-2</v>
      </c>
      <c r="F3332" s="1">
        <v>-0.13019052843371401</v>
      </c>
      <c r="G3332" s="1"/>
    </row>
    <row r="3333" spans="1:7" x14ac:dyDescent="0.25">
      <c r="A3333" s="2" t="str">
        <f t="shared" si="52"/>
        <v>4_451</v>
      </c>
      <c r="B3333" s="1">
        <v>4</v>
      </c>
      <c r="C3333" s="1">
        <v>451</v>
      </c>
      <c r="D3333" s="1">
        <v>0.980628013189909</v>
      </c>
      <c r="E3333" s="1">
        <v>0.98017868622784499</v>
      </c>
      <c r="F3333" s="1">
        <v>0.274966560369517</v>
      </c>
      <c r="G3333" s="1"/>
    </row>
    <row r="3334" spans="1:7" x14ac:dyDescent="0.25">
      <c r="A3334" s="2" t="str">
        <f t="shared" si="52"/>
        <v>4_452</v>
      </c>
      <c r="B3334" s="1">
        <v>4</v>
      </c>
      <c r="C3334" s="1">
        <v>452</v>
      </c>
      <c r="D3334" s="1">
        <v>-0.24435700290922299</v>
      </c>
      <c r="E3334" s="1">
        <v>-0.24482934467150699</v>
      </c>
      <c r="F3334" s="1">
        <v>-0.54704214215498304</v>
      </c>
      <c r="G3334" s="1"/>
    </row>
    <row r="3335" spans="1:7" x14ac:dyDescent="0.25">
      <c r="A3335" s="2" t="str">
        <f t="shared" si="52"/>
        <v>4_453</v>
      </c>
      <c r="B3335" s="1">
        <v>4</v>
      </c>
      <c r="C3335" s="1">
        <v>453</v>
      </c>
      <c r="D3335" s="1">
        <v>0.81934821691647697</v>
      </c>
      <c r="E3335" s="1">
        <v>0.819712905451494</v>
      </c>
      <c r="F3335" s="1">
        <v>1.06774726062058</v>
      </c>
      <c r="G3335" s="1"/>
    </row>
    <row r="3336" spans="1:7" x14ac:dyDescent="0.25">
      <c r="A3336" s="2" t="str">
        <f t="shared" si="52"/>
        <v>4_454</v>
      </c>
      <c r="B3336" s="1">
        <v>4</v>
      </c>
      <c r="C3336" s="1">
        <v>454</v>
      </c>
      <c r="D3336" s="1">
        <v>-0.16594973495343801</v>
      </c>
      <c r="E3336" s="1">
        <v>-0.164839444940753</v>
      </c>
      <c r="F3336" s="1">
        <v>0.18582455112436</v>
      </c>
      <c r="G3336" s="1"/>
    </row>
    <row r="3337" spans="1:7" x14ac:dyDescent="0.25">
      <c r="A3337" s="2" t="str">
        <f t="shared" si="52"/>
        <v>4_455</v>
      </c>
      <c r="B3337" s="1">
        <v>4</v>
      </c>
      <c r="C3337" s="1">
        <v>455</v>
      </c>
      <c r="D3337" s="1">
        <v>0.36098833268189701</v>
      </c>
      <c r="E3337" s="1">
        <v>0.36209422216312798</v>
      </c>
      <c r="F3337" s="1">
        <v>0.90030209577515996</v>
      </c>
      <c r="G3337" s="1"/>
    </row>
    <row r="3338" spans="1:7" x14ac:dyDescent="0.25">
      <c r="A3338" s="2" t="str">
        <f t="shared" si="52"/>
        <v>4_456</v>
      </c>
      <c r="B3338" s="1">
        <v>4</v>
      </c>
      <c r="C3338" s="1">
        <v>456</v>
      </c>
      <c r="D3338" s="1">
        <v>-2.51478964313895</v>
      </c>
      <c r="E3338" s="1">
        <v>-2.5145020464444601</v>
      </c>
      <c r="F3338" s="1">
        <v>-1.8488988043508701</v>
      </c>
      <c r="G3338" s="1"/>
    </row>
    <row r="3339" spans="1:7" x14ac:dyDescent="0.25">
      <c r="A3339" s="2" t="str">
        <f t="shared" si="52"/>
        <v>4_457</v>
      </c>
      <c r="B3339" s="1">
        <v>4</v>
      </c>
      <c r="C3339" s="1">
        <v>457</v>
      </c>
      <c r="D3339" s="1">
        <v>0.48860188947587302</v>
      </c>
      <c r="E3339" s="1">
        <v>0.48963894606382502</v>
      </c>
      <c r="F3339" s="1">
        <v>1.2074016997618799</v>
      </c>
      <c r="G3339" s="1"/>
    </row>
    <row r="3340" spans="1:7" x14ac:dyDescent="0.25">
      <c r="A3340" s="2" t="str">
        <f t="shared" si="52"/>
        <v>4_458</v>
      </c>
      <c r="B3340" s="1">
        <v>4</v>
      </c>
      <c r="C3340" s="1">
        <v>458</v>
      </c>
      <c r="D3340" s="1">
        <v>5.6955950898228698E-2</v>
      </c>
      <c r="E3340" s="1">
        <v>5.6033491031727299E-2</v>
      </c>
      <c r="F3340" s="1">
        <v>0.94007120354155205</v>
      </c>
      <c r="G3340" s="1"/>
    </row>
    <row r="3341" spans="1:7" x14ac:dyDescent="0.25">
      <c r="A3341" s="2" t="str">
        <f t="shared" si="52"/>
        <v>4_459</v>
      </c>
      <c r="B3341" s="1">
        <v>4</v>
      </c>
      <c r="C3341" s="1">
        <v>459</v>
      </c>
      <c r="D3341" s="1">
        <v>-1.42468855623923</v>
      </c>
      <c r="E3341" s="1">
        <v>-1.4240126416513501</v>
      </c>
      <c r="F3341" s="1">
        <v>-1.60617033784092</v>
      </c>
      <c r="G3341" s="1"/>
    </row>
    <row r="3342" spans="1:7" x14ac:dyDescent="0.25">
      <c r="A3342" s="2" t="str">
        <f t="shared" si="52"/>
        <v>4_460</v>
      </c>
      <c r="B3342" s="1">
        <v>4</v>
      </c>
      <c r="C3342" s="1">
        <v>460</v>
      </c>
      <c r="D3342" s="1">
        <v>0.76229618116268305</v>
      </c>
      <c r="E3342" s="1">
        <v>0.76374715316263697</v>
      </c>
      <c r="F3342" s="1">
        <v>-0.87215530966740396</v>
      </c>
      <c r="G3342" s="1"/>
    </row>
    <row r="3343" spans="1:7" x14ac:dyDescent="0.25">
      <c r="A3343" s="2" t="str">
        <f t="shared" si="52"/>
        <v>4_461</v>
      </c>
      <c r="B3343" s="1">
        <v>4</v>
      </c>
      <c r="C3343" s="1">
        <v>461</v>
      </c>
      <c r="D3343" s="1">
        <v>-0.38882286695777901</v>
      </c>
      <c r="E3343" s="1">
        <v>-0.38911880137437699</v>
      </c>
      <c r="F3343" s="1">
        <v>-1.5148991626244399</v>
      </c>
      <c r="G3343" s="1"/>
    </row>
    <row r="3344" spans="1:7" x14ac:dyDescent="0.25">
      <c r="A3344" s="2" t="str">
        <f t="shared" si="52"/>
        <v>4_462</v>
      </c>
      <c r="B3344" s="1">
        <v>4</v>
      </c>
      <c r="C3344" s="1">
        <v>462</v>
      </c>
      <c r="D3344" s="1">
        <v>1.6050699811367499</v>
      </c>
      <c r="E3344" s="1">
        <v>1.6030161218674499</v>
      </c>
      <c r="F3344" s="1">
        <v>1.5297617939806101</v>
      </c>
      <c r="G3344" s="1"/>
    </row>
    <row r="3345" spans="1:7" x14ac:dyDescent="0.25">
      <c r="A3345" s="2" t="str">
        <f t="shared" si="52"/>
        <v>4_463</v>
      </c>
      <c r="B3345" s="1">
        <v>4</v>
      </c>
      <c r="C3345" s="1">
        <v>463</v>
      </c>
      <c r="D3345" s="1">
        <v>-1.1578205403497901</v>
      </c>
      <c r="E3345" s="1">
        <v>-1.15688849464137</v>
      </c>
      <c r="F3345" s="1">
        <v>-0.62784449606723902</v>
      </c>
      <c r="G3345" s="1"/>
    </row>
    <row r="3346" spans="1:7" x14ac:dyDescent="0.25">
      <c r="A3346" s="2" t="str">
        <f t="shared" si="52"/>
        <v>4_464</v>
      </c>
      <c r="B3346" s="1">
        <v>4</v>
      </c>
      <c r="C3346" s="1">
        <v>464</v>
      </c>
      <c r="D3346" s="1">
        <v>-0.843212150097161</v>
      </c>
      <c r="E3346" s="1">
        <v>-0.84173938674828397</v>
      </c>
      <c r="F3346" s="1">
        <v>0.13672474732533299</v>
      </c>
      <c r="G3346" s="1"/>
    </row>
    <row r="3347" spans="1:7" x14ac:dyDescent="0.25">
      <c r="A3347" s="2" t="str">
        <f t="shared" si="52"/>
        <v>4_465</v>
      </c>
      <c r="B3347" s="1">
        <v>4</v>
      </c>
      <c r="C3347" s="1">
        <v>465</v>
      </c>
      <c r="D3347" s="1">
        <v>4.5807730855850499E-2</v>
      </c>
      <c r="E3347" s="1">
        <v>4.4992754734419403E-2</v>
      </c>
      <c r="F3347" s="1">
        <v>-0.64793457255012499</v>
      </c>
      <c r="G3347" s="1"/>
    </row>
    <row r="3348" spans="1:7" x14ac:dyDescent="0.25">
      <c r="A3348" s="2" t="str">
        <f t="shared" si="52"/>
        <v>4_466</v>
      </c>
      <c r="B3348" s="1">
        <v>4</v>
      </c>
      <c r="C3348" s="1">
        <v>466</v>
      </c>
      <c r="D3348" s="1">
        <v>-1.41548221092111</v>
      </c>
      <c r="E3348" s="1">
        <v>-1.4163704707740099</v>
      </c>
      <c r="F3348" s="1">
        <v>0.55852780901825005</v>
      </c>
      <c r="G3348" s="1"/>
    </row>
    <row r="3349" spans="1:7" x14ac:dyDescent="0.25">
      <c r="A3349" s="2" t="str">
        <f t="shared" si="52"/>
        <v>4_467</v>
      </c>
      <c r="B3349" s="1">
        <v>4</v>
      </c>
      <c r="C3349" s="1">
        <v>467</v>
      </c>
      <c r="D3349" s="1">
        <v>-0.18003968290476999</v>
      </c>
      <c r="E3349" s="1">
        <v>-0.179547210786343</v>
      </c>
      <c r="F3349" s="1">
        <v>-0.181748704004948</v>
      </c>
      <c r="G3349" s="1"/>
    </row>
    <row r="3350" spans="1:7" x14ac:dyDescent="0.25">
      <c r="A3350" s="2" t="str">
        <f t="shared" si="52"/>
        <v>4_468</v>
      </c>
      <c r="B3350" s="1">
        <v>4</v>
      </c>
      <c r="C3350" s="1">
        <v>468</v>
      </c>
      <c r="D3350" s="1">
        <v>-1.6983268653580701</v>
      </c>
      <c r="E3350" s="1">
        <v>-1.69954809934561</v>
      </c>
      <c r="F3350" s="1">
        <v>0.197632624876631</v>
      </c>
      <c r="G3350" s="1"/>
    </row>
    <row r="3351" spans="1:7" x14ac:dyDescent="0.25">
      <c r="A3351" s="2" t="str">
        <f t="shared" si="52"/>
        <v>4_469</v>
      </c>
      <c r="B3351" s="1">
        <v>4</v>
      </c>
      <c r="C3351" s="1">
        <v>469</v>
      </c>
      <c r="D3351" s="1">
        <v>0.85439309182057399</v>
      </c>
      <c r="E3351" s="1">
        <v>0.85481396112516705</v>
      </c>
      <c r="F3351" s="1">
        <v>0.36587683280643302</v>
      </c>
      <c r="G3351" s="1"/>
    </row>
    <row r="3352" spans="1:7" x14ac:dyDescent="0.25">
      <c r="A3352" s="2" t="str">
        <f t="shared" si="52"/>
        <v>4_470</v>
      </c>
      <c r="B3352" s="1">
        <v>4</v>
      </c>
      <c r="C3352" s="1">
        <v>470</v>
      </c>
      <c r="D3352" s="1">
        <v>0.995375775433465</v>
      </c>
      <c r="E3352" s="1">
        <v>0.99539324679743801</v>
      </c>
      <c r="F3352" s="1">
        <v>-0.76762696733845803</v>
      </c>
      <c r="G3352" s="1"/>
    </row>
    <row r="3353" spans="1:7" x14ac:dyDescent="0.25">
      <c r="A3353" s="2" t="str">
        <f t="shared" si="52"/>
        <v>4_471</v>
      </c>
      <c r="B3353" s="1">
        <v>4</v>
      </c>
      <c r="C3353" s="1">
        <v>471</v>
      </c>
      <c r="D3353" s="1">
        <v>0.790888831777388</v>
      </c>
      <c r="E3353" s="1">
        <v>0.79055581651138196</v>
      </c>
      <c r="F3353" s="1">
        <v>-0.26889778918344798</v>
      </c>
      <c r="G3353" s="1"/>
    </row>
    <row r="3354" spans="1:7" x14ac:dyDescent="0.25">
      <c r="A3354" s="2" t="str">
        <f t="shared" si="52"/>
        <v>4_472</v>
      </c>
      <c r="B3354" s="1">
        <v>4</v>
      </c>
      <c r="C3354" s="1">
        <v>472</v>
      </c>
      <c r="D3354" s="1">
        <v>0.42707574267513598</v>
      </c>
      <c r="E3354" s="1">
        <v>0.42788418223465702</v>
      </c>
      <c r="F3354" s="1">
        <v>0.32832388840613902</v>
      </c>
      <c r="G3354" s="1"/>
    </row>
    <row r="3355" spans="1:7" x14ac:dyDescent="0.25">
      <c r="A3355" s="2" t="str">
        <f t="shared" si="52"/>
        <v>4_473</v>
      </c>
      <c r="B3355" s="1">
        <v>4</v>
      </c>
      <c r="C3355" s="1">
        <v>473</v>
      </c>
      <c r="D3355" s="1">
        <v>1.06407484483383</v>
      </c>
      <c r="E3355" s="1">
        <v>1.0643651449626801</v>
      </c>
      <c r="F3355" s="1">
        <v>-0.12875882654404799</v>
      </c>
      <c r="G3355" s="1"/>
    </row>
    <row r="3356" spans="1:7" x14ac:dyDescent="0.25">
      <c r="A3356" s="2" t="str">
        <f t="shared" si="52"/>
        <v>4_474</v>
      </c>
      <c r="B3356" s="1">
        <v>4</v>
      </c>
      <c r="C3356" s="1">
        <v>474</v>
      </c>
      <c r="D3356" s="1">
        <v>1.56225283772975</v>
      </c>
      <c r="E3356" s="1">
        <v>1.56158591962523</v>
      </c>
      <c r="F3356" s="1">
        <v>-0.72700804742327796</v>
      </c>
      <c r="G3356" s="1"/>
    </row>
    <row r="3357" spans="1:7" x14ac:dyDescent="0.25">
      <c r="A3357" s="2" t="str">
        <f t="shared" si="52"/>
        <v>4_475</v>
      </c>
      <c r="B3357" s="1">
        <v>4</v>
      </c>
      <c r="C3357" s="1">
        <v>475</v>
      </c>
      <c r="D3357" s="1">
        <v>0.30347249029756301</v>
      </c>
      <c r="E3357" s="1">
        <v>0.30356470838910898</v>
      </c>
      <c r="F3357" s="1">
        <v>-1.72533552148212</v>
      </c>
      <c r="G3357" s="1"/>
    </row>
    <row r="3358" spans="1:7" x14ac:dyDescent="0.25">
      <c r="A3358" s="2" t="str">
        <f t="shared" si="52"/>
        <v>4_476</v>
      </c>
      <c r="B3358" s="1">
        <v>4</v>
      </c>
      <c r="C3358" s="1">
        <v>476</v>
      </c>
      <c r="D3358" s="1">
        <v>-0.28762893518987098</v>
      </c>
      <c r="E3358" s="1">
        <v>-0.28616665689196302</v>
      </c>
      <c r="F3358" s="1">
        <v>0.134748764042565</v>
      </c>
      <c r="G3358" s="1"/>
    </row>
    <row r="3359" spans="1:7" x14ac:dyDescent="0.25">
      <c r="A3359" s="2" t="str">
        <f t="shared" si="52"/>
        <v>4_477</v>
      </c>
      <c r="B3359" s="1">
        <v>4</v>
      </c>
      <c r="C3359" s="1">
        <v>477</v>
      </c>
      <c r="D3359" s="1">
        <v>0.72930579604763202</v>
      </c>
      <c r="E3359" s="1">
        <v>0.72750678825082604</v>
      </c>
      <c r="F3359" s="1">
        <v>-0.28455072443656898</v>
      </c>
      <c r="G3359" s="1"/>
    </row>
    <row r="3360" spans="1:7" x14ac:dyDescent="0.25">
      <c r="A3360" s="2" t="str">
        <f t="shared" si="52"/>
        <v>4_478</v>
      </c>
      <c r="B3360" s="1">
        <v>4</v>
      </c>
      <c r="C3360" s="1">
        <v>478</v>
      </c>
      <c r="D3360" s="1">
        <v>1.33569064955841</v>
      </c>
      <c r="E3360" s="1">
        <v>1.3360903485662801</v>
      </c>
      <c r="F3360" s="1">
        <v>-0.36805100369791799</v>
      </c>
      <c r="G3360" s="1"/>
    </row>
    <row r="3361" spans="1:7" x14ac:dyDescent="0.25">
      <c r="A3361" s="2" t="str">
        <f t="shared" si="52"/>
        <v>4_479</v>
      </c>
      <c r="B3361" s="1">
        <v>4</v>
      </c>
      <c r="C3361" s="1">
        <v>479</v>
      </c>
      <c r="D3361" s="1">
        <v>-0.58382401727305699</v>
      </c>
      <c r="E3361" s="1">
        <v>-0.58392028056053802</v>
      </c>
      <c r="F3361" s="1">
        <v>0.52905450639804497</v>
      </c>
      <c r="G3361" s="1"/>
    </row>
    <row r="3362" spans="1:7" x14ac:dyDescent="0.25">
      <c r="A3362" s="2" t="str">
        <f t="shared" si="52"/>
        <v>4_480</v>
      </c>
      <c r="B3362" s="1">
        <v>4</v>
      </c>
      <c r="C3362" s="1">
        <v>480</v>
      </c>
      <c r="D3362" s="1">
        <v>-0.40452272963710201</v>
      </c>
      <c r="E3362" s="1">
        <v>-0.40479143832077902</v>
      </c>
      <c r="F3362" s="1">
        <v>-0.476143406949882</v>
      </c>
      <c r="G3362" s="1"/>
    </row>
    <row r="3363" spans="1:7" x14ac:dyDescent="0.25">
      <c r="A3363" s="2" t="str">
        <f t="shared" si="52"/>
        <v>4_481</v>
      </c>
      <c r="B3363" s="1">
        <v>4</v>
      </c>
      <c r="C3363" s="1">
        <v>481</v>
      </c>
      <c r="D3363" s="1">
        <v>-0.46424494911216102</v>
      </c>
      <c r="E3363" s="1">
        <v>-0.46421202358296698</v>
      </c>
      <c r="F3363" s="1">
        <v>0.53039610588783004</v>
      </c>
      <c r="G3363" s="1"/>
    </row>
    <row r="3364" spans="1:7" x14ac:dyDescent="0.25">
      <c r="A3364" s="2" t="str">
        <f t="shared" si="52"/>
        <v>4_482</v>
      </c>
      <c r="B3364" s="1">
        <v>4</v>
      </c>
      <c r="C3364" s="1">
        <v>482</v>
      </c>
      <c r="D3364" s="1">
        <v>0.65573771588365304</v>
      </c>
      <c r="E3364" s="1">
        <v>0.65688965576259195</v>
      </c>
      <c r="F3364" s="1">
        <v>0.81483885356450103</v>
      </c>
      <c r="G3364" s="1"/>
    </row>
    <row r="3365" spans="1:7" x14ac:dyDescent="0.25">
      <c r="A3365" s="2" t="str">
        <f t="shared" si="52"/>
        <v>4_483</v>
      </c>
      <c r="B3365" s="1">
        <v>4</v>
      </c>
      <c r="C3365" s="1">
        <v>483</v>
      </c>
      <c r="D3365" s="1">
        <v>-0.13829867235243001</v>
      </c>
      <c r="E3365" s="1">
        <v>-0.13775794341389999</v>
      </c>
      <c r="F3365" s="1">
        <v>0.94611408225377402</v>
      </c>
      <c r="G3365" s="1"/>
    </row>
    <row r="3366" spans="1:7" x14ac:dyDescent="0.25">
      <c r="A3366" s="2" t="str">
        <f t="shared" si="52"/>
        <v>4_484</v>
      </c>
      <c r="B3366" s="1">
        <v>4</v>
      </c>
      <c r="C3366" s="1">
        <v>484</v>
      </c>
      <c r="D3366" s="1">
        <v>1.1882540916544899</v>
      </c>
      <c r="E3366" s="1">
        <v>1.1867173994518101</v>
      </c>
      <c r="F3366" s="1">
        <v>-0.101081175384415</v>
      </c>
      <c r="G3366" s="1"/>
    </row>
    <row r="3367" spans="1:7" x14ac:dyDescent="0.25">
      <c r="A3367" s="2" t="str">
        <f t="shared" si="52"/>
        <v>4_485</v>
      </c>
      <c r="B3367" s="1">
        <v>4</v>
      </c>
      <c r="C3367" s="1">
        <v>485</v>
      </c>
      <c r="D3367" s="1">
        <v>0.72902420438290105</v>
      </c>
      <c r="E3367" s="1">
        <v>0.72909016104506896</v>
      </c>
      <c r="F3367" s="1">
        <v>0.62305742963726096</v>
      </c>
      <c r="G3367" s="1"/>
    </row>
    <row r="3368" spans="1:7" x14ac:dyDescent="0.25">
      <c r="A3368" s="2" t="str">
        <f t="shared" si="52"/>
        <v>4_486</v>
      </c>
      <c r="B3368" s="1">
        <v>4</v>
      </c>
      <c r="C3368" s="1">
        <v>486</v>
      </c>
      <c r="D3368" s="1">
        <v>-0.94227600066497896</v>
      </c>
      <c r="E3368" s="1">
        <v>-0.942520292757691</v>
      </c>
      <c r="F3368" s="1">
        <v>-1.34107157347141</v>
      </c>
      <c r="G3368" s="1"/>
    </row>
    <row r="3369" spans="1:7" x14ac:dyDescent="0.25">
      <c r="A3369" s="2" t="str">
        <f t="shared" si="52"/>
        <v>4_487</v>
      </c>
      <c r="B3369" s="1">
        <v>4</v>
      </c>
      <c r="C3369" s="1">
        <v>487</v>
      </c>
      <c r="D3369" s="1">
        <v>-0.92737279061600697</v>
      </c>
      <c r="E3369" s="1">
        <v>-0.92757529381054404</v>
      </c>
      <c r="F3369" s="1">
        <v>-0.259619624914463</v>
      </c>
      <c r="G3369" s="1"/>
    </row>
    <row r="3370" spans="1:7" x14ac:dyDescent="0.25">
      <c r="A3370" s="2" t="str">
        <f t="shared" si="52"/>
        <v>4_488</v>
      </c>
      <c r="B3370" s="1">
        <v>4</v>
      </c>
      <c r="C3370" s="1">
        <v>488</v>
      </c>
      <c r="D3370" s="1">
        <v>0.26203613067967702</v>
      </c>
      <c r="E3370" s="1">
        <v>0.26388563685775801</v>
      </c>
      <c r="F3370" s="1">
        <v>1.1442133779686401</v>
      </c>
      <c r="G3370" s="1"/>
    </row>
    <row r="3371" spans="1:7" x14ac:dyDescent="0.25">
      <c r="A3371" s="2" t="str">
        <f t="shared" si="52"/>
        <v>4_489</v>
      </c>
      <c r="B3371" s="1">
        <v>4</v>
      </c>
      <c r="C3371" s="1">
        <v>489</v>
      </c>
      <c r="D3371" s="1">
        <v>0.55027371222117105</v>
      </c>
      <c r="E3371" s="1">
        <v>0.55070307724144096</v>
      </c>
      <c r="F3371" s="1">
        <v>1.00121607398695</v>
      </c>
      <c r="G3371" s="1"/>
    </row>
    <row r="3372" spans="1:7" x14ac:dyDescent="0.25">
      <c r="A3372" s="2" t="str">
        <f t="shared" si="52"/>
        <v>4_490</v>
      </c>
      <c r="B3372" s="1">
        <v>4</v>
      </c>
      <c r="C3372" s="1">
        <v>490</v>
      </c>
      <c r="D3372" s="1">
        <v>-1.58112958633742</v>
      </c>
      <c r="E3372" s="1">
        <v>-1.58046720669593</v>
      </c>
      <c r="F3372" s="1">
        <v>0.37604601047327801</v>
      </c>
      <c r="G3372" s="1"/>
    </row>
    <row r="3373" spans="1:7" x14ac:dyDescent="0.25">
      <c r="A3373" s="2" t="str">
        <f t="shared" si="52"/>
        <v>4_491</v>
      </c>
      <c r="B3373" s="1">
        <v>4</v>
      </c>
      <c r="C3373" s="1">
        <v>491</v>
      </c>
      <c r="D3373" s="1">
        <v>1.08254406602016</v>
      </c>
      <c r="E3373" s="1">
        <v>1.08312317330161</v>
      </c>
      <c r="F3373" s="1">
        <v>1.0119460816218</v>
      </c>
      <c r="G3373" s="1"/>
    </row>
    <row r="3374" spans="1:7" x14ac:dyDescent="0.25">
      <c r="A3374" s="2" t="str">
        <f t="shared" si="52"/>
        <v>4_492</v>
      </c>
      <c r="B3374" s="1">
        <v>4</v>
      </c>
      <c r="C3374" s="1">
        <v>492</v>
      </c>
      <c r="D3374" s="1">
        <v>1.79660949379013</v>
      </c>
      <c r="E3374" s="1">
        <v>1.7964644362078701</v>
      </c>
      <c r="F3374" s="1">
        <v>-0.20215099325588401</v>
      </c>
      <c r="G3374" s="1"/>
    </row>
    <row r="3375" spans="1:7" x14ac:dyDescent="0.25">
      <c r="A3375" s="2" t="str">
        <f t="shared" si="52"/>
        <v>4_493</v>
      </c>
      <c r="B3375" s="1">
        <v>4</v>
      </c>
      <c r="C3375" s="1">
        <v>493</v>
      </c>
      <c r="D3375" s="1">
        <v>0.23646993324483001</v>
      </c>
      <c r="E3375" s="1">
        <v>0.236848986466068</v>
      </c>
      <c r="F3375" s="1">
        <v>-0.88087869962028198</v>
      </c>
      <c r="G3375" s="1"/>
    </row>
    <row r="3376" spans="1:7" x14ac:dyDescent="0.25">
      <c r="A3376" s="2" t="str">
        <f t="shared" si="52"/>
        <v>4_494</v>
      </c>
      <c r="B3376" s="1">
        <v>4</v>
      </c>
      <c r="C3376" s="1">
        <v>494</v>
      </c>
      <c r="D3376" s="1">
        <v>-0.42920908057284202</v>
      </c>
      <c r="E3376" s="1">
        <v>-0.428866381446812</v>
      </c>
      <c r="F3376" s="1">
        <v>0.65073754042160703</v>
      </c>
      <c r="G3376" s="1"/>
    </row>
    <row r="3377" spans="1:7" x14ac:dyDescent="0.25">
      <c r="A3377" s="2" t="str">
        <f t="shared" si="52"/>
        <v>4_495</v>
      </c>
      <c r="B3377" s="1">
        <v>4</v>
      </c>
      <c r="C3377" s="1">
        <v>495</v>
      </c>
      <c r="D3377" s="1">
        <v>0.98408032329107298</v>
      </c>
      <c r="E3377" s="1">
        <v>0.98308096905281595</v>
      </c>
      <c r="F3377" s="1">
        <v>0.50246577075620003</v>
      </c>
      <c r="G3377" s="1"/>
    </row>
    <row r="3378" spans="1:7" x14ac:dyDescent="0.25">
      <c r="A3378" s="2" t="str">
        <f t="shared" si="52"/>
        <v>4_496</v>
      </c>
      <c r="B3378" s="1">
        <v>4</v>
      </c>
      <c r="C3378" s="1">
        <v>496</v>
      </c>
      <c r="D3378" s="1">
        <v>0.71636585587269896</v>
      </c>
      <c r="E3378" s="1">
        <v>0.71554459413706095</v>
      </c>
      <c r="F3378" s="1">
        <v>0.33374345348999701</v>
      </c>
      <c r="G3378" s="1"/>
    </row>
    <row r="3379" spans="1:7" x14ac:dyDescent="0.25">
      <c r="A3379" s="2" t="str">
        <f t="shared" si="52"/>
        <v>4_497</v>
      </c>
      <c r="B3379" s="1">
        <v>4</v>
      </c>
      <c r="C3379" s="1">
        <v>497</v>
      </c>
      <c r="D3379" s="1">
        <v>-0.48949664505757901</v>
      </c>
      <c r="E3379" s="1">
        <v>-0.48959029563290501</v>
      </c>
      <c r="F3379" s="1">
        <v>-0.39737142215271598</v>
      </c>
      <c r="G3379" s="1"/>
    </row>
    <row r="3380" spans="1:7" x14ac:dyDescent="0.25">
      <c r="A3380" s="2" t="str">
        <f t="shared" si="52"/>
        <v>4_498</v>
      </c>
      <c r="B3380" s="1">
        <v>4</v>
      </c>
      <c r="C3380" s="1">
        <v>498</v>
      </c>
      <c r="D3380" s="1">
        <v>-1.47616853239194</v>
      </c>
      <c r="E3380" s="1">
        <v>-1.47752460733771</v>
      </c>
      <c r="F3380" s="1">
        <v>1.0938637841810801</v>
      </c>
      <c r="G3380" s="1"/>
    </row>
    <row r="3381" spans="1:7" x14ac:dyDescent="0.25">
      <c r="A3381" s="2" t="str">
        <f t="shared" si="52"/>
        <v>4_499</v>
      </c>
      <c r="B3381" s="1">
        <v>4</v>
      </c>
      <c r="C3381" s="1">
        <v>499</v>
      </c>
      <c r="D3381" s="1">
        <v>0.23863185354154001</v>
      </c>
      <c r="E3381" s="1">
        <v>0.238777471880493</v>
      </c>
      <c r="F3381" s="1">
        <v>-0.64609503596402595</v>
      </c>
      <c r="G3381" s="1"/>
    </row>
    <row r="3382" spans="1:7" x14ac:dyDescent="0.25">
      <c r="A3382" s="2" t="str">
        <f t="shared" si="52"/>
        <v>4_500</v>
      </c>
      <c r="B3382" s="1">
        <v>4</v>
      </c>
      <c r="C3382" s="1">
        <v>500</v>
      </c>
      <c r="D3382" s="1">
        <v>0.42415820473681498</v>
      </c>
      <c r="E3382" s="1">
        <v>0.42357496142511702</v>
      </c>
      <c r="F3382" s="1">
        <v>-0.74730131589740001</v>
      </c>
      <c r="G3382" s="1"/>
    </row>
    <row r="3383" spans="1:7" x14ac:dyDescent="0.25">
      <c r="A3383" s="2" t="str">
        <f t="shared" si="52"/>
        <v>4_501</v>
      </c>
      <c r="B3383" s="1">
        <v>4</v>
      </c>
      <c r="C3383" s="1">
        <v>501</v>
      </c>
      <c r="D3383" s="1">
        <v>0.45196142152331098</v>
      </c>
      <c r="E3383" s="1">
        <v>0.45228821290760401</v>
      </c>
      <c r="F3383" s="1">
        <v>0.42838121708084698</v>
      </c>
      <c r="G3383" s="1"/>
    </row>
    <row r="3384" spans="1:7" x14ac:dyDescent="0.25">
      <c r="A3384" s="2" t="str">
        <f t="shared" si="52"/>
        <v>4_502</v>
      </c>
      <c r="B3384" s="1">
        <v>4</v>
      </c>
      <c r="C3384" s="1">
        <v>502</v>
      </c>
      <c r="D3384" s="1">
        <v>-1.0063817147396299</v>
      </c>
      <c r="E3384" s="1">
        <v>-1.00761190240156</v>
      </c>
      <c r="F3384" s="1">
        <v>-0.76250630989013601</v>
      </c>
      <c r="G3384" s="1"/>
    </row>
    <row r="3385" spans="1:7" x14ac:dyDescent="0.25">
      <c r="A3385" s="2" t="str">
        <f t="shared" si="52"/>
        <v>4_503</v>
      </c>
      <c r="B3385" s="1">
        <v>4</v>
      </c>
      <c r="C3385" s="1">
        <v>503</v>
      </c>
      <c r="D3385" s="1">
        <v>0.46756276598267998</v>
      </c>
      <c r="E3385" s="1">
        <v>0.46700820028025097</v>
      </c>
      <c r="F3385" s="1">
        <v>0.63187152608572195</v>
      </c>
      <c r="G3385" s="1"/>
    </row>
    <row r="3386" spans="1:7" x14ac:dyDescent="0.25">
      <c r="A3386" s="2" t="str">
        <f t="shared" si="52"/>
        <v>4_504</v>
      </c>
      <c r="B3386" s="1">
        <v>4</v>
      </c>
      <c r="C3386" s="1">
        <v>504</v>
      </c>
      <c r="D3386" s="1">
        <v>0.80794821600105304</v>
      </c>
      <c r="E3386" s="1">
        <v>0.80937578540246302</v>
      </c>
      <c r="F3386" s="1">
        <v>-0.30663484311223099</v>
      </c>
      <c r="G3386" s="1"/>
    </row>
    <row r="3387" spans="1:7" x14ac:dyDescent="0.25">
      <c r="A3387" s="2" t="str">
        <f t="shared" si="52"/>
        <v>4_505</v>
      </c>
      <c r="B3387" s="1">
        <v>4</v>
      </c>
      <c r="C3387" s="1">
        <v>505</v>
      </c>
      <c r="D3387" s="1">
        <v>1.9806741526023901</v>
      </c>
      <c r="E3387" s="1">
        <v>1.97967428359871</v>
      </c>
      <c r="F3387" s="1">
        <v>-0.76978919890562203</v>
      </c>
      <c r="G3387" s="1"/>
    </row>
    <row r="3388" spans="1:7" x14ac:dyDescent="0.25">
      <c r="A3388" s="2" t="str">
        <f t="shared" si="52"/>
        <v>4_506</v>
      </c>
      <c r="B3388" s="1">
        <v>4</v>
      </c>
      <c r="C3388" s="1">
        <v>506</v>
      </c>
      <c r="D3388" s="1">
        <v>-0.70026410871452405</v>
      </c>
      <c r="E3388" s="1">
        <v>-0.70065212088641304</v>
      </c>
      <c r="F3388" s="1">
        <v>0.74298243816323795</v>
      </c>
      <c r="G3388" s="1"/>
    </row>
    <row r="3389" spans="1:7" x14ac:dyDescent="0.25">
      <c r="A3389" s="2" t="str">
        <f t="shared" si="52"/>
        <v>4_507</v>
      </c>
      <c r="B3389" s="1">
        <v>4</v>
      </c>
      <c r="C3389" s="1">
        <v>507</v>
      </c>
      <c r="D3389" s="1">
        <v>0.67958534137304605</v>
      </c>
      <c r="E3389" s="1">
        <v>0.68098688189307699</v>
      </c>
      <c r="F3389" s="1">
        <v>0.41608075417328699</v>
      </c>
      <c r="G3389" s="1"/>
    </row>
    <row r="3390" spans="1:7" x14ac:dyDescent="0.25">
      <c r="A3390" s="2" t="str">
        <f t="shared" si="52"/>
        <v>4_508</v>
      </c>
      <c r="B3390" s="1">
        <v>4</v>
      </c>
      <c r="C3390" s="1">
        <v>508</v>
      </c>
      <c r="D3390" s="1">
        <v>-1.5241597787838299</v>
      </c>
      <c r="E3390" s="1">
        <v>-1.52272885876789</v>
      </c>
      <c r="F3390" s="1">
        <v>0.23015979656882701</v>
      </c>
      <c r="G3390" s="1"/>
    </row>
    <row r="3391" spans="1:7" x14ac:dyDescent="0.25">
      <c r="A3391" s="2" t="str">
        <f t="shared" si="52"/>
        <v>4_509</v>
      </c>
      <c r="B3391" s="1">
        <v>4</v>
      </c>
      <c r="C3391" s="1">
        <v>509</v>
      </c>
      <c r="D3391" s="1">
        <v>0.984817134164654</v>
      </c>
      <c r="E3391" s="1">
        <v>0.98576909624563602</v>
      </c>
      <c r="F3391" s="1">
        <v>-0.26136224338430403</v>
      </c>
      <c r="G3391" s="1"/>
    </row>
    <row r="3392" spans="1:7" x14ac:dyDescent="0.25">
      <c r="A3392" s="2" t="str">
        <f t="shared" si="52"/>
        <v>4_510</v>
      </c>
      <c r="B3392" s="1">
        <v>4</v>
      </c>
      <c r="C3392" s="1">
        <v>510</v>
      </c>
      <c r="D3392" s="1">
        <v>1.5814208439383</v>
      </c>
      <c r="E3392" s="1">
        <v>1.5816246461022101</v>
      </c>
      <c r="F3392" s="1">
        <v>0.54994192388601904</v>
      </c>
      <c r="G3392" s="1"/>
    </row>
    <row r="3393" spans="1:7" x14ac:dyDescent="0.25">
      <c r="A3393" s="2" t="str">
        <f t="shared" si="52"/>
        <v>4_511</v>
      </c>
      <c r="B3393" s="1">
        <v>4</v>
      </c>
      <c r="C3393" s="1">
        <v>511</v>
      </c>
      <c r="D3393" s="1">
        <v>-9.3722769783219501E-2</v>
      </c>
      <c r="E3393" s="1">
        <v>-9.2558411714734098E-2</v>
      </c>
      <c r="F3393" s="1">
        <v>-0.403735017848602</v>
      </c>
      <c r="G3393" s="1"/>
    </row>
    <row r="3394" spans="1:7" x14ac:dyDescent="0.25">
      <c r="A3394" s="2" t="str">
        <f t="shared" si="52"/>
        <v>4_512</v>
      </c>
      <c r="B3394" s="1">
        <v>4</v>
      </c>
      <c r="C3394" s="1">
        <v>512</v>
      </c>
      <c r="D3394" s="1">
        <v>1.1714318454939801</v>
      </c>
      <c r="E3394" s="1">
        <v>1.17061967600872</v>
      </c>
      <c r="F3394" s="1">
        <v>-0.17700558661261001</v>
      </c>
      <c r="G3394" s="1"/>
    </row>
    <row r="3395" spans="1:7" x14ac:dyDescent="0.25">
      <c r="A3395" s="2" t="str">
        <f t="shared" ref="A3395:A3458" si="53">B3395&amp;"_"&amp;C3395</f>
        <v>4_513</v>
      </c>
      <c r="B3395" s="1">
        <v>4</v>
      </c>
      <c r="C3395" s="1">
        <v>513</v>
      </c>
      <c r="D3395" s="1">
        <v>0.337032695407667</v>
      </c>
      <c r="E3395" s="1">
        <v>0.33605944146792799</v>
      </c>
      <c r="F3395" s="1">
        <v>-0.691477325515643</v>
      </c>
      <c r="G3395" s="1"/>
    </row>
    <row r="3396" spans="1:7" x14ac:dyDescent="0.25">
      <c r="A3396" s="2" t="str">
        <f t="shared" si="53"/>
        <v>4_514</v>
      </c>
      <c r="B3396" s="1">
        <v>4</v>
      </c>
      <c r="C3396" s="1">
        <v>514</v>
      </c>
      <c r="D3396" s="1">
        <v>1.1558470313792399</v>
      </c>
      <c r="E3396" s="1">
        <v>1.1553305500169699</v>
      </c>
      <c r="F3396" s="1">
        <v>0.63055084258282401</v>
      </c>
      <c r="G3396" s="1"/>
    </row>
    <row r="3397" spans="1:7" x14ac:dyDescent="0.25">
      <c r="A3397" s="2" t="str">
        <f t="shared" si="53"/>
        <v>4_515</v>
      </c>
      <c r="B3397" s="1">
        <v>4</v>
      </c>
      <c r="C3397" s="1">
        <v>515</v>
      </c>
      <c r="D3397" s="1">
        <v>-0.36783293522996302</v>
      </c>
      <c r="E3397" s="1">
        <v>-0.36784111913184098</v>
      </c>
      <c r="F3397" s="1">
        <v>1.63132449258932E-2</v>
      </c>
      <c r="G3397" s="1"/>
    </row>
    <row r="3398" spans="1:7" x14ac:dyDescent="0.25">
      <c r="A3398" s="2" t="str">
        <f t="shared" si="53"/>
        <v>4_516</v>
      </c>
      <c r="B3398" s="1">
        <v>4</v>
      </c>
      <c r="C3398" s="1">
        <v>516</v>
      </c>
      <c r="D3398" s="1">
        <v>5.5473002756198202E-2</v>
      </c>
      <c r="E3398" s="1">
        <v>5.6282894479144703E-2</v>
      </c>
      <c r="F3398" s="1">
        <v>0.61565245645932498</v>
      </c>
      <c r="G3398" s="1"/>
    </row>
    <row r="3399" spans="1:7" x14ac:dyDescent="0.25">
      <c r="A3399" s="2" t="str">
        <f t="shared" si="53"/>
        <v>4_517</v>
      </c>
      <c r="B3399" s="1">
        <v>4</v>
      </c>
      <c r="C3399" s="1">
        <v>517</v>
      </c>
      <c r="D3399" s="1">
        <v>-1.3204702207918</v>
      </c>
      <c r="E3399" s="1">
        <v>-1.3205073360272701</v>
      </c>
      <c r="F3399" s="1">
        <v>-1.32398948344991</v>
      </c>
      <c r="G3399" s="1"/>
    </row>
    <row r="3400" spans="1:7" x14ac:dyDescent="0.25">
      <c r="A3400" s="2" t="str">
        <f t="shared" si="53"/>
        <v>4_518</v>
      </c>
      <c r="B3400" s="1">
        <v>4</v>
      </c>
      <c r="C3400" s="1">
        <v>518</v>
      </c>
      <c r="D3400" s="1">
        <v>-0.67696084164088399</v>
      </c>
      <c r="E3400" s="1">
        <v>-0.67705585579106198</v>
      </c>
      <c r="F3400" s="1">
        <v>1.7317811392962199</v>
      </c>
      <c r="G3400" s="1"/>
    </row>
    <row r="3401" spans="1:7" x14ac:dyDescent="0.25">
      <c r="A3401" s="2" t="str">
        <f t="shared" si="53"/>
        <v>4_519</v>
      </c>
      <c r="B3401" s="1">
        <v>4</v>
      </c>
      <c r="C3401" s="1">
        <v>519</v>
      </c>
      <c r="D3401" s="1">
        <v>1.7246877600065</v>
      </c>
      <c r="E3401" s="1">
        <v>1.72439944567564</v>
      </c>
      <c r="F3401" s="1">
        <v>1.74642893365342</v>
      </c>
      <c r="G3401" s="1"/>
    </row>
    <row r="3402" spans="1:7" x14ac:dyDescent="0.25">
      <c r="A3402" s="2" t="str">
        <f t="shared" si="53"/>
        <v>4_520</v>
      </c>
      <c r="B3402" s="1">
        <v>4</v>
      </c>
      <c r="C3402" s="1">
        <v>520</v>
      </c>
      <c r="D3402" s="1">
        <v>0.88086556293688001</v>
      </c>
      <c r="E3402" s="1">
        <v>0.88262610727683799</v>
      </c>
      <c r="F3402" s="1">
        <v>-0.16802890686532199</v>
      </c>
      <c r="G3402" s="1"/>
    </row>
    <row r="3403" spans="1:7" x14ac:dyDescent="0.25">
      <c r="A3403" s="2" t="str">
        <f t="shared" si="53"/>
        <v>4_521</v>
      </c>
      <c r="B3403" s="1">
        <v>4</v>
      </c>
      <c r="C3403" s="1">
        <v>521</v>
      </c>
      <c r="D3403" s="1">
        <v>-1.09377565283393</v>
      </c>
      <c r="E3403" s="1">
        <v>-1.0923874886700999</v>
      </c>
      <c r="F3403" s="1">
        <v>0.768874623985487</v>
      </c>
      <c r="G3403" s="1"/>
    </row>
    <row r="3404" spans="1:7" x14ac:dyDescent="0.25">
      <c r="A3404" s="2" t="str">
        <f t="shared" si="53"/>
        <v>4_522</v>
      </c>
      <c r="B3404" s="1">
        <v>4</v>
      </c>
      <c r="C3404" s="1">
        <v>522</v>
      </c>
      <c r="D3404" s="1">
        <v>-4.4904699189526602E-2</v>
      </c>
      <c r="E3404" s="1">
        <v>-4.5870087923675702E-2</v>
      </c>
      <c r="F3404" s="1">
        <v>-0.98880995208567501</v>
      </c>
      <c r="G3404" s="1"/>
    </row>
    <row r="3405" spans="1:7" x14ac:dyDescent="0.25">
      <c r="A3405" s="2" t="str">
        <f t="shared" si="53"/>
        <v>4_523</v>
      </c>
      <c r="B3405" s="1">
        <v>4</v>
      </c>
      <c r="C3405" s="1">
        <v>523</v>
      </c>
      <c r="D3405" s="1">
        <v>1.0702404868222699</v>
      </c>
      <c r="E3405" s="1">
        <v>1.0691772355693401</v>
      </c>
      <c r="F3405" s="1">
        <v>-0.37173791901120001</v>
      </c>
      <c r="G3405" s="1"/>
    </row>
    <row r="3406" spans="1:7" x14ac:dyDescent="0.25">
      <c r="A3406" s="2" t="str">
        <f t="shared" si="53"/>
        <v>4_524</v>
      </c>
      <c r="B3406" s="1">
        <v>4</v>
      </c>
      <c r="C3406" s="1">
        <v>524</v>
      </c>
      <c r="D3406" s="1">
        <v>1.84842450148203</v>
      </c>
      <c r="E3406" s="1">
        <v>1.84871908769714</v>
      </c>
      <c r="F3406" s="1">
        <v>0.85632474419992399</v>
      </c>
      <c r="G3406" s="1"/>
    </row>
    <row r="3407" spans="1:7" x14ac:dyDescent="0.25">
      <c r="A3407" s="2" t="str">
        <f t="shared" si="53"/>
        <v>4_525</v>
      </c>
      <c r="B3407" s="1">
        <v>4</v>
      </c>
      <c r="C3407" s="1">
        <v>525</v>
      </c>
      <c r="D3407" s="1">
        <v>-0.55413376257839797</v>
      </c>
      <c r="E3407" s="1">
        <v>-0.55439431492772595</v>
      </c>
      <c r="F3407" s="1">
        <v>0.91606908773962903</v>
      </c>
      <c r="G3407" s="1"/>
    </row>
    <row r="3408" spans="1:7" x14ac:dyDescent="0.25">
      <c r="A3408" s="2" t="str">
        <f t="shared" si="53"/>
        <v>4_526</v>
      </c>
      <c r="B3408" s="1">
        <v>4</v>
      </c>
      <c r="C3408" s="1">
        <v>526</v>
      </c>
      <c r="D3408" s="1">
        <v>3.1621719835708499</v>
      </c>
      <c r="E3408" s="1">
        <v>3.1631250097243702</v>
      </c>
      <c r="F3408" s="1">
        <v>1.8026820285606999</v>
      </c>
      <c r="G3408" s="1"/>
    </row>
    <row r="3409" spans="1:7" x14ac:dyDescent="0.25">
      <c r="A3409" s="2" t="str">
        <f t="shared" si="53"/>
        <v>4_527</v>
      </c>
      <c r="B3409" s="1">
        <v>4</v>
      </c>
      <c r="C3409" s="1">
        <v>527</v>
      </c>
      <c r="D3409" s="1">
        <v>-0.51749313244773498</v>
      </c>
      <c r="E3409" s="1">
        <v>-0.517407561390549</v>
      </c>
      <c r="F3409" s="1">
        <v>-1.1357352449928999</v>
      </c>
      <c r="G3409" s="1"/>
    </row>
    <row r="3410" spans="1:7" x14ac:dyDescent="0.25">
      <c r="A3410" s="2" t="str">
        <f t="shared" si="53"/>
        <v>4_528</v>
      </c>
      <c r="B3410" s="1">
        <v>4</v>
      </c>
      <c r="C3410" s="1">
        <v>528</v>
      </c>
      <c r="D3410" s="1">
        <v>0.64426820585766997</v>
      </c>
      <c r="E3410" s="1">
        <v>0.64281739508185598</v>
      </c>
      <c r="F3410" s="1">
        <v>-0.137929225169762</v>
      </c>
      <c r="G3410" s="1"/>
    </row>
    <row r="3411" spans="1:7" x14ac:dyDescent="0.25">
      <c r="A3411" s="2" t="str">
        <f t="shared" si="53"/>
        <v>4_529</v>
      </c>
      <c r="B3411" s="1">
        <v>4</v>
      </c>
      <c r="C3411" s="1">
        <v>529</v>
      </c>
      <c r="D3411" s="1">
        <v>-0.74376755739128297</v>
      </c>
      <c r="E3411" s="1">
        <v>-0.74335751036758402</v>
      </c>
      <c r="F3411" s="1">
        <v>-0.234444886568862</v>
      </c>
      <c r="G3411" s="1"/>
    </row>
    <row r="3412" spans="1:7" x14ac:dyDescent="0.25">
      <c r="A3412" s="2" t="str">
        <f t="shared" si="53"/>
        <v>4_530</v>
      </c>
      <c r="B3412" s="1">
        <v>4</v>
      </c>
      <c r="C3412" s="1">
        <v>530</v>
      </c>
      <c r="D3412" s="1">
        <v>-0.44623534354189298</v>
      </c>
      <c r="E3412" s="1">
        <v>-0.44607864252825402</v>
      </c>
      <c r="F3412" s="1">
        <v>-2.2172951849276701</v>
      </c>
      <c r="G3412" s="1"/>
    </row>
    <row r="3413" spans="1:7" x14ac:dyDescent="0.25">
      <c r="A3413" s="2" t="str">
        <f t="shared" si="53"/>
        <v>4_531</v>
      </c>
      <c r="B3413" s="1">
        <v>4</v>
      </c>
      <c r="C3413" s="1">
        <v>531</v>
      </c>
      <c r="D3413" s="1">
        <v>-0.12076444310753399</v>
      </c>
      <c r="E3413" s="1">
        <v>-0.122489852125718</v>
      </c>
      <c r="F3413" s="1">
        <v>-1.3506034006476899</v>
      </c>
      <c r="G3413" s="1"/>
    </row>
    <row r="3414" spans="1:7" x14ac:dyDescent="0.25">
      <c r="A3414" s="2" t="str">
        <f t="shared" si="53"/>
        <v>4_532</v>
      </c>
      <c r="B3414" s="1">
        <v>4</v>
      </c>
      <c r="C3414" s="1">
        <v>532</v>
      </c>
      <c r="D3414" s="1">
        <v>-0.54646524261604501</v>
      </c>
      <c r="E3414" s="1">
        <v>-0.54606458961859405</v>
      </c>
      <c r="F3414" s="1">
        <v>1.0823209813201</v>
      </c>
      <c r="G3414" s="1"/>
    </row>
    <row r="3415" spans="1:7" x14ac:dyDescent="0.25">
      <c r="A3415" s="2" t="str">
        <f t="shared" si="53"/>
        <v>4_533</v>
      </c>
      <c r="B3415" s="1">
        <v>4</v>
      </c>
      <c r="C3415" s="1">
        <v>533</v>
      </c>
      <c r="D3415" s="1">
        <v>-0.58493997252530505</v>
      </c>
      <c r="E3415" s="1">
        <v>-0.58406729103826505</v>
      </c>
      <c r="F3415" s="1">
        <v>0.64285599507501301</v>
      </c>
      <c r="G3415" s="1"/>
    </row>
    <row r="3416" spans="1:7" x14ac:dyDescent="0.25">
      <c r="A3416" s="2" t="str">
        <f t="shared" si="53"/>
        <v>4_534</v>
      </c>
      <c r="B3416" s="1">
        <v>4</v>
      </c>
      <c r="C3416" s="1">
        <v>534</v>
      </c>
      <c r="D3416" s="1">
        <v>0.195266471345142</v>
      </c>
      <c r="E3416" s="1">
        <v>0.19549541611974799</v>
      </c>
      <c r="F3416" s="1">
        <v>0.37471280228263598</v>
      </c>
      <c r="G3416" s="1"/>
    </row>
    <row r="3417" spans="1:7" x14ac:dyDescent="0.25">
      <c r="A3417" s="2" t="str">
        <f t="shared" si="53"/>
        <v>4_535</v>
      </c>
      <c r="B3417" s="1">
        <v>4</v>
      </c>
      <c r="C3417" s="1">
        <v>535</v>
      </c>
      <c r="D3417" s="1">
        <v>-1.9323628406454401</v>
      </c>
      <c r="E3417" s="1">
        <v>-1.9329339276236399</v>
      </c>
      <c r="F3417" s="1">
        <v>-0.54360114831672302</v>
      </c>
      <c r="G3417" s="1"/>
    </row>
    <row r="3418" spans="1:7" x14ac:dyDescent="0.25">
      <c r="A3418" s="2" t="str">
        <f t="shared" si="53"/>
        <v>4_536</v>
      </c>
      <c r="B3418" s="1">
        <v>4</v>
      </c>
      <c r="C3418" s="1">
        <v>536</v>
      </c>
      <c r="D3418" s="1">
        <v>0.48315998958601902</v>
      </c>
      <c r="E3418" s="1">
        <v>0.48406264019696399</v>
      </c>
      <c r="F3418" s="1">
        <v>6.6047312127120103E-3</v>
      </c>
      <c r="G3418" s="1"/>
    </row>
    <row r="3419" spans="1:7" x14ac:dyDescent="0.25">
      <c r="A3419" s="2" t="str">
        <f t="shared" si="53"/>
        <v>4_537</v>
      </c>
      <c r="B3419" s="1">
        <v>4</v>
      </c>
      <c r="C3419" s="1">
        <v>537</v>
      </c>
      <c r="D3419" s="1">
        <v>1.3200554149633501</v>
      </c>
      <c r="E3419" s="1">
        <v>1.31864998813523</v>
      </c>
      <c r="F3419" s="1">
        <v>-1.0450671492047301</v>
      </c>
      <c r="G3419" s="1"/>
    </row>
    <row r="3420" spans="1:7" x14ac:dyDescent="0.25">
      <c r="A3420" s="2" t="str">
        <f t="shared" si="53"/>
        <v>4_538</v>
      </c>
      <c r="B3420" s="1">
        <v>4</v>
      </c>
      <c r="C3420" s="1">
        <v>538</v>
      </c>
      <c r="D3420" s="1">
        <v>1.22379280423381</v>
      </c>
      <c r="E3420" s="1">
        <v>1.2252765838721</v>
      </c>
      <c r="F3420" s="1">
        <v>1.05356787211652</v>
      </c>
      <c r="G3420" s="1"/>
    </row>
    <row r="3421" spans="1:7" x14ac:dyDescent="0.25">
      <c r="A3421" s="2" t="str">
        <f t="shared" si="53"/>
        <v>4_539</v>
      </c>
      <c r="B3421" s="1">
        <v>4</v>
      </c>
      <c r="C3421" s="1">
        <v>539</v>
      </c>
      <c r="D3421" s="1">
        <v>-0.38664528847663998</v>
      </c>
      <c r="E3421" s="1">
        <v>-0.385990720584102</v>
      </c>
      <c r="F3421" s="1">
        <v>0.53644999365422397</v>
      </c>
      <c r="G3421" s="1"/>
    </row>
    <row r="3422" spans="1:7" x14ac:dyDescent="0.25">
      <c r="A3422" s="2" t="str">
        <f t="shared" si="53"/>
        <v>4_540</v>
      </c>
      <c r="B3422" s="1">
        <v>4</v>
      </c>
      <c r="C3422" s="1">
        <v>540</v>
      </c>
      <c r="D3422" s="1">
        <v>0.30872538401924898</v>
      </c>
      <c r="E3422" s="1">
        <v>0.30928968261032402</v>
      </c>
      <c r="F3422" s="1">
        <v>1.63780409167505</v>
      </c>
      <c r="G3422" s="1"/>
    </row>
    <row r="3423" spans="1:7" x14ac:dyDescent="0.25">
      <c r="A3423" s="2" t="str">
        <f t="shared" si="53"/>
        <v>4_541</v>
      </c>
      <c r="B3423" s="1">
        <v>4</v>
      </c>
      <c r="C3423" s="1">
        <v>541</v>
      </c>
      <c r="D3423" s="1">
        <v>0.79422537173904495</v>
      </c>
      <c r="E3423" s="1">
        <v>0.79354355769979001</v>
      </c>
      <c r="F3423" s="1">
        <v>-0.53096433657827302</v>
      </c>
      <c r="G3423" s="1"/>
    </row>
    <row r="3424" spans="1:7" x14ac:dyDescent="0.25">
      <c r="A3424" s="2" t="str">
        <f t="shared" si="53"/>
        <v>4_542</v>
      </c>
      <c r="B3424" s="1">
        <v>4</v>
      </c>
      <c r="C3424" s="1">
        <v>542</v>
      </c>
      <c r="D3424" s="1">
        <v>0.18837469545039201</v>
      </c>
      <c r="E3424" s="1">
        <v>0.1894282140479</v>
      </c>
      <c r="F3424" s="1">
        <v>0.24086490220774701</v>
      </c>
      <c r="G3424" s="1"/>
    </row>
    <row r="3425" spans="1:7" x14ac:dyDescent="0.25">
      <c r="A3425" s="2" t="str">
        <f t="shared" si="53"/>
        <v>4_543</v>
      </c>
      <c r="B3425" s="1">
        <v>4</v>
      </c>
      <c r="C3425" s="1">
        <v>543</v>
      </c>
      <c r="D3425" s="1">
        <v>0.28862165471080597</v>
      </c>
      <c r="E3425" s="1">
        <v>0.28850987956157897</v>
      </c>
      <c r="F3425" s="1">
        <v>-9.8526150706419194E-2</v>
      </c>
      <c r="G3425" s="1"/>
    </row>
    <row r="3426" spans="1:7" x14ac:dyDescent="0.25">
      <c r="A3426" s="2" t="str">
        <f t="shared" si="53"/>
        <v>4_544</v>
      </c>
      <c r="B3426" s="1">
        <v>4</v>
      </c>
      <c r="C3426" s="1">
        <v>544</v>
      </c>
      <c r="D3426" s="1">
        <v>-0.19046293460153799</v>
      </c>
      <c r="E3426" s="1">
        <v>-0.19131363406784599</v>
      </c>
      <c r="F3426" s="1">
        <v>-1.93157400818438</v>
      </c>
      <c r="G3426" s="1"/>
    </row>
    <row r="3427" spans="1:7" x14ac:dyDescent="0.25">
      <c r="A3427" s="2" t="str">
        <f t="shared" si="53"/>
        <v>4_545</v>
      </c>
      <c r="B3427" s="1">
        <v>4</v>
      </c>
      <c r="C3427" s="1">
        <v>545</v>
      </c>
      <c r="D3427" s="1">
        <v>1.0978012625790501</v>
      </c>
      <c r="E3427" s="1">
        <v>1.09907558681081</v>
      </c>
      <c r="F3427" s="1">
        <v>0.36024144505463501</v>
      </c>
      <c r="G3427" s="1"/>
    </row>
    <row r="3428" spans="1:7" x14ac:dyDescent="0.25">
      <c r="A3428" s="2" t="str">
        <f t="shared" si="53"/>
        <v>4_546</v>
      </c>
      <c r="B3428" s="1">
        <v>4</v>
      </c>
      <c r="C3428" s="1">
        <v>546</v>
      </c>
      <c r="D3428" s="1">
        <v>-1.3871025423619301</v>
      </c>
      <c r="E3428" s="1">
        <v>-1.38781266782396</v>
      </c>
      <c r="F3428" s="1">
        <v>-0.85401871362312598</v>
      </c>
      <c r="G3428" s="1"/>
    </row>
    <row r="3429" spans="1:7" x14ac:dyDescent="0.25">
      <c r="A3429" s="2" t="str">
        <f t="shared" si="53"/>
        <v>4_547</v>
      </c>
      <c r="B3429" s="1">
        <v>4</v>
      </c>
      <c r="C3429" s="1">
        <v>547</v>
      </c>
      <c r="D3429" s="1">
        <v>-0.57917066019947705</v>
      </c>
      <c r="E3429" s="1">
        <v>-0.57740689119636501</v>
      </c>
      <c r="F3429" s="1">
        <v>-0.32778601074519498</v>
      </c>
      <c r="G3429" s="1"/>
    </row>
    <row r="3430" spans="1:7" x14ac:dyDescent="0.25">
      <c r="A3430" s="2" t="str">
        <f t="shared" si="53"/>
        <v>4_548</v>
      </c>
      <c r="B3430" s="1">
        <v>4</v>
      </c>
      <c r="C3430" s="1">
        <v>548</v>
      </c>
      <c r="D3430" s="1">
        <v>0.69696680090938201</v>
      </c>
      <c r="E3430" s="1">
        <v>0.69546945309147701</v>
      </c>
      <c r="F3430" s="1">
        <v>-1.32087430804003</v>
      </c>
      <c r="G3430" s="1"/>
    </row>
    <row r="3431" spans="1:7" x14ac:dyDescent="0.25">
      <c r="A3431" s="2" t="str">
        <f t="shared" si="53"/>
        <v>4_549</v>
      </c>
      <c r="B3431" s="1">
        <v>4</v>
      </c>
      <c r="C3431" s="1">
        <v>549</v>
      </c>
      <c r="D3431" s="1">
        <v>-0.86050043361348705</v>
      </c>
      <c r="E3431" s="1">
        <v>-0.86003249520198899</v>
      </c>
      <c r="F3431" s="1">
        <v>-2.3227024629720998</v>
      </c>
      <c r="G3431" s="1"/>
    </row>
    <row r="3432" spans="1:7" x14ac:dyDescent="0.25">
      <c r="A3432" s="2" t="str">
        <f t="shared" si="53"/>
        <v>4_550</v>
      </c>
      <c r="B3432" s="1">
        <v>4</v>
      </c>
      <c r="C3432" s="1">
        <v>550</v>
      </c>
      <c r="D3432" s="1">
        <v>1.4620915863561199</v>
      </c>
      <c r="E3432" s="1">
        <v>1.46233378277705</v>
      </c>
      <c r="F3432" s="1">
        <v>2.43934807289124</v>
      </c>
      <c r="G3432" s="1"/>
    </row>
    <row r="3433" spans="1:7" x14ac:dyDescent="0.25">
      <c r="A3433" s="2" t="str">
        <f t="shared" si="53"/>
        <v>4_551</v>
      </c>
      <c r="B3433" s="1">
        <v>4</v>
      </c>
      <c r="C3433" s="1">
        <v>551</v>
      </c>
      <c r="D3433" s="1">
        <v>0.68808440165727403</v>
      </c>
      <c r="E3433" s="1">
        <v>0.688235564294016</v>
      </c>
      <c r="F3433" s="1">
        <v>-0.78384413544904097</v>
      </c>
      <c r="G3433" s="1"/>
    </row>
    <row r="3434" spans="1:7" x14ac:dyDescent="0.25">
      <c r="A3434" s="2" t="str">
        <f t="shared" si="53"/>
        <v>4_552</v>
      </c>
      <c r="B3434" s="1">
        <v>4</v>
      </c>
      <c r="C3434" s="1">
        <v>552</v>
      </c>
      <c r="D3434" s="1">
        <v>4.1637443450957601E-2</v>
      </c>
      <c r="E3434" s="1">
        <v>4.1706916048603097E-2</v>
      </c>
      <c r="F3434" s="1">
        <v>-5.20789964481208E-2</v>
      </c>
      <c r="G3434" s="1"/>
    </row>
    <row r="3435" spans="1:7" x14ac:dyDescent="0.25">
      <c r="A3435" s="2" t="str">
        <f t="shared" si="53"/>
        <v>4_553</v>
      </c>
      <c r="B3435" s="1">
        <v>4</v>
      </c>
      <c r="C3435" s="1">
        <v>553</v>
      </c>
      <c r="D3435" s="1">
        <v>-0.37191290621874301</v>
      </c>
      <c r="E3435" s="1">
        <v>-0.373492513600649</v>
      </c>
      <c r="F3435" s="1">
        <v>-0.59710160746769503</v>
      </c>
      <c r="G3435" s="1"/>
    </row>
    <row r="3436" spans="1:7" x14ac:dyDescent="0.25">
      <c r="A3436" s="2" t="str">
        <f t="shared" si="53"/>
        <v>4_554</v>
      </c>
      <c r="B3436" s="1">
        <v>4</v>
      </c>
      <c r="C3436" s="1">
        <v>554</v>
      </c>
      <c r="D3436" s="1">
        <v>-0.55733979361915198</v>
      </c>
      <c r="E3436" s="1">
        <v>-0.55975254521461204</v>
      </c>
      <c r="F3436" s="1">
        <v>-1.08692388463198</v>
      </c>
      <c r="G3436" s="1"/>
    </row>
    <row r="3437" spans="1:7" x14ac:dyDescent="0.25">
      <c r="A3437" s="2" t="str">
        <f t="shared" si="53"/>
        <v>4_555</v>
      </c>
      <c r="B3437" s="1">
        <v>4</v>
      </c>
      <c r="C3437" s="1">
        <v>555</v>
      </c>
      <c r="D3437" s="1">
        <v>-1.15930695176645</v>
      </c>
      <c r="E3437" s="1">
        <v>-1.15881104263174</v>
      </c>
      <c r="F3437" s="1">
        <v>0.441014368137221</v>
      </c>
      <c r="G3437" s="1"/>
    </row>
    <row r="3438" spans="1:7" x14ac:dyDescent="0.25">
      <c r="A3438" s="2" t="str">
        <f t="shared" si="53"/>
        <v>4_556</v>
      </c>
      <c r="B3438" s="1">
        <v>4</v>
      </c>
      <c r="C3438" s="1">
        <v>556</v>
      </c>
      <c r="D3438" s="1">
        <v>-0.77230972111358898</v>
      </c>
      <c r="E3438" s="1">
        <v>-0.77215599555400705</v>
      </c>
      <c r="F3438" s="1">
        <v>0.47619979504377402</v>
      </c>
      <c r="G3438" s="1"/>
    </row>
    <row r="3439" spans="1:7" x14ac:dyDescent="0.25">
      <c r="A3439" s="2" t="str">
        <f t="shared" si="53"/>
        <v>4_557</v>
      </c>
      <c r="B3439" s="1">
        <v>4</v>
      </c>
      <c r="C3439" s="1">
        <v>557</v>
      </c>
      <c r="D3439" s="1">
        <v>-0.81717111584643398</v>
      </c>
      <c r="E3439" s="1">
        <v>-0.81691906014136495</v>
      </c>
      <c r="F3439" s="1">
        <v>0.308064990458221</v>
      </c>
      <c r="G3439" s="1"/>
    </row>
    <row r="3440" spans="1:7" x14ac:dyDescent="0.25">
      <c r="A3440" s="2" t="str">
        <f t="shared" si="53"/>
        <v>4_558</v>
      </c>
      <c r="B3440" s="1">
        <v>4</v>
      </c>
      <c r="C3440" s="1">
        <v>558</v>
      </c>
      <c r="D3440" s="1">
        <v>-0.86740075356151802</v>
      </c>
      <c r="E3440" s="1">
        <v>-0.870063421717156</v>
      </c>
      <c r="F3440" s="1">
        <v>0.50107421736795499</v>
      </c>
      <c r="G3440" s="1"/>
    </row>
    <row r="3441" spans="1:7" x14ac:dyDescent="0.25">
      <c r="A3441" s="2" t="str">
        <f t="shared" si="53"/>
        <v>4_559</v>
      </c>
      <c r="B3441" s="1">
        <v>4</v>
      </c>
      <c r="C3441" s="1">
        <v>559</v>
      </c>
      <c r="D3441" s="1">
        <v>0.65116773869131905</v>
      </c>
      <c r="E3441" s="1">
        <v>0.65196646860933105</v>
      </c>
      <c r="F3441" s="1">
        <v>-0.74452033887546598</v>
      </c>
      <c r="G3441" s="1"/>
    </row>
    <row r="3442" spans="1:7" x14ac:dyDescent="0.25">
      <c r="A3442" s="2" t="str">
        <f t="shared" si="53"/>
        <v>4_560</v>
      </c>
      <c r="B3442" s="1">
        <v>4</v>
      </c>
      <c r="C3442" s="1">
        <v>560</v>
      </c>
      <c r="D3442" s="1">
        <v>0.25857665611497799</v>
      </c>
      <c r="E3442" s="1">
        <v>0.25977506641665299</v>
      </c>
      <c r="F3442" s="1">
        <v>1.1426418046369999</v>
      </c>
      <c r="G3442" s="1"/>
    </row>
    <row r="3443" spans="1:7" x14ac:dyDescent="0.25">
      <c r="A3443" s="2" t="str">
        <f t="shared" si="53"/>
        <v>4_561</v>
      </c>
      <c r="B3443" s="1">
        <v>4</v>
      </c>
      <c r="C3443" s="1">
        <v>561</v>
      </c>
      <c r="D3443" s="1">
        <v>0.85631057459601001</v>
      </c>
      <c r="E3443" s="1">
        <v>0.85549374633573905</v>
      </c>
      <c r="F3443" s="1">
        <v>-0.392677642695136</v>
      </c>
      <c r="G3443" s="1"/>
    </row>
    <row r="3444" spans="1:7" x14ac:dyDescent="0.25">
      <c r="A3444" s="2" t="str">
        <f t="shared" si="53"/>
        <v>4_562</v>
      </c>
      <c r="B3444" s="1">
        <v>4</v>
      </c>
      <c r="C3444" s="1">
        <v>562</v>
      </c>
      <c r="D3444" s="1">
        <v>0.85477639483647905</v>
      </c>
      <c r="E3444" s="1">
        <v>0.85377964435321896</v>
      </c>
      <c r="F3444" s="1">
        <v>1.6222249278205501</v>
      </c>
      <c r="G3444" s="1"/>
    </row>
    <row r="3445" spans="1:7" x14ac:dyDescent="0.25">
      <c r="A3445" s="2" t="str">
        <f t="shared" si="53"/>
        <v>4_563</v>
      </c>
      <c r="B3445" s="1">
        <v>4</v>
      </c>
      <c r="C3445" s="1">
        <v>563</v>
      </c>
      <c r="D3445" s="1">
        <v>-0.84554695441769701</v>
      </c>
      <c r="E3445" s="1">
        <v>-0.84499666356891001</v>
      </c>
      <c r="F3445" s="1">
        <v>-1.1355545095842099</v>
      </c>
      <c r="G3445" s="1"/>
    </row>
    <row r="3446" spans="1:7" x14ac:dyDescent="0.25">
      <c r="A3446" s="2" t="str">
        <f t="shared" si="53"/>
        <v>4_564</v>
      </c>
      <c r="B3446" s="1">
        <v>4</v>
      </c>
      <c r="C3446" s="1">
        <v>564</v>
      </c>
      <c r="D3446" s="1">
        <v>1.2083140257795699</v>
      </c>
      <c r="E3446" s="1">
        <v>1.2087622567865799</v>
      </c>
      <c r="F3446" s="1">
        <v>0.41193665229984899</v>
      </c>
      <c r="G3446" s="1"/>
    </row>
    <row r="3447" spans="1:7" x14ac:dyDescent="0.25">
      <c r="A3447" s="2" t="str">
        <f t="shared" si="53"/>
        <v>4_565</v>
      </c>
      <c r="B3447" s="1">
        <v>4</v>
      </c>
      <c r="C3447" s="1">
        <v>565</v>
      </c>
      <c r="D3447" s="1">
        <v>-0.316802769550657</v>
      </c>
      <c r="E3447" s="1">
        <v>-0.31654336345996098</v>
      </c>
      <c r="F3447" s="1">
        <v>-0.30233010207993499</v>
      </c>
      <c r="G3447" s="1"/>
    </row>
    <row r="3448" spans="1:7" x14ac:dyDescent="0.25">
      <c r="A3448" s="2" t="str">
        <f t="shared" si="53"/>
        <v>4_566</v>
      </c>
      <c r="B3448" s="1">
        <v>4</v>
      </c>
      <c r="C3448" s="1">
        <v>566</v>
      </c>
      <c r="D3448" s="1">
        <v>1.5214571031035899</v>
      </c>
      <c r="E3448" s="1">
        <v>1.52141745074281</v>
      </c>
      <c r="F3448" s="1">
        <v>2.33821400912099</v>
      </c>
      <c r="G3448" s="1"/>
    </row>
    <row r="3449" spans="1:7" x14ac:dyDescent="0.25">
      <c r="A3449" s="2" t="str">
        <f t="shared" si="53"/>
        <v>4_567</v>
      </c>
      <c r="B3449" s="1">
        <v>4</v>
      </c>
      <c r="C3449" s="1">
        <v>567</v>
      </c>
      <c r="D3449" s="1">
        <v>-1.3413422006825</v>
      </c>
      <c r="E3449" s="1">
        <v>-1.3403522983041101</v>
      </c>
      <c r="F3449" s="1">
        <v>0.28090045932462898</v>
      </c>
      <c r="G3449" s="1"/>
    </row>
    <row r="3450" spans="1:7" x14ac:dyDescent="0.25">
      <c r="A3450" s="2" t="str">
        <f t="shared" si="53"/>
        <v>4_568</v>
      </c>
      <c r="B3450" s="1">
        <v>4</v>
      </c>
      <c r="C3450" s="1">
        <v>568</v>
      </c>
      <c r="D3450" s="1">
        <v>-1.75388759475733</v>
      </c>
      <c r="E3450" s="1">
        <v>-1.7544220507283601</v>
      </c>
      <c r="F3450" s="1">
        <v>-0.35127789046698499</v>
      </c>
      <c r="G3450" s="1"/>
    </row>
    <row r="3451" spans="1:7" x14ac:dyDescent="0.25">
      <c r="A3451" s="2" t="str">
        <f t="shared" si="53"/>
        <v>4_569</v>
      </c>
      <c r="B3451" s="1">
        <v>4</v>
      </c>
      <c r="C3451" s="1">
        <v>569</v>
      </c>
      <c r="D3451" s="1">
        <v>0.212453100707717</v>
      </c>
      <c r="E3451" s="1">
        <v>0.21297081479802599</v>
      </c>
      <c r="F3451" s="1">
        <v>-1.9116204790598701</v>
      </c>
      <c r="G3451" s="1"/>
    </row>
    <row r="3452" spans="1:7" x14ac:dyDescent="0.25">
      <c r="A3452" s="2" t="str">
        <f t="shared" si="53"/>
        <v>4_570</v>
      </c>
      <c r="B3452" s="1">
        <v>4</v>
      </c>
      <c r="C3452" s="1">
        <v>570</v>
      </c>
      <c r="D3452" s="1">
        <v>-0.53238187185824803</v>
      </c>
      <c r="E3452" s="1">
        <v>-0.530669217401605</v>
      </c>
      <c r="F3452" s="1">
        <v>-0.65626698177438203</v>
      </c>
      <c r="G3452" s="1"/>
    </row>
    <row r="3453" spans="1:7" x14ac:dyDescent="0.25">
      <c r="A3453" s="2" t="str">
        <f t="shared" si="53"/>
        <v>4_571</v>
      </c>
      <c r="B3453" s="1">
        <v>4</v>
      </c>
      <c r="C3453" s="1">
        <v>571</v>
      </c>
      <c r="D3453" s="1">
        <v>-0.74368942909818403</v>
      </c>
      <c r="E3453" s="1">
        <v>-0.74368529876228795</v>
      </c>
      <c r="F3453" s="1">
        <v>-0.24232044170837999</v>
      </c>
      <c r="G3453" s="1"/>
    </row>
    <row r="3454" spans="1:7" x14ac:dyDescent="0.25">
      <c r="A3454" s="2" t="str">
        <f t="shared" si="53"/>
        <v>4_572</v>
      </c>
      <c r="B3454" s="1">
        <v>4</v>
      </c>
      <c r="C3454" s="1">
        <v>572</v>
      </c>
      <c r="D3454" s="1">
        <v>-0.18515844826056399</v>
      </c>
      <c r="E3454" s="1">
        <v>-0.184269939721843</v>
      </c>
      <c r="F3454" s="1">
        <v>-0.74402455882989005</v>
      </c>
      <c r="G3454" s="1"/>
    </row>
    <row r="3455" spans="1:7" x14ac:dyDescent="0.25">
      <c r="A3455" s="2" t="str">
        <f t="shared" si="53"/>
        <v>4_573</v>
      </c>
      <c r="B3455" s="1">
        <v>4</v>
      </c>
      <c r="C3455" s="1">
        <v>573</v>
      </c>
      <c r="D3455" s="1">
        <v>0.28711279918202298</v>
      </c>
      <c r="E3455" s="1">
        <v>0.28600991216566102</v>
      </c>
      <c r="F3455" s="1">
        <v>0.28146511813981401</v>
      </c>
      <c r="G3455" s="1"/>
    </row>
    <row r="3456" spans="1:7" x14ac:dyDescent="0.25">
      <c r="A3456" s="2" t="str">
        <f t="shared" si="53"/>
        <v>4_574</v>
      </c>
      <c r="B3456" s="1">
        <v>4</v>
      </c>
      <c r="C3456" s="1">
        <v>574</v>
      </c>
      <c r="D3456" s="1">
        <v>-0.22415126268802299</v>
      </c>
      <c r="E3456" s="1">
        <v>-0.22343090461248899</v>
      </c>
      <c r="F3456" s="1">
        <v>-7.7347793502433003E-3</v>
      </c>
      <c r="G3456" s="1"/>
    </row>
    <row r="3457" spans="1:7" x14ac:dyDescent="0.25">
      <c r="A3457" s="2" t="str">
        <f t="shared" si="53"/>
        <v>4_575</v>
      </c>
      <c r="B3457" s="1">
        <v>4</v>
      </c>
      <c r="C3457" s="1">
        <v>575</v>
      </c>
      <c r="D3457" s="1">
        <v>-0.40727576320396602</v>
      </c>
      <c r="E3457" s="1">
        <v>-0.40762435492605098</v>
      </c>
      <c r="F3457" s="1">
        <v>0.97008084938077999</v>
      </c>
      <c r="G3457" s="1"/>
    </row>
    <row r="3458" spans="1:7" x14ac:dyDescent="0.25">
      <c r="A3458" s="2" t="str">
        <f t="shared" si="53"/>
        <v>4_576</v>
      </c>
      <c r="B3458" s="1">
        <v>4</v>
      </c>
      <c r="C3458" s="1">
        <v>576</v>
      </c>
      <c r="D3458" s="1">
        <v>-2.6384065575787301</v>
      </c>
      <c r="E3458" s="1">
        <v>-2.6385015575128898</v>
      </c>
      <c r="F3458" s="1">
        <v>0.25313557376874601</v>
      </c>
      <c r="G3458" s="1"/>
    </row>
    <row r="3459" spans="1:7" x14ac:dyDescent="0.25">
      <c r="A3459" s="2" t="str">
        <f t="shared" ref="A3459:A3522" si="54">B3459&amp;"_"&amp;C3459</f>
        <v>4_577</v>
      </c>
      <c r="B3459" s="1">
        <v>4</v>
      </c>
      <c r="C3459" s="1">
        <v>577</v>
      </c>
      <c r="D3459" s="1">
        <v>-6.1767696298278003E-2</v>
      </c>
      <c r="E3459" s="1">
        <v>-6.2306248959180903E-2</v>
      </c>
      <c r="F3459" s="1">
        <v>-0.50515268037327199</v>
      </c>
      <c r="G3459" s="1"/>
    </row>
    <row r="3460" spans="1:7" x14ac:dyDescent="0.25">
      <c r="A3460" s="2" t="str">
        <f t="shared" si="54"/>
        <v>4_578</v>
      </c>
      <c r="B3460" s="1">
        <v>4</v>
      </c>
      <c r="C3460" s="1">
        <v>578</v>
      </c>
      <c r="D3460" s="1">
        <v>-0.41910498388871698</v>
      </c>
      <c r="E3460" s="1">
        <v>-0.41926299538123202</v>
      </c>
      <c r="F3460" s="1">
        <v>0.65973394503098004</v>
      </c>
      <c r="G3460" s="1"/>
    </row>
    <row r="3461" spans="1:7" x14ac:dyDescent="0.25">
      <c r="A3461" s="2" t="str">
        <f t="shared" si="54"/>
        <v>4_579</v>
      </c>
      <c r="B3461" s="1">
        <v>4</v>
      </c>
      <c r="C3461" s="1">
        <v>579</v>
      </c>
      <c r="D3461" s="1">
        <v>0.45265692984728201</v>
      </c>
      <c r="E3461" s="1">
        <v>0.45319643810868199</v>
      </c>
      <c r="F3461" s="1">
        <v>-8.2415469398045699E-2</v>
      </c>
      <c r="G3461" s="1"/>
    </row>
    <row r="3462" spans="1:7" x14ac:dyDescent="0.25">
      <c r="A3462" s="2" t="str">
        <f t="shared" si="54"/>
        <v>4_580</v>
      </c>
      <c r="B3462" s="1">
        <v>4</v>
      </c>
      <c r="C3462" s="1">
        <v>580</v>
      </c>
      <c r="D3462" s="1">
        <v>0.41466922928244399</v>
      </c>
      <c r="E3462" s="1">
        <v>0.41390126448071302</v>
      </c>
      <c r="F3462" s="1">
        <v>-0.31527771653903103</v>
      </c>
      <c r="G3462" s="1"/>
    </row>
    <row r="3463" spans="1:7" x14ac:dyDescent="0.25">
      <c r="A3463" s="2" t="str">
        <f t="shared" si="54"/>
        <v>4_581</v>
      </c>
      <c r="B3463" s="1">
        <v>4</v>
      </c>
      <c r="C3463" s="1">
        <v>581</v>
      </c>
      <c r="D3463" s="1">
        <v>-0.95733598451645496</v>
      </c>
      <c r="E3463" s="1">
        <v>-0.95822192894288405</v>
      </c>
      <c r="F3463" s="1">
        <v>0.18159952501339799</v>
      </c>
      <c r="G3463" s="1"/>
    </row>
    <row r="3464" spans="1:7" x14ac:dyDescent="0.25">
      <c r="A3464" s="2" t="str">
        <f t="shared" si="54"/>
        <v>4_582</v>
      </c>
      <c r="B3464" s="1">
        <v>4</v>
      </c>
      <c r="C3464" s="1">
        <v>582</v>
      </c>
      <c r="D3464" s="1">
        <v>9.9630541811821197E-2</v>
      </c>
      <c r="E3464" s="1">
        <v>0.100232097355373</v>
      </c>
      <c r="F3464" s="1">
        <v>-0.93225485305168199</v>
      </c>
      <c r="G3464" s="1"/>
    </row>
    <row r="3465" spans="1:7" x14ac:dyDescent="0.25">
      <c r="A3465" s="2" t="str">
        <f t="shared" si="54"/>
        <v>4_583</v>
      </c>
      <c r="B3465" s="1">
        <v>4</v>
      </c>
      <c r="C3465" s="1">
        <v>583</v>
      </c>
      <c r="D3465" s="1">
        <v>0.42513495653441602</v>
      </c>
      <c r="E3465" s="1">
        <v>0.42310534855804999</v>
      </c>
      <c r="F3465" s="1">
        <v>-0.13173901584443201</v>
      </c>
      <c r="G3465" s="1"/>
    </row>
    <row r="3466" spans="1:7" x14ac:dyDescent="0.25">
      <c r="A3466" s="2" t="str">
        <f t="shared" si="54"/>
        <v>4_584</v>
      </c>
      <c r="B3466" s="1">
        <v>4</v>
      </c>
      <c r="C3466" s="1">
        <v>584</v>
      </c>
      <c r="D3466" s="1">
        <v>0.233162159801068</v>
      </c>
      <c r="E3466" s="1">
        <v>0.23187097149191199</v>
      </c>
      <c r="F3466" s="1">
        <v>2.2094345407973299</v>
      </c>
      <c r="G3466" s="1"/>
    </row>
    <row r="3467" spans="1:7" x14ac:dyDescent="0.25">
      <c r="A3467" s="2" t="str">
        <f t="shared" si="54"/>
        <v>4_585</v>
      </c>
      <c r="B3467" s="1">
        <v>4</v>
      </c>
      <c r="C3467" s="1">
        <v>585</v>
      </c>
      <c r="D3467" s="1">
        <v>-1.87481077722692</v>
      </c>
      <c r="E3467" s="1">
        <v>-1.8753725081269801</v>
      </c>
      <c r="F3467" s="1">
        <v>0.55358268675970101</v>
      </c>
      <c r="G3467" s="1"/>
    </row>
    <row r="3468" spans="1:7" x14ac:dyDescent="0.25">
      <c r="A3468" s="2" t="str">
        <f t="shared" si="54"/>
        <v>4_586</v>
      </c>
      <c r="B3468" s="1">
        <v>4</v>
      </c>
      <c r="C3468" s="1">
        <v>586</v>
      </c>
      <c r="D3468" s="1">
        <v>-1.1538009899973301</v>
      </c>
      <c r="E3468" s="1">
        <v>-1.1533000159369899</v>
      </c>
      <c r="F3468" s="1">
        <v>-1.42866745124718</v>
      </c>
      <c r="G3468" s="1"/>
    </row>
    <row r="3469" spans="1:7" x14ac:dyDescent="0.25">
      <c r="A3469" s="2" t="str">
        <f t="shared" si="54"/>
        <v>4_587</v>
      </c>
      <c r="B3469" s="1">
        <v>4</v>
      </c>
      <c r="C3469" s="1">
        <v>587</v>
      </c>
      <c r="D3469" s="1">
        <v>-0.65991364509386996</v>
      </c>
      <c r="E3469" s="1">
        <v>-0.66005175701191499</v>
      </c>
      <c r="F3469" s="1">
        <v>-8.3192164810576397E-2</v>
      </c>
      <c r="G3469" s="1"/>
    </row>
    <row r="3470" spans="1:7" x14ac:dyDescent="0.25">
      <c r="A3470" s="2" t="str">
        <f t="shared" si="54"/>
        <v>4_588</v>
      </c>
      <c r="B3470" s="1">
        <v>4</v>
      </c>
      <c r="C3470" s="1">
        <v>588</v>
      </c>
      <c r="D3470" s="1">
        <v>0.13560447031485601</v>
      </c>
      <c r="E3470" s="1">
        <v>0.134830001061164</v>
      </c>
      <c r="F3470" s="1">
        <v>0.339868700241858</v>
      </c>
      <c r="G3470" s="1"/>
    </row>
    <row r="3471" spans="1:7" x14ac:dyDescent="0.25">
      <c r="A3471" s="2" t="str">
        <f t="shared" si="54"/>
        <v>4_589</v>
      </c>
      <c r="B3471" s="1">
        <v>4</v>
      </c>
      <c r="C3471" s="1">
        <v>589</v>
      </c>
      <c r="D3471" s="1">
        <v>2.6816655666721898</v>
      </c>
      <c r="E3471" s="1">
        <v>2.6828165886929898</v>
      </c>
      <c r="F3471" s="1">
        <v>-2.0390392690947401</v>
      </c>
      <c r="G3471" s="1"/>
    </row>
    <row r="3472" spans="1:7" x14ac:dyDescent="0.25">
      <c r="A3472" s="2" t="str">
        <f t="shared" si="54"/>
        <v>4_590</v>
      </c>
      <c r="B3472" s="1">
        <v>4</v>
      </c>
      <c r="C3472" s="1">
        <v>590</v>
      </c>
      <c r="D3472" s="1">
        <v>-0.552121621836972</v>
      </c>
      <c r="E3472" s="1">
        <v>-0.55200285064809496</v>
      </c>
      <c r="F3472" s="1">
        <v>2.0605847298350901</v>
      </c>
      <c r="G3472" s="1"/>
    </row>
    <row r="3473" spans="1:7" x14ac:dyDescent="0.25">
      <c r="A3473" s="2" t="str">
        <f t="shared" si="54"/>
        <v>4_591</v>
      </c>
      <c r="B3473" s="1">
        <v>4</v>
      </c>
      <c r="C3473" s="1">
        <v>591</v>
      </c>
      <c r="D3473" s="1">
        <v>0.47087734123770297</v>
      </c>
      <c r="E3473" s="1">
        <v>0.469518531988114</v>
      </c>
      <c r="F3473" s="1">
        <v>4.7442521256285598E-2</v>
      </c>
      <c r="G3473" s="1"/>
    </row>
    <row r="3474" spans="1:7" x14ac:dyDescent="0.25">
      <c r="A3474" s="2" t="str">
        <f t="shared" si="54"/>
        <v>4_592</v>
      </c>
      <c r="B3474" s="1">
        <v>4</v>
      </c>
      <c r="C3474" s="1">
        <v>592</v>
      </c>
      <c r="D3474" s="1">
        <v>-0.59554659543252297</v>
      </c>
      <c r="E3474" s="1">
        <v>-0.59576738983922894</v>
      </c>
      <c r="F3474" s="1">
        <v>-0.32609711066996599</v>
      </c>
      <c r="G3474" s="1"/>
    </row>
    <row r="3475" spans="1:7" x14ac:dyDescent="0.25">
      <c r="A3475" s="2" t="str">
        <f t="shared" si="54"/>
        <v>4_593</v>
      </c>
      <c r="B3475" s="1">
        <v>4</v>
      </c>
      <c r="C3475" s="1">
        <v>593</v>
      </c>
      <c r="D3475" s="1">
        <v>0.107237599859342</v>
      </c>
      <c r="E3475" s="1">
        <v>0.10636667075103499</v>
      </c>
      <c r="F3475" s="1">
        <v>-1.96571866598686</v>
      </c>
      <c r="G3475" s="1"/>
    </row>
    <row r="3476" spans="1:7" x14ac:dyDescent="0.25">
      <c r="A3476" s="2" t="str">
        <f t="shared" si="54"/>
        <v>4_594</v>
      </c>
      <c r="B3476" s="1">
        <v>4</v>
      </c>
      <c r="C3476" s="1">
        <v>594</v>
      </c>
      <c r="D3476" s="1">
        <v>0.550827234185709</v>
      </c>
      <c r="E3476" s="1">
        <v>0.55098638400212496</v>
      </c>
      <c r="F3476" s="1">
        <v>0.69857382065079399</v>
      </c>
      <c r="G3476" s="1"/>
    </row>
    <row r="3477" spans="1:7" x14ac:dyDescent="0.25">
      <c r="A3477" s="2" t="str">
        <f t="shared" si="54"/>
        <v>4_595</v>
      </c>
      <c r="B3477" s="1">
        <v>4</v>
      </c>
      <c r="C3477" s="1">
        <v>595</v>
      </c>
      <c r="D3477" s="1">
        <v>0.41443048519229198</v>
      </c>
      <c r="E3477" s="1">
        <v>0.4136932675312</v>
      </c>
      <c r="F3477" s="1">
        <v>0.81956730584799098</v>
      </c>
      <c r="G3477" s="1"/>
    </row>
    <row r="3478" spans="1:7" x14ac:dyDescent="0.25">
      <c r="A3478" s="2" t="str">
        <f t="shared" si="54"/>
        <v>4_596</v>
      </c>
      <c r="B3478" s="1">
        <v>4</v>
      </c>
      <c r="C3478" s="1">
        <v>596</v>
      </c>
      <c r="D3478" s="1">
        <v>0.70709376045364802</v>
      </c>
      <c r="E3478" s="1">
        <v>0.70588413778097403</v>
      </c>
      <c r="F3478" s="1">
        <v>1.48843205841051</v>
      </c>
      <c r="G3478" s="1"/>
    </row>
    <row r="3479" spans="1:7" x14ac:dyDescent="0.25">
      <c r="A3479" s="2" t="str">
        <f t="shared" si="54"/>
        <v>4_597</v>
      </c>
      <c r="B3479" s="1">
        <v>4</v>
      </c>
      <c r="C3479" s="1">
        <v>597</v>
      </c>
      <c r="D3479" s="1">
        <v>0.133108360918858</v>
      </c>
      <c r="E3479" s="1">
        <v>0.13360772181205599</v>
      </c>
      <c r="F3479" s="1">
        <v>0.69642773216851295</v>
      </c>
      <c r="G3479" s="1"/>
    </row>
    <row r="3480" spans="1:7" x14ac:dyDescent="0.25">
      <c r="A3480" s="2" t="str">
        <f t="shared" si="54"/>
        <v>4_598</v>
      </c>
      <c r="B3480" s="1">
        <v>4</v>
      </c>
      <c r="C3480" s="1">
        <v>598</v>
      </c>
      <c r="D3480" s="1">
        <v>-0.48605986308716898</v>
      </c>
      <c r="E3480" s="1">
        <v>-0.48633279253688899</v>
      </c>
      <c r="F3480" s="1">
        <v>-0.54252908381783804</v>
      </c>
      <c r="G3480" s="1"/>
    </row>
    <row r="3481" spans="1:7" x14ac:dyDescent="0.25">
      <c r="A3481" s="2" t="str">
        <f t="shared" si="54"/>
        <v>4_599</v>
      </c>
      <c r="B3481" s="1">
        <v>4</v>
      </c>
      <c r="C3481" s="1">
        <v>599</v>
      </c>
      <c r="D3481" s="1">
        <v>-5.2386429464156004E-3</v>
      </c>
      <c r="E3481" s="1">
        <v>-4.6886166359357299E-3</v>
      </c>
      <c r="F3481" s="1">
        <v>0.26617764970625102</v>
      </c>
      <c r="G3481" s="1"/>
    </row>
    <row r="3482" spans="1:7" x14ac:dyDescent="0.25">
      <c r="A3482" s="2" t="str">
        <f t="shared" si="54"/>
        <v>4_600</v>
      </c>
      <c r="B3482" s="1">
        <v>4</v>
      </c>
      <c r="C3482" s="1">
        <v>600</v>
      </c>
      <c r="D3482" s="1">
        <v>2.7561446951064101</v>
      </c>
      <c r="E3482" s="1">
        <v>2.7567864302408802</v>
      </c>
      <c r="F3482" s="1">
        <v>1.0930697729835599</v>
      </c>
      <c r="G3482" s="1"/>
    </row>
    <row r="3483" spans="1:7" x14ac:dyDescent="0.25">
      <c r="A3483" s="2" t="str">
        <f t="shared" si="54"/>
        <v>4_601</v>
      </c>
      <c r="B3483" s="1">
        <v>4</v>
      </c>
      <c r="C3483" s="1">
        <v>601</v>
      </c>
      <c r="D3483" s="1">
        <v>-0.23887848050128799</v>
      </c>
      <c r="E3483" s="1">
        <v>-0.238988608018953</v>
      </c>
      <c r="F3483" s="1">
        <v>-0.69529428683508498</v>
      </c>
      <c r="G3483" s="1"/>
    </row>
    <row r="3484" spans="1:7" x14ac:dyDescent="0.25">
      <c r="A3484" s="2" t="str">
        <f t="shared" si="54"/>
        <v>4_602</v>
      </c>
      <c r="B3484" s="1">
        <v>4</v>
      </c>
      <c r="C3484" s="1">
        <v>602</v>
      </c>
      <c r="D3484" s="1">
        <v>0.98963446102181696</v>
      </c>
      <c r="E3484" s="1">
        <v>0.98983870670138596</v>
      </c>
      <c r="F3484" s="1">
        <v>0.99738146985767795</v>
      </c>
      <c r="G3484" s="1"/>
    </row>
    <row r="3485" spans="1:7" x14ac:dyDescent="0.25">
      <c r="A3485" s="2" t="str">
        <f t="shared" si="54"/>
        <v>4_603</v>
      </c>
      <c r="B3485" s="1">
        <v>4</v>
      </c>
      <c r="C3485" s="1">
        <v>603</v>
      </c>
      <c r="D3485" s="1">
        <v>-0.15331602120799001</v>
      </c>
      <c r="E3485" s="1">
        <v>-0.15170150187880799</v>
      </c>
      <c r="F3485" s="1">
        <v>-0.14171343204575201</v>
      </c>
      <c r="G3485" s="1"/>
    </row>
    <row r="3486" spans="1:7" x14ac:dyDescent="0.25">
      <c r="A3486" s="2" t="str">
        <f t="shared" si="54"/>
        <v>4_604</v>
      </c>
      <c r="B3486" s="1">
        <v>4</v>
      </c>
      <c r="C3486" s="1">
        <v>604</v>
      </c>
      <c r="D3486" s="1">
        <v>1.50082937983261</v>
      </c>
      <c r="E3486" s="1">
        <v>1.49968367605314</v>
      </c>
      <c r="F3486" s="1">
        <v>-0.60099684933297404</v>
      </c>
      <c r="G3486" s="1"/>
    </row>
    <row r="3487" spans="1:7" x14ac:dyDescent="0.25">
      <c r="A3487" s="2" t="str">
        <f t="shared" si="54"/>
        <v>4_605</v>
      </c>
      <c r="B3487" s="1">
        <v>4</v>
      </c>
      <c r="C3487" s="1">
        <v>605</v>
      </c>
      <c r="D3487" s="1">
        <v>4.1653758518870702E-3</v>
      </c>
      <c r="E3487" s="1">
        <v>3.6414830601307199E-3</v>
      </c>
      <c r="F3487" s="1">
        <v>-0.69790240327673303</v>
      </c>
      <c r="G3487" s="1"/>
    </row>
    <row r="3488" spans="1:7" x14ac:dyDescent="0.25">
      <c r="A3488" s="2" t="str">
        <f t="shared" si="54"/>
        <v>4_606</v>
      </c>
      <c r="B3488" s="1">
        <v>4</v>
      </c>
      <c r="C3488" s="1">
        <v>606</v>
      </c>
      <c r="D3488" s="1">
        <v>0.84492707561866098</v>
      </c>
      <c r="E3488" s="1">
        <v>0.84286822136495099</v>
      </c>
      <c r="F3488" s="1">
        <v>1.15930836107319</v>
      </c>
      <c r="G3488" s="1"/>
    </row>
    <row r="3489" spans="1:7" x14ac:dyDescent="0.25">
      <c r="A3489" s="2" t="str">
        <f t="shared" si="54"/>
        <v>4_607</v>
      </c>
      <c r="B3489" s="1">
        <v>4</v>
      </c>
      <c r="C3489" s="1">
        <v>607</v>
      </c>
      <c r="D3489" s="1">
        <v>-0.720006246522924</v>
      </c>
      <c r="E3489" s="1">
        <v>-0.71997527441326703</v>
      </c>
      <c r="F3489" s="1">
        <v>-1.53877053114194</v>
      </c>
      <c r="G3489" s="1"/>
    </row>
    <row r="3490" spans="1:7" x14ac:dyDescent="0.25">
      <c r="A3490" s="2" t="str">
        <f t="shared" si="54"/>
        <v>4_608</v>
      </c>
      <c r="B3490" s="1">
        <v>4</v>
      </c>
      <c r="C3490" s="1">
        <v>608</v>
      </c>
      <c r="D3490" s="1">
        <v>0.77716434454003003</v>
      </c>
      <c r="E3490" s="1">
        <v>0.77669816342848597</v>
      </c>
      <c r="F3490" s="1">
        <v>1.2818809511790601</v>
      </c>
      <c r="G3490" s="1"/>
    </row>
    <row r="3491" spans="1:7" x14ac:dyDescent="0.25">
      <c r="A3491" s="2" t="str">
        <f t="shared" si="54"/>
        <v>4_609</v>
      </c>
      <c r="B3491" s="1">
        <v>4</v>
      </c>
      <c r="C3491" s="1">
        <v>609</v>
      </c>
      <c r="D3491" s="1">
        <v>8.2502934988931104E-2</v>
      </c>
      <c r="E3491" s="1">
        <v>8.4708315715984306E-2</v>
      </c>
      <c r="F3491" s="1">
        <v>0.66371147035103595</v>
      </c>
      <c r="G3491" s="1"/>
    </row>
    <row r="3492" spans="1:7" x14ac:dyDescent="0.25">
      <c r="A3492" s="2" t="str">
        <f t="shared" si="54"/>
        <v>4_610</v>
      </c>
      <c r="B3492" s="1">
        <v>4</v>
      </c>
      <c r="C3492" s="1">
        <v>610</v>
      </c>
      <c r="D3492" s="1">
        <v>-0.90356833465471298</v>
      </c>
      <c r="E3492" s="1">
        <v>-0.903679665009545</v>
      </c>
      <c r="F3492" s="1">
        <v>0.67191797685766197</v>
      </c>
      <c r="G3492" s="1"/>
    </row>
    <row r="3493" spans="1:7" x14ac:dyDescent="0.25">
      <c r="A3493" s="2" t="str">
        <f t="shared" si="54"/>
        <v>4_611</v>
      </c>
      <c r="B3493" s="1">
        <v>4</v>
      </c>
      <c r="C3493" s="1">
        <v>611</v>
      </c>
      <c r="D3493" s="1">
        <v>-0.50346052592572299</v>
      </c>
      <c r="E3493" s="1">
        <v>-0.50384919119512195</v>
      </c>
      <c r="F3493" s="1">
        <v>0.41055840688143602</v>
      </c>
      <c r="G3493" s="1"/>
    </row>
    <row r="3494" spans="1:7" x14ac:dyDescent="0.25">
      <c r="A3494" s="2" t="str">
        <f t="shared" si="54"/>
        <v>4_612</v>
      </c>
      <c r="B3494" s="1">
        <v>4</v>
      </c>
      <c r="C3494" s="1">
        <v>612</v>
      </c>
      <c r="D3494" s="1">
        <v>0.63862736192247105</v>
      </c>
      <c r="E3494" s="1">
        <v>0.63694351079642997</v>
      </c>
      <c r="F3494" s="1">
        <v>1.19414717531299</v>
      </c>
      <c r="G3494" s="1"/>
    </row>
    <row r="3495" spans="1:7" x14ac:dyDescent="0.25">
      <c r="A3495" s="2" t="str">
        <f t="shared" si="54"/>
        <v>4_613</v>
      </c>
      <c r="B3495" s="1">
        <v>4</v>
      </c>
      <c r="C3495" s="1">
        <v>613</v>
      </c>
      <c r="D3495" s="1">
        <v>-1.0571741468901099</v>
      </c>
      <c r="E3495" s="1">
        <v>-1.057291195263</v>
      </c>
      <c r="F3495" s="1">
        <v>-0.75757354058548698</v>
      </c>
      <c r="G3495" s="1"/>
    </row>
    <row r="3496" spans="1:7" x14ac:dyDescent="0.25">
      <c r="A3496" s="2" t="str">
        <f t="shared" si="54"/>
        <v>4_614</v>
      </c>
      <c r="B3496" s="1">
        <v>4</v>
      </c>
      <c r="C3496" s="1">
        <v>614</v>
      </c>
      <c r="D3496" s="1">
        <v>0.91431863099755595</v>
      </c>
      <c r="E3496" s="1">
        <v>0.91432622586807899</v>
      </c>
      <c r="F3496" s="1">
        <v>0.73019696279881996</v>
      </c>
      <c r="G3496" s="1"/>
    </row>
    <row r="3497" spans="1:7" x14ac:dyDescent="0.25">
      <c r="A3497" s="2" t="str">
        <f t="shared" si="54"/>
        <v>4_615</v>
      </c>
      <c r="B3497" s="1">
        <v>4</v>
      </c>
      <c r="C3497" s="1">
        <v>615</v>
      </c>
      <c r="D3497" s="1">
        <v>-0.67656079495235699</v>
      </c>
      <c r="E3497" s="1">
        <v>-0.67610526176042995</v>
      </c>
      <c r="F3497" s="1">
        <v>-0.67268177043488098</v>
      </c>
      <c r="G3497" s="1"/>
    </row>
    <row r="3498" spans="1:7" x14ac:dyDescent="0.25">
      <c r="A3498" s="2" t="str">
        <f t="shared" si="54"/>
        <v>4_616</v>
      </c>
      <c r="B3498" s="1">
        <v>4</v>
      </c>
      <c r="C3498" s="1">
        <v>616</v>
      </c>
      <c r="D3498" s="1">
        <v>-5.2782546935661499E-2</v>
      </c>
      <c r="E3498" s="1">
        <v>-5.2530195864201101E-2</v>
      </c>
      <c r="F3498" s="1">
        <v>1.9000165025281699</v>
      </c>
      <c r="G3498" s="1"/>
    </row>
    <row r="3499" spans="1:7" x14ac:dyDescent="0.25">
      <c r="A3499" s="2" t="str">
        <f t="shared" si="54"/>
        <v>4_617</v>
      </c>
      <c r="B3499" s="1">
        <v>4</v>
      </c>
      <c r="C3499" s="1">
        <v>617</v>
      </c>
      <c r="D3499" s="1">
        <v>1.02834475431072</v>
      </c>
      <c r="E3499" s="1">
        <v>1.03077768006902</v>
      </c>
      <c r="F3499" s="1">
        <v>-2.7760732336579299E-2</v>
      </c>
      <c r="G3499" s="1"/>
    </row>
    <row r="3500" spans="1:7" x14ac:dyDescent="0.25">
      <c r="A3500" s="2" t="str">
        <f t="shared" si="54"/>
        <v>4_618</v>
      </c>
      <c r="B3500" s="1">
        <v>4</v>
      </c>
      <c r="C3500" s="1">
        <v>618</v>
      </c>
      <c r="D3500" s="1">
        <v>-0.85994683595940702</v>
      </c>
      <c r="E3500" s="1">
        <v>-0.85852664548086899</v>
      </c>
      <c r="F3500" s="1">
        <v>-0.90614120402675702</v>
      </c>
      <c r="G3500" s="1"/>
    </row>
    <row r="3501" spans="1:7" x14ac:dyDescent="0.25">
      <c r="A3501" s="2" t="str">
        <f t="shared" si="54"/>
        <v>4_619</v>
      </c>
      <c r="B3501" s="1">
        <v>4</v>
      </c>
      <c r="C3501" s="1">
        <v>619</v>
      </c>
      <c r="D3501" s="1">
        <v>-1.14831203541508</v>
      </c>
      <c r="E3501" s="1">
        <v>-1.14746851758155</v>
      </c>
      <c r="F3501" s="1">
        <v>0.120327837075794</v>
      </c>
      <c r="G3501" s="1"/>
    </row>
    <row r="3502" spans="1:7" x14ac:dyDescent="0.25">
      <c r="A3502" s="2" t="str">
        <f t="shared" si="54"/>
        <v>4_620</v>
      </c>
      <c r="B3502" s="1">
        <v>4</v>
      </c>
      <c r="C3502" s="1">
        <v>620</v>
      </c>
      <c r="D3502" s="1">
        <v>1.25539485280982</v>
      </c>
      <c r="E3502" s="1">
        <v>1.25546857443811</v>
      </c>
      <c r="F3502" s="1">
        <v>-0.44710633967469798</v>
      </c>
      <c r="G3502" s="1"/>
    </row>
    <row r="3503" spans="1:7" x14ac:dyDescent="0.25">
      <c r="A3503" s="2" t="str">
        <f t="shared" si="54"/>
        <v>4_621</v>
      </c>
      <c r="B3503" s="1">
        <v>4</v>
      </c>
      <c r="C3503" s="1">
        <v>621</v>
      </c>
      <c r="D3503" s="1">
        <v>-0.23602694783130401</v>
      </c>
      <c r="E3503" s="1">
        <v>-0.23790148618975299</v>
      </c>
      <c r="F3503" s="1">
        <v>0.35885216443245499</v>
      </c>
      <c r="G3503" s="1"/>
    </row>
    <row r="3504" spans="1:7" x14ac:dyDescent="0.25">
      <c r="A3504" s="2" t="str">
        <f t="shared" si="54"/>
        <v>4_622</v>
      </c>
      <c r="B3504" s="1">
        <v>4</v>
      </c>
      <c r="C3504" s="1">
        <v>622</v>
      </c>
      <c r="D3504" s="1">
        <v>-3.4879965291236999E-2</v>
      </c>
      <c r="E3504" s="1">
        <v>-3.5615708652614902E-2</v>
      </c>
      <c r="F3504" s="1">
        <v>0.32948254446325298</v>
      </c>
      <c r="G3504" s="1"/>
    </row>
    <row r="3505" spans="1:7" x14ac:dyDescent="0.25">
      <c r="A3505" s="2" t="str">
        <f t="shared" si="54"/>
        <v>4_623</v>
      </c>
      <c r="B3505" s="1">
        <v>4</v>
      </c>
      <c r="C3505" s="1">
        <v>623</v>
      </c>
      <c r="D3505" s="1">
        <v>-0.29950530529884201</v>
      </c>
      <c r="E3505" s="1">
        <v>-0.30086392887395902</v>
      </c>
      <c r="F3505" s="1">
        <v>0.34352434705616902</v>
      </c>
      <c r="G3505" s="1"/>
    </row>
    <row r="3506" spans="1:7" x14ac:dyDescent="0.25">
      <c r="A3506" s="2" t="str">
        <f t="shared" si="54"/>
        <v>4_624</v>
      </c>
      <c r="B3506" s="1">
        <v>4</v>
      </c>
      <c r="C3506" s="1">
        <v>624</v>
      </c>
      <c r="D3506" s="1">
        <v>-0.18173622311771301</v>
      </c>
      <c r="E3506" s="1">
        <v>-0.18146403044769699</v>
      </c>
      <c r="F3506" s="1">
        <v>0.84979163365409804</v>
      </c>
      <c r="G3506" s="1"/>
    </row>
    <row r="3507" spans="1:7" x14ac:dyDescent="0.25">
      <c r="A3507" s="2" t="str">
        <f t="shared" si="54"/>
        <v>4_625</v>
      </c>
      <c r="B3507" s="1">
        <v>4</v>
      </c>
      <c r="C3507" s="1">
        <v>625</v>
      </c>
      <c r="D3507" s="1">
        <v>-2.1824995064939299</v>
      </c>
      <c r="E3507" s="1">
        <v>-2.1820901867228701</v>
      </c>
      <c r="F3507" s="1">
        <v>0.74066836074948394</v>
      </c>
      <c r="G3507" s="1"/>
    </row>
    <row r="3508" spans="1:7" x14ac:dyDescent="0.25">
      <c r="A3508" s="2" t="str">
        <f t="shared" si="54"/>
        <v>4_626</v>
      </c>
      <c r="B3508" s="1">
        <v>4</v>
      </c>
      <c r="C3508" s="1">
        <v>626</v>
      </c>
      <c r="D3508" s="1">
        <v>-1.23880012489525E-2</v>
      </c>
      <c r="E3508" s="1">
        <v>-1.26108114708142E-2</v>
      </c>
      <c r="F3508" s="1">
        <v>0.35539210418918399</v>
      </c>
      <c r="G3508" s="1"/>
    </row>
    <row r="3509" spans="1:7" x14ac:dyDescent="0.25">
      <c r="A3509" s="2" t="str">
        <f t="shared" si="54"/>
        <v>4_627</v>
      </c>
      <c r="B3509" s="1">
        <v>4</v>
      </c>
      <c r="C3509" s="1">
        <v>627</v>
      </c>
      <c r="D3509" s="1">
        <v>-2.4927166040611001E-2</v>
      </c>
      <c r="E3509" s="1">
        <v>-2.40980697626435E-2</v>
      </c>
      <c r="F3509" s="1">
        <v>-1.93160143146314</v>
      </c>
      <c r="G3509" s="1"/>
    </row>
    <row r="3510" spans="1:7" x14ac:dyDescent="0.25">
      <c r="A3510" s="2" t="str">
        <f t="shared" si="54"/>
        <v>4_628</v>
      </c>
      <c r="B3510" s="1">
        <v>4</v>
      </c>
      <c r="C3510" s="1">
        <v>628</v>
      </c>
      <c r="D3510" s="1">
        <v>-0.61688531607597097</v>
      </c>
      <c r="E3510" s="1">
        <v>-0.61515014335600904</v>
      </c>
      <c r="F3510" s="1">
        <v>-1.07276074664693</v>
      </c>
      <c r="G3510" s="1"/>
    </row>
    <row r="3511" spans="1:7" x14ac:dyDescent="0.25">
      <c r="A3511" s="2" t="str">
        <f t="shared" si="54"/>
        <v>4_629</v>
      </c>
      <c r="B3511" s="1">
        <v>4</v>
      </c>
      <c r="C3511" s="1">
        <v>629</v>
      </c>
      <c r="D3511" s="1">
        <v>0.47362001819400901</v>
      </c>
      <c r="E3511" s="1">
        <v>0.475493578935059</v>
      </c>
      <c r="F3511" s="1">
        <v>-1.0398494432873999</v>
      </c>
      <c r="G3511" s="1"/>
    </row>
    <row r="3512" spans="1:7" x14ac:dyDescent="0.25">
      <c r="A3512" s="2" t="str">
        <f t="shared" si="54"/>
        <v>4_630</v>
      </c>
      <c r="B3512" s="1">
        <v>4</v>
      </c>
      <c r="C3512" s="1">
        <v>630</v>
      </c>
      <c r="D3512" s="1">
        <v>1.6550667449460399</v>
      </c>
      <c r="E3512" s="1">
        <v>1.6539460364412599</v>
      </c>
      <c r="F3512" s="1">
        <v>1.5145850489397601</v>
      </c>
      <c r="G3512" s="1"/>
    </row>
    <row r="3513" spans="1:7" x14ac:dyDescent="0.25">
      <c r="A3513" s="2" t="str">
        <f t="shared" si="54"/>
        <v>4_631</v>
      </c>
      <c r="B3513" s="1">
        <v>4</v>
      </c>
      <c r="C3513" s="1">
        <v>631</v>
      </c>
      <c r="D3513" s="1">
        <v>0.397359245826861</v>
      </c>
      <c r="E3513" s="1">
        <v>0.39667810615879001</v>
      </c>
      <c r="F3513" s="1">
        <v>-7.7157046903068696E-2</v>
      </c>
      <c r="G3513" s="1"/>
    </row>
    <row r="3514" spans="1:7" x14ac:dyDescent="0.25">
      <c r="A3514" s="2" t="str">
        <f t="shared" si="54"/>
        <v>4_632</v>
      </c>
      <c r="B3514" s="1">
        <v>4</v>
      </c>
      <c r="C3514" s="1">
        <v>632</v>
      </c>
      <c r="D3514" s="1">
        <v>3.5602901927875401E-2</v>
      </c>
      <c r="E3514" s="1">
        <v>3.5553341206481702E-2</v>
      </c>
      <c r="F3514" s="1">
        <v>-0.52254281874100705</v>
      </c>
      <c r="G3514" s="1"/>
    </row>
    <row r="3515" spans="1:7" x14ac:dyDescent="0.25">
      <c r="A3515" s="2" t="str">
        <f t="shared" si="54"/>
        <v>4_633</v>
      </c>
      <c r="B3515" s="1">
        <v>4</v>
      </c>
      <c r="C3515" s="1">
        <v>633</v>
      </c>
      <c r="D3515" s="1">
        <v>-0.12738417774173999</v>
      </c>
      <c r="E3515" s="1">
        <v>-0.12637409443376901</v>
      </c>
      <c r="F3515" s="1">
        <v>-0.953555220685257</v>
      </c>
      <c r="G3515" s="1"/>
    </row>
    <row r="3516" spans="1:7" x14ac:dyDescent="0.25">
      <c r="A3516" s="2" t="str">
        <f t="shared" si="54"/>
        <v>4_634</v>
      </c>
      <c r="B3516" s="1">
        <v>4</v>
      </c>
      <c r="C3516" s="1">
        <v>634</v>
      </c>
      <c r="D3516" s="1">
        <v>-0.78653457281883199</v>
      </c>
      <c r="E3516" s="1">
        <v>-0.786951946344562</v>
      </c>
      <c r="F3516" s="1">
        <v>-1.0443085706009201</v>
      </c>
      <c r="G3516" s="1"/>
    </row>
    <row r="3517" spans="1:7" x14ac:dyDescent="0.25">
      <c r="A3517" s="2" t="str">
        <f t="shared" si="54"/>
        <v>4_635</v>
      </c>
      <c r="B3517" s="1">
        <v>4</v>
      </c>
      <c r="C3517" s="1">
        <v>635</v>
      </c>
      <c r="D3517" s="1">
        <v>-0.43398022502566802</v>
      </c>
      <c r="E3517" s="1">
        <v>-0.43322785875201397</v>
      </c>
      <c r="F3517" s="1">
        <v>0.73085917539383405</v>
      </c>
      <c r="G3517" s="1"/>
    </row>
    <row r="3518" spans="1:7" x14ac:dyDescent="0.25">
      <c r="A3518" s="2" t="str">
        <f t="shared" si="54"/>
        <v>4_636</v>
      </c>
      <c r="B3518" s="1">
        <v>4</v>
      </c>
      <c r="C3518" s="1">
        <v>636</v>
      </c>
      <c r="D3518" s="1">
        <v>0.46653091620860698</v>
      </c>
      <c r="E3518" s="1">
        <v>0.46660242003900398</v>
      </c>
      <c r="F3518" s="1">
        <v>1.3486099793192201</v>
      </c>
      <c r="G3518" s="1"/>
    </row>
    <row r="3519" spans="1:7" x14ac:dyDescent="0.25">
      <c r="A3519" s="2" t="str">
        <f t="shared" si="54"/>
        <v>4_637</v>
      </c>
      <c r="B3519" s="1">
        <v>4</v>
      </c>
      <c r="C3519" s="1">
        <v>637</v>
      </c>
      <c r="D3519" s="1">
        <v>1.1273798979919101</v>
      </c>
      <c r="E3519" s="1">
        <v>1.12619082542624</v>
      </c>
      <c r="F3519" s="1">
        <v>-1.6101860225078799</v>
      </c>
      <c r="G3519" s="1"/>
    </row>
    <row r="3520" spans="1:7" x14ac:dyDescent="0.25">
      <c r="A3520" s="2" t="str">
        <f t="shared" si="54"/>
        <v>4_638</v>
      </c>
      <c r="B3520" s="1">
        <v>4</v>
      </c>
      <c r="C3520" s="1">
        <v>638</v>
      </c>
      <c r="D3520" s="1">
        <v>0.25121513362384701</v>
      </c>
      <c r="E3520" s="1">
        <v>0.24938012547779101</v>
      </c>
      <c r="F3520" s="1">
        <v>-1.2930543652081901</v>
      </c>
      <c r="G3520" s="1"/>
    </row>
    <row r="3521" spans="1:7" x14ac:dyDescent="0.25">
      <c r="A3521" s="2" t="str">
        <f t="shared" si="54"/>
        <v>4_639</v>
      </c>
      <c r="B3521" s="1">
        <v>4</v>
      </c>
      <c r="C3521" s="1">
        <v>639</v>
      </c>
      <c r="D3521" s="1">
        <v>0.87138728807919197</v>
      </c>
      <c r="E3521" s="1">
        <v>0.87101086652279203</v>
      </c>
      <c r="F3521" s="78">
        <v>-5.52556383800727E-5</v>
      </c>
      <c r="G3521" s="1"/>
    </row>
    <row r="3522" spans="1:7" x14ac:dyDescent="0.25">
      <c r="A3522" s="2" t="str">
        <f t="shared" si="54"/>
        <v>4_640</v>
      </c>
      <c r="B3522" s="1">
        <v>4</v>
      </c>
      <c r="C3522" s="1">
        <v>640</v>
      </c>
      <c r="D3522" s="1">
        <v>-0.190053189825346</v>
      </c>
      <c r="E3522" s="1">
        <v>-0.19007121166993901</v>
      </c>
      <c r="F3522" s="1">
        <v>0.36496000614124202</v>
      </c>
      <c r="G3522" s="1"/>
    </row>
    <row r="3523" spans="1:7" x14ac:dyDescent="0.25">
      <c r="A3523" s="2" t="str">
        <f t="shared" ref="A3523:A3586" si="55">B3523&amp;"_"&amp;C3523</f>
        <v>4_641</v>
      </c>
      <c r="B3523" s="1">
        <v>4</v>
      </c>
      <c r="C3523" s="1">
        <v>641</v>
      </c>
      <c r="D3523" s="1">
        <v>2.5719262291700101E-2</v>
      </c>
      <c r="E3523" s="1">
        <v>2.6409393482336199E-2</v>
      </c>
      <c r="F3523" s="1">
        <v>-0.133806099946324</v>
      </c>
      <c r="G3523" s="1"/>
    </row>
    <row r="3524" spans="1:7" x14ac:dyDescent="0.25">
      <c r="A3524" s="2" t="str">
        <f t="shared" si="55"/>
        <v>4_642</v>
      </c>
      <c r="B3524" s="1">
        <v>4</v>
      </c>
      <c r="C3524" s="1">
        <v>642</v>
      </c>
      <c r="D3524" s="1">
        <v>1.3289069899725101</v>
      </c>
      <c r="E3524" s="1">
        <v>1.3291297409871501</v>
      </c>
      <c r="F3524" s="1">
        <v>0.27208471931183598</v>
      </c>
      <c r="G3524" s="1"/>
    </row>
    <row r="3525" spans="1:7" x14ac:dyDescent="0.25">
      <c r="A3525" s="2" t="str">
        <f t="shared" si="55"/>
        <v>4_643</v>
      </c>
      <c r="B3525" s="1">
        <v>4</v>
      </c>
      <c r="C3525" s="1">
        <v>643</v>
      </c>
      <c r="D3525" s="1">
        <v>-0.95861637414544398</v>
      </c>
      <c r="E3525" s="1">
        <v>-0.95981995143869103</v>
      </c>
      <c r="F3525" s="1">
        <v>-0.59189347841304796</v>
      </c>
      <c r="G3525" s="1"/>
    </row>
    <row r="3526" spans="1:7" x14ac:dyDescent="0.25">
      <c r="A3526" s="2" t="str">
        <f t="shared" si="55"/>
        <v>4_644</v>
      </c>
      <c r="B3526" s="1">
        <v>4</v>
      </c>
      <c r="C3526" s="1">
        <v>644</v>
      </c>
      <c r="D3526" s="1">
        <v>1.0117190060088299</v>
      </c>
      <c r="E3526" s="1">
        <v>1.0120945564532999</v>
      </c>
      <c r="F3526" s="1">
        <v>1.6810714557798201</v>
      </c>
      <c r="G3526" s="1"/>
    </row>
    <row r="3527" spans="1:7" x14ac:dyDescent="0.25">
      <c r="A3527" s="2" t="str">
        <f t="shared" si="55"/>
        <v>4_645</v>
      </c>
      <c r="B3527" s="1">
        <v>4</v>
      </c>
      <c r="C3527" s="1">
        <v>645</v>
      </c>
      <c r="D3527" s="1">
        <v>-1.01226834930163</v>
      </c>
      <c r="E3527" s="1">
        <v>-1.01306904506575</v>
      </c>
      <c r="F3527" s="1">
        <v>-1.5361380469464001</v>
      </c>
      <c r="G3527" s="1"/>
    </row>
    <row r="3528" spans="1:7" x14ac:dyDescent="0.25">
      <c r="A3528" s="2" t="str">
        <f t="shared" si="55"/>
        <v>4_646</v>
      </c>
      <c r="B3528" s="1">
        <v>4</v>
      </c>
      <c r="C3528" s="1">
        <v>646</v>
      </c>
      <c r="D3528" s="1">
        <v>0.35690932413250298</v>
      </c>
      <c r="E3528" s="1">
        <v>0.357062963709461</v>
      </c>
      <c r="F3528" s="1">
        <v>-0.54652076583451104</v>
      </c>
      <c r="G3528" s="1"/>
    </row>
    <row r="3529" spans="1:7" x14ac:dyDescent="0.25">
      <c r="A3529" s="2" t="str">
        <f t="shared" si="55"/>
        <v>4_647</v>
      </c>
      <c r="B3529" s="1">
        <v>4</v>
      </c>
      <c r="C3529" s="1">
        <v>647</v>
      </c>
      <c r="D3529" s="1">
        <v>0.87637478563459403</v>
      </c>
      <c r="E3529" s="1">
        <v>0.87632412641700896</v>
      </c>
      <c r="F3529" s="1">
        <v>-0.82019374425901004</v>
      </c>
      <c r="G3529" s="1"/>
    </row>
    <row r="3530" spans="1:7" x14ac:dyDescent="0.25">
      <c r="A3530" s="2" t="str">
        <f t="shared" si="55"/>
        <v>4_648</v>
      </c>
      <c r="B3530" s="1">
        <v>4</v>
      </c>
      <c r="C3530" s="1">
        <v>648</v>
      </c>
      <c r="D3530" s="1">
        <v>0.52108508261904596</v>
      </c>
      <c r="E3530" s="1">
        <v>0.521191728110587</v>
      </c>
      <c r="F3530" s="1">
        <v>-1.29360446444188</v>
      </c>
      <c r="G3530" s="1"/>
    </row>
    <row r="3531" spans="1:7" x14ac:dyDescent="0.25">
      <c r="A3531" s="2" t="str">
        <f t="shared" si="55"/>
        <v>4_649</v>
      </c>
      <c r="B3531" s="1">
        <v>4</v>
      </c>
      <c r="C3531" s="1">
        <v>649</v>
      </c>
      <c r="D3531" s="1">
        <v>-0.120041831094627</v>
      </c>
      <c r="E3531" s="1">
        <v>-0.121632109465328</v>
      </c>
      <c r="F3531" s="1">
        <v>-1.1118741537164201</v>
      </c>
      <c r="G3531" s="1"/>
    </row>
    <row r="3532" spans="1:7" x14ac:dyDescent="0.25">
      <c r="A3532" s="2" t="str">
        <f t="shared" si="55"/>
        <v>4_650</v>
      </c>
      <c r="B3532" s="1">
        <v>4</v>
      </c>
      <c r="C3532" s="1">
        <v>650</v>
      </c>
      <c r="D3532" s="1">
        <v>-0.73186072420054804</v>
      </c>
      <c r="E3532" s="1">
        <v>-0.73301086139888005</v>
      </c>
      <c r="F3532" s="1">
        <v>2.2970988734365698</v>
      </c>
      <c r="G3532" s="1"/>
    </row>
    <row r="3533" spans="1:7" x14ac:dyDescent="0.25">
      <c r="A3533" s="2" t="str">
        <f t="shared" si="55"/>
        <v>4_651</v>
      </c>
      <c r="B3533" s="1">
        <v>4</v>
      </c>
      <c r="C3533" s="1">
        <v>651</v>
      </c>
      <c r="D3533" s="1">
        <v>-1.3634592219125199</v>
      </c>
      <c r="E3533" s="1">
        <v>-1.3622323139542301</v>
      </c>
      <c r="F3533" s="1">
        <v>-0.42929531193488801</v>
      </c>
      <c r="G3533" s="1"/>
    </row>
    <row r="3534" spans="1:7" x14ac:dyDescent="0.25">
      <c r="A3534" s="2" t="str">
        <f t="shared" si="55"/>
        <v>4_652</v>
      </c>
      <c r="B3534" s="1">
        <v>4</v>
      </c>
      <c r="C3534" s="1">
        <v>652</v>
      </c>
      <c r="D3534" s="1">
        <v>0.759887599075036</v>
      </c>
      <c r="E3534" s="1">
        <v>0.75983898644237402</v>
      </c>
      <c r="F3534" s="1">
        <v>-0.79910444572454897</v>
      </c>
      <c r="G3534" s="1"/>
    </row>
    <row r="3535" spans="1:7" x14ac:dyDescent="0.25">
      <c r="A3535" s="2" t="str">
        <f t="shared" si="55"/>
        <v>4_653</v>
      </c>
      <c r="B3535" s="1">
        <v>4</v>
      </c>
      <c r="C3535" s="1">
        <v>653</v>
      </c>
      <c r="D3535" s="1">
        <v>0.79064800508119804</v>
      </c>
      <c r="E3535" s="1">
        <v>0.79022624058749602</v>
      </c>
      <c r="F3535" s="1">
        <v>0.77157523749963097</v>
      </c>
      <c r="G3535" s="1"/>
    </row>
    <row r="3536" spans="1:7" x14ac:dyDescent="0.25">
      <c r="A3536" s="2" t="str">
        <f t="shared" si="55"/>
        <v>4_654</v>
      </c>
      <c r="B3536" s="1">
        <v>4</v>
      </c>
      <c r="C3536" s="1">
        <v>654</v>
      </c>
      <c r="D3536" s="1">
        <v>0.29429203816465799</v>
      </c>
      <c r="E3536" s="1">
        <v>0.29426599247170598</v>
      </c>
      <c r="F3536" s="1">
        <v>1.60817154449497</v>
      </c>
      <c r="G3536" s="1"/>
    </row>
    <row r="3537" spans="1:7" x14ac:dyDescent="0.25">
      <c r="A3537" s="2" t="str">
        <f t="shared" si="55"/>
        <v>4_655</v>
      </c>
      <c r="B3537" s="1">
        <v>4</v>
      </c>
      <c r="C3537" s="1">
        <v>655</v>
      </c>
      <c r="D3537" s="1">
        <v>-1.5823674883024601E-2</v>
      </c>
      <c r="E3537" s="1">
        <v>-1.6225538846439399E-2</v>
      </c>
      <c r="F3537" s="1">
        <v>-0.51505911648939995</v>
      </c>
      <c r="G3537" s="1"/>
    </row>
    <row r="3538" spans="1:7" x14ac:dyDescent="0.25">
      <c r="A3538" s="2" t="str">
        <f t="shared" si="55"/>
        <v>4_656</v>
      </c>
      <c r="B3538" s="1">
        <v>4</v>
      </c>
      <c r="C3538" s="1">
        <v>656</v>
      </c>
      <c r="D3538" s="1">
        <v>-0.17371582946224301</v>
      </c>
      <c r="E3538" s="1">
        <v>-0.17382895922442901</v>
      </c>
      <c r="F3538" s="1">
        <v>0.52818782694932498</v>
      </c>
      <c r="G3538" s="1"/>
    </row>
    <row r="3539" spans="1:7" x14ac:dyDescent="0.25">
      <c r="A3539" s="2" t="str">
        <f t="shared" si="55"/>
        <v>4_657</v>
      </c>
      <c r="B3539" s="1">
        <v>4</v>
      </c>
      <c r="C3539" s="1">
        <v>657</v>
      </c>
      <c r="D3539" s="1">
        <v>0.34493094908015398</v>
      </c>
      <c r="E3539" s="1">
        <v>0.34494608158493101</v>
      </c>
      <c r="F3539" s="1">
        <v>-0.15429393446591</v>
      </c>
      <c r="G3539" s="1"/>
    </row>
    <row r="3540" spans="1:7" x14ac:dyDescent="0.25">
      <c r="A3540" s="2" t="str">
        <f t="shared" si="55"/>
        <v>4_658</v>
      </c>
      <c r="B3540" s="1">
        <v>4</v>
      </c>
      <c r="C3540" s="1">
        <v>658</v>
      </c>
      <c r="D3540" s="1">
        <v>-0.43925244369100802</v>
      </c>
      <c r="E3540" s="1">
        <v>-0.43816314504863901</v>
      </c>
      <c r="F3540" s="1">
        <v>0.98037806495244195</v>
      </c>
      <c r="G3540" s="1"/>
    </row>
    <row r="3541" spans="1:7" x14ac:dyDescent="0.25">
      <c r="A3541" s="2" t="str">
        <f t="shared" si="55"/>
        <v>4_659</v>
      </c>
      <c r="B3541" s="1">
        <v>4</v>
      </c>
      <c r="C3541" s="1">
        <v>659</v>
      </c>
      <c r="D3541" s="1">
        <v>-0.36813577410113402</v>
      </c>
      <c r="E3541" s="1">
        <v>-0.36827631693470197</v>
      </c>
      <c r="F3541" s="1">
        <v>0.57043027315814299</v>
      </c>
      <c r="G3541" s="1"/>
    </row>
    <row r="3542" spans="1:7" x14ac:dyDescent="0.25">
      <c r="A3542" s="2" t="str">
        <f t="shared" si="55"/>
        <v>4_660</v>
      </c>
      <c r="B3542" s="1">
        <v>4</v>
      </c>
      <c r="C3542" s="1">
        <v>660</v>
      </c>
      <c r="D3542" s="1">
        <v>1.10080234164433</v>
      </c>
      <c r="E3542" s="1">
        <v>1.1011954031157001</v>
      </c>
      <c r="F3542" s="1">
        <v>2.80741374280278E-2</v>
      </c>
      <c r="G3542" s="1"/>
    </row>
    <row r="3543" spans="1:7" x14ac:dyDescent="0.25">
      <c r="A3543" s="2" t="str">
        <f t="shared" si="55"/>
        <v>4_661</v>
      </c>
      <c r="B3543" s="1">
        <v>4</v>
      </c>
      <c r="C3543" s="1">
        <v>661</v>
      </c>
      <c r="D3543" s="1">
        <v>-1.1539160406550499</v>
      </c>
      <c r="E3543" s="1">
        <v>-1.1544959859021999</v>
      </c>
      <c r="F3543" s="1">
        <v>-0.33862150655141399</v>
      </c>
      <c r="G3543" s="1"/>
    </row>
    <row r="3544" spans="1:7" x14ac:dyDescent="0.25">
      <c r="A3544" s="2" t="str">
        <f t="shared" si="55"/>
        <v>4_662</v>
      </c>
      <c r="B3544" s="1">
        <v>4</v>
      </c>
      <c r="C3544" s="1">
        <v>662</v>
      </c>
      <c r="D3544" s="1">
        <v>1.3336761406351501</v>
      </c>
      <c r="E3544" s="1">
        <v>1.33373795946483</v>
      </c>
      <c r="F3544" s="1">
        <v>0.194243260920796</v>
      </c>
      <c r="G3544" s="1"/>
    </row>
    <row r="3545" spans="1:7" x14ac:dyDescent="0.25">
      <c r="A3545" s="2" t="str">
        <f t="shared" si="55"/>
        <v>4_663</v>
      </c>
      <c r="B3545" s="1">
        <v>4</v>
      </c>
      <c r="C3545" s="1">
        <v>663</v>
      </c>
      <c r="D3545" s="1">
        <v>0.237738451051585</v>
      </c>
      <c r="E3545" s="1">
        <v>0.239122348773913</v>
      </c>
      <c r="F3545" s="1">
        <v>0.27496195674101798</v>
      </c>
      <c r="G3545" s="1"/>
    </row>
    <row r="3546" spans="1:7" x14ac:dyDescent="0.25">
      <c r="A3546" s="2" t="str">
        <f t="shared" si="55"/>
        <v>4_664</v>
      </c>
      <c r="B3546" s="1">
        <v>4</v>
      </c>
      <c r="C3546" s="1">
        <v>664</v>
      </c>
      <c r="D3546" s="1">
        <v>0.20435545308376599</v>
      </c>
      <c r="E3546" s="1">
        <v>0.20527411145043101</v>
      </c>
      <c r="F3546" s="1">
        <v>-0.25942717525644898</v>
      </c>
      <c r="G3546" s="1"/>
    </row>
    <row r="3547" spans="1:7" x14ac:dyDescent="0.25">
      <c r="A3547" s="2" t="str">
        <f t="shared" si="55"/>
        <v>4_665</v>
      </c>
      <c r="B3547" s="1">
        <v>4</v>
      </c>
      <c r="C3547" s="1">
        <v>665</v>
      </c>
      <c r="D3547" s="1">
        <v>0.34129767280732898</v>
      </c>
      <c r="E3547" s="1">
        <v>0.341760161783147</v>
      </c>
      <c r="F3547" s="1">
        <v>1.2675177250959599</v>
      </c>
      <c r="G3547" s="1"/>
    </row>
    <row r="3548" spans="1:7" x14ac:dyDescent="0.25">
      <c r="A3548" s="2" t="str">
        <f t="shared" si="55"/>
        <v>4_666</v>
      </c>
      <c r="B3548" s="1">
        <v>4</v>
      </c>
      <c r="C3548" s="1">
        <v>666</v>
      </c>
      <c r="D3548" s="1">
        <v>-2.13034212606662</v>
      </c>
      <c r="E3548" s="1">
        <v>-2.1304849839024098</v>
      </c>
      <c r="F3548" s="1">
        <v>-0.541948281242705</v>
      </c>
      <c r="G3548" s="1"/>
    </row>
    <row r="3549" spans="1:7" x14ac:dyDescent="0.25">
      <c r="A3549" s="2" t="str">
        <f t="shared" si="55"/>
        <v>4_667</v>
      </c>
      <c r="B3549" s="1">
        <v>4</v>
      </c>
      <c r="C3549" s="1">
        <v>667</v>
      </c>
      <c r="D3549" s="1">
        <v>-0.59624517670432298</v>
      </c>
      <c r="E3549" s="1">
        <v>-0.59547813910637704</v>
      </c>
      <c r="F3549" s="1">
        <v>-0.43385075855014299</v>
      </c>
      <c r="G3549" s="1"/>
    </row>
    <row r="3550" spans="1:7" x14ac:dyDescent="0.25">
      <c r="A3550" s="2" t="str">
        <f t="shared" si="55"/>
        <v>4_668</v>
      </c>
      <c r="B3550" s="1">
        <v>4</v>
      </c>
      <c r="C3550" s="1">
        <v>668</v>
      </c>
      <c r="D3550" s="1">
        <v>-0.75270075169782802</v>
      </c>
      <c r="E3550" s="1">
        <v>-0.752030476394693</v>
      </c>
      <c r="F3550" s="1">
        <v>-0.13281303900421901</v>
      </c>
      <c r="G3550" s="1"/>
    </row>
    <row r="3551" spans="1:7" x14ac:dyDescent="0.25">
      <c r="A3551" s="2" t="str">
        <f t="shared" si="55"/>
        <v>4_669</v>
      </c>
      <c r="B3551" s="1">
        <v>4</v>
      </c>
      <c r="C3551" s="1">
        <v>669</v>
      </c>
      <c r="D3551" s="1">
        <v>1.4014147207331999</v>
      </c>
      <c r="E3551" s="1">
        <v>1.40152010101118</v>
      </c>
      <c r="F3551" s="1">
        <v>2.1442514320370201</v>
      </c>
      <c r="G3551" s="1"/>
    </row>
    <row r="3552" spans="1:7" x14ac:dyDescent="0.25">
      <c r="A3552" s="2" t="str">
        <f t="shared" si="55"/>
        <v>4_670</v>
      </c>
      <c r="B3552" s="1">
        <v>4</v>
      </c>
      <c r="C3552" s="1">
        <v>670</v>
      </c>
      <c r="D3552" s="1">
        <v>-0.54032822556158799</v>
      </c>
      <c r="E3552" s="1">
        <v>-0.54079078455805696</v>
      </c>
      <c r="F3552" s="1">
        <v>0.14731117035538999</v>
      </c>
      <c r="G3552" s="1"/>
    </row>
    <row r="3553" spans="1:7" x14ac:dyDescent="0.25">
      <c r="A3553" s="2" t="str">
        <f t="shared" si="55"/>
        <v>4_671</v>
      </c>
      <c r="B3553" s="1">
        <v>4</v>
      </c>
      <c r="C3553" s="1">
        <v>671</v>
      </c>
      <c r="D3553" s="1">
        <v>-0.85460508329468599</v>
      </c>
      <c r="E3553" s="1">
        <v>-0.85419248788276303</v>
      </c>
      <c r="F3553" s="1">
        <v>-1.8681890897149001</v>
      </c>
      <c r="G3553" s="1"/>
    </row>
    <row r="3554" spans="1:7" x14ac:dyDescent="0.25">
      <c r="A3554" s="2" t="str">
        <f t="shared" si="55"/>
        <v>4_672</v>
      </c>
      <c r="B3554" s="1">
        <v>4</v>
      </c>
      <c r="C3554" s="1">
        <v>672</v>
      </c>
      <c r="D3554" s="1">
        <v>-1.34014821644272E-2</v>
      </c>
      <c r="E3554" s="1">
        <v>-1.38507570733614E-2</v>
      </c>
      <c r="F3554" s="1">
        <v>1.2806761620187299</v>
      </c>
      <c r="G3554" s="1"/>
    </row>
    <row r="3555" spans="1:7" x14ac:dyDescent="0.25">
      <c r="A3555" s="2" t="str">
        <f t="shared" si="55"/>
        <v>4_673</v>
      </c>
      <c r="B3555" s="1">
        <v>4</v>
      </c>
      <c r="C3555" s="1">
        <v>673</v>
      </c>
      <c r="D3555" s="1">
        <v>-1.02114771846191</v>
      </c>
      <c r="E3555" s="1">
        <v>-1.0212835337712201</v>
      </c>
      <c r="F3555" s="1">
        <v>-0.66764431642067701</v>
      </c>
      <c r="G3555" s="1"/>
    </row>
    <row r="3556" spans="1:7" x14ac:dyDescent="0.25">
      <c r="A3556" s="2" t="str">
        <f t="shared" si="55"/>
        <v>4_674</v>
      </c>
      <c r="B3556" s="1">
        <v>4</v>
      </c>
      <c r="C3556" s="1">
        <v>674</v>
      </c>
      <c r="D3556" s="1">
        <v>-1.7386483380109301</v>
      </c>
      <c r="E3556" s="1">
        <v>-1.73783451486985</v>
      </c>
      <c r="F3556" s="1">
        <v>-1.2325098941986199</v>
      </c>
      <c r="G3556" s="1"/>
    </row>
    <row r="3557" spans="1:7" x14ac:dyDescent="0.25">
      <c r="A3557" s="2" t="str">
        <f t="shared" si="55"/>
        <v>4_675</v>
      </c>
      <c r="B3557" s="1">
        <v>4</v>
      </c>
      <c r="C3557" s="1">
        <v>675</v>
      </c>
      <c r="D3557" s="1">
        <v>0.93169795744851802</v>
      </c>
      <c r="E3557" s="1">
        <v>0.932132691990471</v>
      </c>
      <c r="F3557" s="1">
        <v>-1.6214887850771201E-2</v>
      </c>
      <c r="G3557" s="1"/>
    </row>
    <row r="3558" spans="1:7" x14ac:dyDescent="0.25">
      <c r="A3558" s="2" t="str">
        <f t="shared" si="55"/>
        <v>4_676</v>
      </c>
      <c r="B3558" s="1">
        <v>4</v>
      </c>
      <c r="C3558" s="1">
        <v>676</v>
      </c>
      <c r="D3558" s="1">
        <v>0.76159614424383704</v>
      </c>
      <c r="E3558" s="1">
        <v>0.75941437559133596</v>
      </c>
      <c r="F3558" s="1">
        <v>-9.9797596319419493E-2</v>
      </c>
      <c r="G3558" s="1"/>
    </row>
    <row r="3559" spans="1:7" x14ac:dyDescent="0.25">
      <c r="A3559" s="2" t="str">
        <f t="shared" si="55"/>
        <v>4_677</v>
      </c>
      <c r="B3559" s="1">
        <v>4</v>
      </c>
      <c r="C3559" s="1">
        <v>677</v>
      </c>
      <c r="D3559" s="1">
        <v>-0.79011336726779402</v>
      </c>
      <c r="E3559" s="1">
        <v>-0.79115404312177895</v>
      </c>
      <c r="F3559" s="1">
        <v>0.116031680542108</v>
      </c>
      <c r="G3559" s="1"/>
    </row>
    <row r="3560" spans="1:7" x14ac:dyDescent="0.25">
      <c r="A3560" s="2" t="str">
        <f t="shared" si="55"/>
        <v>4_678</v>
      </c>
      <c r="B3560" s="1">
        <v>4</v>
      </c>
      <c r="C3560" s="1">
        <v>678</v>
      </c>
      <c r="D3560" s="1">
        <v>-2.86339579963675E-3</v>
      </c>
      <c r="E3560" s="1">
        <v>-2.93552485377706E-3</v>
      </c>
      <c r="F3560" s="1">
        <v>-0.64188494295043397</v>
      </c>
      <c r="G3560" s="1"/>
    </row>
    <row r="3561" spans="1:7" x14ac:dyDescent="0.25">
      <c r="A3561" s="2" t="str">
        <f t="shared" si="55"/>
        <v>4_679</v>
      </c>
      <c r="B3561" s="1">
        <v>4</v>
      </c>
      <c r="C3561" s="1">
        <v>679</v>
      </c>
      <c r="D3561" s="1">
        <v>-0.664655109728015</v>
      </c>
      <c r="E3561" s="1">
        <v>-0.66595393711084105</v>
      </c>
      <c r="F3561" s="1">
        <v>-0.148566086727314</v>
      </c>
      <c r="G3561" s="1"/>
    </row>
    <row r="3562" spans="1:7" x14ac:dyDescent="0.25">
      <c r="A3562" s="2" t="str">
        <f t="shared" si="55"/>
        <v>4_680</v>
      </c>
      <c r="B3562" s="1">
        <v>4</v>
      </c>
      <c r="C3562" s="1">
        <v>680</v>
      </c>
      <c r="D3562" s="1">
        <v>-1.2734077503246299</v>
      </c>
      <c r="E3562" s="1">
        <v>-1.2735847245326499</v>
      </c>
      <c r="F3562" s="1">
        <v>0.22389353319198399</v>
      </c>
      <c r="G3562" s="1"/>
    </row>
    <row r="3563" spans="1:7" x14ac:dyDescent="0.25">
      <c r="A3563" s="2" t="str">
        <f t="shared" si="55"/>
        <v>4_681</v>
      </c>
      <c r="B3563" s="1">
        <v>4</v>
      </c>
      <c r="C3563" s="1">
        <v>681</v>
      </c>
      <c r="D3563" s="1">
        <v>-0.45120150880823601</v>
      </c>
      <c r="E3563" s="1">
        <v>-0.44939963353559298</v>
      </c>
      <c r="F3563" s="1">
        <v>0.79438931956770598</v>
      </c>
      <c r="G3563" s="1"/>
    </row>
    <row r="3564" spans="1:7" x14ac:dyDescent="0.25">
      <c r="A3564" s="2" t="str">
        <f t="shared" si="55"/>
        <v>4_682</v>
      </c>
      <c r="B3564" s="1">
        <v>4</v>
      </c>
      <c r="C3564" s="1">
        <v>682</v>
      </c>
      <c r="D3564" s="1">
        <v>1.0934067337776201</v>
      </c>
      <c r="E3564" s="1">
        <v>1.09438634516059</v>
      </c>
      <c r="F3564" s="1">
        <v>0.82829207193194598</v>
      </c>
      <c r="G3564" s="1"/>
    </row>
    <row r="3565" spans="1:7" x14ac:dyDescent="0.25">
      <c r="A3565" s="2" t="str">
        <f t="shared" si="55"/>
        <v>4_683</v>
      </c>
      <c r="B3565" s="1">
        <v>4</v>
      </c>
      <c r="C3565" s="1">
        <v>683</v>
      </c>
      <c r="D3565" s="1">
        <v>0.64140562210144303</v>
      </c>
      <c r="E3565" s="1">
        <v>0.64288887026104702</v>
      </c>
      <c r="F3565" s="1">
        <v>-0.83307301670137401</v>
      </c>
      <c r="G3565" s="1"/>
    </row>
    <row r="3566" spans="1:7" x14ac:dyDescent="0.25">
      <c r="A3566" s="2" t="str">
        <f t="shared" si="55"/>
        <v>4_684</v>
      </c>
      <c r="B3566" s="1">
        <v>4</v>
      </c>
      <c r="C3566" s="1">
        <v>684</v>
      </c>
      <c r="D3566" s="1">
        <v>-0.66706646860257601</v>
      </c>
      <c r="E3566" s="1">
        <v>-0.66472814038530603</v>
      </c>
      <c r="F3566" s="1">
        <v>0.34392133269604502</v>
      </c>
      <c r="G3566" s="1"/>
    </row>
    <row r="3567" spans="1:7" x14ac:dyDescent="0.25">
      <c r="A3567" s="2" t="str">
        <f t="shared" si="55"/>
        <v>4_685</v>
      </c>
      <c r="B3567" s="1">
        <v>4</v>
      </c>
      <c r="C3567" s="1">
        <v>685</v>
      </c>
      <c r="D3567" s="1">
        <v>0.34183607055779502</v>
      </c>
      <c r="E3567" s="1">
        <v>0.34166099315467002</v>
      </c>
      <c r="F3567" s="1">
        <v>0.30715789802165899</v>
      </c>
      <c r="G3567" s="1"/>
    </row>
    <row r="3568" spans="1:7" x14ac:dyDescent="0.25">
      <c r="A3568" s="2" t="str">
        <f t="shared" si="55"/>
        <v>4_686</v>
      </c>
      <c r="B3568" s="1">
        <v>4</v>
      </c>
      <c r="C3568" s="1">
        <v>686</v>
      </c>
      <c r="D3568" s="1">
        <v>0.55520905476123095</v>
      </c>
      <c r="E3568" s="1">
        <v>0.55535362839103497</v>
      </c>
      <c r="F3568" s="1">
        <v>1.76341617557832</v>
      </c>
      <c r="G3568" s="1"/>
    </row>
    <row r="3569" spans="1:7" x14ac:dyDescent="0.25">
      <c r="A3569" s="2" t="str">
        <f t="shared" si="55"/>
        <v>4_687</v>
      </c>
      <c r="B3569" s="1">
        <v>4</v>
      </c>
      <c r="C3569" s="1">
        <v>687</v>
      </c>
      <c r="D3569" s="1">
        <v>-0.47216623727440299</v>
      </c>
      <c r="E3569" s="1">
        <v>-0.47310670409504801</v>
      </c>
      <c r="F3569" s="1">
        <v>0.30893748646270203</v>
      </c>
      <c r="G3569" s="1"/>
    </row>
    <row r="3570" spans="1:7" x14ac:dyDescent="0.25">
      <c r="A3570" s="2" t="str">
        <f t="shared" si="55"/>
        <v>4_688</v>
      </c>
      <c r="B3570" s="1">
        <v>4</v>
      </c>
      <c r="C3570" s="1">
        <v>688</v>
      </c>
      <c r="D3570" s="1">
        <v>-6.6086469439475104E-2</v>
      </c>
      <c r="E3570" s="1">
        <v>-6.5571648426229007E-2</v>
      </c>
      <c r="F3570" s="1">
        <v>-1.0518447759334999</v>
      </c>
      <c r="G3570" s="1"/>
    </row>
    <row r="3571" spans="1:7" x14ac:dyDescent="0.25">
      <c r="A3571" s="2" t="str">
        <f t="shared" si="55"/>
        <v>4_689</v>
      </c>
      <c r="B3571" s="1">
        <v>4</v>
      </c>
      <c r="C3571" s="1">
        <v>689</v>
      </c>
      <c r="D3571" s="1">
        <v>0.37303488487843101</v>
      </c>
      <c r="E3571" s="1">
        <v>0.37344978745609297</v>
      </c>
      <c r="F3571" s="1">
        <v>0.29281307153737501</v>
      </c>
      <c r="G3571" s="1"/>
    </row>
    <row r="3572" spans="1:7" x14ac:dyDescent="0.25">
      <c r="A3572" s="2" t="str">
        <f t="shared" si="55"/>
        <v>4_690</v>
      </c>
      <c r="B3572" s="1">
        <v>4</v>
      </c>
      <c r="C3572" s="1">
        <v>690</v>
      </c>
      <c r="D3572" s="1">
        <v>0.18393408317764401</v>
      </c>
      <c r="E3572" s="1">
        <v>0.18332548824056499</v>
      </c>
      <c r="F3572" s="1">
        <v>-0.61329126654105703</v>
      </c>
      <c r="G3572" s="1"/>
    </row>
    <row r="3573" spans="1:7" x14ac:dyDescent="0.25">
      <c r="A3573" s="2" t="str">
        <f t="shared" si="55"/>
        <v>4_691</v>
      </c>
      <c r="B3573" s="1">
        <v>4</v>
      </c>
      <c r="C3573" s="1">
        <v>691</v>
      </c>
      <c r="D3573" s="1">
        <v>-0.81164656646675104</v>
      </c>
      <c r="E3573" s="1">
        <v>-0.81158912381242199</v>
      </c>
      <c r="F3573" s="1">
        <v>-1.12270580961724E-2</v>
      </c>
      <c r="G3573" s="1"/>
    </row>
    <row r="3574" spans="1:7" x14ac:dyDescent="0.25">
      <c r="A3574" s="2" t="str">
        <f t="shared" si="55"/>
        <v>4_692</v>
      </c>
      <c r="B3574" s="1">
        <v>4</v>
      </c>
      <c r="C3574" s="1">
        <v>692</v>
      </c>
      <c r="D3574" s="1">
        <v>0.938397412224792</v>
      </c>
      <c r="E3574" s="1">
        <v>0.93765139470201297</v>
      </c>
      <c r="F3574" s="1">
        <v>-0.77728390044124296</v>
      </c>
      <c r="G3574" s="1"/>
    </row>
    <row r="3575" spans="1:7" x14ac:dyDescent="0.25">
      <c r="A3575" s="2" t="str">
        <f t="shared" si="55"/>
        <v>4_693</v>
      </c>
      <c r="B3575" s="1">
        <v>4</v>
      </c>
      <c r="C3575" s="1">
        <v>693</v>
      </c>
      <c r="D3575" s="1">
        <v>0.73037576013277505</v>
      </c>
      <c r="E3575" s="1">
        <v>0.73049662375374402</v>
      </c>
      <c r="F3575" s="1">
        <v>-0.38157847667393302</v>
      </c>
      <c r="G3575" s="1"/>
    </row>
    <row r="3576" spans="1:7" x14ac:dyDescent="0.25">
      <c r="A3576" s="2" t="str">
        <f t="shared" si="55"/>
        <v>4_694</v>
      </c>
      <c r="B3576" s="1">
        <v>4</v>
      </c>
      <c r="C3576" s="1">
        <v>694</v>
      </c>
      <c r="D3576" s="1">
        <v>1.2462151598514299</v>
      </c>
      <c r="E3576" s="1">
        <v>1.24701156556176</v>
      </c>
      <c r="F3576" s="1">
        <v>1.5022224111245699</v>
      </c>
      <c r="G3576" s="1"/>
    </row>
    <row r="3577" spans="1:7" x14ac:dyDescent="0.25">
      <c r="A3577" s="2" t="str">
        <f t="shared" si="55"/>
        <v>4_695</v>
      </c>
      <c r="B3577" s="1">
        <v>4</v>
      </c>
      <c r="C3577" s="1">
        <v>695</v>
      </c>
      <c r="D3577" s="1">
        <v>-1.6186076148914601</v>
      </c>
      <c r="E3577" s="1">
        <v>-1.61889547058706</v>
      </c>
      <c r="F3577" s="1">
        <v>-0.92213838259943404</v>
      </c>
      <c r="G3577" s="1"/>
    </row>
    <row r="3578" spans="1:7" x14ac:dyDescent="0.25">
      <c r="A3578" s="2" t="str">
        <f t="shared" si="55"/>
        <v>4_696</v>
      </c>
      <c r="B3578" s="1">
        <v>4</v>
      </c>
      <c r="C3578" s="1">
        <v>696</v>
      </c>
      <c r="D3578" s="1">
        <v>-0.31738197133910501</v>
      </c>
      <c r="E3578" s="1">
        <v>-0.31783845213891598</v>
      </c>
      <c r="F3578" s="1">
        <v>-0.756215431433228</v>
      </c>
      <c r="G3578" s="1"/>
    </row>
    <row r="3579" spans="1:7" x14ac:dyDescent="0.25">
      <c r="A3579" s="2" t="str">
        <f t="shared" si="55"/>
        <v>4_697</v>
      </c>
      <c r="B3579" s="1">
        <v>4</v>
      </c>
      <c r="C3579" s="1">
        <v>697</v>
      </c>
      <c r="D3579" s="1">
        <v>2.37341673315913</v>
      </c>
      <c r="E3579" s="1">
        <v>2.3731151533249899</v>
      </c>
      <c r="F3579" s="1">
        <v>0.81308648452564802</v>
      </c>
      <c r="G3579" s="1"/>
    </row>
    <row r="3580" spans="1:7" x14ac:dyDescent="0.25">
      <c r="A3580" s="2" t="str">
        <f t="shared" si="55"/>
        <v>4_698</v>
      </c>
      <c r="B3580" s="1">
        <v>4</v>
      </c>
      <c r="C3580" s="1">
        <v>698</v>
      </c>
      <c r="D3580" s="1">
        <v>-3.07747063875183</v>
      </c>
      <c r="E3580" s="1">
        <v>-3.0765062559727498</v>
      </c>
      <c r="F3580" s="1">
        <v>-2.55796238954158E-2</v>
      </c>
      <c r="G3580" s="1"/>
    </row>
    <row r="3581" spans="1:7" x14ac:dyDescent="0.25">
      <c r="A3581" s="2" t="str">
        <f t="shared" si="55"/>
        <v>4_699</v>
      </c>
      <c r="B3581" s="1">
        <v>4</v>
      </c>
      <c r="C3581" s="1">
        <v>699</v>
      </c>
      <c r="D3581" s="1">
        <v>0.43642494922152503</v>
      </c>
      <c r="E3581" s="1">
        <v>0.43657976179859798</v>
      </c>
      <c r="F3581" s="1">
        <v>0.10131864325496</v>
      </c>
      <c r="G3581" s="1"/>
    </row>
    <row r="3582" spans="1:7" x14ac:dyDescent="0.25">
      <c r="A3582" s="2" t="str">
        <f t="shared" si="55"/>
        <v>4_700</v>
      </c>
      <c r="B3582" s="1">
        <v>4</v>
      </c>
      <c r="C3582" s="1">
        <v>700</v>
      </c>
      <c r="D3582" s="1">
        <v>-0.31189690152434002</v>
      </c>
      <c r="E3582" s="1">
        <v>-0.31223373587036302</v>
      </c>
      <c r="F3582" s="1">
        <v>0.35021341305363601</v>
      </c>
      <c r="G3582" s="1"/>
    </row>
    <row r="3583" spans="1:7" x14ac:dyDescent="0.25">
      <c r="A3583" s="2" t="str">
        <f t="shared" si="55"/>
        <v>4_701</v>
      </c>
      <c r="B3583" s="1">
        <v>4</v>
      </c>
      <c r="C3583" s="1">
        <v>701</v>
      </c>
      <c r="D3583" s="1">
        <v>0.51878739438172505</v>
      </c>
      <c r="E3583" s="1">
        <v>0.51803140667017999</v>
      </c>
      <c r="F3583" s="1">
        <v>1.5563596915387501</v>
      </c>
      <c r="G3583" s="1"/>
    </row>
    <row r="3584" spans="1:7" x14ac:dyDescent="0.25">
      <c r="A3584" s="2" t="str">
        <f t="shared" si="55"/>
        <v>4_702</v>
      </c>
      <c r="B3584" s="1">
        <v>4</v>
      </c>
      <c r="C3584" s="1">
        <v>702</v>
      </c>
      <c r="D3584" s="1">
        <v>1.21118496881087</v>
      </c>
      <c r="E3584" s="1">
        <v>1.2115029347174999</v>
      </c>
      <c r="F3584" s="1">
        <v>0.23143049596651599</v>
      </c>
      <c r="G3584" s="1"/>
    </row>
    <row r="3585" spans="1:7" x14ac:dyDescent="0.25">
      <c r="A3585" s="2" t="str">
        <f t="shared" si="55"/>
        <v>4_703</v>
      </c>
      <c r="B3585" s="1">
        <v>4</v>
      </c>
      <c r="C3585" s="1">
        <v>703</v>
      </c>
      <c r="D3585" s="1">
        <v>-0.56769534802786603</v>
      </c>
      <c r="E3585" s="1">
        <v>-0.56836032611933995</v>
      </c>
      <c r="F3585" s="1">
        <v>-0.58553514535620199</v>
      </c>
      <c r="G3585" s="1"/>
    </row>
    <row r="3586" spans="1:7" x14ac:dyDescent="0.25">
      <c r="A3586" s="2" t="str">
        <f t="shared" si="55"/>
        <v>4_704</v>
      </c>
      <c r="B3586" s="1">
        <v>4</v>
      </c>
      <c r="C3586" s="1">
        <v>704</v>
      </c>
      <c r="D3586" s="1">
        <v>0.723757650357993</v>
      </c>
      <c r="E3586" s="1">
        <v>0.72399105841715905</v>
      </c>
      <c r="F3586" s="1">
        <v>0.98236891172271801</v>
      </c>
      <c r="G3586" s="1"/>
    </row>
    <row r="3587" spans="1:7" x14ac:dyDescent="0.25">
      <c r="A3587" s="2" t="str">
        <f t="shared" ref="A3587:A3601" si="56">B3587&amp;"_"&amp;C3587</f>
        <v>4_705</v>
      </c>
      <c r="B3587" s="1">
        <v>4</v>
      </c>
      <c r="C3587" s="1">
        <v>705</v>
      </c>
      <c r="D3587" s="1">
        <v>1.1762036925374399</v>
      </c>
      <c r="E3587" s="1">
        <v>1.17654367258533</v>
      </c>
      <c r="F3587" s="1">
        <v>1.7298620751539</v>
      </c>
      <c r="G3587" s="1"/>
    </row>
    <row r="3588" spans="1:7" x14ac:dyDescent="0.25">
      <c r="A3588" s="2" t="str">
        <f t="shared" si="56"/>
        <v>4_706</v>
      </c>
      <c r="B3588" s="1">
        <v>4</v>
      </c>
      <c r="C3588" s="1">
        <v>706</v>
      </c>
      <c r="D3588" s="1">
        <v>-1.5451130951941201</v>
      </c>
      <c r="E3588" s="1">
        <v>-1.5440364753834901</v>
      </c>
      <c r="F3588" s="1">
        <v>-0.45374960856463498</v>
      </c>
      <c r="G3588" s="1"/>
    </row>
    <row r="3589" spans="1:7" x14ac:dyDescent="0.25">
      <c r="A3589" s="2" t="str">
        <f t="shared" si="56"/>
        <v>4_707</v>
      </c>
      <c r="B3589" s="1">
        <v>4</v>
      </c>
      <c r="C3589" s="1">
        <v>707</v>
      </c>
      <c r="D3589" s="1">
        <v>0.285765715799075</v>
      </c>
      <c r="E3589" s="1">
        <v>0.28601710537136299</v>
      </c>
      <c r="F3589" s="1">
        <v>1.2894905971733801</v>
      </c>
      <c r="G3589" s="1"/>
    </row>
    <row r="3590" spans="1:7" x14ac:dyDescent="0.25">
      <c r="A3590" s="2" t="str">
        <f t="shared" si="56"/>
        <v>4_708</v>
      </c>
      <c r="B3590" s="1">
        <v>4</v>
      </c>
      <c r="C3590" s="1">
        <v>708</v>
      </c>
      <c r="D3590" s="1">
        <v>1.7686916369079</v>
      </c>
      <c r="E3590" s="1">
        <v>1.76758370896741</v>
      </c>
      <c r="F3590" s="1">
        <v>-0.39241697853915403</v>
      </c>
      <c r="G3590" s="1"/>
    </row>
    <row r="3591" spans="1:7" x14ac:dyDescent="0.25">
      <c r="A3591" s="2" t="str">
        <f t="shared" si="56"/>
        <v>4_709</v>
      </c>
      <c r="B3591" s="1">
        <v>4</v>
      </c>
      <c r="C3591" s="1">
        <v>709</v>
      </c>
      <c r="D3591" s="1">
        <v>0.75311492154165305</v>
      </c>
      <c r="E3591" s="1">
        <v>0.75357168196959901</v>
      </c>
      <c r="F3591" s="1">
        <v>0.76926619659911</v>
      </c>
      <c r="G3591" s="1"/>
    </row>
    <row r="3592" spans="1:7" x14ac:dyDescent="0.25">
      <c r="A3592" s="2" t="str">
        <f t="shared" si="56"/>
        <v>4_710</v>
      </c>
      <c r="B3592" s="1">
        <v>4</v>
      </c>
      <c r="C3592" s="1">
        <v>710</v>
      </c>
      <c r="D3592" s="1">
        <v>-5.0074083726622198E-2</v>
      </c>
      <c r="E3592" s="1">
        <v>-4.9132180741515097E-2</v>
      </c>
      <c r="F3592" s="1">
        <v>-1.4323013406903</v>
      </c>
      <c r="G3592" s="1"/>
    </row>
    <row r="3593" spans="1:7" x14ac:dyDescent="0.25">
      <c r="A3593" s="2" t="str">
        <f t="shared" si="56"/>
        <v>4_711</v>
      </c>
      <c r="B3593" s="1">
        <v>4</v>
      </c>
      <c r="C3593" s="1">
        <v>711</v>
      </c>
      <c r="D3593" s="1">
        <v>0.14442646014560401</v>
      </c>
      <c r="E3593" s="1">
        <v>0.14404202329678201</v>
      </c>
      <c r="F3593" s="1">
        <v>1.28350620199649</v>
      </c>
      <c r="G3593" s="1"/>
    </row>
    <row r="3594" spans="1:7" x14ac:dyDescent="0.25">
      <c r="A3594" s="2" t="str">
        <f t="shared" si="56"/>
        <v>4_712</v>
      </c>
      <c r="B3594" s="1">
        <v>4</v>
      </c>
      <c r="C3594" s="1">
        <v>712</v>
      </c>
      <c r="D3594" s="1">
        <v>0.30624002877301698</v>
      </c>
      <c r="E3594" s="1">
        <v>0.30845400836877002</v>
      </c>
      <c r="F3594" s="1">
        <v>-0.32172740753329199</v>
      </c>
      <c r="G3594" s="1"/>
    </row>
    <row r="3595" spans="1:7" x14ac:dyDescent="0.25">
      <c r="A3595" s="2" t="str">
        <f t="shared" si="56"/>
        <v>4_713</v>
      </c>
      <c r="B3595" s="1">
        <v>4</v>
      </c>
      <c r="C3595" s="1">
        <v>713</v>
      </c>
      <c r="D3595" s="1">
        <v>0.80626764794658401</v>
      </c>
      <c r="E3595" s="1">
        <v>0.80595865289181401</v>
      </c>
      <c r="F3595" s="1">
        <v>-0.89879732991563399</v>
      </c>
      <c r="G3595" s="1"/>
    </row>
    <row r="3596" spans="1:7" x14ac:dyDescent="0.25">
      <c r="A3596" s="2" t="str">
        <f t="shared" si="56"/>
        <v>4_714</v>
      </c>
      <c r="B3596" s="1">
        <v>4</v>
      </c>
      <c r="C3596" s="1">
        <v>714</v>
      </c>
      <c r="D3596" s="1">
        <v>-1.10075831975967</v>
      </c>
      <c r="E3596" s="1">
        <v>-1.1008869722941199</v>
      </c>
      <c r="F3596" s="1">
        <v>5.66181631947308E-3</v>
      </c>
      <c r="G3596" s="1"/>
    </row>
    <row r="3597" spans="1:7" x14ac:dyDescent="0.25">
      <c r="A3597" s="2" t="str">
        <f t="shared" si="56"/>
        <v>4_715</v>
      </c>
      <c r="B3597" s="1">
        <v>4</v>
      </c>
      <c r="C3597" s="1">
        <v>715</v>
      </c>
      <c r="D3597" s="1">
        <v>-0.233015187696757</v>
      </c>
      <c r="E3597" s="1">
        <v>-0.23311706475197499</v>
      </c>
      <c r="F3597" s="1">
        <v>1.63194239108964</v>
      </c>
      <c r="G3597" s="1"/>
    </row>
    <row r="3598" spans="1:7" x14ac:dyDescent="0.25">
      <c r="A3598" s="2" t="str">
        <f t="shared" si="56"/>
        <v>4_716</v>
      </c>
      <c r="B3598" s="1">
        <v>4</v>
      </c>
      <c r="C3598" s="1">
        <v>716</v>
      </c>
      <c r="D3598" s="1">
        <v>-0.41519010988149602</v>
      </c>
      <c r="E3598" s="1">
        <v>-0.41407063284798901</v>
      </c>
      <c r="F3598" s="1">
        <v>0.70298478228182404</v>
      </c>
      <c r="G3598" s="1"/>
    </row>
    <row r="3599" spans="1:7" x14ac:dyDescent="0.25">
      <c r="A3599" s="2" t="str">
        <f t="shared" si="56"/>
        <v>4_717</v>
      </c>
      <c r="B3599" s="1">
        <v>4</v>
      </c>
      <c r="C3599" s="1">
        <v>717</v>
      </c>
      <c r="D3599" s="1">
        <v>1.41167141641716</v>
      </c>
      <c r="E3599" s="1">
        <v>1.4130203396908001</v>
      </c>
      <c r="F3599" s="1">
        <v>-1.72403870018054</v>
      </c>
      <c r="G3599" s="1"/>
    </row>
    <row r="3600" spans="1:7" x14ac:dyDescent="0.25">
      <c r="A3600" s="2" t="str">
        <f t="shared" si="56"/>
        <v>4_718</v>
      </c>
      <c r="B3600" s="1">
        <v>4</v>
      </c>
      <c r="C3600" s="1">
        <v>718</v>
      </c>
      <c r="D3600" s="1">
        <v>0.92539507599347404</v>
      </c>
      <c r="E3600" s="1">
        <v>0.92460946630652696</v>
      </c>
      <c r="F3600" s="1">
        <v>0.888941600608114</v>
      </c>
      <c r="G3600" s="1"/>
    </row>
    <row r="3601" spans="1:7" x14ac:dyDescent="0.25">
      <c r="A3601" s="2" t="str">
        <f t="shared" si="56"/>
        <v>4_719</v>
      </c>
      <c r="B3601" s="1">
        <v>4</v>
      </c>
      <c r="C3601" s="1">
        <v>719</v>
      </c>
      <c r="D3601" s="1">
        <v>-0.88137926260714405</v>
      </c>
      <c r="E3601" s="1">
        <v>-0.88117597908081902</v>
      </c>
      <c r="F3601" s="1">
        <v>-0.77752928052639203</v>
      </c>
      <c r="G360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7211"/>
  <sheetViews>
    <sheetView zoomScale="70" zoomScaleNormal="70" workbookViewId="0">
      <pane xSplit="1" ySplit="1" topLeftCell="B653" activePane="bottomRight" state="frozen"/>
      <selection pane="topRight" activeCell="B1" sqref="B1"/>
      <selection pane="bottomLeft" activeCell="A2" sqref="A2"/>
      <selection pane="bottomRight" activeCell="B1" sqref="B1:F7211"/>
    </sheetView>
  </sheetViews>
  <sheetFormatPr defaultRowHeight="15" x14ac:dyDescent="0.25"/>
  <cols>
    <col min="2" max="2" width="8.85546875" bestFit="1" customWidth="1"/>
    <col min="3" max="3" width="7.28515625" bestFit="1" customWidth="1"/>
    <col min="4" max="10" width="15.85546875" bestFit="1" customWidth="1"/>
    <col min="11" max="11" width="14.85546875" bestFit="1" customWidth="1"/>
    <col min="12" max="12" width="20.7109375" bestFit="1" customWidth="1"/>
    <col min="13" max="13" width="22.140625" bestFit="1" customWidth="1"/>
    <col min="14" max="14" width="17.42578125" bestFit="1" customWidth="1"/>
    <col min="15" max="15" width="18.28515625" bestFit="1" customWidth="1"/>
    <col min="16" max="17" width="20.140625" bestFit="1" customWidth="1"/>
  </cols>
  <sheetData>
    <row r="1" spans="1:17" x14ac:dyDescent="0.25"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x14ac:dyDescent="0.25">
      <c r="A2" t="str">
        <f>B2&amp;"_"&amp;C2</f>
        <v>1_0</v>
      </c>
      <c r="B2" s="1">
        <v>1</v>
      </c>
      <c r="C2" s="1">
        <v>0</v>
      </c>
      <c r="D2" s="1">
        <v>4.9987999999999998E-2</v>
      </c>
      <c r="E2" s="1">
        <v>1</v>
      </c>
      <c r="F2" s="1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x14ac:dyDescent="0.25">
      <c r="A3" t="str">
        <f t="shared" ref="A3:A66" si="0">B3&amp;"_"&amp;C3</f>
        <v>1_1</v>
      </c>
      <c r="B3" s="1">
        <v>1</v>
      </c>
      <c r="C3" s="1">
        <v>1</v>
      </c>
      <c r="D3" s="1">
        <v>2.7637999999999999E-2</v>
      </c>
      <c r="E3" s="1">
        <v>0.99995999999999996</v>
      </c>
      <c r="F3" s="1">
        <v>1.9421999999999998E-2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x14ac:dyDescent="0.25">
      <c r="A4" t="str">
        <f t="shared" si="0"/>
        <v>1_2</v>
      </c>
      <c r="B4" s="1">
        <v>1</v>
      </c>
      <c r="C4" s="1">
        <v>2</v>
      </c>
      <c r="D4" s="1">
        <v>-8.4927000000000002E-2</v>
      </c>
      <c r="E4" s="1">
        <v>0.99999000000000005</v>
      </c>
      <c r="F4" s="1">
        <v>1.1705E-2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x14ac:dyDescent="0.25">
      <c r="A5" t="str">
        <f t="shared" si="0"/>
        <v>1_3</v>
      </c>
      <c r="B5" s="1">
        <v>1</v>
      </c>
      <c r="C5" s="1">
        <v>3</v>
      </c>
      <c r="D5" s="1">
        <v>0.39173999999999998</v>
      </c>
      <c r="E5" s="1">
        <v>1.0002</v>
      </c>
      <c r="F5" s="1">
        <v>-4.5881000000000003E-3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</row>
    <row r="6" spans="1:17" x14ac:dyDescent="0.25">
      <c r="A6" t="str">
        <f t="shared" si="0"/>
        <v>1_4</v>
      </c>
      <c r="B6" s="1">
        <v>1</v>
      </c>
      <c r="C6" s="1">
        <v>4</v>
      </c>
      <c r="D6" s="1">
        <v>0.45140000000000002</v>
      </c>
      <c r="E6" s="1">
        <v>1.0005999999999999</v>
      </c>
      <c r="F6" s="1">
        <v>-2.5231E-2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17" x14ac:dyDescent="0.25">
      <c r="A7" t="str">
        <f t="shared" si="0"/>
        <v>1_5</v>
      </c>
      <c r="B7" s="1">
        <v>1</v>
      </c>
      <c r="C7" s="1">
        <v>5</v>
      </c>
      <c r="D7" s="1">
        <v>0.56076000000000004</v>
      </c>
      <c r="E7" s="1">
        <v>1.0009999999999999</v>
      </c>
      <c r="F7" s="1">
        <v>1.2287000000000001E-3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</row>
    <row r="8" spans="1:17" x14ac:dyDescent="0.25">
      <c r="A8" t="str">
        <f t="shared" si="0"/>
        <v>1_6</v>
      </c>
      <c r="B8" s="1">
        <v>1</v>
      </c>
      <c r="C8" s="1">
        <v>6</v>
      </c>
      <c r="D8" s="1">
        <v>0.72765000000000002</v>
      </c>
      <c r="E8" s="1">
        <v>1.0016</v>
      </c>
      <c r="F8" s="1">
        <v>-2.1253000000000001E-2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</row>
    <row r="9" spans="1:17" x14ac:dyDescent="0.25">
      <c r="A9" t="str">
        <f t="shared" si="0"/>
        <v>1_7</v>
      </c>
      <c r="B9" s="1">
        <v>1</v>
      </c>
      <c r="C9" s="1">
        <v>7</v>
      </c>
      <c r="D9" s="1">
        <v>0.80283000000000004</v>
      </c>
      <c r="E9" s="1">
        <v>1.0022</v>
      </c>
      <c r="F9" s="1">
        <v>2.1003000000000001E-2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</row>
    <row r="10" spans="1:17" x14ac:dyDescent="0.25">
      <c r="A10" t="str">
        <f t="shared" si="0"/>
        <v>1_8</v>
      </c>
      <c r="B10" s="1">
        <v>1</v>
      </c>
      <c r="C10" s="1">
        <v>8</v>
      </c>
      <c r="D10" s="1">
        <v>0.78588000000000002</v>
      </c>
      <c r="E10" s="1">
        <v>1.0028999999999999</v>
      </c>
      <c r="F10" s="1">
        <v>3.7241999999999997E-2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</row>
    <row r="11" spans="1:17" x14ac:dyDescent="0.25">
      <c r="A11" t="str">
        <f t="shared" si="0"/>
        <v>1_9</v>
      </c>
      <c r="B11" s="1">
        <v>1</v>
      </c>
      <c r="C11" s="1">
        <v>9</v>
      </c>
      <c r="D11" s="1">
        <v>0.87156999999999996</v>
      </c>
      <c r="E11" s="1">
        <v>1.0035000000000001</v>
      </c>
      <c r="F11" s="1">
        <v>-2.6547000000000001E-2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1:17" x14ac:dyDescent="0.25">
      <c r="A12" t="str">
        <f t="shared" si="0"/>
        <v>1_10</v>
      </c>
      <c r="B12" s="1">
        <v>1</v>
      </c>
      <c r="C12" s="1">
        <v>10</v>
      </c>
      <c r="D12" s="1">
        <v>0.54896999999999996</v>
      </c>
      <c r="E12" s="1">
        <v>1.0042</v>
      </c>
      <c r="F12" s="1">
        <v>1.1454000000000001E-2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1:17" x14ac:dyDescent="0.25">
      <c r="A13" t="str">
        <f t="shared" si="0"/>
        <v>1_11</v>
      </c>
      <c r="B13" s="1">
        <v>1</v>
      </c>
      <c r="C13" s="1">
        <v>11</v>
      </c>
      <c r="D13" s="1">
        <v>0.66313999999999995</v>
      </c>
      <c r="E13" s="1">
        <v>1.0046999999999999</v>
      </c>
      <c r="F13" s="1">
        <v>-1.1389E-2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1:17" x14ac:dyDescent="0.25">
      <c r="A14" t="str">
        <f t="shared" si="0"/>
        <v>1_12</v>
      </c>
      <c r="B14" s="1">
        <v>1</v>
      </c>
      <c r="C14" s="1">
        <v>12</v>
      </c>
      <c r="D14" s="1">
        <v>0.63804000000000005</v>
      </c>
      <c r="E14" s="1">
        <v>1.0054000000000001</v>
      </c>
      <c r="F14" s="1">
        <v>-1.2982E-2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1:17" x14ac:dyDescent="0.25">
      <c r="A15" t="str">
        <f t="shared" si="0"/>
        <v>1_13</v>
      </c>
      <c r="B15" s="1">
        <v>1</v>
      </c>
      <c r="C15" s="1">
        <v>13</v>
      </c>
      <c r="D15" s="1">
        <v>0.75727</v>
      </c>
      <c r="E15" s="1">
        <v>1.0059</v>
      </c>
      <c r="F15" s="1">
        <v>-5.2940000000000001E-3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</row>
    <row r="16" spans="1:17" x14ac:dyDescent="0.25">
      <c r="A16" t="str">
        <f t="shared" si="0"/>
        <v>1_14</v>
      </c>
      <c r="B16" s="1">
        <v>1</v>
      </c>
      <c r="C16" s="1">
        <v>14</v>
      </c>
      <c r="D16" s="1">
        <v>0.83104999999999996</v>
      </c>
      <c r="E16" s="1">
        <v>1.0065999999999999</v>
      </c>
      <c r="F16" s="1">
        <v>-2.1572000000000001E-2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</row>
    <row r="17" spans="1:17" x14ac:dyDescent="0.25">
      <c r="A17" t="str">
        <f t="shared" si="0"/>
        <v>1_15</v>
      </c>
      <c r="B17" s="1">
        <v>1</v>
      </c>
      <c r="C17" s="1">
        <v>15</v>
      </c>
      <c r="D17" s="1">
        <v>0.81523999999999996</v>
      </c>
      <c r="E17" s="1">
        <v>1.0073000000000001</v>
      </c>
      <c r="F17" s="1">
        <v>1.1672E-2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</row>
    <row r="18" spans="1:17" x14ac:dyDescent="0.25">
      <c r="A18" t="str">
        <f t="shared" si="0"/>
        <v>1_16</v>
      </c>
      <c r="B18" s="1">
        <v>1</v>
      </c>
      <c r="C18" s="1">
        <v>16</v>
      </c>
      <c r="D18" s="1">
        <v>0.45272000000000001</v>
      </c>
      <c r="E18" s="1">
        <v>1.0079</v>
      </c>
      <c r="F18" s="1">
        <v>-1.8679999999999999E-2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</row>
    <row r="19" spans="1:17" x14ac:dyDescent="0.25">
      <c r="A19" t="str">
        <f t="shared" si="0"/>
        <v>1_17</v>
      </c>
      <c r="B19" s="1">
        <v>1</v>
      </c>
      <c r="C19" s="1">
        <v>17</v>
      </c>
      <c r="D19" s="1">
        <v>0.86233000000000004</v>
      </c>
      <c r="E19" s="1">
        <v>1.0085</v>
      </c>
      <c r="F19" s="1">
        <v>1.3389E-2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</row>
    <row r="20" spans="1:17" x14ac:dyDescent="0.25">
      <c r="A20" t="str">
        <f t="shared" si="0"/>
        <v>1_18</v>
      </c>
      <c r="B20" s="1">
        <v>1</v>
      </c>
      <c r="C20" s="1">
        <v>18</v>
      </c>
      <c r="D20" s="1">
        <v>0.43446000000000001</v>
      </c>
      <c r="E20" s="1">
        <v>1.0091000000000001</v>
      </c>
      <c r="F20" s="1">
        <v>-8.9417999999999997E-3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</row>
    <row r="21" spans="1:17" x14ac:dyDescent="0.25">
      <c r="A21" t="str">
        <f t="shared" si="0"/>
        <v>1_19</v>
      </c>
      <c r="B21" s="1">
        <v>1</v>
      </c>
      <c r="C21" s="1">
        <v>19</v>
      </c>
      <c r="D21" s="1">
        <v>0.45140000000000002</v>
      </c>
      <c r="E21" s="1">
        <v>1.0096000000000001</v>
      </c>
      <c r="F21" s="1">
        <v>-1.6735999999999999E-3</v>
      </c>
      <c r="G21" s="1"/>
      <c r="H21" s="1"/>
      <c r="I21" s="1"/>
      <c r="J21" s="1"/>
      <c r="K21" s="1"/>
      <c r="L21" s="1"/>
      <c r="M21" s="1"/>
      <c r="N21" s="78"/>
      <c r="O21" s="1"/>
      <c r="P21" s="1"/>
      <c r="Q21" s="1"/>
    </row>
    <row r="22" spans="1:17" x14ac:dyDescent="0.25">
      <c r="A22" t="str">
        <f t="shared" si="0"/>
        <v>1_20</v>
      </c>
      <c r="B22" s="1">
        <v>1</v>
      </c>
      <c r="C22" s="1">
        <v>20</v>
      </c>
      <c r="D22" s="1">
        <v>0.76937999999999995</v>
      </c>
      <c r="E22" s="1">
        <v>1.0101</v>
      </c>
      <c r="F22" s="1">
        <v>-2.7753999999999999E-3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x14ac:dyDescent="0.25">
      <c r="A23" t="str">
        <f t="shared" si="0"/>
        <v>1_21</v>
      </c>
      <c r="B23" s="1">
        <v>1</v>
      </c>
      <c r="C23" s="1">
        <v>21</v>
      </c>
      <c r="D23" s="1">
        <v>1.1977</v>
      </c>
      <c r="E23" s="1">
        <v>1.0109999999999999</v>
      </c>
      <c r="F23" s="1">
        <v>5.4390000000000005E-4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x14ac:dyDescent="0.25">
      <c r="A24" t="str">
        <f t="shared" si="0"/>
        <v>1_22</v>
      </c>
      <c r="B24" s="1">
        <v>1</v>
      </c>
      <c r="C24" s="1">
        <v>22</v>
      </c>
      <c r="D24" s="1">
        <v>1.1454</v>
      </c>
      <c r="E24" s="1">
        <v>1.012</v>
      </c>
      <c r="F24" s="1">
        <v>-5.1395E-3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x14ac:dyDescent="0.25">
      <c r="A25" t="str">
        <f t="shared" si="0"/>
        <v>1_23</v>
      </c>
      <c r="B25" s="1">
        <v>1</v>
      </c>
      <c r="C25" s="1">
        <v>23</v>
      </c>
      <c r="D25" s="1">
        <v>1.2688999999999999</v>
      </c>
      <c r="E25" s="1">
        <v>1.0129999999999999</v>
      </c>
      <c r="F25" s="1">
        <v>1.7805000000000001E-2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x14ac:dyDescent="0.25">
      <c r="A26" t="str">
        <f t="shared" si="0"/>
        <v>1_24</v>
      </c>
      <c r="B26" s="1">
        <v>1</v>
      </c>
      <c r="C26" s="1">
        <v>24</v>
      </c>
      <c r="D26" s="1">
        <v>1.2824</v>
      </c>
      <c r="E26" s="1">
        <v>1.0141</v>
      </c>
      <c r="F26" s="1">
        <v>1.2560999999999999E-2</v>
      </c>
      <c r="G26" s="1"/>
      <c r="H26" s="1"/>
      <c r="I26" s="1"/>
      <c r="J26" s="1"/>
      <c r="K26" s="1"/>
      <c r="L26" s="1"/>
      <c r="M26" s="1"/>
      <c r="N26" s="1"/>
      <c r="O26" s="78"/>
      <c r="P26" s="1"/>
      <c r="Q26" s="1"/>
    </row>
    <row r="27" spans="1:17" x14ac:dyDescent="0.25">
      <c r="A27" t="str">
        <f t="shared" si="0"/>
        <v>1_25</v>
      </c>
      <c r="B27" s="1">
        <v>1</v>
      </c>
      <c r="C27" s="1">
        <v>25</v>
      </c>
      <c r="D27" s="1">
        <v>1.5896999999999999</v>
      </c>
      <c r="E27" s="1">
        <v>1.0154000000000001</v>
      </c>
      <c r="F27" s="1">
        <v>1.5310000000000001E-2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t="str">
        <f t="shared" si="0"/>
        <v>1_26</v>
      </c>
      <c r="B28" s="1">
        <v>1</v>
      </c>
      <c r="C28" s="1">
        <v>26</v>
      </c>
      <c r="D28" s="1">
        <v>2.0150000000000001</v>
      </c>
      <c r="E28" s="1">
        <v>1.0167999999999999</v>
      </c>
      <c r="F28" s="1">
        <v>-1.5445999999999999E-3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</row>
    <row r="29" spans="1:17" x14ac:dyDescent="0.25">
      <c r="A29" t="str">
        <f t="shared" si="0"/>
        <v>1_27</v>
      </c>
      <c r="B29" s="1">
        <v>1</v>
      </c>
      <c r="C29" s="1">
        <v>27</v>
      </c>
      <c r="D29" s="1">
        <v>2.1038999999999999</v>
      </c>
      <c r="E29" s="1">
        <v>1.0185999999999999</v>
      </c>
      <c r="F29" s="1">
        <v>-2.8630999999999999E-3</v>
      </c>
      <c r="G29" s="1"/>
      <c r="H29" s="1"/>
      <c r="I29" s="1"/>
      <c r="J29" s="1"/>
      <c r="K29" s="1"/>
      <c r="L29" s="1"/>
      <c r="M29" s="78"/>
      <c r="N29" s="1"/>
      <c r="O29" s="1"/>
      <c r="P29" s="1"/>
      <c r="Q29" s="1"/>
    </row>
    <row r="30" spans="1:17" x14ac:dyDescent="0.25">
      <c r="A30" t="str">
        <f t="shared" si="0"/>
        <v>1_28</v>
      </c>
      <c r="B30" s="1">
        <v>1</v>
      </c>
      <c r="C30" s="1">
        <v>28</v>
      </c>
      <c r="D30" s="1">
        <v>2.8509000000000002</v>
      </c>
      <c r="E30" s="1">
        <v>1.0207999999999999</v>
      </c>
      <c r="F30" s="1">
        <v>2.7687E-2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</row>
    <row r="31" spans="1:17" x14ac:dyDescent="0.25">
      <c r="A31" t="str">
        <f t="shared" si="0"/>
        <v>1_29</v>
      </c>
      <c r="B31" s="1">
        <v>1</v>
      </c>
      <c r="C31" s="1">
        <v>29</v>
      </c>
      <c r="D31" s="1">
        <v>2.6351</v>
      </c>
      <c r="E31" s="1">
        <v>1.0232000000000001</v>
      </c>
      <c r="F31" s="1">
        <v>-5.5827000000000003E-3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  <row r="32" spans="1:17" x14ac:dyDescent="0.25">
      <c r="A32" t="str">
        <f t="shared" si="0"/>
        <v>1_30</v>
      </c>
      <c r="B32" s="1">
        <v>1</v>
      </c>
      <c r="C32" s="1">
        <v>30</v>
      </c>
      <c r="D32" s="1">
        <v>2.6114000000000002</v>
      </c>
      <c r="E32" s="1">
        <v>1.0253000000000001</v>
      </c>
      <c r="F32" s="1">
        <v>-7.1763999999999997E-4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x14ac:dyDescent="0.25">
      <c r="A33" t="str">
        <f t="shared" si="0"/>
        <v>1_31</v>
      </c>
      <c r="B33" s="1">
        <v>1</v>
      </c>
      <c r="C33" s="1">
        <v>31</v>
      </c>
      <c r="D33" s="1">
        <v>2.4001000000000001</v>
      </c>
      <c r="E33" s="1">
        <v>1.0275000000000001</v>
      </c>
      <c r="F33" s="1">
        <v>-8.3218000000000007E-3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</row>
    <row r="34" spans="1:17" x14ac:dyDescent="0.25">
      <c r="A34" t="str">
        <f t="shared" si="0"/>
        <v>1_32</v>
      </c>
      <c r="B34" s="1">
        <v>1</v>
      </c>
      <c r="C34" s="1">
        <v>32</v>
      </c>
      <c r="D34" s="1">
        <v>2.1393</v>
      </c>
      <c r="E34" s="1">
        <v>1.0295000000000001</v>
      </c>
      <c r="F34" s="1">
        <v>1.4551E-2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  <row r="35" spans="1:17" x14ac:dyDescent="0.25">
      <c r="A35" t="str">
        <f t="shared" si="0"/>
        <v>1_33</v>
      </c>
      <c r="B35" s="1">
        <v>1</v>
      </c>
      <c r="C35" s="1">
        <v>33</v>
      </c>
      <c r="D35" s="1">
        <v>2.7342</v>
      </c>
      <c r="E35" s="1">
        <v>1.0315000000000001</v>
      </c>
      <c r="F35" s="1">
        <v>4.3176000000000004E-3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</row>
    <row r="36" spans="1:17" x14ac:dyDescent="0.25">
      <c r="A36" t="str">
        <f t="shared" si="0"/>
        <v>1_34</v>
      </c>
      <c r="B36" s="1">
        <v>1</v>
      </c>
      <c r="C36" s="1">
        <v>34</v>
      </c>
      <c r="D36" s="1">
        <v>2.2246999999999999</v>
      </c>
      <c r="E36" s="1">
        <v>1.0337000000000001</v>
      </c>
      <c r="F36" s="1">
        <v>-2.5783E-2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</row>
    <row r="37" spans="1:17" x14ac:dyDescent="0.25">
      <c r="A37" t="str">
        <f t="shared" si="0"/>
        <v>1_35</v>
      </c>
      <c r="B37" s="1">
        <v>1</v>
      </c>
      <c r="C37" s="1">
        <v>35</v>
      </c>
      <c r="D37" s="1">
        <v>1.7770999999999999</v>
      </c>
      <c r="E37" s="1">
        <v>1.0355000000000001</v>
      </c>
      <c r="F37" s="1">
        <v>1.3883E-2</v>
      </c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</row>
    <row r="38" spans="1:17" x14ac:dyDescent="0.25">
      <c r="A38" t="str">
        <f t="shared" si="0"/>
        <v>1_36</v>
      </c>
      <c r="B38" s="1">
        <v>1</v>
      </c>
      <c r="C38" s="1">
        <v>36</v>
      </c>
      <c r="D38" s="1">
        <v>1.5971</v>
      </c>
      <c r="E38" s="1">
        <v>1.0368999999999999</v>
      </c>
      <c r="F38" s="1">
        <v>-3.6235E-3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</row>
    <row r="39" spans="1:17" x14ac:dyDescent="0.25">
      <c r="A39" t="str">
        <f t="shared" si="0"/>
        <v>1_37</v>
      </c>
      <c r="B39" s="1">
        <v>1</v>
      </c>
      <c r="C39" s="1">
        <v>37</v>
      </c>
      <c r="D39" s="1">
        <v>1.9269000000000001</v>
      </c>
      <c r="E39" s="1">
        <v>1.0384</v>
      </c>
      <c r="F39" s="1">
        <v>1.2175E-2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</row>
    <row r="40" spans="1:17" x14ac:dyDescent="0.25">
      <c r="A40" t="str">
        <f t="shared" si="0"/>
        <v>1_38</v>
      </c>
      <c r="B40" s="1">
        <v>1</v>
      </c>
      <c r="C40" s="1">
        <v>38</v>
      </c>
      <c r="D40" s="1">
        <v>2.0665</v>
      </c>
      <c r="E40" s="1">
        <v>1.0402</v>
      </c>
      <c r="F40" s="1">
        <v>2.1442000000000002E-3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</row>
    <row r="41" spans="1:17" x14ac:dyDescent="0.25">
      <c r="A41" t="str">
        <f t="shared" si="0"/>
        <v>1_39</v>
      </c>
      <c r="B41" s="1">
        <v>1</v>
      </c>
      <c r="C41" s="1">
        <v>39</v>
      </c>
      <c r="D41" s="1">
        <v>1.9038999999999999</v>
      </c>
      <c r="E41" s="1">
        <v>1.0419</v>
      </c>
      <c r="F41" s="1">
        <v>1.2217E-2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</row>
    <row r="42" spans="1:17" x14ac:dyDescent="0.25">
      <c r="A42" t="str">
        <f t="shared" si="0"/>
        <v>1_40</v>
      </c>
      <c r="B42" s="1">
        <v>1</v>
      </c>
      <c r="C42" s="1">
        <v>40</v>
      </c>
      <c r="D42" s="1">
        <v>1.369</v>
      </c>
      <c r="E42" s="1">
        <v>1.0432999999999999</v>
      </c>
      <c r="F42" s="1">
        <v>-9.0104E-3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</row>
    <row r="43" spans="1:17" x14ac:dyDescent="0.25">
      <c r="A43" t="str">
        <f t="shared" si="0"/>
        <v>1_41</v>
      </c>
      <c r="B43" s="1">
        <v>1</v>
      </c>
      <c r="C43" s="1">
        <v>41</v>
      </c>
      <c r="D43" s="1">
        <v>1.9136</v>
      </c>
      <c r="E43" s="1">
        <v>1.0446</v>
      </c>
      <c r="F43" s="1">
        <v>1.8995000000000001E-2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</row>
    <row r="44" spans="1:17" x14ac:dyDescent="0.25">
      <c r="A44" t="str">
        <f t="shared" si="0"/>
        <v>1_42</v>
      </c>
      <c r="B44" s="1">
        <v>1</v>
      </c>
      <c r="C44" s="1">
        <v>42</v>
      </c>
      <c r="D44" s="1">
        <v>1.7899</v>
      </c>
      <c r="E44" s="1">
        <v>1.0463</v>
      </c>
      <c r="F44" s="1">
        <v>-1.5642E-2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</row>
    <row r="45" spans="1:17" x14ac:dyDescent="0.25">
      <c r="A45" t="str">
        <f t="shared" si="0"/>
        <v>1_43</v>
      </c>
      <c r="B45" s="1">
        <v>1</v>
      </c>
      <c r="C45" s="1">
        <v>43</v>
      </c>
      <c r="D45" s="1">
        <v>2.0596999999999999</v>
      </c>
      <c r="E45" s="1">
        <v>1.048</v>
      </c>
      <c r="F45" s="1">
        <v>6.7539000000000002E-3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</row>
    <row r="46" spans="1:17" x14ac:dyDescent="0.25">
      <c r="A46" t="str">
        <f t="shared" si="0"/>
        <v>1_44</v>
      </c>
      <c r="B46" s="1">
        <v>1</v>
      </c>
      <c r="C46" s="1">
        <v>44</v>
      </c>
      <c r="D46" s="1">
        <v>1.355</v>
      </c>
      <c r="E46" s="1">
        <v>1.0495000000000001</v>
      </c>
      <c r="F46" s="1">
        <v>-2.6724999999999999E-2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</row>
    <row r="47" spans="1:17" x14ac:dyDescent="0.25">
      <c r="A47" t="str">
        <f t="shared" si="0"/>
        <v>1_45</v>
      </c>
      <c r="B47" s="1">
        <v>1</v>
      </c>
      <c r="C47" s="1">
        <v>45</v>
      </c>
      <c r="D47" s="1">
        <v>1.4681999999999999</v>
      </c>
      <c r="E47" s="1">
        <v>1.0507</v>
      </c>
      <c r="F47" s="1">
        <v>1.7604999999999999E-2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</row>
    <row r="48" spans="1:17" x14ac:dyDescent="0.25">
      <c r="A48" t="str">
        <f t="shared" si="0"/>
        <v>1_46</v>
      </c>
      <c r="B48" s="1">
        <v>1</v>
      </c>
      <c r="C48" s="1">
        <v>46</v>
      </c>
      <c r="D48" s="1">
        <v>0.98606000000000005</v>
      </c>
      <c r="E48" s="1">
        <v>1.0517000000000001</v>
      </c>
      <c r="F48" s="1">
        <v>-1.3365E-2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</row>
    <row r="49" spans="1:17" x14ac:dyDescent="0.25">
      <c r="A49" t="str">
        <f t="shared" si="0"/>
        <v>1_47</v>
      </c>
      <c r="B49" s="1">
        <v>1</v>
      </c>
      <c r="C49" s="1">
        <v>47</v>
      </c>
      <c r="D49" s="1">
        <v>0.25240000000000001</v>
      </c>
      <c r="E49" s="1">
        <v>1.0521</v>
      </c>
      <c r="F49" s="1">
        <v>-1.3148999999999999E-2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</row>
    <row r="50" spans="1:17" x14ac:dyDescent="0.25">
      <c r="A50" t="str">
        <f t="shared" si="0"/>
        <v>1_48</v>
      </c>
      <c r="B50" s="1">
        <v>1</v>
      </c>
      <c r="C50" s="1">
        <v>48</v>
      </c>
      <c r="D50" s="1">
        <v>0.63439000000000001</v>
      </c>
      <c r="E50" s="1">
        <v>1.0526</v>
      </c>
      <c r="F50" s="1">
        <v>1.0938E-2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</row>
    <row r="51" spans="1:17" x14ac:dyDescent="0.25">
      <c r="A51" t="str">
        <f t="shared" si="0"/>
        <v>1_49</v>
      </c>
      <c r="B51" s="1">
        <v>1</v>
      </c>
      <c r="C51" s="1">
        <v>49</v>
      </c>
      <c r="D51" s="1">
        <v>0.21190999999999999</v>
      </c>
      <c r="E51" s="1">
        <v>1.0529999999999999</v>
      </c>
      <c r="F51" s="1">
        <v>4.0507E-3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</row>
    <row r="52" spans="1:17" x14ac:dyDescent="0.25">
      <c r="A52" t="str">
        <f t="shared" si="0"/>
        <v>1_50</v>
      </c>
      <c r="B52" s="1">
        <v>1</v>
      </c>
      <c r="C52" s="1">
        <v>50</v>
      </c>
      <c r="D52" s="1">
        <v>0.19397</v>
      </c>
      <c r="E52" s="1">
        <v>1.0530999999999999</v>
      </c>
      <c r="F52" s="1">
        <v>1.367E-2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</row>
    <row r="53" spans="1:17" x14ac:dyDescent="0.25">
      <c r="A53" t="str">
        <f t="shared" si="0"/>
        <v>1_51</v>
      </c>
      <c r="B53" s="1">
        <v>1</v>
      </c>
      <c r="C53" s="1">
        <v>51</v>
      </c>
      <c r="D53" s="1">
        <v>0.33462999999999998</v>
      </c>
      <c r="E53" s="1">
        <v>1.0533999999999999</v>
      </c>
      <c r="F53" s="1">
        <v>-1.2710000000000001E-2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</row>
    <row r="54" spans="1:17" x14ac:dyDescent="0.25">
      <c r="A54" t="str">
        <f t="shared" si="0"/>
        <v>1_52</v>
      </c>
      <c r="B54" s="1">
        <v>1</v>
      </c>
      <c r="C54" s="1">
        <v>52</v>
      </c>
      <c r="D54" s="1">
        <v>-3.0934E-2</v>
      </c>
      <c r="E54" s="1">
        <v>1.0533999999999999</v>
      </c>
      <c r="F54" s="1">
        <v>9.8581999999999993E-3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</row>
    <row r="55" spans="1:17" x14ac:dyDescent="0.25">
      <c r="A55" t="str">
        <f t="shared" si="0"/>
        <v>1_53</v>
      </c>
      <c r="B55" s="1">
        <v>1</v>
      </c>
      <c r="C55" s="1">
        <v>53</v>
      </c>
      <c r="D55" s="1">
        <v>-0.12007</v>
      </c>
      <c r="E55" s="1">
        <v>1.0532999999999999</v>
      </c>
      <c r="F55" s="1">
        <v>3.4933E-3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</row>
    <row r="56" spans="1:17" x14ac:dyDescent="0.25">
      <c r="A56" t="str">
        <f t="shared" si="0"/>
        <v>1_54</v>
      </c>
      <c r="B56" s="1">
        <v>1</v>
      </c>
      <c r="C56" s="1">
        <v>54</v>
      </c>
      <c r="D56" s="1">
        <v>-1.6237000000000001E-3</v>
      </c>
      <c r="E56" s="1">
        <v>1.0532999999999999</v>
      </c>
      <c r="F56" s="1">
        <v>3.1706999999999999E-2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</row>
    <row r="57" spans="1:17" x14ac:dyDescent="0.25">
      <c r="A57" t="str">
        <f t="shared" si="0"/>
        <v>1_55</v>
      </c>
      <c r="B57" s="1">
        <v>1</v>
      </c>
      <c r="C57" s="1">
        <v>55</v>
      </c>
      <c r="D57" s="1">
        <v>-8.8718000000000005E-2</v>
      </c>
      <c r="E57" s="1">
        <v>1.0532999999999999</v>
      </c>
      <c r="F57" s="1">
        <v>-1.2120000000000001E-2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</row>
    <row r="58" spans="1:17" x14ac:dyDescent="0.25">
      <c r="A58" t="str">
        <f t="shared" si="0"/>
        <v>1_56</v>
      </c>
      <c r="B58" s="1">
        <v>1</v>
      </c>
      <c r="C58" s="1">
        <v>56</v>
      </c>
      <c r="D58" s="1">
        <v>-0.26476</v>
      </c>
      <c r="E58" s="1">
        <v>1.0530999999999999</v>
      </c>
      <c r="F58" s="1">
        <v>4.4540999999999999E-3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</row>
    <row r="59" spans="1:17" x14ac:dyDescent="0.25">
      <c r="A59" t="str">
        <f t="shared" si="0"/>
        <v>1_57</v>
      </c>
      <c r="B59" s="1">
        <v>1</v>
      </c>
      <c r="C59" s="1">
        <v>57</v>
      </c>
      <c r="D59" s="1">
        <v>0.11319</v>
      </c>
      <c r="E59" s="1">
        <v>1.0530999999999999</v>
      </c>
      <c r="F59" s="1">
        <v>5.2490000000000002E-3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</row>
    <row r="60" spans="1:17" x14ac:dyDescent="0.25">
      <c r="A60" t="str">
        <f t="shared" si="0"/>
        <v>1_58</v>
      </c>
      <c r="B60" s="1">
        <v>1</v>
      </c>
      <c r="C60" s="1">
        <v>58</v>
      </c>
      <c r="D60" s="1">
        <v>0.31422</v>
      </c>
      <c r="E60" s="1">
        <v>1.0532999999999999</v>
      </c>
      <c r="F60" s="1">
        <v>1.3025999999999999E-3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</row>
    <row r="61" spans="1:17" x14ac:dyDescent="0.25">
      <c r="A61" t="str">
        <f t="shared" si="0"/>
        <v>1_59</v>
      </c>
      <c r="B61" s="1">
        <v>1</v>
      </c>
      <c r="C61" s="1">
        <v>59</v>
      </c>
      <c r="D61" s="1">
        <v>0.17479</v>
      </c>
      <c r="E61" s="1">
        <v>1.0533999999999999</v>
      </c>
      <c r="F61" s="1">
        <v>-3.9940999999999997E-2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</row>
    <row r="62" spans="1:17" x14ac:dyDescent="0.25">
      <c r="A62" t="str">
        <f t="shared" si="0"/>
        <v>1_60</v>
      </c>
      <c r="B62" s="1">
        <v>1</v>
      </c>
      <c r="C62" s="1">
        <v>60</v>
      </c>
      <c r="D62" s="1">
        <v>-0.13286000000000001</v>
      </c>
      <c r="E62" s="1">
        <v>1.0535000000000001</v>
      </c>
      <c r="F62" s="1">
        <v>-3.1300999999999998E-3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</row>
    <row r="63" spans="1:17" x14ac:dyDescent="0.25">
      <c r="A63" t="str">
        <f t="shared" si="0"/>
        <v>1_61</v>
      </c>
      <c r="B63" s="1">
        <v>1</v>
      </c>
      <c r="C63" s="1">
        <v>61</v>
      </c>
      <c r="D63" s="1">
        <v>0.11222</v>
      </c>
      <c r="E63" s="1">
        <v>1.0535000000000001</v>
      </c>
      <c r="F63" s="1">
        <v>8.9239999999999996E-3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</row>
    <row r="64" spans="1:17" x14ac:dyDescent="0.25">
      <c r="A64" t="str">
        <f t="shared" si="0"/>
        <v>1_62</v>
      </c>
      <c r="B64" s="1">
        <v>1</v>
      </c>
      <c r="C64" s="1">
        <v>62</v>
      </c>
      <c r="D64" s="1">
        <v>0.35860999999999998</v>
      </c>
      <c r="E64" s="1">
        <v>1.0538000000000001</v>
      </c>
      <c r="F64" s="1">
        <v>2.9565999999999999E-2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</row>
    <row r="65" spans="1:17" x14ac:dyDescent="0.25">
      <c r="A65" t="str">
        <f t="shared" si="0"/>
        <v>1_63</v>
      </c>
      <c r="B65" s="1">
        <v>1</v>
      </c>
      <c r="C65" s="1">
        <v>63</v>
      </c>
      <c r="D65" s="1">
        <v>0.11715</v>
      </c>
      <c r="E65" s="1">
        <v>1.054</v>
      </c>
      <c r="F65" s="1">
        <v>-4.0553000000000004E-3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</row>
    <row r="66" spans="1:17" x14ac:dyDescent="0.25">
      <c r="A66" t="str">
        <f t="shared" si="0"/>
        <v>1_64</v>
      </c>
      <c r="B66" s="1">
        <v>1</v>
      </c>
      <c r="C66" s="1">
        <v>64</v>
      </c>
      <c r="D66" s="1">
        <v>0.23524999999999999</v>
      </c>
      <c r="E66" s="1">
        <v>1.0542</v>
      </c>
      <c r="F66" s="1">
        <v>2.2717000000000001E-2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</row>
    <row r="67" spans="1:17" x14ac:dyDescent="0.25">
      <c r="A67" t="str">
        <f t="shared" ref="A67:A130" si="1">B67&amp;"_"&amp;C67</f>
        <v>1_65</v>
      </c>
      <c r="B67" s="1">
        <v>1</v>
      </c>
      <c r="C67" s="1">
        <v>65</v>
      </c>
      <c r="D67" s="1">
        <v>0.39157999999999998</v>
      </c>
      <c r="E67" s="1">
        <v>1.0544</v>
      </c>
      <c r="F67" s="1">
        <v>-1.4461999999999999E-2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</row>
    <row r="68" spans="1:17" x14ac:dyDescent="0.25">
      <c r="A68" t="str">
        <f t="shared" si="1"/>
        <v>1_66</v>
      </c>
      <c r="B68" s="1">
        <v>1</v>
      </c>
      <c r="C68" s="1">
        <v>66</v>
      </c>
      <c r="D68" s="1">
        <v>0.60631000000000002</v>
      </c>
      <c r="E68" s="1">
        <v>1.0548999999999999</v>
      </c>
      <c r="F68" s="1">
        <v>1.3690000000000001E-2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</row>
    <row r="69" spans="1:17" x14ac:dyDescent="0.25">
      <c r="A69" t="str">
        <f t="shared" si="1"/>
        <v>1_67</v>
      </c>
      <c r="B69" s="1">
        <v>1</v>
      </c>
      <c r="C69" s="1">
        <v>67</v>
      </c>
      <c r="D69" s="1">
        <v>0.31659999999999999</v>
      </c>
      <c r="E69" s="1">
        <v>1.0555000000000001</v>
      </c>
      <c r="F69" s="1">
        <v>-6.0819000000000003E-3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</row>
    <row r="70" spans="1:17" x14ac:dyDescent="0.25">
      <c r="A70" t="str">
        <f t="shared" si="1"/>
        <v>1_68</v>
      </c>
      <c r="B70" s="1">
        <v>1</v>
      </c>
      <c r="C70" s="1">
        <v>68</v>
      </c>
      <c r="D70" s="1">
        <v>0.24698999999999999</v>
      </c>
      <c r="E70" s="1">
        <v>1.0556000000000001</v>
      </c>
      <c r="F70" s="1">
        <v>6.0308999999999996E-3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</row>
    <row r="71" spans="1:17" x14ac:dyDescent="0.25">
      <c r="A71" t="str">
        <f t="shared" si="1"/>
        <v>1_69</v>
      </c>
      <c r="B71" s="1">
        <v>1</v>
      </c>
      <c r="C71" s="1">
        <v>69</v>
      </c>
      <c r="D71" s="1">
        <v>0.18697</v>
      </c>
      <c r="E71" s="1">
        <v>1.0557000000000001</v>
      </c>
      <c r="F71" s="1">
        <v>8.2450000000000006E-3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</row>
    <row r="72" spans="1:17" x14ac:dyDescent="0.25">
      <c r="A72" t="str">
        <f t="shared" si="1"/>
        <v>1_70</v>
      </c>
      <c r="B72" s="1">
        <v>1</v>
      </c>
      <c r="C72" s="1">
        <v>70</v>
      </c>
      <c r="D72" s="1">
        <v>0.11146</v>
      </c>
      <c r="E72" s="1">
        <v>1.0558000000000001</v>
      </c>
      <c r="F72" s="1">
        <v>1.8719E-2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</row>
    <row r="73" spans="1:17" x14ac:dyDescent="0.25">
      <c r="A73" t="str">
        <f t="shared" si="1"/>
        <v>1_71</v>
      </c>
      <c r="B73" s="1">
        <v>1</v>
      </c>
      <c r="C73" s="1">
        <v>71</v>
      </c>
      <c r="D73" s="1">
        <v>-0.22195999999999999</v>
      </c>
      <c r="E73" s="1">
        <v>1.0558000000000001</v>
      </c>
      <c r="F73" s="1">
        <v>2.0325999999999999E-3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</row>
    <row r="74" spans="1:17" x14ac:dyDescent="0.25">
      <c r="A74" t="str">
        <f t="shared" si="1"/>
        <v>1_72</v>
      </c>
      <c r="B74" s="1">
        <v>1</v>
      </c>
      <c r="C74" s="1">
        <v>72</v>
      </c>
      <c r="D74" s="1">
        <v>-8.2419000000000006E-2</v>
      </c>
      <c r="E74" s="1">
        <v>1.0556000000000001</v>
      </c>
      <c r="F74" s="1">
        <v>9.8323000000000004E-3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</row>
    <row r="75" spans="1:17" x14ac:dyDescent="0.25">
      <c r="A75" t="str">
        <f t="shared" si="1"/>
        <v>1_73</v>
      </c>
      <c r="B75" s="1">
        <v>1</v>
      </c>
      <c r="C75" s="1">
        <v>73</v>
      </c>
      <c r="D75" s="1">
        <v>-1.4824E-2</v>
      </c>
      <c r="E75" s="1">
        <v>1.0557000000000001</v>
      </c>
      <c r="F75" s="1">
        <v>-7.8502999999999993E-3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</row>
    <row r="76" spans="1:17" x14ac:dyDescent="0.25">
      <c r="A76" t="str">
        <f t="shared" si="1"/>
        <v>1_74</v>
      </c>
      <c r="B76" s="1">
        <v>1</v>
      </c>
      <c r="C76" s="1">
        <v>74</v>
      </c>
      <c r="D76" s="1">
        <v>7.2479000000000002E-2</v>
      </c>
      <c r="E76" s="1">
        <v>1.0557000000000001</v>
      </c>
      <c r="F76" s="1">
        <v>6.6518000000000002E-3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</row>
    <row r="77" spans="1:17" x14ac:dyDescent="0.25">
      <c r="A77" t="str">
        <f t="shared" si="1"/>
        <v>1_75</v>
      </c>
      <c r="B77" s="1">
        <v>1</v>
      </c>
      <c r="C77" s="1">
        <v>75</v>
      </c>
      <c r="D77" s="1">
        <v>3.2159E-2</v>
      </c>
      <c r="E77" s="1">
        <v>1.0557000000000001</v>
      </c>
      <c r="F77" s="1">
        <v>3.1097999999999998E-3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</row>
    <row r="78" spans="1:17" x14ac:dyDescent="0.25">
      <c r="A78" t="str">
        <f t="shared" si="1"/>
        <v>1_76</v>
      </c>
      <c r="B78" s="1">
        <v>1</v>
      </c>
      <c r="C78" s="1">
        <v>76</v>
      </c>
      <c r="D78" s="1">
        <v>0.57559000000000005</v>
      </c>
      <c r="E78" s="1">
        <v>1.0559000000000001</v>
      </c>
      <c r="F78" s="1">
        <v>-2.0330999999999998E-2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</row>
    <row r="79" spans="1:17" x14ac:dyDescent="0.25">
      <c r="A79" t="str">
        <f t="shared" si="1"/>
        <v>1_77</v>
      </c>
      <c r="B79" s="1">
        <v>1</v>
      </c>
      <c r="C79" s="1">
        <v>77</v>
      </c>
      <c r="D79" s="1">
        <v>0.79917000000000005</v>
      </c>
      <c r="E79" s="1">
        <v>1.0564</v>
      </c>
      <c r="F79" s="1">
        <v>1.6039999999999999E-2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</row>
    <row r="80" spans="1:17" x14ac:dyDescent="0.25">
      <c r="A80" t="str">
        <f t="shared" si="1"/>
        <v>1_78</v>
      </c>
      <c r="B80" s="1">
        <v>1</v>
      </c>
      <c r="C80" s="1">
        <v>78</v>
      </c>
      <c r="D80" s="1">
        <v>0.79008</v>
      </c>
      <c r="E80" s="1">
        <v>1.0572999999999999</v>
      </c>
      <c r="F80" s="1">
        <v>7.9176000000000003E-3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</row>
    <row r="81" spans="1:17" x14ac:dyDescent="0.25">
      <c r="A81" t="str">
        <f t="shared" si="1"/>
        <v>1_79</v>
      </c>
      <c r="B81" s="1">
        <v>1</v>
      </c>
      <c r="C81" s="1">
        <v>79</v>
      </c>
      <c r="D81" s="1">
        <v>0.54403999999999997</v>
      </c>
      <c r="E81" s="1">
        <v>1.0578000000000001</v>
      </c>
      <c r="F81" s="1">
        <v>-2.3113999999999999E-2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</row>
    <row r="82" spans="1:17" x14ac:dyDescent="0.25">
      <c r="A82" t="str">
        <f t="shared" si="1"/>
        <v>1_80</v>
      </c>
      <c r="B82" s="1">
        <v>1</v>
      </c>
      <c r="C82" s="1">
        <v>80</v>
      </c>
      <c r="D82" s="1">
        <v>0.61034999999999995</v>
      </c>
      <c r="E82" s="1">
        <v>1.0583</v>
      </c>
      <c r="F82" s="1">
        <v>-2.4935000000000001E-3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</row>
    <row r="83" spans="1:17" x14ac:dyDescent="0.25">
      <c r="A83" t="str">
        <f t="shared" si="1"/>
        <v>1_81</v>
      </c>
      <c r="B83" s="1">
        <v>1</v>
      </c>
      <c r="C83" s="1">
        <v>81</v>
      </c>
      <c r="D83" s="1">
        <v>0.16385</v>
      </c>
      <c r="E83" s="1">
        <v>1.0587</v>
      </c>
      <c r="F83" s="1">
        <v>-2.5148E-2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</row>
    <row r="84" spans="1:17" x14ac:dyDescent="0.25">
      <c r="A84" t="str">
        <f t="shared" si="1"/>
        <v>1_82</v>
      </c>
      <c r="B84" s="1">
        <v>1</v>
      </c>
      <c r="C84" s="1">
        <v>82</v>
      </c>
      <c r="D84" s="1">
        <v>0.42016999999999999</v>
      </c>
      <c r="E84" s="1">
        <v>1.0589999999999999</v>
      </c>
      <c r="F84" s="1">
        <v>2.8183E-2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</row>
    <row r="85" spans="1:17" x14ac:dyDescent="0.25">
      <c r="A85" t="str">
        <f t="shared" si="1"/>
        <v>1_83</v>
      </c>
      <c r="B85" s="1">
        <v>1</v>
      </c>
      <c r="C85" s="1">
        <v>83</v>
      </c>
      <c r="D85" s="1">
        <v>0.75619000000000003</v>
      </c>
      <c r="E85" s="1">
        <v>1.0593999999999999</v>
      </c>
      <c r="F85" s="1">
        <v>1.2626999999999999E-2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</row>
    <row r="86" spans="1:17" x14ac:dyDescent="0.25">
      <c r="A86" t="str">
        <f t="shared" si="1"/>
        <v>1_84</v>
      </c>
      <c r="B86" s="1">
        <v>1</v>
      </c>
      <c r="C86" s="1">
        <v>84</v>
      </c>
      <c r="D86" s="1">
        <v>0.76839999999999997</v>
      </c>
      <c r="E86" s="1">
        <v>1.06</v>
      </c>
      <c r="F86" s="1">
        <v>-3.7228000000000001E-3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</row>
    <row r="87" spans="1:17" x14ac:dyDescent="0.25">
      <c r="A87" t="str">
        <f t="shared" si="1"/>
        <v>1_85</v>
      </c>
      <c r="B87" s="1">
        <v>1</v>
      </c>
      <c r="C87" s="1">
        <v>85</v>
      </c>
      <c r="D87" s="1">
        <v>0.87782000000000004</v>
      </c>
      <c r="E87" s="1">
        <v>1.0606</v>
      </c>
      <c r="F87" s="1">
        <v>-1.6546000000000002E-2</v>
      </c>
      <c r="G87" s="1"/>
      <c r="H87" s="1"/>
      <c r="I87" s="1"/>
      <c r="J87" s="1"/>
      <c r="K87" s="1"/>
      <c r="L87" s="1"/>
      <c r="M87" s="1"/>
      <c r="N87" s="78"/>
      <c r="O87" s="1"/>
      <c r="P87" s="1"/>
      <c r="Q87" s="1"/>
    </row>
    <row r="88" spans="1:17" x14ac:dyDescent="0.25">
      <c r="A88" t="str">
        <f t="shared" si="1"/>
        <v>1_86</v>
      </c>
      <c r="B88" s="1">
        <v>1</v>
      </c>
      <c r="C88" s="1">
        <v>86</v>
      </c>
      <c r="D88" s="1">
        <v>1.0488</v>
      </c>
      <c r="E88" s="1">
        <v>1.0615000000000001</v>
      </c>
      <c r="F88" s="1">
        <v>-1.6534E-2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</row>
    <row r="89" spans="1:17" x14ac:dyDescent="0.25">
      <c r="A89" t="str">
        <f t="shared" si="1"/>
        <v>1_87</v>
      </c>
      <c r="B89" s="1">
        <v>1</v>
      </c>
      <c r="C89" s="1">
        <v>87</v>
      </c>
      <c r="D89" s="1">
        <v>1.4412</v>
      </c>
      <c r="E89" s="1">
        <v>1.0628</v>
      </c>
      <c r="F89" s="1">
        <v>1.1205E-3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</row>
    <row r="90" spans="1:17" x14ac:dyDescent="0.25">
      <c r="A90" t="str">
        <f t="shared" si="1"/>
        <v>1_88</v>
      </c>
      <c r="B90" s="1">
        <v>1</v>
      </c>
      <c r="C90" s="1">
        <v>88</v>
      </c>
      <c r="D90" s="1">
        <v>1.6559999999999999</v>
      </c>
      <c r="E90" s="1">
        <v>1.0641</v>
      </c>
      <c r="F90" s="1">
        <v>-1.2215999999999999E-2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</row>
    <row r="91" spans="1:17" x14ac:dyDescent="0.25">
      <c r="A91" t="str">
        <f t="shared" si="1"/>
        <v>1_89</v>
      </c>
      <c r="B91" s="1">
        <v>1</v>
      </c>
      <c r="C91" s="1">
        <v>89</v>
      </c>
      <c r="D91" s="1">
        <v>1.54</v>
      </c>
      <c r="E91" s="1">
        <v>1.0654999999999999</v>
      </c>
      <c r="F91" s="1">
        <v>-2.8919000000000002E-3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</row>
    <row r="92" spans="1:17" x14ac:dyDescent="0.25">
      <c r="A92" t="str">
        <f t="shared" si="1"/>
        <v>1_90</v>
      </c>
      <c r="B92" s="1">
        <v>1</v>
      </c>
      <c r="C92" s="1">
        <v>90</v>
      </c>
      <c r="D92" s="1">
        <v>1.6917</v>
      </c>
      <c r="E92" s="1">
        <v>1.0669999999999999</v>
      </c>
      <c r="F92" s="1">
        <v>1.3453E-2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</row>
    <row r="93" spans="1:17" x14ac:dyDescent="0.25">
      <c r="A93" t="str">
        <f t="shared" si="1"/>
        <v>1_91</v>
      </c>
      <c r="B93" s="1">
        <v>1</v>
      </c>
      <c r="C93" s="1">
        <v>91</v>
      </c>
      <c r="D93" s="1">
        <v>1.4603999999999999</v>
      </c>
      <c r="E93" s="1">
        <v>1.0683</v>
      </c>
      <c r="F93" s="1">
        <v>-1.4509E-3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</row>
    <row r="94" spans="1:17" x14ac:dyDescent="0.25">
      <c r="A94" t="str">
        <f t="shared" si="1"/>
        <v>1_92</v>
      </c>
      <c r="B94" s="1">
        <v>1</v>
      </c>
      <c r="C94" s="1">
        <v>92</v>
      </c>
      <c r="D94" s="1">
        <v>1.4083000000000001</v>
      </c>
      <c r="E94" s="1">
        <v>1.0696000000000001</v>
      </c>
      <c r="F94" s="1">
        <v>-2.0235E-2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</row>
    <row r="95" spans="1:17" x14ac:dyDescent="0.25">
      <c r="A95" t="str">
        <f t="shared" si="1"/>
        <v>1_93</v>
      </c>
      <c r="B95" s="1">
        <v>1</v>
      </c>
      <c r="C95" s="1">
        <v>93</v>
      </c>
      <c r="D95" s="1">
        <v>1.8668</v>
      </c>
      <c r="E95" s="1">
        <v>1.0710999999999999</v>
      </c>
      <c r="F95" s="1">
        <v>1.4115000000000001E-2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</row>
    <row r="96" spans="1:17" x14ac:dyDescent="0.25">
      <c r="A96" t="str">
        <f t="shared" si="1"/>
        <v>1_94</v>
      </c>
      <c r="B96" s="1">
        <v>1</v>
      </c>
      <c r="C96" s="1">
        <v>94</v>
      </c>
      <c r="D96" s="1">
        <v>1.5023</v>
      </c>
      <c r="E96" s="1">
        <v>1.0725</v>
      </c>
      <c r="F96" s="1">
        <v>-9.4751999999999996E-3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</row>
    <row r="97" spans="1:17" x14ac:dyDescent="0.25">
      <c r="A97" t="str">
        <f t="shared" si="1"/>
        <v>1_95</v>
      </c>
      <c r="B97" s="1">
        <v>1</v>
      </c>
      <c r="C97" s="1">
        <v>95</v>
      </c>
      <c r="D97" s="1">
        <v>1.7331000000000001</v>
      </c>
      <c r="E97" s="1">
        <v>1.0739000000000001</v>
      </c>
      <c r="F97" s="1">
        <v>3.6815000000000001E-2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</row>
    <row r="98" spans="1:17" x14ac:dyDescent="0.25">
      <c r="A98" t="str">
        <f t="shared" si="1"/>
        <v>1_96</v>
      </c>
      <c r="B98" s="1">
        <v>1</v>
      </c>
      <c r="C98" s="1">
        <v>96</v>
      </c>
      <c r="D98" s="1">
        <v>1.3631</v>
      </c>
      <c r="E98" s="1">
        <v>1.0752999999999999</v>
      </c>
      <c r="F98" s="1">
        <v>2.6783000000000002E-3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</row>
    <row r="99" spans="1:17" x14ac:dyDescent="0.25">
      <c r="A99" t="str">
        <f t="shared" si="1"/>
        <v>1_97</v>
      </c>
      <c r="B99" s="1">
        <v>1</v>
      </c>
      <c r="C99" s="1">
        <v>97</v>
      </c>
      <c r="D99" s="1">
        <v>0.91191999999999995</v>
      </c>
      <c r="E99" s="1">
        <v>1.0762</v>
      </c>
      <c r="F99" s="1">
        <v>-1.0749E-2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</row>
    <row r="100" spans="1:17" x14ac:dyDescent="0.25">
      <c r="A100" t="str">
        <f t="shared" si="1"/>
        <v>1_98</v>
      </c>
      <c r="B100" s="1">
        <v>1</v>
      </c>
      <c r="C100" s="1">
        <v>98</v>
      </c>
      <c r="D100" s="1">
        <v>0.75687000000000004</v>
      </c>
      <c r="E100" s="1">
        <v>1.077</v>
      </c>
      <c r="F100" s="1">
        <v>-1.6042000000000001E-3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</row>
    <row r="101" spans="1:17" x14ac:dyDescent="0.25">
      <c r="A101" t="str">
        <f t="shared" si="1"/>
        <v>1_99</v>
      </c>
      <c r="B101" s="1">
        <v>1</v>
      </c>
      <c r="C101" s="1">
        <v>99</v>
      </c>
      <c r="D101" s="1">
        <v>0.72485999999999995</v>
      </c>
      <c r="E101" s="1">
        <v>1.0775999999999999</v>
      </c>
      <c r="F101" s="1">
        <v>-1.2533000000000001E-2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</row>
    <row r="102" spans="1:17" x14ac:dyDescent="0.25">
      <c r="A102" t="str">
        <f t="shared" si="1"/>
        <v>1_100</v>
      </c>
      <c r="B102" s="1">
        <v>1</v>
      </c>
      <c r="C102" s="1">
        <v>100</v>
      </c>
      <c r="D102" s="1">
        <v>1.1665000000000001</v>
      </c>
      <c r="E102" s="1">
        <v>1.0784</v>
      </c>
      <c r="F102" s="1">
        <v>3.6957000000000001E-3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</row>
    <row r="103" spans="1:17" x14ac:dyDescent="0.25">
      <c r="A103" t="str">
        <f t="shared" si="1"/>
        <v>1_101</v>
      </c>
      <c r="B103" s="1">
        <v>1</v>
      </c>
      <c r="C103" s="1">
        <v>101</v>
      </c>
      <c r="D103" s="1">
        <v>0.98173999999999995</v>
      </c>
      <c r="E103" s="1">
        <v>1.0793999999999999</v>
      </c>
      <c r="F103" s="1">
        <v>2.3300000000000001E-2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</row>
    <row r="104" spans="1:17" x14ac:dyDescent="0.25">
      <c r="A104" t="str">
        <f t="shared" si="1"/>
        <v>1_102</v>
      </c>
      <c r="B104" s="1">
        <v>1</v>
      </c>
      <c r="C104" s="1">
        <v>102</v>
      </c>
      <c r="D104" s="1">
        <v>1.7427999999999999</v>
      </c>
      <c r="E104" s="1">
        <v>1.0805</v>
      </c>
      <c r="F104" s="1">
        <v>4.2023999999999999E-2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</row>
    <row r="105" spans="1:17" x14ac:dyDescent="0.25">
      <c r="A105" t="str">
        <f t="shared" si="1"/>
        <v>1_103</v>
      </c>
      <c r="B105" s="1">
        <v>1</v>
      </c>
      <c r="C105" s="1">
        <v>103</v>
      </c>
      <c r="D105" s="1">
        <v>2.4843000000000002</v>
      </c>
      <c r="E105" s="1">
        <v>1.0823</v>
      </c>
      <c r="F105" s="1">
        <v>-3.6625E-3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</row>
    <row r="106" spans="1:17" x14ac:dyDescent="0.25">
      <c r="A106" t="str">
        <f t="shared" si="1"/>
        <v>1_104</v>
      </c>
      <c r="B106" s="1">
        <v>1</v>
      </c>
      <c r="C106" s="1">
        <v>104</v>
      </c>
      <c r="D106" s="1">
        <v>2.9622000000000002</v>
      </c>
      <c r="E106" s="1">
        <v>1.0847</v>
      </c>
      <c r="F106" s="1">
        <v>1.1547E-2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</row>
    <row r="107" spans="1:17" x14ac:dyDescent="0.25">
      <c r="A107" t="str">
        <f t="shared" si="1"/>
        <v>1_105</v>
      </c>
      <c r="B107" s="1">
        <v>1</v>
      </c>
      <c r="C107" s="1">
        <v>105</v>
      </c>
      <c r="D107" s="1">
        <v>2.7905000000000002</v>
      </c>
      <c r="E107" s="1">
        <v>1.0871999999999999</v>
      </c>
      <c r="F107" s="1">
        <v>-2.2506000000000002E-2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</row>
    <row r="108" spans="1:17" x14ac:dyDescent="0.25">
      <c r="A108" t="str">
        <f t="shared" si="1"/>
        <v>1_106</v>
      </c>
      <c r="B108" s="1">
        <v>1</v>
      </c>
      <c r="C108" s="1">
        <v>106</v>
      </c>
      <c r="D108" s="1">
        <v>2.7262</v>
      </c>
      <c r="E108" s="1">
        <v>1.0896999999999999</v>
      </c>
      <c r="F108" s="1">
        <v>-1.4657999999999999E-2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</row>
    <row r="109" spans="1:17" x14ac:dyDescent="0.25">
      <c r="A109" t="str">
        <f t="shared" si="1"/>
        <v>1_107</v>
      </c>
      <c r="B109" s="1">
        <v>1</v>
      </c>
      <c r="C109" s="1">
        <v>107</v>
      </c>
      <c r="D109" s="1">
        <v>2.5670000000000002</v>
      </c>
      <c r="E109" s="1">
        <v>1.0921000000000001</v>
      </c>
      <c r="F109" s="1">
        <v>-1.2142999999999999E-2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</row>
    <row r="110" spans="1:17" x14ac:dyDescent="0.25">
      <c r="A110" t="str">
        <f t="shared" si="1"/>
        <v>1_108</v>
      </c>
      <c r="B110" s="1">
        <v>1</v>
      </c>
      <c r="C110" s="1">
        <v>108</v>
      </c>
      <c r="D110" s="1">
        <v>2.8635999999999999</v>
      </c>
      <c r="E110" s="1">
        <v>1.0946</v>
      </c>
      <c r="F110" s="1">
        <v>1.3339999999999999E-2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</row>
    <row r="111" spans="1:17" x14ac:dyDescent="0.25">
      <c r="A111" t="str">
        <f t="shared" si="1"/>
        <v>1_109</v>
      </c>
      <c r="B111" s="1">
        <v>1</v>
      </c>
      <c r="C111" s="1">
        <v>109</v>
      </c>
      <c r="D111" s="1">
        <v>3.1720000000000002</v>
      </c>
      <c r="E111" s="1">
        <v>1.0976999999999999</v>
      </c>
      <c r="F111" s="1">
        <v>9.3030999999999995E-4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</row>
    <row r="112" spans="1:17" x14ac:dyDescent="0.25">
      <c r="A112" t="str">
        <f t="shared" si="1"/>
        <v>1_110</v>
      </c>
      <c r="B112" s="1">
        <v>1</v>
      </c>
      <c r="C112" s="1">
        <v>110</v>
      </c>
      <c r="D112" s="1">
        <v>2.9518</v>
      </c>
      <c r="E112" s="1">
        <v>1.1005</v>
      </c>
      <c r="F112" s="1">
        <v>-2.8839E-2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</row>
    <row r="113" spans="1:17" x14ac:dyDescent="0.25">
      <c r="A113" t="str">
        <f t="shared" si="1"/>
        <v>1_111</v>
      </c>
      <c r="B113" s="1">
        <v>1</v>
      </c>
      <c r="C113" s="1">
        <v>111</v>
      </c>
      <c r="D113" s="1">
        <v>3.7783000000000002</v>
      </c>
      <c r="E113" s="1">
        <v>1.1035999999999999</v>
      </c>
      <c r="F113" s="1">
        <v>2.7668999999999999E-2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</row>
    <row r="114" spans="1:17" x14ac:dyDescent="0.25">
      <c r="A114" t="str">
        <f t="shared" si="1"/>
        <v>1_112</v>
      </c>
      <c r="B114" s="1">
        <v>1</v>
      </c>
      <c r="C114" s="1">
        <v>112</v>
      </c>
      <c r="D114" s="1">
        <v>4.1105999999999998</v>
      </c>
      <c r="E114" s="1">
        <v>1.1071</v>
      </c>
      <c r="F114" s="1">
        <v>1.0201999999999999E-2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</row>
    <row r="115" spans="1:17" x14ac:dyDescent="0.25">
      <c r="A115" t="str">
        <f t="shared" si="1"/>
        <v>1_113</v>
      </c>
      <c r="B115" s="1">
        <v>1</v>
      </c>
      <c r="C115" s="1">
        <v>113</v>
      </c>
      <c r="D115" s="1">
        <v>4.0770999999999997</v>
      </c>
      <c r="E115" s="1">
        <v>1.111</v>
      </c>
      <c r="F115" s="1">
        <v>4.6086E-3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</row>
    <row r="116" spans="1:17" x14ac:dyDescent="0.25">
      <c r="A116" t="str">
        <f t="shared" si="1"/>
        <v>1_114</v>
      </c>
      <c r="B116" s="1">
        <v>1</v>
      </c>
      <c r="C116" s="1">
        <v>114</v>
      </c>
      <c r="D116" s="1">
        <v>3.6579000000000002</v>
      </c>
      <c r="E116" s="1">
        <v>1.1147</v>
      </c>
      <c r="F116" s="1">
        <v>-3.0140000000000001E-4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</row>
    <row r="117" spans="1:17" x14ac:dyDescent="0.25">
      <c r="A117" t="str">
        <f t="shared" si="1"/>
        <v>1_115</v>
      </c>
      <c r="B117" s="1">
        <v>1</v>
      </c>
      <c r="C117" s="1">
        <v>115</v>
      </c>
      <c r="D117" s="1">
        <v>4.3926999999999996</v>
      </c>
      <c r="E117" s="1">
        <v>1.1185</v>
      </c>
      <c r="F117" s="1">
        <v>1.6558E-2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</row>
    <row r="118" spans="1:17" x14ac:dyDescent="0.25">
      <c r="A118" t="str">
        <f t="shared" si="1"/>
        <v>1_116</v>
      </c>
      <c r="B118" s="1">
        <v>1</v>
      </c>
      <c r="C118" s="1">
        <v>116</v>
      </c>
      <c r="D118" s="1">
        <v>4.4486999999999997</v>
      </c>
      <c r="E118" s="1">
        <v>1.1227</v>
      </c>
      <c r="F118" s="1">
        <v>2.3306E-2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</row>
    <row r="119" spans="1:17" x14ac:dyDescent="0.25">
      <c r="A119" t="str">
        <f t="shared" si="1"/>
        <v>1_117</v>
      </c>
      <c r="B119" s="1">
        <v>1</v>
      </c>
      <c r="C119" s="1">
        <v>117</v>
      </c>
      <c r="D119" s="1">
        <v>5.0776000000000003</v>
      </c>
      <c r="E119" s="1">
        <v>1.1271</v>
      </c>
      <c r="F119" s="1">
        <v>2.1366E-2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</row>
    <row r="120" spans="1:17" x14ac:dyDescent="0.25">
      <c r="A120" t="str">
        <f t="shared" si="1"/>
        <v>1_118</v>
      </c>
      <c r="B120" s="1">
        <v>1</v>
      </c>
      <c r="C120" s="1">
        <v>118</v>
      </c>
      <c r="D120" s="1">
        <v>5.4025999999999996</v>
      </c>
      <c r="E120" s="1">
        <v>1.1321000000000001</v>
      </c>
      <c r="F120" s="1">
        <v>1.0442E-2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</row>
    <row r="121" spans="1:17" x14ac:dyDescent="0.25">
      <c r="A121" t="str">
        <f t="shared" si="1"/>
        <v>1_119</v>
      </c>
      <c r="B121" s="1">
        <v>1</v>
      </c>
      <c r="C121" s="1">
        <v>119</v>
      </c>
      <c r="D121" s="1">
        <v>5.1482999999999999</v>
      </c>
      <c r="E121" s="1">
        <v>1.1371</v>
      </c>
      <c r="F121" s="1">
        <v>2.4698999999999999E-2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</row>
    <row r="122" spans="1:17" x14ac:dyDescent="0.25">
      <c r="A122" t="str">
        <f t="shared" si="1"/>
        <v>1_120</v>
      </c>
      <c r="B122" s="1">
        <v>1</v>
      </c>
      <c r="C122" s="1">
        <v>120</v>
      </c>
      <c r="D122" s="1">
        <v>5.3262</v>
      </c>
      <c r="E122" s="1">
        <v>1.1418999999999999</v>
      </c>
      <c r="F122" s="1">
        <v>1.0226000000000001E-2</v>
      </c>
      <c r="G122" s="1"/>
      <c r="H122" s="1"/>
      <c r="I122" s="1"/>
      <c r="J122" s="1"/>
      <c r="K122" s="1"/>
      <c r="L122" s="1"/>
      <c r="M122" s="1"/>
      <c r="N122" s="78"/>
      <c r="O122" s="1"/>
      <c r="P122" s="1"/>
      <c r="Q122" s="1"/>
    </row>
    <row r="123" spans="1:17" x14ac:dyDescent="0.25">
      <c r="A123" t="str">
        <f t="shared" si="1"/>
        <v>1_121</v>
      </c>
      <c r="B123" s="1">
        <v>1</v>
      </c>
      <c r="C123" s="1">
        <v>121</v>
      </c>
      <c r="D123" s="1">
        <v>5.3986999999999998</v>
      </c>
      <c r="E123" s="1">
        <v>1.147</v>
      </c>
      <c r="F123" s="1">
        <v>1.8827E-2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</row>
    <row r="124" spans="1:17" x14ac:dyDescent="0.25">
      <c r="A124" t="str">
        <f t="shared" si="1"/>
        <v>1_122</v>
      </c>
      <c r="B124" s="1">
        <v>1</v>
      </c>
      <c r="C124" s="1">
        <v>122</v>
      </c>
      <c r="D124" s="1">
        <v>5.5888999999999998</v>
      </c>
      <c r="E124" s="1">
        <v>1.1523000000000001</v>
      </c>
      <c r="F124" s="1">
        <v>1.8083999999999999E-2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</row>
    <row r="125" spans="1:17" x14ac:dyDescent="0.25">
      <c r="A125" t="str">
        <f t="shared" si="1"/>
        <v>1_123</v>
      </c>
      <c r="B125" s="1">
        <v>1</v>
      </c>
      <c r="C125" s="1">
        <v>123</v>
      </c>
      <c r="D125" s="1">
        <v>5.9034000000000004</v>
      </c>
      <c r="E125" s="1">
        <v>1.1577999999999999</v>
      </c>
      <c r="F125" s="1">
        <v>5.3334000000000003E-3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</row>
    <row r="126" spans="1:17" x14ac:dyDescent="0.25">
      <c r="A126" t="str">
        <f t="shared" si="1"/>
        <v>1_124</v>
      </c>
      <c r="B126" s="1">
        <v>1</v>
      </c>
      <c r="C126" s="1">
        <v>124</v>
      </c>
      <c r="D126" s="1">
        <v>6.2781000000000002</v>
      </c>
      <c r="E126" s="1">
        <v>1.1637999999999999</v>
      </c>
      <c r="F126" s="1">
        <v>2.7293999999999999E-2</v>
      </c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</row>
    <row r="127" spans="1:17" x14ac:dyDescent="0.25">
      <c r="A127" t="str">
        <f t="shared" si="1"/>
        <v>1_125</v>
      </c>
      <c r="B127" s="1">
        <v>1</v>
      </c>
      <c r="C127" s="1">
        <v>125</v>
      </c>
      <c r="D127" s="1">
        <v>6.7971000000000004</v>
      </c>
      <c r="E127" s="1">
        <v>1.1701999999999999</v>
      </c>
      <c r="F127" s="1">
        <v>1.9338000000000001E-2</v>
      </c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</row>
    <row r="128" spans="1:17" x14ac:dyDescent="0.25">
      <c r="A128" t="str">
        <f t="shared" si="1"/>
        <v>1_126</v>
      </c>
      <c r="B128" s="1">
        <v>1</v>
      </c>
      <c r="C128" s="1">
        <v>126</v>
      </c>
      <c r="D128" s="1">
        <v>6.8013000000000003</v>
      </c>
      <c r="E128" s="1">
        <v>1.1768000000000001</v>
      </c>
      <c r="F128" s="1">
        <v>-6.9569000000000002E-3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</row>
    <row r="129" spans="1:17" x14ac:dyDescent="0.25">
      <c r="A129" t="str">
        <f t="shared" si="1"/>
        <v>1_127</v>
      </c>
      <c r="B129" s="1">
        <v>1</v>
      </c>
      <c r="C129" s="1">
        <v>127</v>
      </c>
      <c r="D129" s="1">
        <v>6.7870999999999997</v>
      </c>
      <c r="E129" s="1">
        <v>1.1836</v>
      </c>
      <c r="F129" s="1">
        <v>2.8722000000000001E-2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</row>
    <row r="130" spans="1:17" x14ac:dyDescent="0.25">
      <c r="A130" t="str">
        <f t="shared" si="1"/>
        <v>1_128</v>
      </c>
      <c r="B130" s="1">
        <v>1</v>
      </c>
      <c r="C130" s="1">
        <v>128</v>
      </c>
      <c r="D130" s="1">
        <v>6.5373000000000001</v>
      </c>
      <c r="E130" s="1">
        <v>1.1902999999999999</v>
      </c>
      <c r="F130" s="1">
        <v>6.6465999999999999E-3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</row>
    <row r="131" spans="1:17" x14ac:dyDescent="0.25">
      <c r="A131" t="str">
        <f t="shared" ref="A131:A194" si="2">B131&amp;"_"&amp;C131</f>
        <v>1_129</v>
      </c>
      <c r="B131" s="1">
        <v>1</v>
      </c>
      <c r="C131" s="1">
        <v>129</v>
      </c>
      <c r="D131" s="1">
        <v>7.0178000000000003</v>
      </c>
      <c r="E131" s="1">
        <v>1.1971000000000001</v>
      </c>
      <c r="F131" s="1">
        <v>5.0098E-3</v>
      </c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</row>
    <row r="132" spans="1:17" x14ac:dyDescent="0.25">
      <c r="A132" t="str">
        <f t="shared" si="2"/>
        <v>1_130</v>
      </c>
      <c r="B132" s="1">
        <v>1</v>
      </c>
      <c r="C132" s="1">
        <v>130</v>
      </c>
      <c r="D132" s="1">
        <v>7.1512000000000002</v>
      </c>
      <c r="E132" s="1">
        <v>1.2041999999999999</v>
      </c>
      <c r="F132" s="1">
        <v>7.3819999999999997E-3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</row>
    <row r="133" spans="1:17" x14ac:dyDescent="0.25">
      <c r="A133" t="str">
        <f t="shared" si="2"/>
        <v>1_131</v>
      </c>
      <c r="B133" s="1">
        <v>1</v>
      </c>
      <c r="C133" s="1">
        <v>131</v>
      </c>
      <c r="D133" s="1">
        <v>7.4551999999999996</v>
      </c>
      <c r="E133" s="1">
        <v>1.2115</v>
      </c>
      <c r="F133" s="1">
        <v>3.6613E-2</v>
      </c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</row>
    <row r="134" spans="1:17" x14ac:dyDescent="0.25">
      <c r="A134" t="str">
        <f t="shared" si="2"/>
        <v>1_132</v>
      </c>
      <c r="B134" s="1">
        <v>1</v>
      </c>
      <c r="C134" s="1">
        <v>132</v>
      </c>
      <c r="D134" s="1">
        <v>7.4931000000000001</v>
      </c>
      <c r="E134" s="1">
        <v>1.2190000000000001</v>
      </c>
      <c r="F134" s="1">
        <v>1.6666E-2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</row>
    <row r="135" spans="1:17" x14ac:dyDescent="0.25">
      <c r="A135" t="str">
        <f t="shared" si="2"/>
        <v>1_133</v>
      </c>
      <c r="B135" s="1">
        <v>1</v>
      </c>
      <c r="C135" s="1">
        <v>133</v>
      </c>
      <c r="D135" s="1">
        <v>7.9664999999999999</v>
      </c>
      <c r="E135" s="1">
        <v>1.2267999999999999</v>
      </c>
      <c r="F135" s="1">
        <v>1.0678E-2</v>
      </c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</row>
    <row r="136" spans="1:17" x14ac:dyDescent="0.25">
      <c r="A136" t="str">
        <f t="shared" si="2"/>
        <v>1_134</v>
      </c>
      <c r="B136" s="1">
        <v>1</v>
      </c>
      <c r="C136" s="1">
        <v>134</v>
      </c>
      <c r="D136" s="1">
        <v>8.2048000000000005</v>
      </c>
      <c r="E136" s="1">
        <v>1.2351000000000001</v>
      </c>
      <c r="F136" s="1">
        <v>1.2302E-2</v>
      </c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</row>
    <row r="137" spans="1:17" x14ac:dyDescent="0.25">
      <c r="A137" t="str">
        <f t="shared" si="2"/>
        <v>1_135</v>
      </c>
      <c r="B137" s="1">
        <v>1</v>
      </c>
      <c r="C137" s="1">
        <v>135</v>
      </c>
      <c r="D137" s="1">
        <v>8.4388000000000005</v>
      </c>
      <c r="E137" s="1">
        <v>1.2437</v>
      </c>
      <c r="F137" s="1">
        <v>-5.4649E-3</v>
      </c>
      <c r="G137" s="1"/>
      <c r="H137" s="1"/>
      <c r="I137" s="1"/>
      <c r="J137" s="1"/>
      <c r="K137" s="1"/>
      <c r="L137" s="1"/>
      <c r="M137" s="1"/>
      <c r="N137" s="78"/>
      <c r="O137" s="1"/>
      <c r="P137" s="1"/>
      <c r="Q137" s="1"/>
    </row>
    <row r="138" spans="1:17" x14ac:dyDescent="0.25">
      <c r="A138" t="str">
        <f t="shared" si="2"/>
        <v>1_136</v>
      </c>
      <c r="B138" s="1">
        <v>1</v>
      </c>
      <c r="C138" s="1">
        <v>136</v>
      </c>
      <c r="D138" s="1">
        <v>8.5738000000000003</v>
      </c>
      <c r="E138" s="1">
        <v>1.2524</v>
      </c>
      <c r="F138" s="1">
        <v>1.3139E-2</v>
      </c>
      <c r="G138" s="1"/>
      <c r="H138" s="1"/>
      <c r="I138" s="1"/>
      <c r="J138" s="1"/>
      <c r="K138" s="1"/>
      <c r="L138" s="1"/>
      <c r="M138" s="1"/>
      <c r="N138" s="1"/>
      <c r="O138" s="1"/>
      <c r="P138" s="78"/>
      <c r="Q138" s="78"/>
    </row>
    <row r="139" spans="1:17" x14ac:dyDescent="0.25">
      <c r="A139" t="str">
        <f t="shared" si="2"/>
        <v>1_137</v>
      </c>
      <c r="B139" s="1">
        <v>1</v>
      </c>
      <c r="C139" s="1">
        <v>137</v>
      </c>
      <c r="D139" s="1">
        <v>8.9283999999999999</v>
      </c>
      <c r="E139" s="1">
        <v>1.2616000000000001</v>
      </c>
      <c r="F139" s="1">
        <v>2.0060000000000001E-2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</row>
    <row r="140" spans="1:17" x14ac:dyDescent="0.25">
      <c r="A140" t="str">
        <f t="shared" si="2"/>
        <v>1_138</v>
      </c>
      <c r="B140" s="1">
        <v>1</v>
      </c>
      <c r="C140" s="1">
        <v>138</v>
      </c>
      <c r="D140" s="1">
        <v>9.2687000000000008</v>
      </c>
      <c r="E140" s="1">
        <v>1.2712000000000001</v>
      </c>
      <c r="F140" s="1">
        <v>5.7651999999999998E-3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</row>
    <row r="141" spans="1:17" x14ac:dyDescent="0.25">
      <c r="A141" t="str">
        <f t="shared" si="2"/>
        <v>1_139</v>
      </c>
      <c r="B141" s="1">
        <v>1</v>
      </c>
      <c r="C141" s="1">
        <v>139</v>
      </c>
      <c r="D141" s="1">
        <v>9.1597000000000008</v>
      </c>
      <c r="E141" s="1">
        <v>1.2808999999999999</v>
      </c>
      <c r="F141" s="1">
        <v>1.1119E-2</v>
      </c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</row>
    <row r="142" spans="1:17" x14ac:dyDescent="0.25">
      <c r="A142" t="str">
        <f t="shared" si="2"/>
        <v>1_140</v>
      </c>
      <c r="B142" s="1">
        <v>1</v>
      </c>
      <c r="C142" s="1">
        <v>140</v>
      </c>
      <c r="D142" s="1">
        <v>9.1605000000000008</v>
      </c>
      <c r="E142" s="1">
        <v>1.2907999999999999</v>
      </c>
      <c r="F142" s="1">
        <v>3.4250000000000003E-2</v>
      </c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</row>
    <row r="143" spans="1:17" x14ac:dyDescent="0.25">
      <c r="A143" t="str">
        <f t="shared" si="2"/>
        <v>1_141</v>
      </c>
      <c r="B143" s="1">
        <v>1</v>
      </c>
      <c r="C143" s="1">
        <v>141</v>
      </c>
      <c r="D143" s="1">
        <v>8.7653999999999996</v>
      </c>
      <c r="E143" s="1">
        <v>1.3005</v>
      </c>
      <c r="F143" s="1">
        <v>2.4403999999999999E-2</v>
      </c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</row>
    <row r="144" spans="1:17" x14ac:dyDescent="0.25">
      <c r="A144" t="str">
        <f t="shared" si="2"/>
        <v>1_142</v>
      </c>
      <c r="B144" s="1">
        <v>1</v>
      </c>
      <c r="C144" s="1">
        <v>142</v>
      </c>
      <c r="D144" s="1">
        <v>8.7165999999999997</v>
      </c>
      <c r="E144" s="1">
        <v>1.31</v>
      </c>
      <c r="F144" s="1">
        <v>6.6755000000000004E-4</v>
      </c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</row>
    <row r="145" spans="1:17" x14ac:dyDescent="0.25">
      <c r="A145" t="str">
        <f t="shared" si="2"/>
        <v>1_143</v>
      </c>
      <c r="B145" s="1">
        <v>1</v>
      </c>
      <c r="C145" s="1">
        <v>143</v>
      </c>
      <c r="D145" s="1">
        <v>9.0175999999999998</v>
      </c>
      <c r="E145" s="1">
        <v>1.3197000000000001</v>
      </c>
      <c r="F145" s="1">
        <v>5.8523000000000004E-3</v>
      </c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</row>
    <row r="146" spans="1:17" x14ac:dyDescent="0.25">
      <c r="A146" t="str">
        <f t="shared" si="2"/>
        <v>1_144</v>
      </c>
      <c r="B146" s="1">
        <v>1</v>
      </c>
      <c r="C146" s="1">
        <v>144</v>
      </c>
      <c r="D146" s="1">
        <v>8.8506999999999998</v>
      </c>
      <c r="E146" s="1">
        <v>1.3298000000000001</v>
      </c>
      <c r="F146" s="1">
        <v>-3.6453000000000002E-3</v>
      </c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</row>
    <row r="147" spans="1:17" x14ac:dyDescent="0.25">
      <c r="A147" t="str">
        <f t="shared" si="2"/>
        <v>1_145</v>
      </c>
      <c r="B147" s="1">
        <v>1</v>
      </c>
      <c r="C147" s="1">
        <v>145</v>
      </c>
      <c r="D147" s="1">
        <v>9.0902999999999992</v>
      </c>
      <c r="E147" s="1">
        <v>1.3399000000000001</v>
      </c>
      <c r="F147" s="1">
        <v>2.2327E-2</v>
      </c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</row>
    <row r="148" spans="1:17" x14ac:dyDescent="0.25">
      <c r="A148" t="str">
        <f t="shared" si="2"/>
        <v>1_146</v>
      </c>
      <c r="B148" s="1">
        <v>1</v>
      </c>
      <c r="C148" s="1">
        <v>146</v>
      </c>
      <c r="D148" s="1">
        <v>8.9915000000000003</v>
      </c>
      <c r="E148" s="1">
        <v>1.35</v>
      </c>
      <c r="F148" s="1">
        <v>-2.5138999999999999E-3</v>
      </c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</row>
    <row r="149" spans="1:17" x14ac:dyDescent="0.25">
      <c r="A149" t="str">
        <f t="shared" si="2"/>
        <v>1_147</v>
      </c>
      <c r="B149" s="1">
        <v>1</v>
      </c>
      <c r="C149" s="1">
        <v>147</v>
      </c>
      <c r="D149" s="1">
        <v>9.0167000000000002</v>
      </c>
      <c r="E149" s="1">
        <v>1.3603000000000001</v>
      </c>
      <c r="F149" s="1">
        <v>-3.5355E-4</v>
      </c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</row>
    <row r="150" spans="1:17" x14ac:dyDescent="0.25">
      <c r="A150" t="str">
        <f t="shared" si="2"/>
        <v>1_148</v>
      </c>
      <c r="B150" s="1">
        <v>1</v>
      </c>
      <c r="C150" s="1">
        <v>148</v>
      </c>
      <c r="D150" s="1">
        <v>8.4537999999999993</v>
      </c>
      <c r="E150" s="1">
        <v>1.3701000000000001</v>
      </c>
      <c r="F150" s="1">
        <v>1.0957E-2</v>
      </c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</row>
    <row r="151" spans="1:17" x14ac:dyDescent="0.25">
      <c r="A151" t="str">
        <f t="shared" si="2"/>
        <v>1_149</v>
      </c>
      <c r="B151" s="1">
        <v>1</v>
      </c>
      <c r="C151" s="1">
        <v>149</v>
      </c>
      <c r="D151" s="1">
        <v>8.0648</v>
      </c>
      <c r="E151" s="1">
        <v>1.3797999999999999</v>
      </c>
      <c r="F151" s="1">
        <v>2.1625E-4</v>
      </c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</row>
    <row r="152" spans="1:17" x14ac:dyDescent="0.25">
      <c r="A152" t="str">
        <f t="shared" si="2"/>
        <v>1_150</v>
      </c>
      <c r="B152" s="1">
        <v>1</v>
      </c>
      <c r="C152" s="1">
        <v>150</v>
      </c>
      <c r="D152" s="1">
        <v>7.7949000000000002</v>
      </c>
      <c r="E152" s="1">
        <v>1.3889</v>
      </c>
      <c r="F152" s="1">
        <v>-1.7888000000000001E-2</v>
      </c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</row>
    <row r="153" spans="1:17" x14ac:dyDescent="0.25">
      <c r="A153" t="str">
        <f t="shared" si="2"/>
        <v>1_151</v>
      </c>
      <c r="B153" s="1">
        <v>1</v>
      </c>
      <c r="C153" s="1">
        <v>151</v>
      </c>
      <c r="D153" s="1">
        <v>7.2986000000000004</v>
      </c>
      <c r="E153" s="1">
        <v>1.3976999999999999</v>
      </c>
      <c r="F153" s="1">
        <v>-2.9997999999999999E-3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</row>
    <row r="154" spans="1:17" x14ac:dyDescent="0.25">
      <c r="A154" t="str">
        <f t="shared" si="2"/>
        <v>1_152</v>
      </c>
      <c r="B154" s="1">
        <v>1</v>
      </c>
      <c r="C154" s="1">
        <v>152</v>
      </c>
      <c r="D154" s="1">
        <v>7.0187999999999997</v>
      </c>
      <c r="E154" s="1">
        <v>1.4059999999999999</v>
      </c>
      <c r="F154" s="1">
        <v>3.5776000000000002E-2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</row>
    <row r="155" spans="1:17" x14ac:dyDescent="0.25">
      <c r="A155" t="str">
        <f t="shared" si="2"/>
        <v>1_153</v>
      </c>
      <c r="B155" s="1">
        <v>1</v>
      </c>
      <c r="C155" s="1">
        <v>153</v>
      </c>
      <c r="D155" s="1">
        <v>7.0892999999999997</v>
      </c>
      <c r="E155" s="1">
        <v>1.4141999999999999</v>
      </c>
      <c r="F155" s="1">
        <v>1.5070999999999999E-2</v>
      </c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</row>
    <row r="156" spans="1:17" x14ac:dyDescent="0.25">
      <c r="A156" t="str">
        <f t="shared" si="2"/>
        <v>1_154</v>
      </c>
      <c r="B156" s="1">
        <v>1</v>
      </c>
      <c r="C156" s="1">
        <v>154</v>
      </c>
      <c r="D156" s="1">
        <v>6.5167999999999999</v>
      </c>
      <c r="E156" s="1">
        <v>1.4221999999999999</v>
      </c>
      <c r="F156" s="1">
        <v>2.2742999999999999E-2</v>
      </c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</row>
    <row r="157" spans="1:17" x14ac:dyDescent="0.25">
      <c r="A157" t="str">
        <f t="shared" si="2"/>
        <v>1_155</v>
      </c>
      <c r="B157" s="1">
        <v>1</v>
      </c>
      <c r="C157" s="1">
        <v>155</v>
      </c>
      <c r="D157" s="1">
        <v>6.5763999999999996</v>
      </c>
      <c r="E157" s="1">
        <v>1.4302999999999999</v>
      </c>
      <c r="F157" s="1">
        <v>-5.718E-3</v>
      </c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</row>
    <row r="158" spans="1:17" x14ac:dyDescent="0.25">
      <c r="A158" t="str">
        <f t="shared" si="2"/>
        <v>1_156</v>
      </c>
      <c r="B158" s="1">
        <v>1</v>
      </c>
      <c r="C158" s="1">
        <v>156</v>
      </c>
      <c r="D158" s="1">
        <v>7.0728</v>
      </c>
      <c r="E158" s="1">
        <v>1.4383999999999999</v>
      </c>
      <c r="F158" s="1">
        <v>-7.6176999999999998E-3</v>
      </c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</row>
    <row r="159" spans="1:17" x14ac:dyDescent="0.25">
      <c r="A159" t="str">
        <f t="shared" si="2"/>
        <v>1_157</v>
      </c>
      <c r="B159" s="1">
        <v>1</v>
      </c>
      <c r="C159" s="1">
        <v>157</v>
      </c>
      <c r="D159" s="1">
        <v>7.3114999999999997</v>
      </c>
      <c r="E159" s="1">
        <v>1.4471000000000001</v>
      </c>
      <c r="F159" s="1">
        <v>2.0208E-2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</row>
    <row r="160" spans="1:17" x14ac:dyDescent="0.25">
      <c r="A160" t="str">
        <f t="shared" si="2"/>
        <v>1_158</v>
      </c>
      <c r="B160" s="1">
        <v>1</v>
      </c>
      <c r="C160" s="1">
        <v>158</v>
      </c>
      <c r="D160" s="1">
        <v>7.1928000000000001</v>
      </c>
      <c r="E160" s="1">
        <v>1.456</v>
      </c>
      <c r="F160" s="1">
        <v>-8.6878000000000007E-3</v>
      </c>
      <c r="G160" s="1"/>
      <c r="H160" s="1"/>
      <c r="I160" s="1"/>
      <c r="J160" s="1"/>
      <c r="K160" s="1"/>
      <c r="L160" s="1"/>
      <c r="M160" s="78"/>
      <c r="N160" s="1"/>
      <c r="O160" s="1"/>
      <c r="P160" s="1"/>
      <c r="Q160" s="1"/>
    </row>
    <row r="161" spans="1:17" x14ac:dyDescent="0.25">
      <c r="A161" t="str">
        <f t="shared" si="2"/>
        <v>1_159</v>
      </c>
      <c r="B161" s="1">
        <v>1</v>
      </c>
      <c r="C161" s="1">
        <v>159</v>
      </c>
      <c r="D161" s="1">
        <v>7.3249000000000004</v>
      </c>
      <c r="E161" s="1">
        <v>1.4645999999999999</v>
      </c>
      <c r="F161" s="1">
        <v>9.6433999999999999E-3</v>
      </c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</row>
    <row r="162" spans="1:17" x14ac:dyDescent="0.25">
      <c r="A162" t="str">
        <f t="shared" si="2"/>
        <v>1_160</v>
      </c>
      <c r="B162" s="1">
        <v>1</v>
      </c>
      <c r="C162" s="1">
        <v>160</v>
      </c>
      <c r="D162" s="1">
        <v>7.1407999999999996</v>
      </c>
      <c r="E162" s="1">
        <v>1.4735</v>
      </c>
      <c r="F162" s="1">
        <v>-5.9154999999999998E-3</v>
      </c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</row>
    <row r="163" spans="1:17" x14ac:dyDescent="0.25">
      <c r="A163" t="str">
        <f t="shared" si="2"/>
        <v>1_161</v>
      </c>
      <c r="B163" s="1">
        <v>1</v>
      </c>
      <c r="C163" s="1">
        <v>161</v>
      </c>
      <c r="D163" s="1">
        <v>7.0454999999999997</v>
      </c>
      <c r="E163" s="1">
        <v>1.4822</v>
      </c>
      <c r="F163" s="1">
        <v>4.7794999999999999E-3</v>
      </c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</row>
    <row r="164" spans="1:17" x14ac:dyDescent="0.25">
      <c r="A164" t="str">
        <f t="shared" si="2"/>
        <v>1_162</v>
      </c>
      <c r="B164" s="1">
        <v>1</v>
      </c>
      <c r="C164" s="1">
        <v>162</v>
      </c>
      <c r="D164" s="1">
        <v>7.1294000000000004</v>
      </c>
      <c r="E164" s="1">
        <v>1.4908999999999999</v>
      </c>
      <c r="F164" s="1">
        <v>-2.7969000000000001E-2</v>
      </c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</row>
    <row r="165" spans="1:17" x14ac:dyDescent="0.25">
      <c r="A165" t="str">
        <f t="shared" si="2"/>
        <v>1_163</v>
      </c>
      <c r="B165" s="1">
        <v>1</v>
      </c>
      <c r="C165" s="1">
        <v>163</v>
      </c>
      <c r="D165" s="1">
        <v>7.9862000000000002</v>
      </c>
      <c r="E165" s="1">
        <v>1.5003</v>
      </c>
      <c r="F165" s="1">
        <v>3.2981000000000003E-2</v>
      </c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</row>
    <row r="166" spans="1:17" x14ac:dyDescent="0.25">
      <c r="A166" t="str">
        <f t="shared" si="2"/>
        <v>1_164</v>
      </c>
      <c r="B166" s="1">
        <v>1</v>
      </c>
      <c r="C166" s="1">
        <v>164</v>
      </c>
      <c r="D166" s="1">
        <v>8.1714000000000002</v>
      </c>
      <c r="E166" s="1">
        <v>1.5105</v>
      </c>
      <c r="F166" s="1">
        <v>9.9041000000000008E-3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</row>
    <row r="167" spans="1:17" x14ac:dyDescent="0.25">
      <c r="A167" t="str">
        <f t="shared" si="2"/>
        <v>1_165</v>
      </c>
      <c r="B167" s="1">
        <v>1</v>
      </c>
      <c r="C167" s="1">
        <v>165</v>
      </c>
      <c r="D167" s="1">
        <v>7.7880000000000003</v>
      </c>
      <c r="E167" s="1">
        <v>1.5207999999999999</v>
      </c>
      <c r="F167" s="1">
        <v>-1.7208999999999999E-2</v>
      </c>
      <c r="G167" s="1"/>
      <c r="H167" s="1"/>
      <c r="I167" s="1"/>
      <c r="J167" s="1"/>
      <c r="K167" s="1"/>
      <c r="L167" s="1"/>
      <c r="M167" s="78"/>
      <c r="N167" s="1"/>
      <c r="O167" s="1"/>
      <c r="P167" s="1"/>
      <c r="Q167" s="1"/>
    </row>
    <row r="168" spans="1:17" x14ac:dyDescent="0.25">
      <c r="A168" t="str">
        <f t="shared" si="2"/>
        <v>1_166</v>
      </c>
      <c r="B168" s="1">
        <v>1</v>
      </c>
      <c r="C168" s="1">
        <v>166</v>
      </c>
      <c r="D168" s="1">
        <v>7.2027000000000001</v>
      </c>
      <c r="E168" s="1">
        <v>1.5304</v>
      </c>
      <c r="F168" s="1">
        <v>-3.9452000000000003E-3</v>
      </c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</row>
    <row r="169" spans="1:17" x14ac:dyDescent="0.25">
      <c r="A169" t="str">
        <f t="shared" si="2"/>
        <v>1_167</v>
      </c>
      <c r="B169" s="1">
        <v>1</v>
      </c>
      <c r="C169" s="1">
        <v>167</v>
      </c>
      <c r="D169" s="1">
        <v>7.0888</v>
      </c>
      <c r="E169" s="1">
        <v>1.5396000000000001</v>
      </c>
      <c r="F169" s="1">
        <v>5.8639E-3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</row>
    <row r="170" spans="1:17" x14ac:dyDescent="0.25">
      <c r="A170" t="str">
        <f t="shared" si="2"/>
        <v>1_168</v>
      </c>
      <c r="B170" s="1">
        <v>1</v>
      </c>
      <c r="C170" s="1">
        <v>168</v>
      </c>
      <c r="D170" s="1">
        <v>7.0888</v>
      </c>
      <c r="E170" s="1">
        <v>1.5487</v>
      </c>
      <c r="F170" s="1">
        <v>-1.5031000000000001E-3</v>
      </c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</row>
    <row r="171" spans="1:17" x14ac:dyDescent="0.25">
      <c r="A171" t="str">
        <f t="shared" si="2"/>
        <v>1_169</v>
      </c>
      <c r="B171" s="1">
        <v>1</v>
      </c>
      <c r="C171" s="1">
        <v>169</v>
      </c>
      <c r="D171" s="1">
        <v>7.5214999999999996</v>
      </c>
      <c r="E171" s="1">
        <v>1.5583</v>
      </c>
      <c r="F171" s="1">
        <v>2.0133999999999999E-2</v>
      </c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</row>
    <row r="172" spans="1:17" x14ac:dyDescent="0.25">
      <c r="A172" t="str">
        <f t="shared" si="2"/>
        <v>1_170</v>
      </c>
      <c r="B172" s="1">
        <v>1</v>
      </c>
      <c r="C172" s="1">
        <v>170</v>
      </c>
      <c r="D172" s="1">
        <v>7.5488999999999997</v>
      </c>
      <c r="E172" s="1">
        <v>1.5679000000000001</v>
      </c>
      <c r="F172" s="1">
        <v>1.0794E-2</v>
      </c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</row>
    <row r="173" spans="1:17" x14ac:dyDescent="0.25">
      <c r="A173" t="str">
        <f t="shared" si="2"/>
        <v>1_171</v>
      </c>
      <c r="B173" s="1">
        <v>1</v>
      </c>
      <c r="C173" s="1">
        <v>171</v>
      </c>
      <c r="D173" s="1">
        <v>7.3714000000000004</v>
      </c>
      <c r="E173" s="1">
        <v>1.5774999999999999</v>
      </c>
      <c r="F173" s="1">
        <v>-4.7739000000000001E-4</v>
      </c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</row>
    <row r="174" spans="1:17" x14ac:dyDescent="0.25">
      <c r="A174" t="str">
        <f t="shared" si="2"/>
        <v>1_172</v>
      </c>
      <c r="B174" s="1">
        <v>1</v>
      </c>
      <c r="C174" s="1">
        <v>172</v>
      </c>
      <c r="D174" s="1">
        <v>7.6071999999999997</v>
      </c>
      <c r="E174" s="1">
        <v>1.5874999999999999</v>
      </c>
      <c r="F174" s="1">
        <v>1.9061000000000002E-2</v>
      </c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</row>
    <row r="175" spans="1:17" x14ac:dyDescent="0.25">
      <c r="A175" t="str">
        <f t="shared" si="2"/>
        <v>1_173</v>
      </c>
      <c r="B175" s="1">
        <v>1</v>
      </c>
      <c r="C175" s="1">
        <v>173</v>
      </c>
      <c r="D175" s="1">
        <v>7.9375</v>
      </c>
      <c r="E175" s="1">
        <v>1.5978000000000001</v>
      </c>
      <c r="F175" s="1">
        <v>-4.3206E-3</v>
      </c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</row>
    <row r="176" spans="1:17" x14ac:dyDescent="0.25">
      <c r="A176" t="str">
        <f t="shared" si="2"/>
        <v>1_174</v>
      </c>
      <c r="B176" s="1">
        <v>1</v>
      </c>
      <c r="C176" s="1">
        <v>174</v>
      </c>
      <c r="D176" s="1">
        <v>7.6444000000000001</v>
      </c>
      <c r="E176" s="1">
        <v>1.6082000000000001</v>
      </c>
      <c r="F176" s="1">
        <v>8.5001999999999994E-3</v>
      </c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</row>
    <row r="177" spans="1:17" x14ac:dyDescent="0.25">
      <c r="A177" t="str">
        <f t="shared" si="2"/>
        <v>1_175</v>
      </c>
      <c r="B177" s="1">
        <v>1</v>
      </c>
      <c r="C177" s="1">
        <v>175</v>
      </c>
      <c r="D177" s="1">
        <v>7.5326000000000004</v>
      </c>
      <c r="E177" s="1">
        <v>1.6184000000000001</v>
      </c>
      <c r="F177" s="1">
        <v>-3.5434E-2</v>
      </c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</row>
    <row r="178" spans="1:17" x14ac:dyDescent="0.25">
      <c r="A178" t="str">
        <f t="shared" si="2"/>
        <v>1_176</v>
      </c>
      <c r="B178" s="1">
        <v>1</v>
      </c>
      <c r="C178" s="1">
        <v>176</v>
      </c>
      <c r="D178" s="1">
        <v>7.3979999999999997</v>
      </c>
      <c r="E178" s="1">
        <v>1.6284000000000001</v>
      </c>
      <c r="F178" s="1">
        <v>1.6601999999999999E-2</v>
      </c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</row>
    <row r="179" spans="1:17" x14ac:dyDescent="0.25">
      <c r="A179" t="str">
        <f t="shared" si="2"/>
        <v>1_177</v>
      </c>
      <c r="B179" s="1">
        <v>1</v>
      </c>
      <c r="C179" s="1">
        <v>177</v>
      </c>
      <c r="D179" s="1">
        <v>7.2370999999999999</v>
      </c>
      <c r="E179" s="1">
        <v>1.6385000000000001</v>
      </c>
      <c r="F179" s="1">
        <v>2.1347999999999999E-2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</row>
    <row r="180" spans="1:17" x14ac:dyDescent="0.25">
      <c r="A180" t="str">
        <f t="shared" si="2"/>
        <v>1_178</v>
      </c>
      <c r="B180" s="1">
        <v>1</v>
      </c>
      <c r="C180" s="1">
        <v>178</v>
      </c>
      <c r="D180" s="1">
        <v>7.4478</v>
      </c>
      <c r="E180" s="1">
        <v>1.6487000000000001</v>
      </c>
      <c r="F180" s="1">
        <v>3.6805000000000002E-3</v>
      </c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</row>
    <row r="181" spans="1:17" x14ac:dyDescent="0.25">
      <c r="A181" t="str">
        <f t="shared" si="2"/>
        <v>1_179</v>
      </c>
      <c r="B181" s="1">
        <v>1</v>
      </c>
      <c r="C181" s="1">
        <v>179</v>
      </c>
      <c r="D181" s="1">
        <v>7.7270000000000003</v>
      </c>
      <c r="E181" s="1">
        <v>1.6591</v>
      </c>
      <c r="F181" s="1">
        <v>2.2255E-2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</row>
    <row r="182" spans="1:17" x14ac:dyDescent="0.25">
      <c r="A182" t="str">
        <f t="shared" si="2"/>
        <v>1_180</v>
      </c>
      <c r="B182" s="1">
        <v>1</v>
      </c>
      <c r="C182" s="1">
        <v>180</v>
      </c>
      <c r="D182" s="1">
        <v>7.3266999999999998</v>
      </c>
      <c r="E182" s="1">
        <v>1.6696</v>
      </c>
      <c r="F182" s="1">
        <v>3.3444E-3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</row>
    <row r="183" spans="1:17" x14ac:dyDescent="0.25">
      <c r="A183" t="str">
        <f t="shared" si="2"/>
        <v>1_181</v>
      </c>
      <c r="B183" s="1">
        <v>1</v>
      </c>
      <c r="C183" s="1">
        <v>181</v>
      </c>
      <c r="D183" s="1">
        <v>7.6478999999999999</v>
      </c>
      <c r="E183" s="1">
        <v>1.6800999999999999</v>
      </c>
      <c r="F183" s="1">
        <v>6.2115E-3</v>
      </c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</row>
    <row r="184" spans="1:17" x14ac:dyDescent="0.25">
      <c r="A184" t="str">
        <f t="shared" si="2"/>
        <v>1_182</v>
      </c>
      <c r="B184" s="1">
        <v>1</v>
      </c>
      <c r="C184" s="1">
        <v>182</v>
      </c>
      <c r="D184" s="1">
        <v>7.6412000000000004</v>
      </c>
      <c r="E184" s="1">
        <v>1.6908000000000001</v>
      </c>
      <c r="F184" s="1">
        <v>-1.0071999999999999E-2</v>
      </c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</row>
    <row r="185" spans="1:17" x14ac:dyDescent="0.25">
      <c r="A185" t="str">
        <f t="shared" si="2"/>
        <v>1_183</v>
      </c>
      <c r="B185" s="1">
        <v>1</v>
      </c>
      <c r="C185" s="1">
        <v>183</v>
      </c>
      <c r="D185" s="1">
        <v>6.9612999999999996</v>
      </c>
      <c r="E185" s="1">
        <v>1.7011000000000001</v>
      </c>
      <c r="F185" s="1">
        <v>2.393E-2</v>
      </c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</row>
    <row r="186" spans="1:17" x14ac:dyDescent="0.25">
      <c r="A186" t="str">
        <f t="shared" si="2"/>
        <v>1_184</v>
      </c>
      <c r="B186" s="1">
        <v>1</v>
      </c>
      <c r="C186" s="1">
        <v>184</v>
      </c>
      <c r="D186" s="1">
        <v>7.1989999999999998</v>
      </c>
      <c r="E186" s="1">
        <v>1.7112000000000001</v>
      </c>
      <c r="F186" s="1">
        <v>9.8034999999999997E-3</v>
      </c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</row>
    <row r="187" spans="1:17" x14ac:dyDescent="0.25">
      <c r="A187" t="str">
        <f t="shared" si="2"/>
        <v>1_185</v>
      </c>
      <c r="B187" s="1">
        <v>1</v>
      </c>
      <c r="C187" s="1">
        <v>185</v>
      </c>
      <c r="D187" s="1">
        <v>7.9053000000000004</v>
      </c>
      <c r="E187" s="1">
        <v>1.722</v>
      </c>
      <c r="F187" s="1">
        <v>1.4814000000000001E-2</v>
      </c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</row>
    <row r="188" spans="1:17" x14ac:dyDescent="0.25">
      <c r="A188" t="str">
        <f t="shared" si="2"/>
        <v>1_186</v>
      </c>
      <c r="B188" s="1">
        <v>1</v>
      </c>
      <c r="C188" s="1">
        <v>186</v>
      </c>
      <c r="D188" s="1">
        <v>8.0394000000000005</v>
      </c>
      <c r="E188" s="1">
        <v>1.7335</v>
      </c>
      <c r="F188" s="1">
        <v>1.136E-2</v>
      </c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</row>
    <row r="189" spans="1:17" x14ac:dyDescent="0.25">
      <c r="A189" t="str">
        <f t="shared" si="2"/>
        <v>1_187</v>
      </c>
      <c r="B189" s="1">
        <v>1</v>
      </c>
      <c r="C189" s="1">
        <v>187</v>
      </c>
      <c r="D189" s="1">
        <v>7.8305999999999996</v>
      </c>
      <c r="E189" s="1">
        <v>1.7448999999999999</v>
      </c>
      <c r="F189" s="1">
        <v>-6.3367000000000005E-5</v>
      </c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</row>
    <row r="190" spans="1:17" x14ac:dyDescent="0.25">
      <c r="A190" t="str">
        <f t="shared" si="2"/>
        <v>1_188</v>
      </c>
      <c r="B190" s="1">
        <v>1</v>
      </c>
      <c r="C190" s="1">
        <v>188</v>
      </c>
      <c r="D190" s="1">
        <v>7.6997999999999998</v>
      </c>
      <c r="E190" s="1">
        <v>1.7562</v>
      </c>
      <c r="F190" s="1">
        <v>-3.7388999999999999E-2</v>
      </c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</row>
    <row r="191" spans="1:17" x14ac:dyDescent="0.25">
      <c r="A191" t="str">
        <f t="shared" si="2"/>
        <v>1_189</v>
      </c>
      <c r="B191" s="1">
        <v>1</v>
      </c>
      <c r="C191" s="1">
        <v>189</v>
      </c>
      <c r="D191" s="1">
        <v>7.6801000000000004</v>
      </c>
      <c r="E191" s="1">
        <v>1.7675000000000001</v>
      </c>
      <c r="F191" s="1">
        <v>-3.4742E-5</v>
      </c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</row>
    <row r="192" spans="1:17" x14ac:dyDescent="0.25">
      <c r="A192" t="str">
        <f t="shared" si="2"/>
        <v>1_190</v>
      </c>
      <c r="B192" s="1">
        <v>1</v>
      </c>
      <c r="C192" s="1">
        <v>190</v>
      </c>
      <c r="D192" s="1">
        <v>7.7914000000000003</v>
      </c>
      <c r="E192" s="1">
        <v>1.7789999999999999</v>
      </c>
      <c r="F192" s="1">
        <v>8.5963999999999995E-4</v>
      </c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</row>
    <row r="193" spans="1:17" x14ac:dyDescent="0.25">
      <c r="A193" t="str">
        <f t="shared" si="2"/>
        <v>1_191</v>
      </c>
      <c r="B193" s="1">
        <v>1</v>
      </c>
      <c r="C193" s="1">
        <v>191</v>
      </c>
      <c r="D193" s="1">
        <v>7.7110000000000003</v>
      </c>
      <c r="E193" s="1">
        <v>1.7904</v>
      </c>
      <c r="F193" s="1">
        <v>1.5365E-2</v>
      </c>
      <c r="G193" s="1"/>
      <c r="H193" s="1"/>
      <c r="I193" s="1"/>
      <c r="J193" s="1"/>
      <c r="K193" s="1"/>
      <c r="L193" s="1"/>
      <c r="M193" s="78"/>
      <c r="N193" s="1"/>
      <c r="O193" s="1"/>
      <c r="P193" s="1"/>
      <c r="Q193" s="1"/>
    </row>
    <row r="194" spans="1:17" x14ac:dyDescent="0.25">
      <c r="A194" t="str">
        <f t="shared" si="2"/>
        <v>1_192</v>
      </c>
      <c r="B194" s="1">
        <v>1</v>
      </c>
      <c r="C194" s="1">
        <v>192</v>
      </c>
      <c r="D194" s="1">
        <v>7.5582000000000003</v>
      </c>
      <c r="E194" s="1">
        <v>1.8019000000000001</v>
      </c>
      <c r="F194" s="1">
        <v>-7.2809999999999997E-4</v>
      </c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</row>
    <row r="195" spans="1:17" x14ac:dyDescent="0.25">
      <c r="A195" t="str">
        <f t="shared" ref="A195:A258" si="3">B195&amp;"_"&amp;C195</f>
        <v>1_193</v>
      </c>
      <c r="B195" s="1">
        <v>1</v>
      </c>
      <c r="C195" s="1">
        <v>193</v>
      </c>
      <c r="D195" s="1">
        <v>7.4192999999999998</v>
      </c>
      <c r="E195" s="1">
        <v>1.8132999999999999</v>
      </c>
      <c r="F195" s="1">
        <v>1.7314E-2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</row>
    <row r="196" spans="1:17" x14ac:dyDescent="0.25">
      <c r="A196" t="str">
        <f t="shared" si="3"/>
        <v>1_194</v>
      </c>
      <c r="B196" s="1">
        <v>1</v>
      </c>
      <c r="C196" s="1">
        <v>194</v>
      </c>
      <c r="D196" s="1">
        <v>7.6886000000000001</v>
      </c>
      <c r="E196" s="1">
        <v>1.8248</v>
      </c>
      <c r="F196" s="1">
        <v>-1.5638E-3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</row>
    <row r="197" spans="1:17" x14ac:dyDescent="0.25">
      <c r="A197" t="str">
        <f t="shared" si="3"/>
        <v>1_195</v>
      </c>
      <c r="B197" s="1">
        <v>1</v>
      </c>
      <c r="C197" s="1">
        <v>195</v>
      </c>
      <c r="D197" s="1">
        <v>7.4537000000000004</v>
      </c>
      <c r="E197" s="1">
        <v>1.8363</v>
      </c>
      <c r="F197" s="1">
        <v>1.3198E-2</v>
      </c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</row>
    <row r="198" spans="1:17" x14ac:dyDescent="0.25">
      <c r="A198" t="str">
        <f t="shared" si="3"/>
        <v>1_196</v>
      </c>
      <c r="B198" s="1">
        <v>1</v>
      </c>
      <c r="C198" s="1">
        <v>196</v>
      </c>
      <c r="D198" s="1">
        <v>7.4485000000000001</v>
      </c>
      <c r="E198" s="1">
        <v>1.8476999999999999</v>
      </c>
      <c r="F198" s="1">
        <v>1.8304999999999998E-2</v>
      </c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</row>
    <row r="199" spans="1:17" x14ac:dyDescent="0.25">
      <c r="A199" t="str">
        <f t="shared" si="3"/>
        <v>1_197</v>
      </c>
      <c r="B199" s="1">
        <v>1</v>
      </c>
      <c r="C199" s="1">
        <v>197</v>
      </c>
      <c r="D199" s="1">
        <v>7.4884000000000004</v>
      </c>
      <c r="E199" s="1">
        <v>1.8594999999999999</v>
      </c>
      <c r="F199" s="1">
        <v>-4.2735999999999998E-3</v>
      </c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</row>
    <row r="200" spans="1:17" x14ac:dyDescent="0.25">
      <c r="A200" t="str">
        <f t="shared" si="3"/>
        <v>1_198</v>
      </c>
      <c r="B200" s="1">
        <v>1</v>
      </c>
      <c r="C200" s="1">
        <v>198</v>
      </c>
      <c r="D200" s="1">
        <v>6.9457000000000004</v>
      </c>
      <c r="E200" s="1">
        <v>1.8706</v>
      </c>
      <c r="F200" s="1">
        <v>-1.1187000000000001E-2</v>
      </c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</row>
    <row r="201" spans="1:17" x14ac:dyDescent="0.25">
      <c r="A201" t="str">
        <f t="shared" si="3"/>
        <v>1_199</v>
      </c>
      <c r="B201" s="1">
        <v>1</v>
      </c>
      <c r="C201" s="1">
        <v>199</v>
      </c>
      <c r="D201" s="1">
        <v>7.0035999999999996</v>
      </c>
      <c r="E201" s="1">
        <v>1.8814</v>
      </c>
      <c r="F201" s="1">
        <v>2.0603000000000002E-3</v>
      </c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</row>
    <row r="202" spans="1:17" x14ac:dyDescent="0.25">
      <c r="A202" t="str">
        <f t="shared" si="3"/>
        <v>1_200</v>
      </c>
      <c r="B202" s="1">
        <v>1</v>
      </c>
      <c r="C202" s="1">
        <v>200</v>
      </c>
      <c r="D202" s="1">
        <v>7.2637999999999998</v>
      </c>
      <c r="E202" s="1">
        <v>1.8927</v>
      </c>
      <c r="F202" s="1">
        <v>3.2185999999999999E-2</v>
      </c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</row>
    <row r="203" spans="1:17" x14ac:dyDescent="0.25">
      <c r="A203" t="str">
        <f t="shared" si="3"/>
        <v>1_201</v>
      </c>
      <c r="B203" s="1">
        <v>1</v>
      </c>
      <c r="C203" s="1">
        <v>201</v>
      </c>
      <c r="D203" s="1">
        <v>6.5266999999999999</v>
      </c>
      <c r="E203" s="1">
        <v>1.9036999999999999</v>
      </c>
      <c r="F203" s="1">
        <v>-2.5270000000000001E-2</v>
      </c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</row>
    <row r="204" spans="1:17" x14ac:dyDescent="0.25">
      <c r="A204" t="str">
        <f t="shared" si="3"/>
        <v>1_202</v>
      </c>
      <c r="B204" s="1">
        <v>1</v>
      </c>
      <c r="C204" s="1">
        <v>202</v>
      </c>
      <c r="D204" s="1">
        <v>6.3169000000000004</v>
      </c>
      <c r="E204" s="1">
        <v>1.9139999999999999</v>
      </c>
      <c r="F204" s="1">
        <v>5.2683000000000001E-3</v>
      </c>
      <c r="G204" s="1"/>
      <c r="H204" s="1"/>
      <c r="I204" s="1"/>
      <c r="J204" s="1"/>
      <c r="K204" s="1"/>
      <c r="L204" s="1"/>
      <c r="M204" s="78"/>
      <c r="N204" s="1"/>
      <c r="O204" s="1"/>
      <c r="P204" s="1"/>
      <c r="Q204" s="1"/>
    </row>
    <row r="205" spans="1:17" x14ac:dyDescent="0.25">
      <c r="A205" t="str">
        <f t="shared" si="3"/>
        <v>1_203</v>
      </c>
      <c r="B205" s="1">
        <v>1</v>
      </c>
      <c r="C205" s="1">
        <v>203</v>
      </c>
      <c r="D205" s="1">
        <v>6.2450999999999999</v>
      </c>
      <c r="E205" s="1">
        <v>1.9238999999999999</v>
      </c>
      <c r="F205" s="1">
        <v>-1.4159000000000001E-3</v>
      </c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</row>
    <row r="206" spans="1:17" x14ac:dyDescent="0.25">
      <c r="A206" t="str">
        <f t="shared" si="3"/>
        <v>1_204</v>
      </c>
      <c r="B206" s="1">
        <v>1</v>
      </c>
      <c r="C206" s="1">
        <v>204</v>
      </c>
      <c r="D206" s="1">
        <v>6.6215999999999999</v>
      </c>
      <c r="E206" s="1">
        <v>1.9343999999999999</v>
      </c>
      <c r="F206" s="1">
        <v>9.8616000000000003E-4</v>
      </c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</row>
    <row r="207" spans="1:17" x14ac:dyDescent="0.25">
      <c r="A207" t="str">
        <f t="shared" si="3"/>
        <v>1_205</v>
      </c>
      <c r="B207" s="1">
        <v>1</v>
      </c>
      <c r="C207" s="1">
        <v>205</v>
      </c>
      <c r="D207" s="1">
        <v>7.1729000000000003</v>
      </c>
      <c r="E207" s="1">
        <v>1.9457</v>
      </c>
      <c r="F207" s="1">
        <v>3.1591000000000001E-2</v>
      </c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</row>
    <row r="208" spans="1:17" x14ac:dyDescent="0.25">
      <c r="A208" t="str">
        <f t="shared" si="3"/>
        <v>1_206</v>
      </c>
      <c r="B208" s="1">
        <v>1</v>
      </c>
      <c r="C208" s="1">
        <v>206</v>
      </c>
      <c r="D208" s="1">
        <v>7.1447000000000003</v>
      </c>
      <c r="E208" s="1">
        <v>1.9574</v>
      </c>
      <c r="F208" s="1">
        <v>2.6745999999999999E-2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</row>
    <row r="209" spans="1:17" x14ac:dyDescent="0.25">
      <c r="A209" t="str">
        <f t="shared" si="3"/>
        <v>1_207</v>
      </c>
      <c r="B209" s="1">
        <v>1</v>
      </c>
      <c r="C209" s="1">
        <v>207</v>
      </c>
      <c r="D209" s="1">
        <v>7.0316999999999998</v>
      </c>
      <c r="E209" s="1">
        <v>1.9689000000000001</v>
      </c>
      <c r="F209" s="1">
        <v>-2.5950000000000001E-2</v>
      </c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</row>
    <row r="210" spans="1:17" x14ac:dyDescent="0.25">
      <c r="A210" t="str">
        <f t="shared" si="3"/>
        <v>1_208</v>
      </c>
      <c r="B210" s="1">
        <v>1</v>
      </c>
      <c r="C210" s="1">
        <v>208</v>
      </c>
      <c r="D210" s="1">
        <v>6.944</v>
      </c>
      <c r="E210" s="1">
        <v>1.9804999999999999</v>
      </c>
      <c r="F210" s="1">
        <v>-7.5821999999999999E-3</v>
      </c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</row>
    <row r="211" spans="1:17" x14ac:dyDescent="0.25">
      <c r="A211" t="str">
        <f t="shared" si="3"/>
        <v>1_209</v>
      </c>
      <c r="B211" s="1">
        <v>1</v>
      </c>
      <c r="C211" s="1">
        <v>209</v>
      </c>
      <c r="D211" s="1">
        <v>7.0087000000000002</v>
      </c>
      <c r="E211" s="1">
        <v>1.9919</v>
      </c>
      <c r="F211" s="1">
        <v>1.2371999999999999E-2</v>
      </c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</row>
    <row r="212" spans="1:17" x14ac:dyDescent="0.25">
      <c r="A212" t="str">
        <f t="shared" si="3"/>
        <v>1_210</v>
      </c>
      <c r="B212" s="1">
        <v>1</v>
      </c>
      <c r="C212" s="1">
        <v>210</v>
      </c>
      <c r="D212" s="1">
        <v>7.0357000000000003</v>
      </c>
      <c r="E212" s="1">
        <v>2.0036</v>
      </c>
      <c r="F212" s="1">
        <v>-1.5832999999999999E-3</v>
      </c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</row>
    <row r="213" spans="1:17" x14ac:dyDescent="0.25">
      <c r="A213" t="str">
        <f t="shared" si="3"/>
        <v>1_211</v>
      </c>
      <c r="B213" s="1">
        <v>1</v>
      </c>
      <c r="C213" s="1">
        <v>211</v>
      </c>
      <c r="D213" s="1">
        <v>6.827</v>
      </c>
      <c r="E213" s="1">
        <v>2.0154000000000001</v>
      </c>
      <c r="F213" s="1">
        <v>-5.7483999999999999E-3</v>
      </c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</row>
    <row r="214" spans="1:17" x14ac:dyDescent="0.25">
      <c r="A214" t="str">
        <f t="shared" si="3"/>
        <v>1_212</v>
      </c>
      <c r="B214" s="1">
        <v>1</v>
      </c>
      <c r="C214" s="1">
        <v>212</v>
      </c>
      <c r="D214" s="1">
        <v>6.8243</v>
      </c>
      <c r="E214" s="1">
        <v>2.0270000000000001</v>
      </c>
      <c r="F214" s="1">
        <v>1.6552000000000001E-2</v>
      </c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</row>
    <row r="215" spans="1:17" x14ac:dyDescent="0.25">
      <c r="A215" t="str">
        <f t="shared" si="3"/>
        <v>1_213</v>
      </c>
      <c r="B215" s="1">
        <v>1</v>
      </c>
      <c r="C215" s="1">
        <v>213</v>
      </c>
      <c r="D215" s="1">
        <v>7.0964</v>
      </c>
      <c r="E215" s="1">
        <v>2.0386000000000002</v>
      </c>
      <c r="F215" s="1">
        <v>-1.5949E-3</v>
      </c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</row>
    <row r="216" spans="1:17" x14ac:dyDescent="0.25">
      <c r="A216" t="str">
        <f t="shared" si="3"/>
        <v>1_214</v>
      </c>
      <c r="B216" s="1">
        <v>1</v>
      </c>
      <c r="C216" s="1">
        <v>214</v>
      </c>
      <c r="D216" s="1">
        <v>7.1612</v>
      </c>
      <c r="E216" s="1">
        <v>2.0510000000000002</v>
      </c>
      <c r="F216" s="1">
        <v>3.7074999999999999E-3</v>
      </c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</row>
    <row r="217" spans="1:17" x14ac:dyDescent="0.25">
      <c r="A217" t="str">
        <f t="shared" si="3"/>
        <v>1_215</v>
      </c>
      <c r="B217" s="1">
        <v>1</v>
      </c>
      <c r="C217" s="1">
        <v>215</v>
      </c>
      <c r="D217" s="1">
        <v>7.1920000000000002</v>
      </c>
      <c r="E217" s="1">
        <v>2.0632000000000001</v>
      </c>
      <c r="F217" s="1">
        <v>-5.4523999999999996E-3</v>
      </c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</row>
    <row r="218" spans="1:17" x14ac:dyDescent="0.25">
      <c r="A218" t="str">
        <f t="shared" si="3"/>
        <v>1_216</v>
      </c>
      <c r="B218" s="1">
        <v>1</v>
      </c>
      <c r="C218" s="1">
        <v>216</v>
      </c>
      <c r="D218" s="1">
        <v>7.2329999999999997</v>
      </c>
      <c r="E218" s="1">
        <v>2.0758000000000001</v>
      </c>
      <c r="F218" s="1">
        <v>1.1311999999999999E-2</v>
      </c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</row>
    <row r="219" spans="1:17" x14ac:dyDescent="0.25">
      <c r="A219" t="str">
        <f t="shared" si="3"/>
        <v>1_217</v>
      </c>
      <c r="B219" s="1">
        <v>1</v>
      </c>
      <c r="C219" s="1">
        <v>217</v>
      </c>
      <c r="D219" s="1">
        <v>7.2290000000000001</v>
      </c>
      <c r="E219" s="1">
        <v>2.0884</v>
      </c>
      <c r="F219" s="1">
        <v>2.1736999999999999E-2</v>
      </c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</row>
    <row r="220" spans="1:17" x14ac:dyDescent="0.25">
      <c r="A220" t="str">
        <f t="shared" si="3"/>
        <v>1_218</v>
      </c>
      <c r="B220" s="1">
        <v>1</v>
      </c>
      <c r="C220" s="1">
        <v>218</v>
      </c>
      <c r="D220" s="1">
        <v>7.0937999999999999</v>
      </c>
      <c r="E220" s="1">
        <v>2.1006999999999998</v>
      </c>
      <c r="F220" s="1">
        <v>2.1132000000000001E-2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</row>
    <row r="221" spans="1:17" x14ac:dyDescent="0.25">
      <c r="A221" t="str">
        <f t="shared" si="3"/>
        <v>1_219</v>
      </c>
      <c r="B221" s="1">
        <v>1</v>
      </c>
      <c r="C221" s="1">
        <v>219</v>
      </c>
      <c r="D221" s="1">
        <v>6.6675000000000004</v>
      </c>
      <c r="E221" s="1">
        <v>2.1126</v>
      </c>
      <c r="F221" s="1">
        <v>-1.8428E-2</v>
      </c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</row>
    <row r="222" spans="1:17" x14ac:dyDescent="0.25">
      <c r="A222" t="str">
        <f t="shared" si="3"/>
        <v>1_220</v>
      </c>
      <c r="B222" s="1">
        <v>1</v>
      </c>
      <c r="C222" s="1">
        <v>220</v>
      </c>
      <c r="D222" s="1">
        <v>6.6519000000000004</v>
      </c>
      <c r="E222" s="1">
        <v>2.1240999999999999</v>
      </c>
      <c r="F222" s="1">
        <v>2.2707000000000001E-2</v>
      </c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</row>
    <row r="223" spans="1:17" x14ac:dyDescent="0.25">
      <c r="A223" t="str">
        <f t="shared" si="3"/>
        <v>1_221</v>
      </c>
      <c r="B223" s="1">
        <v>1</v>
      </c>
      <c r="C223" s="1">
        <v>221</v>
      </c>
      <c r="D223" s="1">
        <v>6.4776999999999996</v>
      </c>
      <c r="E223" s="1">
        <v>2.1360000000000001</v>
      </c>
      <c r="F223" s="1">
        <v>2.1982000000000002E-2</v>
      </c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</row>
    <row r="224" spans="1:17" x14ac:dyDescent="0.25">
      <c r="A224" t="str">
        <f t="shared" si="3"/>
        <v>1_222</v>
      </c>
      <c r="B224" s="1">
        <v>1</v>
      </c>
      <c r="C224" s="1">
        <v>222</v>
      </c>
      <c r="D224" s="1">
        <v>6.5412999999999997</v>
      </c>
      <c r="E224" s="1">
        <v>2.1476000000000002</v>
      </c>
      <c r="F224" s="1">
        <v>5.9329999999999999E-3</v>
      </c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</row>
    <row r="225" spans="1:17" x14ac:dyDescent="0.25">
      <c r="A225" t="str">
        <f t="shared" si="3"/>
        <v>1_223</v>
      </c>
      <c r="B225" s="1">
        <v>1</v>
      </c>
      <c r="C225" s="1">
        <v>223</v>
      </c>
      <c r="D225" s="1">
        <v>6.6102999999999996</v>
      </c>
      <c r="E225" s="1">
        <v>2.1595</v>
      </c>
      <c r="F225" s="1">
        <v>2.1540999999999999E-3</v>
      </c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</row>
    <row r="226" spans="1:17" x14ac:dyDescent="0.25">
      <c r="A226" t="str">
        <f t="shared" si="3"/>
        <v>1_224</v>
      </c>
      <c r="B226" s="1">
        <v>1</v>
      </c>
      <c r="C226" s="1">
        <v>224</v>
      </c>
      <c r="D226" s="1">
        <v>6.4081000000000001</v>
      </c>
      <c r="E226" s="1">
        <v>2.1711</v>
      </c>
      <c r="F226" s="1">
        <v>1.5720999999999999E-2</v>
      </c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</row>
    <row r="227" spans="1:17" x14ac:dyDescent="0.25">
      <c r="A227" t="str">
        <f t="shared" si="3"/>
        <v>1_225</v>
      </c>
      <c r="B227" s="1">
        <v>1</v>
      </c>
      <c r="C227" s="1">
        <v>225</v>
      </c>
      <c r="D227" s="1">
        <v>6.2995999999999999</v>
      </c>
      <c r="E227" s="1">
        <v>2.1825000000000001</v>
      </c>
      <c r="F227" s="1">
        <v>9.7628000000000003E-3</v>
      </c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</row>
    <row r="228" spans="1:17" x14ac:dyDescent="0.25">
      <c r="A228" t="str">
        <f t="shared" si="3"/>
        <v>1_226</v>
      </c>
      <c r="B228" s="1">
        <v>1</v>
      </c>
      <c r="C228" s="1">
        <v>226</v>
      </c>
      <c r="D228" s="1">
        <v>5.8977000000000004</v>
      </c>
      <c r="E228" s="1">
        <v>2.1937000000000002</v>
      </c>
      <c r="F228" s="1">
        <v>-4.7653000000000002E-4</v>
      </c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</row>
    <row r="229" spans="1:17" x14ac:dyDescent="0.25">
      <c r="A229" t="str">
        <f t="shared" si="3"/>
        <v>1_227</v>
      </c>
      <c r="B229" s="1">
        <v>1</v>
      </c>
      <c r="C229" s="1">
        <v>227</v>
      </c>
      <c r="D229" s="1">
        <v>6.1689999999999996</v>
      </c>
      <c r="E229" s="1">
        <v>2.2046000000000001</v>
      </c>
      <c r="F229" s="1">
        <v>-2.0685E-3</v>
      </c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</row>
    <row r="230" spans="1:17" x14ac:dyDescent="0.25">
      <c r="A230" t="str">
        <f t="shared" si="3"/>
        <v>1_228</v>
      </c>
      <c r="B230" s="1">
        <v>1</v>
      </c>
      <c r="C230" s="1">
        <v>228</v>
      </c>
      <c r="D230" s="1">
        <v>6.4614000000000003</v>
      </c>
      <c r="E230" s="1">
        <v>2.2164000000000001</v>
      </c>
      <c r="F230" s="1">
        <v>7.8574999999999999E-3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</row>
    <row r="231" spans="1:17" x14ac:dyDescent="0.25">
      <c r="A231" t="str">
        <f t="shared" si="3"/>
        <v>1_229</v>
      </c>
      <c r="B231" s="1">
        <v>1</v>
      </c>
      <c r="C231" s="1">
        <v>229</v>
      </c>
      <c r="D231" s="1">
        <v>6.3912000000000004</v>
      </c>
      <c r="E231" s="1">
        <v>2.2284000000000002</v>
      </c>
      <c r="F231" s="1">
        <v>1.1648E-2</v>
      </c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</row>
    <row r="232" spans="1:17" x14ac:dyDescent="0.25">
      <c r="A232" t="str">
        <f t="shared" si="3"/>
        <v>1_230</v>
      </c>
      <c r="B232" s="1">
        <v>1</v>
      </c>
      <c r="C232" s="1">
        <v>230</v>
      </c>
      <c r="D232" s="1">
        <v>6.2920999999999996</v>
      </c>
      <c r="E232" s="1">
        <v>2.2401</v>
      </c>
      <c r="F232" s="1">
        <v>6.2655000000000002E-3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</row>
    <row r="233" spans="1:17" x14ac:dyDescent="0.25">
      <c r="A233" t="str">
        <f t="shared" si="3"/>
        <v>1_231</v>
      </c>
      <c r="B233" s="1">
        <v>1</v>
      </c>
      <c r="C233" s="1">
        <v>231</v>
      </c>
      <c r="D233" s="1">
        <v>6.5853000000000002</v>
      </c>
      <c r="E233" s="1">
        <v>2.2521</v>
      </c>
      <c r="F233" s="1">
        <v>-5.5599000000000004E-3</v>
      </c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</row>
    <row r="234" spans="1:17" x14ac:dyDescent="0.25">
      <c r="A234" t="str">
        <f t="shared" si="3"/>
        <v>1_232</v>
      </c>
      <c r="B234" s="1">
        <v>1</v>
      </c>
      <c r="C234" s="1">
        <v>232</v>
      </c>
      <c r="D234" s="1">
        <v>7.0915999999999997</v>
      </c>
      <c r="E234" s="1">
        <v>2.2650999999999999</v>
      </c>
      <c r="F234" s="1">
        <v>4.6189000000000001E-2</v>
      </c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</row>
    <row r="235" spans="1:17" x14ac:dyDescent="0.25">
      <c r="A235" t="str">
        <f t="shared" si="3"/>
        <v>1_233</v>
      </c>
      <c r="B235" s="1">
        <v>1</v>
      </c>
      <c r="C235" s="1">
        <v>233</v>
      </c>
      <c r="D235" s="1">
        <v>6.7446000000000002</v>
      </c>
      <c r="E235" s="1">
        <v>2.2783000000000002</v>
      </c>
      <c r="F235" s="1">
        <v>-1.1009E-2</v>
      </c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</row>
    <row r="236" spans="1:17" x14ac:dyDescent="0.25">
      <c r="A236" t="str">
        <f t="shared" si="3"/>
        <v>1_234</v>
      </c>
      <c r="B236" s="1">
        <v>1</v>
      </c>
      <c r="C236" s="1">
        <v>234</v>
      </c>
      <c r="D236" s="1">
        <v>6.6928999999999998</v>
      </c>
      <c r="E236" s="1">
        <v>2.2911000000000001</v>
      </c>
      <c r="F236" s="1">
        <v>-1.5376000000000001E-2</v>
      </c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</row>
    <row r="237" spans="1:17" x14ac:dyDescent="0.25">
      <c r="A237" t="str">
        <f t="shared" si="3"/>
        <v>1_235</v>
      </c>
      <c r="B237" s="1">
        <v>1</v>
      </c>
      <c r="C237" s="1">
        <v>235</v>
      </c>
      <c r="D237" s="1">
        <v>6.9256000000000002</v>
      </c>
      <c r="E237" s="1">
        <v>2.3041</v>
      </c>
      <c r="F237" s="1">
        <v>1.6402E-2</v>
      </c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</row>
    <row r="238" spans="1:17" x14ac:dyDescent="0.25">
      <c r="A238" t="str">
        <f t="shared" si="3"/>
        <v>1_236</v>
      </c>
      <c r="B238" s="1">
        <v>1</v>
      </c>
      <c r="C238" s="1">
        <v>236</v>
      </c>
      <c r="D238" s="1">
        <v>6.7811000000000003</v>
      </c>
      <c r="E238" s="1">
        <v>2.3174000000000001</v>
      </c>
      <c r="F238" s="1">
        <v>-1.9370999999999999E-2</v>
      </c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</row>
    <row r="239" spans="1:17" x14ac:dyDescent="0.25">
      <c r="A239" t="str">
        <f t="shared" si="3"/>
        <v>1_237</v>
      </c>
      <c r="B239" s="1">
        <v>1</v>
      </c>
      <c r="C239" s="1">
        <v>237</v>
      </c>
      <c r="D239" s="1">
        <v>6.2912999999999997</v>
      </c>
      <c r="E239" s="1">
        <v>2.3298000000000001</v>
      </c>
      <c r="F239" s="1">
        <v>7.8440000000000003E-3</v>
      </c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</row>
    <row r="240" spans="1:17" x14ac:dyDescent="0.25">
      <c r="A240" t="str">
        <f t="shared" si="3"/>
        <v>1_238</v>
      </c>
      <c r="B240" s="1">
        <v>1</v>
      </c>
      <c r="C240" s="1">
        <v>238</v>
      </c>
      <c r="D240" s="1">
        <v>6.3211000000000004</v>
      </c>
      <c r="E240" s="1">
        <v>2.3418999999999999</v>
      </c>
      <c r="F240" s="1">
        <v>-5.3596E-3</v>
      </c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</row>
    <row r="241" spans="1:17" x14ac:dyDescent="0.25">
      <c r="A241" t="str">
        <f t="shared" si="3"/>
        <v>1_239</v>
      </c>
      <c r="B241" s="1">
        <v>1</v>
      </c>
      <c r="C241" s="1">
        <v>239</v>
      </c>
      <c r="D241" s="1">
        <v>6.4215</v>
      </c>
      <c r="E241" s="1">
        <v>2.3544</v>
      </c>
      <c r="F241" s="1">
        <v>1.5812E-2</v>
      </c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</row>
    <row r="242" spans="1:17" x14ac:dyDescent="0.25">
      <c r="A242" t="str">
        <f t="shared" si="3"/>
        <v>1_240</v>
      </c>
      <c r="B242" s="1">
        <v>1</v>
      </c>
      <c r="C242" s="1">
        <v>240</v>
      </c>
      <c r="D242" s="1">
        <v>6.5281000000000002</v>
      </c>
      <c r="E242" s="1">
        <v>2.3671000000000002</v>
      </c>
      <c r="F242" s="1">
        <v>1.6336E-2</v>
      </c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</row>
    <row r="243" spans="1:17" x14ac:dyDescent="0.25">
      <c r="A243" t="str">
        <f t="shared" si="3"/>
        <v>1_241</v>
      </c>
      <c r="B243" s="1">
        <v>1</v>
      </c>
      <c r="C243" s="1">
        <v>241</v>
      </c>
      <c r="D243" s="1">
        <v>6.4421999999999997</v>
      </c>
      <c r="E243" s="1">
        <v>2.38</v>
      </c>
      <c r="F243" s="1">
        <v>1.9120000000000002E-2</v>
      </c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</row>
    <row r="244" spans="1:17" x14ac:dyDescent="0.25">
      <c r="A244" t="str">
        <f t="shared" si="3"/>
        <v>1_242</v>
      </c>
      <c r="B244" s="1">
        <v>1</v>
      </c>
      <c r="C244" s="1">
        <v>242</v>
      </c>
      <c r="D244" s="1">
        <v>6.2466999999999997</v>
      </c>
      <c r="E244" s="1">
        <v>2.3923999999999999</v>
      </c>
      <c r="F244" s="1">
        <v>1.3391E-2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</row>
    <row r="245" spans="1:17" x14ac:dyDescent="0.25">
      <c r="A245" t="str">
        <f t="shared" si="3"/>
        <v>1_243</v>
      </c>
      <c r="B245" s="1">
        <v>1</v>
      </c>
      <c r="C245" s="1">
        <v>243</v>
      </c>
      <c r="D245" s="1">
        <v>6.3434999999999997</v>
      </c>
      <c r="E245" s="1">
        <v>2.4051</v>
      </c>
      <c r="F245" s="1">
        <v>1.2704999999999999E-2</v>
      </c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</row>
    <row r="246" spans="1:17" x14ac:dyDescent="0.25">
      <c r="A246" t="str">
        <f t="shared" si="3"/>
        <v>1_244</v>
      </c>
      <c r="B246" s="1">
        <v>1</v>
      </c>
      <c r="C246" s="1">
        <v>244</v>
      </c>
      <c r="D246" s="1">
        <v>6.6367000000000003</v>
      </c>
      <c r="E246" s="1">
        <v>2.4182999999999999</v>
      </c>
      <c r="F246" s="1">
        <v>2.3220999999999999E-2</v>
      </c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</row>
    <row r="247" spans="1:17" x14ac:dyDescent="0.25">
      <c r="A247" t="str">
        <f t="shared" si="3"/>
        <v>1_245</v>
      </c>
      <c r="B247" s="1">
        <v>1</v>
      </c>
      <c r="C247" s="1">
        <v>245</v>
      </c>
      <c r="D247" s="1">
        <v>6.6711999999999998</v>
      </c>
      <c r="E247" s="1">
        <v>2.4318</v>
      </c>
      <c r="F247" s="1">
        <v>7.4282000000000003E-3</v>
      </c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</row>
    <row r="248" spans="1:17" x14ac:dyDescent="0.25">
      <c r="A248" t="str">
        <f t="shared" si="3"/>
        <v>1_246</v>
      </c>
      <c r="B248" s="1">
        <v>1</v>
      </c>
      <c r="C248" s="1">
        <v>246</v>
      </c>
      <c r="D248" s="1">
        <v>6.5633999999999997</v>
      </c>
      <c r="E248" s="1">
        <v>2.4453999999999998</v>
      </c>
      <c r="F248" s="1">
        <v>4.1794999999999999E-2</v>
      </c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</row>
    <row r="249" spans="1:17" x14ac:dyDescent="0.25">
      <c r="A249" t="str">
        <f t="shared" si="3"/>
        <v>1_247</v>
      </c>
      <c r="B249" s="1">
        <v>1</v>
      </c>
      <c r="C249" s="1">
        <v>247</v>
      </c>
      <c r="D249" s="1">
        <v>6.1380999999999997</v>
      </c>
      <c r="E249" s="1">
        <v>2.4588000000000001</v>
      </c>
      <c r="F249" s="1">
        <v>-4.6391000000000002E-3</v>
      </c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</row>
    <row r="250" spans="1:17" x14ac:dyDescent="0.25">
      <c r="A250" t="str">
        <f t="shared" si="3"/>
        <v>1_248</v>
      </c>
      <c r="B250" s="1">
        <v>1</v>
      </c>
      <c r="C250" s="1">
        <v>248</v>
      </c>
      <c r="D250" s="1">
        <v>6.1932</v>
      </c>
      <c r="E250" s="1">
        <v>2.4714</v>
      </c>
      <c r="F250" s="1">
        <v>-3.7169E-3</v>
      </c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</row>
    <row r="251" spans="1:17" x14ac:dyDescent="0.25">
      <c r="A251" t="str">
        <f t="shared" si="3"/>
        <v>1_249</v>
      </c>
      <c r="B251" s="1">
        <v>1</v>
      </c>
      <c r="C251" s="1">
        <v>249</v>
      </c>
      <c r="D251" s="1">
        <v>6.2870999999999997</v>
      </c>
      <c r="E251" s="1">
        <v>2.4843000000000002</v>
      </c>
      <c r="F251" s="1">
        <v>-1.4864E-2</v>
      </c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</row>
    <row r="252" spans="1:17" x14ac:dyDescent="0.25">
      <c r="A252" t="str">
        <f t="shared" si="3"/>
        <v>1_250</v>
      </c>
      <c r="B252" s="1">
        <v>1</v>
      </c>
      <c r="C252" s="1">
        <v>250</v>
      </c>
      <c r="D252" s="1">
        <v>6.4625000000000004</v>
      </c>
      <c r="E252" s="1">
        <v>2.4975000000000001</v>
      </c>
      <c r="F252" s="1">
        <v>1.2938E-2</v>
      </c>
      <c r="G252" s="1"/>
      <c r="H252" s="1"/>
      <c r="I252" s="1"/>
      <c r="J252" s="1"/>
      <c r="K252" s="1"/>
      <c r="L252" s="1"/>
      <c r="M252" s="1"/>
      <c r="N252" s="78"/>
      <c r="O252" s="1"/>
      <c r="P252" s="1"/>
      <c r="Q252" s="1"/>
    </row>
    <row r="253" spans="1:17" x14ac:dyDescent="0.25">
      <c r="A253" t="str">
        <f t="shared" si="3"/>
        <v>1_251</v>
      </c>
      <c r="B253" s="1">
        <v>1</v>
      </c>
      <c r="C253" s="1">
        <v>251</v>
      </c>
      <c r="D253" s="1">
        <v>6.5698999999999996</v>
      </c>
      <c r="E253" s="1">
        <v>2.5110999999999999</v>
      </c>
      <c r="F253" s="1">
        <v>1.6764999999999999E-2</v>
      </c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</row>
    <row r="254" spans="1:17" x14ac:dyDescent="0.25">
      <c r="A254" t="str">
        <f t="shared" si="3"/>
        <v>1_252</v>
      </c>
      <c r="B254" s="1">
        <v>1</v>
      </c>
      <c r="C254" s="1">
        <v>252</v>
      </c>
      <c r="D254" s="1">
        <v>6.5422000000000002</v>
      </c>
      <c r="E254" s="1">
        <v>2.5249999999999999</v>
      </c>
      <c r="F254" s="1">
        <v>3.5205E-2</v>
      </c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</row>
    <row r="255" spans="1:17" x14ac:dyDescent="0.25">
      <c r="A255" t="str">
        <f t="shared" si="3"/>
        <v>1_253</v>
      </c>
      <c r="B255" s="1">
        <v>1</v>
      </c>
      <c r="C255" s="1">
        <v>253</v>
      </c>
      <c r="D255" s="1">
        <v>6.5422000000000002</v>
      </c>
      <c r="E255" s="1">
        <v>2.5388999999999999</v>
      </c>
      <c r="F255" s="1">
        <v>1.3350000000000001E-2</v>
      </c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</row>
    <row r="256" spans="1:17" x14ac:dyDescent="0.25">
      <c r="A256" t="str">
        <f t="shared" si="3"/>
        <v>1_254</v>
      </c>
      <c r="B256" s="1">
        <v>1</v>
      </c>
      <c r="C256" s="1">
        <v>254</v>
      </c>
      <c r="D256" s="1">
        <v>6.7206000000000001</v>
      </c>
      <c r="E256" s="1">
        <v>2.5531000000000001</v>
      </c>
      <c r="F256" s="1">
        <v>-2.362E-3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</row>
    <row r="257" spans="1:17" x14ac:dyDescent="0.25">
      <c r="A257" t="str">
        <f t="shared" si="3"/>
        <v>1_255</v>
      </c>
      <c r="B257" s="1">
        <v>1</v>
      </c>
      <c r="C257" s="1">
        <v>255</v>
      </c>
      <c r="D257" s="1">
        <v>7.0576999999999996</v>
      </c>
      <c r="E257" s="1">
        <v>2.5678999999999998</v>
      </c>
      <c r="F257" s="1">
        <v>1.4168E-2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</row>
    <row r="258" spans="1:17" x14ac:dyDescent="0.25">
      <c r="A258" t="str">
        <f t="shared" si="3"/>
        <v>1_256</v>
      </c>
      <c r="B258" s="1">
        <v>1</v>
      </c>
      <c r="C258" s="1">
        <v>256</v>
      </c>
      <c r="D258" s="1">
        <v>6.8962000000000003</v>
      </c>
      <c r="E258" s="1">
        <v>2.5823</v>
      </c>
      <c r="F258" s="1">
        <v>1.6750999999999999E-3</v>
      </c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</row>
    <row r="259" spans="1:17" x14ac:dyDescent="0.25">
      <c r="A259" t="str">
        <f t="shared" ref="A259:A322" si="4">B259&amp;"_"&amp;C259</f>
        <v>1_257</v>
      </c>
      <c r="B259" s="1">
        <v>1</v>
      </c>
      <c r="C259" s="1">
        <v>257</v>
      </c>
      <c r="D259" s="1">
        <v>6.9435000000000002</v>
      </c>
      <c r="E259" s="1">
        <v>2.5972</v>
      </c>
      <c r="F259" s="1">
        <v>2.6096000000000001E-2</v>
      </c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</row>
    <row r="260" spans="1:17" x14ac:dyDescent="0.25">
      <c r="A260" t="str">
        <f t="shared" si="4"/>
        <v>1_258</v>
      </c>
      <c r="B260" s="1">
        <v>1</v>
      </c>
      <c r="C260" s="1">
        <v>258</v>
      </c>
      <c r="D260" s="1">
        <v>6.7068000000000003</v>
      </c>
      <c r="E260" s="1">
        <v>2.6118999999999999</v>
      </c>
      <c r="F260" s="1">
        <v>-3.0046000000000001E-3</v>
      </c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</row>
    <row r="261" spans="1:17" x14ac:dyDescent="0.25">
      <c r="A261" t="str">
        <f t="shared" si="4"/>
        <v>1_259</v>
      </c>
      <c r="B261" s="1">
        <v>1</v>
      </c>
      <c r="C261" s="1">
        <v>259</v>
      </c>
      <c r="D261" s="1">
        <v>6.6498999999999997</v>
      </c>
      <c r="E261" s="1">
        <v>2.6265999999999998</v>
      </c>
      <c r="F261" s="1">
        <v>-1.1485E-2</v>
      </c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</row>
    <row r="262" spans="1:17" x14ac:dyDescent="0.25">
      <c r="A262" t="str">
        <f t="shared" si="4"/>
        <v>1_260</v>
      </c>
      <c r="B262" s="1">
        <v>1</v>
      </c>
      <c r="C262" s="1">
        <v>260</v>
      </c>
      <c r="D262" s="1">
        <v>6.6936999999999998</v>
      </c>
      <c r="E262" s="1">
        <v>2.641</v>
      </c>
      <c r="F262" s="1">
        <v>3.3056000000000001E-3</v>
      </c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</row>
    <row r="263" spans="1:17" x14ac:dyDescent="0.25">
      <c r="A263" t="str">
        <f t="shared" si="4"/>
        <v>1_261</v>
      </c>
      <c r="B263" s="1">
        <v>1</v>
      </c>
      <c r="C263" s="1">
        <v>261</v>
      </c>
      <c r="D263" s="1">
        <v>6.7855999999999996</v>
      </c>
      <c r="E263" s="1">
        <v>2.6556999999999999</v>
      </c>
      <c r="F263" s="1">
        <v>-9.2061E-3</v>
      </c>
      <c r="G263" s="1"/>
      <c r="H263" s="1"/>
      <c r="I263" s="1"/>
      <c r="J263" s="1"/>
      <c r="K263" s="1"/>
      <c r="L263" s="1"/>
      <c r="M263" s="1"/>
      <c r="N263" s="1"/>
      <c r="O263" s="78"/>
      <c r="P263" s="1"/>
      <c r="Q263" s="1"/>
    </row>
    <row r="264" spans="1:17" x14ac:dyDescent="0.25">
      <c r="A264" t="str">
        <f t="shared" si="4"/>
        <v>1_262</v>
      </c>
      <c r="B264" s="1">
        <v>1</v>
      </c>
      <c r="C264" s="1">
        <v>262</v>
      </c>
      <c r="D264" s="1">
        <v>6.6249000000000002</v>
      </c>
      <c r="E264" s="1">
        <v>2.6705000000000001</v>
      </c>
      <c r="F264" s="1">
        <v>1.3109000000000001E-2</v>
      </c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</row>
    <row r="265" spans="1:17" x14ac:dyDescent="0.25">
      <c r="A265" t="str">
        <f t="shared" si="4"/>
        <v>1_263</v>
      </c>
      <c r="B265" s="1">
        <v>1</v>
      </c>
      <c r="C265" s="1">
        <v>263</v>
      </c>
      <c r="D265" s="1">
        <v>6.6595000000000004</v>
      </c>
      <c r="E265" s="1">
        <v>2.6848000000000001</v>
      </c>
      <c r="F265" s="1">
        <v>-7.1573000000000001E-3</v>
      </c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</row>
    <row r="266" spans="1:17" x14ac:dyDescent="0.25">
      <c r="A266" t="str">
        <f t="shared" si="4"/>
        <v>1_264</v>
      </c>
      <c r="B266" s="1">
        <v>1</v>
      </c>
      <c r="C266" s="1">
        <v>264</v>
      </c>
      <c r="D266" s="1">
        <v>6.8829000000000002</v>
      </c>
      <c r="E266" s="1">
        <v>2.6998000000000002</v>
      </c>
      <c r="F266" s="1">
        <v>2.5264000000000002E-2</v>
      </c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</row>
    <row r="267" spans="1:17" x14ac:dyDescent="0.25">
      <c r="A267" t="str">
        <f t="shared" si="4"/>
        <v>1_265</v>
      </c>
      <c r="B267" s="1">
        <v>1</v>
      </c>
      <c r="C267" s="1">
        <v>265</v>
      </c>
      <c r="D267" s="1">
        <v>6.5621</v>
      </c>
      <c r="E267" s="1">
        <v>2.7145999999999999</v>
      </c>
      <c r="F267" s="1">
        <v>1.1171E-3</v>
      </c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</row>
    <row r="268" spans="1:17" x14ac:dyDescent="0.25">
      <c r="A268" t="str">
        <f t="shared" si="4"/>
        <v>1_266</v>
      </c>
      <c r="B268" s="1">
        <v>1</v>
      </c>
      <c r="C268" s="1">
        <v>266</v>
      </c>
      <c r="D268" s="1">
        <v>6.6711</v>
      </c>
      <c r="E268" s="1">
        <v>2.7298</v>
      </c>
      <c r="F268" s="1">
        <v>2.6925999999999999E-2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</row>
    <row r="269" spans="1:17" x14ac:dyDescent="0.25">
      <c r="A269" t="str">
        <f t="shared" si="4"/>
        <v>1_267</v>
      </c>
      <c r="B269" s="1">
        <v>1</v>
      </c>
      <c r="C269" s="1">
        <v>267</v>
      </c>
      <c r="D269" s="1">
        <v>6.3893000000000004</v>
      </c>
      <c r="E269" s="1">
        <v>2.7444999999999999</v>
      </c>
      <c r="F269" s="1">
        <v>-1.0919E-2</v>
      </c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</row>
    <row r="270" spans="1:17" x14ac:dyDescent="0.25">
      <c r="A270" t="str">
        <f t="shared" si="4"/>
        <v>1_268</v>
      </c>
      <c r="B270" s="1">
        <v>1</v>
      </c>
      <c r="C270" s="1">
        <v>268</v>
      </c>
      <c r="D270" s="1">
        <v>6.7558999999999996</v>
      </c>
      <c r="E270" s="1">
        <v>2.7593999999999999</v>
      </c>
      <c r="F270" s="1">
        <v>1.7062999999999998E-2</v>
      </c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</row>
    <row r="271" spans="1:17" x14ac:dyDescent="0.25">
      <c r="A271" t="str">
        <f t="shared" si="4"/>
        <v>1_269</v>
      </c>
      <c r="B271" s="1">
        <v>1</v>
      </c>
      <c r="C271" s="1">
        <v>269</v>
      </c>
      <c r="D271" s="1">
        <v>7.3201999999999998</v>
      </c>
      <c r="E271" s="1">
        <v>2.7759</v>
      </c>
      <c r="F271" s="1">
        <v>9.1628999999999999E-3</v>
      </c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</row>
    <row r="272" spans="1:17" x14ac:dyDescent="0.25">
      <c r="A272" t="str">
        <f t="shared" si="4"/>
        <v>1_270</v>
      </c>
      <c r="B272" s="1">
        <v>1</v>
      </c>
      <c r="C272" s="1">
        <v>270</v>
      </c>
      <c r="D272" s="1">
        <v>7.4901</v>
      </c>
      <c r="E272" s="1">
        <v>2.7930000000000001</v>
      </c>
      <c r="F272" s="1">
        <v>2.2239999999999999E-2</v>
      </c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</row>
    <row r="273" spans="1:17" x14ac:dyDescent="0.25">
      <c r="A273" t="str">
        <f t="shared" si="4"/>
        <v>1_271</v>
      </c>
      <c r="B273" s="1">
        <v>1</v>
      </c>
      <c r="C273" s="1">
        <v>271</v>
      </c>
      <c r="D273" s="1">
        <v>7.7675999999999998</v>
      </c>
      <c r="E273" s="1">
        <v>2.8108</v>
      </c>
      <c r="F273" s="1">
        <v>-8.9963999999999999E-3</v>
      </c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</row>
    <row r="274" spans="1:17" x14ac:dyDescent="0.25">
      <c r="A274" t="str">
        <f t="shared" si="4"/>
        <v>1_272</v>
      </c>
      <c r="B274" s="1">
        <v>1</v>
      </c>
      <c r="C274" s="1">
        <v>272</v>
      </c>
      <c r="D274" s="1">
        <v>8.0252999999999997</v>
      </c>
      <c r="E274" s="1">
        <v>2.8294000000000001</v>
      </c>
      <c r="F274" s="1">
        <v>5.8899E-3</v>
      </c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</row>
    <row r="275" spans="1:17" x14ac:dyDescent="0.25">
      <c r="A275" t="str">
        <f t="shared" si="4"/>
        <v>1_273</v>
      </c>
      <c r="B275" s="1">
        <v>1</v>
      </c>
      <c r="C275" s="1">
        <v>273</v>
      </c>
      <c r="D275" s="1">
        <v>7.7603</v>
      </c>
      <c r="E275" s="1">
        <v>2.8481999999999998</v>
      </c>
      <c r="F275" s="1">
        <v>1.3801E-3</v>
      </c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</row>
    <row r="276" spans="1:17" x14ac:dyDescent="0.25">
      <c r="A276" t="str">
        <f t="shared" si="4"/>
        <v>1_274</v>
      </c>
      <c r="B276" s="1">
        <v>1</v>
      </c>
      <c r="C276" s="1">
        <v>274</v>
      </c>
      <c r="D276" s="1">
        <v>8.0058000000000007</v>
      </c>
      <c r="E276" s="1">
        <v>2.8668999999999998</v>
      </c>
      <c r="F276" s="1">
        <v>2.4516E-2</v>
      </c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</row>
    <row r="277" spans="1:17" x14ac:dyDescent="0.25">
      <c r="A277" t="str">
        <f t="shared" si="4"/>
        <v>1_275</v>
      </c>
      <c r="B277" s="1">
        <v>1</v>
      </c>
      <c r="C277" s="1">
        <v>275</v>
      </c>
      <c r="D277" s="1">
        <v>7.6012000000000004</v>
      </c>
      <c r="E277" s="1">
        <v>2.8856999999999999</v>
      </c>
      <c r="F277" s="1">
        <v>-1.8533E-3</v>
      </c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</row>
    <row r="278" spans="1:17" x14ac:dyDescent="0.25">
      <c r="A278" t="str">
        <f t="shared" si="4"/>
        <v>1_276</v>
      </c>
      <c r="B278" s="1">
        <v>1</v>
      </c>
      <c r="C278" s="1">
        <v>276</v>
      </c>
      <c r="D278" s="1">
        <v>7.8269000000000002</v>
      </c>
      <c r="E278" s="1">
        <v>2.9041000000000001</v>
      </c>
      <c r="F278" s="1">
        <v>3.2299000000000001E-2</v>
      </c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</row>
    <row r="279" spans="1:17" x14ac:dyDescent="0.25">
      <c r="A279" t="str">
        <f t="shared" si="4"/>
        <v>1_277</v>
      </c>
      <c r="B279" s="1">
        <v>1</v>
      </c>
      <c r="C279" s="1">
        <v>277</v>
      </c>
      <c r="D279" s="1">
        <v>7.5106000000000002</v>
      </c>
      <c r="E279" s="1">
        <v>2.9228000000000001</v>
      </c>
      <c r="F279" s="1">
        <v>-2.6754999999999999E-3</v>
      </c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</row>
    <row r="280" spans="1:17" x14ac:dyDescent="0.25">
      <c r="A280" t="str">
        <f t="shared" si="4"/>
        <v>1_278</v>
      </c>
      <c r="B280" s="1">
        <v>1</v>
      </c>
      <c r="C280" s="1">
        <v>278</v>
      </c>
      <c r="D280" s="1">
        <v>7.5911999999999997</v>
      </c>
      <c r="E280" s="1">
        <v>2.9415</v>
      </c>
      <c r="F280" s="1">
        <v>-4.7759999999999999E-3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</row>
    <row r="281" spans="1:17" x14ac:dyDescent="0.25">
      <c r="A281" t="str">
        <f t="shared" si="4"/>
        <v>1_279</v>
      </c>
      <c r="B281" s="1">
        <v>1</v>
      </c>
      <c r="C281" s="1">
        <v>279</v>
      </c>
      <c r="D281" s="1">
        <v>7.7708000000000004</v>
      </c>
      <c r="E281" s="1">
        <v>2.9603000000000002</v>
      </c>
      <c r="F281" s="1">
        <v>4.6455999999999998E-4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</row>
    <row r="282" spans="1:17" x14ac:dyDescent="0.25">
      <c r="A282" t="str">
        <f t="shared" si="4"/>
        <v>1_280</v>
      </c>
      <c r="B282" s="1">
        <v>1</v>
      </c>
      <c r="C282" s="1">
        <v>280</v>
      </c>
      <c r="D282" s="1">
        <v>7.7784000000000004</v>
      </c>
      <c r="E282" s="1">
        <v>2.9798</v>
      </c>
      <c r="F282" s="1">
        <v>5.3207999999999997E-3</v>
      </c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</row>
    <row r="283" spans="1:17" x14ac:dyDescent="0.25">
      <c r="A283" t="str">
        <f t="shared" si="4"/>
        <v>1_281</v>
      </c>
      <c r="B283" s="1">
        <v>1</v>
      </c>
      <c r="C283" s="1">
        <v>281</v>
      </c>
      <c r="D283" s="1">
        <v>7.6193999999999997</v>
      </c>
      <c r="E283" s="1">
        <v>2.9986999999999999</v>
      </c>
      <c r="F283" s="1">
        <v>3.7650000000000001E-3</v>
      </c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</row>
    <row r="284" spans="1:17" x14ac:dyDescent="0.25">
      <c r="A284" t="str">
        <f t="shared" si="4"/>
        <v>1_282</v>
      </c>
      <c r="B284" s="1">
        <v>1</v>
      </c>
      <c r="C284" s="1">
        <v>282</v>
      </c>
      <c r="D284" s="1">
        <v>7.6760000000000002</v>
      </c>
      <c r="E284" s="1">
        <v>3.0179</v>
      </c>
      <c r="F284" s="1">
        <v>-1.0585000000000001E-2</v>
      </c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</row>
    <row r="285" spans="1:17" x14ac:dyDescent="0.25">
      <c r="A285" t="str">
        <f t="shared" si="4"/>
        <v>1_283</v>
      </c>
      <c r="B285" s="1">
        <v>1</v>
      </c>
      <c r="C285" s="1">
        <v>283</v>
      </c>
      <c r="D285" s="1">
        <v>7.5247000000000002</v>
      </c>
      <c r="E285" s="1">
        <v>3.0373000000000001</v>
      </c>
      <c r="F285" s="1">
        <v>1.6930000000000001E-2</v>
      </c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</row>
    <row r="286" spans="1:17" x14ac:dyDescent="0.25">
      <c r="A286" t="str">
        <f t="shared" si="4"/>
        <v>1_284</v>
      </c>
      <c r="B286" s="1">
        <v>1</v>
      </c>
      <c r="C286" s="1">
        <v>284</v>
      </c>
      <c r="D286" s="1">
        <v>7.4363000000000001</v>
      </c>
      <c r="E286" s="1">
        <v>3.0558000000000001</v>
      </c>
      <c r="F286" s="1">
        <v>1.1058999999999999E-2</v>
      </c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</row>
    <row r="287" spans="1:17" x14ac:dyDescent="0.25">
      <c r="A287" t="str">
        <f t="shared" si="4"/>
        <v>1_285</v>
      </c>
      <c r="B287" s="1">
        <v>1</v>
      </c>
      <c r="C287" s="1">
        <v>285</v>
      </c>
      <c r="D287" s="1">
        <v>7.3956</v>
      </c>
      <c r="E287" s="1">
        <v>3.0748000000000002</v>
      </c>
      <c r="F287" s="1">
        <v>-5.5868000000000003E-3</v>
      </c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</row>
    <row r="288" spans="1:17" x14ac:dyDescent="0.25">
      <c r="A288" t="str">
        <f t="shared" si="4"/>
        <v>1_286</v>
      </c>
      <c r="B288" s="1">
        <v>1</v>
      </c>
      <c r="C288" s="1">
        <v>286</v>
      </c>
      <c r="D288" s="1">
        <v>7.1475999999999997</v>
      </c>
      <c r="E288" s="1">
        <v>3.0935999999999999</v>
      </c>
      <c r="F288" s="1">
        <v>1.3781E-2</v>
      </c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</row>
    <row r="289" spans="1:17" x14ac:dyDescent="0.25">
      <c r="A289" t="str">
        <f t="shared" si="4"/>
        <v>1_287</v>
      </c>
      <c r="B289" s="1">
        <v>1</v>
      </c>
      <c r="C289" s="1">
        <v>287</v>
      </c>
      <c r="D289" s="1">
        <v>6.8426999999999998</v>
      </c>
      <c r="E289" s="1">
        <v>3.1116000000000001</v>
      </c>
      <c r="F289" s="1">
        <v>-1.6317000000000002E-2</v>
      </c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</row>
    <row r="290" spans="1:17" x14ac:dyDescent="0.25">
      <c r="A290" t="str">
        <f t="shared" si="4"/>
        <v>1_288</v>
      </c>
      <c r="B290" s="1">
        <v>1</v>
      </c>
      <c r="C290" s="1">
        <v>288</v>
      </c>
      <c r="D290" s="1">
        <v>6.5448000000000004</v>
      </c>
      <c r="E290" s="1">
        <v>3.1293000000000002</v>
      </c>
      <c r="F290" s="1">
        <v>1.2043999999999999E-2</v>
      </c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</row>
    <row r="291" spans="1:17" x14ac:dyDescent="0.25">
      <c r="A291" t="str">
        <f t="shared" si="4"/>
        <v>1_289</v>
      </c>
      <c r="B291" s="1">
        <v>1</v>
      </c>
      <c r="C291" s="1">
        <v>289</v>
      </c>
      <c r="D291" s="1">
        <v>6.3695000000000004</v>
      </c>
      <c r="E291" s="1">
        <v>3.1459000000000001</v>
      </c>
      <c r="F291" s="1">
        <v>-7.1457999999999999E-3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</row>
    <row r="292" spans="1:17" x14ac:dyDescent="0.25">
      <c r="A292" t="str">
        <f t="shared" si="4"/>
        <v>1_290</v>
      </c>
      <c r="B292" s="1">
        <v>1</v>
      </c>
      <c r="C292" s="1">
        <v>290</v>
      </c>
      <c r="D292" s="1">
        <v>6.0442999999999998</v>
      </c>
      <c r="E292" s="1">
        <v>3.1621999999999999</v>
      </c>
      <c r="F292" s="1">
        <v>-1.1618E-2</v>
      </c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</row>
    <row r="293" spans="1:17" x14ac:dyDescent="0.25">
      <c r="A293" t="str">
        <f t="shared" si="4"/>
        <v>1_291</v>
      </c>
      <c r="B293" s="1">
        <v>1</v>
      </c>
      <c r="C293" s="1">
        <v>291</v>
      </c>
      <c r="D293" s="1">
        <v>6.5387000000000004</v>
      </c>
      <c r="E293" s="1">
        <v>3.1787000000000001</v>
      </c>
      <c r="F293" s="1">
        <v>1.4041E-2</v>
      </c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</row>
    <row r="294" spans="1:17" x14ac:dyDescent="0.25">
      <c r="A294" t="str">
        <f t="shared" si="4"/>
        <v>1_292</v>
      </c>
      <c r="B294" s="1">
        <v>1</v>
      </c>
      <c r="C294" s="1">
        <v>292</v>
      </c>
      <c r="D294" s="1">
        <v>6.5575999999999999</v>
      </c>
      <c r="E294" s="1">
        <v>3.1958000000000002</v>
      </c>
      <c r="F294" s="1">
        <v>2.398E-3</v>
      </c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</row>
    <row r="295" spans="1:17" x14ac:dyDescent="0.25">
      <c r="A295" t="str">
        <f t="shared" si="4"/>
        <v>1_293</v>
      </c>
      <c r="B295" s="1">
        <v>1</v>
      </c>
      <c r="C295" s="1">
        <v>293</v>
      </c>
      <c r="D295" s="1">
        <v>6.399</v>
      </c>
      <c r="E295" s="1">
        <v>3.2132000000000001</v>
      </c>
      <c r="F295" s="1">
        <v>6.8304999999999998E-3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</row>
    <row r="296" spans="1:17" x14ac:dyDescent="0.25">
      <c r="A296" t="str">
        <f t="shared" si="4"/>
        <v>1_294</v>
      </c>
      <c r="B296" s="1">
        <v>1</v>
      </c>
      <c r="C296" s="1">
        <v>294</v>
      </c>
      <c r="D296" s="1">
        <v>6.1201999999999996</v>
      </c>
      <c r="E296" s="1">
        <v>3.2302</v>
      </c>
      <c r="F296" s="1">
        <v>4.0356000000000003E-3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</row>
    <row r="297" spans="1:17" x14ac:dyDescent="0.25">
      <c r="A297" t="str">
        <f t="shared" si="4"/>
        <v>1_295</v>
      </c>
      <c r="B297" s="1">
        <v>1</v>
      </c>
      <c r="C297" s="1">
        <v>295</v>
      </c>
      <c r="D297" s="1">
        <v>5.9882</v>
      </c>
      <c r="E297" s="1">
        <v>3.2465000000000002</v>
      </c>
      <c r="F297" s="1">
        <v>-7.0494000000000004E-4</v>
      </c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</row>
    <row r="298" spans="1:17" x14ac:dyDescent="0.25">
      <c r="A298" t="str">
        <f t="shared" si="4"/>
        <v>1_296</v>
      </c>
      <c r="B298" s="1">
        <v>1</v>
      </c>
      <c r="C298" s="1">
        <v>296</v>
      </c>
      <c r="D298" s="1">
        <v>6.0887000000000002</v>
      </c>
      <c r="E298" s="1">
        <v>3.2629999999999999</v>
      </c>
      <c r="F298" s="1">
        <v>6.6010000000000001E-3</v>
      </c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</row>
    <row r="299" spans="1:17" x14ac:dyDescent="0.25">
      <c r="A299" t="str">
        <f t="shared" si="4"/>
        <v>1_297</v>
      </c>
      <c r="B299" s="1">
        <v>1</v>
      </c>
      <c r="C299" s="1">
        <v>297</v>
      </c>
      <c r="D299" s="1">
        <v>6.3860000000000001</v>
      </c>
      <c r="E299" s="1">
        <v>3.2797999999999998</v>
      </c>
      <c r="F299" s="1">
        <v>2.2733E-2</v>
      </c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</row>
    <row r="300" spans="1:17" x14ac:dyDescent="0.25">
      <c r="A300" t="str">
        <f t="shared" si="4"/>
        <v>1_298</v>
      </c>
      <c r="B300" s="1">
        <v>1</v>
      </c>
      <c r="C300" s="1">
        <v>298</v>
      </c>
      <c r="D300" s="1">
        <v>6.2954999999999997</v>
      </c>
      <c r="E300" s="1">
        <v>3.2972000000000001</v>
      </c>
      <c r="F300" s="1">
        <v>1.4458E-2</v>
      </c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</row>
    <row r="301" spans="1:17" x14ac:dyDescent="0.25">
      <c r="A301" t="str">
        <f t="shared" si="4"/>
        <v>1_299</v>
      </c>
      <c r="B301" s="1">
        <v>1</v>
      </c>
      <c r="C301" s="1">
        <v>299</v>
      </c>
      <c r="D301" s="1">
        <v>6.6338999999999997</v>
      </c>
      <c r="E301" s="1">
        <v>3.3149000000000002</v>
      </c>
      <c r="F301" s="1">
        <v>5.6931000000000002E-2</v>
      </c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</row>
    <row r="302" spans="1:17" x14ac:dyDescent="0.25">
      <c r="A302" t="str">
        <f t="shared" si="4"/>
        <v>1_300</v>
      </c>
      <c r="B302" s="1">
        <v>1</v>
      </c>
      <c r="C302" s="1">
        <v>300</v>
      </c>
      <c r="D302" s="1">
        <v>6.3491</v>
      </c>
      <c r="E302" s="1">
        <v>3.3330000000000002</v>
      </c>
      <c r="F302" s="1">
        <v>-2.9486999999999999E-2</v>
      </c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</row>
    <row r="303" spans="1:17" x14ac:dyDescent="0.25">
      <c r="A303" t="str">
        <f t="shared" si="4"/>
        <v>1_301</v>
      </c>
      <c r="B303" s="1">
        <v>1</v>
      </c>
      <c r="C303" s="1">
        <v>301</v>
      </c>
      <c r="D303" s="1">
        <v>6.2621000000000002</v>
      </c>
      <c r="E303" s="1">
        <v>3.3506999999999998</v>
      </c>
      <c r="F303" s="1">
        <v>6.1205000000000001E-3</v>
      </c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</row>
    <row r="304" spans="1:17" x14ac:dyDescent="0.25">
      <c r="A304" t="str">
        <f t="shared" si="4"/>
        <v>1_302</v>
      </c>
      <c r="B304" s="1">
        <v>1</v>
      </c>
      <c r="C304" s="1">
        <v>302</v>
      </c>
      <c r="D304" s="1">
        <v>6.0640999999999998</v>
      </c>
      <c r="E304" s="1">
        <v>3.3681999999999999</v>
      </c>
      <c r="F304" s="1">
        <v>1.9650999999999998E-2</v>
      </c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</row>
    <row r="305" spans="1:17" x14ac:dyDescent="0.25">
      <c r="A305" t="str">
        <f t="shared" si="4"/>
        <v>1_303</v>
      </c>
      <c r="B305" s="1">
        <v>1</v>
      </c>
      <c r="C305" s="1">
        <v>303</v>
      </c>
      <c r="D305" s="1">
        <v>5.9831000000000003</v>
      </c>
      <c r="E305" s="1">
        <v>3.3851</v>
      </c>
      <c r="F305" s="1">
        <v>9.672E-3</v>
      </c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</row>
    <row r="306" spans="1:17" x14ac:dyDescent="0.25">
      <c r="A306" t="str">
        <f t="shared" si="4"/>
        <v>1_304</v>
      </c>
      <c r="B306" s="1">
        <v>1</v>
      </c>
      <c r="C306" s="1">
        <v>304</v>
      </c>
      <c r="D306" s="1">
        <v>6.0781000000000001</v>
      </c>
      <c r="E306" s="1">
        <v>3.4026999999999998</v>
      </c>
      <c r="F306" s="1">
        <v>-1.4518999999999999E-3</v>
      </c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</row>
    <row r="307" spans="1:17" x14ac:dyDescent="0.25">
      <c r="A307" t="str">
        <f t="shared" si="4"/>
        <v>1_305</v>
      </c>
      <c r="B307" s="1">
        <v>1</v>
      </c>
      <c r="C307" s="1">
        <v>305</v>
      </c>
      <c r="D307" s="1">
        <v>5.9810999999999996</v>
      </c>
      <c r="E307" s="1">
        <v>3.4198</v>
      </c>
      <c r="F307" s="1">
        <v>-1.7313000000000001E-3</v>
      </c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</row>
    <row r="308" spans="1:17" x14ac:dyDescent="0.25">
      <c r="A308" t="str">
        <f t="shared" si="4"/>
        <v>1_306</v>
      </c>
      <c r="B308" s="1">
        <v>1</v>
      </c>
      <c r="C308" s="1">
        <v>306</v>
      </c>
      <c r="D308" s="1">
        <v>5.5372000000000003</v>
      </c>
      <c r="E308" s="1">
        <v>3.4363000000000001</v>
      </c>
      <c r="F308" s="1">
        <v>2.5656999999999999E-2</v>
      </c>
      <c r="G308" s="1"/>
      <c r="H308" s="1"/>
      <c r="I308" s="1"/>
      <c r="J308" s="1"/>
      <c r="K308" s="1"/>
      <c r="L308" s="1"/>
      <c r="M308" s="78"/>
      <c r="N308" s="1"/>
      <c r="O308" s="1"/>
      <c r="P308" s="1"/>
      <c r="Q308" s="1"/>
    </row>
    <row r="309" spans="1:17" x14ac:dyDescent="0.25">
      <c r="A309" t="str">
        <f t="shared" si="4"/>
        <v>1_307</v>
      </c>
      <c r="B309" s="1">
        <v>1</v>
      </c>
      <c r="C309" s="1">
        <v>307</v>
      </c>
      <c r="D309" s="1">
        <v>5.7047999999999996</v>
      </c>
      <c r="E309" s="1">
        <v>3.4527999999999999</v>
      </c>
      <c r="F309" s="1">
        <v>5.2871999999999997E-3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</row>
    <row r="310" spans="1:17" x14ac:dyDescent="0.25">
      <c r="A310" t="str">
        <f t="shared" si="4"/>
        <v>1_308</v>
      </c>
      <c r="B310" s="1">
        <v>1</v>
      </c>
      <c r="C310" s="1">
        <v>308</v>
      </c>
      <c r="D310" s="1">
        <v>6.3277999999999999</v>
      </c>
      <c r="E310" s="1">
        <v>3.4701</v>
      </c>
      <c r="F310" s="1">
        <v>4.1826000000000002E-2</v>
      </c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</row>
    <row r="311" spans="1:17" x14ac:dyDescent="0.25">
      <c r="A311" t="str">
        <f t="shared" si="4"/>
        <v>1_309</v>
      </c>
      <c r="B311" s="1">
        <v>1</v>
      </c>
      <c r="C311" s="1">
        <v>309</v>
      </c>
      <c r="D311" s="1">
        <v>6.5174000000000003</v>
      </c>
      <c r="E311" s="1">
        <v>3.4883999999999999</v>
      </c>
      <c r="F311" s="1">
        <v>2.5881999999999999E-2</v>
      </c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</row>
    <row r="312" spans="1:17" x14ac:dyDescent="0.25">
      <c r="A312" t="str">
        <f t="shared" si="4"/>
        <v>1_310</v>
      </c>
      <c r="B312" s="1">
        <v>1</v>
      </c>
      <c r="C312" s="1">
        <v>310</v>
      </c>
      <c r="D312" s="1">
        <v>6.3219000000000003</v>
      </c>
      <c r="E312" s="1">
        <v>3.5070999999999999</v>
      </c>
      <c r="F312" s="1">
        <v>-2.1511999999999998E-3</v>
      </c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</row>
    <row r="313" spans="1:17" x14ac:dyDescent="0.25">
      <c r="A313" t="str">
        <f t="shared" si="4"/>
        <v>1_311</v>
      </c>
      <c r="B313" s="1">
        <v>1</v>
      </c>
      <c r="C313" s="1">
        <v>311</v>
      </c>
      <c r="D313" s="1">
        <v>6.2938000000000001</v>
      </c>
      <c r="E313" s="1">
        <v>3.5255000000000001</v>
      </c>
      <c r="F313" s="1">
        <v>1.8713E-2</v>
      </c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</row>
    <row r="314" spans="1:17" x14ac:dyDescent="0.25">
      <c r="A314" t="str">
        <f t="shared" si="4"/>
        <v>1_312</v>
      </c>
      <c r="B314" s="1">
        <v>1</v>
      </c>
      <c r="C314" s="1">
        <v>312</v>
      </c>
      <c r="D314" s="1">
        <v>6.2542999999999997</v>
      </c>
      <c r="E314" s="1">
        <v>3.5438999999999998</v>
      </c>
      <c r="F314" s="1">
        <v>-2.1599E-2</v>
      </c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</row>
    <row r="315" spans="1:17" x14ac:dyDescent="0.25">
      <c r="A315" t="str">
        <f t="shared" si="4"/>
        <v>1_313</v>
      </c>
      <c r="B315" s="1">
        <v>1</v>
      </c>
      <c r="C315" s="1">
        <v>313</v>
      </c>
      <c r="D315" s="1">
        <v>6.3684000000000003</v>
      </c>
      <c r="E315" s="1">
        <v>3.5621999999999998</v>
      </c>
      <c r="F315" s="1">
        <v>4.1652E-3</v>
      </c>
      <c r="G315" s="1"/>
      <c r="H315" s="1"/>
      <c r="I315" s="1"/>
      <c r="J315" s="1"/>
      <c r="K315" s="1"/>
      <c r="L315" s="1"/>
      <c r="M315" s="1"/>
      <c r="N315" s="1"/>
      <c r="O315" s="1"/>
      <c r="P315" s="78"/>
      <c r="Q315" s="78"/>
    </row>
    <row r="316" spans="1:17" x14ac:dyDescent="0.25">
      <c r="A316" t="str">
        <f t="shared" si="4"/>
        <v>1_314</v>
      </c>
      <c r="B316" s="1">
        <v>1</v>
      </c>
      <c r="C316" s="1">
        <v>314</v>
      </c>
      <c r="D316" s="1">
        <v>6.7492000000000001</v>
      </c>
      <c r="E316" s="1">
        <v>3.5815999999999999</v>
      </c>
      <c r="F316" s="1">
        <v>3.4457000000000002E-2</v>
      </c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</row>
    <row r="317" spans="1:17" x14ac:dyDescent="0.25">
      <c r="A317" t="str">
        <f t="shared" si="4"/>
        <v>1_315</v>
      </c>
      <c r="B317" s="1">
        <v>1</v>
      </c>
      <c r="C317" s="1">
        <v>315</v>
      </c>
      <c r="D317" s="1">
        <v>6.8250000000000002</v>
      </c>
      <c r="E317" s="1">
        <v>3.6017999999999999</v>
      </c>
      <c r="F317" s="1">
        <v>-2.6044999999999999E-2</v>
      </c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</row>
    <row r="318" spans="1:17" x14ac:dyDescent="0.25">
      <c r="A318" t="str">
        <f t="shared" si="4"/>
        <v>1_316</v>
      </c>
      <c r="B318" s="1">
        <v>1</v>
      </c>
      <c r="C318" s="1">
        <v>316</v>
      </c>
      <c r="D318" s="1">
        <v>6.6268000000000002</v>
      </c>
      <c r="E318" s="1">
        <v>3.6219000000000001</v>
      </c>
      <c r="F318" s="1">
        <v>5.9354999999999998E-3</v>
      </c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</row>
    <row r="319" spans="1:17" x14ac:dyDescent="0.25">
      <c r="A319" t="str">
        <f t="shared" si="4"/>
        <v>1_317</v>
      </c>
      <c r="B319" s="1">
        <v>1</v>
      </c>
      <c r="C319" s="1">
        <v>317</v>
      </c>
      <c r="D319" s="1">
        <v>6.8752000000000004</v>
      </c>
      <c r="E319" s="1">
        <v>3.6421999999999999</v>
      </c>
      <c r="F319" s="1">
        <v>1.7389999999999999E-2</v>
      </c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</row>
    <row r="320" spans="1:17" x14ac:dyDescent="0.25">
      <c r="A320" t="str">
        <f t="shared" si="4"/>
        <v>1_318</v>
      </c>
      <c r="B320" s="1">
        <v>1</v>
      </c>
      <c r="C320" s="1">
        <v>318</v>
      </c>
      <c r="D320" s="1">
        <v>6.1684999999999999</v>
      </c>
      <c r="E320" s="1">
        <v>3.6623999999999999</v>
      </c>
      <c r="F320" s="1">
        <v>1.3635E-2</v>
      </c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</row>
    <row r="321" spans="1:17" x14ac:dyDescent="0.25">
      <c r="A321" t="str">
        <f t="shared" si="4"/>
        <v>1_319</v>
      </c>
      <c r="B321" s="1">
        <v>1</v>
      </c>
      <c r="C321" s="1">
        <v>319</v>
      </c>
      <c r="D321" s="1">
        <v>6.5334000000000003</v>
      </c>
      <c r="E321" s="1">
        <v>3.6817000000000002</v>
      </c>
      <c r="F321" s="1">
        <v>8.3350000000000004E-4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</row>
    <row r="322" spans="1:17" x14ac:dyDescent="0.25">
      <c r="A322" t="str">
        <f t="shared" si="4"/>
        <v>1_320</v>
      </c>
      <c r="B322" s="1">
        <v>1</v>
      </c>
      <c r="C322" s="1">
        <v>320</v>
      </c>
      <c r="D322" s="1">
        <v>6.7131999999999996</v>
      </c>
      <c r="E322" s="1">
        <v>3.702</v>
      </c>
      <c r="F322" s="1">
        <v>9.6623000000000004E-3</v>
      </c>
      <c r="G322" s="1"/>
      <c r="H322" s="1"/>
      <c r="I322" s="1"/>
      <c r="J322" s="1"/>
      <c r="K322" s="1"/>
      <c r="L322" s="1"/>
      <c r="M322" s="1"/>
      <c r="N322" s="78"/>
      <c r="O322" s="1"/>
      <c r="P322" s="1"/>
      <c r="Q322" s="1"/>
    </row>
    <row r="323" spans="1:17" x14ac:dyDescent="0.25">
      <c r="A323" t="str">
        <f t="shared" ref="A323:A386" si="5">B323&amp;"_"&amp;C323</f>
        <v>1_321</v>
      </c>
      <c r="B323" s="1">
        <v>1</v>
      </c>
      <c r="C323" s="1">
        <v>321</v>
      </c>
      <c r="D323" s="1">
        <v>6.5271999999999997</v>
      </c>
      <c r="E323" s="1">
        <v>3.7225999999999999</v>
      </c>
      <c r="F323" s="1">
        <v>1.8637000000000001E-2</v>
      </c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</row>
    <row r="324" spans="1:17" x14ac:dyDescent="0.25">
      <c r="A324" t="str">
        <f t="shared" si="5"/>
        <v>1_322</v>
      </c>
      <c r="B324" s="1">
        <v>1</v>
      </c>
      <c r="C324" s="1">
        <v>322</v>
      </c>
      <c r="D324" s="1">
        <v>6.4593999999999996</v>
      </c>
      <c r="E324" s="1">
        <v>3.7429999999999999</v>
      </c>
      <c r="F324" s="1">
        <v>1.0765E-3</v>
      </c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</row>
    <row r="325" spans="1:17" x14ac:dyDescent="0.25">
      <c r="A325" t="str">
        <f t="shared" si="5"/>
        <v>1_323</v>
      </c>
      <c r="B325" s="1">
        <v>1</v>
      </c>
      <c r="C325" s="1">
        <v>323</v>
      </c>
      <c r="D325" s="1">
        <v>6.8597999999999999</v>
      </c>
      <c r="E325" s="1">
        <v>3.7635000000000001</v>
      </c>
      <c r="F325" s="1">
        <v>1.3245E-2</v>
      </c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</row>
    <row r="326" spans="1:17" x14ac:dyDescent="0.25">
      <c r="A326" t="str">
        <f t="shared" si="5"/>
        <v>1_324</v>
      </c>
      <c r="B326" s="1">
        <v>1</v>
      </c>
      <c r="C326" s="1">
        <v>324</v>
      </c>
      <c r="D326" s="1">
        <v>7.1581000000000001</v>
      </c>
      <c r="E326" s="1">
        <v>3.7856999999999998</v>
      </c>
      <c r="F326" s="1">
        <v>5.7483999999999999E-3</v>
      </c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</row>
    <row r="327" spans="1:17" x14ac:dyDescent="0.25">
      <c r="A327" t="str">
        <f t="shared" si="5"/>
        <v>1_325</v>
      </c>
      <c r="B327" s="1">
        <v>1</v>
      </c>
      <c r="C327" s="1">
        <v>325</v>
      </c>
      <c r="D327" s="1">
        <v>7.2979000000000003</v>
      </c>
      <c r="E327" s="1">
        <v>3.8090000000000002</v>
      </c>
      <c r="F327" s="1">
        <v>3.04E-2</v>
      </c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</row>
    <row r="328" spans="1:17" x14ac:dyDescent="0.25">
      <c r="A328" t="str">
        <f t="shared" si="5"/>
        <v>1_326</v>
      </c>
      <c r="B328" s="1">
        <v>1</v>
      </c>
      <c r="C328" s="1">
        <v>326</v>
      </c>
      <c r="D328" s="1">
        <v>7.8074000000000003</v>
      </c>
      <c r="E328" s="1">
        <v>3.8330000000000002</v>
      </c>
      <c r="F328" s="1">
        <v>1.4489999999999999E-2</v>
      </c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</row>
    <row r="329" spans="1:17" x14ac:dyDescent="0.25">
      <c r="A329" t="str">
        <f t="shared" si="5"/>
        <v>1_327</v>
      </c>
      <c r="B329" s="1">
        <v>1</v>
      </c>
      <c r="C329" s="1">
        <v>327</v>
      </c>
      <c r="D329" s="1">
        <v>7.5442</v>
      </c>
      <c r="E329" s="1">
        <v>3.8572000000000002</v>
      </c>
      <c r="F329" s="1">
        <v>1.2942E-2</v>
      </c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</row>
    <row r="330" spans="1:17" x14ac:dyDescent="0.25">
      <c r="A330" t="str">
        <f t="shared" si="5"/>
        <v>1_328</v>
      </c>
      <c r="B330" s="1">
        <v>1</v>
      </c>
      <c r="C330" s="1">
        <v>328</v>
      </c>
      <c r="D330" s="1">
        <v>7.2351000000000001</v>
      </c>
      <c r="E330" s="1">
        <v>3.8812000000000002</v>
      </c>
      <c r="F330" s="1">
        <v>-3.9745999999999997E-2</v>
      </c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</row>
    <row r="331" spans="1:17" x14ac:dyDescent="0.25">
      <c r="A331" t="str">
        <f t="shared" si="5"/>
        <v>1_329</v>
      </c>
      <c r="B331" s="1">
        <v>1</v>
      </c>
      <c r="C331" s="1">
        <v>329</v>
      </c>
      <c r="D331" s="1">
        <v>7.2892000000000001</v>
      </c>
      <c r="E331" s="1">
        <v>3.9047999999999998</v>
      </c>
      <c r="F331" s="1">
        <v>2.5247999999999998E-3</v>
      </c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</row>
    <row r="332" spans="1:17" x14ac:dyDescent="0.25">
      <c r="A332" t="str">
        <f t="shared" si="5"/>
        <v>1_330</v>
      </c>
      <c r="B332" s="1">
        <v>1</v>
      </c>
      <c r="C332" s="1">
        <v>330</v>
      </c>
      <c r="D332" s="1">
        <v>7.0884</v>
      </c>
      <c r="E332" s="1">
        <v>3.9283000000000001</v>
      </c>
      <c r="F332" s="1">
        <v>-8.7925E-3</v>
      </c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</row>
    <row r="333" spans="1:17" x14ac:dyDescent="0.25">
      <c r="A333" t="str">
        <f t="shared" si="5"/>
        <v>1_331</v>
      </c>
      <c r="B333" s="1">
        <v>1</v>
      </c>
      <c r="C333" s="1">
        <v>331</v>
      </c>
      <c r="D333" s="1">
        <v>7.13</v>
      </c>
      <c r="E333" s="1">
        <v>3.9512</v>
      </c>
      <c r="F333" s="1">
        <v>-1.1195999999999999E-2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</row>
    <row r="334" spans="1:17" x14ac:dyDescent="0.25">
      <c r="A334" t="str">
        <f t="shared" si="5"/>
        <v>1_332</v>
      </c>
      <c r="B334" s="1">
        <v>1</v>
      </c>
      <c r="C334" s="1">
        <v>332</v>
      </c>
      <c r="D334" s="1">
        <v>7.3916000000000004</v>
      </c>
      <c r="E334" s="1">
        <v>3.9750999999999999</v>
      </c>
      <c r="F334" s="1">
        <v>1.1757E-2</v>
      </c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</row>
    <row r="335" spans="1:17" x14ac:dyDescent="0.25">
      <c r="A335" t="str">
        <f t="shared" si="5"/>
        <v>1_333</v>
      </c>
      <c r="B335" s="1">
        <v>1</v>
      </c>
      <c r="C335" s="1">
        <v>333</v>
      </c>
      <c r="D335" s="1">
        <v>7.1557000000000004</v>
      </c>
      <c r="E335" s="1">
        <v>3.9992000000000001</v>
      </c>
      <c r="F335" s="1">
        <v>-4.5959E-3</v>
      </c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</row>
    <row r="336" spans="1:17" x14ac:dyDescent="0.25">
      <c r="A336" t="str">
        <f t="shared" si="5"/>
        <v>1_334</v>
      </c>
      <c r="B336" s="1">
        <v>1</v>
      </c>
      <c r="C336" s="1">
        <v>334</v>
      </c>
      <c r="D336" s="1">
        <v>7.0595999999999997</v>
      </c>
      <c r="E336" s="1">
        <v>4.0231000000000003</v>
      </c>
      <c r="F336" s="1">
        <v>1.1764E-3</v>
      </c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</row>
    <row r="337" spans="1:17" x14ac:dyDescent="0.25">
      <c r="A337" t="str">
        <f t="shared" si="5"/>
        <v>1_335</v>
      </c>
      <c r="B337" s="1">
        <v>1</v>
      </c>
      <c r="C337" s="1">
        <v>335</v>
      </c>
      <c r="D337" s="1">
        <v>7.2546999999999997</v>
      </c>
      <c r="E337" s="1">
        <v>4.0475000000000003</v>
      </c>
      <c r="F337" s="1">
        <v>2.1514999999999999E-2</v>
      </c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</row>
    <row r="338" spans="1:17" x14ac:dyDescent="0.25">
      <c r="A338" t="str">
        <f t="shared" si="5"/>
        <v>1_336</v>
      </c>
      <c r="B338" s="1">
        <v>1</v>
      </c>
      <c r="C338" s="1">
        <v>336</v>
      </c>
      <c r="D338" s="1">
        <v>7.1845999999999997</v>
      </c>
      <c r="E338" s="1">
        <v>4.0724</v>
      </c>
      <c r="F338" s="1">
        <v>-1.4315E-2</v>
      </c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</row>
    <row r="339" spans="1:17" x14ac:dyDescent="0.25">
      <c r="A339" t="str">
        <f t="shared" si="5"/>
        <v>1_337</v>
      </c>
      <c r="B339" s="1">
        <v>1</v>
      </c>
      <c r="C339" s="1">
        <v>337</v>
      </c>
      <c r="D339" s="1">
        <v>7.0439999999999996</v>
      </c>
      <c r="E339" s="1">
        <v>4.0967000000000002</v>
      </c>
      <c r="F339" s="1">
        <v>2.3517E-2</v>
      </c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</row>
    <row r="340" spans="1:17" x14ac:dyDescent="0.25">
      <c r="A340" t="str">
        <f t="shared" si="5"/>
        <v>1_338</v>
      </c>
      <c r="B340" s="1">
        <v>1</v>
      </c>
      <c r="C340" s="1">
        <v>338</v>
      </c>
      <c r="D340" s="1">
        <v>6.7205000000000004</v>
      </c>
      <c r="E340" s="1">
        <v>4.1203000000000003</v>
      </c>
      <c r="F340" s="1">
        <v>-2.0691000000000001E-2</v>
      </c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</row>
    <row r="341" spans="1:17" x14ac:dyDescent="0.25">
      <c r="A341" t="str">
        <f t="shared" si="5"/>
        <v>1_339</v>
      </c>
      <c r="B341" s="1">
        <v>1</v>
      </c>
      <c r="C341" s="1">
        <v>339</v>
      </c>
      <c r="D341" s="1">
        <v>6.6264000000000003</v>
      </c>
      <c r="E341" s="1">
        <v>4.1430999999999996</v>
      </c>
      <c r="F341" s="1">
        <v>-4.5824999999999998E-3</v>
      </c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</row>
    <row r="342" spans="1:17" x14ac:dyDescent="0.25">
      <c r="A342" t="str">
        <f t="shared" si="5"/>
        <v>1_340</v>
      </c>
      <c r="B342" s="1">
        <v>1</v>
      </c>
      <c r="C342" s="1">
        <v>340</v>
      </c>
      <c r="D342" s="1">
        <v>6.4020999999999999</v>
      </c>
      <c r="E342" s="1">
        <v>4.1662999999999997</v>
      </c>
      <c r="F342" s="1">
        <v>-2.2005E-2</v>
      </c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</row>
    <row r="343" spans="1:17" x14ac:dyDescent="0.25">
      <c r="A343" t="str">
        <f t="shared" si="5"/>
        <v>1_341</v>
      </c>
      <c r="B343" s="1">
        <v>1</v>
      </c>
      <c r="C343" s="1">
        <v>341</v>
      </c>
      <c r="D343" s="1">
        <v>6.2346000000000004</v>
      </c>
      <c r="E343" s="1">
        <v>4.1882000000000001</v>
      </c>
      <c r="F343" s="1">
        <v>-1.8055999999999999E-4</v>
      </c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</row>
    <row r="344" spans="1:17" x14ac:dyDescent="0.25">
      <c r="A344" t="str">
        <f t="shared" si="5"/>
        <v>1_342</v>
      </c>
      <c r="B344" s="1">
        <v>1</v>
      </c>
      <c r="C344" s="1">
        <v>342</v>
      </c>
      <c r="D344" s="1">
        <v>6.1172000000000004</v>
      </c>
      <c r="E344" s="1">
        <v>4.2093999999999996</v>
      </c>
      <c r="F344" s="1">
        <v>-2.8062E-2</v>
      </c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</row>
    <row r="345" spans="1:17" x14ac:dyDescent="0.25">
      <c r="A345" t="str">
        <f t="shared" si="5"/>
        <v>1_343</v>
      </c>
      <c r="B345" s="1">
        <v>1</v>
      </c>
      <c r="C345" s="1">
        <v>343</v>
      </c>
      <c r="D345" s="1">
        <v>5.9486999999999997</v>
      </c>
      <c r="E345" s="1">
        <v>4.2304000000000004</v>
      </c>
      <c r="F345" s="1">
        <v>1.9335999999999999E-2</v>
      </c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</row>
    <row r="346" spans="1:17" x14ac:dyDescent="0.25">
      <c r="A346" t="str">
        <f t="shared" si="5"/>
        <v>1_344</v>
      </c>
      <c r="B346" s="1">
        <v>1</v>
      </c>
      <c r="C346" s="1">
        <v>344</v>
      </c>
      <c r="D346" s="1">
        <v>6.2511000000000001</v>
      </c>
      <c r="E346" s="1">
        <v>4.2516999999999996</v>
      </c>
      <c r="F346" s="1">
        <v>3.5095999999999999E-3</v>
      </c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</row>
    <row r="347" spans="1:17" x14ac:dyDescent="0.25">
      <c r="A347" t="str">
        <f t="shared" si="5"/>
        <v>1_345</v>
      </c>
      <c r="B347" s="1">
        <v>1</v>
      </c>
      <c r="C347" s="1">
        <v>345</v>
      </c>
      <c r="D347" s="1">
        <v>6.0122</v>
      </c>
      <c r="E347" s="1">
        <v>4.2729999999999997</v>
      </c>
      <c r="F347" s="1">
        <v>1.3455999999999999E-2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</row>
    <row r="348" spans="1:17" x14ac:dyDescent="0.25">
      <c r="A348" t="str">
        <f t="shared" si="5"/>
        <v>1_346</v>
      </c>
      <c r="B348" s="1">
        <v>1</v>
      </c>
      <c r="C348" s="1">
        <v>346</v>
      </c>
      <c r="D348" s="1">
        <v>5.8242000000000003</v>
      </c>
      <c r="E348" s="1">
        <v>4.2938999999999998</v>
      </c>
      <c r="F348" s="1">
        <v>-1.8911000000000001E-2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</row>
    <row r="349" spans="1:17" x14ac:dyDescent="0.25">
      <c r="A349" t="str">
        <f t="shared" si="5"/>
        <v>1_347</v>
      </c>
      <c r="B349" s="1">
        <v>1</v>
      </c>
      <c r="C349" s="1">
        <v>347</v>
      </c>
      <c r="D349" s="1">
        <v>5.6574999999999998</v>
      </c>
      <c r="E349" s="1">
        <v>4.3144</v>
      </c>
      <c r="F349" s="1">
        <v>6.6877999999999998E-3</v>
      </c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</row>
    <row r="350" spans="1:17" x14ac:dyDescent="0.25">
      <c r="A350" t="str">
        <f t="shared" si="5"/>
        <v>1_348</v>
      </c>
      <c r="B350" s="1">
        <v>1</v>
      </c>
      <c r="C350" s="1">
        <v>348</v>
      </c>
      <c r="D350" s="1">
        <v>5.9854000000000003</v>
      </c>
      <c r="E350" s="1">
        <v>4.3357999999999999</v>
      </c>
      <c r="F350" s="1">
        <v>8.1674E-3</v>
      </c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</row>
    <row r="351" spans="1:17" x14ac:dyDescent="0.25">
      <c r="A351" t="str">
        <f t="shared" si="5"/>
        <v>1_349</v>
      </c>
      <c r="B351" s="1">
        <v>1</v>
      </c>
      <c r="C351" s="1">
        <v>349</v>
      </c>
      <c r="D351" s="1">
        <v>5.8213999999999997</v>
      </c>
      <c r="E351" s="1">
        <v>4.3571</v>
      </c>
      <c r="F351" s="1">
        <v>-5.4266000000000002E-3</v>
      </c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</row>
    <row r="352" spans="1:17" x14ac:dyDescent="0.25">
      <c r="A352" t="str">
        <f t="shared" si="5"/>
        <v>1_350</v>
      </c>
      <c r="B352" s="1">
        <v>1</v>
      </c>
      <c r="C352" s="1">
        <v>350</v>
      </c>
      <c r="D352" s="1">
        <v>6.0053999999999998</v>
      </c>
      <c r="E352" s="1">
        <v>4.3787000000000003</v>
      </c>
      <c r="F352" s="1">
        <v>-1.8667E-2</v>
      </c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</row>
    <row r="353" spans="1:17" x14ac:dyDescent="0.25">
      <c r="A353" t="str">
        <f t="shared" si="5"/>
        <v>1_351</v>
      </c>
      <c r="B353" s="1">
        <v>1</v>
      </c>
      <c r="C353" s="1">
        <v>351</v>
      </c>
      <c r="D353" s="1">
        <v>5.5551000000000004</v>
      </c>
      <c r="E353" s="1">
        <v>4.3997999999999999</v>
      </c>
      <c r="F353" s="1">
        <v>-2.4480999999999999E-3</v>
      </c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</row>
    <row r="354" spans="1:17" x14ac:dyDescent="0.25">
      <c r="A354" t="str">
        <f t="shared" si="5"/>
        <v>1_352</v>
      </c>
      <c r="B354" s="1">
        <v>1</v>
      </c>
      <c r="C354" s="1">
        <v>352</v>
      </c>
      <c r="D354" s="1">
        <v>5.7210000000000001</v>
      </c>
      <c r="E354" s="1">
        <v>4.4207000000000001</v>
      </c>
      <c r="F354" s="1">
        <v>-4.5932000000000004E-3</v>
      </c>
      <c r="G354" s="1"/>
      <c r="H354" s="1"/>
      <c r="I354" s="1"/>
      <c r="J354" s="1"/>
      <c r="K354" s="1"/>
      <c r="L354" s="1"/>
      <c r="M354" s="1"/>
      <c r="N354" s="78"/>
      <c r="O354" s="1"/>
      <c r="P354" s="1"/>
      <c r="Q354" s="1"/>
    </row>
    <row r="355" spans="1:17" x14ac:dyDescent="0.25">
      <c r="A355" t="str">
        <f t="shared" si="5"/>
        <v>1_353</v>
      </c>
      <c r="B355" s="1">
        <v>1</v>
      </c>
      <c r="C355" s="1">
        <v>353</v>
      </c>
      <c r="D355" s="1">
        <v>5.6928000000000001</v>
      </c>
      <c r="E355" s="1">
        <v>4.4414999999999996</v>
      </c>
      <c r="F355" s="1">
        <v>-7.2578E-3</v>
      </c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</row>
    <row r="356" spans="1:17" x14ac:dyDescent="0.25">
      <c r="A356" t="str">
        <f t="shared" si="5"/>
        <v>1_354</v>
      </c>
      <c r="B356" s="1">
        <v>1</v>
      </c>
      <c r="C356" s="1">
        <v>354</v>
      </c>
      <c r="D356" s="1">
        <v>5.1228999999999996</v>
      </c>
      <c r="E356" s="1">
        <v>4.4614000000000003</v>
      </c>
      <c r="F356" s="1">
        <v>5.2021000000000003E-3</v>
      </c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</row>
    <row r="357" spans="1:17" x14ac:dyDescent="0.25">
      <c r="A357" t="str">
        <f t="shared" si="5"/>
        <v>1_355</v>
      </c>
      <c r="B357" s="1">
        <v>1</v>
      </c>
      <c r="C357" s="1">
        <v>355</v>
      </c>
      <c r="D357" s="1">
        <v>5.2971000000000004</v>
      </c>
      <c r="E357" s="1">
        <v>4.4812000000000003</v>
      </c>
      <c r="F357" s="1">
        <v>-1.3493000000000001E-4</v>
      </c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</row>
    <row r="358" spans="1:17" x14ac:dyDescent="0.25">
      <c r="A358" t="str">
        <f t="shared" si="5"/>
        <v>1_356</v>
      </c>
      <c r="B358" s="1">
        <v>1</v>
      </c>
      <c r="C358" s="1">
        <v>356</v>
      </c>
      <c r="D358" s="1">
        <v>5.0092999999999996</v>
      </c>
      <c r="E358" s="1">
        <v>4.5004999999999997</v>
      </c>
      <c r="F358" s="1">
        <v>2.0088000000000002E-2</v>
      </c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</row>
    <row r="359" spans="1:17" x14ac:dyDescent="0.25">
      <c r="A359" t="str">
        <f t="shared" si="5"/>
        <v>1_357</v>
      </c>
      <c r="B359" s="1">
        <v>1</v>
      </c>
      <c r="C359" s="1">
        <v>357</v>
      </c>
      <c r="D359" s="1">
        <v>5.1585000000000001</v>
      </c>
      <c r="E359" s="1">
        <v>4.5197000000000003</v>
      </c>
      <c r="F359" s="1">
        <v>1.1100999999999999E-3</v>
      </c>
      <c r="G359" s="1"/>
      <c r="H359" s="1"/>
      <c r="I359" s="1"/>
      <c r="J359" s="1"/>
      <c r="K359" s="1"/>
      <c r="L359" s="78"/>
      <c r="M359" s="1"/>
      <c r="N359" s="78"/>
      <c r="O359" s="1"/>
      <c r="P359" s="1"/>
      <c r="Q359" s="1"/>
    </row>
    <row r="360" spans="1:17" x14ac:dyDescent="0.25">
      <c r="A360" t="str">
        <f t="shared" si="5"/>
        <v>1_358</v>
      </c>
      <c r="B360" s="1">
        <v>1</v>
      </c>
      <c r="C360" s="1">
        <v>358</v>
      </c>
      <c r="D360" s="1">
        <v>4.9771000000000001</v>
      </c>
      <c r="E360" s="1">
        <v>4.5385999999999997</v>
      </c>
      <c r="F360" s="1">
        <v>-4.3356000000000002E-3</v>
      </c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</row>
    <row r="361" spans="1:17" x14ac:dyDescent="0.25">
      <c r="A361" t="str">
        <f t="shared" si="5"/>
        <v>1_359</v>
      </c>
      <c r="B361" s="1">
        <v>1</v>
      </c>
      <c r="C361" s="1">
        <v>359</v>
      </c>
      <c r="D361" s="1">
        <v>4.8255999999999997</v>
      </c>
      <c r="E361" s="1">
        <v>4.5567000000000002</v>
      </c>
      <c r="F361" s="1">
        <v>-8.9224000000000005E-3</v>
      </c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</row>
    <row r="362" spans="1:17" x14ac:dyDescent="0.25">
      <c r="A362" t="str">
        <f t="shared" si="5"/>
        <v>1_360</v>
      </c>
      <c r="B362" s="1">
        <v>1</v>
      </c>
      <c r="C362" s="1">
        <v>360</v>
      </c>
      <c r="D362" s="1">
        <v>5.1910999999999996</v>
      </c>
      <c r="E362" s="1">
        <v>4.5755999999999997</v>
      </c>
      <c r="F362" s="1">
        <v>7.0010999999999997E-3</v>
      </c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</row>
    <row r="363" spans="1:17" x14ac:dyDescent="0.25">
      <c r="A363" t="str">
        <f t="shared" si="5"/>
        <v>1_361</v>
      </c>
      <c r="B363" s="1">
        <v>1</v>
      </c>
      <c r="C363" s="1">
        <v>361</v>
      </c>
      <c r="D363" s="1">
        <v>4.9401000000000002</v>
      </c>
      <c r="E363" s="1">
        <v>4.5949</v>
      </c>
      <c r="F363" s="1">
        <v>2.1134E-2</v>
      </c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</row>
    <row r="364" spans="1:17" x14ac:dyDescent="0.25">
      <c r="A364" t="str">
        <f t="shared" si="5"/>
        <v>1_362</v>
      </c>
      <c r="B364" s="1">
        <v>1</v>
      </c>
      <c r="C364" s="1">
        <v>362</v>
      </c>
      <c r="D364" s="1">
        <v>5.1703999999999999</v>
      </c>
      <c r="E364" s="1">
        <v>4.6139000000000001</v>
      </c>
      <c r="F364" s="1">
        <v>1.6232E-2</v>
      </c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</row>
    <row r="365" spans="1:17" x14ac:dyDescent="0.25">
      <c r="A365" t="str">
        <f t="shared" si="5"/>
        <v>1_363</v>
      </c>
      <c r="B365" s="1">
        <v>1</v>
      </c>
      <c r="C365" s="1">
        <v>363</v>
      </c>
      <c r="D365" s="1">
        <v>5.5659000000000001</v>
      </c>
      <c r="E365" s="1">
        <v>4.6341999999999999</v>
      </c>
      <c r="F365" s="1">
        <v>-1.0404E-2</v>
      </c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</row>
    <row r="366" spans="1:17" x14ac:dyDescent="0.25">
      <c r="A366" t="str">
        <f t="shared" si="5"/>
        <v>1_364</v>
      </c>
      <c r="B366" s="1">
        <v>1</v>
      </c>
      <c r="C366" s="1">
        <v>364</v>
      </c>
      <c r="D366" s="1">
        <v>5.9991000000000003</v>
      </c>
      <c r="E366" s="1">
        <v>4.6566999999999998</v>
      </c>
      <c r="F366" s="1">
        <v>1.8487E-2</v>
      </c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</row>
    <row r="367" spans="1:17" x14ac:dyDescent="0.25">
      <c r="A367" t="str">
        <f t="shared" si="5"/>
        <v>1_365</v>
      </c>
      <c r="B367" s="1">
        <v>1</v>
      </c>
      <c r="C367" s="1">
        <v>365</v>
      </c>
      <c r="D367" s="1">
        <v>5.4992000000000001</v>
      </c>
      <c r="E367" s="1">
        <v>4.6791999999999998</v>
      </c>
      <c r="F367" s="1">
        <v>-8.1953000000000008E-3</v>
      </c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</row>
    <row r="368" spans="1:17" x14ac:dyDescent="0.25">
      <c r="A368" t="str">
        <f t="shared" si="5"/>
        <v>1_366</v>
      </c>
      <c r="B368" s="1">
        <v>1</v>
      </c>
      <c r="C368" s="1">
        <v>366</v>
      </c>
      <c r="D368" s="1">
        <v>5.4664000000000001</v>
      </c>
      <c r="E368" s="1">
        <v>4.7003000000000004</v>
      </c>
      <c r="F368" s="1">
        <v>2.2418E-2</v>
      </c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</row>
    <row r="369" spans="1:17" x14ac:dyDescent="0.25">
      <c r="A369" t="str">
        <f t="shared" si="5"/>
        <v>1_367</v>
      </c>
      <c r="B369" s="1">
        <v>1</v>
      </c>
      <c r="C369" s="1">
        <v>367</v>
      </c>
      <c r="D369" s="1">
        <v>5.7614999999999998</v>
      </c>
      <c r="E369" s="1">
        <v>4.7215999999999996</v>
      </c>
      <c r="F369" s="1">
        <v>-8.2605999999999999E-3</v>
      </c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</row>
    <row r="370" spans="1:17" x14ac:dyDescent="0.25">
      <c r="A370" t="str">
        <f t="shared" si="5"/>
        <v>1_368</v>
      </c>
      <c r="B370" s="1">
        <v>1</v>
      </c>
      <c r="C370" s="1">
        <v>368</v>
      </c>
      <c r="D370" s="1">
        <v>5.7266000000000004</v>
      </c>
      <c r="E370" s="1">
        <v>4.7439999999999998</v>
      </c>
      <c r="F370" s="1">
        <v>6.6347000000000003E-3</v>
      </c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</row>
    <row r="371" spans="1:17" x14ac:dyDescent="0.25">
      <c r="A371" t="str">
        <f t="shared" si="5"/>
        <v>1_369</v>
      </c>
      <c r="B371" s="1">
        <v>1</v>
      </c>
      <c r="C371" s="1">
        <v>369</v>
      </c>
      <c r="D371" s="1">
        <v>5.6341999999999999</v>
      </c>
      <c r="E371" s="1">
        <v>4.7666000000000004</v>
      </c>
      <c r="F371" s="1">
        <v>-1.1932E-2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</row>
    <row r="372" spans="1:17" x14ac:dyDescent="0.25">
      <c r="A372" t="str">
        <f t="shared" si="5"/>
        <v>1_370</v>
      </c>
      <c r="B372" s="1">
        <v>1</v>
      </c>
      <c r="C372" s="1">
        <v>370</v>
      </c>
      <c r="D372" s="1">
        <v>5.6386000000000003</v>
      </c>
      <c r="E372" s="1">
        <v>4.7887000000000004</v>
      </c>
      <c r="F372" s="1">
        <v>1.3762999999999999E-2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</row>
    <row r="373" spans="1:17" x14ac:dyDescent="0.25">
      <c r="A373" t="str">
        <f t="shared" si="5"/>
        <v>1_371</v>
      </c>
      <c r="B373" s="1">
        <v>1</v>
      </c>
      <c r="C373" s="1">
        <v>371</v>
      </c>
      <c r="D373" s="1">
        <v>6.2294999999999998</v>
      </c>
      <c r="E373" s="1">
        <v>4.8121</v>
      </c>
      <c r="F373" s="1">
        <v>4.0793000000000003E-2</v>
      </c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</row>
    <row r="374" spans="1:17" x14ac:dyDescent="0.25">
      <c r="A374" t="str">
        <f t="shared" si="5"/>
        <v>1_372</v>
      </c>
      <c r="B374" s="1">
        <v>1</v>
      </c>
      <c r="C374" s="1">
        <v>372</v>
      </c>
      <c r="D374" s="1">
        <v>6.6291000000000002</v>
      </c>
      <c r="E374" s="1">
        <v>4.8377999999999997</v>
      </c>
      <c r="F374" s="1">
        <v>5.5607999999999998E-2</v>
      </c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</row>
    <row r="375" spans="1:17" x14ac:dyDescent="0.25">
      <c r="A375" t="str">
        <f t="shared" si="5"/>
        <v>1_373</v>
      </c>
      <c r="B375" s="1">
        <v>1</v>
      </c>
      <c r="C375" s="1">
        <v>373</v>
      </c>
      <c r="D375" s="1">
        <v>6.6632999999999996</v>
      </c>
      <c r="E375" s="1">
        <v>4.8648999999999996</v>
      </c>
      <c r="F375" s="1">
        <v>-1.3691999999999999E-2</v>
      </c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</row>
    <row r="376" spans="1:17" x14ac:dyDescent="0.25">
      <c r="A376" t="str">
        <f t="shared" si="5"/>
        <v>1_374</v>
      </c>
      <c r="B376" s="1">
        <v>1</v>
      </c>
      <c r="C376" s="1">
        <v>374</v>
      </c>
      <c r="D376" s="1">
        <v>6.7348999999999997</v>
      </c>
      <c r="E376" s="1">
        <v>4.8929</v>
      </c>
      <c r="F376" s="1">
        <v>1.9973999999999999E-3</v>
      </c>
      <c r="G376" s="1"/>
      <c r="H376" s="1"/>
      <c r="I376" s="1"/>
      <c r="J376" s="1"/>
      <c r="K376" s="1"/>
      <c r="L376" s="78"/>
      <c r="M376" s="1"/>
      <c r="N376" s="1"/>
      <c r="O376" s="1"/>
      <c r="P376" s="1"/>
      <c r="Q376" s="1"/>
    </row>
    <row r="377" spans="1:17" x14ac:dyDescent="0.25">
      <c r="A377" t="str">
        <f t="shared" si="5"/>
        <v>1_375</v>
      </c>
      <c r="B377" s="1">
        <v>1</v>
      </c>
      <c r="C377" s="1">
        <v>375</v>
      </c>
      <c r="D377" s="1">
        <v>6.7770999999999999</v>
      </c>
      <c r="E377" s="1">
        <v>4.9202000000000004</v>
      </c>
      <c r="F377" s="1">
        <v>5.9877999999999997E-3</v>
      </c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</row>
    <row r="378" spans="1:17" x14ac:dyDescent="0.25">
      <c r="A378" t="str">
        <f t="shared" si="5"/>
        <v>1_376</v>
      </c>
      <c r="B378" s="1">
        <v>1</v>
      </c>
      <c r="C378" s="1">
        <v>376</v>
      </c>
      <c r="D378" s="1">
        <v>6.6816000000000004</v>
      </c>
      <c r="E378" s="1">
        <v>4.9484000000000004</v>
      </c>
      <c r="F378" s="1">
        <v>3.9451E-3</v>
      </c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</row>
    <row r="379" spans="1:17" x14ac:dyDescent="0.25">
      <c r="A379" t="str">
        <f t="shared" si="5"/>
        <v>1_377</v>
      </c>
      <c r="B379" s="1">
        <v>1</v>
      </c>
      <c r="C379" s="1">
        <v>377</v>
      </c>
      <c r="D379" s="1">
        <v>6.9160000000000004</v>
      </c>
      <c r="E379" s="1">
        <v>4.9770000000000003</v>
      </c>
      <c r="F379" s="1">
        <v>1.554E-2</v>
      </c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</row>
    <row r="380" spans="1:17" x14ac:dyDescent="0.25">
      <c r="A380" t="str">
        <f t="shared" si="5"/>
        <v>1_378</v>
      </c>
      <c r="B380" s="1">
        <v>1</v>
      </c>
      <c r="C380" s="1">
        <v>378</v>
      </c>
      <c r="D380" s="1">
        <v>6.8682999999999996</v>
      </c>
      <c r="E380" s="1">
        <v>5.0061999999999998</v>
      </c>
      <c r="F380" s="1">
        <v>1.6929E-2</v>
      </c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</row>
    <row r="381" spans="1:17" x14ac:dyDescent="0.25">
      <c r="A381" t="str">
        <f t="shared" si="5"/>
        <v>1_379</v>
      </c>
      <c r="B381" s="1">
        <v>1</v>
      </c>
      <c r="C381" s="1">
        <v>379</v>
      </c>
      <c r="D381" s="1">
        <v>6.3460000000000001</v>
      </c>
      <c r="E381" s="1">
        <v>5.0336999999999996</v>
      </c>
      <c r="F381" s="1">
        <v>7.6446999999999995E-4</v>
      </c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</row>
    <row r="382" spans="1:17" x14ac:dyDescent="0.25">
      <c r="A382" t="str">
        <f t="shared" si="5"/>
        <v>1_380</v>
      </c>
      <c r="B382" s="1">
        <v>1</v>
      </c>
      <c r="C382" s="1">
        <v>380</v>
      </c>
      <c r="D382" s="1">
        <v>6.1849999999999996</v>
      </c>
      <c r="E382" s="1">
        <v>5.0609000000000002</v>
      </c>
      <c r="F382" s="1">
        <v>-4.1510999999999996E-3</v>
      </c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</row>
    <row r="383" spans="1:17" x14ac:dyDescent="0.25">
      <c r="A383" t="str">
        <f t="shared" si="5"/>
        <v>1_381</v>
      </c>
      <c r="B383" s="1">
        <v>1</v>
      </c>
      <c r="C383" s="1">
        <v>381</v>
      </c>
      <c r="D383" s="1">
        <v>6.3384999999999998</v>
      </c>
      <c r="E383" s="1">
        <v>5.0872999999999999</v>
      </c>
      <c r="F383" s="1">
        <v>7.5687000000000003E-3</v>
      </c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</row>
    <row r="384" spans="1:17" x14ac:dyDescent="0.25">
      <c r="A384" t="str">
        <f t="shared" si="5"/>
        <v>1_382</v>
      </c>
      <c r="B384" s="1">
        <v>1</v>
      </c>
      <c r="C384" s="1">
        <v>382</v>
      </c>
      <c r="D384" s="1">
        <v>6.4195000000000002</v>
      </c>
      <c r="E384" s="1">
        <v>5.1140999999999996</v>
      </c>
      <c r="F384" s="1">
        <v>4.3441E-2</v>
      </c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</row>
    <row r="385" spans="1:17" x14ac:dyDescent="0.25">
      <c r="A385" t="str">
        <f t="shared" si="5"/>
        <v>1_383</v>
      </c>
      <c r="B385" s="1">
        <v>1</v>
      </c>
      <c r="C385" s="1">
        <v>383</v>
      </c>
      <c r="D385" s="1">
        <v>6.2111000000000001</v>
      </c>
      <c r="E385" s="1">
        <v>5.1412000000000004</v>
      </c>
      <c r="F385" s="1">
        <v>8.9309000000000003E-3</v>
      </c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</row>
    <row r="386" spans="1:17" x14ac:dyDescent="0.25">
      <c r="A386" t="str">
        <f t="shared" si="5"/>
        <v>1_384</v>
      </c>
      <c r="B386" s="1">
        <v>1</v>
      </c>
      <c r="C386" s="1">
        <v>384</v>
      </c>
      <c r="D386" s="1">
        <v>5.87</v>
      </c>
      <c r="E386" s="1">
        <v>5.1669</v>
      </c>
      <c r="F386" s="1">
        <v>-5.0765999999999997E-3</v>
      </c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</row>
    <row r="387" spans="1:17" x14ac:dyDescent="0.25">
      <c r="A387" t="str">
        <f t="shared" ref="A387:A450" si="6">B387&amp;"_"&amp;C387</f>
        <v>1_385</v>
      </c>
      <c r="B387" s="1">
        <v>1</v>
      </c>
      <c r="C387" s="1">
        <v>385</v>
      </c>
      <c r="D387" s="1">
        <v>6.1756000000000002</v>
      </c>
      <c r="E387" s="1">
        <v>5.1920999999999999</v>
      </c>
      <c r="F387" s="1">
        <v>1.7191999999999999E-3</v>
      </c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</row>
    <row r="388" spans="1:17" x14ac:dyDescent="0.25">
      <c r="A388" t="str">
        <f t="shared" si="6"/>
        <v>1_386</v>
      </c>
      <c r="B388" s="1">
        <v>1</v>
      </c>
      <c r="C388" s="1">
        <v>386</v>
      </c>
      <c r="D388" s="1">
        <v>6.0871000000000004</v>
      </c>
      <c r="E388" s="1">
        <v>5.2191999999999998</v>
      </c>
      <c r="F388" s="1">
        <v>-1.7592E-2</v>
      </c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</row>
    <row r="389" spans="1:17" x14ac:dyDescent="0.25">
      <c r="A389" t="str">
        <f t="shared" si="6"/>
        <v>1_387</v>
      </c>
      <c r="B389" s="1">
        <v>1</v>
      </c>
      <c r="C389" s="1">
        <v>387</v>
      </c>
      <c r="D389" s="1">
        <v>6.1687000000000003</v>
      </c>
      <c r="E389" s="1">
        <v>5.2454000000000001</v>
      </c>
      <c r="F389" s="1">
        <v>-9.5803999999999995E-4</v>
      </c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</row>
    <row r="390" spans="1:17" x14ac:dyDescent="0.25">
      <c r="A390" t="str">
        <f t="shared" si="6"/>
        <v>1_388</v>
      </c>
      <c r="B390" s="1">
        <v>1</v>
      </c>
      <c r="C390" s="1">
        <v>388</v>
      </c>
      <c r="D390" s="1">
        <v>5.9638</v>
      </c>
      <c r="E390" s="1">
        <v>5.2714999999999996</v>
      </c>
      <c r="F390" s="1">
        <v>-1.3166000000000001E-2</v>
      </c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</row>
    <row r="391" spans="1:17" x14ac:dyDescent="0.25">
      <c r="A391" t="str">
        <f t="shared" si="6"/>
        <v>1_389</v>
      </c>
      <c r="B391" s="1">
        <v>1</v>
      </c>
      <c r="C391" s="1">
        <v>389</v>
      </c>
      <c r="D391" s="1">
        <v>5.7438000000000002</v>
      </c>
      <c r="E391" s="1">
        <v>5.2976999999999999</v>
      </c>
      <c r="F391" s="1">
        <v>2.0482E-2</v>
      </c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</row>
    <row r="392" spans="1:17" x14ac:dyDescent="0.25">
      <c r="A392" t="str">
        <f t="shared" si="6"/>
        <v>1_390</v>
      </c>
      <c r="B392" s="1">
        <v>1</v>
      </c>
      <c r="C392" s="1">
        <v>390</v>
      </c>
      <c r="D392" s="1">
        <v>5.4025999999999996</v>
      </c>
      <c r="E392" s="1">
        <v>5.3226000000000004</v>
      </c>
      <c r="F392" s="1">
        <v>-1.1106E-4</v>
      </c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</row>
    <row r="393" spans="1:17" x14ac:dyDescent="0.25">
      <c r="A393" t="str">
        <f t="shared" si="6"/>
        <v>1_391</v>
      </c>
      <c r="B393" s="1">
        <v>1</v>
      </c>
      <c r="C393" s="1">
        <v>391</v>
      </c>
      <c r="D393" s="1">
        <v>5.3273000000000001</v>
      </c>
      <c r="E393" s="1">
        <v>5.3464999999999998</v>
      </c>
      <c r="F393" s="1">
        <v>1.0382000000000001E-2</v>
      </c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</row>
    <row r="394" spans="1:17" x14ac:dyDescent="0.25">
      <c r="A394" t="str">
        <f t="shared" si="6"/>
        <v>1_392</v>
      </c>
      <c r="B394" s="1">
        <v>1</v>
      </c>
      <c r="C394" s="1">
        <v>392</v>
      </c>
      <c r="D394" s="1">
        <v>5.4753999999999996</v>
      </c>
      <c r="E394" s="1">
        <v>5.3708</v>
      </c>
      <c r="F394" s="1">
        <v>3.1462E-3</v>
      </c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</row>
    <row r="395" spans="1:17" x14ac:dyDescent="0.25">
      <c r="A395" t="str">
        <f t="shared" si="6"/>
        <v>1_393</v>
      </c>
      <c r="B395" s="1">
        <v>1</v>
      </c>
      <c r="C395" s="1">
        <v>393</v>
      </c>
      <c r="D395" s="1">
        <v>5.3800999999999997</v>
      </c>
      <c r="E395" s="1">
        <v>5.3949999999999996</v>
      </c>
      <c r="F395" s="1">
        <v>-8.6525000000000005E-3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</row>
    <row r="396" spans="1:17" x14ac:dyDescent="0.25">
      <c r="A396" t="str">
        <f t="shared" si="6"/>
        <v>1_394</v>
      </c>
      <c r="B396" s="1">
        <v>1</v>
      </c>
      <c r="C396" s="1">
        <v>394</v>
      </c>
      <c r="D396" s="1">
        <v>5.6268000000000002</v>
      </c>
      <c r="E396" s="1">
        <v>5.4203999999999999</v>
      </c>
      <c r="F396" s="1">
        <v>1.2403000000000001E-2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</row>
    <row r="397" spans="1:17" x14ac:dyDescent="0.25">
      <c r="A397" t="str">
        <f t="shared" si="6"/>
        <v>1_395</v>
      </c>
      <c r="B397" s="1">
        <v>1</v>
      </c>
      <c r="C397" s="1">
        <v>395</v>
      </c>
      <c r="D397" s="1">
        <v>6.0265000000000004</v>
      </c>
      <c r="E397" s="1">
        <v>5.4465000000000003</v>
      </c>
      <c r="F397" s="1">
        <v>-5.3477999999999998E-3</v>
      </c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</row>
    <row r="398" spans="1:17" x14ac:dyDescent="0.25">
      <c r="A398" t="str">
        <f t="shared" si="6"/>
        <v>1_396</v>
      </c>
      <c r="B398" s="1">
        <v>1</v>
      </c>
      <c r="C398" s="1">
        <v>396</v>
      </c>
      <c r="D398" s="1">
        <v>6.2023999999999999</v>
      </c>
      <c r="E398" s="1">
        <v>5.4737999999999998</v>
      </c>
      <c r="F398" s="1">
        <v>1.7472999999999999E-2</v>
      </c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</row>
    <row r="399" spans="1:17" x14ac:dyDescent="0.25">
      <c r="A399" t="str">
        <f t="shared" si="6"/>
        <v>1_397</v>
      </c>
      <c r="B399" s="1">
        <v>1</v>
      </c>
      <c r="C399" s="1">
        <v>397</v>
      </c>
      <c r="D399" s="1">
        <v>6.6094999999999997</v>
      </c>
      <c r="E399" s="1">
        <v>5.5029000000000003</v>
      </c>
      <c r="F399" s="1">
        <v>-5.7299E-4</v>
      </c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</row>
    <row r="400" spans="1:17" x14ac:dyDescent="0.25">
      <c r="A400" t="str">
        <f t="shared" si="6"/>
        <v>1_398</v>
      </c>
      <c r="B400" s="1">
        <v>1</v>
      </c>
      <c r="C400" s="1">
        <v>398</v>
      </c>
      <c r="D400" s="1">
        <v>7.0726000000000004</v>
      </c>
      <c r="E400" s="1">
        <v>5.5343999999999998</v>
      </c>
      <c r="F400" s="1">
        <v>2.5981000000000001E-2</v>
      </c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</row>
    <row r="401" spans="1:17" x14ac:dyDescent="0.25">
      <c r="A401" t="str">
        <f t="shared" si="6"/>
        <v>1_399</v>
      </c>
      <c r="B401" s="1">
        <v>1</v>
      </c>
      <c r="C401" s="1">
        <v>399</v>
      </c>
      <c r="D401" s="1">
        <v>6.9863</v>
      </c>
      <c r="E401" s="1">
        <v>5.5664999999999996</v>
      </c>
      <c r="F401" s="1">
        <v>-1.8164E-2</v>
      </c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</row>
    <row r="402" spans="1:17" x14ac:dyDescent="0.25">
      <c r="A402" t="str">
        <f t="shared" si="6"/>
        <v>1_400</v>
      </c>
      <c r="B402" s="1">
        <v>1</v>
      </c>
      <c r="C402" s="1">
        <v>400</v>
      </c>
      <c r="D402" s="1">
        <v>7.0465</v>
      </c>
      <c r="E402" s="1">
        <v>5.5993000000000004</v>
      </c>
      <c r="F402" s="1">
        <v>-7.9553999999999996E-3</v>
      </c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</row>
    <row r="403" spans="1:17" x14ac:dyDescent="0.25">
      <c r="A403" t="str">
        <f t="shared" si="6"/>
        <v>1_401</v>
      </c>
      <c r="B403" s="1">
        <v>1</v>
      </c>
      <c r="C403" s="1">
        <v>401</v>
      </c>
      <c r="D403" s="1">
        <v>7.0681000000000003</v>
      </c>
      <c r="E403" s="1">
        <v>5.6318999999999999</v>
      </c>
      <c r="F403" s="1">
        <v>2.0833000000000001E-2</v>
      </c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</row>
    <row r="404" spans="1:17" x14ac:dyDescent="0.25">
      <c r="A404" t="str">
        <f t="shared" si="6"/>
        <v>1_402</v>
      </c>
      <c r="B404" s="1">
        <v>1</v>
      </c>
      <c r="C404" s="1">
        <v>402</v>
      </c>
      <c r="D404" s="1">
        <v>7.1825000000000001</v>
      </c>
      <c r="E404" s="1">
        <v>5.6649000000000003</v>
      </c>
      <c r="F404" s="1">
        <v>9.778600000000001E-4</v>
      </c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</row>
    <row r="405" spans="1:17" x14ac:dyDescent="0.25">
      <c r="A405" t="str">
        <f t="shared" si="6"/>
        <v>1_403</v>
      </c>
      <c r="B405" s="1">
        <v>1</v>
      </c>
      <c r="C405" s="1">
        <v>403</v>
      </c>
      <c r="D405" s="1">
        <v>7.1573000000000002</v>
      </c>
      <c r="E405" s="1">
        <v>5.6990999999999996</v>
      </c>
      <c r="F405" s="1">
        <v>9.8084000000000001E-3</v>
      </c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</row>
    <row r="406" spans="1:17" x14ac:dyDescent="0.25">
      <c r="A406" t="str">
        <f t="shared" si="6"/>
        <v>1_404</v>
      </c>
      <c r="B406" s="1">
        <v>1</v>
      </c>
      <c r="C406" s="1">
        <v>404</v>
      </c>
      <c r="D406" s="1">
        <v>7.5312000000000001</v>
      </c>
      <c r="E406" s="1">
        <v>5.7339000000000002</v>
      </c>
      <c r="F406" s="1">
        <v>1.1292E-2</v>
      </c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</row>
    <row r="407" spans="1:17" x14ac:dyDescent="0.25">
      <c r="A407" t="str">
        <f t="shared" si="6"/>
        <v>1_405</v>
      </c>
      <c r="B407" s="1">
        <v>1</v>
      </c>
      <c r="C407" s="1">
        <v>405</v>
      </c>
      <c r="D407" s="1">
        <v>7.4870000000000001</v>
      </c>
      <c r="E407" s="1">
        <v>5.7705000000000002</v>
      </c>
      <c r="F407" s="1">
        <v>3.3445000000000003E-2</v>
      </c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</row>
    <row r="408" spans="1:17" x14ac:dyDescent="0.25">
      <c r="A408" t="str">
        <f t="shared" si="6"/>
        <v>1_406</v>
      </c>
      <c r="B408" s="1">
        <v>1</v>
      </c>
      <c r="C408" s="1">
        <v>406</v>
      </c>
      <c r="D408" s="1">
        <v>7.5156000000000001</v>
      </c>
      <c r="E408" s="1">
        <v>5.8070000000000004</v>
      </c>
      <c r="F408" s="1">
        <v>9.7696999999999992E-3</v>
      </c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</row>
    <row r="409" spans="1:17" x14ac:dyDescent="0.25">
      <c r="A409" t="str">
        <f t="shared" si="6"/>
        <v>1_407</v>
      </c>
      <c r="B409" s="1">
        <v>1</v>
      </c>
      <c r="C409" s="1">
        <v>407</v>
      </c>
      <c r="D409" s="1">
        <v>7.8262999999999998</v>
      </c>
      <c r="E409" s="1">
        <v>5.8437999999999999</v>
      </c>
      <c r="F409" s="1">
        <v>3.7796999999999997E-2</v>
      </c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</row>
    <row r="410" spans="1:17" x14ac:dyDescent="0.25">
      <c r="A410" t="str">
        <f t="shared" si="6"/>
        <v>1_408</v>
      </c>
      <c r="B410" s="1">
        <v>1</v>
      </c>
      <c r="C410" s="1">
        <v>408</v>
      </c>
      <c r="D410" s="1">
        <v>7.8712999999999997</v>
      </c>
      <c r="E410" s="1">
        <v>5.8825000000000003</v>
      </c>
      <c r="F410" s="1">
        <v>3.7756999999999999E-3</v>
      </c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</row>
    <row r="411" spans="1:17" x14ac:dyDescent="0.25">
      <c r="A411" t="str">
        <f t="shared" si="6"/>
        <v>1_409</v>
      </c>
      <c r="B411" s="1">
        <v>1</v>
      </c>
      <c r="C411" s="1">
        <v>409</v>
      </c>
      <c r="D411" s="1">
        <v>7.8567</v>
      </c>
      <c r="E411" s="1">
        <v>5.9206000000000003</v>
      </c>
      <c r="F411" s="1">
        <v>1.5389E-2</v>
      </c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</row>
    <row r="412" spans="1:17" x14ac:dyDescent="0.25">
      <c r="A412" t="str">
        <f t="shared" si="6"/>
        <v>1_410</v>
      </c>
      <c r="B412" s="1">
        <v>1</v>
      </c>
      <c r="C412" s="1">
        <v>410</v>
      </c>
      <c r="D412" s="1">
        <v>7.9546000000000001</v>
      </c>
      <c r="E412" s="1">
        <v>5.9596999999999998</v>
      </c>
      <c r="F412" s="1">
        <v>4.9196999999999999E-3</v>
      </c>
      <c r="G412" s="1"/>
      <c r="H412" s="1"/>
      <c r="I412" s="1"/>
      <c r="J412" s="1"/>
      <c r="K412" s="1"/>
      <c r="L412" s="1"/>
      <c r="M412" s="1"/>
      <c r="N412" s="1"/>
      <c r="O412" s="78"/>
      <c r="P412" s="1"/>
      <c r="Q412" s="1"/>
    </row>
    <row r="413" spans="1:17" x14ac:dyDescent="0.25">
      <c r="A413" t="str">
        <f t="shared" si="6"/>
        <v>1_411</v>
      </c>
      <c r="B413" s="1">
        <v>1</v>
      </c>
      <c r="C413" s="1">
        <v>411</v>
      </c>
      <c r="D413" s="1">
        <v>7.7324000000000002</v>
      </c>
      <c r="E413" s="1">
        <v>5.9995000000000003</v>
      </c>
      <c r="F413" s="1">
        <v>-3.4531000000000002E-3</v>
      </c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</row>
    <row r="414" spans="1:17" x14ac:dyDescent="0.25">
      <c r="A414" t="str">
        <f t="shared" si="6"/>
        <v>1_412</v>
      </c>
      <c r="B414" s="1">
        <v>1</v>
      </c>
      <c r="C414" s="1">
        <v>412</v>
      </c>
      <c r="D414" s="1">
        <v>7.8426</v>
      </c>
      <c r="E414" s="1">
        <v>6.0381999999999998</v>
      </c>
      <c r="F414" s="1">
        <v>3.1572999999999997E-2</v>
      </c>
      <c r="G414" s="1"/>
      <c r="H414" s="1"/>
      <c r="I414" s="1"/>
      <c r="J414" s="1"/>
      <c r="K414" s="1"/>
      <c r="L414" s="1"/>
      <c r="M414" s="1"/>
      <c r="N414" s="1"/>
      <c r="O414" s="1"/>
      <c r="P414" s="78"/>
      <c r="Q414" s="78"/>
    </row>
    <row r="415" spans="1:17" x14ac:dyDescent="0.25">
      <c r="A415" t="str">
        <f t="shared" si="6"/>
        <v>1_413</v>
      </c>
      <c r="B415" s="1">
        <v>1</v>
      </c>
      <c r="C415" s="1">
        <v>413</v>
      </c>
      <c r="D415" s="1">
        <v>7.6940999999999997</v>
      </c>
      <c r="E415" s="1">
        <v>6.0770999999999997</v>
      </c>
      <c r="F415" s="1">
        <v>6.2652000000000003E-3</v>
      </c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</row>
    <row r="416" spans="1:17" x14ac:dyDescent="0.25">
      <c r="A416" t="str">
        <f t="shared" si="6"/>
        <v>1_414</v>
      </c>
      <c r="B416" s="1">
        <v>1</v>
      </c>
      <c r="C416" s="1">
        <v>414</v>
      </c>
      <c r="D416" s="1">
        <v>7.7159000000000004</v>
      </c>
      <c r="E416" s="1">
        <v>6.1158000000000001</v>
      </c>
      <c r="F416" s="1">
        <v>-2.1617000000000001E-2</v>
      </c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</row>
    <row r="417" spans="1:17" x14ac:dyDescent="0.25">
      <c r="A417" t="str">
        <f t="shared" si="6"/>
        <v>1_415</v>
      </c>
      <c r="B417" s="1">
        <v>1</v>
      </c>
      <c r="C417" s="1">
        <v>415</v>
      </c>
      <c r="D417" s="1">
        <v>7.6562999999999999</v>
      </c>
      <c r="E417" s="1">
        <v>6.1551</v>
      </c>
      <c r="F417" s="1">
        <v>1.5481E-2</v>
      </c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</row>
    <row r="418" spans="1:17" x14ac:dyDescent="0.25">
      <c r="A418" t="str">
        <f t="shared" si="6"/>
        <v>1_416</v>
      </c>
      <c r="B418" s="1">
        <v>1</v>
      </c>
      <c r="C418" s="1">
        <v>416</v>
      </c>
      <c r="D418" s="1">
        <v>7.8230000000000004</v>
      </c>
      <c r="E418" s="1">
        <v>6.1950000000000003</v>
      </c>
      <c r="F418" s="1">
        <v>-5.9122000000000005E-4</v>
      </c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</row>
    <row r="419" spans="1:17" x14ac:dyDescent="0.25">
      <c r="A419" t="str">
        <f t="shared" si="6"/>
        <v>1_417</v>
      </c>
      <c r="B419" s="1">
        <v>1</v>
      </c>
      <c r="C419" s="1">
        <v>417</v>
      </c>
      <c r="D419" s="1">
        <v>7.5321999999999996</v>
      </c>
      <c r="E419" s="1">
        <v>6.2348999999999997</v>
      </c>
      <c r="F419" s="1">
        <v>1.4232E-2</v>
      </c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</row>
    <row r="420" spans="1:17" x14ac:dyDescent="0.25">
      <c r="A420" t="str">
        <f t="shared" si="6"/>
        <v>1_418</v>
      </c>
      <c r="B420" s="1">
        <v>1</v>
      </c>
      <c r="C420" s="1">
        <v>418</v>
      </c>
      <c r="D420" s="1">
        <v>7.2016999999999998</v>
      </c>
      <c r="E420" s="1">
        <v>6.2744</v>
      </c>
      <c r="F420" s="1">
        <v>9.3139E-3</v>
      </c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</row>
    <row r="421" spans="1:17" x14ac:dyDescent="0.25">
      <c r="A421" t="str">
        <f t="shared" si="6"/>
        <v>1_419</v>
      </c>
      <c r="B421" s="1">
        <v>1</v>
      </c>
      <c r="C421" s="1">
        <v>419</v>
      </c>
      <c r="D421" s="1">
        <v>7.1060999999999996</v>
      </c>
      <c r="E421" s="1">
        <v>6.3124000000000002</v>
      </c>
      <c r="F421" s="1">
        <v>1.7381000000000001E-2</v>
      </c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</row>
    <row r="422" spans="1:17" x14ac:dyDescent="0.25">
      <c r="A422" t="str">
        <f t="shared" si="6"/>
        <v>1_420</v>
      </c>
      <c r="B422" s="1">
        <v>1</v>
      </c>
      <c r="C422" s="1">
        <v>420</v>
      </c>
      <c r="D422" s="1">
        <v>7.5118999999999998</v>
      </c>
      <c r="E422" s="1">
        <v>6.3506</v>
      </c>
      <c r="F422" s="1">
        <v>2.639E-2</v>
      </c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</row>
    <row r="423" spans="1:17" x14ac:dyDescent="0.25">
      <c r="A423" t="str">
        <f t="shared" si="6"/>
        <v>1_421</v>
      </c>
      <c r="B423" s="1">
        <v>1</v>
      </c>
      <c r="C423" s="1">
        <v>421</v>
      </c>
      <c r="D423" s="1">
        <v>7.8250000000000002</v>
      </c>
      <c r="E423" s="1">
        <v>6.3912000000000004</v>
      </c>
      <c r="F423" s="1">
        <v>-7.6413999999999996E-3</v>
      </c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</row>
    <row r="424" spans="1:17" x14ac:dyDescent="0.25">
      <c r="A424" t="str">
        <f t="shared" si="6"/>
        <v>1_422</v>
      </c>
      <c r="B424" s="1">
        <v>1</v>
      </c>
      <c r="C424" s="1">
        <v>422</v>
      </c>
      <c r="D424" s="1">
        <v>8.1623000000000001</v>
      </c>
      <c r="E424" s="1">
        <v>6.4344000000000001</v>
      </c>
      <c r="F424" s="1">
        <v>-3.6865999999999999E-3</v>
      </c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</row>
    <row r="425" spans="1:17" x14ac:dyDescent="0.25">
      <c r="A425" t="str">
        <f t="shared" si="6"/>
        <v>1_423</v>
      </c>
      <c r="B425" s="1">
        <v>1</v>
      </c>
      <c r="C425" s="1">
        <v>423</v>
      </c>
      <c r="D425" s="1">
        <v>8.7180999999999997</v>
      </c>
      <c r="E425" s="1">
        <v>6.4804000000000004</v>
      </c>
      <c r="F425" s="1">
        <v>9.9065000000000004E-3</v>
      </c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</row>
    <row r="426" spans="1:17" x14ac:dyDescent="0.25">
      <c r="A426" t="str">
        <f t="shared" si="6"/>
        <v>1_424</v>
      </c>
      <c r="B426" s="1">
        <v>1</v>
      </c>
      <c r="C426" s="1">
        <v>424</v>
      </c>
      <c r="D426" s="1">
        <v>8.9422999999999995</v>
      </c>
      <c r="E426" s="1">
        <v>6.5288000000000004</v>
      </c>
      <c r="F426" s="1">
        <v>1.7943000000000001E-2</v>
      </c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</row>
    <row r="427" spans="1:17" x14ac:dyDescent="0.25">
      <c r="A427" t="str">
        <f t="shared" si="6"/>
        <v>1_425</v>
      </c>
      <c r="B427" s="1">
        <v>1</v>
      </c>
      <c r="C427" s="1">
        <v>425</v>
      </c>
      <c r="D427" s="1">
        <v>8.6801999999999992</v>
      </c>
      <c r="E427" s="1">
        <v>6.5772000000000004</v>
      </c>
      <c r="F427" s="1">
        <v>2.5068E-2</v>
      </c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</row>
    <row r="428" spans="1:17" x14ac:dyDescent="0.25">
      <c r="A428" t="str">
        <f t="shared" si="6"/>
        <v>1_426</v>
      </c>
      <c r="B428" s="1">
        <v>1</v>
      </c>
      <c r="C428" s="1">
        <v>426</v>
      </c>
      <c r="D428" s="1">
        <v>8.4906000000000006</v>
      </c>
      <c r="E428" s="1">
        <v>6.6241000000000003</v>
      </c>
      <c r="F428" s="1">
        <v>1.2256E-2</v>
      </c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</row>
    <row r="429" spans="1:17" x14ac:dyDescent="0.25">
      <c r="A429" t="str">
        <f t="shared" si="6"/>
        <v>1_427</v>
      </c>
      <c r="B429" s="1">
        <v>1</v>
      </c>
      <c r="C429" s="1">
        <v>427</v>
      </c>
      <c r="D429" s="1">
        <v>8.7418999999999993</v>
      </c>
      <c r="E429" s="1">
        <v>6.6717000000000004</v>
      </c>
      <c r="F429" s="1">
        <v>-6.8203999999999999E-3</v>
      </c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</row>
    <row r="430" spans="1:17" x14ac:dyDescent="0.25">
      <c r="A430" t="str">
        <f t="shared" si="6"/>
        <v>1_428</v>
      </c>
      <c r="B430" s="1">
        <v>1</v>
      </c>
      <c r="C430" s="1">
        <v>428</v>
      </c>
      <c r="D430" s="1">
        <v>8.423</v>
      </c>
      <c r="E430" s="1">
        <v>6.7199</v>
      </c>
      <c r="F430" s="1">
        <v>-1.9671000000000001E-2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</row>
    <row r="431" spans="1:17" x14ac:dyDescent="0.25">
      <c r="A431" t="str">
        <f t="shared" si="6"/>
        <v>1_429</v>
      </c>
      <c r="B431" s="1">
        <v>1</v>
      </c>
      <c r="C431" s="1">
        <v>429</v>
      </c>
      <c r="D431" s="1">
        <v>8.7248000000000001</v>
      </c>
      <c r="E431" s="1">
        <v>6.7674000000000003</v>
      </c>
      <c r="F431" s="1">
        <v>2.4402E-2</v>
      </c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</row>
    <row r="432" spans="1:17" x14ac:dyDescent="0.25">
      <c r="A432" t="str">
        <f t="shared" si="6"/>
        <v>1_430</v>
      </c>
      <c r="B432" s="1">
        <v>1</v>
      </c>
      <c r="C432" s="1">
        <v>430</v>
      </c>
      <c r="D432" s="1">
        <v>9.0320999999999998</v>
      </c>
      <c r="E432" s="1">
        <v>6.8175999999999997</v>
      </c>
      <c r="F432" s="1">
        <v>7.7417999999999996E-4</v>
      </c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</row>
    <row r="433" spans="1:17" x14ac:dyDescent="0.25">
      <c r="A433" t="str">
        <f t="shared" si="6"/>
        <v>1_431</v>
      </c>
      <c r="B433" s="1">
        <v>1</v>
      </c>
      <c r="C433" s="1">
        <v>431</v>
      </c>
      <c r="D433" s="1">
        <v>8.3584999999999994</v>
      </c>
      <c r="E433" s="1">
        <v>6.8665000000000003</v>
      </c>
      <c r="F433" s="1">
        <v>-9.5644000000000007E-3</v>
      </c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</row>
    <row r="434" spans="1:17" x14ac:dyDescent="0.25">
      <c r="A434" t="str">
        <f t="shared" si="6"/>
        <v>1_432</v>
      </c>
      <c r="B434" s="1">
        <v>1</v>
      </c>
      <c r="C434" s="1">
        <v>432</v>
      </c>
      <c r="D434" s="1">
        <v>7.9092000000000002</v>
      </c>
      <c r="E434" s="1">
        <v>6.9123000000000001</v>
      </c>
      <c r="F434" s="1">
        <v>3.5014999999999998E-3</v>
      </c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</row>
    <row r="435" spans="1:17" x14ac:dyDescent="0.25">
      <c r="A435" t="str">
        <f t="shared" si="6"/>
        <v>1_433</v>
      </c>
      <c r="B435" s="1">
        <v>1</v>
      </c>
      <c r="C435" s="1">
        <v>433</v>
      </c>
      <c r="D435" s="1">
        <v>7.4930000000000003</v>
      </c>
      <c r="E435" s="1">
        <v>6.9558999999999997</v>
      </c>
      <c r="F435" s="1">
        <v>-1.6057999999999999E-3</v>
      </c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</row>
    <row r="436" spans="1:17" x14ac:dyDescent="0.25">
      <c r="A436" t="str">
        <f t="shared" si="6"/>
        <v>1_434</v>
      </c>
      <c r="B436" s="1">
        <v>1</v>
      </c>
      <c r="C436" s="1">
        <v>434</v>
      </c>
      <c r="D436" s="1">
        <v>7.5625</v>
      </c>
      <c r="E436" s="1">
        <v>7.0002000000000004</v>
      </c>
      <c r="F436" s="1">
        <v>2.1219999999999999E-2</v>
      </c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</row>
    <row r="437" spans="1:17" x14ac:dyDescent="0.25">
      <c r="A437" t="str">
        <f t="shared" si="6"/>
        <v>1_435</v>
      </c>
      <c r="B437" s="1">
        <v>1</v>
      </c>
      <c r="C437" s="1">
        <v>435</v>
      </c>
      <c r="D437" s="1">
        <v>7.0502000000000002</v>
      </c>
      <c r="E437" s="1">
        <v>7.0429000000000004</v>
      </c>
      <c r="F437" s="1">
        <v>8.0239000000000005E-3</v>
      </c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</row>
    <row r="438" spans="1:17" x14ac:dyDescent="0.25">
      <c r="A438" t="str">
        <f t="shared" si="6"/>
        <v>1_436</v>
      </c>
      <c r="B438" s="1">
        <v>1</v>
      </c>
      <c r="C438" s="1">
        <v>436</v>
      </c>
      <c r="D438" s="1">
        <v>7.4024000000000001</v>
      </c>
      <c r="E438" s="1">
        <v>7.0853000000000002</v>
      </c>
      <c r="F438" s="1">
        <v>-1.0189999999999999E-2</v>
      </c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</row>
    <row r="439" spans="1:17" x14ac:dyDescent="0.25">
      <c r="A439" t="str">
        <f t="shared" si="6"/>
        <v>1_437</v>
      </c>
      <c r="B439" s="1">
        <v>1</v>
      </c>
      <c r="C439" s="1">
        <v>437</v>
      </c>
      <c r="D439" s="1">
        <v>7.3045</v>
      </c>
      <c r="E439" s="1">
        <v>7.1288999999999998</v>
      </c>
      <c r="F439" s="1">
        <v>2.9699E-2</v>
      </c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</row>
    <row r="440" spans="1:17" x14ac:dyDescent="0.25">
      <c r="A440" t="str">
        <f t="shared" si="6"/>
        <v>1_438</v>
      </c>
      <c r="B440" s="1">
        <v>1</v>
      </c>
      <c r="C440" s="1">
        <v>438</v>
      </c>
      <c r="D440" s="1">
        <v>7.4034000000000004</v>
      </c>
      <c r="E440" s="1">
        <v>7.173</v>
      </c>
      <c r="F440" s="1">
        <v>4.5186999999999996E-3</v>
      </c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</row>
    <row r="441" spans="1:17" x14ac:dyDescent="0.25">
      <c r="A441" t="str">
        <f t="shared" si="6"/>
        <v>1_439</v>
      </c>
      <c r="B441" s="1">
        <v>1</v>
      </c>
      <c r="C441" s="1">
        <v>439</v>
      </c>
      <c r="D441" s="1">
        <v>7.2050000000000001</v>
      </c>
      <c r="E441" s="1">
        <v>7.2167000000000003</v>
      </c>
      <c r="F441" s="1">
        <v>1.4396000000000001E-3</v>
      </c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</row>
    <row r="442" spans="1:17" x14ac:dyDescent="0.25">
      <c r="A442" t="str">
        <f t="shared" si="6"/>
        <v>1_440</v>
      </c>
      <c r="B442" s="1">
        <v>1</v>
      </c>
      <c r="C442" s="1">
        <v>440</v>
      </c>
      <c r="D442" s="1">
        <v>7.2777000000000003</v>
      </c>
      <c r="E442" s="1">
        <v>7.2603</v>
      </c>
      <c r="F442" s="1">
        <v>-4.5731999999999999E-4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</row>
    <row r="443" spans="1:17" x14ac:dyDescent="0.25">
      <c r="A443" t="str">
        <f t="shared" si="6"/>
        <v>1_441</v>
      </c>
      <c r="B443" s="1">
        <v>1</v>
      </c>
      <c r="C443" s="1">
        <v>441</v>
      </c>
      <c r="D443" s="1">
        <v>6.6841999999999997</v>
      </c>
      <c r="E443" s="1">
        <v>7.3018000000000001</v>
      </c>
      <c r="F443" s="1">
        <v>6.4466999999999997E-3</v>
      </c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</row>
    <row r="444" spans="1:17" x14ac:dyDescent="0.25">
      <c r="A444" t="str">
        <f t="shared" si="6"/>
        <v>1_442</v>
      </c>
      <c r="B444" s="1">
        <v>1</v>
      </c>
      <c r="C444" s="1">
        <v>442</v>
      </c>
      <c r="D444" s="1">
        <v>6.3955000000000002</v>
      </c>
      <c r="E444" s="1">
        <v>7.3414000000000001</v>
      </c>
      <c r="F444" s="1">
        <v>8.5344999999999996E-4</v>
      </c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</row>
    <row r="445" spans="1:17" x14ac:dyDescent="0.25">
      <c r="A445" t="str">
        <f t="shared" si="6"/>
        <v>1_443</v>
      </c>
      <c r="B445" s="1">
        <v>1</v>
      </c>
      <c r="C445" s="1">
        <v>443</v>
      </c>
      <c r="D445" s="1">
        <v>6.5873999999999997</v>
      </c>
      <c r="E445" s="1">
        <v>7.3821000000000003</v>
      </c>
      <c r="F445" s="1">
        <v>1.1594999999999999E-2</v>
      </c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</row>
    <row r="446" spans="1:17" x14ac:dyDescent="0.25">
      <c r="A446" t="str">
        <f t="shared" si="6"/>
        <v>1_444</v>
      </c>
      <c r="B446" s="1">
        <v>1</v>
      </c>
      <c r="C446" s="1">
        <v>444</v>
      </c>
      <c r="D446" s="1">
        <v>6.5647000000000002</v>
      </c>
      <c r="E446" s="1">
        <v>7.4225000000000003</v>
      </c>
      <c r="F446" s="1">
        <v>2.5457E-2</v>
      </c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</row>
    <row r="447" spans="1:17" x14ac:dyDescent="0.25">
      <c r="A447" t="str">
        <f t="shared" si="6"/>
        <v>1_445</v>
      </c>
      <c r="B447" s="1">
        <v>1</v>
      </c>
      <c r="C447" s="1">
        <v>445</v>
      </c>
      <c r="D447" s="1">
        <v>7.0952000000000002</v>
      </c>
      <c r="E447" s="1">
        <v>7.4654999999999996</v>
      </c>
      <c r="F447" s="1">
        <v>1.0042000000000001E-2</v>
      </c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</row>
    <row r="448" spans="1:17" x14ac:dyDescent="0.25">
      <c r="A448" t="str">
        <f t="shared" si="6"/>
        <v>1_446</v>
      </c>
      <c r="B448" s="1">
        <v>1</v>
      </c>
      <c r="C448" s="1">
        <v>446</v>
      </c>
      <c r="D448" s="1">
        <v>6.7123999999999997</v>
      </c>
      <c r="E448" s="1">
        <v>7.5091000000000001</v>
      </c>
      <c r="F448" s="1">
        <v>-1.57E-3</v>
      </c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</row>
    <row r="449" spans="1:17" x14ac:dyDescent="0.25">
      <c r="A449" t="str">
        <f t="shared" si="6"/>
        <v>1_447</v>
      </c>
      <c r="B449" s="1">
        <v>1</v>
      </c>
      <c r="C449" s="1">
        <v>447</v>
      </c>
      <c r="D449" s="1">
        <v>7.0308999999999999</v>
      </c>
      <c r="E449" s="1">
        <v>7.5526</v>
      </c>
      <c r="F449" s="1">
        <v>-1.0107E-2</v>
      </c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</row>
    <row r="450" spans="1:17" x14ac:dyDescent="0.25">
      <c r="A450" t="str">
        <f t="shared" si="6"/>
        <v>1_448</v>
      </c>
      <c r="B450" s="1">
        <v>1</v>
      </c>
      <c r="C450" s="1">
        <v>448</v>
      </c>
      <c r="D450" s="1">
        <v>6.7209000000000003</v>
      </c>
      <c r="E450" s="1">
        <v>7.5970000000000004</v>
      </c>
      <c r="F450" s="1">
        <v>2.2075000000000001E-2</v>
      </c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</row>
    <row r="451" spans="1:17" x14ac:dyDescent="0.25">
      <c r="A451" t="str">
        <f t="shared" ref="A451:A514" si="7">B451&amp;"_"&amp;C451</f>
        <v>1_449</v>
      </c>
      <c r="B451" s="1">
        <v>1</v>
      </c>
      <c r="C451" s="1">
        <v>449</v>
      </c>
      <c r="D451" s="1">
        <v>6.7756999999999996</v>
      </c>
      <c r="E451" s="1">
        <v>7.6402999999999999</v>
      </c>
      <c r="F451" s="1">
        <v>1.5795E-2</v>
      </c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</row>
    <row r="452" spans="1:17" x14ac:dyDescent="0.25">
      <c r="A452" t="str">
        <f t="shared" si="7"/>
        <v>1_450</v>
      </c>
      <c r="B452" s="1">
        <v>1</v>
      </c>
      <c r="C452" s="1">
        <v>450</v>
      </c>
      <c r="D452" s="1">
        <v>6.9103000000000003</v>
      </c>
      <c r="E452" s="1">
        <v>7.6844999999999999</v>
      </c>
      <c r="F452" s="1">
        <v>-1.0744999999999999E-2</v>
      </c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</row>
    <row r="453" spans="1:17" x14ac:dyDescent="0.25">
      <c r="A453" t="str">
        <f t="shared" si="7"/>
        <v>1_451</v>
      </c>
      <c r="B453" s="1">
        <v>1</v>
      </c>
      <c r="C453" s="1">
        <v>451</v>
      </c>
      <c r="D453" s="1">
        <v>6.7375999999999996</v>
      </c>
      <c r="E453" s="1">
        <v>7.7286000000000001</v>
      </c>
      <c r="F453" s="1">
        <v>6.0314000000000001E-3</v>
      </c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</row>
    <row r="454" spans="1:17" x14ac:dyDescent="0.25">
      <c r="A454" t="str">
        <f t="shared" si="7"/>
        <v>1_452</v>
      </c>
      <c r="B454" s="1">
        <v>1</v>
      </c>
      <c r="C454" s="1">
        <v>452</v>
      </c>
      <c r="D454" s="1">
        <v>6.9238</v>
      </c>
      <c r="E454" s="1">
        <v>7.7721</v>
      </c>
      <c r="F454" s="1">
        <v>3.8317999999999998E-2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</row>
    <row r="455" spans="1:17" x14ac:dyDescent="0.25">
      <c r="A455" t="str">
        <f t="shared" si="7"/>
        <v>1_453</v>
      </c>
      <c r="B455" s="1">
        <v>1</v>
      </c>
      <c r="C455" s="1">
        <v>453</v>
      </c>
      <c r="D455" s="1">
        <v>6.9931000000000001</v>
      </c>
      <c r="E455" s="1">
        <v>7.8169000000000004</v>
      </c>
      <c r="F455" s="1">
        <v>1.0605E-2</v>
      </c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</row>
    <row r="456" spans="1:17" x14ac:dyDescent="0.25">
      <c r="A456" t="str">
        <f t="shared" si="7"/>
        <v>1_454</v>
      </c>
      <c r="B456" s="1">
        <v>1</v>
      </c>
      <c r="C456" s="1">
        <v>454</v>
      </c>
      <c r="D456" s="1">
        <v>7.0236000000000001</v>
      </c>
      <c r="E456" s="1">
        <v>7.8631000000000002</v>
      </c>
      <c r="F456" s="1">
        <v>1.5448E-2</v>
      </c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</row>
    <row r="457" spans="1:17" x14ac:dyDescent="0.25">
      <c r="A457" t="str">
        <f t="shared" si="7"/>
        <v>1_455</v>
      </c>
      <c r="B457" s="1">
        <v>1</v>
      </c>
      <c r="C457" s="1">
        <v>455</v>
      </c>
      <c r="D457" s="1">
        <v>7.0654000000000003</v>
      </c>
      <c r="E457" s="1">
        <v>7.9099000000000004</v>
      </c>
      <c r="F457" s="1">
        <v>-1.09E-3</v>
      </c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</row>
    <row r="458" spans="1:17" x14ac:dyDescent="0.25">
      <c r="A458" t="str">
        <f t="shared" si="7"/>
        <v>1_456</v>
      </c>
      <c r="B458" s="1">
        <v>1</v>
      </c>
      <c r="C458" s="1">
        <v>456</v>
      </c>
      <c r="D458" s="1">
        <v>7.3295000000000003</v>
      </c>
      <c r="E458" s="1">
        <v>7.9584000000000001</v>
      </c>
      <c r="F458" s="1">
        <v>7.0569999999999999E-3</v>
      </c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</row>
    <row r="459" spans="1:17" x14ac:dyDescent="0.25">
      <c r="A459" t="str">
        <f t="shared" si="7"/>
        <v>1_457</v>
      </c>
      <c r="B459" s="1">
        <v>1</v>
      </c>
      <c r="C459" s="1">
        <v>457</v>
      </c>
      <c r="D459" s="1">
        <v>7.4412000000000003</v>
      </c>
      <c r="E459" s="1">
        <v>8.0063999999999993</v>
      </c>
      <c r="F459" s="1">
        <v>3.1546999999999999E-3</v>
      </c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</row>
    <row r="460" spans="1:17" x14ac:dyDescent="0.25">
      <c r="A460" t="str">
        <f t="shared" si="7"/>
        <v>1_458</v>
      </c>
      <c r="B460" s="1">
        <v>1</v>
      </c>
      <c r="C460" s="1">
        <v>458</v>
      </c>
      <c r="D460" s="1">
        <v>7.3379000000000003</v>
      </c>
      <c r="E460" s="1">
        <v>8.0555000000000003</v>
      </c>
      <c r="F460" s="1">
        <v>-7.8467999999999993E-3</v>
      </c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</row>
    <row r="461" spans="1:17" x14ac:dyDescent="0.25">
      <c r="A461" t="str">
        <f t="shared" si="7"/>
        <v>1_459</v>
      </c>
      <c r="B461" s="1">
        <v>1</v>
      </c>
      <c r="C461" s="1">
        <v>459</v>
      </c>
      <c r="D461" s="1">
        <v>7.1468999999999996</v>
      </c>
      <c r="E461" s="1">
        <v>8.1046999999999993</v>
      </c>
      <c r="F461" s="1">
        <v>-1.8537999999999999E-2</v>
      </c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</row>
    <row r="462" spans="1:17" x14ac:dyDescent="0.25">
      <c r="A462" t="str">
        <f t="shared" si="7"/>
        <v>1_460</v>
      </c>
      <c r="B462" s="1">
        <v>1</v>
      </c>
      <c r="C462" s="1">
        <v>460</v>
      </c>
      <c r="D462" s="1">
        <v>6.8574999999999999</v>
      </c>
      <c r="E462" s="1">
        <v>8.1525999999999996</v>
      </c>
      <c r="F462" s="1">
        <v>3.2362000000000002E-2</v>
      </c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</row>
    <row r="463" spans="1:17" x14ac:dyDescent="0.25">
      <c r="A463" t="str">
        <f t="shared" si="7"/>
        <v>1_461</v>
      </c>
      <c r="B463" s="1">
        <v>1</v>
      </c>
      <c r="C463" s="1">
        <v>461</v>
      </c>
      <c r="D463" s="1">
        <v>6.7777000000000003</v>
      </c>
      <c r="E463" s="1">
        <v>8.1998999999999995</v>
      </c>
      <c r="F463" s="1">
        <v>5.4768999999999998E-3</v>
      </c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</row>
    <row r="464" spans="1:17" x14ac:dyDescent="0.25">
      <c r="A464" t="str">
        <f t="shared" si="7"/>
        <v>1_462</v>
      </c>
      <c r="B464" s="1">
        <v>1</v>
      </c>
      <c r="C464" s="1">
        <v>462</v>
      </c>
      <c r="D464" s="1">
        <v>6.8140999999999998</v>
      </c>
      <c r="E464" s="1">
        <v>8.2467000000000006</v>
      </c>
      <c r="F464" s="1">
        <v>3.5184000000000001E-3</v>
      </c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</row>
    <row r="465" spans="1:17" x14ac:dyDescent="0.25">
      <c r="A465" t="str">
        <f t="shared" si="7"/>
        <v>1_463</v>
      </c>
      <c r="B465" s="1">
        <v>1</v>
      </c>
      <c r="C465" s="1">
        <v>463</v>
      </c>
      <c r="D465" s="1">
        <v>6.9866999999999999</v>
      </c>
      <c r="E465" s="1">
        <v>8.2935999999999996</v>
      </c>
      <c r="F465" s="1">
        <v>1.9236E-2</v>
      </c>
      <c r="G465" s="1"/>
      <c r="H465" s="1"/>
      <c r="I465" s="1"/>
      <c r="J465" s="1"/>
      <c r="K465" s="1"/>
      <c r="L465" s="1"/>
      <c r="M465" s="1"/>
      <c r="N465" s="78"/>
      <c r="O465" s="1"/>
      <c r="P465" s="1"/>
      <c r="Q465" s="1"/>
    </row>
    <row r="466" spans="1:17" x14ac:dyDescent="0.25">
      <c r="A466" t="str">
        <f t="shared" si="7"/>
        <v>1_464</v>
      </c>
      <c r="B466" s="1">
        <v>1</v>
      </c>
      <c r="C466" s="1">
        <v>464</v>
      </c>
      <c r="D466" s="1">
        <v>7.2182000000000004</v>
      </c>
      <c r="E466" s="1">
        <v>8.3427000000000007</v>
      </c>
      <c r="F466" s="1">
        <v>2.0386000000000001E-2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</row>
    <row r="467" spans="1:17" x14ac:dyDescent="0.25">
      <c r="A467" t="str">
        <f t="shared" si="7"/>
        <v>1_465</v>
      </c>
      <c r="B467" s="1">
        <v>1</v>
      </c>
      <c r="C467" s="1">
        <v>465</v>
      </c>
      <c r="D467" s="1">
        <v>7.4774000000000003</v>
      </c>
      <c r="E467" s="1">
        <v>8.3935999999999993</v>
      </c>
      <c r="F467" s="1">
        <v>1.2238000000000001E-2</v>
      </c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</row>
    <row r="468" spans="1:17" x14ac:dyDescent="0.25">
      <c r="A468" t="str">
        <f t="shared" si="7"/>
        <v>1_466</v>
      </c>
      <c r="B468" s="1">
        <v>1</v>
      </c>
      <c r="C468" s="1">
        <v>466</v>
      </c>
      <c r="D468" s="1">
        <v>7.1731999999999996</v>
      </c>
      <c r="E468" s="1">
        <v>8.4444999999999997</v>
      </c>
      <c r="F468" s="1">
        <v>-1.5499000000000001E-2</v>
      </c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</row>
    <row r="469" spans="1:17" x14ac:dyDescent="0.25">
      <c r="A469" t="str">
        <f t="shared" si="7"/>
        <v>1_467</v>
      </c>
      <c r="B469" s="1">
        <v>1</v>
      </c>
      <c r="C469" s="1">
        <v>467</v>
      </c>
      <c r="D469" s="1">
        <v>6.9490999999999996</v>
      </c>
      <c r="E469" s="1">
        <v>8.4933999999999994</v>
      </c>
      <c r="F469" s="1">
        <v>-1.5108999999999999E-3</v>
      </c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</row>
    <row r="470" spans="1:17" x14ac:dyDescent="0.25">
      <c r="A470" t="str">
        <f t="shared" si="7"/>
        <v>1_468</v>
      </c>
      <c r="B470" s="1">
        <v>1</v>
      </c>
      <c r="C470" s="1">
        <v>468</v>
      </c>
      <c r="D470" s="1">
        <v>6.8129</v>
      </c>
      <c r="E470" s="1">
        <v>8.5426000000000002</v>
      </c>
      <c r="F470" s="1">
        <v>-1.3202999999999999E-3</v>
      </c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</row>
    <row r="471" spans="1:17" x14ac:dyDescent="0.25">
      <c r="A471" t="str">
        <f t="shared" si="7"/>
        <v>1_469</v>
      </c>
      <c r="B471" s="1">
        <v>1</v>
      </c>
      <c r="C471" s="1">
        <v>469</v>
      </c>
      <c r="D471" s="1">
        <v>7.2286999999999999</v>
      </c>
      <c r="E471" s="1">
        <v>8.5923999999999996</v>
      </c>
      <c r="F471" s="1">
        <v>1.4113000000000001E-2</v>
      </c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</row>
    <row r="472" spans="1:17" x14ac:dyDescent="0.25">
      <c r="A472" t="str">
        <f t="shared" si="7"/>
        <v>1_470</v>
      </c>
      <c r="B472" s="1">
        <v>1</v>
      </c>
      <c r="C472" s="1">
        <v>470</v>
      </c>
      <c r="D472" s="1">
        <v>6.7839999999999998</v>
      </c>
      <c r="E472" s="1">
        <v>8.6425000000000001</v>
      </c>
      <c r="F472" s="1">
        <v>-5.2119999999999996E-3</v>
      </c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</row>
    <row r="473" spans="1:17" x14ac:dyDescent="0.25">
      <c r="A473" t="str">
        <f t="shared" si="7"/>
        <v>1_471</v>
      </c>
      <c r="B473" s="1">
        <v>1</v>
      </c>
      <c r="C473" s="1">
        <v>471</v>
      </c>
      <c r="D473" s="1">
        <v>6.8109999999999999</v>
      </c>
      <c r="E473" s="1">
        <v>8.6919000000000004</v>
      </c>
      <c r="F473" s="1">
        <v>3.5853999999999999E-3</v>
      </c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</row>
    <row r="474" spans="1:17" x14ac:dyDescent="0.25">
      <c r="A474" t="str">
        <f t="shared" si="7"/>
        <v>1_472</v>
      </c>
      <c r="B474" s="1">
        <v>1</v>
      </c>
      <c r="C474" s="1">
        <v>472</v>
      </c>
      <c r="D474" s="1">
        <v>6.9619</v>
      </c>
      <c r="E474" s="1">
        <v>8.7423999999999999</v>
      </c>
      <c r="F474" s="1">
        <v>3.4769000000000002E-3</v>
      </c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</row>
    <row r="475" spans="1:17" x14ac:dyDescent="0.25">
      <c r="A475" t="str">
        <f t="shared" si="7"/>
        <v>1_473</v>
      </c>
      <c r="B475" s="1">
        <v>1</v>
      </c>
      <c r="C475" s="1">
        <v>473</v>
      </c>
      <c r="D475" s="1">
        <v>7.1898999999999997</v>
      </c>
      <c r="E475" s="1">
        <v>8.7942999999999998</v>
      </c>
      <c r="F475" s="1">
        <v>-1.5939999999999999E-3</v>
      </c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</row>
    <row r="476" spans="1:17" x14ac:dyDescent="0.25">
      <c r="A476" t="str">
        <f t="shared" si="7"/>
        <v>1_474</v>
      </c>
      <c r="B476" s="1">
        <v>1</v>
      </c>
      <c r="C476" s="1">
        <v>474</v>
      </c>
      <c r="D476" s="1">
        <v>7.6654999999999998</v>
      </c>
      <c r="E476" s="1">
        <v>8.8491</v>
      </c>
      <c r="F476" s="1">
        <v>2.1128999999999998E-2</v>
      </c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</row>
    <row r="477" spans="1:17" x14ac:dyDescent="0.25">
      <c r="A477" t="str">
        <f t="shared" si="7"/>
        <v>1_475</v>
      </c>
      <c r="B477" s="1">
        <v>1</v>
      </c>
      <c r="C477" s="1">
        <v>475</v>
      </c>
      <c r="D477" s="1">
        <v>6.9847999999999999</v>
      </c>
      <c r="E477" s="1">
        <v>8.9026999999999994</v>
      </c>
      <c r="F477" s="1">
        <v>1.2088E-2</v>
      </c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</row>
    <row r="478" spans="1:17" x14ac:dyDescent="0.25">
      <c r="A478" t="str">
        <f t="shared" si="7"/>
        <v>1_476</v>
      </c>
      <c r="B478" s="1">
        <v>1</v>
      </c>
      <c r="C478" s="1">
        <v>476</v>
      </c>
      <c r="D478" s="1">
        <v>6.8714000000000004</v>
      </c>
      <c r="E478" s="1">
        <v>8.9548000000000005</v>
      </c>
      <c r="F478" s="1">
        <v>3.7720999999999998E-2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</row>
    <row r="479" spans="1:17" x14ac:dyDescent="0.25">
      <c r="A479" t="str">
        <f t="shared" si="7"/>
        <v>1_477</v>
      </c>
      <c r="B479" s="1">
        <v>1</v>
      </c>
      <c r="C479" s="1">
        <v>477</v>
      </c>
      <c r="D479" s="1">
        <v>6.5098000000000003</v>
      </c>
      <c r="E479" s="1">
        <v>9.0050000000000008</v>
      </c>
      <c r="F479" s="1">
        <v>-1.3584000000000001E-2</v>
      </c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</row>
    <row r="480" spans="1:17" x14ac:dyDescent="0.25">
      <c r="A480" t="str">
        <f t="shared" si="7"/>
        <v>1_478</v>
      </c>
      <c r="B480" s="1">
        <v>1</v>
      </c>
      <c r="C480" s="1">
        <v>478</v>
      </c>
      <c r="D480" s="1">
        <v>6.9076000000000004</v>
      </c>
      <c r="E480" s="1">
        <v>9.0559999999999992</v>
      </c>
      <c r="F480" s="1">
        <v>1.7335E-2</v>
      </c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</row>
    <row r="481" spans="1:17" x14ac:dyDescent="0.25">
      <c r="A481" t="str">
        <f t="shared" si="7"/>
        <v>1_479</v>
      </c>
      <c r="B481" s="1">
        <v>1</v>
      </c>
      <c r="C481" s="1">
        <v>479</v>
      </c>
      <c r="D481" s="1">
        <v>7.3437999999999999</v>
      </c>
      <c r="E481" s="1">
        <v>9.1098999999999997</v>
      </c>
      <c r="F481" s="1">
        <v>3.1451E-2</v>
      </c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</row>
    <row r="482" spans="1:17" x14ac:dyDescent="0.25">
      <c r="A482" t="str">
        <f t="shared" si="7"/>
        <v>1_480</v>
      </c>
      <c r="B482" s="1">
        <v>1</v>
      </c>
      <c r="C482" s="1">
        <v>480</v>
      </c>
      <c r="D482" s="1">
        <v>7.4653999999999998</v>
      </c>
      <c r="E482" s="1">
        <v>9.1653000000000002</v>
      </c>
      <c r="F482" s="1">
        <v>3.7949999999999998E-2</v>
      </c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</row>
    <row r="483" spans="1:17" x14ac:dyDescent="0.25">
      <c r="A483" t="str">
        <f t="shared" si="7"/>
        <v>1_481</v>
      </c>
      <c r="B483" s="1">
        <v>1</v>
      </c>
      <c r="C483" s="1">
        <v>481</v>
      </c>
      <c r="D483" s="1">
        <v>7.6765999999999996</v>
      </c>
      <c r="E483" s="1">
        <v>9.2239000000000004</v>
      </c>
      <c r="F483" s="1">
        <v>-3.6250000000000002E-3</v>
      </c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</row>
    <row r="484" spans="1:17" x14ac:dyDescent="0.25">
      <c r="A484" t="str">
        <f t="shared" si="7"/>
        <v>1_482</v>
      </c>
      <c r="B484" s="1">
        <v>1</v>
      </c>
      <c r="C484" s="1">
        <v>482</v>
      </c>
      <c r="D484" s="1">
        <v>7.8929</v>
      </c>
      <c r="E484" s="1">
        <v>9.2843999999999998</v>
      </c>
      <c r="F484" s="1">
        <v>9.2213999999999994E-3</v>
      </c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</row>
    <row r="485" spans="1:17" x14ac:dyDescent="0.25">
      <c r="A485" t="str">
        <f t="shared" si="7"/>
        <v>1_483</v>
      </c>
      <c r="B485" s="1">
        <v>1</v>
      </c>
      <c r="C485" s="1">
        <v>483</v>
      </c>
      <c r="D485" s="1">
        <v>7.8052000000000001</v>
      </c>
      <c r="E485" s="1">
        <v>9.3450000000000006</v>
      </c>
      <c r="F485" s="1">
        <v>8.7291999999999995E-3</v>
      </c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</row>
    <row r="486" spans="1:17" x14ac:dyDescent="0.25">
      <c r="A486" t="str">
        <f t="shared" si="7"/>
        <v>1_484</v>
      </c>
      <c r="B486" s="1">
        <v>1</v>
      </c>
      <c r="C486" s="1">
        <v>484</v>
      </c>
      <c r="D486" s="1">
        <v>7.8101000000000003</v>
      </c>
      <c r="E486" s="1">
        <v>9.4060000000000006</v>
      </c>
      <c r="F486" s="1">
        <v>-8.1738000000000004E-4</v>
      </c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</row>
    <row r="487" spans="1:17" x14ac:dyDescent="0.25">
      <c r="A487" t="str">
        <f t="shared" si="7"/>
        <v>1_485</v>
      </c>
      <c r="B487" s="1">
        <v>1</v>
      </c>
      <c r="C487" s="1">
        <v>485</v>
      </c>
      <c r="D487" s="1">
        <v>7.3170999999999999</v>
      </c>
      <c r="E487" s="1">
        <v>9.4657999999999998</v>
      </c>
      <c r="F487" s="1">
        <v>-5.7383E-3</v>
      </c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</row>
    <row r="488" spans="1:17" x14ac:dyDescent="0.25">
      <c r="A488" t="str">
        <f t="shared" si="7"/>
        <v>1_486</v>
      </c>
      <c r="B488" s="1">
        <v>1</v>
      </c>
      <c r="C488" s="1">
        <v>486</v>
      </c>
      <c r="D488" s="1">
        <v>7.3193999999999999</v>
      </c>
      <c r="E488" s="1">
        <v>9.5244999999999997</v>
      </c>
      <c r="F488" s="1">
        <v>-2.4267999999999998E-3</v>
      </c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</row>
    <row r="489" spans="1:17" x14ac:dyDescent="0.25">
      <c r="A489" t="str">
        <f t="shared" si="7"/>
        <v>1_487</v>
      </c>
      <c r="B489" s="1">
        <v>1</v>
      </c>
      <c r="C489" s="1">
        <v>487</v>
      </c>
      <c r="D489" s="1">
        <v>7.2384000000000004</v>
      </c>
      <c r="E489" s="1">
        <v>9.5823</v>
      </c>
      <c r="F489" s="1">
        <v>-3.3216999999999999E-3</v>
      </c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</row>
    <row r="490" spans="1:17" x14ac:dyDescent="0.25">
      <c r="A490" t="str">
        <f t="shared" si="7"/>
        <v>1_488</v>
      </c>
      <c r="B490" s="1">
        <v>1</v>
      </c>
      <c r="C490" s="1">
        <v>488</v>
      </c>
      <c r="D490" s="1">
        <v>6.8962000000000003</v>
      </c>
      <c r="E490" s="1">
        <v>9.6379000000000001</v>
      </c>
      <c r="F490" s="1">
        <v>6.9147000000000002E-3</v>
      </c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</row>
    <row r="491" spans="1:17" x14ac:dyDescent="0.25">
      <c r="A491" t="str">
        <f t="shared" si="7"/>
        <v>1_489</v>
      </c>
      <c r="B491" s="1">
        <v>1</v>
      </c>
      <c r="C491" s="1">
        <v>489</v>
      </c>
      <c r="D491" s="1">
        <v>7.165</v>
      </c>
      <c r="E491" s="1">
        <v>9.6946999999999992</v>
      </c>
      <c r="F491" s="1">
        <v>2.4053000000000001E-2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</row>
    <row r="492" spans="1:17" x14ac:dyDescent="0.25">
      <c r="A492" t="str">
        <f t="shared" si="7"/>
        <v>1_490</v>
      </c>
      <c r="B492" s="1">
        <v>1</v>
      </c>
      <c r="C492" s="1">
        <v>490</v>
      </c>
      <c r="D492" s="1">
        <v>7.3144999999999998</v>
      </c>
      <c r="E492" s="1">
        <v>9.7533999999999992</v>
      </c>
      <c r="F492" s="1">
        <v>1.9347E-2</v>
      </c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</row>
    <row r="493" spans="1:17" x14ac:dyDescent="0.25">
      <c r="A493" t="str">
        <f t="shared" si="7"/>
        <v>1_491</v>
      </c>
      <c r="B493" s="1">
        <v>1</v>
      </c>
      <c r="C493" s="1">
        <v>491</v>
      </c>
      <c r="D493" s="1">
        <v>7.3974000000000002</v>
      </c>
      <c r="E493" s="1">
        <v>9.8135999999999992</v>
      </c>
      <c r="F493" s="1">
        <v>1.6586E-2</v>
      </c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</row>
    <row r="494" spans="1:17" x14ac:dyDescent="0.25">
      <c r="A494" t="str">
        <f t="shared" si="7"/>
        <v>1_492</v>
      </c>
      <c r="B494" s="1">
        <v>1</v>
      </c>
      <c r="C494" s="1">
        <v>492</v>
      </c>
      <c r="D494" s="1">
        <v>7.6501999999999999</v>
      </c>
      <c r="E494" s="1">
        <v>9.8757000000000001</v>
      </c>
      <c r="F494" s="1">
        <v>8.2324000000000008E-3</v>
      </c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</row>
    <row r="495" spans="1:17" x14ac:dyDescent="0.25">
      <c r="A495" t="str">
        <f t="shared" si="7"/>
        <v>1_493</v>
      </c>
      <c r="B495" s="1">
        <v>1</v>
      </c>
      <c r="C495" s="1">
        <v>493</v>
      </c>
      <c r="D495" s="1">
        <v>7.5129999999999999</v>
      </c>
      <c r="E495" s="1">
        <v>9.9377999999999993</v>
      </c>
      <c r="F495" s="1">
        <v>1.3113E-2</v>
      </c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</row>
    <row r="496" spans="1:17" x14ac:dyDescent="0.25">
      <c r="A496" t="str">
        <f t="shared" si="7"/>
        <v>1_494</v>
      </c>
      <c r="B496" s="1">
        <v>1</v>
      </c>
      <c r="C496" s="1">
        <v>494</v>
      </c>
      <c r="D496" s="1">
        <v>7.5187999999999997</v>
      </c>
      <c r="E496" s="1">
        <v>10.000999999999999</v>
      </c>
      <c r="F496" s="1">
        <v>2.8898000000000001E-3</v>
      </c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</row>
    <row r="497" spans="1:17" x14ac:dyDescent="0.25">
      <c r="A497" t="str">
        <f t="shared" si="7"/>
        <v>1_495</v>
      </c>
      <c r="B497" s="1">
        <v>1</v>
      </c>
      <c r="C497" s="1">
        <v>495</v>
      </c>
      <c r="D497" s="1">
        <v>7.1039000000000003</v>
      </c>
      <c r="E497" s="1">
        <v>10.061999999999999</v>
      </c>
      <c r="F497" s="1">
        <v>2.9367000000000001E-2</v>
      </c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</row>
    <row r="498" spans="1:17" x14ac:dyDescent="0.25">
      <c r="A498" t="str">
        <f t="shared" si="7"/>
        <v>1_496</v>
      </c>
      <c r="B498" s="1">
        <v>1</v>
      </c>
      <c r="C498" s="1">
        <v>496</v>
      </c>
      <c r="D498" s="1">
        <v>7.6489000000000003</v>
      </c>
      <c r="E498" s="1">
        <v>10.125</v>
      </c>
      <c r="F498" s="1">
        <v>1.2161E-2</v>
      </c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</row>
    <row r="499" spans="1:17" x14ac:dyDescent="0.25">
      <c r="A499" t="str">
        <f t="shared" si="7"/>
        <v>1_497</v>
      </c>
      <c r="B499" s="1">
        <v>1</v>
      </c>
      <c r="C499" s="1">
        <v>497</v>
      </c>
      <c r="D499" s="1">
        <v>8.0367999999999995</v>
      </c>
      <c r="E499" s="1">
        <v>10.193</v>
      </c>
      <c r="F499" s="1">
        <v>7.7516E-3</v>
      </c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</row>
    <row r="500" spans="1:17" x14ac:dyDescent="0.25">
      <c r="A500" t="str">
        <f t="shared" si="7"/>
        <v>1_498</v>
      </c>
      <c r="B500" s="1">
        <v>1</v>
      </c>
      <c r="C500" s="1">
        <v>498</v>
      </c>
      <c r="D500" s="1">
        <v>7.9889999999999999</v>
      </c>
      <c r="E500" s="1">
        <v>10.26</v>
      </c>
      <c r="F500" s="1">
        <v>2.4722000000000001E-2</v>
      </c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</row>
    <row r="501" spans="1:17" x14ac:dyDescent="0.25">
      <c r="A501" t="str">
        <f t="shared" si="7"/>
        <v>1_499</v>
      </c>
      <c r="B501" s="1">
        <v>1</v>
      </c>
      <c r="C501" s="1">
        <v>499</v>
      </c>
      <c r="D501" s="1">
        <v>8.1090999999999998</v>
      </c>
      <c r="E501" s="1">
        <v>10.329000000000001</v>
      </c>
      <c r="F501" s="1">
        <v>-1.7561E-2</v>
      </c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</row>
    <row r="502" spans="1:17" x14ac:dyDescent="0.25">
      <c r="A502" t="str">
        <f t="shared" si="7"/>
        <v>1_500</v>
      </c>
      <c r="B502" s="1">
        <v>1</v>
      </c>
      <c r="C502" s="1">
        <v>500</v>
      </c>
      <c r="D502" s="1">
        <v>8.1560000000000006</v>
      </c>
      <c r="E502" s="1">
        <v>10.4</v>
      </c>
      <c r="F502" s="1">
        <v>2.5260000000000001E-2</v>
      </c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</row>
    <row r="503" spans="1:17" x14ac:dyDescent="0.25">
      <c r="A503" t="str">
        <f t="shared" si="7"/>
        <v>1_501</v>
      </c>
      <c r="B503" s="1">
        <v>1</v>
      </c>
      <c r="C503" s="1">
        <v>501</v>
      </c>
      <c r="D503" s="1">
        <v>8.5215999999999994</v>
      </c>
      <c r="E503" s="1">
        <v>10.472</v>
      </c>
      <c r="F503" s="1">
        <v>1.9043999999999998E-2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</row>
    <row r="504" spans="1:17" x14ac:dyDescent="0.25">
      <c r="A504" t="str">
        <f t="shared" si="7"/>
        <v>1_502</v>
      </c>
      <c r="B504" s="1">
        <v>1</v>
      </c>
      <c r="C504" s="1">
        <v>502</v>
      </c>
      <c r="D504" s="1">
        <v>8.5121000000000002</v>
      </c>
      <c r="E504" s="1">
        <v>10.548</v>
      </c>
      <c r="F504" s="1">
        <v>-3.5750999999999999E-3</v>
      </c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</row>
    <row r="505" spans="1:17" x14ac:dyDescent="0.25">
      <c r="A505" t="str">
        <f t="shared" si="7"/>
        <v>1_503</v>
      </c>
      <c r="B505" s="1">
        <v>1</v>
      </c>
      <c r="C505" s="1">
        <v>503</v>
      </c>
      <c r="D505" s="1">
        <v>8.5126000000000008</v>
      </c>
      <c r="E505" s="1">
        <v>10.622999999999999</v>
      </c>
      <c r="F505" s="1">
        <v>1.6701999999999999E-3</v>
      </c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</row>
    <row r="506" spans="1:17" x14ac:dyDescent="0.25">
      <c r="A506" t="str">
        <f t="shared" si="7"/>
        <v>1_504</v>
      </c>
      <c r="B506" s="1">
        <v>1</v>
      </c>
      <c r="C506" s="1">
        <v>504</v>
      </c>
      <c r="D506" s="1">
        <v>8.7039000000000009</v>
      </c>
      <c r="E506" s="1">
        <v>10.698</v>
      </c>
      <c r="F506" s="1">
        <v>1.2416E-2</v>
      </c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</row>
    <row r="507" spans="1:17" x14ac:dyDescent="0.25">
      <c r="A507" t="str">
        <f t="shared" si="7"/>
        <v>1_505</v>
      </c>
      <c r="B507" s="1">
        <v>1</v>
      </c>
      <c r="C507" s="1">
        <v>505</v>
      </c>
      <c r="D507" s="1">
        <v>8.7620000000000005</v>
      </c>
      <c r="E507" s="1">
        <v>10.776</v>
      </c>
      <c r="F507" s="1">
        <v>-8.3441000000000001E-3</v>
      </c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</row>
    <row r="508" spans="1:17" x14ac:dyDescent="0.25">
      <c r="A508" t="str">
        <f t="shared" si="7"/>
        <v>1_506</v>
      </c>
      <c r="B508" s="1">
        <v>1</v>
      </c>
      <c r="C508" s="1">
        <v>506</v>
      </c>
      <c r="D508" s="1">
        <v>9.0155999999999992</v>
      </c>
      <c r="E508" s="1">
        <v>10.856</v>
      </c>
      <c r="F508" s="1">
        <v>2.1052000000000001E-2</v>
      </c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</row>
    <row r="509" spans="1:17" x14ac:dyDescent="0.25">
      <c r="A509" t="str">
        <f t="shared" si="7"/>
        <v>1_507</v>
      </c>
      <c r="B509" s="1">
        <v>1</v>
      </c>
      <c r="C509" s="1">
        <v>507</v>
      </c>
      <c r="D509" s="1">
        <v>9.3072999999999997</v>
      </c>
      <c r="E509" s="1">
        <v>10.939</v>
      </c>
      <c r="F509" s="1">
        <v>1.7561E-2</v>
      </c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</row>
    <row r="510" spans="1:17" x14ac:dyDescent="0.25">
      <c r="A510" t="str">
        <f t="shared" si="7"/>
        <v>1_508</v>
      </c>
      <c r="B510" s="1">
        <v>1</v>
      </c>
      <c r="C510" s="1">
        <v>508</v>
      </c>
      <c r="D510" s="1">
        <v>9.3531999999999993</v>
      </c>
      <c r="E510" s="1">
        <v>11.023999999999999</v>
      </c>
      <c r="F510" s="1">
        <v>-7.3540000000000003E-3</v>
      </c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</row>
    <row r="511" spans="1:17" x14ac:dyDescent="0.25">
      <c r="A511" t="str">
        <f t="shared" si="7"/>
        <v>1_509</v>
      </c>
      <c r="B511" s="1">
        <v>1</v>
      </c>
      <c r="C511" s="1">
        <v>509</v>
      </c>
      <c r="D511" s="1">
        <v>9.6219999999999999</v>
      </c>
      <c r="E511" s="1">
        <v>11.111000000000001</v>
      </c>
      <c r="F511" s="1">
        <v>2.1002E-2</v>
      </c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</row>
    <row r="512" spans="1:17" x14ac:dyDescent="0.25">
      <c r="A512" t="str">
        <f t="shared" si="7"/>
        <v>1_510</v>
      </c>
      <c r="B512" s="1">
        <v>1</v>
      </c>
      <c r="C512" s="1">
        <v>510</v>
      </c>
      <c r="D512" s="1">
        <v>9.3994999999999997</v>
      </c>
      <c r="E512" s="1">
        <v>11.198</v>
      </c>
      <c r="F512" s="1">
        <v>-1.5231E-2</v>
      </c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</row>
    <row r="513" spans="1:17" x14ac:dyDescent="0.25">
      <c r="A513" t="str">
        <f t="shared" si="7"/>
        <v>1_511</v>
      </c>
      <c r="B513" s="1">
        <v>1</v>
      </c>
      <c r="C513" s="1">
        <v>511</v>
      </c>
      <c r="D513" s="1">
        <v>9.1236999999999995</v>
      </c>
      <c r="E513" s="1">
        <v>11.285</v>
      </c>
      <c r="F513" s="1">
        <v>-5.6734999999999997E-3</v>
      </c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</row>
    <row r="514" spans="1:17" x14ac:dyDescent="0.25">
      <c r="A514" t="str">
        <f t="shared" si="7"/>
        <v>1_512</v>
      </c>
      <c r="B514" s="1">
        <v>1</v>
      </c>
      <c r="C514" s="1">
        <v>512</v>
      </c>
      <c r="D514" s="1">
        <v>9.4869000000000003</v>
      </c>
      <c r="E514" s="1">
        <v>11.374000000000001</v>
      </c>
      <c r="F514" s="1">
        <v>2.0381E-2</v>
      </c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</row>
    <row r="515" spans="1:17" x14ac:dyDescent="0.25">
      <c r="A515" t="str">
        <f t="shared" ref="A515:A578" si="8">B515&amp;"_"&amp;C515</f>
        <v>1_513</v>
      </c>
      <c r="B515" s="1">
        <v>1</v>
      </c>
      <c r="C515" s="1">
        <v>513</v>
      </c>
      <c r="D515" s="1">
        <v>9.1003000000000007</v>
      </c>
      <c r="E515" s="1">
        <v>11.462999999999999</v>
      </c>
      <c r="F515" s="1">
        <v>1.074E-2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</row>
    <row r="516" spans="1:17" x14ac:dyDescent="0.25">
      <c r="A516" t="str">
        <f t="shared" si="8"/>
        <v>1_514</v>
      </c>
      <c r="B516" s="1">
        <v>1</v>
      </c>
      <c r="C516" s="1">
        <v>514</v>
      </c>
      <c r="D516" s="1">
        <v>8.8459000000000003</v>
      </c>
      <c r="E516" s="1">
        <v>11.548</v>
      </c>
      <c r="F516" s="1">
        <v>-3.7035999999999999E-2</v>
      </c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</row>
    <row r="517" spans="1:17" x14ac:dyDescent="0.25">
      <c r="A517" t="str">
        <f t="shared" si="8"/>
        <v>1_515</v>
      </c>
      <c r="B517" s="1">
        <v>1</v>
      </c>
      <c r="C517" s="1">
        <v>515</v>
      </c>
      <c r="D517" s="1">
        <v>8.6392000000000007</v>
      </c>
      <c r="E517" s="1">
        <v>11.631</v>
      </c>
      <c r="F517" s="1">
        <v>1.2252000000000001E-2</v>
      </c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</row>
    <row r="518" spans="1:17" x14ac:dyDescent="0.25">
      <c r="A518" t="str">
        <f t="shared" si="8"/>
        <v>1_516</v>
      </c>
      <c r="B518" s="1">
        <v>1</v>
      </c>
      <c r="C518" s="1">
        <v>516</v>
      </c>
      <c r="D518" s="1">
        <v>8.3604000000000003</v>
      </c>
      <c r="E518" s="1">
        <v>11.715</v>
      </c>
      <c r="F518" s="1">
        <v>-1.0173E-2</v>
      </c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</row>
    <row r="519" spans="1:17" x14ac:dyDescent="0.25">
      <c r="A519" t="str">
        <f t="shared" si="8"/>
        <v>1_517</v>
      </c>
      <c r="B519" s="1">
        <v>1</v>
      </c>
      <c r="C519" s="1">
        <v>517</v>
      </c>
      <c r="D519" s="1">
        <v>7.7804000000000002</v>
      </c>
      <c r="E519" s="1">
        <v>11.794</v>
      </c>
      <c r="F519" s="1">
        <v>-9.0956000000000006E-3</v>
      </c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</row>
    <row r="520" spans="1:17" x14ac:dyDescent="0.25">
      <c r="A520" t="str">
        <f t="shared" si="8"/>
        <v>1_518</v>
      </c>
      <c r="B520" s="1">
        <v>1</v>
      </c>
      <c r="C520" s="1">
        <v>518</v>
      </c>
      <c r="D520" s="1">
        <v>7.2332000000000001</v>
      </c>
      <c r="E520" s="1">
        <v>11.867000000000001</v>
      </c>
      <c r="F520" s="1">
        <v>-1.9827999999999998E-2</v>
      </c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</row>
    <row r="521" spans="1:17" x14ac:dyDescent="0.25">
      <c r="A521" t="str">
        <f t="shared" si="8"/>
        <v>1_519</v>
      </c>
      <c r="B521" s="1">
        <v>1</v>
      </c>
      <c r="C521" s="1">
        <v>519</v>
      </c>
      <c r="D521" s="1">
        <v>7.3574000000000002</v>
      </c>
      <c r="E521" s="1">
        <v>11.939</v>
      </c>
      <c r="F521" s="1">
        <v>2.0792000000000001E-2</v>
      </c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</row>
    <row r="522" spans="1:17" x14ac:dyDescent="0.25">
      <c r="A522" t="str">
        <f t="shared" si="8"/>
        <v>1_520</v>
      </c>
      <c r="B522" s="1">
        <v>1</v>
      </c>
      <c r="C522" s="1">
        <v>520</v>
      </c>
      <c r="D522" s="1">
        <v>7.1414</v>
      </c>
      <c r="E522" s="1">
        <v>12.010999999999999</v>
      </c>
      <c r="F522" s="1">
        <v>3.0426999999999999E-2</v>
      </c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</row>
    <row r="523" spans="1:17" x14ac:dyDescent="0.25">
      <c r="A523" t="str">
        <f t="shared" si="8"/>
        <v>1_521</v>
      </c>
      <c r="B523" s="1">
        <v>1</v>
      </c>
      <c r="C523" s="1">
        <v>521</v>
      </c>
      <c r="D523" s="1">
        <v>6.6635</v>
      </c>
      <c r="E523" s="1">
        <v>12.08</v>
      </c>
      <c r="F523" s="1">
        <v>3.5626999999999998E-3</v>
      </c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</row>
    <row r="524" spans="1:17" x14ac:dyDescent="0.25">
      <c r="A524" t="str">
        <f t="shared" si="8"/>
        <v>1_522</v>
      </c>
      <c r="B524" s="1">
        <v>1</v>
      </c>
      <c r="C524" s="1">
        <v>522</v>
      </c>
      <c r="D524" s="1">
        <v>6.4408000000000003</v>
      </c>
      <c r="E524" s="1">
        <v>12.144</v>
      </c>
      <c r="F524" s="1">
        <v>1.2237E-2</v>
      </c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</row>
    <row r="525" spans="1:17" x14ac:dyDescent="0.25">
      <c r="A525" t="str">
        <f t="shared" si="8"/>
        <v>1_523</v>
      </c>
      <c r="B525" s="1">
        <v>1</v>
      </c>
      <c r="C525" s="1">
        <v>523</v>
      </c>
      <c r="D525" s="1">
        <v>7.0761000000000003</v>
      </c>
      <c r="E525" s="1">
        <v>12.212</v>
      </c>
      <c r="F525" s="1">
        <v>2.8198000000000001E-2</v>
      </c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</row>
    <row r="526" spans="1:17" x14ac:dyDescent="0.25">
      <c r="A526" t="str">
        <f t="shared" si="8"/>
        <v>1_524</v>
      </c>
      <c r="B526" s="1">
        <v>1</v>
      </c>
      <c r="C526" s="1">
        <v>524</v>
      </c>
      <c r="D526" s="1">
        <v>7.0190000000000001</v>
      </c>
      <c r="E526" s="1">
        <v>12.284000000000001</v>
      </c>
      <c r="F526" s="1">
        <v>2.3855999999999999E-2</v>
      </c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</row>
    <row r="527" spans="1:17" x14ac:dyDescent="0.25">
      <c r="A527" t="str">
        <f t="shared" si="8"/>
        <v>1_525</v>
      </c>
      <c r="B527" s="1">
        <v>1</v>
      </c>
      <c r="C527" s="1">
        <v>525</v>
      </c>
      <c r="D527" s="1">
        <v>6.7366000000000001</v>
      </c>
      <c r="E527" s="1">
        <v>12.353999999999999</v>
      </c>
      <c r="F527" s="1">
        <v>-1.5108E-2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</row>
    <row r="528" spans="1:17" x14ac:dyDescent="0.25">
      <c r="A528" t="str">
        <f t="shared" si="8"/>
        <v>1_526</v>
      </c>
      <c r="B528" s="1">
        <v>1</v>
      </c>
      <c r="C528" s="1">
        <v>526</v>
      </c>
      <c r="D528" s="1">
        <v>6.6616999999999997</v>
      </c>
      <c r="E528" s="1">
        <v>12.423</v>
      </c>
      <c r="F528" s="1">
        <v>1.1346E-2</v>
      </c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</row>
    <row r="529" spans="1:17" x14ac:dyDescent="0.25">
      <c r="A529" t="str">
        <f t="shared" si="8"/>
        <v>1_527</v>
      </c>
      <c r="B529" s="1">
        <v>1</v>
      </c>
      <c r="C529" s="1">
        <v>527</v>
      </c>
      <c r="D529" s="1">
        <v>6.8727999999999998</v>
      </c>
      <c r="E529" s="1">
        <v>12.494</v>
      </c>
      <c r="F529" s="1">
        <v>2.5162E-2</v>
      </c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</row>
    <row r="530" spans="1:17" x14ac:dyDescent="0.25">
      <c r="A530" t="str">
        <f t="shared" si="8"/>
        <v>1_528</v>
      </c>
      <c r="B530" s="1">
        <v>1</v>
      </c>
      <c r="C530" s="1">
        <v>528</v>
      </c>
      <c r="D530" s="1">
        <v>6.7294</v>
      </c>
      <c r="E530" s="1">
        <v>12.564</v>
      </c>
      <c r="F530" s="1">
        <v>-1.9230000000000001E-2</v>
      </c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</row>
    <row r="531" spans="1:17" x14ac:dyDescent="0.25">
      <c r="A531" t="str">
        <f t="shared" si="8"/>
        <v>1_529</v>
      </c>
      <c r="B531" s="1">
        <v>1</v>
      </c>
      <c r="C531" s="1">
        <v>529</v>
      </c>
      <c r="D531" s="1">
        <v>7.4908999999999999</v>
      </c>
      <c r="E531" s="1">
        <v>12.638999999999999</v>
      </c>
      <c r="F531" s="1">
        <v>2.8115000000000001E-2</v>
      </c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</row>
    <row r="532" spans="1:17" x14ac:dyDescent="0.25">
      <c r="A532" t="str">
        <f t="shared" si="8"/>
        <v>1_530</v>
      </c>
      <c r="B532" s="1">
        <v>1</v>
      </c>
      <c r="C532" s="1">
        <v>530</v>
      </c>
      <c r="D532" s="1">
        <v>6.7325999999999997</v>
      </c>
      <c r="E532" s="1">
        <v>12.712999999999999</v>
      </c>
      <c r="F532" s="1">
        <v>-1.2234E-2</v>
      </c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</row>
    <row r="533" spans="1:17" x14ac:dyDescent="0.25">
      <c r="A533" t="str">
        <f t="shared" si="8"/>
        <v>1_531</v>
      </c>
      <c r="B533" s="1">
        <v>1</v>
      </c>
      <c r="C533" s="1">
        <v>531</v>
      </c>
      <c r="D533" s="1">
        <v>6.5303000000000004</v>
      </c>
      <c r="E533" s="1">
        <v>12.782</v>
      </c>
      <c r="F533" s="1">
        <v>4.8986999999999998E-3</v>
      </c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</row>
    <row r="534" spans="1:17" x14ac:dyDescent="0.25">
      <c r="A534" t="str">
        <f t="shared" si="8"/>
        <v>1_532</v>
      </c>
      <c r="B534" s="1">
        <v>1</v>
      </c>
      <c r="C534" s="1">
        <v>532</v>
      </c>
      <c r="D534" s="1">
        <v>6.7255000000000003</v>
      </c>
      <c r="E534" s="1">
        <v>12.852</v>
      </c>
      <c r="F534" s="1">
        <v>1.6424999999999999E-2</v>
      </c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</row>
    <row r="535" spans="1:17" x14ac:dyDescent="0.25">
      <c r="A535" t="str">
        <f t="shared" si="8"/>
        <v>1_533</v>
      </c>
      <c r="B535" s="1">
        <v>1</v>
      </c>
      <c r="C535" s="1">
        <v>533</v>
      </c>
      <c r="D535" s="1">
        <v>6.2557999999999998</v>
      </c>
      <c r="E535" s="1">
        <v>12.920999999999999</v>
      </c>
      <c r="F535" s="1">
        <v>1.5174999999999999E-2</v>
      </c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</row>
    <row r="536" spans="1:17" x14ac:dyDescent="0.25">
      <c r="A536" t="str">
        <f t="shared" si="8"/>
        <v>1_534</v>
      </c>
      <c r="B536" s="1">
        <v>1</v>
      </c>
      <c r="C536" s="1">
        <v>534</v>
      </c>
      <c r="D536" s="1">
        <v>6.5712999999999999</v>
      </c>
      <c r="E536" s="1">
        <v>12.987</v>
      </c>
      <c r="F536" s="1">
        <v>1.4273999999999999E-3</v>
      </c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</row>
    <row r="537" spans="1:17" x14ac:dyDescent="0.25">
      <c r="A537" t="str">
        <f t="shared" si="8"/>
        <v>1_535</v>
      </c>
      <c r="B537" s="1">
        <v>1</v>
      </c>
      <c r="C537" s="1">
        <v>535</v>
      </c>
      <c r="D537" s="1">
        <v>6.8150000000000004</v>
      </c>
      <c r="E537" s="1">
        <v>13.06</v>
      </c>
      <c r="F537" s="1">
        <v>6.8139999999999995E-5</v>
      </c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</row>
    <row r="538" spans="1:17" x14ac:dyDescent="0.25">
      <c r="A538" t="str">
        <f t="shared" si="8"/>
        <v>1_536</v>
      </c>
      <c r="B538" s="1">
        <v>1</v>
      </c>
      <c r="C538" s="1">
        <v>536</v>
      </c>
      <c r="D538" s="1">
        <v>6.5739999999999998</v>
      </c>
      <c r="E538" s="1">
        <v>13.132</v>
      </c>
      <c r="F538" s="1">
        <v>-2.2030000000000001E-3</v>
      </c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</row>
    <row r="539" spans="1:17" x14ac:dyDescent="0.25">
      <c r="A539" t="str">
        <f t="shared" si="8"/>
        <v>1_537</v>
      </c>
      <c r="B539" s="1">
        <v>1</v>
      </c>
      <c r="C539" s="1">
        <v>537</v>
      </c>
      <c r="D539" s="1">
        <v>6.8971</v>
      </c>
      <c r="E539" s="1">
        <v>13.206</v>
      </c>
      <c r="F539" s="1">
        <v>1.1914E-3</v>
      </c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</row>
    <row r="540" spans="1:17" x14ac:dyDescent="0.25">
      <c r="A540" t="str">
        <f t="shared" si="8"/>
        <v>1_538</v>
      </c>
      <c r="B540" s="1">
        <v>1</v>
      </c>
      <c r="C540" s="1">
        <v>538</v>
      </c>
      <c r="D540" s="1">
        <v>6.9043000000000001</v>
      </c>
      <c r="E540" s="1">
        <v>13.282</v>
      </c>
      <c r="F540" s="1">
        <v>-9.3470000000000001E-4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</row>
    <row r="541" spans="1:17" x14ac:dyDescent="0.25">
      <c r="A541" t="str">
        <f t="shared" si="8"/>
        <v>1_539</v>
      </c>
      <c r="B541" s="1">
        <v>1</v>
      </c>
      <c r="C541" s="1">
        <v>539</v>
      </c>
      <c r="D541" s="1">
        <v>7.1132999999999997</v>
      </c>
      <c r="E541" s="1">
        <v>13.359</v>
      </c>
      <c r="F541" s="1">
        <v>6.7245999999999998E-3</v>
      </c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</row>
    <row r="542" spans="1:17" x14ac:dyDescent="0.25">
      <c r="A542" t="str">
        <f t="shared" si="8"/>
        <v>1_540</v>
      </c>
      <c r="B542" s="1">
        <v>1</v>
      </c>
      <c r="C542" s="1">
        <v>540</v>
      </c>
      <c r="D542" s="1">
        <v>7.2409999999999997</v>
      </c>
      <c r="E542" s="1">
        <v>13.439</v>
      </c>
      <c r="F542" s="1">
        <v>1.3545E-2</v>
      </c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</row>
    <row r="543" spans="1:17" x14ac:dyDescent="0.25">
      <c r="A543" t="str">
        <f t="shared" si="8"/>
        <v>1_541</v>
      </c>
      <c r="B543" s="1">
        <v>1</v>
      </c>
      <c r="C543" s="1">
        <v>541</v>
      </c>
      <c r="D543" s="1">
        <v>7.4931000000000001</v>
      </c>
      <c r="E543" s="1">
        <v>13.521000000000001</v>
      </c>
      <c r="F543" s="1">
        <v>3.9285E-2</v>
      </c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</row>
    <row r="544" spans="1:17" x14ac:dyDescent="0.25">
      <c r="A544" t="str">
        <f t="shared" si="8"/>
        <v>1_542</v>
      </c>
      <c r="B544" s="1">
        <v>1</v>
      </c>
      <c r="C544" s="1">
        <v>542</v>
      </c>
      <c r="D544" s="1">
        <v>7.76</v>
      </c>
      <c r="E544" s="1">
        <v>13.606999999999999</v>
      </c>
      <c r="F544" s="1">
        <v>1.8957000000000002E-2</v>
      </c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</row>
    <row r="545" spans="1:17" x14ac:dyDescent="0.25">
      <c r="A545" t="str">
        <f t="shared" si="8"/>
        <v>1_543</v>
      </c>
      <c r="B545" s="1">
        <v>1</v>
      </c>
      <c r="C545" s="1">
        <v>543</v>
      </c>
      <c r="D545" s="1">
        <v>7.7426000000000004</v>
      </c>
      <c r="E545" s="1">
        <v>13.696</v>
      </c>
      <c r="F545" s="1">
        <v>-4.0990999999999996E-3</v>
      </c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</row>
    <row r="546" spans="1:17" x14ac:dyDescent="0.25">
      <c r="A546" t="str">
        <f t="shared" si="8"/>
        <v>1_544</v>
      </c>
      <c r="B546" s="1">
        <v>1</v>
      </c>
      <c r="C546" s="1">
        <v>544</v>
      </c>
      <c r="D546" s="1">
        <v>7.7169999999999996</v>
      </c>
      <c r="E546" s="1">
        <v>13.784000000000001</v>
      </c>
      <c r="F546" s="1">
        <v>1.6553E-3</v>
      </c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</row>
    <row r="547" spans="1:17" x14ac:dyDescent="0.25">
      <c r="A547" t="str">
        <f t="shared" si="8"/>
        <v>1_545</v>
      </c>
      <c r="B547" s="1">
        <v>1</v>
      </c>
      <c r="C547" s="1">
        <v>545</v>
      </c>
      <c r="D547" s="1">
        <v>8.3688000000000002</v>
      </c>
      <c r="E547" s="1">
        <v>13.879</v>
      </c>
      <c r="F547" s="1">
        <v>5.0552E-2</v>
      </c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</row>
    <row r="548" spans="1:17" x14ac:dyDescent="0.25">
      <c r="A548" t="str">
        <f t="shared" si="8"/>
        <v>1_546</v>
      </c>
      <c r="B548" s="1">
        <v>1</v>
      </c>
      <c r="C548" s="1">
        <v>546</v>
      </c>
      <c r="D548" s="1">
        <v>8.8115000000000006</v>
      </c>
      <c r="E548" s="1">
        <v>13.978</v>
      </c>
      <c r="F548" s="1">
        <v>3.4123000000000001E-2</v>
      </c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</row>
    <row r="549" spans="1:17" x14ac:dyDescent="0.25">
      <c r="A549" t="str">
        <f t="shared" si="8"/>
        <v>1_547</v>
      </c>
      <c r="B549" s="1">
        <v>1</v>
      </c>
      <c r="C549" s="1">
        <v>547</v>
      </c>
      <c r="D549" s="1">
        <v>8.0774000000000008</v>
      </c>
      <c r="E549" s="1">
        <v>14.079000000000001</v>
      </c>
      <c r="F549" s="1">
        <v>-1.519E-3</v>
      </c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</row>
    <row r="550" spans="1:17" x14ac:dyDescent="0.25">
      <c r="A550" t="str">
        <f t="shared" si="8"/>
        <v>1_548</v>
      </c>
      <c r="B550" s="1">
        <v>1</v>
      </c>
      <c r="C550" s="1">
        <v>548</v>
      </c>
      <c r="D550" s="1">
        <v>8.3472000000000008</v>
      </c>
      <c r="E550" s="1">
        <v>14.175000000000001</v>
      </c>
      <c r="F550" s="1">
        <v>2.0646000000000001E-2</v>
      </c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</row>
    <row r="551" spans="1:17" x14ac:dyDescent="0.25">
      <c r="A551" t="str">
        <f t="shared" si="8"/>
        <v>1_549</v>
      </c>
      <c r="B551" s="1">
        <v>1</v>
      </c>
      <c r="C551" s="1">
        <v>549</v>
      </c>
      <c r="D551" s="1">
        <v>8.3226999999999993</v>
      </c>
      <c r="E551" s="1">
        <v>14.273999999999999</v>
      </c>
      <c r="F551" s="1">
        <v>2.1170999999999999E-2</v>
      </c>
      <c r="G551" s="1"/>
      <c r="H551" s="1"/>
      <c r="I551" s="1"/>
      <c r="J551" s="1"/>
      <c r="K551" s="1"/>
      <c r="L551" s="1"/>
      <c r="M551" s="78"/>
      <c r="N551" s="1"/>
      <c r="O551" s="1"/>
      <c r="P551" s="1"/>
      <c r="Q551" s="1"/>
    </row>
    <row r="552" spans="1:17" x14ac:dyDescent="0.25">
      <c r="A552" t="str">
        <f t="shared" si="8"/>
        <v>1_550</v>
      </c>
      <c r="B552" s="1">
        <v>1</v>
      </c>
      <c r="C552" s="1">
        <v>550</v>
      </c>
      <c r="D552" s="1">
        <v>8.1887000000000008</v>
      </c>
      <c r="E552" s="1">
        <v>14.372</v>
      </c>
      <c r="F552" s="1">
        <v>2.3254999999999999E-4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</row>
    <row r="553" spans="1:17" x14ac:dyDescent="0.25">
      <c r="A553" t="str">
        <f t="shared" si="8"/>
        <v>1_551</v>
      </c>
      <c r="B553" s="1">
        <v>1</v>
      </c>
      <c r="C553" s="1">
        <v>551</v>
      </c>
      <c r="D553" s="1">
        <v>8.4476999999999993</v>
      </c>
      <c r="E553" s="1">
        <v>14.474</v>
      </c>
      <c r="F553" s="1">
        <v>-2.1670000000000001E-3</v>
      </c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</row>
    <row r="554" spans="1:17" x14ac:dyDescent="0.25">
      <c r="A554" t="str">
        <f t="shared" si="8"/>
        <v>1_552</v>
      </c>
      <c r="B554" s="1">
        <v>1</v>
      </c>
      <c r="C554" s="1">
        <v>552</v>
      </c>
      <c r="D554" s="1">
        <v>8.2170000000000005</v>
      </c>
      <c r="E554" s="1">
        <v>14.574999999999999</v>
      </c>
      <c r="F554" s="1">
        <v>4.0983E-3</v>
      </c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</row>
    <row r="555" spans="1:17" x14ac:dyDescent="0.25">
      <c r="A555" t="str">
        <f t="shared" si="8"/>
        <v>1_553</v>
      </c>
      <c r="B555" s="1">
        <v>1</v>
      </c>
      <c r="C555" s="1">
        <v>553</v>
      </c>
      <c r="D555" s="1">
        <v>7.9288999999999996</v>
      </c>
      <c r="E555" s="1">
        <v>14.673</v>
      </c>
      <c r="F555" s="1">
        <v>1.2735E-2</v>
      </c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</row>
    <row r="556" spans="1:17" x14ac:dyDescent="0.25">
      <c r="A556" t="str">
        <f t="shared" si="8"/>
        <v>1_554</v>
      </c>
      <c r="B556" s="1">
        <v>1</v>
      </c>
      <c r="C556" s="1">
        <v>554</v>
      </c>
      <c r="D556" s="1">
        <v>7.8307000000000002</v>
      </c>
      <c r="E556" s="1">
        <v>14.769</v>
      </c>
      <c r="F556" s="1">
        <v>-1.7110999999999999E-3</v>
      </c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</row>
    <row r="557" spans="1:17" x14ac:dyDescent="0.25">
      <c r="A557" t="str">
        <f t="shared" si="8"/>
        <v>1_555</v>
      </c>
      <c r="B557" s="1">
        <v>1</v>
      </c>
      <c r="C557" s="1">
        <v>555</v>
      </c>
      <c r="D557" s="1">
        <v>7.3410000000000002</v>
      </c>
      <c r="E557" s="1">
        <v>14.863</v>
      </c>
      <c r="F557" s="1">
        <v>-1.4457999999999999E-3</v>
      </c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</row>
    <row r="558" spans="1:17" x14ac:dyDescent="0.25">
      <c r="A558" t="str">
        <f t="shared" si="8"/>
        <v>1_556</v>
      </c>
      <c r="B558" s="1">
        <v>1</v>
      </c>
      <c r="C558" s="1">
        <v>556</v>
      </c>
      <c r="D558" s="1">
        <v>7.3445</v>
      </c>
      <c r="E558" s="1">
        <v>14.954000000000001</v>
      </c>
      <c r="F558" s="1">
        <v>-9.6676999999999996E-3</v>
      </c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</row>
    <row r="559" spans="1:17" x14ac:dyDescent="0.25">
      <c r="A559" t="str">
        <f t="shared" si="8"/>
        <v>1_557</v>
      </c>
      <c r="B559" s="1">
        <v>1</v>
      </c>
      <c r="C559" s="1">
        <v>557</v>
      </c>
      <c r="D559" s="1">
        <v>7.4386000000000001</v>
      </c>
      <c r="E559" s="1">
        <v>15.047000000000001</v>
      </c>
      <c r="F559" s="1">
        <v>8.9476E-3</v>
      </c>
      <c r="G559" s="1"/>
      <c r="H559" s="1"/>
      <c r="I559" s="1"/>
      <c r="J559" s="1"/>
      <c r="K559" s="1"/>
      <c r="L559" s="1"/>
      <c r="M559" s="1"/>
      <c r="N559" s="1"/>
      <c r="O559" s="78"/>
      <c r="P559" s="1"/>
      <c r="Q559" s="1"/>
    </row>
    <row r="560" spans="1:17" x14ac:dyDescent="0.25">
      <c r="A560" t="str">
        <f t="shared" si="8"/>
        <v>1_558</v>
      </c>
      <c r="B560" s="1">
        <v>1</v>
      </c>
      <c r="C560" s="1">
        <v>558</v>
      </c>
      <c r="D560" s="1">
        <v>7.3470000000000004</v>
      </c>
      <c r="E560" s="1">
        <v>15.14</v>
      </c>
      <c r="F560" s="1">
        <v>-1.5007E-2</v>
      </c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</row>
    <row r="561" spans="1:17" x14ac:dyDescent="0.25">
      <c r="A561" t="str">
        <f t="shared" si="8"/>
        <v>1_559</v>
      </c>
      <c r="B561" s="1">
        <v>1</v>
      </c>
      <c r="C561" s="1">
        <v>559</v>
      </c>
      <c r="D561" s="1">
        <v>7.6844000000000001</v>
      </c>
      <c r="E561" s="1">
        <v>15.234999999999999</v>
      </c>
      <c r="F561" s="1">
        <v>-5.1326000000000002E-3</v>
      </c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</row>
    <row r="562" spans="1:17" x14ac:dyDescent="0.25">
      <c r="A562" t="str">
        <f t="shared" si="8"/>
        <v>1_560</v>
      </c>
      <c r="B562" s="1">
        <v>1</v>
      </c>
      <c r="C562" s="1">
        <v>560</v>
      </c>
      <c r="D562" s="1">
        <v>7.5094000000000003</v>
      </c>
      <c r="E562" s="1">
        <v>15.332000000000001</v>
      </c>
      <c r="F562" s="1">
        <v>3.0727999999999998E-2</v>
      </c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</row>
    <row r="563" spans="1:17" x14ac:dyDescent="0.25">
      <c r="A563" t="str">
        <f t="shared" si="8"/>
        <v>1_561</v>
      </c>
      <c r="B563" s="1">
        <v>1</v>
      </c>
      <c r="C563" s="1">
        <v>561</v>
      </c>
      <c r="D563" s="1">
        <v>7.5972</v>
      </c>
      <c r="E563" s="1">
        <v>15.43</v>
      </c>
      <c r="F563" s="1">
        <v>1.8381000000000002E-2</v>
      </c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</row>
    <row r="564" spans="1:17" x14ac:dyDescent="0.25">
      <c r="A564" t="str">
        <f t="shared" si="8"/>
        <v>1_562</v>
      </c>
      <c r="B564" s="1">
        <v>1</v>
      </c>
      <c r="C564" s="1">
        <v>562</v>
      </c>
      <c r="D564" s="1">
        <v>7.6874000000000002</v>
      </c>
      <c r="E564" s="1">
        <v>15.528</v>
      </c>
      <c r="F564" s="1">
        <v>-7.4278E-3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</row>
    <row r="565" spans="1:17" x14ac:dyDescent="0.25">
      <c r="A565" t="str">
        <f t="shared" si="8"/>
        <v>1_563</v>
      </c>
      <c r="B565" s="1">
        <v>1</v>
      </c>
      <c r="C565" s="1">
        <v>563</v>
      </c>
      <c r="D565" s="1">
        <v>7.5648999999999997</v>
      </c>
      <c r="E565" s="1">
        <v>15.628</v>
      </c>
      <c r="F565" s="1">
        <v>1.7399E-3</v>
      </c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</row>
    <row r="566" spans="1:17" x14ac:dyDescent="0.25">
      <c r="A566" t="str">
        <f t="shared" si="8"/>
        <v>1_564</v>
      </c>
      <c r="B566" s="1">
        <v>1</v>
      </c>
      <c r="C566" s="1">
        <v>564</v>
      </c>
      <c r="D566" s="1">
        <v>7.6679000000000004</v>
      </c>
      <c r="E566" s="1">
        <v>15.727</v>
      </c>
      <c r="F566" s="1">
        <v>2.3947E-2</v>
      </c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</row>
    <row r="567" spans="1:17" x14ac:dyDescent="0.25">
      <c r="A567" t="str">
        <f t="shared" si="8"/>
        <v>1_565</v>
      </c>
      <c r="B567" s="1">
        <v>1</v>
      </c>
      <c r="C567" s="1">
        <v>565</v>
      </c>
      <c r="D567" s="1">
        <v>7.9157000000000002</v>
      </c>
      <c r="E567" s="1">
        <v>15.83</v>
      </c>
      <c r="F567" s="1">
        <v>4.4381999999999998E-2</v>
      </c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</row>
    <row r="568" spans="1:17" x14ac:dyDescent="0.25">
      <c r="A568" t="str">
        <f t="shared" si="8"/>
        <v>1_566</v>
      </c>
      <c r="B568" s="1">
        <v>1</v>
      </c>
      <c r="C568" s="1">
        <v>566</v>
      </c>
      <c r="D568" s="1">
        <v>8.1336999999999993</v>
      </c>
      <c r="E568" s="1">
        <v>15.936</v>
      </c>
      <c r="F568" s="1">
        <v>-1.2522E-2</v>
      </c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</row>
    <row r="569" spans="1:17" x14ac:dyDescent="0.25">
      <c r="A569" t="str">
        <f t="shared" si="8"/>
        <v>1_567</v>
      </c>
      <c r="B569" s="1">
        <v>1</v>
      </c>
      <c r="C569" s="1">
        <v>567</v>
      </c>
      <c r="D569" s="1">
        <v>8.3483999999999998</v>
      </c>
      <c r="E569" s="1">
        <v>16.045999999999999</v>
      </c>
      <c r="F569" s="1">
        <v>2.3456999999999999E-2</v>
      </c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</row>
    <row r="570" spans="1:17" x14ac:dyDescent="0.25">
      <c r="A570" t="str">
        <f t="shared" si="8"/>
        <v>1_568</v>
      </c>
      <c r="B570" s="1">
        <v>1</v>
      </c>
      <c r="C570" s="1">
        <v>568</v>
      </c>
      <c r="D570" s="1">
        <v>8.1584000000000003</v>
      </c>
      <c r="E570" s="1">
        <v>16.155999999999999</v>
      </c>
      <c r="F570" s="1">
        <v>2.8473999999999999E-2</v>
      </c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</row>
    <row r="571" spans="1:17" x14ac:dyDescent="0.25">
      <c r="A571" t="str">
        <f t="shared" si="8"/>
        <v>1_569</v>
      </c>
      <c r="B571" s="1">
        <v>1</v>
      </c>
      <c r="C571" s="1">
        <v>569</v>
      </c>
      <c r="D571" s="1">
        <v>7.7327000000000004</v>
      </c>
      <c r="E571" s="1">
        <v>16.265000000000001</v>
      </c>
      <c r="F571" s="1">
        <v>1.0363000000000001E-2</v>
      </c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</row>
    <row r="572" spans="1:17" x14ac:dyDescent="0.25">
      <c r="A572" t="str">
        <f t="shared" si="8"/>
        <v>1_570</v>
      </c>
      <c r="B572" s="1">
        <v>1</v>
      </c>
      <c r="C572" s="1">
        <v>570</v>
      </c>
      <c r="D572" s="1">
        <v>7.3326000000000002</v>
      </c>
      <c r="E572" s="1">
        <v>16.369</v>
      </c>
      <c r="F572" s="1">
        <v>-3.8925000000000001E-2</v>
      </c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</row>
    <row r="573" spans="1:17" x14ac:dyDescent="0.25">
      <c r="A573" t="str">
        <f t="shared" si="8"/>
        <v>1_571</v>
      </c>
      <c r="B573" s="1">
        <v>1</v>
      </c>
      <c r="C573" s="1">
        <v>571</v>
      </c>
      <c r="D573" s="1">
        <v>7.2801</v>
      </c>
      <c r="E573" s="1">
        <v>16.468</v>
      </c>
      <c r="F573" s="1">
        <v>-5.6795999999999999E-3</v>
      </c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</row>
    <row r="574" spans="1:17" x14ac:dyDescent="0.25">
      <c r="A574" t="str">
        <f t="shared" si="8"/>
        <v>1_572</v>
      </c>
      <c r="B574" s="1">
        <v>1</v>
      </c>
      <c r="C574" s="1">
        <v>572</v>
      </c>
      <c r="D574" s="1">
        <v>7.2561999999999998</v>
      </c>
      <c r="E574" s="1">
        <v>16.568999999999999</v>
      </c>
      <c r="F574" s="1">
        <v>2.3326E-2</v>
      </c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</row>
    <row r="575" spans="1:17" x14ac:dyDescent="0.25">
      <c r="A575" t="str">
        <f t="shared" si="8"/>
        <v>1_573</v>
      </c>
      <c r="B575" s="1">
        <v>1</v>
      </c>
      <c r="C575" s="1">
        <v>573</v>
      </c>
      <c r="D575" s="1">
        <v>7.4873000000000003</v>
      </c>
      <c r="E575" s="1">
        <v>16.672000000000001</v>
      </c>
      <c r="F575" s="1">
        <v>1.7358999999999999E-2</v>
      </c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</row>
    <row r="576" spans="1:17" x14ac:dyDescent="0.25">
      <c r="A576" t="str">
        <f t="shared" si="8"/>
        <v>1_574</v>
      </c>
      <c r="B576" s="1">
        <v>1</v>
      </c>
      <c r="C576" s="1">
        <v>574</v>
      </c>
      <c r="D576" s="1">
        <v>7.6421000000000001</v>
      </c>
      <c r="E576" s="1">
        <v>16.777000000000001</v>
      </c>
      <c r="F576" s="1">
        <v>8.8965999999999993E-3</v>
      </c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</row>
    <row r="577" spans="1:17" x14ac:dyDescent="0.25">
      <c r="A577" t="str">
        <f t="shared" si="8"/>
        <v>1_575</v>
      </c>
      <c r="B577" s="1">
        <v>1</v>
      </c>
      <c r="C577" s="1">
        <v>575</v>
      </c>
      <c r="D577" s="1">
        <v>7.7706999999999997</v>
      </c>
      <c r="E577" s="1">
        <v>16.884</v>
      </c>
      <c r="F577" s="1">
        <v>2.7674000000000001E-2</v>
      </c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</row>
    <row r="578" spans="1:17" x14ac:dyDescent="0.25">
      <c r="A578" t="str">
        <f t="shared" si="8"/>
        <v>1_576</v>
      </c>
      <c r="B578" s="1">
        <v>1</v>
      </c>
      <c r="C578" s="1">
        <v>576</v>
      </c>
      <c r="D578" s="1">
        <v>8.1271000000000004</v>
      </c>
      <c r="E578" s="1">
        <v>16.998000000000001</v>
      </c>
      <c r="F578" s="1">
        <v>1.8828000000000001E-2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</row>
    <row r="579" spans="1:17" x14ac:dyDescent="0.25">
      <c r="A579" t="str">
        <f t="shared" ref="A579:A642" si="9">B579&amp;"_"&amp;C579</f>
        <v>1_577</v>
      </c>
      <c r="B579" s="1">
        <v>1</v>
      </c>
      <c r="C579" s="1">
        <v>577</v>
      </c>
      <c r="D579" s="1">
        <v>7.6615000000000002</v>
      </c>
      <c r="E579" s="1">
        <v>17.11</v>
      </c>
      <c r="F579" s="1">
        <v>-3.8769E-3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</row>
    <row r="580" spans="1:17" x14ac:dyDescent="0.25">
      <c r="A580" t="str">
        <f t="shared" si="9"/>
        <v>1_578</v>
      </c>
      <c r="B580" s="1">
        <v>1</v>
      </c>
      <c r="C580" s="1">
        <v>578</v>
      </c>
      <c r="D580" s="1">
        <v>7.8381999999999996</v>
      </c>
      <c r="E580" s="1">
        <v>17.222000000000001</v>
      </c>
      <c r="F580" s="1">
        <v>2.0236000000000001E-2</v>
      </c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</row>
    <row r="581" spans="1:17" x14ac:dyDescent="0.25">
      <c r="A581" t="str">
        <f t="shared" si="9"/>
        <v>1_579</v>
      </c>
      <c r="B581" s="1">
        <v>1</v>
      </c>
      <c r="C581" s="1">
        <v>579</v>
      </c>
      <c r="D581" s="1">
        <v>8.3134999999999994</v>
      </c>
      <c r="E581" s="1">
        <v>17.341000000000001</v>
      </c>
      <c r="F581" s="1">
        <v>1.5429999999999999E-2</v>
      </c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</row>
    <row r="582" spans="1:17" x14ac:dyDescent="0.25">
      <c r="A582" t="str">
        <f t="shared" si="9"/>
        <v>1_580</v>
      </c>
      <c r="B582" s="1">
        <v>1</v>
      </c>
      <c r="C582" s="1">
        <v>580</v>
      </c>
      <c r="D582" s="1">
        <v>8.8610000000000007</v>
      </c>
      <c r="E582" s="1">
        <v>17.466999999999999</v>
      </c>
      <c r="F582" s="1">
        <v>2.8629000000000002E-2</v>
      </c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</row>
    <row r="583" spans="1:17" x14ac:dyDescent="0.25">
      <c r="A583" t="str">
        <f t="shared" si="9"/>
        <v>1_581</v>
      </c>
      <c r="B583" s="1">
        <v>1</v>
      </c>
      <c r="C583" s="1">
        <v>581</v>
      </c>
      <c r="D583" s="1">
        <v>8.5656999999999996</v>
      </c>
      <c r="E583" s="1">
        <v>17.594999999999999</v>
      </c>
      <c r="F583" s="1">
        <v>-8.9858000000000004E-3</v>
      </c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</row>
    <row r="584" spans="1:17" x14ac:dyDescent="0.25">
      <c r="A584" t="str">
        <f t="shared" si="9"/>
        <v>1_582</v>
      </c>
      <c r="B584" s="1">
        <v>1</v>
      </c>
      <c r="C584" s="1">
        <v>582</v>
      </c>
      <c r="D584" s="1">
        <v>8.1576000000000004</v>
      </c>
      <c r="E584" s="1">
        <v>17.716000000000001</v>
      </c>
      <c r="F584" s="1">
        <v>-8.0099999999999998E-3</v>
      </c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</row>
    <row r="585" spans="1:17" x14ac:dyDescent="0.25">
      <c r="A585" t="str">
        <f t="shared" si="9"/>
        <v>1_583</v>
      </c>
      <c r="B585" s="1">
        <v>1</v>
      </c>
      <c r="C585" s="1">
        <v>583</v>
      </c>
      <c r="D585" s="1">
        <v>8.3124000000000002</v>
      </c>
      <c r="E585" s="1">
        <v>17.838999999999999</v>
      </c>
      <c r="F585" s="1">
        <v>1.0645999999999999E-2</v>
      </c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</row>
    <row r="586" spans="1:17" x14ac:dyDescent="0.25">
      <c r="A586" t="str">
        <f t="shared" si="9"/>
        <v>1_584</v>
      </c>
      <c r="B586" s="1">
        <v>1</v>
      </c>
      <c r="C586" s="1">
        <v>584</v>
      </c>
      <c r="D586" s="1">
        <v>7.5708000000000002</v>
      </c>
      <c r="E586" s="1">
        <v>17.957000000000001</v>
      </c>
      <c r="F586" s="1">
        <v>-1.4784E-2</v>
      </c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</row>
    <row r="587" spans="1:17" x14ac:dyDescent="0.25">
      <c r="A587" t="str">
        <f t="shared" si="9"/>
        <v>1_585</v>
      </c>
      <c r="B587" s="1">
        <v>1</v>
      </c>
      <c r="C587" s="1">
        <v>585</v>
      </c>
      <c r="D587" s="1">
        <v>7.6839000000000004</v>
      </c>
      <c r="E587" s="1">
        <v>18.071999999999999</v>
      </c>
      <c r="F587" s="1">
        <v>8.2281999999999998E-3</v>
      </c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</row>
    <row r="588" spans="1:17" x14ac:dyDescent="0.25">
      <c r="A588" t="str">
        <f t="shared" si="9"/>
        <v>1_586</v>
      </c>
      <c r="B588" s="1">
        <v>1</v>
      </c>
      <c r="C588" s="1">
        <v>586</v>
      </c>
      <c r="D588" s="1">
        <v>7.3109999999999999</v>
      </c>
      <c r="E588" s="1">
        <v>18.184000000000001</v>
      </c>
      <c r="F588" s="1">
        <v>9.2183999999999999E-3</v>
      </c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</row>
    <row r="589" spans="1:17" x14ac:dyDescent="0.25">
      <c r="A589" t="str">
        <f t="shared" si="9"/>
        <v>1_587</v>
      </c>
      <c r="B589" s="1">
        <v>1</v>
      </c>
      <c r="C589" s="1">
        <v>587</v>
      </c>
      <c r="D589" s="1">
        <v>7.6252000000000004</v>
      </c>
      <c r="E589" s="1">
        <v>18.297000000000001</v>
      </c>
      <c r="F589" s="1">
        <v>-6.7608E-3</v>
      </c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</row>
    <row r="590" spans="1:17" x14ac:dyDescent="0.25">
      <c r="A590" t="str">
        <f t="shared" si="9"/>
        <v>1_588</v>
      </c>
      <c r="B590" s="1">
        <v>1</v>
      </c>
      <c r="C590" s="1">
        <v>588</v>
      </c>
      <c r="D590" s="1">
        <v>7.1607000000000003</v>
      </c>
      <c r="E590" s="1">
        <v>18.411000000000001</v>
      </c>
      <c r="F590" s="1">
        <v>-2.8108999999999999E-3</v>
      </c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</row>
    <row r="591" spans="1:17" x14ac:dyDescent="0.25">
      <c r="A591" t="str">
        <f t="shared" si="9"/>
        <v>1_589</v>
      </c>
      <c r="B591" s="1">
        <v>1</v>
      </c>
      <c r="C591" s="1">
        <v>589</v>
      </c>
      <c r="D591" s="1">
        <v>7.1707000000000001</v>
      </c>
      <c r="E591" s="1">
        <v>18.521999999999998</v>
      </c>
      <c r="F591" s="1">
        <v>-2.3918999999999999E-2</v>
      </c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</row>
    <row r="592" spans="1:17" x14ac:dyDescent="0.25">
      <c r="A592" t="str">
        <f t="shared" si="9"/>
        <v>1_590</v>
      </c>
      <c r="B592" s="1">
        <v>1</v>
      </c>
      <c r="C592" s="1">
        <v>590</v>
      </c>
      <c r="D592" s="1">
        <v>7.6349999999999998</v>
      </c>
      <c r="E592" s="1">
        <v>18.635000000000002</v>
      </c>
      <c r="F592" s="1">
        <v>5.2163000000000001E-3</v>
      </c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</row>
    <row r="593" spans="1:17" x14ac:dyDescent="0.25">
      <c r="A593" t="str">
        <f t="shared" si="9"/>
        <v>1_591</v>
      </c>
      <c r="B593" s="1">
        <v>1</v>
      </c>
      <c r="C593" s="1">
        <v>591</v>
      </c>
      <c r="D593" s="1">
        <v>7.6567999999999996</v>
      </c>
      <c r="E593" s="1">
        <v>18.754000000000001</v>
      </c>
      <c r="F593" s="1">
        <v>9.8618000000000004E-3</v>
      </c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</row>
    <row r="594" spans="1:17" x14ac:dyDescent="0.25">
      <c r="A594" t="str">
        <f t="shared" si="9"/>
        <v>1_592</v>
      </c>
      <c r="B594" s="1">
        <v>1</v>
      </c>
      <c r="C594" s="1">
        <v>592</v>
      </c>
      <c r="D594" s="1">
        <v>7.8895</v>
      </c>
      <c r="E594" s="1">
        <v>18.878</v>
      </c>
      <c r="F594" s="1">
        <v>5.4155000000000002E-3</v>
      </c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</row>
    <row r="595" spans="1:17" x14ac:dyDescent="0.25">
      <c r="A595" t="str">
        <f t="shared" si="9"/>
        <v>1_593</v>
      </c>
      <c r="B595" s="1">
        <v>1</v>
      </c>
      <c r="C595" s="1">
        <v>593</v>
      </c>
      <c r="D595" s="1">
        <v>7.7506000000000004</v>
      </c>
      <c r="E595" s="1">
        <v>19.001000000000001</v>
      </c>
      <c r="F595" s="1">
        <v>1.4487999999999999E-2</v>
      </c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</row>
    <row r="596" spans="1:17" x14ac:dyDescent="0.25">
      <c r="A596" t="str">
        <f t="shared" si="9"/>
        <v>1_594</v>
      </c>
      <c r="B596" s="1">
        <v>1</v>
      </c>
      <c r="C596" s="1">
        <v>594</v>
      </c>
      <c r="D596" s="1">
        <v>7.9448999999999996</v>
      </c>
      <c r="E596" s="1">
        <v>19.125</v>
      </c>
      <c r="F596" s="1">
        <v>4.1970999999999996E-3</v>
      </c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</row>
    <row r="597" spans="1:17" x14ac:dyDescent="0.25">
      <c r="A597" t="str">
        <f t="shared" si="9"/>
        <v>1_595</v>
      </c>
      <c r="B597" s="1">
        <v>1</v>
      </c>
      <c r="C597" s="1">
        <v>595</v>
      </c>
      <c r="D597" s="1">
        <v>8.2614000000000001</v>
      </c>
      <c r="E597" s="1">
        <v>19.257000000000001</v>
      </c>
      <c r="F597" s="1">
        <v>-3.7062999999999999E-4</v>
      </c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</row>
    <row r="598" spans="1:17" x14ac:dyDescent="0.25">
      <c r="A598" t="str">
        <f t="shared" si="9"/>
        <v>1_596</v>
      </c>
      <c r="B598" s="1">
        <v>1</v>
      </c>
      <c r="C598" s="1">
        <v>596</v>
      </c>
      <c r="D598" s="1">
        <v>8.5909999999999993</v>
      </c>
      <c r="E598" s="1">
        <v>19.393000000000001</v>
      </c>
      <c r="F598" s="1">
        <v>2.3179000000000002E-2</v>
      </c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</row>
    <row r="599" spans="1:17" x14ac:dyDescent="0.25">
      <c r="A599" t="str">
        <f t="shared" si="9"/>
        <v>1_597</v>
      </c>
      <c r="B599" s="1">
        <v>1</v>
      </c>
      <c r="C599" s="1">
        <v>597</v>
      </c>
      <c r="D599" s="1">
        <v>8.3664000000000005</v>
      </c>
      <c r="E599" s="1">
        <v>19.532</v>
      </c>
      <c r="F599" s="1">
        <v>3.2466999999999999E-3</v>
      </c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</row>
    <row r="600" spans="1:17" x14ac:dyDescent="0.25">
      <c r="A600" t="str">
        <f t="shared" si="9"/>
        <v>1_598</v>
      </c>
      <c r="B600" s="1">
        <v>1</v>
      </c>
      <c r="C600" s="1">
        <v>598</v>
      </c>
      <c r="D600" s="1">
        <v>8.1037999999999997</v>
      </c>
      <c r="E600" s="1">
        <v>19.667999999999999</v>
      </c>
      <c r="F600" s="1">
        <v>-2.0206E-3</v>
      </c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</row>
    <row r="601" spans="1:17" x14ac:dyDescent="0.25">
      <c r="A601" t="str">
        <f t="shared" si="9"/>
        <v>1_599</v>
      </c>
      <c r="B601" s="1">
        <v>1</v>
      </c>
      <c r="C601" s="1">
        <v>599</v>
      </c>
      <c r="D601" s="1">
        <v>8.1142000000000003</v>
      </c>
      <c r="E601" s="1">
        <v>19.802</v>
      </c>
      <c r="F601" s="1">
        <v>-3.3110000000000001E-2</v>
      </c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</row>
    <row r="602" spans="1:17" x14ac:dyDescent="0.25">
      <c r="A602" t="str">
        <f t="shared" si="9"/>
        <v>1_600</v>
      </c>
      <c r="B602" s="1">
        <v>1</v>
      </c>
      <c r="C602" s="1">
        <v>600</v>
      </c>
      <c r="D602" s="1">
        <v>8.4601000000000006</v>
      </c>
      <c r="E602" s="1">
        <v>19.940000000000001</v>
      </c>
      <c r="F602" s="1">
        <v>1.3122999999999999E-2</v>
      </c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</row>
    <row r="603" spans="1:17" x14ac:dyDescent="0.25">
      <c r="A603" t="str">
        <f t="shared" si="9"/>
        <v>1_601</v>
      </c>
      <c r="B603" s="1">
        <v>1</v>
      </c>
      <c r="C603" s="1">
        <v>601</v>
      </c>
      <c r="D603" s="1">
        <v>8.6724999999999994</v>
      </c>
      <c r="E603" s="1">
        <v>20.081</v>
      </c>
      <c r="F603" s="1">
        <v>-5.8966000000000001E-3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</row>
    <row r="604" spans="1:17" x14ac:dyDescent="0.25">
      <c r="A604" t="str">
        <f t="shared" si="9"/>
        <v>1_602</v>
      </c>
      <c r="B604" s="1">
        <v>1</v>
      </c>
      <c r="C604" s="1">
        <v>602</v>
      </c>
      <c r="D604" s="1">
        <v>8.7832000000000008</v>
      </c>
      <c r="E604" s="1">
        <v>20.228000000000002</v>
      </c>
      <c r="F604" s="1">
        <v>2.504E-2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</row>
    <row r="605" spans="1:17" x14ac:dyDescent="0.25">
      <c r="A605" t="str">
        <f t="shared" si="9"/>
        <v>1_603</v>
      </c>
      <c r="B605" s="1">
        <v>1</v>
      </c>
      <c r="C605" s="1">
        <v>603</v>
      </c>
      <c r="D605" s="1">
        <v>8.6160999999999994</v>
      </c>
      <c r="E605" s="1">
        <v>20.376999999999999</v>
      </c>
      <c r="F605" s="1">
        <v>3.0325E-3</v>
      </c>
      <c r="G605" s="1"/>
      <c r="H605" s="1"/>
      <c r="I605" s="1"/>
      <c r="J605" s="1"/>
      <c r="K605" s="1"/>
      <c r="L605" s="78"/>
      <c r="M605" s="1"/>
      <c r="N605" s="1"/>
      <c r="O605" s="1"/>
      <c r="P605" s="1"/>
      <c r="Q605" s="1"/>
    </row>
    <row r="606" spans="1:17" x14ac:dyDescent="0.25">
      <c r="A606" t="str">
        <f t="shared" si="9"/>
        <v>1_604</v>
      </c>
      <c r="B606" s="1">
        <v>1</v>
      </c>
      <c r="C606" s="1">
        <v>604</v>
      </c>
      <c r="D606" s="1">
        <v>8.3642000000000003</v>
      </c>
      <c r="E606" s="1">
        <v>20.52</v>
      </c>
      <c r="F606" s="1">
        <v>2.3671000000000001E-2</v>
      </c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</row>
    <row r="607" spans="1:17" x14ac:dyDescent="0.25">
      <c r="A607" t="str">
        <f t="shared" si="9"/>
        <v>1_605</v>
      </c>
      <c r="B607" s="1">
        <v>1</v>
      </c>
      <c r="C607" s="1">
        <v>605</v>
      </c>
      <c r="D607" s="1">
        <v>7.9767000000000001</v>
      </c>
      <c r="E607" s="1">
        <v>20.66</v>
      </c>
      <c r="F607" s="1">
        <v>6.9727000000000001E-3</v>
      </c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</row>
    <row r="608" spans="1:17" x14ac:dyDescent="0.25">
      <c r="A608" t="str">
        <f t="shared" si="9"/>
        <v>1_606</v>
      </c>
      <c r="B608" s="1">
        <v>1</v>
      </c>
      <c r="C608" s="1">
        <v>606</v>
      </c>
      <c r="D608" s="1">
        <v>8.2067999999999994</v>
      </c>
      <c r="E608" s="1">
        <v>20.800999999999998</v>
      </c>
      <c r="F608" s="1">
        <v>1.1094E-2</v>
      </c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</row>
    <row r="609" spans="1:17" x14ac:dyDescent="0.25">
      <c r="A609" t="str">
        <f t="shared" si="9"/>
        <v>1_607</v>
      </c>
      <c r="B609" s="1">
        <v>1</v>
      </c>
      <c r="C609" s="1">
        <v>607</v>
      </c>
      <c r="D609" s="1">
        <v>8.4008000000000003</v>
      </c>
      <c r="E609" s="1">
        <v>20.946999999999999</v>
      </c>
      <c r="F609" s="1">
        <v>2.6335999999999998E-2</v>
      </c>
      <c r="G609" s="1"/>
      <c r="H609" s="1"/>
      <c r="I609" s="1"/>
      <c r="J609" s="1"/>
      <c r="K609" s="1"/>
      <c r="L609" s="1"/>
      <c r="M609" s="1"/>
      <c r="N609" s="78"/>
      <c r="O609" s="1"/>
      <c r="P609" s="1"/>
      <c r="Q609" s="1"/>
    </row>
    <row r="610" spans="1:17" x14ac:dyDescent="0.25">
      <c r="A610" t="str">
        <f t="shared" si="9"/>
        <v>1_608</v>
      </c>
      <c r="B610" s="1">
        <v>1</v>
      </c>
      <c r="C610" s="1">
        <v>608</v>
      </c>
      <c r="D610" s="1">
        <v>8.2188999999999997</v>
      </c>
      <c r="E610" s="1">
        <v>21.091999999999999</v>
      </c>
      <c r="F610" s="1">
        <v>-2.0981E-2</v>
      </c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</row>
    <row r="611" spans="1:17" x14ac:dyDescent="0.25">
      <c r="A611" t="str">
        <f t="shared" si="9"/>
        <v>1_609</v>
      </c>
      <c r="B611" s="1">
        <v>1</v>
      </c>
      <c r="C611" s="1">
        <v>609</v>
      </c>
      <c r="D611" s="1">
        <v>8.1289999999999996</v>
      </c>
      <c r="E611" s="1">
        <v>21.234999999999999</v>
      </c>
      <c r="F611" s="1">
        <v>-7.1714999999999999E-3</v>
      </c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</row>
    <row r="612" spans="1:17" x14ac:dyDescent="0.25">
      <c r="A612" t="str">
        <f t="shared" si="9"/>
        <v>1_610</v>
      </c>
      <c r="B612" s="1">
        <v>1</v>
      </c>
      <c r="C612" s="1">
        <v>610</v>
      </c>
      <c r="D612" s="1">
        <v>8.2837999999999994</v>
      </c>
      <c r="E612" s="1">
        <v>21.382999999999999</v>
      </c>
      <c r="F612" s="1">
        <v>2.0181999999999999E-2</v>
      </c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</row>
    <row r="613" spans="1:17" x14ac:dyDescent="0.25">
      <c r="A613" t="str">
        <f t="shared" si="9"/>
        <v>1_611</v>
      </c>
      <c r="B613" s="1">
        <v>1</v>
      </c>
      <c r="C613" s="1">
        <v>611</v>
      </c>
      <c r="D613" s="1">
        <v>8.1221999999999994</v>
      </c>
      <c r="E613" s="1">
        <v>21.527999999999999</v>
      </c>
      <c r="F613" s="1">
        <v>1.6035000000000001E-2</v>
      </c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</row>
    <row r="614" spans="1:17" x14ac:dyDescent="0.25">
      <c r="A614" t="str">
        <f t="shared" si="9"/>
        <v>1_612</v>
      </c>
      <c r="B614" s="1">
        <v>1</v>
      </c>
      <c r="C614" s="1">
        <v>612</v>
      </c>
      <c r="D614" s="1">
        <v>7.7191999999999998</v>
      </c>
      <c r="E614" s="1">
        <v>21.672999999999998</v>
      </c>
      <c r="F614" s="1">
        <v>-1.7826000000000002E-2</v>
      </c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</row>
    <row r="615" spans="1:17" x14ac:dyDescent="0.25">
      <c r="A615" t="str">
        <f t="shared" si="9"/>
        <v>1_613</v>
      </c>
      <c r="B615" s="1">
        <v>1</v>
      </c>
      <c r="C615" s="1">
        <v>613</v>
      </c>
      <c r="D615" s="1">
        <v>7.9572000000000003</v>
      </c>
      <c r="E615" s="1">
        <v>21.814</v>
      </c>
      <c r="F615" s="1">
        <v>2.9312999999999999E-2</v>
      </c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</row>
    <row r="616" spans="1:17" x14ac:dyDescent="0.25">
      <c r="A616" t="str">
        <f t="shared" si="9"/>
        <v>1_614</v>
      </c>
      <c r="B616" s="1">
        <v>1</v>
      </c>
      <c r="C616" s="1">
        <v>614</v>
      </c>
      <c r="D616" s="1">
        <v>7.8174999999999999</v>
      </c>
      <c r="E616" s="1">
        <v>21.96</v>
      </c>
      <c r="F616" s="1">
        <v>2.4153E-3</v>
      </c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</row>
    <row r="617" spans="1:17" x14ac:dyDescent="0.25">
      <c r="A617" t="str">
        <f t="shared" si="9"/>
        <v>1_615</v>
      </c>
      <c r="B617" s="1">
        <v>1</v>
      </c>
      <c r="C617" s="1">
        <v>615</v>
      </c>
      <c r="D617" s="1">
        <v>7.8613999999999997</v>
      </c>
      <c r="E617" s="1">
        <v>22.103999999999999</v>
      </c>
      <c r="F617" s="1">
        <v>5.8611000000000002E-3</v>
      </c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</row>
    <row r="618" spans="1:17" x14ac:dyDescent="0.25">
      <c r="A618" t="str">
        <f t="shared" si="9"/>
        <v>1_616</v>
      </c>
      <c r="B618" s="1">
        <v>1</v>
      </c>
      <c r="C618" s="1">
        <v>616</v>
      </c>
      <c r="D618" s="1">
        <v>7.8960999999999997</v>
      </c>
      <c r="E618" s="1">
        <v>22.251000000000001</v>
      </c>
      <c r="F618" s="1">
        <v>-6.9256999999999999E-3</v>
      </c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</row>
    <row r="619" spans="1:17" x14ac:dyDescent="0.25">
      <c r="A619" t="str">
        <f t="shared" si="9"/>
        <v>1_617</v>
      </c>
      <c r="B619" s="1">
        <v>1</v>
      </c>
      <c r="C619" s="1">
        <v>617</v>
      </c>
      <c r="D619" s="1">
        <v>8.1270000000000007</v>
      </c>
      <c r="E619" s="1">
        <v>22.401</v>
      </c>
      <c r="F619" s="1">
        <v>2.3698E-2</v>
      </c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</row>
    <row r="620" spans="1:17" x14ac:dyDescent="0.25">
      <c r="A620" t="str">
        <f t="shared" si="9"/>
        <v>1_618</v>
      </c>
      <c r="B620" s="1">
        <v>1</v>
      </c>
      <c r="C620" s="1">
        <v>618</v>
      </c>
      <c r="D620" s="1">
        <v>8.0721000000000007</v>
      </c>
      <c r="E620" s="1">
        <v>22.552</v>
      </c>
      <c r="F620" s="1">
        <v>1.4346999999999999E-3</v>
      </c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</row>
    <row r="621" spans="1:17" x14ac:dyDescent="0.25">
      <c r="A621" t="str">
        <f t="shared" si="9"/>
        <v>1_619</v>
      </c>
      <c r="B621" s="1">
        <v>1</v>
      </c>
      <c r="C621" s="1">
        <v>619</v>
      </c>
      <c r="D621" s="1">
        <v>8.3211999999999993</v>
      </c>
      <c r="E621" s="1">
        <v>22.707999999999998</v>
      </c>
      <c r="F621" s="1">
        <v>-1.0900999999999999E-2</v>
      </c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</row>
    <row r="622" spans="1:17" x14ac:dyDescent="0.25">
      <c r="A622" t="str">
        <f t="shared" si="9"/>
        <v>1_620</v>
      </c>
      <c r="B622" s="1">
        <v>1</v>
      </c>
      <c r="C622" s="1">
        <v>620</v>
      </c>
      <c r="D622" s="1">
        <v>8.3627000000000002</v>
      </c>
      <c r="E622" s="1">
        <v>22.867999999999999</v>
      </c>
      <c r="F622" s="1">
        <v>1.7654E-2</v>
      </c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</row>
    <row r="623" spans="1:17" x14ac:dyDescent="0.25">
      <c r="A623" t="str">
        <f t="shared" si="9"/>
        <v>1_621</v>
      </c>
      <c r="B623" s="1">
        <v>1</v>
      </c>
      <c r="C623" s="1">
        <v>621</v>
      </c>
      <c r="D623" s="1">
        <v>8.3131000000000004</v>
      </c>
      <c r="E623" s="1">
        <v>23.027000000000001</v>
      </c>
      <c r="F623" s="1">
        <v>2.3875E-2</v>
      </c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</row>
    <row r="624" spans="1:17" x14ac:dyDescent="0.25">
      <c r="A624" t="str">
        <f t="shared" si="9"/>
        <v>1_622</v>
      </c>
      <c r="B624" s="1">
        <v>1</v>
      </c>
      <c r="C624" s="1">
        <v>622</v>
      </c>
      <c r="D624" s="1">
        <v>8.2420000000000009</v>
      </c>
      <c r="E624" s="1">
        <v>23.187000000000001</v>
      </c>
      <c r="F624" s="1">
        <v>-7.2712000000000002E-3</v>
      </c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</row>
    <row r="625" spans="1:17" x14ac:dyDescent="0.25">
      <c r="A625" t="str">
        <f t="shared" si="9"/>
        <v>1_623</v>
      </c>
      <c r="B625" s="1">
        <v>1</v>
      </c>
      <c r="C625" s="1">
        <v>623</v>
      </c>
      <c r="D625" s="1">
        <v>8.5512999999999995</v>
      </c>
      <c r="E625" s="1">
        <v>23.35</v>
      </c>
      <c r="F625" s="1">
        <v>4.3104000000000003E-2</v>
      </c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</row>
    <row r="626" spans="1:17" x14ac:dyDescent="0.25">
      <c r="A626" t="str">
        <f t="shared" si="9"/>
        <v>1_624</v>
      </c>
      <c r="B626" s="1">
        <v>1</v>
      </c>
      <c r="C626" s="1">
        <v>624</v>
      </c>
      <c r="D626" s="1">
        <v>8.3928999999999991</v>
      </c>
      <c r="E626" s="1">
        <v>23.516999999999999</v>
      </c>
      <c r="F626" s="1">
        <v>7.0315000000000004E-3</v>
      </c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</row>
    <row r="627" spans="1:17" x14ac:dyDescent="0.25">
      <c r="A627" t="str">
        <f t="shared" si="9"/>
        <v>1_625</v>
      </c>
      <c r="B627" s="1">
        <v>1</v>
      </c>
      <c r="C627" s="1">
        <v>625</v>
      </c>
      <c r="D627" s="1">
        <v>8.8407999999999998</v>
      </c>
      <c r="E627" s="1">
        <v>23.687999999999999</v>
      </c>
      <c r="F627" s="1">
        <v>1.1417E-2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</row>
    <row r="628" spans="1:17" x14ac:dyDescent="0.25">
      <c r="A628" t="str">
        <f t="shared" si="9"/>
        <v>1_626</v>
      </c>
      <c r="B628" s="1">
        <v>1</v>
      </c>
      <c r="C628" s="1">
        <v>626</v>
      </c>
      <c r="D628" s="1">
        <v>9.1134000000000004</v>
      </c>
      <c r="E628" s="1">
        <v>23.864999999999998</v>
      </c>
      <c r="F628" s="1">
        <v>-2.1267E-3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</row>
    <row r="629" spans="1:17" x14ac:dyDescent="0.25">
      <c r="A629" t="str">
        <f t="shared" si="9"/>
        <v>1_627</v>
      </c>
      <c r="B629" s="1">
        <v>1</v>
      </c>
      <c r="C629" s="1">
        <v>627</v>
      </c>
      <c r="D629" s="1">
        <v>9.2371999999999996</v>
      </c>
      <c r="E629" s="1">
        <v>24.05</v>
      </c>
      <c r="F629" s="1">
        <v>2.2596000000000002E-2</v>
      </c>
      <c r="G629" s="1"/>
      <c r="H629" s="1"/>
      <c r="I629" s="1"/>
      <c r="J629" s="1"/>
      <c r="K629" s="1"/>
      <c r="L629" s="1"/>
      <c r="M629" s="1"/>
      <c r="N629" s="1"/>
      <c r="O629" s="1"/>
      <c r="P629" s="78"/>
      <c r="Q629" s="1"/>
    </row>
    <row r="630" spans="1:17" x14ac:dyDescent="0.25">
      <c r="A630" t="str">
        <f t="shared" si="9"/>
        <v>1_628</v>
      </c>
      <c r="B630" s="1">
        <v>1</v>
      </c>
      <c r="C630" s="1">
        <v>628</v>
      </c>
      <c r="D630" s="1">
        <v>9.3854000000000006</v>
      </c>
      <c r="E630" s="1">
        <v>24.236999999999998</v>
      </c>
      <c r="F630" s="1">
        <v>-2.5810999999999998E-3</v>
      </c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</row>
    <row r="631" spans="1:17" x14ac:dyDescent="0.25">
      <c r="A631" t="str">
        <f t="shared" si="9"/>
        <v>1_629</v>
      </c>
      <c r="B631" s="1">
        <v>1</v>
      </c>
      <c r="C631" s="1">
        <v>629</v>
      </c>
      <c r="D631" s="1">
        <v>9.1638999999999999</v>
      </c>
      <c r="E631" s="1">
        <v>24.425000000000001</v>
      </c>
      <c r="F631" s="1">
        <v>-4.5602000000000004E-3</v>
      </c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</row>
    <row r="632" spans="1:17" x14ac:dyDescent="0.25">
      <c r="A632" t="str">
        <f t="shared" si="9"/>
        <v>1_630</v>
      </c>
      <c r="B632" s="1">
        <v>1</v>
      </c>
      <c r="C632" s="1">
        <v>630</v>
      </c>
      <c r="D632" s="1">
        <v>9.4522999999999993</v>
      </c>
      <c r="E632" s="1">
        <v>24.617000000000001</v>
      </c>
      <c r="F632" s="1">
        <v>-1.3791000000000001E-3</v>
      </c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</row>
    <row r="633" spans="1:17" x14ac:dyDescent="0.25">
      <c r="A633" t="str">
        <f t="shared" si="9"/>
        <v>1_631</v>
      </c>
      <c r="B633" s="1">
        <v>1</v>
      </c>
      <c r="C633" s="1">
        <v>631</v>
      </c>
      <c r="D633" s="1">
        <v>10.023</v>
      </c>
      <c r="E633" s="1">
        <v>24.818999999999999</v>
      </c>
      <c r="F633" s="1">
        <v>1.7276E-2</v>
      </c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</row>
    <row r="634" spans="1:17" x14ac:dyDescent="0.25">
      <c r="A634" t="str">
        <f t="shared" si="9"/>
        <v>1_632</v>
      </c>
      <c r="B634" s="1">
        <v>1</v>
      </c>
      <c r="C634" s="1">
        <v>632</v>
      </c>
      <c r="D634" s="1">
        <v>10.308999999999999</v>
      </c>
      <c r="E634" s="1">
        <v>25.03</v>
      </c>
      <c r="F634" s="1">
        <v>1.6768999999999999E-2</v>
      </c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</row>
    <row r="635" spans="1:17" x14ac:dyDescent="0.25">
      <c r="A635" t="str">
        <f t="shared" si="9"/>
        <v>1_633</v>
      </c>
      <c r="B635" s="1">
        <v>1</v>
      </c>
      <c r="C635" s="1">
        <v>633</v>
      </c>
      <c r="D635" s="1">
        <v>10.473000000000001</v>
      </c>
      <c r="E635" s="1">
        <v>25.248000000000001</v>
      </c>
      <c r="F635" s="1">
        <v>2.1139999999999999E-2</v>
      </c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</row>
    <row r="636" spans="1:17" x14ac:dyDescent="0.25">
      <c r="A636" t="str">
        <f t="shared" si="9"/>
        <v>1_634</v>
      </c>
      <c r="B636" s="1">
        <v>1</v>
      </c>
      <c r="C636" s="1">
        <v>634</v>
      </c>
      <c r="D636" s="1">
        <v>10.353999999999999</v>
      </c>
      <c r="E636" s="1">
        <v>25.47</v>
      </c>
      <c r="F636" s="1">
        <v>-8.4414999999999994E-3</v>
      </c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</row>
    <row r="637" spans="1:17" x14ac:dyDescent="0.25">
      <c r="A637" t="str">
        <f t="shared" si="9"/>
        <v>1_635</v>
      </c>
      <c r="B637" s="1">
        <v>1</v>
      </c>
      <c r="C637" s="1">
        <v>635</v>
      </c>
      <c r="D637" s="1">
        <v>10.303000000000001</v>
      </c>
      <c r="E637" s="1">
        <v>25.690999999999999</v>
      </c>
      <c r="F637" s="1">
        <v>2.0934999999999999E-3</v>
      </c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</row>
    <row r="638" spans="1:17" x14ac:dyDescent="0.25">
      <c r="A638" t="str">
        <f t="shared" si="9"/>
        <v>1_636</v>
      </c>
      <c r="B638" s="1">
        <v>1</v>
      </c>
      <c r="C638" s="1">
        <v>636</v>
      </c>
      <c r="D638" s="1">
        <v>9.9878</v>
      </c>
      <c r="E638" s="1">
        <v>25.908999999999999</v>
      </c>
      <c r="F638" s="1">
        <v>-3.6573E-3</v>
      </c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</row>
    <row r="639" spans="1:17" x14ac:dyDescent="0.25">
      <c r="A639" t="str">
        <f t="shared" si="9"/>
        <v>1_637</v>
      </c>
      <c r="B639" s="1">
        <v>1</v>
      </c>
      <c r="C639" s="1">
        <v>637</v>
      </c>
      <c r="D639" s="1">
        <v>10.211</v>
      </c>
      <c r="E639" s="1">
        <v>26.131</v>
      </c>
      <c r="F639" s="1">
        <v>1.7312000000000001E-2</v>
      </c>
      <c r="G639" s="1"/>
      <c r="H639" s="1"/>
      <c r="I639" s="1"/>
      <c r="J639" s="1"/>
      <c r="K639" s="1"/>
      <c r="L639" s="1"/>
      <c r="M639" s="1"/>
      <c r="N639" s="78"/>
      <c r="O639" s="1"/>
      <c r="P639" s="1"/>
      <c r="Q639" s="1"/>
    </row>
    <row r="640" spans="1:17" x14ac:dyDescent="0.25">
      <c r="A640" t="str">
        <f t="shared" si="9"/>
        <v>1_638</v>
      </c>
      <c r="B640" s="1">
        <v>1</v>
      </c>
      <c r="C640" s="1">
        <v>638</v>
      </c>
      <c r="D640" s="1">
        <v>9.9733999999999998</v>
      </c>
      <c r="E640" s="1">
        <v>26.352</v>
      </c>
      <c r="F640" s="1">
        <v>-1.4865E-2</v>
      </c>
      <c r="G640" s="1"/>
      <c r="H640" s="1"/>
      <c r="I640" s="1"/>
      <c r="J640" s="1"/>
      <c r="K640" s="1"/>
      <c r="L640" s="1"/>
      <c r="M640" s="78"/>
      <c r="N640" s="1"/>
      <c r="O640" s="1"/>
      <c r="P640" s="1"/>
      <c r="Q640" s="1"/>
    </row>
    <row r="641" spans="1:17" x14ac:dyDescent="0.25">
      <c r="A641" t="str">
        <f t="shared" si="9"/>
        <v>1_639</v>
      </c>
      <c r="B641" s="1">
        <v>1</v>
      </c>
      <c r="C641" s="1">
        <v>639</v>
      </c>
      <c r="D641" s="1">
        <v>9.6042000000000005</v>
      </c>
      <c r="E641" s="1">
        <v>26.571000000000002</v>
      </c>
      <c r="F641" s="1">
        <v>8.4793999999999998E-3</v>
      </c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</row>
    <row r="642" spans="1:17" x14ac:dyDescent="0.25">
      <c r="A642" t="str">
        <f t="shared" si="9"/>
        <v>1_640</v>
      </c>
      <c r="B642" s="1">
        <v>1</v>
      </c>
      <c r="C642" s="1">
        <v>640</v>
      </c>
      <c r="D642" s="1">
        <v>9.5202000000000009</v>
      </c>
      <c r="E642" s="1">
        <v>26.783000000000001</v>
      </c>
      <c r="F642" s="1">
        <v>2.5613E-2</v>
      </c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</row>
    <row r="643" spans="1:17" x14ac:dyDescent="0.25">
      <c r="A643" t="str">
        <f t="shared" ref="A643:A706" si="10">B643&amp;"_"&amp;C643</f>
        <v>1_641</v>
      </c>
      <c r="B643" s="1">
        <v>1</v>
      </c>
      <c r="C643" s="1">
        <v>641</v>
      </c>
      <c r="D643" s="1">
        <v>9.0406999999999993</v>
      </c>
      <c r="E643" s="1">
        <v>26.99</v>
      </c>
      <c r="F643" s="1">
        <v>-1.2036E-2</v>
      </c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</row>
    <row r="644" spans="1:17" x14ac:dyDescent="0.25">
      <c r="A644" t="str">
        <f t="shared" si="10"/>
        <v>1_642</v>
      </c>
      <c r="B644" s="1">
        <v>1</v>
      </c>
      <c r="C644" s="1">
        <v>642</v>
      </c>
      <c r="D644" s="1">
        <v>9.4573999999999998</v>
      </c>
      <c r="E644" s="1">
        <v>27.196999999999999</v>
      </c>
      <c r="F644" s="1">
        <v>1.9528E-2</v>
      </c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</row>
    <row r="645" spans="1:17" x14ac:dyDescent="0.25">
      <c r="A645" t="str">
        <f t="shared" si="10"/>
        <v>1_643</v>
      </c>
      <c r="B645" s="1">
        <v>1</v>
      </c>
      <c r="C645" s="1">
        <v>643</v>
      </c>
      <c r="D645" s="1">
        <v>8.9504999999999999</v>
      </c>
      <c r="E645" s="1">
        <v>27.405000000000001</v>
      </c>
      <c r="F645" s="1">
        <v>-1.0772E-5</v>
      </c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</row>
    <row r="646" spans="1:17" x14ac:dyDescent="0.25">
      <c r="A646" t="str">
        <f t="shared" si="10"/>
        <v>1_644</v>
      </c>
      <c r="B646" s="1">
        <v>1</v>
      </c>
      <c r="C646" s="1">
        <v>644</v>
      </c>
      <c r="D646" s="1">
        <v>9.2735000000000003</v>
      </c>
      <c r="E646" s="1">
        <v>27.614999999999998</v>
      </c>
      <c r="F646" s="1">
        <v>2.3876999999999999E-2</v>
      </c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</row>
    <row r="647" spans="1:17" x14ac:dyDescent="0.25">
      <c r="A647" t="str">
        <f t="shared" si="10"/>
        <v>1_645</v>
      </c>
      <c r="B647" s="1">
        <v>1</v>
      </c>
      <c r="C647" s="1">
        <v>645</v>
      </c>
      <c r="D647" s="1">
        <v>9.4154</v>
      </c>
      <c r="E647" s="1">
        <v>27.831</v>
      </c>
      <c r="F647" s="1">
        <v>1.762E-2</v>
      </c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</row>
    <row r="648" spans="1:17" x14ac:dyDescent="0.25">
      <c r="A648" t="str">
        <f t="shared" si="10"/>
        <v>1_646</v>
      </c>
      <c r="B648" s="1">
        <v>1</v>
      </c>
      <c r="C648" s="1">
        <v>646</v>
      </c>
      <c r="D648" s="1">
        <v>9.4643999999999995</v>
      </c>
      <c r="E648" s="1">
        <v>28.053999999999998</v>
      </c>
      <c r="F648" s="1">
        <v>1.7399999999999999E-2</v>
      </c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</row>
    <row r="649" spans="1:17" x14ac:dyDescent="0.25">
      <c r="A649" t="str">
        <f t="shared" si="10"/>
        <v>1_647</v>
      </c>
      <c r="B649" s="1">
        <v>1</v>
      </c>
      <c r="C649" s="1">
        <v>647</v>
      </c>
      <c r="D649" s="1">
        <v>9.2158999999999995</v>
      </c>
      <c r="E649" s="1">
        <v>28.277000000000001</v>
      </c>
      <c r="F649" s="1">
        <v>-2.3664000000000001E-2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</row>
    <row r="650" spans="1:17" x14ac:dyDescent="0.25">
      <c r="A650" t="str">
        <f t="shared" si="10"/>
        <v>1_648</v>
      </c>
      <c r="B650" s="1">
        <v>1</v>
      </c>
      <c r="C650" s="1">
        <v>648</v>
      </c>
      <c r="D650" s="1">
        <v>9.5016999999999996</v>
      </c>
      <c r="E650" s="1">
        <v>28.498999999999999</v>
      </c>
      <c r="F650" s="1">
        <v>2.1264999999999999E-2</v>
      </c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</row>
    <row r="651" spans="1:17" x14ac:dyDescent="0.25">
      <c r="A651" t="str">
        <f t="shared" si="10"/>
        <v>1_649</v>
      </c>
      <c r="B651" s="1">
        <v>1</v>
      </c>
      <c r="C651" s="1">
        <v>649</v>
      </c>
      <c r="D651" s="1">
        <v>9.3117999999999999</v>
      </c>
      <c r="E651" s="1">
        <v>28.721</v>
      </c>
      <c r="F651" s="1">
        <v>1.1665E-2</v>
      </c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</row>
    <row r="652" spans="1:17" x14ac:dyDescent="0.25">
      <c r="A652" t="str">
        <f t="shared" si="10"/>
        <v>1_650</v>
      </c>
      <c r="B652" s="1">
        <v>1</v>
      </c>
      <c r="C652" s="1">
        <v>650</v>
      </c>
      <c r="D652" s="1">
        <v>9.3153000000000006</v>
      </c>
      <c r="E652" s="1">
        <v>28.946999999999999</v>
      </c>
      <c r="F652" s="1">
        <v>9.2431000000000006E-3</v>
      </c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</row>
    <row r="653" spans="1:17" x14ac:dyDescent="0.25">
      <c r="A653" t="str">
        <f t="shared" si="10"/>
        <v>1_651</v>
      </c>
      <c r="B653" s="1">
        <v>1</v>
      </c>
      <c r="C653" s="1">
        <v>651</v>
      </c>
      <c r="D653" s="1">
        <v>9.7669999999999995</v>
      </c>
      <c r="E653" s="1">
        <v>29.178999999999998</v>
      </c>
      <c r="F653" s="1">
        <v>2.0240999999999999E-2</v>
      </c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</row>
    <row r="654" spans="1:17" x14ac:dyDescent="0.25">
      <c r="A654" t="str">
        <f t="shared" si="10"/>
        <v>1_652</v>
      </c>
      <c r="B654" s="1">
        <v>1</v>
      </c>
      <c r="C654" s="1">
        <v>652</v>
      </c>
      <c r="D654" s="1">
        <v>9.8809000000000005</v>
      </c>
      <c r="E654" s="1">
        <v>29.417999999999999</v>
      </c>
      <c r="F654" s="1">
        <v>-7.8382999999999994E-3</v>
      </c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</row>
    <row r="655" spans="1:17" x14ac:dyDescent="0.25">
      <c r="A655" t="str">
        <f t="shared" si="10"/>
        <v>1_653</v>
      </c>
      <c r="B655" s="1">
        <v>1</v>
      </c>
      <c r="C655" s="1">
        <v>653</v>
      </c>
      <c r="D655" s="1">
        <v>9.4234000000000009</v>
      </c>
      <c r="E655" s="1">
        <v>29.657</v>
      </c>
      <c r="F655" s="1">
        <v>2.1478000000000001E-2</v>
      </c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</row>
    <row r="656" spans="1:17" x14ac:dyDescent="0.25">
      <c r="A656" t="str">
        <f t="shared" si="10"/>
        <v>1_654</v>
      </c>
      <c r="B656" s="1">
        <v>1</v>
      </c>
      <c r="C656" s="1">
        <v>654</v>
      </c>
      <c r="D656" s="1">
        <v>9.7418999999999993</v>
      </c>
      <c r="E656" s="1">
        <v>29.896000000000001</v>
      </c>
      <c r="F656" s="1">
        <v>2.4388E-2</v>
      </c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</row>
    <row r="657" spans="1:17" x14ac:dyDescent="0.25">
      <c r="A657" t="str">
        <f t="shared" si="10"/>
        <v>1_655</v>
      </c>
      <c r="B657" s="1">
        <v>1</v>
      </c>
      <c r="C657" s="1">
        <v>655</v>
      </c>
      <c r="D657" s="1">
        <v>9.7691999999999997</v>
      </c>
      <c r="E657" s="1">
        <v>30.138000000000002</v>
      </c>
      <c r="F657" s="1">
        <v>2.2096999999999999E-2</v>
      </c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</row>
    <row r="658" spans="1:17" x14ac:dyDescent="0.25">
      <c r="A658" t="str">
        <f t="shared" si="10"/>
        <v>1_656</v>
      </c>
      <c r="B658" s="1">
        <v>1</v>
      </c>
      <c r="C658" s="1">
        <v>656</v>
      </c>
      <c r="D658" s="1">
        <v>9.3863000000000003</v>
      </c>
      <c r="E658" s="1">
        <v>30.376000000000001</v>
      </c>
      <c r="F658" s="1">
        <v>-6.3667999999999997E-3</v>
      </c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</row>
    <row r="659" spans="1:17" x14ac:dyDescent="0.25">
      <c r="A659" t="str">
        <f t="shared" si="10"/>
        <v>1_657</v>
      </c>
      <c r="B659" s="1">
        <v>1</v>
      </c>
      <c r="C659" s="1">
        <v>657</v>
      </c>
      <c r="D659" s="1">
        <v>9.2367000000000008</v>
      </c>
      <c r="E659" s="1">
        <v>30.617000000000001</v>
      </c>
      <c r="F659" s="1">
        <v>7.1377999999999997E-3</v>
      </c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</row>
    <row r="660" spans="1:17" x14ac:dyDescent="0.25">
      <c r="A660" t="str">
        <f t="shared" si="10"/>
        <v>1_658</v>
      </c>
      <c r="B660" s="1">
        <v>1</v>
      </c>
      <c r="C660" s="1">
        <v>658</v>
      </c>
      <c r="D660" s="1">
        <v>9.1778999999999993</v>
      </c>
      <c r="E660" s="1">
        <v>30.855</v>
      </c>
      <c r="F660" s="1">
        <v>8.9075000000000005E-3</v>
      </c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</row>
    <row r="661" spans="1:17" x14ac:dyDescent="0.25">
      <c r="A661" t="str">
        <f t="shared" si="10"/>
        <v>1_659</v>
      </c>
      <c r="B661" s="1">
        <v>1</v>
      </c>
      <c r="C661" s="1">
        <v>659</v>
      </c>
      <c r="D661" s="1">
        <v>8.8498999999999999</v>
      </c>
      <c r="E661" s="1">
        <v>31.088000000000001</v>
      </c>
      <c r="F661" s="1">
        <v>1.2452E-2</v>
      </c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</row>
    <row r="662" spans="1:17" x14ac:dyDescent="0.25">
      <c r="A662" t="str">
        <f t="shared" si="10"/>
        <v>1_660</v>
      </c>
      <c r="B662" s="1">
        <v>1</v>
      </c>
      <c r="C662" s="1">
        <v>660</v>
      </c>
      <c r="D662" s="1">
        <v>8.5952000000000002</v>
      </c>
      <c r="E662" s="1">
        <v>31.312999999999999</v>
      </c>
      <c r="F662" s="1">
        <v>-4.3216000000000001E-3</v>
      </c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</row>
    <row r="663" spans="1:17" x14ac:dyDescent="0.25">
      <c r="A663" t="str">
        <f t="shared" si="10"/>
        <v>1_661</v>
      </c>
      <c r="B663" s="1">
        <v>1</v>
      </c>
      <c r="C663" s="1">
        <v>661</v>
      </c>
      <c r="D663" s="1">
        <v>7.9814999999999996</v>
      </c>
      <c r="E663" s="1">
        <v>31.530999999999999</v>
      </c>
      <c r="F663" s="1">
        <v>-3.0460999999999999E-3</v>
      </c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</row>
    <row r="664" spans="1:17" x14ac:dyDescent="0.25">
      <c r="A664" t="str">
        <f t="shared" si="10"/>
        <v>1_662</v>
      </c>
      <c r="B664" s="1">
        <v>1</v>
      </c>
      <c r="C664" s="1">
        <v>662</v>
      </c>
      <c r="D664" s="1">
        <v>8.3287999999999993</v>
      </c>
      <c r="E664" s="1">
        <v>31.748000000000001</v>
      </c>
      <c r="F664" s="1">
        <v>1.8350000000000002E-2</v>
      </c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</row>
    <row r="665" spans="1:17" x14ac:dyDescent="0.25">
      <c r="A665" t="str">
        <f t="shared" si="10"/>
        <v>1_663</v>
      </c>
      <c r="B665" s="1">
        <v>1</v>
      </c>
      <c r="C665" s="1">
        <v>663</v>
      </c>
      <c r="D665" s="1">
        <v>8.0175000000000001</v>
      </c>
      <c r="E665" s="1">
        <v>31.966000000000001</v>
      </c>
      <c r="F665" s="1">
        <v>2.3570000000000001E-2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</row>
    <row r="666" spans="1:17" x14ac:dyDescent="0.25">
      <c r="A666" t="str">
        <f t="shared" si="10"/>
        <v>1_664</v>
      </c>
      <c r="B666" s="1">
        <v>1</v>
      </c>
      <c r="C666" s="1">
        <v>664</v>
      </c>
      <c r="D666" s="1">
        <v>8.1849000000000007</v>
      </c>
      <c r="E666" s="1">
        <v>32.186999999999998</v>
      </c>
      <c r="F666" s="1">
        <v>1.2829999999999999E-2</v>
      </c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</row>
    <row r="667" spans="1:17" x14ac:dyDescent="0.25">
      <c r="A667" t="str">
        <f t="shared" si="10"/>
        <v>1_665</v>
      </c>
      <c r="B667" s="1">
        <v>1</v>
      </c>
      <c r="C667" s="1">
        <v>665</v>
      </c>
      <c r="D667" s="1">
        <v>7.6570999999999998</v>
      </c>
      <c r="E667" s="1">
        <v>32.402000000000001</v>
      </c>
      <c r="F667" s="1">
        <v>7.0876999999999997E-3</v>
      </c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</row>
    <row r="668" spans="1:17" x14ac:dyDescent="0.25">
      <c r="A668" t="str">
        <f t="shared" si="10"/>
        <v>1_666</v>
      </c>
      <c r="B668" s="1">
        <v>1</v>
      </c>
      <c r="C668" s="1">
        <v>666</v>
      </c>
      <c r="D668" s="1">
        <v>7.9623999999999997</v>
      </c>
      <c r="E668" s="1">
        <v>32.616</v>
      </c>
      <c r="F668" s="1">
        <v>2.6054999999999998E-2</v>
      </c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</row>
    <row r="669" spans="1:17" x14ac:dyDescent="0.25">
      <c r="A669" t="str">
        <f t="shared" si="10"/>
        <v>1_667</v>
      </c>
      <c r="B669" s="1">
        <v>1</v>
      </c>
      <c r="C669" s="1">
        <v>667</v>
      </c>
      <c r="D669" s="1">
        <v>7.6692999999999998</v>
      </c>
      <c r="E669" s="1">
        <v>32.834000000000003</v>
      </c>
      <c r="F669" s="1">
        <v>2.4977000000000002E-4</v>
      </c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</row>
    <row r="670" spans="1:17" x14ac:dyDescent="0.25">
      <c r="A670" t="str">
        <f t="shared" si="10"/>
        <v>1_668</v>
      </c>
      <c r="B670" s="1">
        <v>1</v>
      </c>
      <c r="C670" s="1">
        <v>668</v>
      </c>
      <c r="D670" s="1">
        <v>8.1074999999999999</v>
      </c>
      <c r="E670" s="1">
        <v>33.051000000000002</v>
      </c>
      <c r="F670" s="1">
        <v>2.0884E-2</v>
      </c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</row>
    <row r="671" spans="1:17" x14ac:dyDescent="0.25">
      <c r="A671" t="str">
        <f t="shared" si="10"/>
        <v>1_669</v>
      </c>
      <c r="B671" s="1">
        <v>1</v>
      </c>
      <c r="C671" s="1">
        <v>669</v>
      </c>
      <c r="D671" s="1">
        <v>7.9823000000000004</v>
      </c>
      <c r="E671" s="1">
        <v>33.274000000000001</v>
      </c>
      <c r="F671" s="1">
        <v>-1.3415E-2</v>
      </c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</row>
    <row r="672" spans="1:17" x14ac:dyDescent="0.25">
      <c r="A672" t="str">
        <f t="shared" si="10"/>
        <v>1_670</v>
      </c>
      <c r="B672" s="1">
        <v>1</v>
      </c>
      <c r="C672" s="1">
        <v>670</v>
      </c>
      <c r="D672" s="1">
        <v>8.0976999999999997</v>
      </c>
      <c r="E672" s="1">
        <v>33.496000000000002</v>
      </c>
      <c r="F672" s="1">
        <v>1.532E-2</v>
      </c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</row>
    <row r="673" spans="1:17" x14ac:dyDescent="0.25">
      <c r="A673" t="str">
        <f t="shared" si="10"/>
        <v>1_671</v>
      </c>
      <c r="B673" s="1">
        <v>1</v>
      </c>
      <c r="C673" s="1">
        <v>671</v>
      </c>
      <c r="D673" s="1">
        <v>8.4589999999999996</v>
      </c>
      <c r="E673" s="1">
        <v>33.726999999999997</v>
      </c>
      <c r="F673" s="1">
        <v>2.4847000000000001E-2</v>
      </c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</row>
    <row r="674" spans="1:17" x14ac:dyDescent="0.25">
      <c r="A674" t="str">
        <f t="shared" si="10"/>
        <v>1_672</v>
      </c>
      <c r="B674" s="1">
        <v>1</v>
      </c>
      <c r="C674" s="1">
        <v>672</v>
      </c>
      <c r="D674" s="1">
        <v>8.6872000000000007</v>
      </c>
      <c r="E674" s="1">
        <v>33.970999999999997</v>
      </c>
      <c r="F674" s="1">
        <v>6.2088000000000004E-3</v>
      </c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</row>
    <row r="675" spans="1:17" x14ac:dyDescent="0.25">
      <c r="A675" t="str">
        <f t="shared" si="10"/>
        <v>1_673</v>
      </c>
      <c r="B675" s="1">
        <v>1</v>
      </c>
      <c r="C675" s="1">
        <v>673</v>
      </c>
      <c r="D675" s="1">
        <v>8.2500999999999998</v>
      </c>
      <c r="E675" s="1">
        <v>34.210999999999999</v>
      </c>
      <c r="F675" s="1">
        <v>2.9760000000000002E-2</v>
      </c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</row>
    <row r="676" spans="1:17" x14ac:dyDescent="0.25">
      <c r="A676" t="str">
        <f t="shared" si="10"/>
        <v>1_674</v>
      </c>
      <c r="B676" s="1">
        <v>1</v>
      </c>
      <c r="C676" s="1">
        <v>674</v>
      </c>
      <c r="D676" s="1">
        <v>8.1536000000000008</v>
      </c>
      <c r="E676" s="1">
        <v>34.448</v>
      </c>
      <c r="F676" s="1">
        <v>-2.7793000000000002E-2</v>
      </c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</row>
    <row r="677" spans="1:17" x14ac:dyDescent="0.25">
      <c r="A677" t="str">
        <f t="shared" si="10"/>
        <v>1_675</v>
      </c>
      <c r="B677" s="1">
        <v>1</v>
      </c>
      <c r="C677" s="1">
        <v>675</v>
      </c>
      <c r="D677" s="1">
        <v>8.4321000000000002</v>
      </c>
      <c r="E677" s="1">
        <v>34.685000000000002</v>
      </c>
      <c r="F677" s="1">
        <v>3.5505000000000002E-2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</row>
    <row r="678" spans="1:17" x14ac:dyDescent="0.25">
      <c r="A678" t="str">
        <f t="shared" si="10"/>
        <v>1_676</v>
      </c>
      <c r="B678" s="1">
        <v>1</v>
      </c>
      <c r="C678" s="1">
        <v>676</v>
      </c>
      <c r="D678" s="1">
        <v>8.6158999999999999</v>
      </c>
      <c r="E678" s="1">
        <v>34.933</v>
      </c>
      <c r="F678" s="1">
        <v>2.64E-2</v>
      </c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</row>
    <row r="679" spans="1:17" x14ac:dyDescent="0.25">
      <c r="A679" t="str">
        <f t="shared" si="10"/>
        <v>1_677</v>
      </c>
      <c r="B679" s="1">
        <v>1</v>
      </c>
      <c r="C679" s="1">
        <v>677</v>
      </c>
      <c r="D679" s="1">
        <v>8.5307999999999993</v>
      </c>
      <c r="E679" s="1">
        <v>35.183999999999997</v>
      </c>
      <c r="F679" s="1">
        <v>1.7467E-2</v>
      </c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</row>
    <row r="680" spans="1:17" x14ac:dyDescent="0.25">
      <c r="A680" t="str">
        <f t="shared" si="10"/>
        <v>1_678</v>
      </c>
      <c r="B680" s="1">
        <v>1</v>
      </c>
      <c r="C680" s="1">
        <v>678</v>
      </c>
      <c r="D680" s="1">
        <v>8.7455999999999996</v>
      </c>
      <c r="E680" s="1">
        <v>35.442</v>
      </c>
      <c r="F680" s="1">
        <v>6.2852999999999997E-3</v>
      </c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</row>
    <row r="681" spans="1:17" x14ac:dyDescent="0.25">
      <c r="A681" t="str">
        <f t="shared" si="10"/>
        <v>1_679</v>
      </c>
      <c r="B681" s="1">
        <v>1</v>
      </c>
      <c r="C681" s="1">
        <v>679</v>
      </c>
      <c r="D681" s="1">
        <v>8.7813999999999997</v>
      </c>
      <c r="E681" s="1">
        <v>35.701000000000001</v>
      </c>
      <c r="F681" s="1">
        <v>-2.0001000000000001E-2</v>
      </c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</row>
    <row r="682" spans="1:17" x14ac:dyDescent="0.25">
      <c r="A682" t="str">
        <f t="shared" si="10"/>
        <v>1_680</v>
      </c>
      <c r="B682" s="1">
        <v>1</v>
      </c>
      <c r="C682" s="1">
        <v>680</v>
      </c>
      <c r="D682" s="1">
        <v>8.7027000000000001</v>
      </c>
      <c r="E682" s="1">
        <v>35.963999999999999</v>
      </c>
      <c r="F682" s="1">
        <v>1.0628E-2</v>
      </c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</row>
    <row r="683" spans="1:17" x14ac:dyDescent="0.25">
      <c r="A683" t="str">
        <f t="shared" si="10"/>
        <v>1_681</v>
      </c>
      <c r="B683" s="1">
        <v>1</v>
      </c>
      <c r="C683" s="1">
        <v>681</v>
      </c>
      <c r="D683" s="1">
        <v>8.5884</v>
      </c>
      <c r="E683" s="1">
        <v>36.225000000000001</v>
      </c>
      <c r="F683" s="1">
        <v>8.1510999999999997E-3</v>
      </c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</row>
    <row r="684" spans="1:17" x14ac:dyDescent="0.25">
      <c r="A684" t="str">
        <f t="shared" si="10"/>
        <v>1_682</v>
      </c>
      <c r="B684" s="1">
        <v>1</v>
      </c>
      <c r="C684" s="1">
        <v>682</v>
      </c>
      <c r="D684" s="1">
        <v>8.9982000000000006</v>
      </c>
      <c r="E684" s="1">
        <v>36.493000000000002</v>
      </c>
      <c r="F684" s="1">
        <v>5.5657999999999999E-2</v>
      </c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</row>
    <row r="685" spans="1:17" x14ac:dyDescent="0.25">
      <c r="A685" t="str">
        <f t="shared" si="10"/>
        <v>1_683</v>
      </c>
      <c r="B685" s="1">
        <v>1</v>
      </c>
      <c r="C685" s="1">
        <v>683</v>
      </c>
      <c r="D685" s="1">
        <v>9.2184000000000008</v>
      </c>
      <c r="E685" s="1">
        <v>36.771000000000001</v>
      </c>
      <c r="F685" s="1">
        <v>1.1918E-2</v>
      </c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</row>
    <row r="686" spans="1:17" x14ac:dyDescent="0.25">
      <c r="A686" t="str">
        <f t="shared" si="10"/>
        <v>1_684</v>
      </c>
      <c r="B686" s="1">
        <v>1</v>
      </c>
      <c r="C686" s="1">
        <v>684</v>
      </c>
      <c r="D686" s="1">
        <v>9.4167000000000005</v>
      </c>
      <c r="E686" s="1">
        <v>37.061</v>
      </c>
      <c r="F686" s="1">
        <v>3.2439000000000003E-2</v>
      </c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</row>
    <row r="687" spans="1:17" x14ac:dyDescent="0.25">
      <c r="A687" t="str">
        <f t="shared" si="10"/>
        <v>1_685</v>
      </c>
      <c r="B687" s="1">
        <v>1</v>
      </c>
      <c r="C687" s="1">
        <v>685</v>
      </c>
      <c r="D687" s="1">
        <v>9.3346</v>
      </c>
      <c r="E687" s="1">
        <v>37.353999999999999</v>
      </c>
      <c r="F687" s="1">
        <v>3.8398999999999998E-3</v>
      </c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</row>
    <row r="688" spans="1:17" x14ac:dyDescent="0.25">
      <c r="A688" t="str">
        <f t="shared" si="10"/>
        <v>1_686</v>
      </c>
      <c r="B688" s="1">
        <v>1</v>
      </c>
      <c r="C688" s="1">
        <v>686</v>
      </c>
      <c r="D688" s="1">
        <v>9.5669000000000004</v>
      </c>
      <c r="E688" s="1">
        <v>37.652999999999999</v>
      </c>
      <c r="F688" s="1">
        <v>4.7021999999999998E-4</v>
      </c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</row>
    <row r="689" spans="1:17" x14ac:dyDescent="0.25">
      <c r="A689" t="str">
        <f t="shared" si="10"/>
        <v>1_687</v>
      </c>
      <c r="B689" s="1">
        <v>1</v>
      </c>
      <c r="C689" s="1">
        <v>687</v>
      </c>
      <c r="D689" s="1">
        <v>9.2058</v>
      </c>
      <c r="E689" s="1">
        <v>37.953000000000003</v>
      </c>
      <c r="F689" s="1">
        <v>1.1880999999999999E-2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</row>
    <row r="690" spans="1:17" x14ac:dyDescent="0.25">
      <c r="A690" t="str">
        <f t="shared" si="10"/>
        <v>1_688</v>
      </c>
      <c r="B690" s="1">
        <v>1</v>
      </c>
      <c r="C690" s="1">
        <v>688</v>
      </c>
      <c r="D690" s="1">
        <v>9.4229000000000003</v>
      </c>
      <c r="E690" s="1">
        <v>38.247</v>
      </c>
      <c r="F690" s="1">
        <v>3.2715999999999999E-3</v>
      </c>
      <c r="G690" s="1"/>
      <c r="H690" s="1"/>
      <c r="I690" s="1"/>
      <c r="J690" s="1"/>
      <c r="K690" s="1"/>
      <c r="L690" s="78"/>
      <c r="M690" s="1"/>
      <c r="N690" s="1"/>
      <c r="O690" s="1"/>
      <c r="P690" s="1"/>
      <c r="Q690" s="1"/>
    </row>
    <row r="691" spans="1:17" x14ac:dyDescent="0.25">
      <c r="A691" t="str">
        <f t="shared" si="10"/>
        <v>1_689</v>
      </c>
      <c r="B691" s="1">
        <v>1</v>
      </c>
      <c r="C691" s="1">
        <v>689</v>
      </c>
      <c r="D691" s="1">
        <v>9.1304999999999996</v>
      </c>
      <c r="E691" s="1">
        <v>38.542999999999999</v>
      </c>
      <c r="F691" s="1">
        <v>2.1486999999999999E-2</v>
      </c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</row>
    <row r="692" spans="1:17" x14ac:dyDescent="0.25">
      <c r="A692" t="str">
        <f t="shared" si="10"/>
        <v>1_690</v>
      </c>
      <c r="B692" s="1">
        <v>1</v>
      </c>
      <c r="C692" s="1">
        <v>690</v>
      </c>
      <c r="D692" s="1">
        <v>8.7423999999999999</v>
      </c>
      <c r="E692" s="1">
        <v>38.831000000000003</v>
      </c>
      <c r="F692" s="1">
        <v>-1.1364000000000001E-2</v>
      </c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</row>
    <row r="693" spans="1:17" x14ac:dyDescent="0.25">
      <c r="A693" t="str">
        <f t="shared" si="10"/>
        <v>1_691</v>
      </c>
      <c r="B693" s="1">
        <v>1</v>
      </c>
      <c r="C693" s="1">
        <v>691</v>
      </c>
      <c r="D693" s="1">
        <v>8.5314999999999994</v>
      </c>
      <c r="E693" s="1">
        <v>39.113999999999997</v>
      </c>
      <c r="F693" s="1">
        <v>2.2093999999999999E-2</v>
      </c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</row>
    <row r="694" spans="1:17" x14ac:dyDescent="0.25">
      <c r="A694" t="str">
        <f t="shared" si="10"/>
        <v>1_692</v>
      </c>
      <c r="B694" s="1">
        <v>1</v>
      </c>
      <c r="C694" s="1">
        <v>692</v>
      </c>
      <c r="D694" s="1">
        <v>8.2273999999999994</v>
      </c>
      <c r="E694" s="1">
        <v>39.396000000000001</v>
      </c>
      <c r="F694" s="1">
        <v>-4.2912999999999996E-3</v>
      </c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</row>
    <row r="695" spans="1:17" x14ac:dyDescent="0.25">
      <c r="A695" t="str">
        <f t="shared" si="10"/>
        <v>1_693</v>
      </c>
      <c r="B695" s="1">
        <v>1</v>
      </c>
      <c r="C695" s="1">
        <v>693</v>
      </c>
      <c r="D695" s="1">
        <v>8.0658999999999992</v>
      </c>
      <c r="E695" s="1">
        <v>39.67</v>
      </c>
      <c r="F695" s="1">
        <v>-1.7252E-2</v>
      </c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</row>
    <row r="696" spans="1:17" x14ac:dyDescent="0.25">
      <c r="A696" t="str">
        <f t="shared" si="10"/>
        <v>1_694</v>
      </c>
      <c r="B696" s="1">
        <v>1</v>
      </c>
      <c r="C696" s="1">
        <v>694</v>
      </c>
      <c r="D696" s="1">
        <v>8.2637999999999998</v>
      </c>
      <c r="E696" s="1">
        <v>39.942</v>
      </c>
      <c r="F696" s="1">
        <v>-1.0885000000000001E-2</v>
      </c>
      <c r="G696" s="1"/>
      <c r="H696" s="1"/>
      <c r="I696" s="1"/>
      <c r="J696" s="1"/>
      <c r="K696" s="1"/>
      <c r="L696" s="1"/>
      <c r="M696" s="1"/>
      <c r="N696" s="78"/>
      <c r="O696" s="1"/>
      <c r="P696" s="1"/>
      <c r="Q696" s="1"/>
    </row>
    <row r="697" spans="1:17" x14ac:dyDescent="0.25">
      <c r="A697" t="str">
        <f t="shared" si="10"/>
        <v>1_695</v>
      </c>
      <c r="B697" s="1">
        <v>1</v>
      </c>
      <c r="C697" s="1">
        <v>695</v>
      </c>
      <c r="D697" s="1">
        <v>8.7742000000000004</v>
      </c>
      <c r="E697" s="1">
        <v>40.225999999999999</v>
      </c>
      <c r="F697" s="1">
        <v>-1.2106E-2</v>
      </c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</row>
    <row r="698" spans="1:17" x14ac:dyDescent="0.25">
      <c r="A698" t="str">
        <f t="shared" si="10"/>
        <v>1_696</v>
      </c>
      <c r="B698" s="1">
        <v>1</v>
      </c>
      <c r="C698" s="1">
        <v>696</v>
      </c>
      <c r="D698" s="1">
        <v>9.0145</v>
      </c>
      <c r="E698" s="1">
        <v>40.521999999999998</v>
      </c>
      <c r="F698" s="1">
        <v>4.3390999999999999E-2</v>
      </c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</row>
    <row r="699" spans="1:17" x14ac:dyDescent="0.25">
      <c r="A699" t="str">
        <f t="shared" si="10"/>
        <v>1_697</v>
      </c>
      <c r="B699" s="1">
        <v>1</v>
      </c>
      <c r="C699" s="1">
        <v>697</v>
      </c>
      <c r="D699" s="1">
        <v>9.2477999999999998</v>
      </c>
      <c r="E699" s="1">
        <v>40.831000000000003</v>
      </c>
      <c r="F699" s="1">
        <v>2.4584000000000002E-2</v>
      </c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</row>
    <row r="700" spans="1:17" x14ac:dyDescent="0.25">
      <c r="A700" t="str">
        <f t="shared" si="10"/>
        <v>1_698</v>
      </c>
      <c r="B700" s="1">
        <v>1</v>
      </c>
      <c r="C700" s="1">
        <v>698</v>
      </c>
      <c r="D700" s="1">
        <v>9.9452999999999996</v>
      </c>
      <c r="E700" s="1">
        <v>41.16</v>
      </c>
      <c r="F700" s="1">
        <v>7.7530999999999997E-3</v>
      </c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</row>
    <row r="701" spans="1:17" x14ac:dyDescent="0.25">
      <c r="A701" t="str">
        <f t="shared" si="10"/>
        <v>1_699</v>
      </c>
      <c r="B701" s="1">
        <v>1</v>
      </c>
      <c r="C701" s="1">
        <v>699</v>
      </c>
      <c r="D701" s="1">
        <v>9.6130999999999993</v>
      </c>
      <c r="E701" s="1">
        <v>41.496000000000002</v>
      </c>
      <c r="F701" s="1">
        <v>1.2142E-2</v>
      </c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</row>
    <row r="702" spans="1:17" x14ac:dyDescent="0.25">
      <c r="A702" t="str">
        <f t="shared" si="10"/>
        <v>1_700</v>
      </c>
      <c r="B702" s="1">
        <v>1</v>
      </c>
      <c r="C702" s="1">
        <v>700</v>
      </c>
      <c r="D702" s="1">
        <v>9.8507999999999996</v>
      </c>
      <c r="E702" s="1">
        <v>41.837000000000003</v>
      </c>
      <c r="F702" s="1">
        <v>-6.8577999999999998E-3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</row>
    <row r="703" spans="1:17" x14ac:dyDescent="0.25">
      <c r="A703" t="str">
        <f t="shared" si="10"/>
        <v>1_701</v>
      </c>
      <c r="B703" s="1">
        <v>1</v>
      </c>
      <c r="C703" s="1">
        <v>701</v>
      </c>
      <c r="D703" s="1">
        <v>9.5660000000000007</v>
      </c>
      <c r="E703" s="1">
        <v>42.18</v>
      </c>
      <c r="F703" s="1">
        <v>1.457E-2</v>
      </c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</row>
    <row r="704" spans="1:17" x14ac:dyDescent="0.25">
      <c r="A704" t="str">
        <f t="shared" si="10"/>
        <v>1_702</v>
      </c>
      <c r="B704" s="1">
        <v>1</v>
      </c>
      <c r="C704" s="1">
        <v>702</v>
      </c>
      <c r="D704" s="1">
        <v>9.4964999999999993</v>
      </c>
      <c r="E704" s="1">
        <v>42.521000000000001</v>
      </c>
      <c r="F704" s="1">
        <v>1.7309000000000001E-2</v>
      </c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</row>
    <row r="705" spans="1:17" x14ac:dyDescent="0.25">
      <c r="A705" t="str">
        <f t="shared" si="10"/>
        <v>1_703</v>
      </c>
      <c r="B705" s="1">
        <v>1</v>
      </c>
      <c r="C705" s="1">
        <v>703</v>
      </c>
      <c r="D705" s="1">
        <v>10.005000000000001</v>
      </c>
      <c r="E705" s="1">
        <v>42.869</v>
      </c>
      <c r="F705" s="1">
        <v>5.4482999999999997E-3</v>
      </c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</row>
    <row r="706" spans="1:17" x14ac:dyDescent="0.25">
      <c r="A706" t="str">
        <f t="shared" si="10"/>
        <v>1_704</v>
      </c>
      <c r="B706" s="1">
        <v>1</v>
      </c>
      <c r="C706" s="1">
        <v>704</v>
      </c>
      <c r="D706" s="1">
        <v>10.051</v>
      </c>
      <c r="E706" s="1">
        <v>43.232999999999997</v>
      </c>
      <c r="F706" s="1">
        <v>1.8763999999999999E-2</v>
      </c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</row>
    <row r="707" spans="1:17" x14ac:dyDescent="0.25">
      <c r="A707" t="str">
        <f t="shared" ref="A707:A770" si="11">B707&amp;"_"&amp;C707</f>
        <v>1_705</v>
      </c>
      <c r="B707" s="1">
        <v>1</v>
      </c>
      <c r="C707" s="1">
        <v>705</v>
      </c>
      <c r="D707" s="1">
        <v>9.6189999999999998</v>
      </c>
      <c r="E707" s="1">
        <v>43.588000000000001</v>
      </c>
      <c r="F707" s="1">
        <v>-1.1691999999999999E-2</v>
      </c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</row>
    <row r="708" spans="1:17" x14ac:dyDescent="0.25">
      <c r="A708" t="str">
        <f t="shared" si="11"/>
        <v>1_706</v>
      </c>
      <c r="B708" s="1">
        <v>1</v>
      </c>
      <c r="C708" s="1">
        <v>706</v>
      </c>
      <c r="D708" s="1">
        <v>9.5832999999999995</v>
      </c>
      <c r="E708" s="1">
        <v>43.933999999999997</v>
      </c>
      <c r="F708" s="1">
        <v>2.7507999999999999E-3</v>
      </c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</row>
    <row r="709" spans="1:17" x14ac:dyDescent="0.25">
      <c r="A709" t="str">
        <f t="shared" si="11"/>
        <v>1_707</v>
      </c>
      <c r="B709" s="1">
        <v>1</v>
      </c>
      <c r="C709" s="1">
        <v>707</v>
      </c>
      <c r="D709" s="1">
        <v>9.4100999999999999</v>
      </c>
      <c r="E709" s="1">
        <v>44.283999999999999</v>
      </c>
      <c r="F709" s="1">
        <v>-1.3394E-2</v>
      </c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</row>
    <row r="710" spans="1:17" x14ac:dyDescent="0.25">
      <c r="A710" t="str">
        <f t="shared" si="11"/>
        <v>1_708</v>
      </c>
      <c r="B710" s="1">
        <v>1</v>
      </c>
      <c r="C710" s="1">
        <v>708</v>
      </c>
      <c r="D710" s="1">
        <v>9.3329000000000004</v>
      </c>
      <c r="E710" s="1">
        <v>44.634</v>
      </c>
      <c r="F710" s="1">
        <v>7.7476999999999997E-3</v>
      </c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</row>
    <row r="711" spans="1:17" x14ac:dyDescent="0.25">
      <c r="A711" t="str">
        <f t="shared" si="11"/>
        <v>1_709</v>
      </c>
      <c r="B711" s="1">
        <v>1</v>
      </c>
      <c r="C711" s="1">
        <v>709</v>
      </c>
      <c r="D711" s="1">
        <v>9.4318000000000008</v>
      </c>
      <c r="E711" s="1">
        <v>44.984000000000002</v>
      </c>
      <c r="F711" s="1">
        <v>1.9685999999999999E-2</v>
      </c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</row>
    <row r="712" spans="1:17" x14ac:dyDescent="0.25">
      <c r="A712" t="str">
        <f t="shared" si="11"/>
        <v>1_710</v>
      </c>
      <c r="B712" s="1">
        <v>1</v>
      </c>
      <c r="C712" s="1">
        <v>710</v>
      </c>
      <c r="D712" s="1">
        <v>9.3444000000000003</v>
      </c>
      <c r="E712" s="1">
        <v>45.344999999999999</v>
      </c>
      <c r="F712" s="1">
        <v>1.8083999999999999E-2</v>
      </c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</row>
    <row r="713" spans="1:17" x14ac:dyDescent="0.25">
      <c r="A713" t="str">
        <f t="shared" si="11"/>
        <v>1_711</v>
      </c>
      <c r="B713" s="1">
        <v>1</v>
      </c>
      <c r="C713" s="1">
        <v>711</v>
      </c>
      <c r="D713" s="1">
        <v>9.32</v>
      </c>
      <c r="E713" s="1">
        <v>45.701999999999998</v>
      </c>
      <c r="F713" s="1">
        <v>3.2819000000000001E-4</v>
      </c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</row>
    <row r="714" spans="1:17" x14ac:dyDescent="0.25">
      <c r="A714" t="str">
        <f t="shared" si="11"/>
        <v>1_712</v>
      </c>
      <c r="B714" s="1">
        <v>1</v>
      </c>
      <c r="C714" s="1">
        <v>712</v>
      </c>
      <c r="D714" s="1">
        <v>9.5947999999999993</v>
      </c>
      <c r="E714" s="1">
        <v>46.064999999999998</v>
      </c>
      <c r="F714" s="1">
        <v>2.898E-3</v>
      </c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</row>
    <row r="715" spans="1:17" x14ac:dyDescent="0.25">
      <c r="A715" t="str">
        <f t="shared" si="11"/>
        <v>1_713</v>
      </c>
      <c r="B715" s="1">
        <v>1</v>
      </c>
      <c r="C715" s="1">
        <v>713</v>
      </c>
      <c r="D715" s="1">
        <v>9.5348000000000006</v>
      </c>
      <c r="E715" s="1">
        <v>46.439</v>
      </c>
      <c r="F715" s="1">
        <v>5.3099999999999996E-3</v>
      </c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</row>
    <row r="716" spans="1:17" x14ac:dyDescent="0.25">
      <c r="A716" t="str">
        <f t="shared" si="11"/>
        <v>1_714</v>
      </c>
      <c r="B716" s="1">
        <v>1</v>
      </c>
      <c r="C716" s="1">
        <v>714</v>
      </c>
      <c r="D716" s="1">
        <v>9.3863000000000003</v>
      </c>
      <c r="E716" s="1">
        <v>46.805999999999997</v>
      </c>
      <c r="F716" s="1">
        <v>2.0965000000000001E-2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</row>
    <row r="717" spans="1:17" x14ac:dyDescent="0.25">
      <c r="A717" t="str">
        <f t="shared" si="11"/>
        <v>1_715</v>
      </c>
      <c r="B717" s="1">
        <v>1</v>
      </c>
      <c r="C717" s="1">
        <v>715</v>
      </c>
      <c r="D717" s="1">
        <v>9.3810000000000002</v>
      </c>
      <c r="E717" s="1">
        <v>47.168999999999997</v>
      </c>
      <c r="F717" s="1">
        <v>3.3180000000000002E-3</v>
      </c>
      <c r="G717" s="1"/>
      <c r="H717" s="1"/>
      <c r="I717" s="1"/>
      <c r="J717" s="1"/>
      <c r="K717" s="1"/>
      <c r="L717" s="78"/>
      <c r="M717" s="1"/>
      <c r="N717" s="1"/>
      <c r="O717" s="1"/>
      <c r="P717" s="1"/>
      <c r="Q717" s="1"/>
    </row>
    <row r="718" spans="1:17" x14ac:dyDescent="0.25">
      <c r="A718" t="str">
        <f t="shared" si="11"/>
        <v>1_716</v>
      </c>
      <c r="B718" s="1">
        <v>1</v>
      </c>
      <c r="C718" s="1">
        <v>716</v>
      </c>
      <c r="D718" s="1">
        <v>9.6559000000000008</v>
      </c>
      <c r="E718" s="1">
        <v>47.542000000000002</v>
      </c>
      <c r="F718" s="1">
        <v>-1.5306E-3</v>
      </c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</row>
    <row r="719" spans="1:17" x14ac:dyDescent="0.25">
      <c r="A719" t="str">
        <f t="shared" si="11"/>
        <v>1_717</v>
      </c>
      <c r="B719" s="1">
        <v>1</v>
      </c>
      <c r="C719" s="1">
        <v>717</v>
      </c>
      <c r="D719" s="1">
        <v>10.087</v>
      </c>
      <c r="E719" s="1">
        <v>47.933999999999997</v>
      </c>
      <c r="F719" s="1">
        <v>4.7722000000000001E-2</v>
      </c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</row>
    <row r="720" spans="1:17" x14ac:dyDescent="0.25">
      <c r="A720" t="str">
        <f t="shared" si="11"/>
        <v>1_718</v>
      </c>
      <c r="B720" s="1">
        <v>1</v>
      </c>
      <c r="C720" s="1">
        <v>718</v>
      </c>
      <c r="D720" s="1">
        <v>9.5322999999999993</v>
      </c>
      <c r="E720" s="1">
        <v>48.326999999999998</v>
      </c>
      <c r="F720" s="1">
        <v>1.2784999999999999E-2</v>
      </c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</row>
    <row r="721" spans="1:17" x14ac:dyDescent="0.25">
      <c r="A721" t="str">
        <f t="shared" si="11"/>
        <v>1_719</v>
      </c>
      <c r="B721" s="1">
        <v>1</v>
      </c>
      <c r="C721" s="1">
        <v>719</v>
      </c>
      <c r="D721" s="1">
        <v>9.0995000000000008</v>
      </c>
      <c r="E721" s="1">
        <v>48.71</v>
      </c>
      <c r="F721" s="1">
        <v>-1.6731000000000001E-3</v>
      </c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</row>
    <row r="722" spans="1:17" x14ac:dyDescent="0.25">
      <c r="A722" t="str">
        <f t="shared" si="11"/>
        <v>1_720</v>
      </c>
      <c r="B722" s="1">
        <v>1</v>
      </c>
      <c r="C722" s="1">
        <v>720</v>
      </c>
      <c r="D722" s="1">
        <v>8.3524999999999991</v>
      </c>
      <c r="E722" s="1">
        <v>49.070999999999998</v>
      </c>
      <c r="F722" s="1">
        <v>-2.3264E-2</v>
      </c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</row>
    <row r="723" spans="1:17" x14ac:dyDescent="0.25">
      <c r="A723" t="str">
        <f t="shared" si="11"/>
        <v>2_0</v>
      </c>
      <c r="B723" s="1">
        <v>2</v>
      </c>
      <c r="C723" s="1">
        <v>0</v>
      </c>
      <c r="D723" s="1">
        <v>4.9987999999999998E-2</v>
      </c>
      <c r="E723" s="1">
        <v>1</v>
      </c>
      <c r="F723" s="1">
        <v>0</v>
      </c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</row>
    <row r="724" spans="1:17" x14ac:dyDescent="0.25">
      <c r="A724" t="str">
        <f t="shared" si="11"/>
        <v>2_1</v>
      </c>
      <c r="B724" s="1">
        <v>2</v>
      </c>
      <c r="C724" s="1">
        <v>1</v>
      </c>
      <c r="D724" s="1">
        <v>0.30701000000000001</v>
      </c>
      <c r="E724" s="1">
        <v>1.0001</v>
      </c>
      <c r="F724" s="1">
        <v>-9.9185999999999996E-3</v>
      </c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</row>
    <row r="725" spans="1:17" x14ac:dyDescent="0.25">
      <c r="A725" t="str">
        <f t="shared" si="11"/>
        <v>2_2</v>
      </c>
      <c r="B725" s="1">
        <v>2</v>
      </c>
      <c r="C725" s="1">
        <v>2</v>
      </c>
      <c r="D725" s="1">
        <v>8.6566000000000004E-2</v>
      </c>
      <c r="E725" s="1">
        <v>1.0003</v>
      </c>
      <c r="F725" s="1">
        <v>1.0814000000000001E-2</v>
      </c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</row>
    <row r="726" spans="1:17" x14ac:dyDescent="0.25">
      <c r="A726" t="str">
        <f t="shared" si="11"/>
        <v>2_3</v>
      </c>
      <c r="B726" s="1">
        <v>2</v>
      </c>
      <c r="C726" s="1">
        <v>3</v>
      </c>
      <c r="D726" s="1">
        <v>0.61911000000000005</v>
      </c>
      <c r="E726" s="1">
        <v>1.0004999999999999</v>
      </c>
      <c r="F726" s="1">
        <v>-9.9022999999999993E-3</v>
      </c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</row>
    <row r="727" spans="1:17" x14ac:dyDescent="0.25">
      <c r="A727" t="str">
        <f t="shared" si="11"/>
        <v>2_4</v>
      </c>
      <c r="B727" s="1">
        <v>2</v>
      </c>
      <c r="C727" s="1">
        <v>4</v>
      </c>
      <c r="D727" s="1">
        <v>0.75790000000000002</v>
      </c>
      <c r="E727" s="1">
        <v>1.0009999999999999</v>
      </c>
      <c r="F727" s="1">
        <v>9.1035000000000005E-3</v>
      </c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</row>
    <row r="728" spans="1:17" x14ac:dyDescent="0.25">
      <c r="A728" t="str">
        <f t="shared" si="11"/>
        <v>2_5</v>
      </c>
      <c r="B728" s="1">
        <v>2</v>
      </c>
      <c r="C728" s="1">
        <v>5</v>
      </c>
      <c r="D728" s="1">
        <v>0.53476000000000001</v>
      </c>
      <c r="E728" s="1">
        <v>1.0016</v>
      </c>
      <c r="F728" s="1">
        <v>-6.3835999999999997E-3</v>
      </c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</row>
    <row r="729" spans="1:17" x14ac:dyDescent="0.25">
      <c r="A729" t="str">
        <f t="shared" si="11"/>
        <v>2_6</v>
      </c>
      <c r="B729" s="1">
        <v>2</v>
      </c>
      <c r="C729" s="1">
        <v>6</v>
      </c>
      <c r="D729" s="1">
        <v>0.39801999999999998</v>
      </c>
      <c r="E729" s="1">
        <v>1.0019</v>
      </c>
      <c r="F729" s="1">
        <v>0.02</v>
      </c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</row>
    <row r="730" spans="1:17" x14ac:dyDescent="0.25">
      <c r="A730" t="str">
        <f t="shared" si="11"/>
        <v>2_7</v>
      </c>
      <c r="B730" s="1">
        <v>2</v>
      </c>
      <c r="C730" s="1">
        <v>7</v>
      </c>
      <c r="D730" s="1">
        <v>0.46925</v>
      </c>
      <c r="E730" s="1">
        <v>1.0022</v>
      </c>
      <c r="F730" s="1">
        <v>-5.4482000000000003E-3</v>
      </c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</row>
    <row r="731" spans="1:17" x14ac:dyDescent="0.25">
      <c r="A731" t="str">
        <f t="shared" si="11"/>
        <v>2_8</v>
      </c>
      <c r="B731" s="1">
        <v>2</v>
      </c>
      <c r="C731" s="1">
        <v>8</v>
      </c>
      <c r="D731" s="1">
        <v>0.44447999999999999</v>
      </c>
      <c r="E731" s="1">
        <v>1.0024999999999999</v>
      </c>
      <c r="F731" s="1">
        <v>1.5574E-3</v>
      </c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</row>
    <row r="732" spans="1:17" x14ac:dyDescent="0.25">
      <c r="A732" t="str">
        <f t="shared" si="11"/>
        <v>2_9</v>
      </c>
      <c r="B732" s="1">
        <v>2</v>
      </c>
      <c r="C732" s="1">
        <v>9</v>
      </c>
      <c r="D732" s="1">
        <v>0.39846999999999999</v>
      </c>
      <c r="E732" s="1">
        <v>1.0027999999999999</v>
      </c>
      <c r="F732" s="1">
        <v>1.2826000000000001E-2</v>
      </c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</row>
    <row r="733" spans="1:17" x14ac:dyDescent="0.25">
      <c r="A733" t="str">
        <f t="shared" si="11"/>
        <v>2_10</v>
      </c>
      <c r="B733" s="1">
        <v>2</v>
      </c>
      <c r="C733" s="1">
        <v>10</v>
      </c>
      <c r="D733" s="1">
        <v>-0.10713</v>
      </c>
      <c r="E733" s="1">
        <v>1.0028999999999999</v>
      </c>
      <c r="F733" s="1">
        <v>-1.2012E-2</v>
      </c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</row>
    <row r="734" spans="1:17" x14ac:dyDescent="0.25">
      <c r="A734" t="str">
        <f t="shared" si="11"/>
        <v>2_11</v>
      </c>
      <c r="B734" s="1">
        <v>2</v>
      </c>
      <c r="C734" s="1">
        <v>11</v>
      </c>
      <c r="D734" s="1">
        <v>-0.25595000000000001</v>
      </c>
      <c r="E734" s="1">
        <v>1.0028999999999999</v>
      </c>
      <c r="F734" s="1">
        <v>-4.4657000000000004E-3</v>
      </c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</row>
    <row r="735" spans="1:17" x14ac:dyDescent="0.25">
      <c r="A735" t="str">
        <f t="shared" si="11"/>
        <v>2_12</v>
      </c>
      <c r="B735" s="1">
        <v>2</v>
      </c>
      <c r="C735" s="1">
        <v>12</v>
      </c>
      <c r="D735" s="1">
        <v>-0.29042000000000001</v>
      </c>
      <c r="E735" s="1">
        <v>1.0026999999999999</v>
      </c>
      <c r="F735" s="1">
        <v>1.2628E-2</v>
      </c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</row>
    <row r="736" spans="1:17" x14ac:dyDescent="0.25">
      <c r="A736" t="str">
        <f t="shared" si="11"/>
        <v>2_13</v>
      </c>
      <c r="B736" s="1">
        <v>2</v>
      </c>
      <c r="C736" s="1">
        <v>13</v>
      </c>
      <c r="D736" s="1">
        <v>0.42265999999999998</v>
      </c>
      <c r="E736" s="1">
        <v>1.0026999999999999</v>
      </c>
      <c r="F736" s="1">
        <v>4.0302000000000003E-3</v>
      </c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</row>
    <row r="737" spans="1:17" x14ac:dyDescent="0.25">
      <c r="A737" t="str">
        <f t="shared" si="11"/>
        <v>2_14</v>
      </c>
      <c r="B737" s="1">
        <v>2</v>
      </c>
      <c r="C737" s="1">
        <v>14</v>
      </c>
      <c r="D737" s="1">
        <v>0.40453</v>
      </c>
      <c r="E737" s="1">
        <v>1.0032000000000001</v>
      </c>
      <c r="F737" s="1">
        <v>8.8868000000000003E-3</v>
      </c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</row>
    <row r="738" spans="1:17" x14ac:dyDescent="0.25">
      <c r="A738" t="str">
        <f t="shared" si="11"/>
        <v>2_15</v>
      </c>
      <c r="B738" s="1">
        <v>2</v>
      </c>
      <c r="C738" s="1">
        <v>15</v>
      </c>
      <c r="D738" s="1">
        <v>0.43298999999999999</v>
      </c>
      <c r="E738" s="1">
        <v>1.0036</v>
      </c>
      <c r="F738" s="1">
        <v>-5.5833999999999996E-3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</row>
    <row r="739" spans="1:17" x14ac:dyDescent="0.25">
      <c r="A739" t="str">
        <f t="shared" si="11"/>
        <v>2_16</v>
      </c>
      <c r="B739" s="1">
        <v>2</v>
      </c>
      <c r="C739" s="1">
        <v>16</v>
      </c>
      <c r="D739" s="1">
        <v>-0.10808</v>
      </c>
      <c r="E739" s="1">
        <v>1.0037</v>
      </c>
      <c r="F739" s="1">
        <v>-3.5358000000000001E-2</v>
      </c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</row>
    <row r="740" spans="1:17" x14ac:dyDescent="0.25">
      <c r="A740" t="str">
        <f t="shared" si="11"/>
        <v>2_17</v>
      </c>
      <c r="B740" s="1">
        <v>2</v>
      </c>
      <c r="C740" s="1">
        <v>17</v>
      </c>
      <c r="D740" s="1">
        <v>-0.21662999999999999</v>
      </c>
      <c r="E740" s="1">
        <v>1.0034000000000001</v>
      </c>
      <c r="F740" s="1">
        <v>1.3408E-2</v>
      </c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</row>
    <row r="741" spans="1:17" x14ac:dyDescent="0.25">
      <c r="A741" t="str">
        <f t="shared" si="11"/>
        <v>2_18</v>
      </c>
      <c r="B741" s="1">
        <v>2</v>
      </c>
      <c r="C741" s="1">
        <v>18</v>
      </c>
      <c r="D741" s="1">
        <v>-0.70928999999999998</v>
      </c>
      <c r="E741" s="1">
        <v>1.0029999999999999</v>
      </c>
      <c r="F741" s="1">
        <v>-2.0362999999999999E-2</v>
      </c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</row>
    <row r="742" spans="1:17" x14ac:dyDescent="0.25">
      <c r="A742" t="str">
        <f t="shared" si="11"/>
        <v>2_19</v>
      </c>
      <c r="B742" s="1">
        <v>2</v>
      </c>
      <c r="C742" s="1">
        <v>19</v>
      </c>
      <c r="D742" s="1">
        <v>-0.80845</v>
      </c>
      <c r="E742" s="1">
        <v>1.0024999999999999</v>
      </c>
      <c r="F742" s="1">
        <v>-1.0495000000000001E-2</v>
      </c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</row>
    <row r="743" spans="1:17" x14ac:dyDescent="0.25">
      <c r="A743" t="str">
        <f t="shared" si="11"/>
        <v>2_20</v>
      </c>
      <c r="B743" s="1">
        <v>2</v>
      </c>
      <c r="C743" s="1">
        <v>20</v>
      </c>
      <c r="D743" s="1">
        <v>-0.38007999999999997</v>
      </c>
      <c r="E743" s="1">
        <v>1.002</v>
      </c>
      <c r="F743" s="1">
        <v>1.5786999999999999E-2</v>
      </c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</row>
    <row r="744" spans="1:17" x14ac:dyDescent="0.25">
      <c r="A744" t="str">
        <f t="shared" si="11"/>
        <v>2_21</v>
      </c>
      <c r="B744" s="1">
        <v>2</v>
      </c>
      <c r="C744" s="1">
        <v>21</v>
      </c>
      <c r="D744" s="1">
        <v>-0.41638999999999998</v>
      </c>
      <c r="E744" s="1">
        <v>1.0016</v>
      </c>
      <c r="F744" s="1">
        <v>-9.6352999999999994E-3</v>
      </c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</row>
    <row r="745" spans="1:17" x14ac:dyDescent="0.25">
      <c r="A745" t="str">
        <f t="shared" si="11"/>
        <v>2_22</v>
      </c>
      <c r="B745" s="1">
        <v>2</v>
      </c>
      <c r="C745" s="1">
        <v>22</v>
      </c>
      <c r="D745" s="1">
        <v>-0.35366999999999998</v>
      </c>
      <c r="E745" s="1">
        <v>1.0014000000000001</v>
      </c>
      <c r="F745" s="1">
        <v>1.6036999999999999E-2</v>
      </c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</row>
    <row r="746" spans="1:17" x14ac:dyDescent="0.25">
      <c r="A746" t="str">
        <f t="shared" si="11"/>
        <v>2_23</v>
      </c>
      <c r="B746" s="1">
        <v>2</v>
      </c>
      <c r="C746" s="1">
        <v>23</v>
      </c>
      <c r="D746" s="1">
        <v>-0.21074999999999999</v>
      </c>
      <c r="E746" s="1">
        <v>1.0013000000000001</v>
      </c>
      <c r="F746" s="1">
        <v>-1.2452E-2</v>
      </c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</row>
    <row r="747" spans="1:17" x14ac:dyDescent="0.25">
      <c r="A747" t="str">
        <f t="shared" si="11"/>
        <v>2_24</v>
      </c>
      <c r="B747" s="1">
        <v>2</v>
      </c>
      <c r="C747" s="1">
        <v>24</v>
      </c>
      <c r="D747" s="1">
        <v>-0.50815999999999995</v>
      </c>
      <c r="E747" s="1">
        <v>1.0009999999999999</v>
      </c>
      <c r="F747" s="1">
        <v>-1.7994E-2</v>
      </c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</row>
    <row r="748" spans="1:17" x14ac:dyDescent="0.25">
      <c r="A748" t="str">
        <f t="shared" si="11"/>
        <v>2_25</v>
      </c>
      <c r="B748" s="1">
        <v>2</v>
      </c>
      <c r="C748" s="1">
        <v>25</v>
      </c>
      <c r="D748" s="1">
        <v>-0.44679000000000002</v>
      </c>
      <c r="E748" s="1">
        <v>1.0005999999999999</v>
      </c>
      <c r="F748" s="1">
        <v>3.1217000000000002E-2</v>
      </c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</row>
    <row r="749" spans="1:17" x14ac:dyDescent="0.25">
      <c r="A749" t="str">
        <f t="shared" si="11"/>
        <v>2_26</v>
      </c>
      <c r="B749" s="1">
        <v>2</v>
      </c>
      <c r="C749" s="1">
        <v>26</v>
      </c>
      <c r="D749" s="1">
        <v>-0.28510999999999997</v>
      </c>
      <c r="E749" s="1">
        <v>1.0003</v>
      </c>
      <c r="F749" s="1">
        <v>-1.0406E-3</v>
      </c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</row>
    <row r="750" spans="1:17" x14ac:dyDescent="0.25">
      <c r="A750" t="str">
        <f t="shared" si="11"/>
        <v>2_27</v>
      </c>
      <c r="B750" s="1">
        <v>2</v>
      </c>
      <c r="C750" s="1">
        <v>27</v>
      </c>
      <c r="D750" s="1">
        <v>0.24217</v>
      </c>
      <c r="E750" s="1">
        <v>1.0002</v>
      </c>
      <c r="F750" s="1">
        <v>1.4999E-2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</row>
    <row r="751" spans="1:17" x14ac:dyDescent="0.25">
      <c r="A751" t="str">
        <f t="shared" si="11"/>
        <v>2_28</v>
      </c>
      <c r="B751" s="1">
        <v>2</v>
      </c>
      <c r="C751" s="1">
        <v>28</v>
      </c>
      <c r="D751" s="1">
        <v>-7.8384999999999996E-2</v>
      </c>
      <c r="E751" s="1">
        <v>1.0002</v>
      </c>
      <c r="F751" s="1">
        <v>-1.5772999999999999E-2</v>
      </c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</row>
    <row r="752" spans="1:17" x14ac:dyDescent="0.25">
      <c r="A752" t="str">
        <f t="shared" si="11"/>
        <v>2_29</v>
      </c>
      <c r="B752" s="1">
        <v>2</v>
      </c>
      <c r="C752" s="1">
        <v>29</v>
      </c>
      <c r="D752" s="1">
        <v>-0.11728</v>
      </c>
      <c r="E752" s="1">
        <v>1.0002</v>
      </c>
      <c r="F752" s="1">
        <v>9.3101E-3</v>
      </c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</row>
    <row r="753" spans="1:17" x14ac:dyDescent="0.25">
      <c r="A753" t="str">
        <f t="shared" si="11"/>
        <v>2_30</v>
      </c>
      <c r="B753" s="1">
        <v>2</v>
      </c>
      <c r="C753" s="1">
        <v>30</v>
      </c>
      <c r="D753" s="1">
        <v>0.51597999999999999</v>
      </c>
      <c r="E753" s="1">
        <v>1.0004</v>
      </c>
      <c r="F753" s="1">
        <v>1.1821E-2</v>
      </c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</row>
    <row r="754" spans="1:17" x14ac:dyDescent="0.25">
      <c r="A754" t="str">
        <f t="shared" si="11"/>
        <v>2_31</v>
      </c>
      <c r="B754" s="1">
        <v>2</v>
      </c>
      <c r="C754" s="1">
        <v>31</v>
      </c>
      <c r="D754" s="1">
        <v>0.72541</v>
      </c>
      <c r="E754" s="1">
        <v>1.0008999999999999</v>
      </c>
      <c r="F754" s="1">
        <v>4.9673E-3</v>
      </c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</row>
    <row r="755" spans="1:17" x14ac:dyDescent="0.25">
      <c r="A755" t="str">
        <f t="shared" si="11"/>
        <v>2_32</v>
      </c>
      <c r="B755" s="1">
        <v>2</v>
      </c>
      <c r="C755" s="1">
        <v>32</v>
      </c>
      <c r="D755" s="1">
        <v>0.48637999999999998</v>
      </c>
      <c r="E755" s="1">
        <v>1.0014000000000001</v>
      </c>
      <c r="F755" s="1">
        <v>4.9072999999999999E-3</v>
      </c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</row>
    <row r="756" spans="1:17" x14ac:dyDescent="0.25">
      <c r="A756" t="str">
        <f t="shared" si="11"/>
        <v>2_33</v>
      </c>
      <c r="B756" s="1">
        <v>2</v>
      </c>
      <c r="C756" s="1">
        <v>33</v>
      </c>
      <c r="D756" s="1">
        <v>0.48570999999999998</v>
      </c>
      <c r="E756" s="1">
        <v>1.0018</v>
      </c>
      <c r="F756" s="1">
        <v>-1.4914E-2</v>
      </c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</row>
    <row r="757" spans="1:17" x14ac:dyDescent="0.25">
      <c r="A757" t="str">
        <f t="shared" si="11"/>
        <v>2_34</v>
      </c>
      <c r="B757" s="1">
        <v>2</v>
      </c>
      <c r="C757" s="1">
        <v>34</v>
      </c>
      <c r="D757" s="1">
        <v>8.7481000000000003E-2</v>
      </c>
      <c r="E757" s="1">
        <v>1.0019</v>
      </c>
      <c r="F757" s="1">
        <v>-9.0018000000000008E-3</v>
      </c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</row>
    <row r="758" spans="1:17" x14ac:dyDescent="0.25">
      <c r="A758" t="str">
        <f t="shared" si="11"/>
        <v>2_35</v>
      </c>
      <c r="B758" s="1">
        <v>2</v>
      </c>
      <c r="C758" s="1">
        <v>35</v>
      </c>
      <c r="D758" s="1">
        <v>0.16025</v>
      </c>
      <c r="E758" s="1">
        <v>1.0021</v>
      </c>
      <c r="F758" s="1">
        <v>6.3001999999999997E-3</v>
      </c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</row>
    <row r="759" spans="1:17" x14ac:dyDescent="0.25">
      <c r="A759" t="str">
        <f t="shared" si="11"/>
        <v>2_36</v>
      </c>
      <c r="B759" s="1">
        <v>2</v>
      </c>
      <c r="C759" s="1">
        <v>36</v>
      </c>
      <c r="D759" s="1">
        <v>0.35799999999999998</v>
      </c>
      <c r="E759" s="1">
        <v>1.0022</v>
      </c>
      <c r="F759" s="1">
        <v>1.7543E-2</v>
      </c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</row>
    <row r="760" spans="1:17" x14ac:dyDescent="0.25">
      <c r="A760" t="str">
        <f t="shared" si="11"/>
        <v>2_37</v>
      </c>
      <c r="B760" s="1">
        <v>2</v>
      </c>
      <c r="C760" s="1">
        <v>37</v>
      </c>
      <c r="D760" s="1">
        <v>0.16594999999999999</v>
      </c>
      <c r="E760" s="1">
        <v>1.0024</v>
      </c>
      <c r="F760" s="1">
        <v>-1.2854000000000001E-2</v>
      </c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</row>
    <row r="761" spans="1:17" x14ac:dyDescent="0.25">
      <c r="A761" t="str">
        <f t="shared" si="11"/>
        <v>2_38</v>
      </c>
      <c r="B761" s="1">
        <v>2</v>
      </c>
      <c r="C761" s="1">
        <v>38</v>
      </c>
      <c r="D761" s="1">
        <v>-0.14013</v>
      </c>
      <c r="E761" s="1">
        <v>1.0024</v>
      </c>
      <c r="F761" s="1">
        <v>-2.1357999999999999E-2</v>
      </c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</row>
    <row r="762" spans="1:17" x14ac:dyDescent="0.25">
      <c r="A762" t="str">
        <f t="shared" si="11"/>
        <v>2_39</v>
      </c>
      <c r="B762" s="1">
        <v>2</v>
      </c>
      <c r="C762" s="1">
        <v>39</v>
      </c>
      <c r="D762" s="1">
        <v>-0.18557000000000001</v>
      </c>
      <c r="E762" s="1">
        <v>1.0022</v>
      </c>
      <c r="F762" s="1">
        <v>2.6221999999999999E-3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</row>
    <row r="763" spans="1:17" x14ac:dyDescent="0.25">
      <c r="A763" t="str">
        <f t="shared" si="11"/>
        <v>2_40</v>
      </c>
      <c r="B763" s="1">
        <v>2</v>
      </c>
      <c r="C763" s="1">
        <v>40</v>
      </c>
      <c r="D763" s="1">
        <v>-0.40038000000000001</v>
      </c>
      <c r="E763" s="1">
        <v>1.0019</v>
      </c>
      <c r="F763" s="1">
        <v>1.5717999999999999E-2</v>
      </c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</row>
    <row r="764" spans="1:17" x14ac:dyDescent="0.25">
      <c r="A764" t="str">
        <f t="shared" si="11"/>
        <v>2_41</v>
      </c>
      <c r="B764" s="1">
        <v>2</v>
      </c>
      <c r="C764" s="1">
        <v>41</v>
      </c>
      <c r="D764" s="1">
        <v>-0.71316999999999997</v>
      </c>
      <c r="E764" s="1">
        <v>1.0014000000000001</v>
      </c>
      <c r="F764" s="1">
        <v>-3.2671000000000002E-3</v>
      </c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</row>
    <row r="765" spans="1:17" x14ac:dyDescent="0.25">
      <c r="A765" t="str">
        <f t="shared" si="11"/>
        <v>2_42</v>
      </c>
      <c r="B765" s="1">
        <v>2</v>
      </c>
      <c r="C765" s="1">
        <v>42</v>
      </c>
      <c r="D765" s="1">
        <v>-1.2203999999999999</v>
      </c>
      <c r="E765" s="1">
        <v>1.0004999999999999</v>
      </c>
      <c r="F765" s="1">
        <v>-2.2117999999999999E-2</v>
      </c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</row>
    <row r="766" spans="1:17" x14ac:dyDescent="0.25">
      <c r="A766" t="str">
        <f t="shared" si="11"/>
        <v>2_43</v>
      </c>
      <c r="B766" s="1">
        <v>2</v>
      </c>
      <c r="C766" s="1">
        <v>43</v>
      </c>
      <c r="D766" s="1">
        <v>-1.1568000000000001</v>
      </c>
      <c r="E766" s="1">
        <v>0.99939</v>
      </c>
      <c r="F766" s="1">
        <v>-3.9946000000000001E-3</v>
      </c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</row>
    <row r="767" spans="1:17" x14ac:dyDescent="0.25">
      <c r="A767" t="str">
        <f t="shared" si="11"/>
        <v>2_44</v>
      </c>
      <c r="B767" s="1">
        <v>2</v>
      </c>
      <c r="C767" s="1">
        <v>44</v>
      </c>
      <c r="D767" s="1">
        <v>-0.94435000000000002</v>
      </c>
      <c r="E767" s="1">
        <v>0.99846000000000001</v>
      </c>
      <c r="F767" s="1">
        <v>4.8006000000000004E-3</v>
      </c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</row>
    <row r="768" spans="1:17" x14ac:dyDescent="0.25">
      <c r="A768" t="str">
        <f t="shared" si="11"/>
        <v>2_45</v>
      </c>
      <c r="B768" s="1">
        <v>2</v>
      </c>
      <c r="C768" s="1">
        <v>45</v>
      </c>
      <c r="D768" s="1">
        <v>-1.0780000000000001</v>
      </c>
      <c r="E768" s="1">
        <v>0.99758999999999998</v>
      </c>
      <c r="F768" s="1">
        <v>3.7669000000000001E-3</v>
      </c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</row>
    <row r="769" spans="1:17" x14ac:dyDescent="0.25">
      <c r="A769" t="str">
        <f t="shared" si="11"/>
        <v>2_46</v>
      </c>
      <c r="B769" s="1">
        <v>2</v>
      </c>
      <c r="C769" s="1">
        <v>46</v>
      </c>
      <c r="D769" s="1">
        <v>-1.3139000000000001</v>
      </c>
      <c r="E769" s="1">
        <v>0.99673999999999996</v>
      </c>
      <c r="F769" s="1">
        <v>-9.5264000000000004E-4</v>
      </c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</row>
    <row r="770" spans="1:17" x14ac:dyDescent="0.25">
      <c r="A770" t="str">
        <f t="shared" si="11"/>
        <v>2_47</v>
      </c>
      <c r="B770" s="1">
        <v>2</v>
      </c>
      <c r="C770" s="1">
        <v>47</v>
      </c>
      <c r="D770" s="1">
        <v>-1.2956000000000001</v>
      </c>
      <c r="E770" s="1">
        <v>0.99567000000000005</v>
      </c>
      <c r="F770" s="1">
        <v>-9.2066999999999995E-4</v>
      </c>
      <c r="G770" s="1"/>
      <c r="H770" s="1"/>
      <c r="I770" s="1"/>
      <c r="J770" s="1"/>
      <c r="K770" s="1"/>
      <c r="L770" s="1"/>
      <c r="M770" s="1"/>
      <c r="N770" s="1"/>
      <c r="O770" s="1"/>
      <c r="P770" s="78"/>
      <c r="Q770" s="78"/>
    </row>
    <row r="771" spans="1:17" x14ac:dyDescent="0.25">
      <c r="A771" t="str">
        <f t="shared" ref="A771:A834" si="12">B771&amp;"_"&amp;C771</f>
        <v>2_48</v>
      </c>
      <c r="B771" s="1">
        <v>2</v>
      </c>
      <c r="C771" s="1">
        <v>48</v>
      </c>
      <c r="D771" s="1">
        <v>-1.1624000000000001</v>
      </c>
      <c r="E771" s="1">
        <v>0.99475000000000002</v>
      </c>
      <c r="F771" s="1">
        <v>-4.4625000000000003E-3</v>
      </c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</row>
    <row r="772" spans="1:17" x14ac:dyDescent="0.25">
      <c r="A772" t="str">
        <f t="shared" si="12"/>
        <v>2_49</v>
      </c>
      <c r="B772" s="1">
        <v>2</v>
      </c>
      <c r="C772" s="1">
        <v>49</v>
      </c>
      <c r="D772" s="1">
        <v>-1.3777999999999999</v>
      </c>
      <c r="E772" s="1">
        <v>0.99370000000000003</v>
      </c>
      <c r="F772" s="1">
        <v>8.0009E-3</v>
      </c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</row>
    <row r="773" spans="1:17" x14ac:dyDescent="0.25">
      <c r="A773" t="str">
        <f t="shared" si="12"/>
        <v>2_50</v>
      </c>
      <c r="B773" s="1">
        <v>2</v>
      </c>
      <c r="C773" s="1">
        <v>50</v>
      </c>
      <c r="D773" s="1">
        <v>-1.8968</v>
      </c>
      <c r="E773" s="1">
        <v>0.99234</v>
      </c>
      <c r="F773" s="1">
        <v>-9.1173000000000001E-3</v>
      </c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</row>
    <row r="774" spans="1:17" x14ac:dyDescent="0.25">
      <c r="A774" t="str">
        <f t="shared" si="12"/>
        <v>2_51</v>
      </c>
      <c r="B774" s="1">
        <v>2</v>
      </c>
      <c r="C774" s="1">
        <v>51</v>
      </c>
      <c r="D774" s="1">
        <v>-2.1669999999999998</v>
      </c>
      <c r="E774" s="1">
        <v>0.99070999999999998</v>
      </c>
      <c r="F774" s="1">
        <v>-5.2376999999999996E-3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</row>
    <row r="775" spans="1:17" x14ac:dyDescent="0.25">
      <c r="A775" t="str">
        <f t="shared" si="12"/>
        <v>2_52</v>
      </c>
      <c r="B775" s="1">
        <v>2</v>
      </c>
      <c r="C775" s="1">
        <v>52</v>
      </c>
      <c r="D775" s="1">
        <v>-1.7583</v>
      </c>
      <c r="E775" s="1">
        <v>0.98899999999999999</v>
      </c>
      <c r="F775" s="1">
        <v>-1.4286E-2</v>
      </c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</row>
    <row r="776" spans="1:17" x14ac:dyDescent="0.25">
      <c r="A776" t="str">
        <f t="shared" si="12"/>
        <v>2_53</v>
      </c>
      <c r="B776" s="1">
        <v>2</v>
      </c>
      <c r="C776" s="1">
        <v>53</v>
      </c>
      <c r="D776" s="1">
        <v>-1.6594</v>
      </c>
      <c r="E776" s="1">
        <v>0.98768999999999996</v>
      </c>
      <c r="F776" s="1">
        <v>1.6517E-2</v>
      </c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</row>
    <row r="777" spans="1:17" x14ac:dyDescent="0.25">
      <c r="A777" t="str">
        <f t="shared" si="12"/>
        <v>2_54</v>
      </c>
      <c r="B777" s="1">
        <v>2</v>
      </c>
      <c r="C777" s="1">
        <v>54</v>
      </c>
      <c r="D777" s="1">
        <v>-1.5591999999999999</v>
      </c>
      <c r="E777" s="1">
        <v>0.98629999999999995</v>
      </c>
      <c r="F777" s="1">
        <v>9.1239000000000001E-4</v>
      </c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</row>
    <row r="778" spans="1:17" x14ac:dyDescent="0.25">
      <c r="A778" t="str">
        <f t="shared" si="12"/>
        <v>2_55</v>
      </c>
      <c r="B778" s="1">
        <v>2</v>
      </c>
      <c r="C778" s="1">
        <v>55</v>
      </c>
      <c r="D778" s="1">
        <v>-1.5978000000000001</v>
      </c>
      <c r="E778" s="1">
        <v>0.98494999999999999</v>
      </c>
      <c r="F778" s="1">
        <v>1.7741E-2</v>
      </c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</row>
    <row r="779" spans="1:17" x14ac:dyDescent="0.25">
      <c r="A779" t="str">
        <f t="shared" si="12"/>
        <v>2_56</v>
      </c>
      <c r="B779" s="1">
        <v>2</v>
      </c>
      <c r="C779" s="1">
        <v>56</v>
      </c>
      <c r="D779" s="1">
        <v>-1.2891999999999999</v>
      </c>
      <c r="E779" s="1">
        <v>0.98389000000000004</v>
      </c>
      <c r="F779" s="1">
        <v>1.7000999999999999E-2</v>
      </c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</row>
    <row r="780" spans="1:17" x14ac:dyDescent="0.25">
      <c r="A780" t="str">
        <f t="shared" si="12"/>
        <v>2_57</v>
      </c>
      <c r="B780" s="1">
        <v>2</v>
      </c>
      <c r="C780" s="1">
        <v>57</v>
      </c>
      <c r="D780" s="1">
        <v>-1.1843999999999999</v>
      </c>
      <c r="E780" s="1">
        <v>0.98287999999999998</v>
      </c>
      <c r="F780" s="1">
        <v>1.5996999999999999E-3</v>
      </c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</row>
    <row r="781" spans="1:17" x14ac:dyDescent="0.25">
      <c r="A781" t="str">
        <f t="shared" si="12"/>
        <v>2_58</v>
      </c>
      <c r="B781" s="1">
        <v>2</v>
      </c>
      <c r="C781" s="1">
        <v>58</v>
      </c>
      <c r="D781" s="1">
        <v>-1.5023</v>
      </c>
      <c r="E781" s="1">
        <v>0.98189000000000004</v>
      </c>
      <c r="F781" s="1">
        <v>-2.0374E-3</v>
      </c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</row>
    <row r="782" spans="1:17" x14ac:dyDescent="0.25">
      <c r="A782" t="str">
        <f t="shared" si="12"/>
        <v>2_59</v>
      </c>
      <c r="B782" s="1">
        <v>2</v>
      </c>
      <c r="C782" s="1">
        <v>59</v>
      </c>
      <c r="D782" s="1">
        <v>-1.2931999999999999</v>
      </c>
      <c r="E782" s="1">
        <v>0.98080000000000001</v>
      </c>
      <c r="F782" s="1">
        <v>8.0233000000000006E-3</v>
      </c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</row>
    <row r="783" spans="1:17" x14ac:dyDescent="0.25">
      <c r="A783" t="str">
        <f t="shared" si="12"/>
        <v>2_60</v>
      </c>
      <c r="B783" s="1">
        <v>2</v>
      </c>
      <c r="C783" s="1">
        <v>60</v>
      </c>
      <c r="D783" s="1">
        <v>-1.5183</v>
      </c>
      <c r="E783" s="1">
        <v>0.97965999999999998</v>
      </c>
      <c r="F783" s="1">
        <v>5.2605000000000004E-3</v>
      </c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</row>
    <row r="784" spans="1:17" x14ac:dyDescent="0.25">
      <c r="A784" t="str">
        <f t="shared" si="12"/>
        <v>2_61</v>
      </c>
      <c r="B784" s="1">
        <v>2</v>
      </c>
      <c r="C784" s="1">
        <v>61</v>
      </c>
      <c r="D784" s="1">
        <v>-1.2732000000000001</v>
      </c>
      <c r="E784" s="1">
        <v>0.97846999999999995</v>
      </c>
      <c r="F784" s="1">
        <v>-4.2205999999999997E-3</v>
      </c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</row>
    <row r="785" spans="1:17" x14ac:dyDescent="0.25">
      <c r="A785" t="str">
        <f t="shared" si="12"/>
        <v>2_62</v>
      </c>
      <c r="B785" s="1">
        <v>2</v>
      </c>
      <c r="C785" s="1">
        <v>62</v>
      </c>
      <c r="D785" s="1">
        <v>-0.95276000000000005</v>
      </c>
      <c r="E785" s="1">
        <v>0.97750000000000004</v>
      </c>
      <c r="F785" s="1">
        <v>-2.0969999999999999E-3</v>
      </c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</row>
    <row r="786" spans="1:17" x14ac:dyDescent="0.25">
      <c r="A786" t="str">
        <f t="shared" si="12"/>
        <v>2_63</v>
      </c>
      <c r="B786" s="1">
        <v>2</v>
      </c>
      <c r="C786" s="1">
        <v>63</v>
      </c>
      <c r="D786" s="1">
        <v>-0.97709000000000001</v>
      </c>
      <c r="E786" s="1">
        <v>0.97674000000000005</v>
      </c>
      <c r="F786" s="1">
        <v>-1.2792E-2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</row>
    <row r="787" spans="1:17" x14ac:dyDescent="0.25">
      <c r="A787" t="str">
        <f t="shared" si="12"/>
        <v>2_64</v>
      </c>
      <c r="B787" s="1">
        <v>2</v>
      </c>
      <c r="C787" s="1">
        <v>64</v>
      </c>
      <c r="D787" s="1">
        <v>-0.65863000000000005</v>
      </c>
      <c r="E787" s="1">
        <v>0.97613000000000005</v>
      </c>
      <c r="F787" s="1">
        <v>2.2457000000000001E-2</v>
      </c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</row>
    <row r="788" spans="1:17" x14ac:dyDescent="0.25">
      <c r="A788" t="str">
        <f t="shared" si="12"/>
        <v>2_65</v>
      </c>
      <c r="B788" s="1">
        <v>2</v>
      </c>
      <c r="C788" s="1">
        <v>65</v>
      </c>
      <c r="D788" s="1">
        <v>-0.91212000000000004</v>
      </c>
      <c r="E788" s="1">
        <v>0.97550000000000003</v>
      </c>
      <c r="F788" s="1">
        <v>9.9395000000000004E-3</v>
      </c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</row>
    <row r="789" spans="1:17" x14ac:dyDescent="0.25">
      <c r="A789" t="str">
        <f t="shared" si="12"/>
        <v>2_66</v>
      </c>
      <c r="B789" s="1">
        <v>2</v>
      </c>
      <c r="C789" s="1">
        <v>66</v>
      </c>
      <c r="D789" s="1">
        <v>-1.0261</v>
      </c>
      <c r="E789" s="1">
        <v>0.97477000000000003</v>
      </c>
      <c r="F789" s="1">
        <v>1.1896E-2</v>
      </c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</row>
    <row r="790" spans="1:17" x14ac:dyDescent="0.25">
      <c r="A790" t="str">
        <f t="shared" si="12"/>
        <v>2_67</v>
      </c>
      <c r="B790" s="1">
        <v>2</v>
      </c>
      <c r="C790" s="1">
        <v>67</v>
      </c>
      <c r="D790" s="1">
        <v>-1.5469999999999999</v>
      </c>
      <c r="E790" s="1">
        <v>0.97360999999999998</v>
      </c>
      <c r="F790" s="1">
        <v>-2.3047000000000002E-2</v>
      </c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</row>
    <row r="791" spans="1:17" x14ac:dyDescent="0.25">
      <c r="A791" t="str">
        <f t="shared" si="12"/>
        <v>2_68</v>
      </c>
      <c r="B791" s="1">
        <v>2</v>
      </c>
      <c r="C791" s="1">
        <v>68</v>
      </c>
      <c r="D791" s="1">
        <v>-1.4544999999999999</v>
      </c>
      <c r="E791" s="1">
        <v>0.97243999999999997</v>
      </c>
      <c r="F791" s="1">
        <v>-1.6102E-3</v>
      </c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</row>
    <row r="792" spans="1:17" x14ac:dyDescent="0.25">
      <c r="A792" t="str">
        <f t="shared" si="12"/>
        <v>2_69</v>
      </c>
      <c r="B792" s="1">
        <v>2</v>
      </c>
      <c r="C792" s="1">
        <v>69</v>
      </c>
      <c r="D792" s="1">
        <v>-1.4136</v>
      </c>
      <c r="E792" s="1">
        <v>0.97128999999999999</v>
      </c>
      <c r="F792" s="1">
        <v>2.0545999999999998E-2</v>
      </c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</row>
    <row r="793" spans="1:17" x14ac:dyDescent="0.25">
      <c r="A793" t="str">
        <f t="shared" si="12"/>
        <v>2_70</v>
      </c>
      <c r="B793" s="1">
        <v>2</v>
      </c>
      <c r="C793" s="1">
        <v>70</v>
      </c>
      <c r="D793" s="1">
        <v>-1.9091</v>
      </c>
      <c r="E793" s="1">
        <v>0.96994999999999998</v>
      </c>
      <c r="F793" s="1">
        <v>-4.8018999999999996E-3</v>
      </c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</row>
    <row r="794" spans="1:17" x14ac:dyDescent="0.25">
      <c r="A794" t="str">
        <f t="shared" si="12"/>
        <v>2_71</v>
      </c>
      <c r="B794" s="1">
        <v>2</v>
      </c>
      <c r="C794" s="1">
        <v>71</v>
      </c>
      <c r="D794" s="1">
        <v>-1.3352999999999999</v>
      </c>
      <c r="E794" s="1">
        <v>0.96865000000000001</v>
      </c>
      <c r="F794" s="1">
        <v>4.1765999999999999E-3</v>
      </c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</row>
    <row r="795" spans="1:17" x14ac:dyDescent="0.25">
      <c r="A795" t="str">
        <f t="shared" si="12"/>
        <v>2_72</v>
      </c>
      <c r="B795" s="1">
        <v>2</v>
      </c>
      <c r="C795" s="1">
        <v>72</v>
      </c>
      <c r="D795" s="1">
        <v>-1.0304</v>
      </c>
      <c r="E795" s="1">
        <v>0.96767999999999998</v>
      </c>
      <c r="F795" s="1">
        <v>3.7163000000000001E-3</v>
      </c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</row>
    <row r="796" spans="1:17" x14ac:dyDescent="0.25">
      <c r="A796" t="str">
        <f t="shared" si="12"/>
        <v>2_73</v>
      </c>
      <c r="B796" s="1">
        <v>2</v>
      </c>
      <c r="C796" s="1">
        <v>73</v>
      </c>
      <c r="D796" s="1">
        <v>-0.79054000000000002</v>
      </c>
      <c r="E796" s="1">
        <v>0.96694999999999998</v>
      </c>
      <c r="F796" s="1">
        <v>-1.8969E-2</v>
      </c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</row>
    <row r="797" spans="1:17" x14ac:dyDescent="0.25">
      <c r="A797" t="str">
        <f t="shared" si="12"/>
        <v>2_74</v>
      </c>
      <c r="B797" s="1">
        <v>2</v>
      </c>
      <c r="C797" s="1">
        <v>74</v>
      </c>
      <c r="D797" s="1">
        <v>5.6906999999999999E-2</v>
      </c>
      <c r="E797" s="1">
        <v>0.9667</v>
      </c>
      <c r="F797" s="1">
        <v>7.9354999999999998E-3</v>
      </c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</row>
    <row r="798" spans="1:17" x14ac:dyDescent="0.25">
      <c r="A798" t="str">
        <f t="shared" si="12"/>
        <v>2_75</v>
      </c>
      <c r="B798" s="1">
        <v>2</v>
      </c>
      <c r="C798" s="1">
        <v>75</v>
      </c>
      <c r="D798" s="1">
        <v>-0.10303</v>
      </c>
      <c r="E798" s="1">
        <v>0.96677000000000002</v>
      </c>
      <c r="F798" s="1">
        <v>-2.0573999999999999E-2</v>
      </c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</row>
    <row r="799" spans="1:17" x14ac:dyDescent="0.25">
      <c r="A799" t="str">
        <f t="shared" si="12"/>
        <v>2_76</v>
      </c>
      <c r="B799" s="1">
        <v>2</v>
      </c>
      <c r="C799" s="1">
        <v>76</v>
      </c>
      <c r="D799" s="1">
        <v>-0.78315000000000001</v>
      </c>
      <c r="E799" s="1">
        <v>0.96647000000000005</v>
      </c>
      <c r="F799" s="1">
        <v>-9.5888999999999992E-3</v>
      </c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</row>
    <row r="800" spans="1:17" x14ac:dyDescent="0.25">
      <c r="A800" t="str">
        <f t="shared" si="12"/>
        <v>2_77</v>
      </c>
      <c r="B800" s="1">
        <v>2</v>
      </c>
      <c r="C800" s="1">
        <v>77</v>
      </c>
      <c r="D800" s="1">
        <v>-0.75883</v>
      </c>
      <c r="E800" s="1">
        <v>0.9657</v>
      </c>
      <c r="F800" s="1">
        <v>-3.6137000000000001E-3</v>
      </c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</row>
    <row r="801" spans="1:17" x14ac:dyDescent="0.25">
      <c r="A801" t="str">
        <f t="shared" si="12"/>
        <v>2_78</v>
      </c>
      <c r="B801" s="1">
        <v>2</v>
      </c>
      <c r="C801" s="1">
        <v>78</v>
      </c>
      <c r="D801" s="1">
        <v>-0.54347999999999996</v>
      </c>
      <c r="E801" s="1">
        <v>0.96521999999999997</v>
      </c>
      <c r="F801" s="1">
        <v>-1.6889000000000001E-2</v>
      </c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</row>
    <row r="802" spans="1:17" x14ac:dyDescent="0.25">
      <c r="A802" t="str">
        <f t="shared" si="12"/>
        <v>2_79</v>
      </c>
      <c r="B802" s="1">
        <v>2</v>
      </c>
      <c r="C802" s="1">
        <v>79</v>
      </c>
      <c r="D802" s="1">
        <v>-0.2903</v>
      </c>
      <c r="E802" s="1">
        <v>0.96487000000000001</v>
      </c>
      <c r="F802" s="1">
        <v>1.0708E-3</v>
      </c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</row>
    <row r="803" spans="1:17" x14ac:dyDescent="0.25">
      <c r="A803" t="str">
        <f t="shared" si="12"/>
        <v>2_80</v>
      </c>
      <c r="B803" s="1">
        <v>2</v>
      </c>
      <c r="C803" s="1">
        <v>80</v>
      </c>
      <c r="D803" s="1">
        <v>-0.36448999999999998</v>
      </c>
      <c r="E803" s="1">
        <v>0.96465000000000001</v>
      </c>
      <c r="F803" s="1">
        <v>2.6711999999999999E-3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</row>
    <row r="804" spans="1:17" x14ac:dyDescent="0.25">
      <c r="A804" t="str">
        <f t="shared" si="12"/>
        <v>2_81</v>
      </c>
      <c r="B804" s="1">
        <v>2</v>
      </c>
      <c r="C804" s="1">
        <v>81</v>
      </c>
      <c r="D804" s="1">
        <v>-0.75624000000000002</v>
      </c>
      <c r="E804" s="1">
        <v>0.96411999999999998</v>
      </c>
      <c r="F804" s="1">
        <v>-2.1749999999999999E-2</v>
      </c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</row>
    <row r="805" spans="1:17" x14ac:dyDescent="0.25">
      <c r="A805" t="str">
        <f t="shared" si="12"/>
        <v>2_82</v>
      </c>
      <c r="B805" s="1">
        <v>2</v>
      </c>
      <c r="C805" s="1">
        <v>82</v>
      </c>
      <c r="D805" s="1">
        <v>-0.82382</v>
      </c>
      <c r="E805" s="1">
        <v>0.96362000000000003</v>
      </c>
      <c r="F805" s="1">
        <v>2.0743999999999999E-2</v>
      </c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</row>
    <row r="806" spans="1:17" x14ac:dyDescent="0.25">
      <c r="A806" t="str">
        <f t="shared" si="12"/>
        <v>2_83</v>
      </c>
      <c r="B806" s="1">
        <v>2</v>
      </c>
      <c r="C806" s="1">
        <v>83</v>
      </c>
      <c r="D806" s="1">
        <v>-1.0967</v>
      </c>
      <c r="E806" s="1">
        <v>0.96292</v>
      </c>
      <c r="F806" s="1">
        <v>1.1013999999999999E-2</v>
      </c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</row>
    <row r="807" spans="1:17" x14ac:dyDescent="0.25">
      <c r="A807" t="str">
        <f t="shared" si="12"/>
        <v>2_84</v>
      </c>
      <c r="B807" s="1">
        <v>2</v>
      </c>
      <c r="C807" s="1">
        <v>84</v>
      </c>
      <c r="D807" s="1">
        <v>-1.0353000000000001</v>
      </c>
      <c r="E807" s="1">
        <v>0.96197999999999995</v>
      </c>
      <c r="F807" s="1">
        <v>-2.1395999999999998E-2</v>
      </c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</row>
    <row r="808" spans="1:17" x14ac:dyDescent="0.25">
      <c r="A808" t="str">
        <f t="shared" si="12"/>
        <v>2_85</v>
      </c>
      <c r="B808" s="1">
        <v>2</v>
      </c>
      <c r="C808" s="1">
        <v>85</v>
      </c>
      <c r="D808" s="1">
        <v>-1.8563000000000001</v>
      </c>
      <c r="E808" s="1">
        <v>0.96070999999999995</v>
      </c>
      <c r="F808" s="1">
        <v>-2.0428999999999999E-2</v>
      </c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</row>
    <row r="809" spans="1:17" x14ac:dyDescent="0.25">
      <c r="A809" t="str">
        <f t="shared" si="12"/>
        <v>2_86</v>
      </c>
      <c r="B809" s="1">
        <v>2</v>
      </c>
      <c r="C809" s="1">
        <v>86</v>
      </c>
      <c r="D809" s="1">
        <v>-2.3376999999999999</v>
      </c>
      <c r="E809" s="1">
        <v>0.95903000000000005</v>
      </c>
      <c r="F809" s="1">
        <v>-8.5089999999999992E-3</v>
      </c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</row>
    <row r="810" spans="1:17" x14ac:dyDescent="0.25">
      <c r="A810" t="str">
        <f t="shared" si="12"/>
        <v>2_87</v>
      </c>
      <c r="B810" s="1">
        <v>2</v>
      </c>
      <c r="C810" s="1">
        <v>87</v>
      </c>
      <c r="D810" s="1">
        <v>-1.9492</v>
      </c>
      <c r="E810" s="1">
        <v>0.95728999999999997</v>
      </c>
      <c r="F810" s="1">
        <v>1.8473999999999999E-3</v>
      </c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</row>
    <row r="811" spans="1:17" x14ac:dyDescent="0.25">
      <c r="A811" t="str">
        <f t="shared" si="12"/>
        <v>2_88</v>
      </c>
      <c r="B811" s="1">
        <v>2</v>
      </c>
      <c r="C811" s="1">
        <v>88</v>
      </c>
      <c r="D811" s="1">
        <v>-1.7665999999999999</v>
      </c>
      <c r="E811" s="1">
        <v>0.95584999999999998</v>
      </c>
      <c r="F811" s="1">
        <v>5.8088999999999997E-3</v>
      </c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</row>
    <row r="812" spans="1:17" x14ac:dyDescent="0.25">
      <c r="A812" t="str">
        <f t="shared" si="12"/>
        <v>2_89</v>
      </c>
      <c r="B812" s="1">
        <v>2</v>
      </c>
      <c r="C812" s="1">
        <v>89</v>
      </c>
      <c r="D812" s="1">
        <v>-2.3469000000000002</v>
      </c>
      <c r="E812" s="1">
        <v>0.95416999999999996</v>
      </c>
      <c r="F812" s="1">
        <v>-8.4670000000000006E-3</v>
      </c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</row>
    <row r="813" spans="1:17" x14ac:dyDescent="0.25">
      <c r="A813" t="str">
        <f t="shared" si="12"/>
        <v>2_90</v>
      </c>
      <c r="B813" s="1">
        <v>2</v>
      </c>
      <c r="C813" s="1">
        <v>90</v>
      </c>
      <c r="D813" s="1">
        <v>-1.8774999999999999</v>
      </c>
      <c r="E813" s="1">
        <v>0.95247000000000004</v>
      </c>
      <c r="F813" s="1">
        <v>-4.6581000000000001E-3</v>
      </c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</row>
    <row r="814" spans="1:17" x14ac:dyDescent="0.25">
      <c r="A814" t="str">
        <f t="shared" si="12"/>
        <v>2_91</v>
      </c>
      <c r="B814" s="1">
        <v>2</v>
      </c>
      <c r="C814" s="1">
        <v>91</v>
      </c>
      <c r="D814" s="1">
        <v>-2.2568999999999999</v>
      </c>
      <c r="E814" s="1">
        <v>0.95093000000000005</v>
      </c>
      <c r="F814" s="1">
        <v>-1.0595E-2</v>
      </c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</row>
    <row r="815" spans="1:17" x14ac:dyDescent="0.25">
      <c r="A815" t="str">
        <f t="shared" si="12"/>
        <v>2_92</v>
      </c>
      <c r="B815" s="1">
        <v>2</v>
      </c>
      <c r="C815" s="1">
        <v>92</v>
      </c>
      <c r="D815" s="1">
        <v>-1.6827000000000001</v>
      </c>
      <c r="E815" s="1">
        <v>0.94943</v>
      </c>
      <c r="F815" s="1">
        <v>7.1251999999999999E-3</v>
      </c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</row>
    <row r="816" spans="1:17" x14ac:dyDescent="0.25">
      <c r="A816" t="str">
        <f t="shared" si="12"/>
        <v>2_93</v>
      </c>
      <c r="B816" s="1">
        <v>2</v>
      </c>
      <c r="C816" s="1">
        <v>93</v>
      </c>
      <c r="D816" s="1">
        <v>-1.3715999999999999</v>
      </c>
      <c r="E816" s="1">
        <v>0.94811999999999996</v>
      </c>
      <c r="F816" s="1">
        <v>-1.1965E-2</v>
      </c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</row>
    <row r="817" spans="1:17" x14ac:dyDescent="0.25">
      <c r="A817" t="str">
        <f t="shared" si="12"/>
        <v>2_94</v>
      </c>
      <c r="B817" s="1">
        <v>2</v>
      </c>
      <c r="C817" s="1">
        <v>94</v>
      </c>
      <c r="D817" s="1">
        <v>-1.0653999999999999</v>
      </c>
      <c r="E817" s="1">
        <v>0.94711000000000001</v>
      </c>
      <c r="F817" s="1">
        <v>1.3956E-2</v>
      </c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</row>
    <row r="818" spans="1:17" x14ac:dyDescent="0.25">
      <c r="A818" t="str">
        <f t="shared" si="12"/>
        <v>2_95</v>
      </c>
      <c r="B818" s="1">
        <v>2</v>
      </c>
      <c r="C818" s="1">
        <v>95</v>
      </c>
      <c r="D818" s="1">
        <v>-0.85921999999999998</v>
      </c>
      <c r="E818" s="1">
        <v>0.94642000000000004</v>
      </c>
      <c r="F818" s="1">
        <v>-1.5986E-2</v>
      </c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</row>
    <row r="819" spans="1:17" x14ac:dyDescent="0.25">
      <c r="A819" t="str">
        <f t="shared" si="12"/>
        <v>2_96</v>
      </c>
      <c r="B819" s="1">
        <v>2</v>
      </c>
      <c r="C819" s="1">
        <v>96</v>
      </c>
      <c r="D819" s="1">
        <v>-0.63346000000000002</v>
      </c>
      <c r="E819" s="1">
        <v>0.94576000000000005</v>
      </c>
      <c r="F819" s="1">
        <v>6.3461000000000004E-3</v>
      </c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</row>
    <row r="820" spans="1:17" x14ac:dyDescent="0.25">
      <c r="A820" t="str">
        <f t="shared" si="12"/>
        <v>2_97</v>
      </c>
      <c r="B820" s="1">
        <v>2</v>
      </c>
      <c r="C820" s="1">
        <v>97</v>
      </c>
      <c r="D820" s="1">
        <v>-0.49448999999999999</v>
      </c>
      <c r="E820" s="1">
        <v>0.94525000000000003</v>
      </c>
      <c r="F820" s="1">
        <v>1.7812999999999999E-2</v>
      </c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</row>
    <row r="821" spans="1:17" x14ac:dyDescent="0.25">
      <c r="A821" t="str">
        <f t="shared" si="12"/>
        <v>2_98</v>
      </c>
      <c r="B821" s="1">
        <v>2</v>
      </c>
      <c r="C821" s="1">
        <v>98</v>
      </c>
      <c r="D821" s="1">
        <v>-0.42309000000000002</v>
      </c>
      <c r="E821" s="1">
        <v>0.94494</v>
      </c>
      <c r="F821" s="1">
        <v>5.9090999999999996E-3</v>
      </c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</row>
    <row r="822" spans="1:17" x14ac:dyDescent="0.25">
      <c r="A822" t="str">
        <f t="shared" si="12"/>
        <v>2_99</v>
      </c>
      <c r="B822" s="1">
        <v>2</v>
      </c>
      <c r="C822" s="1">
        <v>99</v>
      </c>
      <c r="D822" s="1">
        <v>-0.52510000000000001</v>
      </c>
      <c r="E822" s="1">
        <v>0.94457000000000002</v>
      </c>
      <c r="F822" s="1">
        <v>-2.4878999999999999E-3</v>
      </c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</row>
    <row r="823" spans="1:17" x14ac:dyDescent="0.25">
      <c r="A823" t="str">
        <f t="shared" si="12"/>
        <v>2_100</v>
      </c>
      <c r="B823" s="1">
        <v>2</v>
      </c>
      <c r="C823" s="1">
        <v>100</v>
      </c>
      <c r="D823" s="1">
        <v>-0.16814000000000001</v>
      </c>
      <c r="E823" s="1">
        <v>0.94425000000000003</v>
      </c>
      <c r="F823" s="1">
        <v>-2.8877999999999998E-3</v>
      </c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</row>
    <row r="824" spans="1:17" x14ac:dyDescent="0.25">
      <c r="A824" t="str">
        <f t="shared" si="12"/>
        <v>2_101</v>
      </c>
      <c r="B824" s="1">
        <v>2</v>
      </c>
      <c r="C824" s="1">
        <v>101</v>
      </c>
      <c r="D824" s="1">
        <v>0.31063000000000002</v>
      </c>
      <c r="E824" s="1">
        <v>0.94430000000000003</v>
      </c>
      <c r="F824" s="1">
        <v>2.0242E-2</v>
      </c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</row>
    <row r="825" spans="1:17" x14ac:dyDescent="0.25">
      <c r="A825" t="str">
        <f t="shared" si="12"/>
        <v>2_102</v>
      </c>
      <c r="B825" s="1">
        <v>2</v>
      </c>
      <c r="C825" s="1">
        <v>102</v>
      </c>
      <c r="D825" s="1">
        <v>0.17391999999999999</v>
      </c>
      <c r="E825" s="1">
        <v>0.94454000000000005</v>
      </c>
      <c r="F825" s="1">
        <v>1.1943E-2</v>
      </c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</row>
    <row r="826" spans="1:17" x14ac:dyDescent="0.25">
      <c r="A826" t="str">
        <f t="shared" si="12"/>
        <v>2_103</v>
      </c>
      <c r="B826" s="1">
        <v>2</v>
      </c>
      <c r="C826" s="1">
        <v>103</v>
      </c>
      <c r="D826" s="1">
        <v>0.36980000000000002</v>
      </c>
      <c r="E826" s="1">
        <v>0.94479999999999997</v>
      </c>
      <c r="F826" s="1">
        <v>-7.2011000000000002E-3</v>
      </c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</row>
    <row r="827" spans="1:17" x14ac:dyDescent="0.25">
      <c r="A827" t="str">
        <f t="shared" si="12"/>
        <v>2_104</v>
      </c>
      <c r="B827" s="1">
        <v>2</v>
      </c>
      <c r="C827" s="1">
        <v>104</v>
      </c>
      <c r="D827" s="1">
        <v>0.68801999999999996</v>
      </c>
      <c r="E827" s="1">
        <v>0.94516</v>
      </c>
      <c r="F827" s="1">
        <v>-1.7783E-2</v>
      </c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</row>
    <row r="828" spans="1:17" x14ac:dyDescent="0.25">
      <c r="A828" t="str">
        <f t="shared" si="12"/>
        <v>2_105</v>
      </c>
      <c r="B828" s="1">
        <v>2</v>
      </c>
      <c r="C828" s="1">
        <v>105</v>
      </c>
      <c r="D828" s="1">
        <v>0.54298999999999997</v>
      </c>
      <c r="E828" s="1">
        <v>0.94572000000000001</v>
      </c>
      <c r="F828" s="1">
        <v>1.0606000000000001E-2</v>
      </c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</row>
    <row r="829" spans="1:17" x14ac:dyDescent="0.25">
      <c r="A829" t="str">
        <f t="shared" si="12"/>
        <v>2_106</v>
      </c>
      <c r="B829" s="1">
        <v>2</v>
      </c>
      <c r="C829" s="1">
        <v>106</v>
      </c>
      <c r="D829" s="1">
        <v>0.24013999999999999</v>
      </c>
      <c r="E829" s="1">
        <v>0.94606999999999997</v>
      </c>
      <c r="F829" s="1">
        <v>-9.0592999999999993E-3</v>
      </c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</row>
    <row r="830" spans="1:17" x14ac:dyDescent="0.25">
      <c r="A830" t="str">
        <f t="shared" si="12"/>
        <v>2_107</v>
      </c>
      <c r="B830" s="1">
        <v>2</v>
      </c>
      <c r="C830" s="1">
        <v>107</v>
      </c>
      <c r="D830" s="1">
        <v>0.22700999999999999</v>
      </c>
      <c r="E830" s="1">
        <v>0.94628000000000001</v>
      </c>
      <c r="F830" s="1">
        <v>-1.1283E-2</v>
      </c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</row>
    <row r="831" spans="1:17" x14ac:dyDescent="0.25">
      <c r="A831" t="str">
        <f t="shared" si="12"/>
        <v>2_108</v>
      </c>
      <c r="B831" s="1">
        <v>2</v>
      </c>
      <c r="C831" s="1">
        <v>108</v>
      </c>
      <c r="D831" s="1">
        <v>0.33056999999999997</v>
      </c>
      <c r="E831" s="1">
        <v>0.94657999999999998</v>
      </c>
      <c r="F831" s="1">
        <v>-1.0185999999999999E-3</v>
      </c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</row>
    <row r="832" spans="1:17" x14ac:dyDescent="0.25">
      <c r="A832" t="str">
        <f t="shared" si="12"/>
        <v>2_109</v>
      </c>
      <c r="B832" s="1">
        <v>2</v>
      </c>
      <c r="C832" s="1">
        <v>109</v>
      </c>
      <c r="D832" s="1">
        <v>1.008</v>
      </c>
      <c r="E832" s="1">
        <v>0.94708000000000003</v>
      </c>
      <c r="F832" s="1">
        <v>1.3632999999999999E-2</v>
      </c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</row>
    <row r="833" spans="1:17" x14ac:dyDescent="0.25">
      <c r="A833" t="str">
        <f t="shared" si="12"/>
        <v>2_110</v>
      </c>
      <c r="B833" s="1">
        <v>2</v>
      </c>
      <c r="C833" s="1">
        <v>110</v>
      </c>
      <c r="D833" s="1">
        <v>1.1487000000000001</v>
      </c>
      <c r="E833" s="1">
        <v>0.94799</v>
      </c>
      <c r="F833" s="1">
        <v>-1.1704000000000001E-2</v>
      </c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</row>
    <row r="834" spans="1:17" x14ac:dyDescent="0.25">
      <c r="A834" t="str">
        <f t="shared" si="12"/>
        <v>2_111</v>
      </c>
      <c r="B834" s="1">
        <v>2</v>
      </c>
      <c r="C834" s="1">
        <v>111</v>
      </c>
      <c r="D834" s="1">
        <v>1.1051</v>
      </c>
      <c r="E834" s="1">
        <v>0.94898000000000005</v>
      </c>
      <c r="F834" s="1">
        <v>6.3885999999999999E-4</v>
      </c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</row>
    <row r="835" spans="1:17" x14ac:dyDescent="0.25">
      <c r="A835" t="str">
        <f t="shared" ref="A835:A898" si="13">B835&amp;"_"&amp;C835</f>
        <v>2_112</v>
      </c>
      <c r="B835" s="1">
        <v>2</v>
      </c>
      <c r="C835" s="1">
        <v>112</v>
      </c>
      <c r="D835" s="1">
        <v>0.78274999999999995</v>
      </c>
      <c r="E835" s="1">
        <v>0.94977999999999996</v>
      </c>
      <c r="F835" s="1">
        <v>-2.1742000000000001E-2</v>
      </c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</row>
    <row r="836" spans="1:17" x14ac:dyDescent="0.25">
      <c r="A836" t="str">
        <f t="shared" si="13"/>
        <v>2_113</v>
      </c>
      <c r="B836" s="1">
        <v>2</v>
      </c>
      <c r="C836" s="1">
        <v>113</v>
      </c>
      <c r="D836" s="1">
        <v>1.0157</v>
      </c>
      <c r="E836" s="1">
        <v>0.95047999999999999</v>
      </c>
      <c r="F836" s="1">
        <v>1.7014999999999999E-2</v>
      </c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</row>
    <row r="837" spans="1:17" x14ac:dyDescent="0.25">
      <c r="A837" t="str">
        <f t="shared" si="13"/>
        <v>2_114</v>
      </c>
      <c r="B837" s="1">
        <v>2</v>
      </c>
      <c r="C837" s="1">
        <v>114</v>
      </c>
      <c r="D837" s="1">
        <v>1.4979</v>
      </c>
      <c r="E837" s="1">
        <v>0.95155999999999996</v>
      </c>
      <c r="F837" s="1">
        <v>3.5653999999999998E-2</v>
      </c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</row>
    <row r="838" spans="1:17" x14ac:dyDescent="0.25">
      <c r="A838" t="str">
        <f t="shared" si="13"/>
        <v>2_115</v>
      </c>
      <c r="B838" s="1">
        <v>2</v>
      </c>
      <c r="C838" s="1">
        <v>115</v>
      </c>
      <c r="D838" s="1">
        <v>1.3599000000000001</v>
      </c>
      <c r="E838" s="1">
        <v>0.95284999999999997</v>
      </c>
      <c r="F838" s="1">
        <v>1.4468999999999999E-2</v>
      </c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</row>
    <row r="839" spans="1:17" x14ac:dyDescent="0.25">
      <c r="A839" t="str">
        <f t="shared" si="13"/>
        <v>2_116</v>
      </c>
      <c r="B839" s="1">
        <v>2</v>
      </c>
      <c r="C839" s="1">
        <v>116</v>
      </c>
      <c r="D839" s="1">
        <v>1.1528</v>
      </c>
      <c r="E839" s="1">
        <v>0.95392999999999994</v>
      </c>
      <c r="F839" s="1">
        <v>-2.1397E-3</v>
      </c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</row>
    <row r="840" spans="1:17" x14ac:dyDescent="0.25">
      <c r="A840" t="str">
        <f t="shared" si="13"/>
        <v>2_117</v>
      </c>
      <c r="B840" s="1">
        <v>2</v>
      </c>
      <c r="C840" s="1">
        <v>117</v>
      </c>
      <c r="D840" s="1">
        <v>1.3736999999999999</v>
      </c>
      <c r="E840" s="1">
        <v>0.95499999999999996</v>
      </c>
      <c r="F840" s="1">
        <v>1.8672999999999999E-2</v>
      </c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</row>
    <row r="841" spans="1:17" x14ac:dyDescent="0.25">
      <c r="A841" t="str">
        <f t="shared" si="13"/>
        <v>2_118</v>
      </c>
      <c r="B841" s="1">
        <v>2</v>
      </c>
      <c r="C841" s="1">
        <v>118</v>
      </c>
      <c r="D841" s="1">
        <v>1.3408</v>
      </c>
      <c r="E841" s="1">
        <v>0.95604999999999996</v>
      </c>
      <c r="F841" s="1">
        <v>-2.1444999999999999E-2</v>
      </c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</row>
    <row r="842" spans="1:17" x14ac:dyDescent="0.25">
      <c r="A842" t="str">
        <f t="shared" si="13"/>
        <v>2_119</v>
      </c>
      <c r="B842" s="1">
        <v>2</v>
      </c>
      <c r="C842" s="1">
        <v>119</v>
      </c>
      <c r="D842" s="1">
        <v>1.6612</v>
      </c>
      <c r="E842" s="1">
        <v>0.95726</v>
      </c>
      <c r="F842" s="1">
        <v>1.3305000000000001E-3</v>
      </c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</row>
    <row r="843" spans="1:17" x14ac:dyDescent="0.25">
      <c r="A843" t="str">
        <f t="shared" si="13"/>
        <v>2_120</v>
      </c>
      <c r="B843" s="1">
        <v>2</v>
      </c>
      <c r="C843" s="1">
        <v>120</v>
      </c>
      <c r="D843" s="1">
        <v>1.752</v>
      </c>
      <c r="E843" s="1">
        <v>0.95865999999999996</v>
      </c>
      <c r="F843" s="1">
        <v>-5.3404999999999998E-3</v>
      </c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</row>
    <row r="844" spans="1:17" x14ac:dyDescent="0.25">
      <c r="A844" t="str">
        <f t="shared" si="13"/>
        <v>2_121</v>
      </c>
      <c r="B844" s="1">
        <v>2</v>
      </c>
      <c r="C844" s="1">
        <v>121</v>
      </c>
      <c r="D844" s="1">
        <v>1.2179</v>
      </c>
      <c r="E844" s="1">
        <v>0.95972999999999997</v>
      </c>
      <c r="F844" s="1">
        <v>-4.4000999999999997E-3</v>
      </c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</row>
    <row r="845" spans="1:17" x14ac:dyDescent="0.25">
      <c r="A845" t="str">
        <f t="shared" si="13"/>
        <v>2_122</v>
      </c>
      <c r="B845" s="1">
        <v>2</v>
      </c>
      <c r="C845" s="1">
        <v>122</v>
      </c>
      <c r="D845" s="1">
        <v>1.1200000000000001</v>
      </c>
      <c r="E845" s="1">
        <v>0.96072999999999997</v>
      </c>
      <c r="F845" s="1">
        <v>-8.4872000000000003E-3</v>
      </c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</row>
    <row r="846" spans="1:17" x14ac:dyDescent="0.25">
      <c r="A846" t="str">
        <f t="shared" si="13"/>
        <v>2_123</v>
      </c>
      <c r="B846" s="1">
        <v>2</v>
      </c>
      <c r="C846" s="1">
        <v>123</v>
      </c>
      <c r="D846" s="1">
        <v>0.58931999999999995</v>
      </c>
      <c r="E846" s="1">
        <v>0.96147000000000005</v>
      </c>
      <c r="F846" s="1">
        <v>-2.5613E-2</v>
      </c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</row>
    <row r="847" spans="1:17" x14ac:dyDescent="0.25">
      <c r="A847" t="str">
        <f t="shared" si="13"/>
        <v>2_124</v>
      </c>
      <c r="B847" s="1">
        <v>2</v>
      </c>
      <c r="C847" s="1">
        <v>124</v>
      </c>
      <c r="D847" s="1">
        <v>0.91917000000000004</v>
      </c>
      <c r="E847" s="1">
        <v>0.96199000000000001</v>
      </c>
      <c r="F847" s="1">
        <v>1.5435000000000001E-2</v>
      </c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</row>
    <row r="848" spans="1:17" x14ac:dyDescent="0.25">
      <c r="A848" t="str">
        <f t="shared" si="13"/>
        <v>2_125</v>
      </c>
      <c r="B848" s="1">
        <v>2</v>
      </c>
      <c r="C848" s="1">
        <v>125</v>
      </c>
      <c r="D848" s="1">
        <v>1.5794999999999999</v>
      </c>
      <c r="E848" s="1">
        <v>0.96296999999999999</v>
      </c>
      <c r="F848" s="1">
        <v>-1.7448000000000002E-2</v>
      </c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</row>
    <row r="849" spans="1:17" x14ac:dyDescent="0.25">
      <c r="A849" t="str">
        <f t="shared" si="13"/>
        <v>2_126</v>
      </c>
      <c r="B849" s="1">
        <v>2</v>
      </c>
      <c r="C849" s="1">
        <v>126</v>
      </c>
      <c r="D849" s="1">
        <v>1.6145</v>
      </c>
      <c r="E849" s="1">
        <v>0.96419999999999995</v>
      </c>
      <c r="F849" s="1">
        <v>-1.8519999999999998E-2</v>
      </c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</row>
    <row r="850" spans="1:17" x14ac:dyDescent="0.25">
      <c r="A850" t="str">
        <f t="shared" si="13"/>
        <v>2_127</v>
      </c>
      <c r="B850" s="1">
        <v>2</v>
      </c>
      <c r="C850" s="1">
        <v>127</v>
      </c>
      <c r="D850" s="1">
        <v>1.7830999999999999</v>
      </c>
      <c r="E850" s="1">
        <v>0.96557999999999999</v>
      </c>
      <c r="F850" s="1">
        <v>2.2026E-2</v>
      </c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</row>
    <row r="851" spans="1:17" x14ac:dyDescent="0.25">
      <c r="A851" t="str">
        <f t="shared" si="13"/>
        <v>2_128</v>
      </c>
      <c r="B851" s="1">
        <v>2</v>
      </c>
      <c r="C851" s="1">
        <v>128</v>
      </c>
      <c r="D851" s="1">
        <v>1.6227</v>
      </c>
      <c r="E851" s="1">
        <v>0.96689999999999998</v>
      </c>
      <c r="F851" s="1">
        <v>-4.607E-3</v>
      </c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</row>
    <row r="852" spans="1:17" x14ac:dyDescent="0.25">
      <c r="A852" t="str">
        <f t="shared" si="13"/>
        <v>2_129</v>
      </c>
      <c r="B852" s="1">
        <v>2</v>
      </c>
      <c r="C852" s="1">
        <v>129</v>
      </c>
      <c r="D852" s="1">
        <v>1.8293999999999999</v>
      </c>
      <c r="E852" s="1">
        <v>0.96823999999999999</v>
      </c>
      <c r="F852" s="1">
        <v>1.8022E-2</v>
      </c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</row>
    <row r="853" spans="1:17" x14ac:dyDescent="0.25">
      <c r="A853" t="str">
        <f t="shared" si="13"/>
        <v>2_130</v>
      </c>
      <c r="B853" s="1">
        <v>2</v>
      </c>
      <c r="C853" s="1">
        <v>130</v>
      </c>
      <c r="D853" s="1">
        <v>1.9855</v>
      </c>
      <c r="E853" s="1">
        <v>0.9698</v>
      </c>
      <c r="F853" s="1">
        <v>1.3388000000000001E-2</v>
      </c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</row>
    <row r="854" spans="1:17" x14ac:dyDescent="0.25">
      <c r="A854" t="str">
        <f t="shared" si="13"/>
        <v>2_131</v>
      </c>
      <c r="B854" s="1">
        <v>2</v>
      </c>
      <c r="C854" s="1">
        <v>131</v>
      </c>
      <c r="D854" s="1">
        <v>2.3774999999999999</v>
      </c>
      <c r="E854" s="1">
        <v>0.97158999999999995</v>
      </c>
      <c r="F854" s="1">
        <v>1.8346000000000001E-2</v>
      </c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</row>
    <row r="855" spans="1:17" x14ac:dyDescent="0.25">
      <c r="A855" t="str">
        <f t="shared" si="13"/>
        <v>2_132</v>
      </c>
      <c r="B855" s="1">
        <v>2</v>
      </c>
      <c r="C855" s="1">
        <v>132</v>
      </c>
      <c r="D855" s="1">
        <v>2.8176000000000001</v>
      </c>
      <c r="E855" s="1">
        <v>0.97363999999999995</v>
      </c>
      <c r="F855" s="1">
        <v>-3.1785000000000001E-2</v>
      </c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</row>
    <row r="856" spans="1:17" x14ac:dyDescent="0.25">
      <c r="A856" t="str">
        <f t="shared" si="13"/>
        <v>2_133</v>
      </c>
      <c r="B856" s="1">
        <v>2</v>
      </c>
      <c r="C856" s="1">
        <v>133</v>
      </c>
      <c r="D856" s="1">
        <v>2.7206000000000001</v>
      </c>
      <c r="E856" s="1">
        <v>0.97592999999999996</v>
      </c>
      <c r="F856" s="1">
        <v>-1.3445E-2</v>
      </c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</row>
    <row r="857" spans="1:17" x14ac:dyDescent="0.25">
      <c r="A857" t="str">
        <f t="shared" si="13"/>
        <v>2_134</v>
      </c>
      <c r="B857" s="1">
        <v>2</v>
      </c>
      <c r="C857" s="1">
        <v>134</v>
      </c>
      <c r="D857" s="1">
        <v>2.5884</v>
      </c>
      <c r="E857" s="1">
        <v>0.97809000000000001</v>
      </c>
      <c r="F857" s="1">
        <v>-1.6094E-3</v>
      </c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</row>
    <row r="858" spans="1:17" x14ac:dyDescent="0.25">
      <c r="A858" t="str">
        <f t="shared" si="13"/>
        <v>2_135</v>
      </c>
      <c r="B858" s="1">
        <v>2</v>
      </c>
      <c r="C858" s="1">
        <v>135</v>
      </c>
      <c r="D858" s="1">
        <v>2.7052999999999998</v>
      </c>
      <c r="E858" s="1">
        <v>0.98012999999999995</v>
      </c>
      <c r="F858" s="1">
        <v>9.3681000000000007E-3</v>
      </c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</row>
    <row r="859" spans="1:17" x14ac:dyDescent="0.25">
      <c r="A859" t="str">
        <f t="shared" si="13"/>
        <v>2_136</v>
      </c>
      <c r="B859" s="1">
        <v>2</v>
      </c>
      <c r="C859" s="1">
        <v>136</v>
      </c>
      <c r="D859" s="1">
        <v>2.9453999999999998</v>
      </c>
      <c r="E859" s="1">
        <v>0.98251999999999995</v>
      </c>
      <c r="F859" s="1">
        <v>1.176E-2</v>
      </c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</row>
    <row r="860" spans="1:17" x14ac:dyDescent="0.25">
      <c r="A860" t="str">
        <f t="shared" si="13"/>
        <v>2_137</v>
      </c>
      <c r="B860" s="1">
        <v>2</v>
      </c>
      <c r="C860" s="1">
        <v>137</v>
      </c>
      <c r="D860" s="1">
        <v>2.5464000000000002</v>
      </c>
      <c r="E860" s="1">
        <v>0.98477999999999999</v>
      </c>
      <c r="F860" s="1">
        <v>1.9881999999999999E-3</v>
      </c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</row>
    <row r="861" spans="1:17" x14ac:dyDescent="0.25">
      <c r="A861" t="str">
        <f t="shared" si="13"/>
        <v>2_138</v>
      </c>
      <c r="B861" s="1">
        <v>2</v>
      </c>
      <c r="C861" s="1">
        <v>138</v>
      </c>
      <c r="D861" s="1">
        <v>2.9539</v>
      </c>
      <c r="E861" s="1">
        <v>0.98694999999999999</v>
      </c>
      <c r="F861" s="1">
        <v>-6.8618000000000004E-3</v>
      </c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</row>
    <row r="862" spans="1:17" x14ac:dyDescent="0.25">
      <c r="A862" t="str">
        <f t="shared" si="13"/>
        <v>2_139</v>
      </c>
      <c r="B862" s="1">
        <v>2</v>
      </c>
      <c r="C862" s="1">
        <v>139</v>
      </c>
      <c r="D862" s="1">
        <v>2.9399000000000002</v>
      </c>
      <c r="E862" s="1">
        <v>0.98958000000000002</v>
      </c>
      <c r="F862" s="1">
        <v>2.9118000000000002E-2</v>
      </c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</row>
    <row r="863" spans="1:17" x14ac:dyDescent="0.25">
      <c r="A863" t="str">
        <f t="shared" si="13"/>
        <v>2_140</v>
      </c>
      <c r="B863" s="1">
        <v>2</v>
      </c>
      <c r="C863" s="1">
        <v>140</v>
      </c>
      <c r="D863" s="1">
        <v>2.7014999999999998</v>
      </c>
      <c r="E863" s="1">
        <v>0.99185000000000001</v>
      </c>
      <c r="F863" s="1">
        <v>-1.1332999999999999E-2</v>
      </c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</row>
    <row r="864" spans="1:17" x14ac:dyDescent="0.25">
      <c r="A864" t="str">
        <f t="shared" si="13"/>
        <v>2_141</v>
      </c>
      <c r="B864" s="1">
        <v>2</v>
      </c>
      <c r="C864" s="1">
        <v>141</v>
      </c>
      <c r="D864" s="1">
        <v>2.7227000000000001</v>
      </c>
      <c r="E864" s="1">
        <v>0.99412</v>
      </c>
      <c r="F864" s="1">
        <v>3.9184999999999998E-2</v>
      </c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</row>
    <row r="865" spans="1:17" x14ac:dyDescent="0.25">
      <c r="A865" t="str">
        <f t="shared" si="13"/>
        <v>2_142</v>
      </c>
      <c r="B865" s="1">
        <v>2</v>
      </c>
      <c r="C865" s="1">
        <v>142</v>
      </c>
      <c r="D865" s="1">
        <v>2.5459999999999998</v>
      </c>
      <c r="E865" s="1">
        <v>0.99634</v>
      </c>
      <c r="F865" s="1">
        <v>3.6481E-3</v>
      </c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</row>
    <row r="866" spans="1:17" x14ac:dyDescent="0.25">
      <c r="A866" t="str">
        <f t="shared" si="13"/>
        <v>2_143</v>
      </c>
      <c r="B866" s="1">
        <v>2</v>
      </c>
      <c r="C866" s="1">
        <v>143</v>
      </c>
      <c r="D866" s="1">
        <v>2.7873999999999999</v>
      </c>
      <c r="E866" s="1">
        <v>0.99858000000000002</v>
      </c>
      <c r="F866" s="1">
        <v>1.5367E-2</v>
      </c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</row>
    <row r="867" spans="1:17" x14ac:dyDescent="0.25">
      <c r="A867" t="str">
        <f t="shared" si="13"/>
        <v>2_144</v>
      </c>
      <c r="B867" s="1">
        <v>2</v>
      </c>
      <c r="C867" s="1">
        <v>144</v>
      </c>
      <c r="D867" s="1">
        <v>2.4365999999999999</v>
      </c>
      <c r="E867" s="1">
        <v>1.0006999999999999</v>
      </c>
      <c r="F867" s="1">
        <v>-3.32E-3</v>
      </c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</row>
    <row r="868" spans="1:17" x14ac:dyDescent="0.25">
      <c r="A868" t="str">
        <f t="shared" si="13"/>
        <v>2_145</v>
      </c>
      <c r="B868" s="1">
        <v>2</v>
      </c>
      <c r="C868" s="1">
        <v>145</v>
      </c>
      <c r="D868" s="1">
        <v>1.8418000000000001</v>
      </c>
      <c r="E868" s="1">
        <v>1.0024999999999999</v>
      </c>
      <c r="F868" s="1">
        <v>1.4024E-4</v>
      </c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</row>
    <row r="869" spans="1:17" x14ac:dyDescent="0.25">
      <c r="A869" t="str">
        <f t="shared" si="13"/>
        <v>2_146</v>
      </c>
      <c r="B869" s="1">
        <v>2</v>
      </c>
      <c r="C869" s="1">
        <v>146</v>
      </c>
      <c r="D869" s="1">
        <v>1.8852</v>
      </c>
      <c r="E869" s="1">
        <v>1.0041</v>
      </c>
      <c r="F869" s="1">
        <v>1.5747000000000001E-2</v>
      </c>
      <c r="G869" s="1"/>
      <c r="H869" s="1"/>
      <c r="I869" s="1"/>
      <c r="J869" s="1"/>
      <c r="K869" s="1"/>
      <c r="L869" s="1"/>
      <c r="M869" s="1"/>
      <c r="N869" s="1"/>
      <c r="O869" s="78"/>
      <c r="P869" s="1"/>
      <c r="Q869" s="1"/>
    </row>
    <row r="870" spans="1:17" x14ac:dyDescent="0.25">
      <c r="A870" t="str">
        <f t="shared" si="13"/>
        <v>2_147</v>
      </c>
      <c r="B870" s="1">
        <v>2</v>
      </c>
      <c r="C870" s="1">
        <v>147</v>
      </c>
      <c r="D870" s="1">
        <v>1.3638999999999999</v>
      </c>
      <c r="E870" s="1">
        <v>1.0053000000000001</v>
      </c>
      <c r="F870" s="1">
        <v>-2.3792000000000001E-2</v>
      </c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</row>
    <row r="871" spans="1:17" x14ac:dyDescent="0.25">
      <c r="A871" t="str">
        <f t="shared" si="13"/>
        <v>2_148</v>
      </c>
      <c r="B871" s="1">
        <v>2</v>
      </c>
      <c r="C871" s="1">
        <v>148</v>
      </c>
      <c r="D871" s="1">
        <v>1.5759000000000001</v>
      </c>
      <c r="E871" s="1">
        <v>1.0065</v>
      </c>
      <c r="F871" s="1">
        <v>9.5040000000000003E-3</v>
      </c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</row>
    <row r="872" spans="1:17" x14ac:dyDescent="0.25">
      <c r="A872" t="str">
        <f t="shared" si="13"/>
        <v>2_149</v>
      </c>
      <c r="B872" s="1">
        <v>2</v>
      </c>
      <c r="C872" s="1">
        <v>149</v>
      </c>
      <c r="D872" s="1">
        <v>1.4679</v>
      </c>
      <c r="E872" s="1">
        <v>1.0078</v>
      </c>
      <c r="F872" s="1">
        <v>-1.2494E-2</v>
      </c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</row>
    <row r="873" spans="1:17" x14ac:dyDescent="0.25">
      <c r="A873" t="str">
        <f t="shared" si="13"/>
        <v>2_150</v>
      </c>
      <c r="B873" s="1">
        <v>2</v>
      </c>
      <c r="C873" s="1">
        <v>150</v>
      </c>
      <c r="D873" s="1">
        <v>1.0711999999999999</v>
      </c>
      <c r="E873" s="1">
        <v>1.0087999999999999</v>
      </c>
      <c r="F873" s="1">
        <v>-1.2465E-2</v>
      </c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</row>
    <row r="874" spans="1:17" x14ac:dyDescent="0.25">
      <c r="A874" t="str">
        <f t="shared" si="13"/>
        <v>2_151</v>
      </c>
      <c r="B874" s="1">
        <v>2</v>
      </c>
      <c r="C874" s="1">
        <v>151</v>
      </c>
      <c r="D874" s="1">
        <v>0.82648999999999995</v>
      </c>
      <c r="E874" s="1">
        <v>1.0095000000000001</v>
      </c>
      <c r="F874" s="1">
        <v>7.3287000000000005E-4</v>
      </c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</row>
    <row r="875" spans="1:17" x14ac:dyDescent="0.25">
      <c r="A875" t="str">
        <f t="shared" si="13"/>
        <v>2_152</v>
      </c>
      <c r="B875" s="1">
        <v>2</v>
      </c>
      <c r="C875" s="1">
        <v>152</v>
      </c>
      <c r="D875" s="1">
        <v>0.71555999999999997</v>
      </c>
      <c r="E875" s="1">
        <v>1.0102</v>
      </c>
      <c r="F875" s="1">
        <v>-2.0323000000000001E-2</v>
      </c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</row>
    <row r="876" spans="1:17" x14ac:dyDescent="0.25">
      <c r="A876" t="str">
        <f t="shared" si="13"/>
        <v>2_153</v>
      </c>
      <c r="B876" s="1">
        <v>2</v>
      </c>
      <c r="C876" s="1">
        <v>153</v>
      </c>
      <c r="D876" s="1">
        <v>0.79752999999999996</v>
      </c>
      <c r="E876" s="1">
        <v>1.0107999999999999</v>
      </c>
      <c r="F876" s="1">
        <v>8.7215000000000001E-3</v>
      </c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</row>
    <row r="877" spans="1:17" x14ac:dyDescent="0.25">
      <c r="A877" t="str">
        <f t="shared" si="13"/>
        <v>2_154</v>
      </c>
      <c r="B877" s="1">
        <v>2</v>
      </c>
      <c r="C877" s="1">
        <v>154</v>
      </c>
      <c r="D877" s="1">
        <v>0.66210999999999998</v>
      </c>
      <c r="E877" s="1">
        <v>1.0114000000000001</v>
      </c>
      <c r="F877" s="1">
        <v>-4.9572000000000001E-3</v>
      </c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</row>
    <row r="878" spans="1:17" x14ac:dyDescent="0.25">
      <c r="A878" t="str">
        <f t="shared" si="13"/>
        <v>2_155</v>
      </c>
      <c r="B878" s="1">
        <v>2</v>
      </c>
      <c r="C878" s="1">
        <v>155</v>
      </c>
      <c r="D878" s="1">
        <v>0.66437000000000002</v>
      </c>
      <c r="E878" s="1">
        <v>1.012</v>
      </c>
      <c r="F878" s="1">
        <v>1.5531E-2</v>
      </c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</row>
    <row r="879" spans="1:17" x14ac:dyDescent="0.25">
      <c r="A879" t="str">
        <f t="shared" si="13"/>
        <v>2_156</v>
      </c>
      <c r="B879" s="1">
        <v>2</v>
      </c>
      <c r="C879" s="1">
        <v>156</v>
      </c>
      <c r="D879" s="1">
        <v>0.74475000000000002</v>
      </c>
      <c r="E879" s="1">
        <v>1.0125</v>
      </c>
      <c r="F879" s="1">
        <v>-8.2827000000000005E-3</v>
      </c>
      <c r="G879" s="1"/>
      <c r="H879" s="1"/>
      <c r="I879" s="1"/>
      <c r="J879" s="1"/>
      <c r="K879" s="1"/>
      <c r="L879" s="1"/>
      <c r="M879" s="1"/>
      <c r="N879" s="1"/>
      <c r="O879" s="1"/>
      <c r="P879" s="78"/>
      <c r="Q879" s="78"/>
    </row>
    <row r="880" spans="1:17" x14ac:dyDescent="0.25">
      <c r="A880" t="str">
        <f t="shared" si="13"/>
        <v>2_157</v>
      </c>
      <c r="B880" s="1">
        <v>2</v>
      </c>
      <c r="C880" s="1">
        <v>157</v>
      </c>
      <c r="D880" s="1">
        <v>0.48100999999999999</v>
      </c>
      <c r="E880" s="1">
        <v>1.0129999999999999</v>
      </c>
      <c r="F880" s="1">
        <v>4.6358E-4</v>
      </c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</row>
    <row r="881" spans="1:17" x14ac:dyDescent="0.25">
      <c r="A881" t="str">
        <f t="shared" si="13"/>
        <v>2_158</v>
      </c>
      <c r="B881" s="1">
        <v>2</v>
      </c>
      <c r="C881" s="1">
        <v>158</v>
      </c>
      <c r="D881" s="1">
        <v>0.58267999999999998</v>
      </c>
      <c r="E881" s="1">
        <v>1.0135000000000001</v>
      </c>
      <c r="F881" s="1">
        <v>5.6993E-3</v>
      </c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</row>
    <row r="882" spans="1:17" x14ac:dyDescent="0.25">
      <c r="A882" t="str">
        <f t="shared" si="13"/>
        <v>2_159</v>
      </c>
      <c r="B882" s="1">
        <v>2</v>
      </c>
      <c r="C882" s="1">
        <v>159</v>
      </c>
      <c r="D882" s="1">
        <v>0.90315999999999996</v>
      </c>
      <c r="E882" s="1">
        <v>1.0142</v>
      </c>
      <c r="F882" s="1">
        <v>1.8114999999999999E-2</v>
      </c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</row>
    <row r="883" spans="1:17" x14ac:dyDescent="0.25">
      <c r="A883" t="str">
        <f t="shared" si="13"/>
        <v>2_160</v>
      </c>
      <c r="B883" s="1">
        <v>2</v>
      </c>
      <c r="C883" s="1">
        <v>160</v>
      </c>
      <c r="D883" s="1">
        <v>0.95416000000000001</v>
      </c>
      <c r="E883" s="1">
        <v>1.0148999999999999</v>
      </c>
      <c r="F883" s="1">
        <v>-3.2555000000000001E-2</v>
      </c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</row>
    <row r="884" spans="1:17" x14ac:dyDescent="0.25">
      <c r="A884" t="str">
        <f t="shared" si="13"/>
        <v>2_161</v>
      </c>
      <c r="B884" s="1">
        <v>2</v>
      </c>
      <c r="C884" s="1">
        <v>161</v>
      </c>
      <c r="D884" s="1">
        <v>0.80322000000000005</v>
      </c>
      <c r="E884" s="1">
        <v>1.0157</v>
      </c>
      <c r="F884" s="1">
        <v>6.9627999999999999E-3</v>
      </c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</row>
    <row r="885" spans="1:17" x14ac:dyDescent="0.25">
      <c r="A885" t="str">
        <f t="shared" si="13"/>
        <v>2_162</v>
      </c>
      <c r="B885" s="1">
        <v>2</v>
      </c>
      <c r="C885" s="1">
        <v>162</v>
      </c>
      <c r="D885" s="1">
        <v>0.67171999999999998</v>
      </c>
      <c r="E885" s="1">
        <v>1.0162</v>
      </c>
      <c r="F885" s="1">
        <v>-2.7813000000000001E-2</v>
      </c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</row>
    <row r="886" spans="1:17" x14ac:dyDescent="0.25">
      <c r="A886" t="str">
        <f t="shared" si="13"/>
        <v>2_163</v>
      </c>
      <c r="B886" s="1">
        <v>2</v>
      </c>
      <c r="C886" s="1">
        <v>163</v>
      </c>
      <c r="D886" s="1">
        <v>0.95159000000000005</v>
      </c>
      <c r="E886" s="1">
        <v>1.0168999999999999</v>
      </c>
      <c r="F886" s="1">
        <v>1.2904000000000001E-2</v>
      </c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</row>
    <row r="887" spans="1:17" x14ac:dyDescent="0.25">
      <c r="A887" t="str">
        <f t="shared" si="13"/>
        <v>2_164</v>
      </c>
      <c r="B887" s="1">
        <v>2</v>
      </c>
      <c r="C887" s="1">
        <v>164</v>
      </c>
      <c r="D887" s="1">
        <v>0.89358000000000004</v>
      </c>
      <c r="E887" s="1">
        <v>1.0175000000000001</v>
      </c>
      <c r="F887" s="1">
        <v>-2.4695000000000002E-2</v>
      </c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</row>
    <row r="888" spans="1:17" x14ac:dyDescent="0.25">
      <c r="A888" t="str">
        <f t="shared" si="13"/>
        <v>2_165</v>
      </c>
      <c r="B888" s="1">
        <v>2</v>
      </c>
      <c r="C888" s="1">
        <v>165</v>
      </c>
      <c r="D888" s="1">
        <v>0.43320999999999998</v>
      </c>
      <c r="E888" s="1">
        <v>1.0181</v>
      </c>
      <c r="F888" s="1">
        <v>-7.6169999999999996E-3</v>
      </c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</row>
    <row r="889" spans="1:17" x14ac:dyDescent="0.25">
      <c r="A889" t="str">
        <f t="shared" si="13"/>
        <v>2_166</v>
      </c>
      <c r="B889" s="1">
        <v>2</v>
      </c>
      <c r="C889" s="1">
        <v>166</v>
      </c>
      <c r="D889" s="1">
        <v>1.1437999999999999</v>
      </c>
      <c r="E889" s="1">
        <v>1.0187999999999999</v>
      </c>
      <c r="F889" s="1">
        <v>-7.3414999999999999E-3</v>
      </c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</row>
    <row r="890" spans="1:17" x14ac:dyDescent="0.25">
      <c r="A890" t="str">
        <f t="shared" si="13"/>
        <v>2_167</v>
      </c>
      <c r="B890" s="1">
        <v>2</v>
      </c>
      <c r="C890" s="1">
        <v>167</v>
      </c>
      <c r="D890" s="1">
        <v>1.1358999999999999</v>
      </c>
      <c r="E890" s="1">
        <v>1.0198</v>
      </c>
      <c r="F890" s="1">
        <v>-3.2123E-3</v>
      </c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</row>
    <row r="891" spans="1:17" x14ac:dyDescent="0.25">
      <c r="A891" t="str">
        <f t="shared" si="13"/>
        <v>2_168</v>
      </c>
      <c r="B891" s="1">
        <v>2</v>
      </c>
      <c r="C891" s="1">
        <v>168</v>
      </c>
      <c r="D891" s="1">
        <v>1.7185999999999999</v>
      </c>
      <c r="E891" s="1">
        <v>1.0209999999999999</v>
      </c>
      <c r="F891" s="1">
        <v>-8.4270000000000005E-3</v>
      </c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</row>
    <row r="892" spans="1:17" x14ac:dyDescent="0.25">
      <c r="A892" t="str">
        <f t="shared" si="13"/>
        <v>2_169</v>
      </c>
      <c r="B892" s="1">
        <v>2</v>
      </c>
      <c r="C892" s="1">
        <v>169</v>
      </c>
      <c r="D892" s="1">
        <v>1.7629999999999999</v>
      </c>
      <c r="E892" s="1">
        <v>1.0225</v>
      </c>
      <c r="F892" s="1">
        <v>-1.7073999999999999E-2</v>
      </c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</row>
    <row r="893" spans="1:17" x14ac:dyDescent="0.25">
      <c r="A893" t="str">
        <f t="shared" si="13"/>
        <v>2_170</v>
      </c>
      <c r="B893" s="1">
        <v>2</v>
      </c>
      <c r="C893" s="1">
        <v>170</v>
      </c>
      <c r="D893" s="1">
        <v>1.5699000000000001</v>
      </c>
      <c r="E893" s="1">
        <v>1.0238</v>
      </c>
      <c r="F893" s="1">
        <v>-6.0157E-5</v>
      </c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</row>
    <row r="894" spans="1:17" x14ac:dyDescent="0.25">
      <c r="A894" t="str">
        <f t="shared" si="13"/>
        <v>2_171</v>
      </c>
      <c r="B894" s="1">
        <v>2</v>
      </c>
      <c r="C894" s="1">
        <v>171</v>
      </c>
      <c r="D894" s="1">
        <v>1.3803000000000001</v>
      </c>
      <c r="E894" s="1">
        <v>1.0250999999999999</v>
      </c>
      <c r="F894" s="1">
        <v>1.1986999999999999E-2</v>
      </c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</row>
    <row r="895" spans="1:17" x14ac:dyDescent="0.25">
      <c r="A895" t="str">
        <f t="shared" si="13"/>
        <v>2_172</v>
      </c>
      <c r="B895" s="1">
        <v>2</v>
      </c>
      <c r="C895" s="1">
        <v>172</v>
      </c>
      <c r="D895" s="1">
        <v>1.87</v>
      </c>
      <c r="E895" s="1">
        <v>1.0265</v>
      </c>
      <c r="F895" s="1">
        <v>-3.2011000000000001E-3</v>
      </c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</row>
    <row r="896" spans="1:17" x14ac:dyDescent="0.25">
      <c r="A896" t="str">
        <f t="shared" si="13"/>
        <v>2_173</v>
      </c>
      <c r="B896" s="1">
        <v>2</v>
      </c>
      <c r="C896" s="1">
        <v>173</v>
      </c>
      <c r="D896" s="1">
        <v>1.5753999999999999</v>
      </c>
      <c r="E896" s="1">
        <v>1.028</v>
      </c>
      <c r="F896" s="1">
        <v>-2.1204000000000001E-2</v>
      </c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</row>
    <row r="897" spans="1:17" x14ac:dyDescent="0.25">
      <c r="A897" t="str">
        <f t="shared" si="13"/>
        <v>2_174</v>
      </c>
      <c r="B897" s="1">
        <v>2</v>
      </c>
      <c r="C897" s="1">
        <v>174</v>
      </c>
      <c r="D897" s="1">
        <v>1.4452</v>
      </c>
      <c r="E897" s="1">
        <v>1.0291999999999999</v>
      </c>
      <c r="F897" s="1">
        <v>9.4731999999999993E-3</v>
      </c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</row>
    <row r="898" spans="1:17" x14ac:dyDescent="0.25">
      <c r="A898" t="str">
        <f t="shared" si="13"/>
        <v>2_175</v>
      </c>
      <c r="B898" s="1">
        <v>2</v>
      </c>
      <c r="C898" s="1">
        <v>175</v>
      </c>
      <c r="D898" s="1">
        <v>0.77807999999999999</v>
      </c>
      <c r="E898" s="1">
        <v>1.0303</v>
      </c>
      <c r="F898" s="1">
        <v>-4.1248999999999999E-3</v>
      </c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</row>
    <row r="899" spans="1:17" x14ac:dyDescent="0.25">
      <c r="A899" t="str">
        <f t="shared" ref="A899:A962" si="14">B899&amp;"_"&amp;C899</f>
        <v>2_176</v>
      </c>
      <c r="B899" s="1">
        <v>2</v>
      </c>
      <c r="C899" s="1">
        <v>176</v>
      </c>
      <c r="D899" s="1">
        <v>0.88170000000000004</v>
      </c>
      <c r="E899" s="1">
        <v>1.0309999999999999</v>
      </c>
      <c r="F899" s="1">
        <v>9.1436E-3</v>
      </c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</row>
    <row r="900" spans="1:17" x14ac:dyDescent="0.25">
      <c r="A900" t="str">
        <f t="shared" si="14"/>
        <v>2_177</v>
      </c>
      <c r="B900" s="1">
        <v>2</v>
      </c>
      <c r="C900" s="1">
        <v>177</v>
      </c>
      <c r="D900" s="1">
        <v>1.1609</v>
      </c>
      <c r="E900" s="1">
        <v>1.0319</v>
      </c>
      <c r="F900" s="1">
        <v>-1.2404999999999999E-2</v>
      </c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</row>
    <row r="901" spans="1:17" x14ac:dyDescent="0.25">
      <c r="A901" t="str">
        <f t="shared" si="14"/>
        <v>2_178</v>
      </c>
      <c r="B901" s="1">
        <v>2</v>
      </c>
      <c r="C901" s="1">
        <v>178</v>
      </c>
      <c r="D901" s="1">
        <v>0.79651000000000005</v>
      </c>
      <c r="E901" s="1">
        <v>1.0327</v>
      </c>
      <c r="F901" s="1">
        <v>-2.4958000000000001E-2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</row>
    <row r="902" spans="1:17" x14ac:dyDescent="0.25">
      <c r="A902" t="str">
        <f t="shared" si="14"/>
        <v>2_179</v>
      </c>
      <c r="B902" s="1">
        <v>2</v>
      </c>
      <c r="C902" s="1">
        <v>179</v>
      </c>
      <c r="D902" s="1">
        <v>0.80513000000000001</v>
      </c>
      <c r="E902" s="1">
        <v>1.0334000000000001</v>
      </c>
      <c r="F902" s="1">
        <v>6.8404E-3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</row>
    <row r="903" spans="1:17" x14ac:dyDescent="0.25">
      <c r="A903" t="str">
        <f t="shared" si="14"/>
        <v>2_180</v>
      </c>
      <c r="B903" s="1">
        <v>2</v>
      </c>
      <c r="C903" s="1">
        <v>180</v>
      </c>
      <c r="D903" s="1">
        <v>0.75022</v>
      </c>
      <c r="E903" s="1">
        <v>1.0341</v>
      </c>
      <c r="F903" s="1">
        <v>-1.6949000000000001E-3</v>
      </c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</row>
    <row r="904" spans="1:17" x14ac:dyDescent="0.25">
      <c r="A904" t="str">
        <f t="shared" si="14"/>
        <v>2_181</v>
      </c>
      <c r="B904" s="1">
        <v>2</v>
      </c>
      <c r="C904" s="1">
        <v>181</v>
      </c>
      <c r="D904" s="1">
        <v>0.67776000000000003</v>
      </c>
      <c r="E904" s="1">
        <v>1.0346</v>
      </c>
      <c r="F904" s="1">
        <v>-2.3292E-3</v>
      </c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</row>
    <row r="905" spans="1:17" x14ac:dyDescent="0.25">
      <c r="A905" t="str">
        <f t="shared" si="14"/>
        <v>2_182</v>
      </c>
      <c r="B905" s="1">
        <v>2</v>
      </c>
      <c r="C905" s="1">
        <v>182</v>
      </c>
      <c r="D905" s="1">
        <v>0.71016000000000001</v>
      </c>
      <c r="E905" s="1">
        <v>1.0351999999999999</v>
      </c>
      <c r="F905" s="1">
        <v>1.1483999999999999E-2</v>
      </c>
      <c r="G905" s="1"/>
      <c r="H905" s="1"/>
      <c r="I905" s="1"/>
      <c r="J905" s="1"/>
      <c r="K905" s="1"/>
      <c r="L905" s="1"/>
      <c r="M905" s="1"/>
      <c r="N905" s="1"/>
      <c r="O905" s="78"/>
      <c r="P905" s="1"/>
      <c r="Q905" s="1"/>
    </row>
    <row r="906" spans="1:17" x14ac:dyDescent="0.25">
      <c r="A906" t="str">
        <f t="shared" si="14"/>
        <v>2_183</v>
      </c>
      <c r="B906" s="1">
        <v>2</v>
      </c>
      <c r="C906" s="1">
        <v>183</v>
      </c>
      <c r="D906" s="1">
        <v>0.70021999999999995</v>
      </c>
      <c r="E906" s="1">
        <v>1.036</v>
      </c>
      <c r="F906" s="1">
        <v>-7.4907000000000003E-3</v>
      </c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</row>
    <row r="907" spans="1:17" x14ac:dyDescent="0.25">
      <c r="A907" t="str">
        <f t="shared" si="14"/>
        <v>2_184</v>
      </c>
      <c r="B907" s="1">
        <v>2</v>
      </c>
      <c r="C907" s="1">
        <v>184</v>
      </c>
      <c r="D907" s="1">
        <v>1.0214000000000001</v>
      </c>
      <c r="E907" s="1">
        <v>1.0367</v>
      </c>
      <c r="F907" s="1">
        <v>-3.7521E-3</v>
      </c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</row>
    <row r="908" spans="1:17" x14ac:dyDescent="0.25">
      <c r="A908" t="str">
        <f t="shared" si="14"/>
        <v>2_185</v>
      </c>
      <c r="B908" s="1">
        <v>2</v>
      </c>
      <c r="C908" s="1">
        <v>185</v>
      </c>
      <c r="D908" s="1">
        <v>0.70277000000000001</v>
      </c>
      <c r="E908" s="1">
        <v>1.0376000000000001</v>
      </c>
      <c r="F908" s="1">
        <v>-1.0874000000000001E-3</v>
      </c>
      <c r="G908" s="1"/>
      <c r="H908" s="1"/>
      <c r="I908" s="1"/>
      <c r="J908" s="1"/>
      <c r="K908" s="1"/>
      <c r="L908" s="78"/>
      <c r="M908" s="1"/>
      <c r="N908" s="1"/>
      <c r="O908" s="1"/>
      <c r="P908" s="1"/>
      <c r="Q908" s="1"/>
    </row>
    <row r="909" spans="1:17" x14ac:dyDescent="0.25">
      <c r="A909" t="str">
        <f t="shared" si="14"/>
        <v>2_186</v>
      </c>
      <c r="B909" s="1">
        <v>2</v>
      </c>
      <c r="C909" s="1">
        <v>186</v>
      </c>
      <c r="D909" s="1">
        <v>0.67732999999999999</v>
      </c>
      <c r="E909" s="1">
        <v>1.0383</v>
      </c>
      <c r="F909" s="1">
        <v>1.7000999999999999E-2</v>
      </c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</row>
    <row r="910" spans="1:17" x14ac:dyDescent="0.25">
      <c r="A910" t="str">
        <f t="shared" si="14"/>
        <v>2_187</v>
      </c>
      <c r="B910" s="1">
        <v>2</v>
      </c>
      <c r="C910" s="1">
        <v>187</v>
      </c>
      <c r="D910" s="1">
        <v>0.59296000000000004</v>
      </c>
      <c r="E910" s="1">
        <v>1.0388999999999999</v>
      </c>
      <c r="F910" s="1">
        <v>6.3558E-3</v>
      </c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</row>
    <row r="911" spans="1:17" x14ac:dyDescent="0.25">
      <c r="A911" t="str">
        <f t="shared" si="14"/>
        <v>2_188</v>
      </c>
      <c r="B911" s="1">
        <v>2</v>
      </c>
      <c r="C911" s="1">
        <v>188</v>
      </c>
      <c r="D911" s="1">
        <v>0.4889</v>
      </c>
      <c r="E911" s="1">
        <v>1.0394000000000001</v>
      </c>
      <c r="F911" s="1">
        <v>-2.1099999999999999E-3</v>
      </c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</row>
    <row r="912" spans="1:17" x14ac:dyDescent="0.25">
      <c r="A912" t="str">
        <f t="shared" si="14"/>
        <v>2_189</v>
      </c>
      <c r="B912" s="1">
        <v>2</v>
      </c>
      <c r="C912" s="1">
        <v>189</v>
      </c>
      <c r="D912" s="1">
        <v>0.34981000000000001</v>
      </c>
      <c r="E912" s="1">
        <v>1.0397000000000001</v>
      </c>
      <c r="F912" s="1">
        <v>-1.0021E-2</v>
      </c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</row>
    <row r="913" spans="1:17" x14ac:dyDescent="0.25">
      <c r="A913" t="str">
        <f t="shared" si="14"/>
        <v>2_190</v>
      </c>
      <c r="B913" s="1">
        <v>2</v>
      </c>
      <c r="C913" s="1">
        <v>190</v>
      </c>
      <c r="D913" s="1">
        <v>0.27998000000000001</v>
      </c>
      <c r="E913" s="1">
        <v>1.04</v>
      </c>
      <c r="F913" s="1">
        <v>-2.5867999999999999E-2</v>
      </c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</row>
    <row r="914" spans="1:17" x14ac:dyDescent="0.25">
      <c r="A914" t="str">
        <f t="shared" si="14"/>
        <v>2_191</v>
      </c>
      <c r="B914" s="1">
        <v>2</v>
      </c>
      <c r="C914" s="1">
        <v>191</v>
      </c>
      <c r="D914" s="1">
        <v>-0.17529</v>
      </c>
      <c r="E914" s="1">
        <v>1.0399</v>
      </c>
      <c r="F914" s="1">
        <v>6.6699999999999997E-3</v>
      </c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</row>
    <row r="915" spans="1:17" x14ac:dyDescent="0.25">
      <c r="A915" t="str">
        <f t="shared" si="14"/>
        <v>2_192</v>
      </c>
      <c r="B915" s="1">
        <v>2</v>
      </c>
      <c r="C915" s="1">
        <v>192</v>
      </c>
      <c r="D915" s="1">
        <v>-0.26200000000000001</v>
      </c>
      <c r="E915" s="1">
        <v>1.0397000000000001</v>
      </c>
      <c r="F915" s="1">
        <v>-1.5473000000000001E-2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</row>
    <row r="916" spans="1:17" x14ac:dyDescent="0.25">
      <c r="A916" t="str">
        <f t="shared" si="14"/>
        <v>2_193</v>
      </c>
      <c r="B916" s="1">
        <v>2</v>
      </c>
      <c r="C916" s="1">
        <v>193</v>
      </c>
      <c r="D916" s="1">
        <v>3.9403000000000001E-2</v>
      </c>
      <c r="E916" s="1">
        <v>1.0395000000000001</v>
      </c>
      <c r="F916" s="1">
        <v>-1.0481000000000001E-2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</row>
    <row r="917" spans="1:17" x14ac:dyDescent="0.25">
      <c r="A917" t="str">
        <f t="shared" si="14"/>
        <v>2_194</v>
      </c>
      <c r="B917" s="1">
        <v>2</v>
      </c>
      <c r="C917" s="1">
        <v>194</v>
      </c>
      <c r="D917" s="1">
        <v>0.34001999999999999</v>
      </c>
      <c r="E917" s="1">
        <v>1.0398000000000001</v>
      </c>
      <c r="F917" s="1">
        <v>8.3266000000000004E-4</v>
      </c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</row>
    <row r="918" spans="1:17" x14ac:dyDescent="0.25">
      <c r="A918" t="str">
        <f t="shared" si="14"/>
        <v>2_195</v>
      </c>
      <c r="B918" s="1">
        <v>2</v>
      </c>
      <c r="C918" s="1">
        <v>195</v>
      </c>
      <c r="D918" s="1">
        <v>0.28584999999999999</v>
      </c>
      <c r="E918" s="1">
        <v>1.0401</v>
      </c>
      <c r="F918" s="1">
        <v>1.5298000000000001E-2</v>
      </c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</row>
    <row r="919" spans="1:17" x14ac:dyDescent="0.25">
      <c r="A919" t="str">
        <f t="shared" si="14"/>
        <v>2_196</v>
      </c>
      <c r="B919" s="1">
        <v>2</v>
      </c>
      <c r="C919" s="1">
        <v>196</v>
      </c>
      <c r="D919" s="1">
        <v>0.84167000000000003</v>
      </c>
      <c r="E919" s="1">
        <v>1.0406</v>
      </c>
      <c r="F919" s="1">
        <v>1.6846E-2</v>
      </c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</row>
    <row r="920" spans="1:17" x14ac:dyDescent="0.25">
      <c r="A920" t="str">
        <f t="shared" si="14"/>
        <v>2_197</v>
      </c>
      <c r="B920" s="1">
        <v>2</v>
      </c>
      <c r="C920" s="1">
        <v>197</v>
      </c>
      <c r="D920" s="1">
        <v>0.48751</v>
      </c>
      <c r="E920" s="1">
        <v>1.0410999999999999</v>
      </c>
      <c r="F920" s="1">
        <v>5.3708999999999996E-3</v>
      </c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</row>
    <row r="921" spans="1:17" x14ac:dyDescent="0.25">
      <c r="A921" t="str">
        <f t="shared" si="14"/>
        <v>2_198</v>
      </c>
      <c r="B921" s="1">
        <v>2</v>
      </c>
      <c r="C921" s="1">
        <v>198</v>
      </c>
      <c r="D921" s="1">
        <v>0.33119999999999999</v>
      </c>
      <c r="E921" s="1">
        <v>1.0415000000000001</v>
      </c>
      <c r="F921" s="1">
        <v>-1.0753E-2</v>
      </c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</row>
    <row r="922" spans="1:17" x14ac:dyDescent="0.25">
      <c r="A922" t="str">
        <f t="shared" si="14"/>
        <v>2_199</v>
      </c>
      <c r="B922" s="1">
        <v>2</v>
      </c>
      <c r="C922" s="1">
        <v>199</v>
      </c>
      <c r="D922" s="1">
        <v>0.76168000000000002</v>
      </c>
      <c r="E922" s="1">
        <v>1.0419</v>
      </c>
      <c r="F922" s="1">
        <v>3.6409000000000002E-4</v>
      </c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</row>
    <row r="923" spans="1:17" x14ac:dyDescent="0.25">
      <c r="A923" t="str">
        <f t="shared" si="14"/>
        <v>2_200</v>
      </c>
      <c r="B923" s="1">
        <v>2</v>
      </c>
      <c r="C923" s="1">
        <v>200</v>
      </c>
      <c r="D923" s="1">
        <v>1.0084</v>
      </c>
      <c r="E923" s="1">
        <v>1.0427999999999999</v>
      </c>
      <c r="F923" s="1">
        <v>2.4847999999999999E-2</v>
      </c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</row>
    <row r="924" spans="1:17" x14ac:dyDescent="0.25">
      <c r="A924" t="str">
        <f t="shared" si="14"/>
        <v>2_201</v>
      </c>
      <c r="B924" s="1">
        <v>2</v>
      </c>
      <c r="C924" s="1">
        <v>201</v>
      </c>
      <c r="D924" s="1">
        <v>1.1252</v>
      </c>
      <c r="E924" s="1">
        <v>1.0437000000000001</v>
      </c>
      <c r="F924" s="1">
        <v>-2.3341000000000001E-2</v>
      </c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</row>
    <row r="925" spans="1:17" x14ac:dyDescent="0.25">
      <c r="A925" t="str">
        <f t="shared" si="14"/>
        <v>2_202</v>
      </c>
      <c r="B925" s="1">
        <v>2</v>
      </c>
      <c r="C925" s="1">
        <v>202</v>
      </c>
      <c r="D925" s="1">
        <v>0.95823000000000003</v>
      </c>
      <c r="E925" s="1">
        <v>1.0446</v>
      </c>
      <c r="F925" s="1">
        <v>-5.1951999999999996E-3</v>
      </c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</row>
    <row r="926" spans="1:17" x14ac:dyDescent="0.25">
      <c r="A926" t="str">
        <f t="shared" si="14"/>
        <v>2_203</v>
      </c>
      <c r="B926" s="1">
        <v>2</v>
      </c>
      <c r="C926" s="1">
        <v>203</v>
      </c>
      <c r="D926" s="1">
        <v>0.64822000000000002</v>
      </c>
      <c r="E926" s="1">
        <v>1.0452999999999999</v>
      </c>
      <c r="F926" s="1">
        <v>-1.4931E-2</v>
      </c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</row>
    <row r="927" spans="1:17" x14ac:dyDescent="0.25">
      <c r="A927" t="str">
        <f t="shared" si="14"/>
        <v>2_204</v>
      </c>
      <c r="B927" s="1">
        <v>2</v>
      </c>
      <c r="C927" s="1">
        <v>204</v>
      </c>
      <c r="D927" s="1">
        <v>0.74358999999999997</v>
      </c>
      <c r="E927" s="1">
        <v>1.046</v>
      </c>
      <c r="F927" s="1">
        <v>-2.8320000000000001E-2</v>
      </c>
      <c r="G927" s="1"/>
      <c r="H927" s="1"/>
      <c r="I927" s="1"/>
      <c r="J927" s="1"/>
      <c r="K927" s="1"/>
      <c r="L927" s="1"/>
      <c r="M927" s="1"/>
      <c r="N927" s="78"/>
      <c r="O927" s="1"/>
      <c r="P927" s="1"/>
      <c r="Q927" s="1"/>
    </row>
    <row r="928" spans="1:17" x14ac:dyDescent="0.25">
      <c r="A928" t="str">
        <f t="shared" si="14"/>
        <v>2_205</v>
      </c>
      <c r="B928" s="1">
        <v>2</v>
      </c>
      <c r="C928" s="1">
        <v>205</v>
      </c>
      <c r="D928" s="1">
        <v>0.77697000000000005</v>
      </c>
      <c r="E928" s="1">
        <v>1.0466</v>
      </c>
      <c r="F928" s="1">
        <v>-3.0141000000000001E-2</v>
      </c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</row>
    <row r="929" spans="1:17" x14ac:dyDescent="0.25">
      <c r="A929" t="str">
        <f t="shared" si="14"/>
        <v>2_206</v>
      </c>
      <c r="B929" s="1">
        <v>2</v>
      </c>
      <c r="C929" s="1">
        <v>206</v>
      </c>
      <c r="D929" s="1">
        <v>0.86929000000000001</v>
      </c>
      <c r="E929" s="1">
        <v>1.0472999999999999</v>
      </c>
      <c r="F929" s="1">
        <v>-4.8853999999999998E-3</v>
      </c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</row>
    <row r="930" spans="1:17" x14ac:dyDescent="0.25">
      <c r="A930" t="str">
        <f t="shared" si="14"/>
        <v>2_207</v>
      </c>
      <c r="B930" s="1">
        <v>2</v>
      </c>
      <c r="C930" s="1">
        <v>207</v>
      </c>
      <c r="D930" s="1">
        <v>1.4807999999999999</v>
      </c>
      <c r="E930" s="1">
        <v>1.0483</v>
      </c>
      <c r="F930" s="1">
        <v>-1.0660999999999999E-3</v>
      </c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</row>
    <row r="931" spans="1:17" x14ac:dyDescent="0.25">
      <c r="A931" t="str">
        <f t="shared" si="14"/>
        <v>2_208</v>
      </c>
      <c r="B931" s="1">
        <v>2</v>
      </c>
      <c r="C931" s="1">
        <v>208</v>
      </c>
      <c r="D931" s="1">
        <v>1.6460999999999999</v>
      </c>
      <c r="E931" s="1">
        <v>1.0497000000000001</v>
      </c>
      <c r="F931" s="1">
        <v>-2.4523000000000001E-3</v>
      </c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</row>
    <row r="932" spans="1:17" x14ac:dyDescent="0.25">
      <c r="A932" t="str">
        <f t="shared" si="14"/>
        <v>2_209</v>
      </c>
      <c r="B932" s="1">
        <v>2</v>
      </c>
      <c r="C932" s="1">
        <v>209</v>
      </c>
      <c r="D932" s="1">
        <v>1.5412999999999999</v>
      </c>
      <c r="E932" s="1">
        <v>1.0509999999999999</v>
      </c>
      <c r="F932" s="1">
        <v>2.1484E-2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</row>
    <row r="933" spans="1:17" x14ac:dyDescent="0.25">
      <c r="A933" t="str">
        <f t="shared" si="14"/>
        <v>2_210</v>
      </c>
      <c r="B933" s="1">
        <v>2</v>
      </c>
      <c r="C933" s="1">
        <v>210</v>
      </c>
      <c r="D933" s="1">
        <v>1.73</v>
      </c>
      <c r="E933" s="1">
        <v>1.0524</v>
      </c>
      <c r="F933" s="1">
        <v>1.6400999999999999E-2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</row>
    <row r="934" spans="1:17" x14ac:dyDescent="0.25">
      <c r="A934" t="str">
        <f t="shared" si="14"/>
        <v>2_211</v>
      </c>
      <c r="B934" s="1">
        <v>2</v>
      </c>
      <c r="C934" s="1">
        <v>211</v>
      </c>
      <c r="D934" s="1">
        <v>1.7136</v>
      </c>
      <c r="E934" s="1">
        <v>1.0539000000000001</v>
      </c>
      <c r="F934" s="1">
        <v>7.6845000000000004E-3</v>
      </c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</row>
    <row r="935" spans="1:17" x14ac:dyDescent="0.25">
      <c r="A935" t="str">
        <f t="shared" si="14"/>
        <v>2_212</v>
      </c>
      <c r="B935" s="1">
        <v>2</v>
      </c>
      <c r="C935" s="1">
        <v>212</v>
      </c>
      <c r="D935" s="1">
        <v>1.8136000000000001</v>
      </c>
      <c r="E935" s="1">
        <v>1.0555000000000001</v>
      </c>
      <c r="F935" s="1">
        <v>3.615E-4</v>
      </c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</row>
    <row r="936" spans="1:17" x14ac:dyDescent="0.25">
      <c r="A936" t="str">
        <f t="shared" si="14"/>
        <v>2_213</v>
      </c>
      <c r="B936" s="1">
        <v>2</v>
      </c>
      <c r="C936" s="1">
        <v>213</v>
      </c>
      <c r="D936" s="1">
        <v>1.7190000000000001</v>
      </c>
      <c r="E936" s="1">
        <v>1.0569999999999999</v>
      </c>
      <c r="F936" s="1">
        <v>1.3563E-2</v>
      </c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</row>
    <row r="937" spans="1:17" x14ac:dyDescent="0.25">
      <c r="A937" t="str">
        <f t="shared" si="14"/>
        <v>2_214</v>
      </c>
      <c r="B937" s="1">
        <v>2</v>
      </c>
      <c r="C937" s="1">
        <v>214</v>
      </c>
      <c r="D937" s="1">
        <v>1.5788</v>
      </c>
      <c r="E937" s="1">
        <v>1.0584</v>
      </c>
      <c r="F937" s="1">
        <v>-1.7479999999999999E-2</v>
      </c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</row>
    <row r="938" spans="1:17" x14ac:dyDescent="0.25">
      <c r="A938" t="str">
        <f t="shared" si="14"/>
        <v>2_215</v>
      </c>
      <c r="B938" s="1">
        <v>2</v>
      </c>
      <c r="C938" s="1">
        <v>215</v>
      </c>
      <c r="D938" s="1">
        <v>1.7881</v>
      </c>
      <c r="E938" s="1">
        <v>1.0599000000000001</v>
      </c>
      <c r="F938" s="1">
        <v>2.0226000000000001E-2</v>
      </c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</row>
    <row r="939" spans="1:17" x14ac:dyDescent="0.25">
      <c r="A939" t="str">
        <f t="shared" si="14"/>
        <v>2_216</v>
      </c>
      <c r="B939" s="1">
        <v>2</v>
      </c>
      <c r="C939" s="1">
        <v>216</v>
      </c>
      <c r="D939" s="1">
        <v>1.9367000000000001</v>
      </c>
      <c r="E939" s="1">
        <v>1.0615000000000001</v>
      </c>
      <c r="F939" s="1">
        <v>8.8491999999999998E-3</v>
      </c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</row>
    <row r="940" spans="1:17" x14ac:dyDescent="0.25">
      <c r="A940" t="str">
        <f t="shared" si="14"/>
        <v>2_217</v>
      </c>
      <c r="B940" s="1">
        <v>2</v>
      </c>
      <c r="C940" s="1">
        <v>217</v>
      </c>
      <c r="D940" s="1">
        <v>2.4603000000000002</v>
      </c>
      <c r="E940" s="1">
        <v>1.0634999999999999</v>
      </c>
      <c r="F940" s="1">
        <v>8.2529999999999999E-3</v>
      </c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</row>
    <row r="941" spans="1:17" x14ac:dyDescent="0.25">
      <c r="A941" t="str">
        <f t="shared" si="14"/>
        <v>2_218</v>
      </c>
      <c r="B941" s="1">
        <v>2</v>
      </c>
      <c r="C941" s="1">
        <v>218</v>
      </c>
      <c r="D941" s="1">
        <v>2.4973000000000001</v>
      </c>
      <c r="E941" s="1">
        <v>1.0656000000000001</v>
      </c>
      <c r="F941" s="1">
        <v>-1.8355E-2</v>
      </c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</row>
    <row r="942" spans="1:17" x14ac:dyDescent="0.25">
      <c r="A942" t="str">
        <f t="shared" si="14"/>
        <v>2_219</v>
      </c>
      <c r="B942" s="1">
        <v>2</v>
      </c>
      <c r="C942" s="1">
        <v>219</v>
      </c>
      <c r="D942" s="1">
        <v>3.0781999999999998</v>
      </c>
      <c r="E942" s="1">
        <v>1.0681</v>
      </c>
      <c r="F942" s="1">
        <v>3.4805999999999999E-3</v>
      </c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</row>
    <row r="943" spans="1:17" x14ac:dyDescent="0.25">
      <c r="A943" t="str">
        <f t="shared" si="14"/>
        <v>2_220</v>
      </c>
      <c r="B943" s="1">
        <v>2</v>
      </c>
      <c r="C943" s="1">
        <v>220</v>
      </c>
      <c r="D943" s="1">
        <v>3.0695000000000001</v>
      </c>
      <c r="E943" s="1">
        <v>1.0708</v>
      </c>
      <c r="F943" s="1">
        <v>1.7662000000000001E-2</v>
      </c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</row>
    <row r="944" spans="1:17" x14ac:dyDescent="0.25">
      <c r="A944" t="str">
        <f t="shared" si="14"/>
        <v>2_221</v>
      </c>
      <c r="B944" s="1">
        <v>2</v>
      </c>
      <c r="C944" s="1">
        <v>221</v>
      </c>
      <c r="D944" s="1">
        <v>3.4605999999999999</v>
      </c>
      <c r="E944" s="1">
        <v>1.0738000000000001</v>
      </c>
      <c r="F944" s="1">
        <v>2.6710000000000001E-2</v>
      </c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</row>
    <row r="945" spans="1:17" x14ac:dyDescent="0.25">
      <c r="A945" t="str">
        <f t="shared" si="14"/>
        <v>2_222</v>
      </c>
      <c r="B945" s="1">
        <v>2</v>
      </c>
      <c r="C945" s="1">
        <v>222</v>
      </c>
      <c r="D945" s="1">
        <v>3.2703000000000002</v>
      </c>
      <c r="E945" s="1">
        <v>1.0769</v>
      </c>
      <c r="F945" s="1">
        <v>-6.2363999999999996E-3</v>
      </c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</row>
    <row r="946" spans="1:17" x14ac:dyDescent="0.25">
      <c r="A946" t="str">
        <f t="shared" si="14"/>
        <v>2_223</v>
      </c>
      <c r="B946" s="1">
        <v>2</v>
      </c>
      <c r="C946" s="1">
        <v>223</v>
      </c>
      <c r="D946" s="1">
        <v>3.5907</v>
      </c>
      <c r="E946" s="1">
        <v>1.0801000000000001</v>
      </c>
      <c r="F946" s="1">
        <v>1.9075999999999999E-2</v>
      </c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</row>
    <row r="947" spans="1:17" x14ac:dyDescent="0.25">
      <c r="A947" t="str">
        <f t="shared" si="14"/>
        <v>2_224</v>
      </c>
      <c r="B947" s="1">
        <v>2</v>
      </c>
      <c r="C947" s="1">
        <v>224</v>
      </c>
      <c r="D947" s="1">
        <v>3.9661</v>
      </c>
      <c r="E947" s="1">
        <v>1.0835999999999999</v>
      </c>
      <c r="F947" s="1">
        <v>1.1743999999999999E-2</v>
      </c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</row>
    <row r="948" spans="1:17" x14ac:dyDescent="0.25">
      <c r="A948" t="str">
        <f t="shared" si="14"/>
        <v>2_225</v>
      </c>
      <c r="B948" s="1">
        <v>2</v>
      </c>
      <c r="C948" s="1">
        <v>225</v>
      </c>
      <c r="D948" s="1">
        <v>3.8719000000000001</v>
      </c>
      <c r="E948" s="1">
        <v>1.0869</v>
      </c>
      <c r="F948" s="1">
        <v>1.1898000000000001E-2</v>
      </c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</row>
    <row r="949" spans="1:17" x14ac:dyDescent="0.25">
      <c r="A949" t="str">
        <f t="shared" si="14"/>
        <v>2_226</v>
      </c>
      <c r="B949" s="1">
        <v>2</v>
      </c>
      <c r="C949" s="1">
        <v>226</v>
      </c>
      <c r="D949" s="1">
        <v>3.7793999999999999</v>
      </c>
      <c r="E949" s="1">
        <v>1.0904</v>
      </c>
      <c r="F949" s="1">
        <v>1.1627999999999999E-2</v>
      </c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</row>
    <row r="950" spans="1:17" x14ac:dyDescent="0.25">
      <c r="A950" t="str">
        <f t="shared" si="14"/>
        <v>2_227</v>
      </c>
      <c r="B950" s="1">
        <v>2</v>
      </c>
      <c r="C950" s="1">
        <v>227</v>
      </c>
      <c r="D950" s="1">
        <v>3.7507000000000001</v>
      </c>
      <c r="E950" s="1">
        <v>1.0936999999999999</v>
      </c>
      <c r="F950" s="1">
        <v>1.4919E-2</v>
      </c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</row>
    <row r="951" spans="1:17" x14ac:dyDescent="0.25">
      <c r="A951" t="str">
        <f t="shared" si="14"/>
        <v>2_228</v>
      </c>
      <c r="B951" s="1">
        <v>2</v>
      </c>
      <c r="C951" s="1">
        <v>228</v>
      </c>
      <c r="D951" s="1">
        <v>3.5931000000000002</v>
      </c>
      <c r="E951" s="1">
        <v>1.0969</v>
      </c>
      <c r="F951" s="1">
        <v>1.6383000000000001E-3</v>
      </c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</row>
    <row r="952" spans="1:17" x14ac:dyDescent="0.25">
      <c r="A952" t="str">
        <f t="shared" si="14"/>
        <v>2_229</v>
      </c>
      <c r="B952" s="1">
        <v>2</v>
      </c>
      <c r="C952" s="1">
        <v>229</v>
      </c>
      <c r="D952" s="1">
        <v>3.6583000000000001</v>
      </c>
      <c r="E952" s="1">
        <v>1.1003000000000001</v>
      </c>
      <c r="F952" s="1">
        <v>2.1225999999999998E-2</v>
      </c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</row>
    <row r="953" spans="1:17" x14ac:dyDescent="0.25">
      <c r="A953" t="str">
        <f t="shared" si="14"/>
        <v>2_230</v>
      </c>
      <c r="B953" s="1">
        <v>2</v>
      </c>
      <c r="C953" s="1">
        <v>230</v>
      </c>
      <c r="D953" s="1">
        <v>3.5428000000000002</v>
      </c>
      <c r="E953" s="1">
        <v>1.1034999999999999</v>
      </c>
      <c r="F953" s="1">
        <v>2.2613999999999999E-2</v>
      </c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</row>
    <row r="954" spans="1:17" x14ac:dyDescent="0.25">
      <c r="A954" t="str">
        <f t="shared" si="14"/>
        <v>2_231</v>
      </c>
      <c r="B954" s="1">
        <v>2</v>
      </c>
      <c r="C954" s="1">
        <v>231</v>
      </c>
      <c r="D954" s="1">
        <v>3.6316999999999999</v>
      </c>
      <c r="E954" s="1">
        <v>1.1068</v>
      </c>
      <c r="F954" s="1">
        <v>8.6925000000000006E-3</v>
      </c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</row>
    <row r="955" spans="1:17" x14ac:dyDescent="0.25">
      <c r="A955" t="str">
        <f t="shared" si="14"/>
        <v>2_232</v>
      </c>
      <c r="B955" s="1">
        <v>2</v>
      </c>
      <c r="C955" s="1">
        <v>232</v>
      </c>
      <c r="D955" s="1">
        <v>3.823</v>
      </c>
      <c r="E955" s="1">
        <v>1.1103000000000001</v>
      </c>
      <c r="F955" s="1">
        <v>2.2627000000000001E-2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</row>
    <row r="956" spans="1:17" x14ac:dyDescent="0.25">
      <c r="A956" t="str">
        <f t="shared" si="14"/>
        <v>2_233</v>
      </c>
      <c r="B956" s="1">
        <v>2</v>
      </c>
      <c r="C956" s="1">
        <v>233</v>
      </c>
      <c r="D956" s="1">
        <v>3.9967999999999999</v>
      </c>
      <c r="E956" s="1">
        <v>1.1138999999999999</v>
      </c>
      <c r="F956" s="1">
        <v>4.6106999999999997E-3</v>
      </c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</row>
    <row r="957" spans="1:17" x14ac:dyDescent="0.25">
      <c r="A957" t="str">
        <f t="shared" si="14"/>
        <v>2_234</v>
      </c>
      <c r="B957" s="1">
        <v>2</v>
      </c>
      <c r="C957" s="1">
        <v>234</v>
      </c>
      <c r="D957" s="1">
        <v>4.3220000000000001</v>
      </c>
      <c r="E957" s="1">
        <v>1.1176999999999999</v>
      </c>
      <c r="F957" s="1">
        <v>1.7051E-2</v>
      </c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</row>
    <row r="958" spans="1:17" x14ac:dyDescent="0.25">
      <c r="A958" t="str">
        <f t="shared" si="14"/>
        <v>2_235</v>
      </c>
      <c r="B958" s="1">
        <v>2</v>
      </c>
      <c r="C958" s="1">
        <v>235</v>
      </c>
      <c r="D958" s="1">
        <v>4.4295</v>
      </c>
      <c r="E958" s="1">
        <v>1.1217999999999999</v>
      </c>
      <c r="F958" s="1">
        <v>1.244E-2</v>
      </c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</row>
    <row r="959" spans="1:17" x14ac:dyDescent="0.25">
      <c r="A959" t="str">
        <f t="shared" si="14"/>
        <v>2_236</v>
      </c>
      <c r="B959" s="1">
        <v>2</v>
      </c>
      <c r="C959" s="1">
        <v>236</v>
      </c>
      <c r="D959" s="1">
        <v>4.6616</v>
      </c>
      <c r="E959" s="1">
        <v>1.1259999999999999</v>
      </c>
      <c r="F959" s="1">
        <v>-8.2188999999999995E-3</v>
      </c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</row>
    <row r="960" spans="1:17" x14ac:dyDescent="0.25">
      <c r="A960" t="str">
        <f t="shared" si="14"/>
        <v>2_237</v>
      </c>
      <c r="B960" s="1">
        <v>2</v>
      </c>
      <c r="C960" s="1">
        <v>237</v>
      </c>
      <c r="D960" s="1">
        <v>4.944</v>
      </c>
      <c r="E960" s="1">
        <v>1.1304000000000001</v>
      </c>
      <c r="F960" s="1">
        <v>9.6731999999999999E-3</v>
      </c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</row>
    <row r="961" spans="1:17" x14ac:dyDescent="0.25">
      <c r="A961" t="str">
        <f t="shared" si="14"/>
        <v>2_238</v>
      </c>
      <c r="B961" s="1">
        <v>2</v>
      </c>
      <c r="C961" s="1">
        <v>238</v>
      </c>
      <c r="D961" s="1">
        <v>4.9833999999999996</v>
      </c>
      <c r="E961" s="1">
        <v>1.1352</v>
      </c>
      <c r="F961" s="1">
        <v>-9.7523999999999996E-3</v>
      </c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</row>
    <row r="962" spans="1:17" x14ac:dyDescent="0.25">
      <c r="A962" t="str">
        <f t="shared" si="14"/>
        <v>2_239</v>
      </c>
      <c r="B962" s="1">
        <v>2</v>
      </c>
      <c r="C962" s="1">
        <v>239</v>
      </c>
      <c r="D962" s="1">
        <v>4.5351999999999997</v>
      </c>
      <c r="E962" s="1">
        <v>1.1396999999999999</v>
      </c>
      <c r="F962" s="1">
        <v>2.3692000000000001E-2</v>
      </c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</row>
    <row r="963" spans="1:17" x14ac:dyDescent="0.25">
      <c r="A963" t="str">
        <f t="shared" ref="A963:A1026" si="15">B963&amp;"_"&amp;C963</f>
        <v>2_240</v>
      </c>
      <c r="B963" s="1">
        <v>2</v>
      </c>
      <c r="C963" s="1">
        <v>240</v>
      </c>
      <c r="D963" s="1">
        <v>4.7358000000000002</v>
      </c>
      <c r="E963" s="1">
        <v>1.1440999999999999</v>
      </c>
      <c r="F963" s="1">
        <v>-1.7586999999999998E-2</v>
      </c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</row>
    <row r="964" spans="1:17" x14ac:dyDescent="0.25">
      <c r="A964" t="str">
        <f t="shared" si="15"/>
        <v>2_241</v>
      </c>
      <c r="B964" s="1">
        <v>2</v>
      </c>
      <c r="C964" s="1">
        <v>241</v>
      </c>
      <c r="D964" s="1">
        <v>4.6574</v>
      </c>
      <c r="E964" s="1">
        <v>1.1486000000000001</v>
      </c>
      <c r="F964" s="1">
        <v>7.6495E-3</v>
      </c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</row>
    <row r="965" spans="1:17" x14ac:dyDescent="0.25">
      <c r="A965" t="str">
        <f t="shared" si="15"/>
        <v>2_242</v>
      </c>
      <c r="B965" s="1">
        <v>2</v>
      </c>
      <c r="C965" s="1">
        <v>242</v>
      </c>
      <c r="D965" s="1">
        <v>4.7057000000000002</v>
      </c>
      <c r="E965" s="1">
        <v>1.1532</v>
      </c>
      <c r="F965" s="1">
        <v>9.7941999999999994E-3</v>
      </c>
      <c r="G965" s="1"/>
      <c r="H965" s="1"/>
      <c r="I965" s="1"/>
      <c r="J965" s="1"/>
      <c r="K965" s="1"/>
      <c r="L965" s="1"/>
      <c r="M965" s="1"/>
      <c r="N965" s="1"/>
      <c r="O965" s="1"/>
      <c r="P965" s="78"/>
      <c r="Q965" s="78"/>
    </row>
    <row r="966" spans="1:17" x14ac:dyDescent="0.25">
      <c r="A966" t="str">
        <f t="shared" si="15"/>
        <v>2_243</v>
      </c>
      <c r="B966" s="1">
        <v>2</v>
      </c>
      <c r="C966" s="1">
        <v>243</v>
      </c>
      <c r="D966" s="1">
        <v>5.1417000000000002</v>
      </c>
      <c r="E966" s="1">
        <v>1.1579999999999999</v>
      </c>
      <c r="F966" s="1">
        <v>-6.4781999999999999E-3</v>
      </c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</row>
    <row r="967" spans="1:17" x14ac:dyDescent="0.25">
      <c r="A967" t="str">
        <f t="shared" si="15"/>
        <v>2_244</v>
      </c>
      <c r="B967" s="1">
        <v>2</v>
      </c>
      <c r="C967" s="1">
        <v>244</v>
      </c>
      <c r="D967" s="1">
        <v>5.4013</v>
      </c>
      <c r="E967" s="1">
        <v>1.1631</v>
      </c>
      <c r="F967" s="1">
        <v>2.1566999999999999E-2</v>
      </c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</row>
    <row r="968" spans="1:17" x14ac:dyDescent="0.25">
      <c r="A968" t="str">
        <f t="shared" si="15"/>
        <v>2_245</v>
      </c>
      <c r="B968" s="1">
        <v>2</v>
      </c>
      <c r="C968" s="1">
        <v>245</v>
      </c>
      <c r="D968" s="1">
        <v>6.1212</v>
      </c>
      <c r="E968" s="1">
        <v>1.1688000000000001</v>
      </c>
      <c r="F968" s="1">
        <v>2.4386999999999999E-2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</row>
    <row r="969" spans="1:17" x14ac:dyDescent="0.25">
      <c r="A969" t="str">
        <f t="shared" si="15"/>
        <v>2_246</v>
      </c>
      <c r="B969" s="1">
        <v>2</v>
      </c>
      <c r="C969" s="1">
        <v>246</v>
      </c>
      <c r="D969" s="1">
        <v>6.4581</v>
      </c>
      <c r="E969" s="1">
        <v>1.1749000000000001</v>
      </c>
      <c r="F969" s="1">
        <v>3.3341999999999998E-3</v>
      </c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</row>
    <row r="970" spans="1:17" x14ac:dyDescent="0.25">
      <c r="A970" t="str">
        <f t="shared" si="15"/>
        <v>2_247</v>
      </c>
      <c r="B970" s="1">
        <v>2</v>
      </c>
      <c r="C970" s="1">
        <v>247</v>
      </c>
      <c r="D970" s="1">
        <v>6.5876999999999999</v>
      </c>
      <c r="E970" s="1">
        <v>1.1814</v>
      </c>
      <c r="F970" s="1">
        <v>-1.7742999999999998E-2</v>
      </c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</row>
    <row r="971" spans="1:17" x14ac:dyDescent="0.25">
      <c r="A971" t="str">
        <f t="shared" si="15"/>
        <v>2_248</v>
      </c>
      <c r="B971" s="1">
        <v>2</v>
      </c>
      <c r="C971" s="1">
        <v>248</v>
      </c>
      <c r="D971" s="1">
        <v>6.6524000000000001</v>
      </c>
      <c r="E971" s="1">
        <v>1.1880999999999999</v>
      </c>
      <c r="F971" s="1">
        <v>4.0984999999999997E-3</v>
      </c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</row>
    <row r="972" spans="1:17" x14ac:dyDescent="0.25">
      <c r="A972" t="str">
        <f t="shared" si="15"/>
        <v>2_249</v>
      </c>
      <c r="B972" s="1">
        <v>2</v>
      </c>
      <c r="C972" s="1">
        <v>249</v>
      </c>
      <c r="D972" s="1">
        <v>6.7230999999999996</v>
      </c>
      <c r="E972" s="1">
        <v>1.1948000000000001</v>
      </c>
      <c r="F972" s="1">
        <v>5.2338999999999997E-3</v>
      </c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</row>
    <row r="973" spans="1:17" x14ac:dyDescent="0.25">
      <c r="A973" t="str">
        <f t="shared" si="15"/>
        <v>2_250</v>
      </c>
      <c r="B973" s="1">
        <v>2</v>
      </c>
      <c r="C973" s="1">
        <v>250</v>
      </c>
      <c r="D973" s="1">
        <v>6.5298999999999996</v>
      </c>
      <c r="E973" s="1">
        <v>1.2014</v>
      </c>
      <c r="F973" s="1">
        <v>-4.4364000000000001E-3</v>
      </c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</row>
    <row r="974" spans="1:17" x14ac:dyDescent="0.25">
      <c r="A974" t="str">
        <f t="shared" si="15"/>
        <v>2_251</v>
      </c>
      <c r="B974" s="1">
        <v>2</v>
      </c>
      <c r="C974" s="1">
        <v>251</v>
      </c>
      <c r="D974" s="1">
        <v>6.6435000000000004</v>
      </c>
      <c r="E974" s="1">
        <v>1.2079</v>
      </c>
      <c r="F974" s="1">
        <v>-1.0933E-2</v>
      </c>
      <c r="G974" s="1"/>
      <c r="H974" s="1"/>
      <c r="I974" s="1"/>
      <c r="J974" s="1"/>
      <c r="K974" s="1"/>
      <c r="L974" s="1"/>
      <c r="M974" s="1"/>
      <c r="N974" s="1"/>
      <c r="O974" s="1"/>
      <c r="P974" s="78"/>
      <c r="Q974" s="78"/>
    </row>
    <row r="975" spans="1:17" x14ac:dyDescent="0.25">
      <c r="A975" t="str">
        <f t="shared" si="15"/>
        <v>2_252</v>
      </c>
      <c r="B975" s="1">
        <v>2</v>
      </c>
      <c r="C975" s="1">
        <v>252</v>
      </c>
      <c r="D975" s="1">
        <v>6.3888999999999996</v>
      </c>
      <c r="E975" s="1">
        <v>1.2143999999999999</v>
      </c>
      <c r="F975" s="1">
        <v>-5.3198999999999998E-3</v>
      </c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</row>
    <row r="976" spans="1:17" x14ac:dyDescent="0.25">
      <c r="A976" t="str">
        <f t="shared" si="15"/>
        <v>2_253</v>
      </c>
      <c r="B976" s="1">
        <v>2</v>
      </c>
      <c r="C976" s="1">
        <v>253</v>
      </c>
      <c r="D976" s="1">
        <v>6.5358999999999998</v>
      </c>
      <c r="E976" s="1">
        <v>1.2211000000000001</v>
      </c>
      <c r="F976" s="1">
        <v>8.5613000000000009E-3</v>
      </c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</row>
    <row r="977" spans="1:17" x14ac:dyDescent="0.25">
      <c r="A977" t="str">
        <f t="shared" si="15"/>
        <v>2_254</v>
      </c>
      <c r="B977" s="1">
        <v>2</v>
      </c>
      <c r="C977" s="1">
        <v>254</v>
      </c>
      <c r="D977" s="1">
        <v>6.8476999999999997</v>
      </c>
      <c r="E977" s="1">
        <v>1.2279</v>
      </c>
      <c r="F977" s="1">
        <v>1.2793000000000001E-2</v>
      </c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</row>
    <row r="978" spans="1:17" x14ac:dyDescent="0.25">
      <c r="A978" t="str">
        <f t="shared" si="15"/>
        <v>2_255</v>
      </c>
      <c r="B978" s="1">
        <v>2</v>
      </c>
      <c r="C978" s="1">
        <v>255</v>
      </c>
      <c r="D978" s="1">
        <v>7.1772999999999998</v>
      </c>
      <c r="E978" s="1">
        <v>1.2350000000000001</v>
      </c>
      <c r="F978" s="1">
        <v>-2.7271E-2</v>
      </c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</row>
    <row r="979" spans="1:17" x14ac:dyDescent="0.25">
      <c r="A979" t="str">
        <f t="shared" si="15"/>
        <v>2_256</v>
      </c>
      <c r="B979" s="1">
        <v>2</v>
      </c>
      <c r="C979" s="1">
        <v>256</v>
      </c>
      <c r="D979" s="1">
        <v>7.5545999999999998</v>
      </c>
      <c r="E979" s="1">
        <v>1.2424999999999999</v>
      </c>
      <c r="F979" s="1">
        <v>2.3164000000000001E-2</v>
      </c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</row>
    <row r="980" spans="1:17" x14ac:dyDescent="0.25">
      <c r="A980" t="str">
        <f t="shared" si="15"/>
        <v>2_257</v>
      </c>
      <c r="B980" s="1">
        <v>2</v>
      </c>
      <c r="C980" s="1">
        <v>257</v>
      </c>
      <c r="D980" s="1">
        <v>8.0397999999999996</v>
      </c>
      <c r="E980" s="1">
        <v>1.2506999999999999</v>
      </c>
      <c r="F980" s="1">
        <v>1.1993999999999999E-2</v>
      </c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</row>
    <row r="981" spans="1:17" x14ac:dyDescent="0.25">
      <c r="A981" t="str">
        <f t="shared" si="15"/>
        <v>2_258</v>
      </c>
      <c r="B981" s="1">
        <v>2</v>
      </c>
      <c r="C981" s="1">
        <v>258</v>
      </c>
      <c r="D981" s="1">
        <v>8.1875999999999998</v>
      </c>
      <c r="E981" s="1">
        <v>1.2592000000000001</v>
      </c>
      <c r="F981" s="1">
        <v>2.3694E-2</v>
      </c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</row>
    <row r="982" spans="1:17" x14ac:dyDescent="0.25">
      <c r="A982" t="str">
        <f t="shared" si="15"/>
        <v>2_259</v>
      </c>
      <c r="B982" s="1">
        <v>2</v>
      </c>
      <c r="C982" s="1">
        <v>259</v>
      </c>
      <c r="D982" s="1">
        <v>8.0957000000000008</v>
      </c>
      <c r="E982" s="1">
        <v>1.2679</v>
      </c>
      <c r="F982" s="1">
        <v>3.1241000000000001E-2</v>
      </c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</row>
    <row r="983" spans="1:17" x14ac:dyDescent="0.25">
      <c r="A983" t="str">
        <f t="shared" si="15"/>
        <v>2_260</v>
      </c>
      <c r="B983" s="1">
        <v>2</v>
      </c>
      <c r="C983" s="1">
        <v>260</v>
      </c>
      <c r="D983" s="1">
        <v>8.2804000000000002</v>
      </c>
      <c r="E983" s="1">
        <v>1.2766</v>
      </c>
      <c r="F983" s="1">
        <v>6.9147000000000002E-3</v>
      </c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</row>
    <row r="984" spans="1:17" x14ac:dyDescent="0.25">
      <c r="A984" t="str">
        <f t="shared" si="15"/>
        <v>2_261</v>
      </c>
      <c r="B984" s="1">
        <v>2</v>
      </c>
      <c r="C984" s="1">
        <v>261</v>
      </c>
      <c r="D984" s="1">
        <v>8.3617000000000008</v>
      </c>
      <c r="E984" s="1">
        <v>1.2854000000000001</v>
      </c>
      <c r="F984" s="1">
        <v>8.5763999999999996E-3</v>
      </c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</row>
    <row r="985" spans="1:17" x14ac:dyDescent="0.25">
      <c r="A985" t="str">
        <f t="shared" si="15"/>
        <v>2_262</v>
      </c>
      <c r="B985" s="1">
        <v>2</v>
      </c>
      <c r="C985" s="1">
        <v>262</v>
      </c>
      <c r="D985" s="1">
        <v>8.3892000000000007</v>
      </c>
      <c r="E985" s="1">
        <v>1.2945</v>
      </c>
      <c r="F985" s="1">
        <v>1.5181999999999999E-2</v>
      </c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</row>
    <row r="986" spans="1:17" x14ac:dyDescent="0.25">
      <c r="A986" t="str">
        <f t="shared" si="15"/>
        <v>2_263</v>
      </c>
      <c r="B986" s="1">
        <v>2</v>
      </c>
      <c r="C986" s="1">
        <v>263</v>
      </c>
      <c r="D986" s="1">
        <v>8.2592999999999996</v>
      </c>
      <c r="E986" s="1">
        <v>1.3033999999999999</v>
      </c>
      <c r="F986" s="1">
        <v>5.9844E-3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</row>
    <row r="987" spans="1:17" x14ac:dyDescent="0.25">
      <c r="A987" t="str">
        <f t="shared" si="15"/>
        <v>2_264</v>
      </c>
      <c r="B987" s="1">
        <v>2</v>
      </c>
      <c r="C987" s="1">
        <v>264</v>
      </c>
      <c r="D987" s="1">
        <v>8.0325000000000006</v>
      </c>
      <c r="E987" s="1">
        <v>1.3124</v>
      </c>
      <c r="F987" s="1">
        <v>-1.3688000000000001E-2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</row>
    <row r="988" spans="1:17" x14ac:dyDescent="0.25">
      <c r="A988" t="str">
        <f t="shared" si="15"/>
        <v>2_265</v>
      </c>
      <c r="B988" s="1">
        <v>2</v>
      </c>
      <c r="C988" s="1">
        <v>265</v>
      </c>
      <c r="D988" s="1">
        <v>8.4339999999999993</v>
      </c>
      <c r="E988" s="1">
        <v>1.3214999999999999</v>
      </c>
      <c r="F988" s="1">
        <v>-5.9946000000000001E-3</v>
      </c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</row>
    <row r="989" spans="1:17" x14ac:dyDescent="0.25">
      <c r="A989" t="str">
        <f t="shared" si="15"/>
        <v>2_266</v>
      </c>
      <c r="B989" s="1">
        <v>2</v>
      </c>
      <c r="C989" s="1">
        <v>266</v>
      </c>
      <c r="D989" s="1">
        <v>8.2914999999999992</v>
      </c>
      <c r="E989" s="1">
        <v>1.3307</v>
      </c>
      <c r="F989" s="1">
        <v>5.9458000000000002E-3</v>
      </c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</row>
    <row r="990" spans="1:17" x14ac:dyDescent="0.25">
      <c r="A990" t="str">
        <f t="shared" si="15"/>
        <v>2_267</v>
      </c>
      <c r="B990" s="1">
        <v>2</v>
      </c>
      <c r="C990" s="1">
        <v>267</v>
      </c>
      <c r="D990" s="1">
        <v>8.7536000000000005</v>
      </c>
      <c r="E990" s="1">
        <v>1.3401000000000001</v>
      </c>
      <c r="F990" s="1">
        <v>2.9305000000000001E-2</v>
      </c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</row>
    <row r="991" spans="1:17" x14ac:dyDescent="0.25">
      <c r="A991" t="str">
        <f t="shared" si="15"/>
        <v>2_268</v>
      </c>
      <c r="B991" s="1">
        <v>2</v>
      </c>
      <c r="C991" s="1">
        <v>268</v>
      </c>
      <c r="D991" s="1">
        <v>8.1425000000000001</v>
      </c>
      <c r="E991" s="1">
        <v>1.3495999999999999</v>
      </c>
      <c r="F991" s="1">
        <v>-6.1314999999999998E-3</v>
      </c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</row>
    <row r="992" spans="1:17" x14ac:dyDescent="0.25">
      <c r="A992" t="str">
        <f t="shared" si="15"/>
        <v>2_269</v>
      </c>
      <c r="B992" s="1">
        <v>2</v>
      </c>
      <c r="C992" s="1">
        <v>269</v>
      </c>
      <c r="D992" s="1">
        <v>7.8711000000000002</v>
      </c>
      <c r="E992" s="1">
        <v>1.3585</v>
      </c>
      <c r="F992" s="1">
        <v>-3.9219E-4</v>
      </c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</row>
    <row r="993" spans="1:17" x14ac:dyDescent="0.25">
      <c r="A993" t="str">
        <f t="shared" si="15"/>
        <v>2_270</v>
      </c>
      <c r="B993" s="1">
        <v>2</v>
      </c>
      <c r="C993" s="1">
        <v>270</v>
      </c>
      <c r="D993" s="1">
        <v>7.5785</v>
      </c>
      <c r="E993" s="1">
        <v>1.3671</v>
      </c>
      <c r="F993" s="1">
        <v>-1.4975E-2</v>
      </c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</row>
    <row r="994" spans="1:17" x14ac:dyDescent="0.25">
      <c r="A994" t="str">
        <f t="shared" si="15"/>
        <v>2_271</v>
      </c>
      <c r="B994" s="1">
        <v>2</v>
      </c>
      <c r="C994" s="1">
        <v>271</v>
      </c>
      <c r="D994" s="1">
        <v>7.5067000000000004</v>
      </c>
      <c r="E994" s="1">
        <v>1.3757999999999999</v>
      </c>
      <c r="F994" s="1">
        <v>1.6768E-3</v>
      </c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</row>
    <row r="995" spans="1:17" x14ac:dyDescent="0.25">
      <c r="A995" t="str">
        <f t="shared" si="15"/>
        <v>2_272</v>
      </c>
      <c r="B995" s="1">
        <v>2</v>
      </c>
      <c r="C995" s="1">
        <v>272</v>
      </c>
      <c r="D995" s="1">
        <v>7.3564999999999996</v>
      </c>
      <c r="E995" s="1">
        <v>1.3844000000000001</v>
      </c>
      <c r="F995" s="1">
        <v>3.2365999999999999E-2</v>
      </c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</row>
    <row r="996" spans="1:17" x14ac:dyDescent="0.25">
      <c r="A996" t="str">
        <f t="shared" si="15"/>
        <v>2_273</v>
      </c>
      <c r="B996" s="1">
        <v>2</v>
      </c>
      <c r="C996" s="1">
        <v>273</v>
      </c>
      <c r="D996" s="1">
        <v>6.9778000000000002</v>
      </c>
      <c r="E996" s="1">
        <v>1.3926000000000001</v>
      </c>
      <c r="F996" s="1">
        <v>9.3960999999999992E-3</v>
      </c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</row>
    <row r="997" spans="1:17" x14ac:dyDescent="0.25">
      <c r="A997" t="str">
        <f t="shared" si="15"/>
        <v>2_274</v>
      </c>
      <c r="B997" s="1">
        <v>2</v>
      </c>
      <c r="C997" s="1">
        <v>274</v>
      </c>
      <c r="D997" s="1">
        <v>6.9657999999999998</v>
      </c>
      <c r="E997" s="1">
        <v>1.4008</v>
      </c>
      <c r="F997" s="1">
        <v>1.8093000000000001E-2</v>
      </c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</row>
    <row r="998" spans="1:17" x14ac:dyDescent="0.25">
      <c r="A998" t="str">
        <f t="shared" si="15"/>
        <v>2_275</v>
      </c>
      <c r="B998" s="1">
        <v>2</v>
      </c>
      <c r="C998" s="1">
        <v>275</v>
      </c>
      <c r="D998" s="1">
        <v>6.9561999999999999</v>
      </c>
      <c r="E998" s="1">
        <v>1.4089</v>
      </c>
      <c r="F998" s="1">
        <v>9.6010999999999996E-3</v>
      </c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</row>
    <row r="999" spans="1:17" x14ac:dyDescent="0.25">
      <c r="A999" t="str">
        <f t="shared" si="15"/>
        <v>2_276</v>
      </c>
      <c r="B999" s="1">
        <v>2</v>
      </c>
      <c r="C999" s="1">
        <v>276</v>
      </c>
      <c r="D999" s="1">
        <v>6.9196</v>
      </c>
      <c r="E999" s="1">
        <v>1.417</v>
      </c>
      <c r="F999" s="1">
        <v>8.7945000000000002E-3</v>
      </c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</row>
    <row r="1000" spans="1:17" x14ac:dyDescent="0.25">
      <c r="A1000" t="str">
        <f t="shared" si="15"/>
        <v>2_277</v>
      </c>
      <c r="B1000" s="1">
        <v>2</v>
      </c>
      <c r="C1000" s="1">
        <v>277</v>
      </c>
      <c r="D1000" s="1">
        <v>7.2535999999999996</v>
      </c>
      <c r="E1000" s="1">
        <v>1.4255</v>
      </c>
      <c r="F1000" s="1">
        <v>4.2885E-2</v>
      </c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</row>
    <row r="1001" spans="1:17" x14ac:dyDescent="0.25">
      <c r="A1001" t="str">
        <f t="shared" si="15"/>
        <v>2_278</v>
      </c>
      <c r="B1001" s="1">
        <v>2</v>
      </c>
      <c r="C1001" s="1">
        <v>278</v>
      </c>
      <c r="D1001" s="1">
        <v>6.8305999999999996</v>
      </c>
      <c r="E1001" s="1">
        <v>1.4339999999999999</v>
      </c>
      <c r="F1001" s="1">
        <v>-1.0135999999999999E-2</v>
      </c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</row>
    <row r="1002" spans="1:17" x14ac:dyDescent="0.25">
      <c r="A1002" t="str">
        <f t="shared" si="15"/>
        <v>2_279</v>
      </c>
      <c r="B1002" s="1">
        <v>2</v>
      </c>
      <c r="C1002" s="1">
        <v>279</v>
      </c>
      <c r="D1002" s="1">
        <v>6.4855</v>
      </c>
      <c r="E1002" s="1">
        <v>1.4419</v>
      </c>
      <c r="F1002" s="1">
        <v>-1.0356000000000001E-2</v>
      </c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</row>
    <row r="1003" spans="1:17" x14ac:dyDescent="0.25">
      <c r="A1003" t="str">
        <f t="shared" si="15"/>
        <v>2_280</v>
      </c>
      <c r="B1003" s="1">
        <v>2</v>
      </c>
      <c r="C1003" s="1">
        <v>280</v>
      </c>
      <c r="D1003" s="1">
        <v>6.6186999999999996</v>
      </c>
      <c r="E1003" s="1">
        <v>1.4498</v>
      </c>
      <c r="F1003" s="1">
        <v>9.0846999999999994E-3</v>
      </c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</row>
    <row r="1004" spans="1:17" x14ac:dyDescent="0.25">
      <c r="A1004" t="str">
        <f t="shared" si="15"/>
        <v>2_281</v>
      </c>
      <c r="B1004" s="1">
        <v>2</v>
      </c>
      <c r="C1004" s="1">
        <v>281</v>
      </c>
      <c r="D1004" s="1">
        <v>6.0053999999999998</v>
      </c>
      <c r="E1004" s="1">
        <v>1.4576</v>
      </c>
      <c r="F1004" s="1">
        <v>9.3437999999999995E-5</v>
      </c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</row>
    <row r="1005" spans="1:17" x14ac:dyDescent="0.25">
      <c r="A1005" t="str">
        <f t="shared" si="15"/>
        <v>2_282</v>
      </c>
      <c r="B1005" s="1">
        <v>2</v>
      </c>
      <c r="C1005" s="1">
        <v>282</v>
      </c>
      <c r="D1005" s="1">
        <v>5.3228</v>
      </c>
      <c r="E1005" s="1">
        <v>1.4644999999999999</v>
      </c>
      <c r="F1005" s="1">
        <v>-6.5169000000000002E-4</v>
      </c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</row>
    <row r="1006" spans="1:17" x14ac:dyDescent="0.25">
      <c r="A1006" t="str">
        <f t="shared" si="15"/>
        <v>2_283</v>
      </c>
      <c r="B1006" s="1">
        <v>2</v>
      </c>
      <c r="C1006" s="1">
        <v>283</v>
      </c>
      <c r="D1006" s="1">
        <v>5.6565000000000003</v>
      </c>
      <c r="E1006" s="1">
        <v>1.4712000000000001</v>
      </c>
      <c r="F1006" s="1">
        <v>-1.0172E-2</v>
      </c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</row>
    <row r="1007" spans="1:17" x14ac:dyDescent="0.25">
      <c r="A1007" t="str">
        <f t="shared" si="15"/>
        <v>2_284</v>
      </c>
      <c r="B1007" s="1">
        <v>2</v>
      </c>
      <c r="C1007" s="1">
        <v>284</v>
      </c>
      <c r="D1007" s="1">
        <v>5.6630000000000003</v>
      </c>
      <c r="E1007" s="1">
        <v>1.4781</v>
      </c>
      <c r="F1007" s="1">
        <v>1.5802E-2</v>
      </c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</row>
    <row r="1008" spans="1:17" x14ac:dyDescent="0.25">
      <c r="A1008" t="str">
        <f t="shared" si="15"/>
        <v>2_285</v>
      </c>
      <c r="B1008" s="1">
        <v>2</v>
      </c>
      <c r="C1008" s="1">
        <v>285</v>
      </c>
      <c r="D1008" s="1">
        <v>5.6680999999999999</v>
      </c>
      <c r="E1008" s="1">
        <v>1.4850000000000001</v>
      </c>
      <c r="F1008" s="1">
        <v>9.0580000000000001E-3</v>
      </c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</row>
    <row r="1009" spans="1:17" x14ac:dyDescent="0.25">
      <c r="A1009" t="str">
        <f t="shared" si="15"/>
        <v>2_286</v>
      </c>
      <c r="B1009" s="1">
        <v>2</v>
      </c>
      <c r="C1009" s="1">
        <v>286</v>
      </c>
      <c r="D1009" s="1">
        <v>5.7129000000000003</v>
      </c>
      <c r="E1009" s="1">
        <v>1.4919</v>
      </c>
      <c r="F1009" s="1">
        <v>2.5680999999999999E-2</v>
      </c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</row>
    <row r="1010" spans="1:17" x14ac:dyDescent="0.25">
      <c r="A1010" t="str">
        <f t="shared" si="15"/>
        <v>2_287</v>
      </c>
      <c r="B1010" s="1">
        <v>2</v>
      </c>
      <c r="C1010" s="1">
        <v>287</v>
      </c>
      <c r="D1010" s="1">
        <v>5.9337</v>
      </c>
      <c r="E1010" s="1">
        <v>1.4992000000000001</v>
      </c>
      <c r="F1010" s="1">
        <v>1.8951999999999999E-4</v>
      </c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</row>
    <row r="1011" spans="1:17" x14ac:dyDescent="0.25">
      <c r="A1011" t="str">
        <f t="shared" si="15"/>
        <v>2_288</v>
      </c>
      <c r="B1011" s="1">
        <v>2</v>
      </c>
      <c r="C1011" s="1">
        <v>288</v>
      </c>
      <c r="D1011" s="1">
        <v>5.8263999999999996</v>
      </c>
      <c r="E1011" s="1">
        <v>1.5065999999999999</v>
      </c>
      <c r="F1011" s="1">
        <v>-2.4542999999999999E-2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</row>
    <row r="1012" spans="1:17" x14ac:dyDescent="0.25">
      <c r="A1012" t="str">
        <f t="shared" si="15"/>
        <v>2_289</v>
      </c>
      <c r="B1012" s="1">
        <v>2</v>
      </c>
      <c r="C1012" s="1">
        <v>289</v>
      </c>
      <c r="D1012" s="1">
        <v>5.9938000000000002</v>
      </c>
      <c r="E1012" s="1">
        <v>1.514</v>
      </c>
      <c r="F1012" s="1">
        <v>-1.0073E-2</v>
      </c>
      <c r="G1012" s="1"/>
      <c r="H1012" s="1"/>
      <c r="I1012" s="1"/>
      <c r="J1012" s="1"/>
      <c r="K1012" s="1"/>
      <c r="L1012" s="1"/>
      <c r="M1012" s="1"/>
      <c r="N1012" s="78"/>
      <c r="O1012" s="1"/>
      <c r="P1012" s="1"/>
      <c r="Q1012" s="1"/>
    </row>
    <row r="1013" spans="1:17" x14ac:dyDescent="0.25">
      <c r="A1013" t="str">
        <f t="shared" si="15"/>
        <v>2_290</v>
      </c>
      <c r="B1013" s="1">
        <v>2</v>
      </c>
      <c r="C1013" s="1">
        <v>290</v>
      </c>
      <c r="D1013" s="1">
        <v>5.1654</v>
      </c>
      <c r="E1013" s="1">
        <v>1.5209999999999999</v>
      </c>
      <c r="F1013" s="1">
        <v>1.0924E-2</v>
      </c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</row>
    <row r="1014" spans="1:17" x14ac:dyDescent="0.25">
      <c r="A1014" t="str">
        <f t="shared" si="15"/>
        <v>2_291</v>
      </c>
      <c r="B1014" s="1">
        <v>2</v>
      </c>
      <c r="C1014" s="1">
        <v>291</v>
      </c>
      <c r="D1014" s="1">
        <v>5.2108999999999996</v>
      </c>
      <c r="E1014" s="1">
        <v>1.5276000000000001</v>
      </c>
      <c r="F1014" s="1">
        <v>1.3191E-2</v>
      </c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</row>
    <row r="1015" spans="1:17" x14ac:dyDescent="0.25">
      <c r="A1015" t="str">
        <f t="shared" si="15"/>
        <v>2_292</v>
      </c>
      <c r="B1015" s="1">
        <v>2</v>
      </c>
      <c r="C1015" s="1">
        <v>292</v>
      </c>
      <c r="D1015" s="1">
        <v>5.1265999999999998</v>
      </c>
      <c r="E1015" s="1">
        <v>1.5341</v>
      </c>
      <c r="F1015" s="1">
        <v>6.2303000000000002E-3</v>
      </c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</row>
    <row r="1016" spans="1:17" x14ac:dyDescent="0.25">
      <c r="A1016" t="str">
        <f t="shared" si="15"/>
        <v>2_293</v>
      </c>
      <c r="B1016" s="1">
        <v>2</v>
      </c>
      <c r="C1016" s="1">
        <v>293</v>
      </c>
      <c r="D1016" s="1">
        <v>4.9523999999999999</v>
      </c>
      <c r="E1016" s="1">
        <v>1.5404</v>
      </c>
      <c r="F1016" s="1">
        <v>-1.0773E-2</v>
      </c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</row>
    <row r="1017" spans="1:17" x14ac:dyDescent="0.25">
      <c r="A1017" t="str">
        <f t="shared" si="15"/>
        <v>2_294</v>
      </c>
      <c r="B1017" s="1">
        <v>2</v>
      </c>
      <c r="C1017" s="1">
        <v>294</v>
      </c>
      <c r="D1017" s="1">
        <v>4.7221000000000002</v>
      </c>
      <c r="E1017" s="1">
        <v>1.5468</v>
      </c>
      <c r="F1017" s="1">
        <v>-1.7017999999999998E-2</v>
      </c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</row>
    <row r="1018" spans="1:17" x14ac:dyDescent="0.25">
      <c r="A1018" t="str">
        <f t="shared" si="15"/>
        <v>2_295</v>
      </c>
      <c r="B1018" s="1">
        <v>2</v>
      </c>
      <c r="C1018" s="1">
        <v>295</v>
      </c>
      <c r="D1018" s="1">
        <v>4.8254999999999999</v>
      </c>
      <c r="E1018" s="1">
        <v>1.5528</v>
      </c>
      <c r="F1018" s="1">
        <v>-5.5848E-3</v>
      </c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</row>
    <row r="1019" spans="1:17" x14ac:dyDescent="0.25">
      <c r="A1019" t="str">
        <f t="shared" si="15"/>
        <v>2_296</v>
      </c>
      <c r="B1019" s="1">
        <v>2</v>
      </c>
      <c r="C1019" s="1">
        <v>296</v>
      </c>
      <c r="D1019" s="1">
        <v>4.6852</v>
      </c>
      <c r="E1019" s="1">
        <v>1.5589999999999999</v>
      </c>
      <c r="F1019" s="1">
        <v>3.1543000000000001E-3</v>
      </c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</row>
    <row r="1020" spans="1:17" x14ac:dyDescent="0.25">
      <c r="A1020" t="str">
        <f t="shared" si="15"/>
        <v>2_297</v>
      </c>
      <c r="B1020" s="1">
        <v>2</v>
      </c>
      <c r="C1020" s="1">
        <v>297</v>
      </c>
      <c r="D1020" s="1">
        <v>4.5731999999999999</v>
      </c>
      <c r="E1020" s="1">
        <v>1.5649</v>
      </c>
      <c r="F1020" s="1">
        <v>-3.4234999999999999E-3</v>
      </c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</row>
    <row r="1021" spans="1:17" x14ac:dyDescent="0.25">
      <c r="A1021" t="str">
        <f t="shared" si="15"/>
        <v>2_298</v>
      </c>
      <c r="B1021" s="1">
        <v>2</v>
      </c>
      <c r="C1021" s="1">
        <v>298</v>
      </c>
      <c r="D1021" s="1">
        <v>4.9028</v>
      </c>
      <c r="E1021" s="1">
        <v>1.5710999999999999</v>
      </c>
      <c r="F1021" s="1">
        <v>-6.5729000000000004E-4</v>
      </c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</row>
    <row r="1022" spans="1:17" x14ac:dyDescent="0.25">
      <c r="A1022" t="str">
        <f t="shared" si="15"/>
        <v>2_299</v>
      </c>
      <c r="B1022" s="1">
        <v>2</v>
      </c>
      <c r="C1022" s="1">
        <v>299</v>
      </c>
      <c r="D1022" s="1">
        <v>4.7103000000000002</v>
      </c>
      <c r="E1022" s="1">
        <v>1.5774999999999999</v>
      </c>
      <c r="F1022" s="1">
        <v>-1.3195E-2</v>
      </c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</row>
    <row r="1023" spans="1:17" x14ac:dyDescent="0.25">
      <c r="A1023" t="str">
        <f t="shared" si="15"/>
        <v>2_300</v>
      </c>
      <c r="B1023" s="1">
        <v>2</v>
      </c>
      <c r="C1023" s="1">
        <v>300</v>
      </c>
      <c r="D1023" s="1">
        <v>4.6052999999999997</v>
      </c>
      <c r="E1023" s="1">
        <v>1.5837000000000001</v>
      </c>
      <c r="F1023" s="1">
        <v>-2.2426000000000001E-2</v>
      </c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</row>
    <row r="1024" spans="1:17" x14ac:dyDescent="0.25">
      <c r="A1024" t="str">
        <f t="shared" si="15"/>
        <v>2_301</v>
      </c>
      <c r="B1024" s="1">
        <v>2</v>
      </c>
      <c r="C1024" s="1">
        <v>301</v>
      </c>
      <c r="D1024" s="1">
        <v>4.9470000000000001</v>
      </c>
      <c r="E1024" s="1">
        <v>1.5901000000000001</v>
      </c>
      <c r="F1024" s="1">
        <v>-3.0560000000000001E-3</v>
      </c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</row>
    <row r="1025" spans="1:17" x14ac:dyDescent="0.25">
      <c r="A1025" t="str">
        <f t="shared" si="15"/>
        <v>2_302</v>
      </c>
      <c r="B1025" s="1">
        <v>2</v>
      </c>
      <c r="C1025" s="1">
        <v>302</v>
      </c>
      <c r="D1025" s="1">
        <v>5.0138999999999996</v>
      </c>
      <c r="E1025" s="1">
        <v>1.5968</v>
      </c>
      <c r="F1025" s="1">
        <v>1.8488000000000001E-2</v>
      </c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</row>
    <row r="1026" spans="1:17" x14ac:dyDescent="0.25">
      <c r="A1026" t="str">
        <f t="shared" si="15"/>
        <v>2_303</v>
      </c>
      <c r="B1026" s="1">
        <v>2</v>
      </c>
      <c r="C1026" s="1">
        <v>303</v>
      </c>
      <c r="D1026" s="1">
        <v>5.3148</v>
      </c>
      <c r="E1026" s="1">
        <v>1.6036999999999999</v>
      </c>
      <c r="F1026" s="1">
        <v>7.7162999999999997E-3</v>
      </c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</row>
    <row r="1027" spans="1:17" x14ac:dyDescent="0.25">
      <c r="A1027" t="str">
        <f t="shared" ref="A1027:A1090" si="16">B1027&amp;"_"&amp;C1027</f>
        <v>2_304</v>
      </c>
      <c r="B1027" s="1">
        <v>2</v>
      </c>
      <c r="C1027" s="1">
        <v>304</v>
      </c>
      <c r="D1027" s="1">
        <v>5.3133999999999997</v>
      </c>
      <c r="E1027" s="1">
        <v>1.6108</v>
      </c>
      <c r="F1027" s="1">
        <v>7.1546999999999999E-3</v>
      </c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</row>
    <row r="1028" spans="1:17" x14ac:dyDescent="0.25">
      <c r="A1028" t="str">
        <f t="shared" si="16"/>
        <v>2_305</v>
      </c>
      <c r="B1028" s="1">
        <v>2</v>
      </c>
      <c r="C1028" s="1">
        <v>305</v>
      </c>
      <c r="D1028" s="1">
        <v>4.6702000000000004</v>
      </c>
      <c r="E1028" s="1">
        <v>1.6173</v>
      </c>
      <c r="F1028" s="1">
        <v>-1.0429000000000001E-2</v>
      </c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</row>
    <row r="1029" spans="1:17" x14ac:dyDescent="0.25">
      <c r="A1029" t="str">
        <f t="shared" si="16"/>
        <v>2_306</v>
      </c>
      <c r="B1029" s="1">
        <v>2</v>
      </c>
      <c r="C1029" s="1">
        <v>306</v>
      </c>
      <c r="D1029" s="1">
        <v>4.6342999999999996</v>
      </c>
      <c r="E1029" s="1">
        <v>1.6237999999999999</v>
      </c>
      <c r="F1029" s="1">
        <v>2.1586999999999999E-2</v>
      </c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</row>
    <row r="1030" spans="1:17" x14ac:dyDescent="0.25">
      <c r="A1030" t="str">
        <f t="shared" si="16"/>
        <v>2_307</v>
      </c>
      <c r="B1030" s="1">
        <v>2</v>
      </c>
      <c r="C1030" s="1">
        <v>307</v>
      </c>
      <c r="D1030" s="1">
        <v>4.5058999999999996</v>
      </c>
      <c r="E1030" s="1">
        <v>1.63</v>
      </c>
      <c r="F1030" s="1">
        <v>1.0300000000000001E-3</v>
      </c>
      <c r="G1030" s="1"/>
      <c r="H1030" s="1"/>
      <c r="I1030" s="1"/>
      <c r="J1030" s="1"/>
      <c r="K1030" s="1"/>
      <c r="L1030" s="78"/>
      <c r="M1030" s="1"/>
      <c r="N1030" s="1"/>
      <c r="O1030" s="1"/>
      <c r="P1030" s="1"/>
      <c r="Q1030" s="1"/>
    </row>
    <row r="1031" spans="1:17" x14ac:dyDescent="0.25">
      <c r="A1031" t="str">
        <f t="shared" si="16"/>
        <v>2_308</v>
      </c>
      <c r="B1031" s="1">
        <v>2</v>
      </c>
      <c r="C1031" s="1">
        <v>308</v>
      </c>
      <c r="D1031" s="1">
        <v>4.6668000000000003</v>
      </c>
      <c r="E1031" s="1">
        <v>1.6365000000000001</v>
      </c>
      <c r="F1031" s="1">
        <v>-4.2255999999999999E-4</v>
      </c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</row>
    <row r="1032" spans="1:17" x14ac:dyDescent="0.25">
      <c r="A1032" t="str">
        <f t="shared" si="16"/>
        <v>2_309</v>
      </c>
      <c r="B1032" s="1">
        <v>2</v>
      </c>
      <c r="C1032" s="1">
        <v>309</v>
      </c>
      <c r="D1032" s="1">
        <v>4.1950000000000003</v>
      </c>
      <c r="E1032" s="1">
        <v>1.6426000000000001</v>
      </c>
      <c r="F1032" s="1">
        <v>-1.3148999999999999E-2</v>
      </c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</row>
    <row r="1033" spans="1:17" x14ac:dyDescent="0.25">
      <c r="A1033" t="str">
        <f t="shared" si="16"/>
        <v>2_310</v>
      </c>
      <c r="B1033" s="1">
        <v>2</v>
      </c>
      <c r="C1033" s="1">
        <v>310</v>
      </c>
      <c r="D1033" s="1">
        <v>4.3322000000000003</v>
      </c>
      <c r="E1033" s="1">
        <v>1.6484000000000001</v>
      </c>
      <c r="F1033" s="1">
        <v>6.7778999999999999E-3</v>
      </c>
      <c r="G1033" s="1"/>
      <c r="H1033" s="1"/>
      <c r="I1033" s="1"/>
      <c r="J1033" s="1"/>
      <c r="K1033" s="1"/>
      <c r="L1033" s="1"/>
      <c r="M1033" s="1"/>
      <c r="N1033" s="78"/>
      <c r="O1033" s="1"/>
      <c r="P1033" s="1"/>
      <c r="Q1033" s="1"/>
    </row>
    <row r="1034" spans="1:17" x14ac:dyDescent="0.25">
      <c r="A1034" t="str">
        <f t="shared" si="16"/>
        <v>2_311</v>
      </c>
      <c r="B1034" s="1">
        <v>2</v>
      </c>
      <c r="C1034" s="1">
        <v>311</v>
      </c>
      <c r="D1034" s="1">
        <v>4.3095999999999997</v>
      </c>
      <c r="E1034" s="1">
        <v>1.6543000000000001</v>
      </c>
      <c r="F1034" s="1">
        <v>-1.0038E-2</v>
      </c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</row>
    <row r="1035" spans="1:17" x14ac:dyDescent="0.25">
      <c r="A1035" t="str">
        <f t="shared" si="16"/>
        <v>2_312</v>
      </c>
      <c r="B1035" s="1">
        <v>2</v>
      </c>
      <c r="C1035" s="1">
        <v>312</v>
      </c>
      <c r="D1035" s="1">
        <v>4.6066000000000003</v>
      </c>
      <c r="E1035" s="1">
        <v>1.6604000000000001</v>
      </c>
      <c r="F1035" s="1">
        <v>4.2667E-3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</row>
    <row r="1036" spans="1:17" x14ac:dyDescent="0.25">
      <c r="A1036" t="str">
        <f t="shared" si="16"/>
        <v>2_313</v>
      </c>
      <c r="B1036" s="1">
        <v>2</v>
      </c>
      <c r="C1036" s="1">
        <v>313</v>
      </c>
      <c r="D1036" s="1">
        <v>4.2725</v>
      </c>
      <c r="E1036" s="1">
        <v>1.6667000000000001</v>
      </c>
      <c r="F1036" s="1">
        <v>-1.5447000000000001E-2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</row>
    <row r="1037" spans="1:17" x14ac:dyDescent="0.25">
      <c r="A1037" t="str">
        <f t="shared" si="16"/>
        <v>2_314</v>
      </c>
      <c r="B1037" s="1">
        <v>2</v>
      </c>
      <c r="C1037" s="1">
        <v>314</v>
      </c>
      <c r="D1037" s="1">
        <v>3.8321000000000001</v>
      </c>
      <c r="E1037" s="1">
        <v>1.6720999999999999</v>
      </c>
      <c r="F1037" s="1">
        <v>-1.009E-2</v>
      </c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</row>
    <row r="1038" spans="1:17" x14ac:dyDescent="0.25">
      <c r="A1038" t="str">
        <f t="shared" si="16"/>
        <v>2_315</v>
      </c>
      <c r="B1038" s="1">
        <v>2</v>
      </c>
      <c r="C1038" s="1">
        <v>315</v>
      </c>
      <c r="D1038" s="1">
        <v>3.6997</v>
      </c>
      <c r="E1038" s="1">
        <v>1.6775</v>
      </c>
      <c r="F1038" s="1">
        <v>-1.4878000000000001E-3</v>
      </c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</row>
    <row r="1039" spans="1:17" x14ac:dyDescent="0.25">
      <c r="A1039" t="str">
        <f t="shared" si="16"/>
        <v>2_316</v>
      </c>
      <c r="B1039" s="1">
        <v>2</v>
      </c>
      <c r="C1039" s="1">
        <v>316</v>
      </c>
      <c r="D1039" s="1">
        <v>3.6282000000000001</v>
      </c>
      <c r="E1039" s="1">
        <v>1.6823999999999999</v>
      </c>
      <c r="F1039" s="1">
        <v>-1.0652000000000001E-3</v>
      </c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</row>
    <row r="1040" spans="1:17" x14ac:dyDescent="0.25">
      <c r="A1040" t="str">
        <f t="shared" si="16"/>
        <v>2_317</v>
      </c>
      <c r="B1040" s="1">
        <v>2</v>
      </c>
      <c r="C1040" s="1">
        <v>317</v>
      </c>
      <c r="D1040" s="1">
        <v>3.4845999999999999</v>
      </c>
      <c r="E1040" s="1">
        <v>1.6875</v>
      </c>
      <c r="F1040" s="1">
        <v>4.1092999999999998E-3</v>
      </c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</row>
    <row r="1041" spans="1:17" x14ac:dyDescent="0.25">
      <c r="A1041" t="str">
        <f t="shared" si="16"/>
        <v>2_318</v>
      </c>
      <c r="B1041" s="1">
        <v>2</v>
      </c>
      <c r="C1041" s="1">
        <v>318</v>
      </c>
      <c r="D1041" s="1">
        <v>3.7663000000000002</v>
      </c>
      <c r="E1041" s="1">
        <v>1.6926000000000001</v>
      </c>
      <c r="F1041" s="1">
        <v>-1.4508E-2</v>
      </c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</row>
    <row r="1042" spans="1:17" x14ac:dyDescent="0.25">
      <c r="A1042" t="str">
        <f t="shared" si="16"/>
        <v>2_319</v>
      </c>
      <c r="B1042" s="1">
        <v>2</v>
      </c>
      <c r="C1042" s="1">
        <v>319</v>
      </c>
      <c r="D1042" s="1">
        <v>4.1901000000000002</v>
      </c>
      <c r="E1042" s="1">
        <v>1.6980999999999999</v>
      </c>
      <c r="F1042" s="1">
        <v>2.5538000000000002E-2</v>
      </c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</row>
    <row r="1043" spans="1:17" x14ac:dyDescent="0.25">
      <c r="A1043" t="str">
        <f t="shared" si="16"/>
        <v>2_320</v>
      </c>
      <c r="B1043" s="1">
        <v>2</v>
      </c>
      <c r="C1043" s="1">
        <v>320</v>
      </c>
      <c r="D1043" s="1">
        <v>3.9152999999999998</v>
      </c>
      <c r="E1043" s="1">
        <v>1.7039</v>
      </c>
      <c r="F1043" s="1">
        <v>1.0179000000000001E-2</v>
      </c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</row>
    <row r="1044" spans="1:17" x14ac:dyDescent="0.25">
      <c r="A1044" t="str">
        <f t="shared" si="16"/>
        <v>2_321</v>
      </c>
      <c r="B1044" s="1">
        <v>2</v>
      </c>
      <c r="C1044" s="1">
        <v>321</v>
      </c>
      <c r="D1044" s="1">
        <v>4.1837</v>
      </c>
      <c r="E1044" s="1">
        <v>1.7098</v>
      </c>
      <c r="F1044" s="1">
        <v>5.6626000000000003E-3</v>
      </c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</row>
    <row r="1045" spans="1:17" x14ac:dyDescent="0.25">
      <c r="A1045" t="str">
        <f t="shared" si="16"/>
        <v>2_322</v>
      </c>
      <c r="B1045" s="1">
        <v>2</v>
      </c>
      <c r="C1045" s="1">
        <v>322</v>
      </c>
      <c r="D1045" s="1">
        <v>3.8902999999999999</v>
      </c>
      <c r="E1045" s="1">
        <v>1.7154</v>
      </c>
      <c r="F1045" s="1">
        <v>-7.5471999999999996E-3</v>
      </c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</row>
    <row r="1046" spans="1:17" x14ac:dyDescent="0.25">
      <c r="A1046" t="str">
        <f t="shared" si="16"/>
        <v>2_323</v>
      </c>
      <c r="B1046" s="1">
        <v>2</v>
      </c>
      <c r="C1046" s="1">
        <v>323</v>
      </c>
      <c r="D1046" s="1">
        <v>3.9222000000000001</v>
      </c>
      <c r="E1046" s="1">
        <v>1.7210000000000001</v>
      </c>
      <c r="F1046" s="1">
        <v>2.9402000000000001E-2</v>
      </c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</row>
    <row r="1047" spans="1:17" x14ac:dyDescent="0.25">
      <c r="A1047" t="str">
        <f t="shared" si="16"/>
        <v>2_324</v>
      </c>
      <c r="B1047" s="1">
        <v>2</v>
      </c>
      <c r="C1047" s="1">
        <v>324</v>
      </c>
      <c r="D1047" s="1">
        <v>3.5649000000000002</v>
      </c>
      <c r="E1047" s="1">
        <v>1.7264999999999999</v>
      </c>
      <c r="F1047" s="1">
        <v>1.1258000000000001E-2</v>
      </c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</row>
    <row r="1048" spans="1:17" x14ac:dyDescent="0.25">
      <c r="A1048" t="str">
        <f t="shared" si="16"/>
        <v>2_325</v>
      </c>
      <c r="B1048" s="1">
        <v>2</v>
      </c>
      <c r="C1048" s="1">
        <v>325</v>
      </c>
      <c r="D1048" s="1">
        <v>3.3418000000000001</v>
      </c>
      <c r="E1048" s="1">
        <v>1.7313000000000001</v>
      </c>
      <c r="F1048" s="1">
        <v>8.1600000000000006E-3</v>
      </c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</row>
    <row r="1049" spans="1:17" x14ac:dyDescent="0.25">
      <c r="A1049" t="str">
        <f t="shared" si="16"/>
        <v>2_326</v>
      </c>
      <c r="B1049" s="1">
        <v>2</v>
      </c>
      <c r="C1049" s="1">
        <v>326</v>
      </c>
      <c r="D1049" s="1">
        <v>3.5350000000000001</v>
      </c>
      <c r="E1049" s="1">
        <v>1.7363999999999999</v>
      </c>
      <c r="F1049" s="1">
        <v>-1.2293E-2</v>
      </c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</row>
    <row r="1050" spans="1:17" x14ac:dyDescent="0.25">
      <c r="A1050" t="str">
        <f t="shared" si="16"/>
        <v>2_327</v>
      </c>
      <c r="B1050" s="1">
        <v>2</v>
      </c>
      <c r="C1050" s="1">
        <v>327</v>
      </c>
      <c r="D1050" s="1">
        <v>3.9628000000000001</v>
      </c>
      <c r="E1050" s="1">
        <v>1.7418</v>
      </c>
      <c r="F1050" s="1">
        <v>1.9384999999999999E-2</v>
      </c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</row>
    <row r="1051" spans="1:17" x14ac:dyDescent="0.25">
      <c r="A1051" t="str">
        <f t="shared" si="16"/>
        <v>2_328</v>
      </c>
      <c r="B1051" s="1">
        <v>2</v>
      </c>
      <c r="C1051" s="1">
        <v>328</v>
      </c>
      <c r="D1051" s="1">
        <v>3.8336999999999999</v>
      </c>
      <c r="E1051" s="1">
        <v>1.7475000000000001</v>
      </c>
      <c r="F1051" s="1">
        <v>1.6645E-2</v>
      </c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</row>
    <row r="1052" spans="1:17" x14ac:dyDescent="0.25">
      <c r="A1052" t="str">
        <f t="shared" si="16"/>
        <v>2_329</v>
      </c>
      <c r="B1052" s="1">
        <v>2</v>
      </c>
      <c r="C1052" s="1">
        <v>329</v>
      </c>
      <c r="D1052" s="1">
        <v>3.9382000000000001</v>
      </c>
      <c r="E1052" s="1">
        <v>1.7532000000000001</v>
      </c>
      <c r="F1052" s="1">
        <v>1.1417999999999999E-2</v>
      </c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</row>
    <row r="1053" spans="1:17" x14ac:dyDescent="0.25">
      <c r="A1053" t="str">
        <f t="shared" si="16"/>
        <v>2_330</v>
      </c>
      <c r="B1053" s="1">
        <v>2</v>
      </c>
      <c r="C1053" s="1">
        <v>330</v>
      </c>
      <c r="D1053" s="1">
        <v>3.5007999999999999</v>
      </c>
      <c r="E1053" s="1">
        <v>1.7586999999999999</v>
      </c>
      <c r="F1053" s="1">
        <v>-1.6508999999999999E-2</v>
      </c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</row>
    <row r="1054" spans="1:17" x14ac:dyDescent="0.25">
      <c r="A1054" t="str">
        <f t="shared" si="16"/>
        <v>2_331</v>
      </c>
      <c r="B1054" s="1">
        <v>2</v>
      </c>
      <c r="C1054" s="1">
        <v>331</v>
      </c>
      <c r="D1054" s="1">
        <v>3.1551</v>
      </c>
      <c r="E1054" s="1">
        <v>1.7635000000000001</v>
      </c>
      <c r="F1054" s="1">
        <v>5.1922999999999997E-4</v>
      </c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</row>
    <row r="1055" spans="1:17" x14ac:dyDescent="0.25">
      <c r="A1055" t="str">
        <f t="shared" si="16"/>
        <v>2_332</v>
      </c>
      <c r="B1055" s="1">
        <v>2</v>
      </c>
      <c r="C1055" s="1">
        <v>332</v>
      </c>
      <c r="D1055" s="1">
        <v>3.3416000000000001</v>
      </c>
      <c r="E1055" s="1">
        <v>1.7682</v>
      </c>
      <c r="F1055" s="1">
        <v>2.6577E-2</v>
      </c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</row>
    <row r="1056" spans="1:17" x14ac:dyDescent="0.25">
      <c r="A1056" t="str">
        <f t="shared" si="16"/>
        <v>2_333</v>
      </c>
      <c r="B1056" s="1">
        <v>2</v>
      </c>
      <c r="C1056" s="1">
        <v>333</v>
      </c>
      <c r="D1056" s="1">
        <v>3.5051999999999999</v>
      </c>
      <c r="E1056" s="1">
        <v>1.7730999999999999</v>
      </c>
      <c r="F1056" s="1">
        <v>1.2677000000000001E-2</v>
      </c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</row>
    <row r="1057" spans="1:17" x14ac:dyDescent="0.25">
      <c r="A1057" t="str">
        <f t="shared" si="16"/>
        <v>2_334</v>
      </c>
      <c r="B1057" s="1">
        <v>2</v>
      </c>
      <c r="C1057" s="1">
        <v>334</v>
      </c>
      <c r="D1057" s="1">
        <v>3.7732000000000001</v>
      </c>
      <c r="E1057" s="1">
        <v>1.7785</v>
      </c>
      <c r="F1057" s="1">
        <v>2.3909E-2</v>
      </c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</row>
    <row r="1058" spans="1:17" x14ac:dyDescent="0.25">
      <c r="A1058" t="str">
        <f t="shared" si="16"/>
        <v>2_335</v>
      </c>
      <c r="B1058" s="1">
        <v>2</v>
      </c>
      <c r="C1058" s="1">
        <v>335</v>
      </c>
      <c r="D1058" s="1">
        <v>3.6985999999999999</v>
      </c>
      <c r="E1058" s="1">
        <v>1.784</v>
      </c>
      <c r="F1058" s="1">
        <v>1.8789E-2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</row>
    <row r="1059" spans="1:17" x14ac:dyDescent="0.25">
      <c r="A1059" t="str">
        <f t="shared" si="16"/>
        <v>2_336</v>
      </c>
      <c r="B1059" s="1">
        <v>2</v>
      </c>
      <c r="C1059" s="1">
        <v>336</v>
      </c>
      <c r="D1059" s="1">
        <v>3.4902000000000002</v>
      </c>
      <c r="E1059" s="1">
        <v>1.7894000000000001</v>
      </c>
      <c r="F1059" s="1">
        <v>2.5555999999999999E-3</v>
      </c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</row>
    <row r="1060" spans="1:17" x14ac:dyDescent="0.25">
      <c r="A1060" t="str">
        <f t="shared" si="16"/>
        <v>2_337</v>
      </c>
      <c r="B1060" s="1">
        <v>2</v>
      </c>
      <c r="C1060" s="1">
        <v>337</v>
      </c>
      <c r="D1060" s="1">
        <v>3.3811</v>
      </c>
      <c r="E1060" s="1">
        <v>1.7944</v>
      </c>
      <c r="F1060" s="1">
        <v>3.3028000000000002E-2</v>
      </c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</row>
    <row r="1061" spans="1:17" x14ac:dyDescent="0.25">
      <c r="A1061" t="str">
        <f t="shared" si="16"/>
        <v>2_338</v>
      </c>
      <c r="B1061" s="1">
        <v>2</v>
      </c>
      <c r="C1061" s="1">
        <v>338</v>
      </c>
      <c r="D1061" s="1">
        <v>3.7883</v>
      </c>
      <c r="E1061" s="1">
        <v>1.7996000000000001</v>
      </c>
      <c r="F1061" s="1">
        <v>-1.6275E-3</v>
      </c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</row>
    <row r="1062" spans="1:17" x14ac:dyDescent="0.25">
      <c r="A1062" t="str">
        <f t="shared" si="16"/>
        <v>2_339</v>
      </c>
      <c r="B1062" s="1">
        <v>2</v>
      </c>
      <c r="C1062" s="1">
        <v>339</v>
      </c>
      <c r="D1062" s="1">
        <v>3.6823999999999999</v>
      </c>
      <c r="E1062" s="1">
        <v>1.8051999999999999</v>
      </c>
      <c r="F1062" s="1">
        <v>-9.5834000000000006E-3</v>
      </c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</row>
    <row r="1063" spans="1:17" x14ac:dyDescent="0.25">
      <c r="A1063" t="str">
        <f t="shared" si="16"/>
        <v>2_340</v>
      </c>
      <c r="B1063" s="1">
        <v>2</v>
      </c>
      <c r="C1063" s="1">
        <v>340</v>
      </c>
      <c r="D1063" s="1">
        <v>4.1073000000000004</v>
      </c>
      <c r="E1063" s="1">
        <v>1.8110999999999999</v>
      </c>
      <c r="F1063" s="1">
        <v>7.3972999999999999E-3</v>
      </c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</row>
    <row r="1064" spans="1:17" x14ac:dyDescent="0.25">
      <c r="A1064" t="str">
        <f t="shared" si="16"/>
        <v>2_341</v>
      </c>
      <c r="B1064" s="1">
        <v>2</v>
      </c>
      <c r="C1064" s="1">
        <v>341</v>
      </c>
      <c r="D1064" s="1">
        <v>3.5703</v>
      </c>
      <c r="E1064" s="1">
        <v>1.8167</v>
      </c>
      <c r="F1064" s="1">
        <v>-1.7878000000000002E-2</v>
      </c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</row>
    <row r="1065" spans="1:17" x14ac:dyDescent="0.25">
      <c r="A1065" t="str">
        <f t="shared" si="16"/>
        <v>2_342</v>
      </c>
      <c r="B1065" s="1">
        <v>2</v>
      </c>
      <c r="C1065" s="1">
        <v>342</v>
      </c>
      <c r="D1065" s="1">
        <v>3.8098999999999998</v>
      </c>
      <c r="E1065" s="1">
        <v>1.8228</v>
      </c>
      <c r="F1065" s="1">
        <v>2.733E-2</v>
      </c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</row>
    <row r="1066" spans="1:17" x14ac:dyDescent="0.25">
      <c r="A1066" t="str">
        <f t="shared" si="16"/>
        <v>2_343</v>
      </c>
      <c r="B1066" s="1">
        <v>2</v>
      </c>
      <c r="C1066" s="1">
        <v>343</v>
      </c>
      <c r="D1066" s="1">
        <v>3.5272000000000001</v>
      </c>
      <c r="E1066" s="1">
        <v>1.8284</v>
      </c>
      <c r="F1066" s="1">
        <v>2.5238999999999999E-3</v>
      </c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</row>
    <row r="1067" spans="1:17" x14ac:dyDescent="0.25">
      <c r="A1067" t="str">
        <f t="shared" si="16"/>
        <v>2_344</v>
      </c>
      <c r="B1067" s="1">
        <v>2</v>
      </c>
      <c r="C1067" s="1">
        <v>344</v>
      </c>
      <c r="D1067" s="1">
        <v>3.2355</v>
      </c>
      <c r="E1067" s="1">
        <v>1.8335999999999999</v>
      </c>
      <c r="F1067" s="1">
        <v>6.6153000000000002E-3</v>
      </c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</row>
    <row r="1068" spans="1:17" x14ac:dyDescent="0.25">
      <c r="A1068" t="str">
        <f t="shared" si="16"/>
        <v>2_345</v>
      </c>
      <c r="B1068" s="1">
        <v>2</v>
      </c>
      <c r="C1068" s="1">
        <v>345</v>
      </c>
      <c r="D1068" s="1">
        <v>3.1457000000000002</v>
      </c>
      <c r="E1068" s="1">
        <v>1.8386</v>
      </c>
      <c r="F1068" s="1">
        <v>-2.6425000000000001E-2</v>
      </c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</row>
    <row r="1069" spans="1:17" x14ac:dyDescent="0.25">
      <c r="A1069" t="str">
        <f t="shared" si="16"/>
        <v>2_346</v>
      </c>
      <c r="B1069" s="1">
        <v>2</v>
      </c>
      <c r="C1069" s="1">
        <v>346</v>
      </c>
      <c r="D1069" s="1">
        <v>3.4119999999999999</v>
      </c>
      <c r="E1069" s="1">
        <v>1.8432999999999999</v>
      </c>
      <c r="F1069" s="1">
        <v>-1.7111000000000001E-2</v>
      </c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</row>
    <row r="1070" spans="1:17" x14ac:dyDescent="0.25">
      <c r="A1070" t="str">
        <f t="shared" si="16"/>
        <v>2_347</v>
      </c>
      <c r="B1070" s="1">
        <v>2</v>
      </c>
      <c r="C1070" s="1">
        <v>347</v>
      </c>
      <c r="D1070" s="1">
        <v>3.4357000000000002</v>
      </c>
      <c r="E1070" s="1">
        <v>1.8486</v>
      </c>
      <c r="F1070" s="1">
        <v>3.1664999999999999E-2</v>
      </c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</row>
    <row r="1071" spans="1:17" x14ac:dyDescent="0.25">
      <c r="A1071" t="str">
        <f t="shared" si="16"/>
        <v>2_348</v>
      </c>
      <c r="B1071" s="1">
        <v>2</v>
      </c>
      <c r="C1071" s="1">
        <v>348</v>
      </c>
      <c r="D1071" s="1">
        <v>3.3146</v>
      </c>
      <c r="E1071" s="1">
        <v>1.8537999999999999</v>
      </c>
      <c r="F1071" s="1">
        <v>-2.4941000000000001E-2</v>
      </c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</row>
    <row r="1072" spans="1:17" x14ac:dyDescent="0.25">
      <c r="A1072" t="str">
        <f t="shared" si="16"/>
        <v>2_349</v>
      </c>
      <c r="B1072" s="1">
        <v>2</v>
      </c>
      <c r="C1072" s="1">
        <v>349</v>
      </c>
      <c r="D1072" s="1">
        <v>3.3734000000000002</v>
      </c>
      <c r="E1072" s="1">
        <v>1.859</v>
      </c>
      <c r="F1072" s="1">
        <v>5.6018999999999999E-3</v>
      </c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</row>
    <row r="1073" spans="1:17" x14ac:dyDescent="0.25">
      <c r="A1073" t="str">
        <f t="shared" si="16"/>
        <v>2_350</v>
      </c>
      <c r="B1073" s="1">
        <v>2</v>
      </c>
      <c r="C1073" s="1">
        <v>350</v>
      </c>
      <c r="D1073" s="1">
        <v>3.6124000000000001</v>
      </c>
      <c r="E1073" s="1">
        <v>1.8645</v>
      </c>
      <c r="F1073" s="1">
        <v>9.5829999999999995E-3</v>
      </c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</row>
    <row r="1074" spans="1:17" x14ac:dyDescent="0.25">
      <c r="A1074" t="str">
        <f t="shared" si="16"/>
        <v>2_351</v>
      </c>
      <c r="B1074" s="1">
        <v>2</v>
      </c>
      <c r="C1074" s="1">
        <v>351</v>
      </c>
      <c r="D1074" s="1">
        <v>3.5701999999999998</v>
      </c>
      <c r="E1074" s="1">
        <v>1.8701000000000001</v>
      </c>
      <c r="F1074" s="1">
        <v>1.2978999999999999E-2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</row>
    <row r="1075" spans="1:17" x14ac:dyDescent="0.25">
      <c r="A1075" t="str">
        <f t="shared" si="16"/>
        <v>2_352</v>
      </c>
      <c r="B1075" s="1">
        <v>2</v>
      </c>
      <c r="C1075" s="1">
        <v>352</v>
      </c>
      <c r="D1075" s="1">
        <v>3.7749000000000001</v>
      </c>
      <c r="E1075" s="1">
        <v>1.8758999999999999</v>
      </c>
      <c r="F1075" s="1">
        <v>2.1146999999999999E-2</v>
      </c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</row>
    <row r="1076" spans="1:17" x14ac:dyDescent="0.25">
      <c r="A1076" t="str">
        <f t="shared" si="16"/>
        <v>2_353</v>
      </c>
      <c r="B1076" s="1">
        <v>2</v>
      </c>
      <c r="C1076" s="1">
        <v>353</v>
      </c>
      <c r="D1076" s="1">
        <v>3.5649000000000002</v>
      </c>
      <c r="E1076" s="1">
        <v>1.8815</v>
      </c>
      <c r="F1076" s="1">
        <v>5.7159000000000003E-3</v>
      </c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</row>
    <row r="1077" spans="1:17" x14ac:dyDescent="0.25">
      <c r="A1077" t="str">
        <f t="shared" si="16"/>
        <v>2_354</v>
      </c>
      <c r="B1077" s="1">
        <v>2</v>
      </c>
      <c r="C1077" s="1">
        <v>354</v>
      </c>
      <c r="D1077" s="1">
        <v>3.8527999999999998</v>
      </c>
      <c r="E1077" s="1">
        <v>1.8873</v>
      </c>
      <c r="F1077" s="1">
        <v>5.9667000000000001E-3</v>
      </c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</row>
    <row r="1078" spans="1:17" x14ac:dyDescent="0.25">
      <c r="A1078" t="str">
        <f t="shared" si="16"/>
        <v>2_355</v>
      </c>
      <c r="B1078" s="1">
        <v>2</v>
      </c>
      <c r="C1078" s="1">
        <v>355</v>
      </c>
      <c r="D1078" s="1">
        <v>3.0794000000000001</v>
      </c>
      <c r="E1078" s="1">
        <v>1.8927</v>
      </c>
      <c r="F1078" s="1">
        <v>1.6560999999999999E-2</v>
      </c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</row>
    <row r="1079" spans="1:17" x14ac:dyDescent="0.25">
      <c r="A1079" t="str">
        <f t="shared" si="16"/>
        <v>2_356</v>
      </c>
      <c r="B1079" s="1">
        <v>2</v>
      </c>
      <c r="C1079" s="1">
        <v>356</v>
      </c>
      <c r="D1079" s="1">
        <v>3.2353000000000001</v>
      </c>
      <c r="E1079" s="1">
        <v>1.8976</v>
      </c>
      <c r="F1079" s="1">
        <v>-1.7458000000000001E-2</v>
      </c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</row>
    <row r="1080" spans="1:17" x14ac:dyDescent="0.25">
      <c r="A1080" t="str">
        <f t="shared" si="16"/>
        <v>2_357</v>
      </c>
      <c r="B1080" s="1">
        <v>2</v>
      </c>
      <c r="C1080" s="1">
        <v>357</v>
      </c>
      <c r="D1080" s="1">
        <v>3.141</v>
      </c>
      <c r="E1080" s="1">
        <v>1.903</v>
      </c>
      <c r="F1080" s="1">
        <v>-2.6221999999999999E-2</v>
      </c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</row>
    <row r="1081" spans="1:17" x14ac:dyDescent="0.25">
      <c r="A1081" t="str">
        <f t="shared" si="16"/>
        <v>2_358</v>
      </c>
      <c r="B1081" s="1">
        <v>2</v>
      </c>
      <c r="C1081" s="1">
        <v>358</v>
      </c>
      <c r="D1081" s="1">
        <v>3.1648000000000001</v>
      </c>
      <c r="E1081" s="1">
        <v>1.9080999999999999</v>
      </c>
      <c r="F1081" s="1">
        <v>-7.5174999999999999E-3</v>
      </c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</row>
    <row r="1082" spans="1:17" x14ac:dyDescent="0.25">
      <c r="A1082" t="str">
        <f t="shared" si="16"/>
        <v>2_359</v>
      </c>
      <c r="B1082" s="1">
        <v>2</v>
      </c>
      <c r="C1082" s="1">
        <v>359</v>
      </c>
      <c r="D1082" s="1">
        <v>2.86</v>
      </c>
      <c r="E1082" s="1">
        <v>1.9129</v>
      </c>
      <c r="F1082" s="1">
        <v>3.7081000000000003E-2</v>
      </c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</row>
    <row r="1083" spans="1:17" x14ac:dyDescent="0.25">
      <c r="A1083" t="str">
        <f t="shared" si="16"/>
        <v>2_360</v>
      </c>
      <c r="B1083" s="1">
        <v>2</v>
      </c>
      <c r="C1083" s="1">
        <v>360</v>
      </c>
      <c r="D1083" s="1">
        <v>3.2566999999999999</v>
      </c>
      <c r="E1083" s="1">
        <v>1.9178999999999999</v>
      </c>
      <c r="F1083" s="1">
        <v>-1.7691999999999999E-2</v>
      </c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</row>
    <row r="1084" spans="1:17" x14ac:dyDescent="0.25">
      <c r="A1084" t="str">
        <f t="shared" si="16"/>
        <v>2_361</v>
      </c>
      <c r="B1084" s="1">
        <v>2</v>
      </c>
      <c r="C1084" s="1">
        <v>361</v>
      </c>
      <c r="D1084" s="1">
        <v>3.1156999999999999</v>
      </c>
      <c r="E1084" s="1">
        <v>1.9231</v>
      </c>
      <c r="F1084" s="1">
        <v>-6.3793000000000001E-3</v>
      </c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</row>
    <row r="1085" spans="1:17" x14ac:dyDescent="0.25">
      <c r="A1085" t="str">
        <f t="shared" si="16"/>
        <v>2_362</v>
      </c>
      <c r="B1085" s="1">
        <v>2</v>
      </c>
      <c r="C1085" s="1">
        <v>362</v>
      </c>
      <c r="D1085" s="1">
        <v>2.7645</v>
      </c>
      <c r="E1085" s="1">
        <v>1.9278</v>
      </c>
      <c r="F1085" s="1">
        <v>1.3933000000000001E-3</v>
      </c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</row>
    <row r="1086" spans="1:17" x14ac:dyDescent="0.25">
      <c r="A1086" t="str">
        <f t="shared" si="16"/>
        <v>2_363</v>
      </c>
      <c r="B1086" s="1">
        <v>2</v>
      </c>
      <c r="C1086" s="1">
        <v>363</v>
      </c>
      <c r="D1086" s="1">
        <v>2.9918999999999998</v>
      </c>
      <c r="E1086" s="1">
        <v>1.9325000000000001</v>
      </c>
      <c r="F1086" s="1">
        <v>2.2314000000000001E-3</v>
      </c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</row>
    <row r="1087" spans="1:17" x14ac:dyDescent="0.25">
      <c r="A1087" t="str">
        <f t="shared" si="16"/>
        <v>2_364</v>
      </c>
      <c r="B1087" s="1">
        <v>2</v>
      </c>
      <c r="C1087" s="1">
        <v>364</v>
      </c>
      <c r="D1087" s="1">
        <v>2.7610000000000001</v>
      </c>
      <c r="E1087" s="1">
        <v>1.9367000000000001</v>
      </c>
      <c r="F1087" s="1">
        <v>-1.4617E-2</v>
      </c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</row>
    <row r="1088" spans="1:17" x14ac:dyDescent="0.25">
      <c r="A1088" t="str">
        <f t="shared" si="16"/>
        <v>2_365</v>
      </c>
      <c r="B1088" s="1">
        <v>2</v>
      </c>
      <c r="C1088" s="1">
        <v>365</v>
      </c>
      <c r="D1088" s="1">
        <v>2.6282000000000001</v>
      </c>
      <c r="E1088" s="1">
        <v>1.9409000000000001</v>
      </c>
      <c r="F1088" s="1">
        <v>1.0135999999999999E-2</v>
      </c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</row>
    <row r="1089" spans="1:17" x14ac:dyDescent="0.25">
      <c r="A1089" t="str">
        <f t="shared" si="16"/>
        <v>2_366</v>
      </c>
      <c r="B1089" s="1">
        <v>2</v>
      </c>
      <c r="C1089" s="1">
        <v>366</v>
      </c>
      <c r="D1089" s="1">
        <v>1.8111999999999999</v>
      </c>
      <c r="E1089" s="1">
        <v>1.9443999999999999</v>
      </c>
      <c r="F1089" s="1">
        <v>2.0634E-3</v>
      </c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</row>
    <row r="1090" spans="1:17" x14ac:dyDescent="0.25">
      <c r="A1090" t="str">
        <f t="shared" si="16"/>
        <v>2_367</v>
      </c>
      <c r="B1090" s="1">
        <v>2</v>
      </c>
      <c r="C1090" s="1">
        <v>367</v>
      </c>
      <c r="D1090" s="1">
        <v>1.8203</v>
      </c>
      <c r="E1090" s="1">
        <v>1.9474</v>
      </c>
      <c r="F1090" s="1">
        <v>-1.9251999999999998E-2</v>
      </c>
      <c r="G1090" s="1"/>
      <c r="H1090" s="1"/>
      <c r="I1090" s="1"/>
      <c r="J1090" s="1"/>
      <c r="K1090" s="1"/>
      <c r="L1090" s="1"/>
      <c r="M1090" s="78"/>
      <c r="N1090" s="1"/>
      <c r="O1090" s="1"/>
      <c r="P1090" s="1"/>
      <c r="Q1090" s="1"/>
    </row>
    <row r="1091" spans="1:17" x14ac:dyDescent="0.25">
      <c r="A1091" t="str">
        <f t="shared" ref="A1091:A1154" si="17">B1091&amp;"_"&amp;C1091</f>
        <v>2_368</v>
      </c>
      <c r="B1091" s="1">
        <v>2</v>
      </c>
      <c r="C1091" s="1">
        <v>368</v>
      </c>
      <c r="D1091" s="1">
        <v>2.2086000000000001</v>
      </c>
      <c r="E1091" s="1">
        <v>1.9504999999999999</v>
      </c>
      <c r="F1091" s="1">
        <v>3.0138999999999999E-2</v>
      </c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</row>
    <row r="1092" spans="1:17" x14ac:dyDescent="0.25">
      <c r="A1092" t="str">
        <f t="shared" si="17"/>
        <v>2_369</v>
      </c>
      <c r="B1092" s="1">
        <v>2</v>
      </c>
      <c r="C1092" s="1">
        <v>369</v>
      </c>
      <c r="D1092" s="1">
        <v>2.4304000000000001</v>
      </c>
      <c r="E1092" s="1">
        <v>1.9543999999999999</v>
      </c>
      <c r="F1092" s="1">
        <v>-1.3674E-3</v>
      </c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</row>
    <row r="1093" spans="1:17" x14ac:dyDescent="0.25">
      <c r="A1093" t="str">
        <f t="shared" si="17"/>
        <v>2_370</v>
      </c>
      <c r="B1093" s="1">
        <v>2</v>
      </c>
      <c r="C1093" s="1">
        <v>370</v>
      </c>
      <c r="D1093" s="1">
        <v>2.2715000000000001</v>
      </c>
      <c r="E1093" s="1">
        <v>1.9582999999999999</v>
      </c>
      <c r="F1093" s="1">
        <v>5.1383000000000002E-3</v>
      </c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</row>
    <row r="1094" spans="1:17" x14ac:dyDescent="0.25">
      <c r="A1094" t="str">
        <f t="shared" si="17"/>
        <v>2_371</v>
      </c>
      <c r="B1094" s="1">
        <v>2</v>
      </c>
      <c r="C1094" s="1">
        <v>371</v>
      </c>
      <c r="D1094" s="1">
        <v>2.0453999999999999</v>
      </c>
      <c r="E1094" s="1">
        <v>1.9614</v>
      </c>
      <c r="F1094" s="1">
        <v>-4.7936000000000003E-3</v>
      </c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</row>
    <row r="1095" spans="1:17" x14ac:dyDescent="0.25">
      <c r="A1095" t="str">
        <f t="shared" si="17"/>
        <v>2_372</v>
      </c>
      <c r="B1095" s="1">
        <v>2</v>
      </c>
      <c r="C1095" s="1">
        <v>372</v>
      </c>
      <c r="D1095" s="1">
        <v>2.173</v>
      </c>
      <c r="E1095" s="1">
        <v>1.9648000000000001</v>
      </c>
      <c r="F1095" s="1">
        <v>-2.1675E-2</v>
      </c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</row>
    <row r="1096" spans="1:17" x14ac:dyDescent="0.25">
      <c r="A1096" t="str">
        <f t="shared" si="17"/>
        <v>2_373</v>
      </c>
      <c r="B1096" s="1">
        <v>2</v>
      </c>
      <c r="C1096" s="1">
        <v>373</v>
      </c>
      <c r="D1096" s="1">
        <v>1.4291</v>
      </c>
      <c r="E1096" s="1">
        <v>1.9679</v>
      </c>
      <c r="F1096" s="1">
        <v>1.4971999999999999E-2</v>
      </c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</row>
    <row r="1097" spans="1:17" x14ac:dyDescent="0.25">
      <c r="A1097" t="str">
        <f t="shared" si="17"/>
        <v>2_374</v>
      </c>
      <c r="B1097" s="1">
        <v>2</v>
      </c>
      <c r="C1097" s="1">
        <v>374</v>
      </c>
      <c r="D1097" s="1">
        <v>1.0817000000000001</v>
      </c>
      <c r="E1097" s="1">
        <v>1.9699</v>
      </c>
      <c r="F1097" s="1">
        <v>-2.4330000000000001E-2</v>
      </c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</row>
    <row r="1098" spans="1:17" x14ac:dyDescent="0.25">
      <c r="A1098" t="str">
        <f t="shared" si="17"/>
        <v>2_375</v>
      </c>
      <c r="B1098" s="1">
        <v>2</v>
      </c>
      <c r="C1098" s="1">
        <v>375</v>
      </c>
      <c r="D1098" s="1">
        <v>0.38257999999999998</v>
      </c>
      <c r="E1098" s="1">
        <v>1.9712000000000001</v>
      </c>
      <c r="F1098" s="1">
        <v>-1.1655E-2</v>
      </c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</row>
    <row r="1099" spans="1:17" x14ac:dyDescent="0.25">
      <c r="A1099" t="str">
        <f t="shared" si="17"/>
        <v>2_376</v>
      </c>
      <c r="B1099" s="1">
        <v>2</v>
      </c>
      <c r="C1099" s="1">
        <v>376</v>
      </c>
      <c r="D1099" s="1">
        <v>4.752E-2</v>
      </c>
      <c r="E1099" s="1">
        <v>1.9714</v>
      </c>
      <c r="F1099" s="1">
        <v>-6.8339999999999998E-3</v>
      </c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</row>
    <row r="1100" spans="1:17" x14ac:dyDescent="0.25">
      <c r="A1100" t="str">
        <f t="shared" si="17"/>
        <v>2_377</v>
      </c>
      <c r="B1100" s="1">
        <v>2</v>
      </c>
      <c r="C1100" s="1">
        <v>377</v>
      </c>
      <c r="D1100" s="1">
        <v>0.32874999999999999</v>
      </c>
      <c r="E1100" s="1">
        <v>1.9717</v>
      </c>
      <c r="F1100" s="1">
        <v>1.8432E-2</v>
      </c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</row>
    <row r="1101" spans="1:17" x14ac:dyDescent="0.25">
      <c r="A1101" t="str">
        <f t="shared" si="17"/>
        <v>2_378</v>
      </c>
      <c r="B1101" s="1">
        <v>2</v>
      </c>
      <c r="C1101" s="1">
        <v>378</v>
      </c>
      <c r="D1101" s="1">
        <v>0.49845</v>
      </c>
      <c r="E1101" s="1">
        <v>1.9724999999999999</v>
      </c>
      <c r="F1101" s="1">
        <v>5.3609E-3</v>
      </c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</row>
    <row r="1102" spans="1:17" x14ac:dyDescent="0.25">
      <c r="A1102" t="str">
        <f t="shared" si="17"/>
        <v>2_379</v>
      </c>
      <c r="B1102" s="1">
        <v>2</v>
      </c>
      <c r="C1102" s="1">
        <v>379</v>
      </c>
      <c r="D1102" s="1">
        <v>0.38422000000000001</v>
      </c>
      <c r="E1102" s="1">
        <v>1.9731000000000001</v>
      </c>
      <c r="F1102" s="1">
        <v>-1.2926999999999999E-2</v>
      </c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</row>
    <row r="1103" spans="1:17" x14ac:dyDescent="0.25">
      <c r="A1103" t="str">
        <f t="shared" si="17"/>
        <v>2_380</v>
      </c>
      <c r="B1103" s="1">
        <v>2</v>
      </c>
      <c r="C1103" s="1">
        <v>380</v>
      </c>
      <c r="D1103" s="1">
        <v>0.59419</v>
      </c>
      <c r="E1103" s="1">
        <v>1.9737</v>
      </c>
      <c r="F1103" s="1">
        <v>-3.7997999999999998E-4</v>
      </c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</row>
    <row r="1104" spans="1:17" x14ac:dyDescent="0.25">
      <c r="A1104" t="str">
        <f t="shared" si="17"/>
        <v>2_381</v>
      </c>
      <c r="B1104" s="1">
        <v>2</v>
      </c>
      <c r="C1104" s="1">
        <v>381</v>
      </c>
      <c r="D1104" s="1">
        <v>0.67300000000000004</v>
      </c>
      <c r="E1104" s="1">
        <v>1.9748000000000001</v>
      </c>
      <c r="F1104" s="1">
        <v>6.8349999999999999E-3</v>
      </c>
      <c r="G1104" s="1"/>
      <c r="H1104" s="1"/>
      <c r="I1104" s="1"/>
      <c r="J1104" s="1"/>
      <c r="K1104" s="1"/>
      <c r="L1104" s="1"/>
      <c r="M1104" s="1"/>
      <c r="N1104" s="78"/>
      <c r="O1104" s="1"/>
      <c r="P1104" s="1"/>
      <c r="Q1104" s="1"/>
    </row>
    <row r="1105" spans="1:17" x14ac:dyDescent="0.25">
      <c r="A1105" t="str">
        <f t="shared" si="17"/>
        <v>2_382</v>
      </c>
      <c r="B1105" s="1">
        <v>2</v>
      </c>
      <c r="C1105" s="1">
        <v>382</v>
      </c>
      <c r="D1105" s="1">
        <v>0.56913999999999998</v>
      </c>
      <c r="E1105" s="1">
        <v>1.9759</v>
      </c>
      <c r="F1105" s="1">
        <v>-1.5253E-3</v>
      </c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</row>
    <row r="1106" spans="1:17" x14ac:dyDescent="0.25">
      <c r="A1106" t="str">
        <f t="shared" si="17"/>
        <v>2_383</v>
      </c>
      <c r="B1106" s="1">
        <v>2</v>
      </c>
      <c r="C1106" s="1">
        <v>383</v>
      </c>
      <c r="D1106" s="1">
        <v>0.56291999999999998</v>
      </c>
      <c r="E1106" s="1">
        <v>1.9766999999999999</v>
      </c>
      <c r="F1106" s="1">
        <v>-7.2576000000000003E-3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</row>
    <row r="1107" spans="1:17" x14ac:dyDescent="0.25">
      <c r="A1107" t="str">
        <f t="shared" si="17"/>
        <v>2_384</v>
      </c>
      <c r="B1107" s="1">
        <v>2</v>
      </c>
      <c r="C1107" s="1">
        <v>384</v>
      </c>
      <c r="D1107" s="1">
        <v>0.33644000000000002</v>
      </c>
      <c r="E1107" s="1">
        <v>1.9776</v>
      </c>
      <c r="F1107" s="1">
        <v>5.2414000000000002E-3</v>
      </c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</row>
    <row r="1108" spans="1:17" x14ac:dyDescent="0.25">
      <c r="A1108" t="str">
        <f t="shared" si="17"/>
        <v>2_385</v>
      </c>
      <c r="B1108" s="1">
        <v>2</v>
      </c>
      <c r="C1108" s="1">
        <v>385</v>
      </c>
      <c r="D1108" s="1">
        <v>0.50577000000000005</v>
      </c>
      <c r="E1108" s="1">
        <v>1.9782999999999999</v>
      </c>
      <c r="F1108" s="1">
        <v>-7.9590000000000008E-3</v>
      </c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</row>
    <row r="1109" spans="1:17" x14ac:dyDescent="0.25">
      <c r="A1109" t="str">
        <f t="shared" si="17"/>
        <v>2_386</v>
      </c>
      <c r="B1109" s="1">
        <v>2</v>
      </c>
      <c r="C1109" s="1">
        <v>386</v>
      </c>
      <c r="D1109" s="1">
        <v>0.87283999999999995</v>
      </c>
      <c r="E1109" s="1">
        <v>1.9795</v>
      </c>
      <c r="F1109" s="1">
        <v>1.0688E-2</v>
      </c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</row>
    <row r="1110" spans="1:17" x14ac:dyDescent="0.25">
      <c r="A1110" t="str">
        <f t="shared" si="17"/>
        <v>2_387</v>
      </c>
      <c r="B1110" s="1">
        <v>2</v>
      </c>
      <c r="C1110" s="1">
        <v>387</v>
      </c>
      <c r="D1110" s="1">
        <v>1.1854</v>
      </c>
      <c r="E1110" s="1">
        <v>1.9811000000000001</v>
      </c>
      <c r="F1110" s="1">
        <v>-7.2602999999999999E-3</v>
      </c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</row>
    <row r="1111" spans="1:17" x14ac:dyDescent="0.25">
      <c r="A1111" t="str">
        <f t="shared" si="17"/>
        <v>2_388</v>
      </c>
      <c r="B1111" s="1">
        <v>2</v>
      </c>
      <c r="C1111" s="1">
        <v>388</v>
      </c>
      <c r="D1111" s="1">
        <v>1.1187</v>
      </c>
      <c r="E1111" s="1">
        <v>1.9831000000000001</v>
      </c>
      <c r="F1111" s="1">
        <v>-1.3344E-2</v>
      </c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</row>
    <row r="1112" spans="1:17" x14ac:dyDescent="0.25">
      <c r="A1112" t="str">
        <f t="shared" si="17"/>
        <v>2_389</v>
      </c>
      <c r="B1112" s="1">
        <v>2</v>
      </c>
      <c r="C1112" s="1">
        <v>389</v>
      </c>
      <c r="D1112" s="1">
        <v>0.75846999999999998</v>
      </c>
      <c r="E1112" s="1">
        <v>1.9845999999999999</v>
      </c>
      <c r="F1112" s="1">
        <v>-2.0929E-2</v>
      </c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</row>
    <row r="1113" spans="1:17" x14ac:dyDescent="0.25">
      <c r="A1113" t="str">
        <f t="shared" si="17"/>
        <v>2_390</v>
      </c>
      <c r="B1113" s="1">
        <v>2</v>
      </c>
      <c r="C1113" s="1">
        <v>390</v>
      </c>
      <c r="D1113" s="1">
        <v>0.13944000000000001</v>
      </c>
      <c r="E1113" s="1">
        <v>1.9855</v>
      </c>
      <c r="F1113" s="1">
        <v>8.5711999999999993E-3</v>
      </c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</row>
    <row r="1114" spans="1:17" x14ac:dyDescent="0.25">
      <c r="A1114" t="str">
        <f t="shared" si="17"/>
        <v>2_391</v>
      </c>
      <c r="B1114" s="1">
        <v>2</v>
      </c>
      <c r="C1114" s="1">
        <v>391</v>
      </c>
      <c r="D1114" s="1">
        <v>-0.18389</v>
      </c>
      <c r="E1114" s="1">
        <v>1.9855</v>
      </c>
      <c r="F1114" s="1">
        <v>1.2612999999999999E-2</v>
      </c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</row>
    <row r="1115" spans="1:17" x14ac:dyDescent="0.25">
      <c r="A1115" t="str">
        <f t="shared" si="17"/>
        <v>2_392</v>
      </c>
      <c r="B1115" s="1">
        <v>2</v>
      </c>
      <c r="C1115" s="1">
        <v>392</v>
      </c>
      <c r="D1115" s="1">
        <v>-3.6495E-2</v>
      </c>
      <c r="E1115" s="1">
        <v>1.9852000000000001</v>
      </c>
      <c r="F1115" s="1">
        <v>-6.3543000000000002E-3</v>
      </c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</row>
    <row r="1116" spans="1:17" x14ac:dyDescent="0.25">
      <c r="A1116" t="str">
        <f t="shared" si="17"/>
        <v>2_393</v>
      </c>
      <c r="B1116" s="1">
        <v>2</v>
      </c>
      <c r="C1116" s="1">
        <v>393</v>
      </c>
      <c r="D1116" s="1">
        <v>-0.15570000000000001</v>
      </c>
      <c r="E1116" s="1">
        <v>1.9849000000000001</v>
      </c>
      <c r="F1116" s="1">
        <v>2.5649999999999999E-2</v>
      </c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</row>
    <row r="1117" spans="1:17" x14ac:dyDescent="0.25">
      <c r="A1117" t="str">
        <f t="shared" si="17"/>
        <v>2_394</v>
      </c>
      <c r="B1117" s="1">
        <v>2</v>
      </c>
      <c r="C1117" s="1">
        <v>394</v>
      </c>
      <c r="D1117" s="1">
        <v>0.22137000000000001</v>
      </c>
      <c r="E1117" s="1">
        <v>1.9850000000000001</v>
      </c>
      <c r="F1117" s="1">
        <v>2.2211000000000002E-2</v>
      </c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</row>
    <row r="1118" spans="1:17" x14ac:dyDescent="0.25">
      <c r="A1118" t="str">
        <f t="shared" si="17"/>
        <v>2_395</v>
      </c>
      <c r="B1118" s="1">
        <v>2</v>
      </c>
      <c r="C1118" s="1">
        <v>395</v>
      </c>
      <c r="D1118" s="1">
        <v>0.31095</v>
      </c>
      <c r="E1118" s="1">
        <v>1.9854000000000001</v>
      </c>
      <c r="F1118" s="1">
        <v>1.0851E-2</v>
      </c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</row>
    <row r="1119" spans="1:17" x14ac:dyDescent="0.25">
      <c r="A1119" t="str">
        <f t="shared" si="17"/>
        <v>2_396</v>
      </c>
      <c r="B1119" s="1">
        <v>2</v>
      </c>
      <c r="C1119" s="1">
        <v>396</v>
      </c>
      <c r="D1119" s="1">
        <v>0.17438000000000001</v>
      </c>
      <c r="E1119" s="1">
        <v>1.9857</v>
      </c>
      <c r="F1119" s="1">
        <v>-6.2858999999999996E-3</v>
      </c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</row>
    <row r="1120" spans="1:17" x14ac:dyDescent="0.25">
      <c r="A1120" t="str">
        <f t="shared" si="17"/>
        <v>2_397</v>
      </c>
      <c r="B1120" s="1">
        <v>2</v>
      </c>
      <c r="C1120" s="1">
        <v>397</v>
      </c>
      <c r="D1120" s="1">
        <v>0.51254</v>
      </c>
      <c r="E1120" s="1">
        <v>1.9863</v>
      </c>
      <c r="F1120" s="1">
        <v>1.5172E-2</v>
      </c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</row>
    <row r="1121" spans="1:17" x14ac:dyDescent="0.25">
      <c r="A1121" t="str">
        <f t="shared" si="17"/>
        <v>2_398</v>
      </c>
      <c r="B1121" s="1">
        <v>2</v>
      </c>
      <c r="C1121" s="1">
        <v>398</v>
      </c>
      <c r="D1121" s="1">
        <v>0.88041999999999998</v>
      </c>
      <c r="E1121" s="1">
        <v>1.9874000000000001</v>
      </c>
      <c r="F1121" s="1">
        <v>1.1901E-2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</row>
    <row r="1122" spans="1:17" x14ac:dyDescent="0.25">
      <c r="A1122" t="str">
        <f t="shared" si="17"/>
        <v>2_399</v>
      </c>
      <c r="B1122" s="1">
        <v>2</v>
      </c>
      <c r="C1122" s="1">
        <v>399</v>
      </c>
      <c r="D1122" s="1">
        <v>0.80918000000000001</v>
      </c>
      <c r="E1122" s="1">
        <v>1.9887999999999999</v>
      </c>
      <c r="F1122" s="1">
        <v>-3.0032E-2</v>
      </c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</row>
    <row r="1123" spans="1:17" x14ac:dyDescent="0.25">
      <c r="A1123" t="str">
        <f t="shared" si="17"/>
        <v>2_400</v>
      </c>
      <c r="B1123" s="1">
        <v>2</v>
      </c>
      <c r="C1123" s="1">
        <v>400</v>
      </c>
      <c r="D1123" s="1">
        <v>1.3064</v>
      </c>
      <c r="E1123" s="1">
        <v>1.9906999999999999</v>
      </c>
      <c r="F1123" s="1">
        <v>-6.4581999999999999E-3</v>
      </c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</row>
    <row r="1124" spans="1:17" x14ac:dyDescent="0.25">
      <c r="A1124" t="str">
        <f t="shared" si="17"/>
        <v>2_401</v>
      </c>
      <c r="B1124" s="1">
        <v>2</v>
      </c>
      <c r="C1124" s="1">
        <v>401</v>
      </c>
      <c r="D1124" s="1">
        <v>1.3431</v>
      </c>
      <c r="E1124" s="1">
        <v>1.9930000000000001</v>
      </c>
      <c r="F1124" s="1">
        <v>3.7642999999999999E-3</v>
      </c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</row>
    <row r="1125" spans="1:17" x14ac:dyDescent="0.25">
      <c r="A1125" t="str">
        <f t="shared" si="17"/>
        <v>2_402</v>
      </c>
      <c r="B1125" s="1">
        <v>2</v>
      </c>
      <c r="C1125" s="1">
        <v>402</v>
      </c>
      <c r="D1125" s="1">
        <v>1.0119</v>
      </c>
      <c r="E1125" s="1">
        <v>1.9948999999999999</v>
      </c>
      <c r="F1125" s="1">
        <v>5.4925E-3</v>
      </c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</row>
    <row r="1126" spans="1:17" x14ac:dyDescent="0.25">
      <c r="A1126" t="str">
        <f t="shared" si="17"/>
        <v>2_403</v>
      </c>
      <c r="B1126" s="1">
        <v>2</v>
      </c>
      <c r="C1126" s="1">
        <v>403</v>
      </c>
      <c r="D1126" s="1">
        <v>1.0182</v>
      </c>
      <c r="E1126" s="1">
        <v>1.9966999999999999</v>
      </c>
      <c r="F1126" s="1">
        <v>8.5725999999999997E-3</v>
      </c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</row>
    <row r="1127" spans="1:17" x14ac:dyDescent="0.25">
      <c r="A1127" t="str">
        <f t="shared" si="17"/>
        <v>2_404</v>
      </c>
      <c r="B1127" s="1">
        <v>2</v>
      </c>
      <c r="C1127" s="1">
        <v>404</v>
      </c>
      <c r="D1127" s="1">
        <v>1.0162</v>
      </c>
      <c r="E1127" s="1">
        <v>1.9983</v>
      </c>
      <c r="F1127" s="1">
        <v>3.1741E-3</v>
      </c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</row>
    <row r="1128" spans="1:17" x14ac:dyDescent="0.25">
      <c r="A1128" t="str">
        <f t="shared" si="17"/>
        <v>2_405</v>
      </c>
      <c r="B1128" s="1">
        <v>2</v>
      </c>
      <c r="C1128" s="1">
        <v>405</v>
      </c>
      <c r="D1128" s="1">
        <v>0.99182000000000003</v>
      </c>
      <c r="E1128" s="1">
        <v>2.0001000000000002</v>
      </c>
      <c r="F1128" s="1">
        <v>-3.2395999999999998E-4</v>
      </c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</row>
    <row r="1129" spans="1:17" x14ac:dyDescent="0.25">
      <c r="A1129" t="str">
        <f t="shared" si="17"/>
        <v>2_406</v>
      </c>
      <c r="B1129" s="1">
        <v>2</v>
      </c>
      <c r="C1129" s="1">
        <v>406</v>
      </c>
      <c r="D1129" s="1">
        <v>1.1747000000000001</v>
      </c>
      <c r="E1129" s="1">
        <v>2.0017999999999998</v>
      </c>
      <c r="F1129" s="1">
        <v>-7.8762000000000005E-4</v>
      </c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</row>
    <row r="1130" spans="1:17" x14ac:dyDescent="0.25">
      <c r="A1130" t="str">
        <f t="shared" si="17"/>
        <v>2_407</v>
      </c>
      <c r="B1130" s="1">
        <v>2</v>
      </c>
      <c r="C1130" s="1">
        <v>407</v>
      </c>
      <c r="D1130" s="1">
        <v>1.5390999999999999</v>
      </c>
      <c r="E1130" s="1">
        <v>2.0041000000000002</v>
      </c>
      <c r="F1130" s="1">
        <v>1.251E-2</v>
      </c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</row>
    <row r="1131" spans="1:17" x14ac:dyDescent="0.25">
      <c r="A1131" t="str">
        <f t="shared" si="17"/>
        <v>2_408</v>
      </c>
      <c r="B1131" s="1">
        <v>2</v>
      </c>
      <c r="C1131" s="1">
        <v>408</v>
      </c>
      <c r="D1131" s="1">
        <v>2.0318000000000001</v>
      </c>
      <c r="E1131" s="1">
        <v>2.0070000000000001</v>
      </c>
      <c r="F1131" s="1">
        <v>-6.4635999999999999E-3</v>
      </c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</row>
    <row r="1132" spans="1:17" x14ac:dyDescent="0.25">
      <c r="A1132" t="str">
        <f t="shared" si="17"/>
        <v>2_409</v>
      </c>
      <c r="B1132" s="1">
        <v>2</v>
      </c>
      <c r="C1132" s="1">
        <v>409</v>
      </c>
      <c r="D1132" s="1">
        <v>1.9450000000000001</v>
      </c>
      <c r="E1132" s="1">
        <v>2.0103</v>
      </c>
      <c r="F1132" s="1">
        <v>1.1924000000000001E-2</v>
      </c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</row>
    <row r="1133" spans="1:17" x14ac:dyDescent="0.25">
      <c r="A1133" t="str">
        <f t="shared" si="17"/>
        <v>2_410</v>
      </c>
      <c r="B1133" s="1">
        <v>2</v>
      </c>
      <c r="C1133" s="1">
        <v>410</v>
      </c>
      <c r="D1133" s="1">
        <v>2.7263000000000002</v>
      </c>
      <c r="E1133" s="1">
        <v>2.0143</v>
      </c>
      <c r="F1133" s="1">
        <v>2.1129999999999999E-2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</row>
    <row r="1134" spans="1:17" x14ac:dyDescent="0.25">
      <c r="A1134" t="str">
        <f t="shared" si="17"/>
        <v>2_411</v>
      </c>
      <c r="B1134" s="1">
        <v>2</v>
      </c>
      <c r="C1134" s="1">
        <v>411</v>
      </c>
      <c r="D1134" s="1">
        <v>2.3858999999999999</v>
      </c>
      <c r="E1134" s="1">
        <v>2.0185</v>
      </c>
      <c r="F1134" s="1">
        <v>-3.2623000000000001E-3</v>
      </c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</row>
    <row r="1135" spans="1:17" x14ac:dyDescent="0.25">
      <c r="A1135" t="str">
        <f t="shared" si="17"/>
        <v>2_412</v>
      </c>
      <c r="B1135" s="1">
        <v>2</v>
      </c>
      <c r="C1135" s="1">
        <v>412</v>
      </c>
      <c r="D1135" s="1">
        <v>2.3734000000000002</v>
      </c>
      <c r="E1135" s="1">
        <v>2.0226999999999999</v>
      </c>
      <c r="F1135" s="1">
        <v>-5.9040999999999998E-3</v>
      </c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</row>
    <row r="1136" spans="1:17" x14ac:dyDescent="0.25">
      <c r="A1136" t="str">
        <f t="shared" si="17"/>
        <v>2_413</v>
      </c>
      <c r="B1136" s="1">
        <v>2</v>
      </c>
      <c r="C1136" s="1">
        <v>413</v>
      </c>
      <c r="D1136" s="1">
        <v>2.5562</v>
      </c>
      <c r="E1136" s="1">
        <v>2.0268000000000002</v>
      </c>
      <c r="F1136" s="1">
        <v>1.4279999999999999E-2</v>
      </c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</row>
    <row r="1137" spans="1:17" x14ac:dyDescent="0.25">
      <c r="A1137" t="str">
        <f t="shared" si="17"/>
        <v>2_414</v>
      </c>
      <c r="B1137" s="1">
        <v>2</v>
      </c>
      <c r="C1137" s="1">
        <v>414</v>
      </c>
      <c r="D1137" s="1">
        <v>2.4855999999999998</v>
      </c>
      <c r="E1137" s="1">
        <v>2.0310000000000001</v>
      </c>
      <c r="F1137" s="1">
        <v>1.4921E-2</v>
      </c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</row>
    <row r="1138" spans="1:17" x14ac:dyDescent="0.25">
      <c r="A1138" t="str">
        <f t="shared" si="17"/>
        <v>2_415</v>
      </c>
      <c r="B1138" s="1">
        <v>2</v>
      </c>
      <c r="C1138" s="1">
        <v>415</v>
      </c>
      <c r="D1138" s="1">
        <v>2.2715999999999998</v>
      </c>
      <c r="E1138" s="1">
        <v>2.0350000000000001</v>
      </c>
      <c r="F1138" s="1">
        <v>4.5697000000000003E-3</v>
      </c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</row>
    <row r="1139" spans="1:17" x14ac:dyDescent="0.25">
      <c r="A1139" t="str">
        <f t="shared" si="17"/>
        <v>2_416</v>
      </c>
      <c r="B1139" s="1">
        <v>2</v>
      </c>
      <c r="C1139" s="1">
        <v>416</v>
      </c>
      <c r="D1139" s="1">
        <v>1.9016999999999999</v>
      </c>
      <c r="E1139" s="1">
        <v>2.0386000000000002</v>
      </c>
      <c r="F1139" s="1">
        <v>-5.0854000000000003E-3</v>
      </c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</row>
    <row r="1140" spans="1:17" x14ac:dyDescent="0.25">
      <c r="A1140" t="str">
        <f t="shared" si="17"/>
        <v>2_417</v>
      </c>
      <c r="B1140" s="1">
        <v>2</v>
      </c>
      <c r="C1140" s="1">
        <v>417</v>
      </c>
      <c r="D1140" s="1">
        <v>1.8270999999999999</v>
      </c>
      <c r="E1140" s="1">
        <v>2.0413000000000001</v>
      </c>
      <c r="F1140" s="1">
        <v>1.3557E-3</v>
      </c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</row>
    <row r="1141" spans="1:17" x14ac:dyDescent="0.25">
      <c r="A1141" t="str">
        <f t="shared" si="17"/>
        <v>2_418</v>
      </c>
      <c r="B1141" s="1">
        <v>2</v>
      </c>
      <c r="C1141" s="1">
        <v>418</v>
      </c>
      <c r="D1141" s="1">
        <v>1.4655</v>
      </c>
      <c r="E1141" s="1">
        <v>2.0440999999999998</v>
      </c>
      <c r="F1141" s="1">
        <v>1.5934E-2</v>
      </c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</row>
    <row r="1142" spans="1:17" x14ac:dyDescent="0.25">
      <c r="A1142" t="str">
        <f t="shared" si="17"/>
        <v>2_419</v>
      </c>
      <c r="B1142" s="1">
        <v>2</v>
      </c>
      <c r="C1142" s="1">
        <v>419</v>
      </c>
      <c r="D1142" s="1">
        <v>1.597</v>
      </c>
      <c r="E1142" s="1">
        <v>2.0468000000000002</v>
      </c>
      <c r="F1142" s="1">
        <v>2.7681999999999998E-2</v>
      </c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</row>
    <row r="1143" spans="1:17" x14ac:dyDescent="0.25">
      <c r="A1143" t="str">
        <f t="shared" si="17"/>
        <v>2_420</v>
      </c>
      <c r="B1143" s="1">
        <v>2</v>
      </c>
      <c r="C1143" s="1">
        <v>420</v>
      </c>
      <c r="D1143" s="1">
        <v>1.6353</v>
      </c>
      <c r="E1143" s="1">
        <v>2.0495999999999999</v>
      </c>
      <c r="F1143" s="1">
        <v>-3.8977E-3</v>
      </c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</row>
    <row r="1144" spans="1:17" x14ac:dyDescent="0.25">
      <c r="A1144" t="str">
        <f t="shared" si="17"/>
        <v>2_421</v>
      </c>
      <c r="B1144" s="1">
        <v>2</v>
      </c>
      <c r="C1144" s="1">
        <v>421</v>
      </c>
      <c r="D1144" s="1">
        <v>1.7684</v>
      </c>
      <c r="E1144" s="1">
        <v>2.0525000000000002</v>
      </c>
      <c r="F1144" s="1">
        <v>-1.1454000000000001E-2</v>
      </c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</row>
    <row r="1145" spans="1:17" x14ac:dyDescent="0.25">
      <c r="A1145" t="str">
        <f t="shared" si="17"/>
        <v>2_422</v>
      </c>
      <c r="B1145" s="1">
        <v>2</v>
      </c>
      <c r="C1145" s="1">
        <v>422</v>
      </c>
      <c r="D1145" s="1">
        <v>1.4806999999999999</v>
      </c>
      <c r="E1145" s="1">
        <v>2.0554999999999999</v>
      </c>
      <c r="F1145" s="1">
        <v>-4.8551999999999996E-3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</row>
    <row r="1146" spans="1:17" x14ac:dyDescent="0.25">
      <c r="A1146" t="str">
        <f t="shared" si="17"/>
        <v>2_423</v>
      </c>
      <c r="B1146" s="1">
        <v>2</v>
      </c>
      <c r="C1146" s="1">
        <v>423</v>
      </c>
      <c r="D1146" s="1">
        <v>1.6442000000000001</v>
      </c>
      <c r="E1146" s="1">
        <v>2.0579999999999998</v>
      </c>
      <c r="F1146" s="1">
        <v>9.4441000000000004E-3</v>
      </c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</row>
    <row r="1147" spans="1:17" x14ac:dyDescent="0.25">
      <c r="A1147" t="str">
        <f t="shared" si="17"/>
        <v>2_424</v>
      </c>
      <c r="B1147" s="1">
        <v>2</v>
      </c>
      <c r="C1147" s="1">
        <v>424</v>
      </c>
      <c r="D1147" s="1">
        <v>1.8236000000000001</v>
      </c>
      <c r="E1147" s="1">
        <v>2.0611999999999999</v>
      </c>
      <c r="F1147" s="1">
        <v>1.2511E-2</v>
      </c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</row>
    <row r="1148" spans="1:17" x14ac:dyDescent="0.25">
      <c r="A1148" t="str">
        <f t="shared" si="17"/>
        <v>2_425</v>
      </c>
      <c r="B1148" s="1">
        <v>2</v>
      </c>
      <c r="C1148" s="1">
        <v>425</v>
      </c>
      <c r="D1148" s="1">
        <v>1.8453999999999999</v>
      </c>
      <c r="E1148" s="1">
        <v>2.0642</v>
      </c>
      <c r="F1148" s="1">
        <v>-1.8509000000000001E-2</v>
      </c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</row>
    <row r="1149" spans="1:17" x14ac:dyDescent="0.25">
      <c r="A1149" t="str">
        <f t="shared" si="17"/>
        <v>2_426</v>
      </c>
      <c r="B1149" s="1">
        <v>2</v>
      </c>
      <c r="C1149" s="1">
        <v>426</v>
      </c>
      <c r="D1149" s="1">
        <v>1.8602000000000001</v>
      </c>
      <c r="E1149" s="1">
        <v>2.0674999999999999</v>
      </c>
      <c r="F1149" s="1">
        <v>2.5839999999999998E-2</v>
      </c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</row>
    <row r="1150" spans="1:17" x14ac:dyDescent="0.25">
      <c r="A1150" t="str">
        <f t="shared" si="17"/>
        <v>2_427</v>
      </c>
      <c r="B1150" s="1">
        <v>2</v>
      </c>
      <c r="C1150" s="1">
        <v>427</v>
      </c>
      <c r="D1150" s="1">
        <v>1.9112</v>
      </c>
      <c r="E1150" s="1">
        <v>2.0708000000000002</v>
      </c>
      <c r="F1150" s="1">
        <v>-1.7886E-3</v>
      </c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</row>
    <row r="1151" spans="1:17" x14ac:dyDescent="0.25">
      <c r="A1151" t="str">
        <f t="shared" si="17"/>
        <v>2_428</v>
      </c>
      <c r="B1151" s="1">
        <v>2</v>
      </c>
      <c r="C1151" s="1">
        <v>428</v>
      </c>
      <c r="D1151" s="1">
        <v>1.8491</v>
      </c>
      <c r="E1151" s="1">
        <v>2.0739999999999998</v>
      </c>
      <c r="F1151" s="1">
        <v>2.0493999999999998E-2</v>
      </c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</row>
    <row r="1152" spans="1:17" x14ac:dyDescent="0.25">
      <c r="A1152" t="str">
        <f t="shared" si="17"/>
        <v>2_429</v>
      </c>
      <c r="B1152" s="1">
        <v>2</v>
      </c>
      <c r="C1152" s="1">
        <v>429</v>
      </c>
      <c r="D1152" s="1">
        <v>2.1936</v>
      </c>
      <c r="E1152" s="1">
        <v>2.0775000000000001</v>
      </c>
      <c r="F1152" s="1">
        <v>1.0429000000000001E-2</v>
      </c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</row>
    <row r="1153" spans="1:17" x14ac:dyDescent="0.25">
      <c r="A1153" t="str">
        <f t="shared" si="17"/>
        <v>2_430</v>
      </c>
      <c r="B1153" s="1">
        <v>2</v>
      </c>
      <c r="C1153" s="1">
        <v>430</v>
      </c>
      <c r="D1153" s="1">
        <v>1.8895999999999999</v>
      </c>
      <c r="E1153" s="1">
        <v>2.0809000000000002</v>
      </c>
      <c r="F1153" s="1">
        <v>-3.9439999999999996E-3</v>
      </c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</row>
    <row r="1154" spans="1:17" x14ac:dyDescent="0.25">
      <c r="A1154" t="str">
        <f t="shared" si="17"/>
        <v>2_431</v>
      </c>
      <c r="B1154" s="1">
        <v>2</v>
      </c>
      <c r="C1154" s="1">
        <v>431</v>
      </c>
      <c r="D1154" s="1">
        <v>2.4113000000000002</v>
      </c>
      <c r="E1154" s="1">
        <v>2.0847000000000002</v>
      </c>
      <c r="F1154" s="1">
        <v>-1.3002E-2</v>
      </c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</row>
    <row r="1155" spans="1:17" x14ac:dyDescent="0.25">
      <c r="A1155" t="str">
        <f t="shared" ref="A1155:A1218" si="18">B1155&amp;"_"&amp;C1155</f>
        <v>2_432</v>
      </c>
      <c r="B1155" s="1">
        <v>2</v>
      </c>
      <c r="C1155" s="1">
        <v>432</v>
      </c>
      <c r="D1155" s="1">
        <v>2.7822</v>
      </c>
      <c r="E1155" s="1">
        <v>2.0891000000000002</v>
      </c>
      <c r="F1155" s="1">
        <v>9.4894999999999997E-3</v>
      </c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</row>
    <row r="1156" spans="1:17" x14ac:dyDescent="0.25">
      <c r="A1156" t="str">
        <f t="shared" si="18"/>
        <v>2_433</v>
      </c>
      <c r="B1156" s="1">
        <v>2</v>
      </c>
      <c r="C1156" s="1">
        <v>433</v>
      </c>
      <c r="D1156" s="1">
        <v>2.5754999999999999</v>
      </c>
      <c r="E1156" s="1">
        <v>2.0937999999999999</v>
      </c>
      <c r="F1156" s="1">
        <v>-8.7132000000000008E-3</v>
      </c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</row>
    <row r="1157" spans="1:17" x14ac:dyDescent="0.25">
      <c r="A1157" t="str">
        <f t="shared" si="18"/>
        <v>2_434</v>
      </c>
      <c r="B1157" s="1">
        <v>2</v>
      </c>
      <c r="C1157" s="1">
        <v>434</v>
      </c>
      <c r="D1157" s="1">
        <v>2.4075000000000002</v>
      </c>
      <c r="E1157" s="1">
        <v>2.0981000000000001</v>
      </c>
      <c r="F1157" s="1">
        <v>-2.1739000000000001E-2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</row>
    <row r="1158" spans="1:17" x14ac:dyDescent="0.25">
      <c r="A1158" t="str">
        <f t="shared" si="18"/>
        <v>2_435</v>
      </c>
      <c r="B1158" s="1">
        <v>2</v>
      </c>
      <c r="C1158" s="1">
        <v>435</v>
      </c>
      <c r="D1158" s="1">
        <v>2.6055999999999999</v>
      </c>
      <c r="E1158" s="1">
        <v>2.1025</v>
      </c>
      <c r="F1158" s="1">
        <v>-1.9840999999999999E-3</v>
      </c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</row>
    <row r="1159" spans="1:17" x14ac:dyDescent="0.25">
      <c r="A1159" t="str">
        <f t="shared" si="18"/>
        <v>2_436</v>
      </c>
      <c r="B1159" s="1">
        <v>2</v>
      </c>
      <c r="C1159" s="1">
        <v>436</v>
      </c>
      <c r="D1159" s="1">
        <v>3.1320000000000001</v>
      </c>
      <c r="E1159" s="1">
        <v>2.1076999999999999</v>
      </c>
      <c r="F1159" s="1">
        <v>-5.4478E-3</v>
      </c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</row>
    <row r="1160" spans="1:17" x14ac:dyDescent="0.25">
      <c r="A1160" t="str">
        <f t="shared" si="18"/>
        <v>2_437</v>
      </c>
      <c r="B1160" s="1">
        <v>2</v>
      </c>
      <c r="C1160" s="1">
        <v>437</v>
      </c>
      <c r="D1160" s="1">
        <v>2.9590000000000001</v>
      </c>
      <c r="E1160" s="1">
        <v>2.1132</v>
      </c>
      <c r="F1160" s="1">
        <v>1.5689000000000002E-2</v>
      </c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</row>
    <row r="1161" spans="1:17" x14ac:dyDescent="0.25">
      <c r="A1161" t="str">
        <f t="shared" si="18"/>
        <v>2_438</v>
      </c>
      <c r="B1161" s="1">
        <v>2</v>
      </c>
      <c r="C1161" s="1">
        <v>438</v>
      </c>
      <c r="D1161" s="1">
        <v>3.1781000000000001</v>
      </c>
      <c r="E1161" s="1">
        <v>2.1187</v>
      </c>
      <c r="F1161" s="1">
        <v>1.4560999999999999E-2</v>
      </c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</row>
    <row r="1162" spans="1:17" x14ac:dyDescent="0.25">
      <c r="A1162" t="str">
        <f t="shared" si="18"/>
        <v>2_439</v>
      </c>
      <c r="B1162" s="1">
        <v>2</v>
      </c>
      <c r="C1162" s="1">
        <v>439</v>
      </c>
      <c r="D1162" s="1">
        <v>3.1051000000000002</v>
      </c>
      <c r="E1162" s="1">
        <v>2.1244000000000001</v>
      </c>
      <c r="F1162" s="1">
        <v>1.1747E-2</v>
      </c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</row>
    <row r="1163" spans="1:17" x14ac:dyDescent="0.25">
      <c r="A1163" t="str">
        <f t="shared" si="18"/>
        <v>2_440</v>
      </c>
      <c r="B1163" s="1">
        <v>2</v>
      </c>
      <c r="C1163" s="1">
        <v>440</v>
      </c>
      <c r="D1163" s="1">
        <v>2.9340999999999999</v>
      </c>
      <c r="E1163" s="1">
        <v>2.1299000000000001</v>
      </c>
      <c r="F1163" s="1">
        <v>-2.8974000000000001E-3</v>
      </c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</row>
    <row r="1164" spans="1:17" x14ac:dyDescent="0.25">
      <c r="A1164" t="str">
        <f t="shared" si="18"/>
        <v>2_441</v>
      </c>
      <c r="B1164" s="1">
        <v>2</v>
      </c>
      <c r="C1164" s="1">
        <v>441</v>
      </c>
      <c r="D1164" s="1">
        <v>2.8218000000000001</v>
      </c>
      <c r="E1164" s="1">
        <v>2.1351</v>
      </c>
      <c r="F1164" s="1">
        <v>3.3719000000000002E-3</v>
      </c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</row>
    <row r="1165" spans="1:17" x14ac:dyDescent="0.25">
      <c r="A1165" t="str">
        <f t="shared" si="18"/>
        <v>2_442</v>
      </c>
      <c r="B1165" s="1">
        <v>2</v>
      </c>
      <c r="C1165" s="1">
        <v>442</v>
      </c>
      <c r="D1165" s="1">
        <v>2.4224000000000001</v>
      </c>
      <c r="E1165" s="1">
        <v>2.1396000000000002</v>
      </c>
      <c r="F1165" s="1">
        <v>-2.1420000000000002E-2</v>
      </c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</row>
    <row r="1166" spans="1:17" x14ac:dyDescent="0.25">
      <c r="A1166" t="str">
        <f t="shared" si="18"/>
        <v>2_443</v>
      </c>
      <c r="B1166" s="1">
        <v>2</v>
      </c>
      <c r="C1166" s="1">
        <v>443</v>
      </c>
      <c r="D1166" s="1">
        <v>2.1457999999999999</v>
      </c>
      <c r="E1166" s="1">
        <v>2.1438999999999999</v>
      </c>
      <c r="F1166" s="1">
        <v>-5.1393000000000003E-3</v>
      </c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</row>
    <row r="1167" spans="1:17" x14ac:dyDescent="0.25">
      <c r="A1167" t="str">
        <f t="shared" si="18"/>
        <v>2_444</v>
      </c>
      <c r="B1167" s="1">
        <v>2</v>
      </c>
      <c r="C1167" s="1">
        <v>444</v>
      </c>
      <c r="D1167" s="1">
        <v>1.7958000000000001</v>
      </c>
      <c r="E1167" s="1">
        <v>2.1473</v>
      </c>
      <c r="F1167" s="1">
        <v>-1.4371E-2</v>
      </c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</row>
    <row r="1168" spans="1:17" x14ac:dyDescent="0.25">
      <c r="A1168" t="str">
        <f t="shared" si="18"/>
        <v>2_445</v>
      </c>
      <c r="B1168" s="1">
        <v>2</v>
      </c>
      <c r="C1168" s="1">
        <v>445</v>
      </c>
      <c r="D1168" s="1">
        <v>1.8802000000000001</v>
      </c>
      <c r="E1168" s="1">
        <v>2.1505999999999998</v>
      </c>
      <c r="F1168" s="1">
        <v>8.4088999999999995E-4</v>
      </c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</row>
    <row r="1169" spans="1:17" x14ac:dyDescent="0.25">
      <c r="A1169" t="str">
        <f t="shared" si="18"/>
        <v>2_446</v>
      </c>
      <c r="B1169" s="1">
        <v>2</v>
      </c>
      <c r="C1169" s="1">
        <v>446</v>
      </c>
      <c r="D1169" s="1">
        <v>1.6931</v>
      </c>
      <c r="E1169" s="1">
        <v>2.1537000000000002</v>
      </c>
      <c r="F1169" s="1">
        <v>3.8005999999999999E-3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</row>
    <row r="1170" spans="1:17" x14ac:dyDescent="0.25">
      <c r="A1170" t="str">
        <f t="shared" si="18"/>
        <v>2_447</v>
      </c>
      <c r="B1170" s="1">
        <v>2</v>
      </c>
      <c r="C1170" s="1">
        <v>447</v>
      </c>
      <c r="D1170" s="1">
        <v>2.1526999999999998</v>
      </c>
      <c r="E1170" s="1">
        <v>2.1573000000000002</v>
      </c>
      <c r="F1170" s="1">
        <v>2.6535E-3</v>
      </c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</row>
    <row r="1171" spans="1:17" x14ac:dyDescent="0.25">
      <c r="A1171" t="str">
        <f t="shared" si="18"/>
        <v>2_448</v>
      </c>
      <c r="B1171" s="1">
        <v>2</v>
      </c>
      <c r="C1171" s="1">
        <v>448</v>
      </c>
      <c r="D1171" s="1">
        <v>2.0495999999999999</v>
      </c>
      <c r="E1171" s="1">
        <v>2.1612</v>
      </c>
      <c r="F1171" s="1">
        <v>-1.5706000000000001E-2</v>
      </c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</row>
    <row r="1172" spans="1:17" x14ac:dyDescent="0.25">
      <c r="A1172" t="str">
        <f t="shared" si="18"/>
        <v>2_449</v>
      </c>
      <c r="B1172" s="1">
        <v>2</v>
      </c>
      <c r="C1172" s="1">
        <v>449</v>
      </c>
      <c r="D1172" s="1">
        <v>2.2199</v>
      </c>
      <c r="E1172" s="1">
        <v>2.1654</v>
      </c>
      <c r="F1172" s="1">
        <v>1.1095000000000001E-2</v>
      </c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</row>
    <row r="1173" spans="1:17" x14ac:dyDescent="0.25">
      <c r="A1173" t="str">
        <f t="shared" si="18"/>
        <v>2_450</v>
      </c>
      <c r="B1173" s="1">
        <v>2</v>
      </c>
      <c r="C1173" s="1">
        <v>450</v>
      </c>
      <c r="D1173" s="1">
        <v>1.9815</v>
      </c>
      <c r="E1173" s="1">
        <v>2.169</v>
      </c>
      <c r="F1173" s="1">
        <v>-1.2883E-2</v>
      </c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</row>
    <row r="1174" spans="1:17" x14ac:dyDescent="0.25">
      <c r="A1174" t="str">
        <f t="shared" si="18"/>
        <v>2_451</v>
      </c>
      <c r="B1174" s="1">
        <v>2</v>
      </c>
      <c r="C1174" s="1">
        <v>451</v>
      </c>
      <c r="D1174" s="1">
        <v>2.0283000000000002</v>
      </c>
      <c r="E1174" s="1">
        <v>2.1726999999999999</v>
      </c>
      <c r="F1174" s="1">
        <v>-2.9756000000000001E-2</v>
      </c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</row>
    <row r="1175" spans="1:17" x14ac:dyDescent="0.25">
      <c r="A1175" t="str">
        <f t="shared" si="18"/>
        <v>2_452</v>
      </c>
      <c r="B1175" s="1">
        <v>2</v>
      </c>
      <c r="C1175" s="1">
        <v>452</v>
      </c>
      <c r="D1175" s="1">
        <v>2.5388000000000002</v>
      </c>
      <c r="E1175" s="1">
        <v>2.1768000000000001</v>
      </c>
      <c r="F1175" s="1">
        <v>3.774E-3</v>
      </c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</row>
    <row r="1176" spans="1:17" x14ac:dyDescent="0.25">
      <c r="A1176" t="str">
        <f t="shared" si="18"/>
        <v>2_453</v>
      </c>
      <c r="B1176" s="1">
        <v>2</v>
      </c>
      <c r="C1176" s="1">
        <v>453</v>
      </c>
      <c r="D1176" s="1">
        <v>2.4864000000000002</v>
      </c>
      <c r="E1176" s="1">
        <v>2.1812999999999998</v>
      </c>
      <c r="F1176" s="1">
        <v>2.3973000000000001E-2</v>
      </c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</row>
    <row r="1177" spans="1:17" x14ac:dyDescent="0.25">
      <c r="A1177" t="str">
        <f t="shared" si="18"/>
        <v>2_454</v>
      </c>
      <c r="B1177" s="1">
        <v>2</v>
      </c>
      <c r="C1177" s="1">
        <v>454</v>
      </c>
      <c r="D1177" s="1">
        <v>2.8927999999999998</v>
      </c>
      <c r="E1177" s="1">
        <v>2.1859999999999999</v>
      </c>
      <c r="F1177" s="1">
        <v>1.1669000000000001E-2</v>
      </c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</row>
    <row r="1178" spans="1:17" x14ac:dyDescent="0.25">
      <c r="A1178" t="str">
        <f t="shared" si="18"/>
        <v>2_455</v>
      </c>
      <c r="B1178" s="1">
        <v>2</v>
      </c>
      <c r="C1178" s="1">
        <v>455</v>
      </c>
      <c r="D1178" s="1">
        <v>2.7233999999999998</v>
      </c>
      <c r="E1178" s="1">
        <v>2.1911999999999998</v>
      </c>
      <c r="F1178" s="1">
        <v>1.022E-2</v>
      </c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</row>
    <row r="1179" spans="1:17" x14ac:dyDescent="0.25">
      <c r="A1179" t="str">
        <f t="shared" si="18"/>
        <v>2_456</v>
      </c>
      <c r="B1179" s="1">
        <v>2</v>
      </c>
      <c r="C1179" s="1">
        <v>456</v>
      </c>
      <c r="D1179" s="1">
        <v>2.8664999999999998</v>
      </c>
      <c r="E1179" s="1">
        <v>2.1962000000000002</v>
      </c>
      <c r="F1179" s="1">
        <v>2.2704999999999999E-2</v>
      </c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</row>
    <row r="1180" spans="1:17" x14ac:dyDescent="0.25">
      <c r="A1180" t="str">
        <f t="shared" si="18"/>
        <v>2_457</v>
      </c>
      <c r="B1180" s="1">
        <v>2</v>
      </c>
      <c r="C1180" s="1">
        <v>457</v>
      </c>
      <c r="D1180" s="1">
        <v>2.7808999999999999</v>
      </c>
      <c r="E1180" s="1">
        <v>2.2014999999999998</v>
      </c>
      <c r="F1180" s="1">
        <v>4.1026E-2</v>
      </c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</row>
    <row r="1181" spans="1:17" x14ac:dyDescent="0.25">
      <c r="A1181" t="str">
        <f t="shared" si="18"/>
        <v>2_458</v>
      </c>
      <c r="B1181" s="1">
        <v>2</v>
      </c>
      <c r="C1181" s="1">
        <v>458</v>
      </c>
      <c r="D1181" s="1">
        <v>2.6831</v>
      </c>
      <c r="E1181" s="1">
        <v>2.2063999999999999</v>
      </c>
      <c r="F1181" s="1">
        <v>-1.1611E-2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</row>
    <row r="1182" spans="1:17" x14ac:dyDescent="0.25">
      <c r="A1182" t="str">
        <f t="shared" si="18"/>
        <v>2_459</v>
      </c>
      <c r="B1182" s="1">
        <v>2</v>
      </c>
      <c r="C1182" s="1">
        <v>459</v>
      </c>
      <c r="D1182" s="1">
        <v>3.0207999999999999</v>
      </c>
      <c r="E1182" s="1">
        <v>2.2115</v>
      </c>
      <c r="F1182" s="1">
        <v>1.7478E-2</v>
      </c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</row>
    <row r="1183" spans="1:17" x14ac:dyDescent="0.25">
      <c r="A1183" t="str">
        <f t="shared" si="18"/>
        <v>2_460</v>
      </c>
      <c r="B1183" s="1">
        <v>2</v>
      </c>
      <c r="C1183" s="1">
        <v>460</v>
      </c>
      <c r="D1183" s="1">
        <v>2.6476999999999999</v>
      </c>
      <c r="E1183" s="1">
        <v>2.2166000000000001</v>
      </c>
      <c r="F1183" s="1">
        <v>1.1586000000000001E-2</v>
      </c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</row>
    <row r="1184" spans="1:17" x14ac:dyDescent="0.25">
      <c r="A1184" t="str">
        <f t="shared" si="18"/>
        <v>2_461</v>
      </c>
      <c r="B1184" s="1">
        <v>2</v>
      </c>
      <c r="C1184" s="1">
        <v>461</v>
      </c>
      <c r="D1184" s="1">
        <v>2.9352999999999998</v>
      </c>
      <c r="E1184" s="1">
        <v>2.2216999999999998</v>
      </c>
      <c r="F1184" s="1">
        <v>-1.0668E-2</v>
      </c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</row>
    <row r="1185" spans="1:17" x14ac:dyDescent="0.25">
      <c r="A1185" t="str">
        <f t="shared" si="18"/>
        <v>2_462</v>
      </c>
      <c r="B1185" s="1">
        <v>2</v>
      </c>
      <c r="C1185" s="1">
        <v>462</v>
      </c>
      <c r="D1185" s="1">
        <v>3.0089999999999999</v>
      </c>
      <c r="E1185" s="1">
        <v>2.2275</v>
      </c>
      <c r="F1185" s="1">
        <v>1.1948E-2</v>
      </c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</row>
    <row r="1186" spans="1:17" x14ac:dyDescent="0.25">
      <c r="A1186" t="str">
        <f t="shared" si="18"/>
        <v>2_463</v>
      </c>
      <c r="B1186" s="1">
        <v>2</v>
      </c>
      <c r="C1186" s="1">
        <v>463</v>
      </c>
      <c r="D1186" s="1">
        <v>2.9683999999999999</v>
      </c>
      <c r="E1186" s="1">
        <v>2.2330000000000001</v>
      </c>
      <c r="F1186" s="1">
        <v>2.3011E-2</v>
      </c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</row>
    <row r="1187" spans="1:17" x14ac:dyDescent="0.25">
      <c r="A1187" t="str">
        <f t="shared" si="18"/>
        <v>2_464</v>
      </c>
      <c r="B1187" s="1">
        <v>2</v>
      </c>
      <c r="C1187" s="1">
        <v>464</v>
      </c>
      <c r="D1187" s="1">
        <v>3.2042000000000002</v>
      </c>
      <c r="E1187" s="1">
        <v>2.2387000000000001</v>
      </c>
      <c r="F1187" s="1">
        <v>1.1017000000000001E-2</v>
      </c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</row>
    <row r="1188" spans="1:17" x14ac:dyDescent="0.25">
      <c r="A1188" t="str">
        <f t="shared" si="18"/>
        <v>2_465</v>
      </c>
      <c r="B1188" s="1">
        <v>2</v>
      </c>
      <c r="C1188" s="1">
        <v>465</v>
      </c>
      <c r="D1188" s="1">
        <v>2.605</v>
      </c>
      <c r="E1188" s="1">
        <v>2.2443</v>
      </c>
      <c r="F1188" s="1">
        <v>1.3186000000000001E-3</v>
      </c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</row>
    <row r="1189" spans="1:17" x14ac:dyDescent="0.25">
      <c r="A1189" t="str">
        <f t="shared" si="18"/>
        <v>2_466</v>
      </c>
      <c r="B1189" s="1">
        <v>2</v>
      </c>
      <c r="C1189" s="1">
        <v>466</v>
      </c>
      <c r="D1189" s="1">
        <v>2.6566000000000001</v>
      </c>
      <c r="E1189" s="1">
        <v>2.2492000000000001</v>
      </c>
      <c r="F1189" s="1">
        <v>2.3503E-2</v>
      </c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</row>
    <row r="1190" spans="1:17" x14ac:dyDescent="0.25">
      <c r="A1190" t="str">
        <f t="shared" si="18"/>
        <v>2_467</v>
      </c>
      <c r="B1190" s="1">
        <v>2</v>
      </c>
      <c r="C1190" s="1">
        <v>467</v>
      </c>
      <c r="D1190" s="1">
        <v>2.0985</v>
      </c>
      <c r="E1190" s="1">
        <v>2.2534999999999998</v>
      </c>
      <c r="F1190" s="1">
        <v>-1.4382000000000001E-2</v>
      </c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</row>
    <row r="1191" spans="1:17" x14ac:dyDescent="0.25">
      <c r="A1191" t="str">
        <f t="shared" si="18"/>
        <v>2_468</v>
      </c>
      <c r="B1191" s="1">
        <v>2</v>
      </c>
      <c r="C1191" s="1">
        <v>468</v>
      </c>
      <c r="D1191" s="1">
        <v>2.5057999999999998</v>
      </c>
      <c r="E1191" s="1">
        <v>2.258</v>
      </c>
      <c r="F1191" s="1">
        <v>4.2573999999999997E-3</v>
      </c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</row>
    <row r="1192" spans="1:17" x14ac:dyDescent="0.25">
      <c r="A1192" t="str">
        <f t="shared" si="18"/>
        <v>2_469</v>
      </c>
      <c r="B1192" s="1">
        <v>2</v>
      </c>
      <c r="C1192" s="1">
        <v>469</v>
      </c>
      <c r="D1192" s="1">
        <v>2.5394000000000001</v>
      </c>
      <c r="E1192" s="1">
        <v>2.2629000000000001</v>
      </c>
      <c r="F1192" s="1">
        <v>2.6873000000000001E-4</v>
      </c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</row>
    <row r="1193" spans="1:17" x14ac:dyDescent="0.25">
      <c r="A1193" t="str">
        <f t="shared" si="18"/>
        <v>2_470</v>
      </c>
      <c r="B1193" s="1">
        <v>2</v>
      </c>
      <c r="C1193" s="1">
        <v>470</v>
      </c>
      <c r="D1193" s="1">
        <v>2.8205</v>
      </c>
      <c r="E1193" s="1">
        <v>2.2677</v>
      </c>
      <c r="F1193" s="1">
        <v>-7.4828000000000004E-3</v>
      </c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</row>
    <row r="1194" spans="1:17" x14ac:dyDescent="0.25">
      <c r="A1194" t="str">
        <f t="shared" si="18"/>
        <v>2_471</v>
      </c>
      <c r="B1194" s="1">
        <v>2</v>
      </c>
      <c r="C1194" s="1">
        <v>471</v>
      </c>
      <c r="D1194" s="1">
        <v>2.8841999999999999</v>
      </c>
      <c r="E1194" s="1">
        <v>2.2730999999999999</v>
      </c>
      <c r="F1194" s="1">
        <v>-1.6796999999999999E-2</v>
      </c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</row>
    <row r="1195" spans="1:17" x14ac:dyDescent="0.25">
      <c r="A1195" t="str">
        <f t="shared" si="18"/>
        <v>2_472</v>
      </c>
      <c r="B1195" s="1">
        <v>2</v>
      </c>
      <c r="C1195" s="1">
        <v>472</v>
      </c>
      <c r="D1195" s="1">
        <v>2.923</v>
      </c>
      <c r="E1195" s="1">
        <v>2.2783000000000002</v>
      </c>
      <c r="F1195" s="1">
        <v>1.7030999999999999E-3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</row>
    <row r="1196" spans="1:17" x14ac:dyDescent="0.25">
      <c r="A1196" t="str">
        <f t="shared" si="18"/>
        <v>2_473</v>
      </c>
      <c r="B1196" s="1">
        <v>2</v>
      </c>
      <c r="C1196" s="1">
        <v>473</v>
      </c>
      <c r="D1196" s="1">
        <v>3.0428000000000002</v>
      </c>
      <c r="E1196" s="1">
        <v>2.2841</v>
      </c>
      <c r="F1196" s="1">
        <v>-1.8038999999999999E-2</v>
      </c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</row>
    <row r="1197" spans="1:17" x14ac:dyDescent="0.25">
      <c r="A1197" t="str">
        <f t="shared" si="18"/>
        <v>2_474</v>
      </c>
      <c r="B1197" s="1">
        <v>2</v>
      </c>
      <c r="C1197" s="1">
        <v>474</v>
      </c>
      <c r="D1197" s="1">
        <v>2.9247999999999998</v>
      </c>
      <c r="E1197" s="1">
        <v>2.2896999999999998</v>
      </c>
      <c r="F1197" s="1">
        <v>1.4682000000000001E-2</v>
      </c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</row>
    <row r="1198" spans="1:17" x14ac:dyDescent="0.25">
      <c r="A1198" t="str">
        <f t="shared" si="18"/>
        <v>2_475</v>
      </c>
      <c r="B1198" s="1">
        <v>2</v>
      </c>
      <c r="C1198" s="1">
        <v>475</v>
      </c>
      <c r="D1198" s="1">
        <v>3.0449000000000002</v>
      </c>
      <c r="E1198" s="1">
        <v>2.2955999999999999</v>
      </c>
      <c r="F1198" s="1">
        <v>-7.7346000000000003E-3</v>
      </c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</row>
    <row r="1199" spans="1:17" x14ac:dyDescent="0.25">
      <c r="A1199" t="str">
        <f t="shared" si="18"/>
        <v>2_476</v>
      </c>
      <c r="B1199" s="1">
        <v>2</v>
      </c>
      <c r="C1199" s="1">
        <v>476</v>
      </c>
      <c r="D1199" s="1">
        <v>2.8289</v>
      </c>
      <c r="E1199" s="1">
        <v>2.3008999999999999</v>
      </c>
      <c r="F1199" s="1">
        <v>-2.8244999999999999E-2</v>
      </c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</row>
    <row r="1200" spans="1:17" x14ac:dyDescent="0.25">
      <c r="A1200" t="str">
        <f t="shared" si="18"/>
        <v>2_477</v>
      </c>
      <c r="B1200" s="1">
        <v>2</v>
      </c>
      <c r="C1200" s="1">
        <v>477</v>
      </c>
      <c r="D1200" s="1">
        <v>3.7450999999999999</v>
      </c>
      <c r="E1200" s="1">
        <v>2.3073000000000001</v>
      </c>
      <c r="F1200" s="1">
        <v>3.0855E-2</v>
      </c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</row>
    <row r="1201" spans="1:17" x14ac:dyDescent="0.25">
      <c r="A1201" t="str">
        <f t="shared" si="18"/>
        <v>2_478</v>
      </c>
      <c r="B1201" s="1">
        <v>2</v>
      </c>
      <c r="C1201" s="1">
        <v>478</v>
      </c>
      <c r="D1201" s="1">
        <v>3.7886000000000002</v>
      </c>
      <c r="E1201" s="1">
        <v>2.3146</v>
      </c>
      <c r="F1201" s="1">
        <v>4.4466999999999996E-3</v>
      </c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</row>
    <row r="1202" spans="1:17" x14ac:dyDescent="0.25">
      <c r="A1202" t="str">
        <f t="shared" si="18"/>
        <v>2_479</v>
      </c>
      <c r="B1202" s="1">
        <v>2</v>
      </c>
      <c r="C1202" s="1">
        <v>479</v>
      </c>
      <c r="D1202" s="1">
        <v>3.9264000000000001</v>
      </c>
      <c r="E1202" s="1">
        <v>2.3220000000000001</v>
      </c>
      <c r="F1202" s="1">
        <v>2.1319999999999999E-2</v>
      </c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</row>
    <row r="1203" spans="1:17" x14ac:dyDescent="0.25">
      <c r="A1203" t="str">
        <f t="shared" si="18"/>
        <v>2_480</v>
      </c>
      <c r="B1203" s="1">
        <v>2</v>
      </c>
      <c r="C1203" s="1">
        <v>480</v>
      </c>
      <c r="D1203" s="1">
        <v>4.0247999999999999</v>
      </c>
      <c r="E1203" s="1">
        <v>2.3298999999999999</v>
      </c>
      <c r="F1203" s="1">
        <v>2.2923999999999999E-4</v>
      </c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</row>
    <row r="1204" spans="1:17" x14ac:dyDescent="0.25">
      <c r="A1204" t="str">
        <f t="shared" si="18"/>
        <v>2_481</v>
      </c>
      <c r="B1204" s="1">
        <v>2</v>
      </c>
      <c r="C1204" s="1">
        <v>481</v>
      </c>
      <c r="D1204" s="1">
        <v>4.1474000000000002</v>
      </c>
      <c r="E1204" s="1">
        <v>2.3378999999999999</v>
      </c>
      <c r="F1204" s="1">
        <v>1.7533E-3</v>
      </c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</row>
    <row r="1205" spans="1:17" x14ac:dyDescent="0.25">
      <c r="A1205" t="str">
        <f t="shared" si="18"/>
        <v>2_482</v>
      </c>
      <c r="B1205" s="1">
        <v>2</v>
      </c>
      <c r="C1205" s="1">
        <v>482</v>
      </c>
      <c r="D1205" s="1">
        <v>4.5148999999999999</v>
      </c>
      <c r="E1205" s="1">
        <v>2.3462999999999998</v>
      </c>
      <c r="F1205" s="1">
        <v>1.6923000000000001E-2</v>
      </c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</row>
    <row r="1206" spans="1:17" x14ac:dyDescent="0.25">
      <c r="A1206" t="str">
        <f t="shared" si="18"/>
        <v>2_483</v>
      </c>
      <c r="B1206" s="1">
        <v>2</v>
      </c>
      <c r="C1206" s="1">
        <v>483</v>
      </c>
      <c r="D1206" s="1">
        <v>4.5952000000000002</v>
      </c>
      <c r="E1206" s="1">
        <v>2.355</v>
      </c>
      <c r="F1206" s="1">
        <v>-8.0961999999999996E-3</v>
      </c>
      <c r="G1206" s="1"/>
      <c r="H1206" s="1"/>
      <c r="I1206" s="1"/>
      <c r="J1206" s="1"/>
      <c r="K1206" s="1"/>
      <c r="L1206" s="1"/>
      <c r="M1206" s="1"/>
      <c r="N1206" s="1"/>
      <c r="O1206" s="1"/>
      <c r="P1206" s="78"/>
      <c r="Q1206" s="78"/>
    </row>
    <row r="1207" spans="1:17" x14ac:dyDescent="0.25">
      <c r="A1207" t="str">
        <f t="shared" si="18"/>
        <v>2_484</v>
      </c>
      <c r="B1207" s="1">
        <v>2</v>
      </c>
      <c r="C1207" s="1">
        <v>484</v>
      </c>
      <c r="D1207" s="1">
        <v>4.6405000000000003</v>
      </c>
      <c r="E1207" s="1">
        <v>2.3639999999999999</v>
      </c>
      <c r="F1207" s="1">
        <v>4.5250999999999999E-4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</row>
    <row r="1208" spans="1:17" x14ac:dyDescent="0.25">
      <c r="A1208" t="str">
        <f t="shared" si="18"/>
        <v>2_485</v>
      </c>
      <c r="B1208" s="1">
        <v>2</v>
      </c>
      <c r="C1208" s="1">
        <v>485</v>
      </c>
      <c r="D1208" s="1">
        <v>4.9501999999999997</v>
      </c>
      <c r="E1208" s="1">
        <v>2.3734999999999999</v>
      </c>
      <c r="F1208" s="1">
        <v>9.969E-4</v>
      </c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</row>
    <row r="1209" spans="1:17" x14ac:dyDescent="0.25">
      <c r="A1209" t="str">
        <f t="shared" si="18"/>
        <v>2_486</v>
      </c>
      <c r="B1209" s="1">
        <v>2</v>
      </c>
      <c r="C1209" s="1">
        <v>486</v>
      </c>
      <c r="D1209" s="1">
        <v>4.4935</v>
      </c>
      <c r="E1209" s="1">
        <v>2.3828</v>
      </c>
      <c r="F1209" s="1">
        <v>1.4168999999999999E-2</v>
      </c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</row>
    <row r="1210" spans="1:17" x14ac:dyDescent="0.25">
      <c r="A1210" t="str">
        <f t="shared" si="18"/>
        <v>2_487</v>
      </c>
      <c r="B1210" s="1">
        <v>2</v>
      </c>
      <c r="C1210" s="1">
        <v>487</v>
      </c>
      <c r="D1210" s="1">
        <v>4.84</v>
      </c>
      <c r="E1210" s="1">
        <v>2.3919999999999999</v>
      </c>
      <c r="F1210" s="1">
        <v>1.3422999999999999E-2</v>
      </c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</row>
    <row r="1211" spans="1:17" x14ac:dyDescent="0.25">
      <c r="A1211" t="str">
        <f t="shared" si="18"/>
        <v>2_488</v>
      </c>
      <c r="B1211" s="1">
        <v>2</v>
      </c>
      <c r="C1211" s="1">
        <v>488</v>
      </c>
      <c r="D1211" s="1">
        <v>4.9031000000000002</v>
      </c>
      <c r="E1211" s="1">
        <v>2.4014000000000002</v>
      </c>
      <c r="F1211" s="1">
        <v>-9.9088000000000006E-3</v>
      </c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</row>
    <row r="1212" spans="1:17" x14ac:dyDescent="0.25">
      <c r="A1212" t="str">
        <f t="shared" si="18"/>
        <v>2_489</v>
      </c>
      <c r="B1212" s="1">
        <v>2</v>
      </c>
      <c r="C1212" s="1">
        <v>489</v>
      </c>
      <c r="D1212" s="1">
        <v>4.7542999999999997</v>
      </c>
      <c r="E1212" s="1">
        <v>2.411</v>
      </c>
      <c r="F1212" s="1">
        <v>-3.3028000000000002E-4</v>
      </c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</row>
    <row r="1213" spans="1:17" x14ac:dyDescent="0.25">
      <c r="A1213" t="str">
        <f t="shared" si="18"/>
        <v>2_490</v>
      </c>
      <c r="B1213" s="1">
        <v>2</v>
      </c>
      <c r="C1213" s="1">
        <v>490</v>
      </c>
      <c r="D1213" s="1">
        <v>4.7394999999999996</v>
      </c>
      <c r="E1213" s="1">
        <v>2.4203999999999999</v>
      </c>
      <c r="F1213" s="1">
        <v>-9.2854000000000005E-4</v>
      </c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</row>
    <row r="1214" spans="1:17" x14ac:dyDescent="0.25">
      <c r="A1214" t="str">
        <f t="shared" si="18"/>
        <v>2_491</v>
      </c>
      <c r="B1214" s="1">
        <v>2</v>
      </c>
      <c r="C1214" s="1">
        <v>491</v>
      </c>
      <c r="D1214" s="1">
        <v>5.1334</v>
      </c>
      <c r="E1214" s="1">
        <v>2.4304000000000001</v>
      </c>
      <c r="F1214" s="1">
        <v>3.8939999999999999E-3</v>
      </c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</row>
    <row r="1215" spans="1:17" x14ac:dyDescent="0.25">
      <c r="A1215" t="str">
        <f t="shared" si="18"/>
        <v>2_492</v>
      </c>
      <c r="B1215" s="1">
        <v>2</v>
      </c>
      <c r="C1215" s="1">
        <v>492</v>
      </c>
      <c r="D1215" s="1">
        <v>5.2784000000000004</v>
      </c>
      <c r="E1215" s="1">
        <v>2.4413</v>
      </c>
      <c r="F1215" s="1">
        <v>4.1394E-2</v>
      </c>
      <c r="G1215" s="1"/>
      <c r="H1215" s="1"/>
      <c r="I1215" s="1"/>
      <c r="J1215" s="1"/>
      <c r="K1215" s="1"/>
      <c r="L1215" s="1"/>
      <c r="M1215" s="1"/>
      <c r="N1215" s="78"/>
      <c r="O1215" s="1"/>
      <c r="P1215" s="1"/>
      <c r="Q1215" s="1"/>
    </row>
    <row r="1216" spans="1:17" x14ac:dyDescent="0.25">
      <c r="A1216" t="str">
        <f t="shared" si="18"/>
        <v>2_493</v>
      </c>
      <c r="B1216" s="1">
        <v>2</v>
      </c>
      <c r="C1216" s="1">
        <v>493</v>
      </c>
      <c r="D1216" s="1">
        <v>5.6501000000000001</v>
      </c>
      <c r="E1216" s="1">
        <v>2.4523000000000001</v>
      </c>
      <c r="F1216" s="1">
        <v>7.0548E-3</v>
      </c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</row>
    <row r="1217" spans="1:17" x14ac:dyDescent="0.25">
      <c r="A1217" t="str">
        <f t="shared" si="18"/>
        <v>2_494</v>
      </c>
      <c r="B1217" s="1">
        <v>2</v>
      </c>
      <c r="C1217" s="1">
        <v>494</v>
      </c>
      <c r="D1217" s="1">
        <v>6.1007999999999996</v>
      </c>
      <c r="E1217" s="1">
        <v>2.4645000000000001</v>
      </c>
      <c r="F1217" s="1">
        <v>6.0832999999999998E-3</v>
      </c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</row>
    <row r="1218" spans="1:17" x14ac:dyDescent="0.25">
      <c r="A1218" t="str">
        <f t="shared" si="18"/>
        <v>2_495</v>
      </c>
      <c r="B1218" s="1">
        <v>2</v>
      </c>
      <c r="C1218" s="1">
        <v>495</v>
      </c>
      <c r="D1218" s="1">
        <v>6.2834000000000003</v>
      </c>
      <c r="E1218" s="1">
        <v>2.4773000000000001</v>
      </c>
      <c r="F1218" s="1">
        <v>6.2177999999999999E-3</v>
      </c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</row>
    <row r="1219" spans="1:17" x14ac:dyDescent="0.25">
      <c r="A1219" t="str">
        <f t="shared" ref="A1219:A1282" si="19">B1219&amp;"_"&amp;C1219</f>
        <v>2_496</v>
      </c>
      <c r="B1219" s="1">
        <v>2</v>
      </c>
      <c r="C1219" s="1">
        <v>496</v>
      </c>
      <c r="D1219" s="1">
        <v>6.3425000000000002</v>
      </c>
      <c r="E1219" s="1">
        <v>2.4901</v>
      </c>
      <c r="F1219" s="1">
        <v>1.3132E-2</v>
      </c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</row>
    <row r="1220" spans="1:17" x14ac:dyDescent="0.25">
      <c r="A1220" t="str">
        <f t="shared" si="19"/>
        <v>2_497</v>
      </c>
      <c r="B1220" s="1">
        <v>2</v>
      </c>
      <c r="C1220" s="1">
        <v>497</v>
      </c>
      <c r="D1220" s="1">
        <v>6.226</v>
      </c>
      <c r="E1220" s="1">
        <v>2.5030999999999999</v>
      </c>
      <c r="F1220" s="1">
        <v>4.5697999999999997E-3</v>
      </c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</row>
    <row r="1221" spans="1:17" x14ac:dyDescent="0.25">
      <c r="A1221" t="str">
        <f t="shared" si="19"/>
        <v>2_498</v>
      </c>
      <c r="B1221" s="1">
        <v>2</v>
      </c>
      <c r="C1221" s="1">
        <v>498</v>
      </c>
      <c r="D1221" s="1">
        <v>6.1021000000000001</v>
      </c>
      <c r="E1221" s="1">
        <v>2.516</v>
      </c>
      <c r="F1221" s="1">
        <v>1.5529000000000001E-4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</row>
    <row r="1222" spans="1:17" x14ac:dyDescent="0.25">
      <c r="A1222" t="str">
        <f t="shared" si="19"/>
        <v>2_499</v>
      </c>
      <c r="B1222" s="1">
        <v>2</v>
      </c>
      <c r="C1222" s="1">
        <v>499</v>
      </c>
      <c r="D1222" s="1">
        <v>5.6951000000000001</v>
      </c>
      <c r="E1222" s="1">
        <v>2.5283000000000002</v>
      </c>
      <c r="F1222" s="1">
        <v>-7.2152000000000002E-4</v>
      </c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</row>
    <row r="1223" spans="1:17" x14ac:dyDescent="0.25">
      <c r="A1223" t="str">
        <f t="shared" si="19"/>
        <v>2_500</v>
      </c>
      <c r="B1223" s="1">
        <v>2</v>
      </c>
      <c r="C1223" s="1">
        <v>500</v>
      </c>
      <c r="D1223" s="1">
        <v>6.2640000000000002</v>
      </c>
      <c r="E1223" s="1">
        <v>2.5402999999999998</v>
      </c>
      <c r="F1223" s="1">
        <v>1.5624000000000001E-2</v>
      </c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</row>
    <row r="1224" spans="1:17" x14ac:dyDescent="0.25">
      <c r="A1224" t="str">
        <f t="shared" si="19"/>
        <v>2_501</v>
      </c>
      <c r="B1224" s="1">
        <v>2</v>
      </c>
      <c r="C1224" s="1">
        <v>501</v>
      </c>
      <c r="D1224" s="1">
        <v>6.1824000000000003</v>
      </c>
      <c r="E1224" s="1">
        <v>2.5535000000000001</v>
      </c>
      <c r="F1224" s="1">
        <v>-2.0871E-4</v>
      </c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</row>
    <row r="1225" spans="1:17" x14ac:dyDescent="0.25">
      <c r="A1225" t="str">
        <f t="shared" si="19"/>
        <v>2_502</v>
      </c>
      <c r="B1225" s="1">
        <v>2</v>
      </c>
      <c r="C1225" s="1">
        <v>502</v>
      </c>
      <c r="D1225" s="1">
        <v>6.1807999999999996</v>
      </c>
      <c r="E1225" s="1">
        <v>2.5667</v>
      </c>
      <c r="F1225" s="1">
        <v>2.3988E-3</v>
      </c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</row>
    <row r="1226" spans="1:17" x14ac:dyDescent="0.25">
      <c r="A1226" t="str">
        <f t="shared" si="19"/>
        <v>2_503</v>
      </c>
      <c r="B1226" s="1">
        <v>2</v>
      </c>
      <c r="C1226" s="1">
        <v>503</v>
      </c>
      <c r="D1226" s="1">
        <v>6.0023</v>
      </c>
      <c r="E1226" s="1">
        <v>2.5796999999999999</v>
      </c>
      <c r="F1226" s="1">
        <v>6.7152000000000002E-3</v>
      </c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</row>
    <row r="1227" spans="1:17" x14ac:dyDescent="0.25">
      <c r="A1227" t="str">
        <f t="shared" si="19"/>
        <v>2_504</v>
      </c>
      <c r="B1227" s="1">
        <v>2</v>
      </c>
      <c r="C1227" s="1">
        <v>504</v>
      </c>
      <c r="D1227" s="1">
        <v>6.4340000000000002</v>
      </c>
      <c r="E1227" s="1">
        <v>2.5931000000000002</v>
      </c>
      <c r="F1227" s="1">
        <v>1.4508999999999999E-2</v>
      </c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</row>
    <row r="1228" spans="1:17" x14ac:dyDescent="0.25">
      <c r="A1228" t="str">
        <f t="shared" si="19"/>
        <v>2_505</v>
      </c>
      <c r="B1228" s="1">
        <v>2</v>
      </c>
      <c r="C1228" s="1">
        <v>505</v>
      </c>
      <c r="D1228" s="1">
        <v>6.4519000000000002</v>
      </c>
      <c r="E1228" s="1">
        <v>2.6069</v>
      </c>
      <c r="F1228" s="1">
        <v>2.8448999999999999E-2</v>
      </c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</row>
    <row r="1229" spans="1:17" x14ac:dyDescent="0.25">
      <c r="A1229" t="str">
        <f t="shared" si="19"/>
        <v>2_506</v>
      </c>
      <c r="B1229" s="1">
        <v>2</v>
      </c>
      <c r="C1229" s="1">
        <v>506</v>
      </c>
      <c r="D1229" s="1">
        <v>6.4444999999999997</v>
      </c>
      <c r="E1229" s="1">
        <v>2.6206999999999998</v>
      </c>
      <c r="F1229" s="1">
        <v>-9.6813999999999997E-3</v>
      </c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</row>
    <row r="1230" spans="1:17" x14ac:dyDescent="0.25">
      <c r="A1230" t="str">
        <f t="shared" si="19"/>
        <v>2_507</v>
      </c>
      <c r="B1230" s="1">
        <v>2</v>
      </c>
      <c r="C1230" s="1">
        <v>507</v>
      </c>
      <c r="D1230" s="1">
        <v>6.6894</v>
      </c>
      <c r="E1230" s="1">
        <v>2.6349</v>
      </c>
      <c r="F1230" s="1">
        <v>7.8166999999999993E-3</v>
      </c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</row>
    <row r="1231" spans="1:17" x14ac:dyDescent="0.25">
      <c r="A1231" t="str">
        <f t="shared" si="19"/>
        <v>2_508</v>
      </c>
      <c r="B1231" s="1">
        <v>2</v>
      </c>
      <c r="C1231" s="1">
        <v>508</v>
      </c>
      <c r="D1231" s="1">
        <v>6.9024000000000001</v>
      </c>
      <c r="E1231" s="1">
        <v>2.65</v>
      </c>
      <c r="F1231" s="1">
        <v>1.2862E-2</v>
      </c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</row>
    <row r="1232" spans="1:17" x14ac:dyDescent="0.25">
      <c r="A1232" t="str">
        <f t="shared" si="19"/>
        <v>2_509</v>
      </c>
      <c r="B1232" s="1">
        <v>2</v>
      </c>
      <c r="C1232" s="1">
        <v>509</v>
      </c>
      <c r="D1232" s="1">
        <v>6.4938000000000002</v>
      </c>
      <c r="E1232" s="1">
        <v>2.6646999999999998</v>
      </c>
      <c r="F1232" s="1">
        <v>2.5050000000000002E-4</v>
      </c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</row>
    <row r="1233" spans="1:17" x14ac:dyDescent="0.25">
      <c r="A1233" t="str">
        <f t="shared" si="19"/>
        <v>2_510</v>
      </c>
      <c r="B1233" s="1">
        <v>2</v>
      </c>
      <c r="C1233" s="1">
        <v>510</v>
      </c>
      <c r="D1233" s="1">
        <v>6.4587000000000003</v>
      </c>
      <c r="E1233" s="1">
        <v>2.6789999999999998</v>
      </c>
      <c r="F1233" s="1">
        <v>5.5750000000000001E-3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</row>
    <row r="1234" spans="1:17" x14ac:dyDescent="0.25">
      <c r="A1234" t="str">
        <f t="shared" si="19"/>
        <v>2_511</v>
      </c>
      <c r="B1234" s="1">
        <v>2</v>
      </c>
      <c r="C1234" s="1">
        <v>511</v>
      </c>
      <c r="D1234" s="1">
        <v>6.4480000000000004</v>
      </c>
      <c r="E1234" s="1">
        <v>2.6934</v>
      </c>
      <c r="F1234" s="1">
        <v>1.176E-2</v>
      </c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</row>
    <row r="1235" spans="1:17" x14ac:dyDescent="0.25">
      <c r="A1235" t="str">
        <f t="shared" si="19"/>
        <v>2_512</v>
      </c>
      <c r="B1235" s="1">
        <v>2</v>
      </c>
      <c r="C1235" s="1">
        <v>512</v>
      </c>
      <c r="D1235" s="1">
        <v>6.1003999999999996</v>
      </c>
      <c r="E1235" s="1">
        <v>2.7075999999999998</v>
      </c>
      <c r="F1235" s="1">
        <v>1.5772000000000001E-2</v>
      </c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</row>
    <row r="1236" spans="1:17" x14ac:dyDescent="0.25">
      <c r="A1236" t="str">
        <f t="shared" si="19"/>
        <v>2_513</v>
      </c>
      <c r="B1236" s="1">
        <v>2</v>
      </c>
      <c r="C1236" s="1">
        <v>513</v>
      </c>
      <c r="D1236" s="1">
        <v>5.9377000000000004</v>
      </c>
      <c r="E1236" s="1">
        <v>2.7214</v>
      </c>
      <c r="F1236" s="1">
        <v>-3.5216999999999998E-2</v>
      </c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</row>
    <row r="1237" spans="1:17" x14ac:dyDescent="0.25">
      <c r="A1237" t="str">
        <f t="shared" si="19"/>
        <v>2_514</v>
      </c>
      <c r="B1237" s="1">
        <v>2</v>
      </c>
      <c r="C1237" s="1">
        <v>514</v>
      </c>
      <c r="D1237" s="1">
        <v>5.9733999999999998</v>
      </c>
      <c r="E1237" s="1">
        <v>2.7347000000000001</v>
      </c>
      <c r="F1237" s="1">
        <v>-8.3611999999999992E-3</v>
      </c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</row>
    <row r="1238" spans="1:17" x14ac:dyDescent="0.25">
      <c r="A1238" t="str">
        <f t="shared" si="19"/>
        <v>2_515</v>
      </c>
      <c r="B1238" s="1">
        <v>2</v>
      </c>
      <c r="C1238" s="1">
        <v>515</v>
      </c>
      <c r="D1238" s="1">
        <v>5.9425999999999997</v>
      </c>
      <c r="E1238" s="1">
        <v>2.7482000000000002</v>
      </c>
      <c r="F1238" s="1">
        <v>8.6540000000000002E-3</v>
      </c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</row>
    <row r="1239" spans="1:17" x14ac:dyDescent="0.25">
      <c r="A1239" t="str">
        <f t="shared" si="19"/>
        <v>2_516</v>
      </c>
      <c r="B1239" s="1">
        <v>2</v>
      </c>
      <c r="C1239" s="1">
        <v>516</v>
      </c>
      <c r="D1239" s="1">
        <v>5.9847000000000001</v>
      </c>
      <c r="E1239" s="1">
        <v>2.7618999999999998</v>
      </c>
      <c r="F1239" s="1">
        <v>1.2636E-2</v>
      </c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</row>
    <row r="1240" spans="1:17" x14ac:dyDescent="0.25">
      <c r="A1240" t="str">
        <f t="shared" si="19"/>
        <v>2_517</v>
      </c>
      <c r="B1240" s="1">
        <v>2</v>
      </c>
      <c r="C1240" s="1">
        <v>517</v>
      </c>
      <c r="D1240" s="1">
        <v>6.0101000000000004</v>
      </c>
      <c r="E1240" s="1">
        <v>2.7757000000000001</v>
      </c>
      <c r="F1240" s="1">
        <v>2.2166000000000002E-2</v>
      </c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</row>
    <row r="1241" spans="1:17" x14ac:dyDescent="0.25">
      <c r="A1241" t="str">
        <f t="shared" si="19"/>
        <v>2_518</v>
      </c>
      <c r="B1241" s="1">
        <v>2</v>
      </c>
      <c r="C1241" s="1">
        <v>518</v>
      </c>
      <c r="D1241" s="1">
        <v>6.6174999999999997</v>
      </c>
      <c r="E1241" s="1">
        <v>2.7902</v>
      </c>
      <c r="F1241" s="1">
        <v>1.3854E-2</v>
      </c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</row>
    <row r="1242" spans="1:17" x14ac:dyDescent="0.25">
      <c r="A1242" t="str">
        <f t="shared" si="19"/>
        <v>2_519</v>
      </c>
      <c r="B1242" s="1">
        <v>2</v>
      </c>
      <c r="C1242" s="1">
        <v>519</v>
      </c>
      <c r="D1242" s="1">
        <v>6.5133999999999999</v>
      </c>
      <c r="E1242" s="1">
        <v>2.8056000000000001</v>
      </c>
      <c r="F1242" s="1">
        <v>-8.6076000000000002E-4</v>
      </c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</row>
    <row r="1243" spans="1:17" x14ac:dyDescent="0.25">
      <c r="A1243" t="str">
        <f t="shared" si="19"/>
        <v>2_520</v>
      </c>
      <c r="B1243" s="1">
        <v>2</v>
      </c>
      <c r="C1243" s="1">
        <v>520</v>
      </c>
      <c r="D1243" s="1">
        <v>6.2670000000000003</v>
      </c>
      <c r="E1243" s="1">
        <v>2.8209</v>
      </c>
      <c r="F1243" s="1">
        <v>-5.6628E-3</v>
      </c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</row>
    <row r="1244" spans="1:17" x14ac:dyDescent="0.25">
      <c r="A1244" t="str">
        <f t="shared" si="19"/>
        <v>2_521</v>
      </c>
      <c r="B1244" s="1">
        <v>2</v>
      </c>
      <c r="C1244" s="1">
        <v>521</v>
      </c>
      <c r="D1244" s="1">
        <v>6.1543999999999999</v>
      </c>
      <c r="E1244" s="1">
        <v>2.8353999999999999</v>
      </c>
      <c r="F1244" s="1">
        <v>-8.0867999999999999E-3</v>
      </c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</row>
    <row r="1245" spans="1:17" x14ac:dyDescent="0.25">
      <c r="A1245" t="str">
        <f t="shared" si="19"/>
        <v>2_522</v>
      </c>
      <c r="B1245" s="1">
        <v>2</v>
      </c>
      <c r="C1245" s="1">
        <v>522</v>
      </c>
      <c r="D1245" s="1">
        <v>6.2175000000000002</v>
      </c>
      <c r="E1245" s="1">
        <v>2.8500999999999999</v>
      </c>
      <c r="F1245" s="1">
        <v>1.4496999999999999E-2</v>
      </c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</row>
    <row r="1246" spans="1:17" x14ac:dyDescent="0.25">
      <c r="A1246" t="str">
        <f t="shared" si="19"/>
        <v>2_523</v>
      </c>
      <c r="B1246" s="1">
        <v>2</v>
      </c>
      <c r="C1246" s="1">
        <v>523</v>
      </c>
      <c r="D1246" s="1">
        <v>5.8762999999999996</v>
      </c>
      <c r="E1246" s="1">
        <v>2.8645</v>
      </c>
      <c r="F1246" s="1">
        <v>-1.4259000000000001E-2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</row>
    <row r="1247" spans="1:17" x14ac:dyDescent="0.25">
      <c r="A1247" t="str">
        <f t="shared" si="19"/>
        <v>2_524</v>
      </c>
      <c r="B1247" s="1">
        <v>2</v>
      </c>
      <c r="C1247" s="1">
        <v>524</v>
      </c>
      <c r="D1247" s="1">
        <v>6.2618</v>
      </c>
      <c r="E1247" s="1">
        <v>2.8793000000000002</v>
      </c>
      <c r="F1247" s="1">
        <v>8.9408999999999999E-3</v>
      </c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</row>
    <row r="1248" spans="1:17" x14ac:dyDescent="0.25">
      <c r="A1248" t="str">
        <f t="shared" si="19"/>
        <v>2_525</v>
      </c>
      <c r="B1248" s="1">
        <v>2</v>
      </c>
      <c r="C1248" s="1">
        <v>525</v>
      </c>
      <c r="D1248" s="1">
        <v>6.4120999999999997</v>
      </c>
      <c r="E1248" s="1">
        <v>2.8948</v>
      </c>
      <c r="F1248" s="1">
        <v>-1.4205000000000001E-3</v>
      </c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</row>
    <row r="1249" spans="1:17" x14ac:dyDescent="0.25">
      <c r="A1249" t="str">
        <f t="shared" si="19"/>
        <v>2_526</v>
      </c>
      <c r="B1249" s="1">
        <v>2</v>
      </c>
      <c r="C1249" s="1">
        <v>526</v>
      </c>
      <c r="D1249" s="1">
        <v>6.5003000000000002</v>
      </c>
      <c r="E1249" s="1">
        <v>2.9104000000000001</v>
      </c>
      <c r="F1249" s="1">
        <v>-6.3280000000000003E-3</v>
      </c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</row>
    <row r="1250" spans="1:17" x14ac:dyDescent="0.25">
      <c r="A1250" t="str">
        <f t="shared" si="19"/>
        <v>2_527</v>
      </c>
      <c r="B1250" s="1">
        <v>2</v>
      </c>
      <c r="C1250" s="1">
        <v>527</v>
      </c>
      <c r="D1250" s="1">
        <v>6.3413000000000004</v>
      </c>
      <c r="E1250" s="1">
        <v>2.9260000000000002</v>
      </c>
      <c r="F1250" s="1">
        <v>-2.1699000000000002E-3</v>
      </c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</row>
    <row r="1251" spans="1:17" x14ac:dyDescent="0.25">
      <c r="A1251" t="str">
        <f t="shared" si="19"/>
        <v>2_528</v>
      </c>
      <c r="B1251" s="1">
        <v>2</v>
      </c>
      <c r="C1251" s="1">
        <v>528</v>
      </c>
      <c r="D1251" s="1">
        <v>6.1021999999999998</v>
      </c>
      <c r="E1251" s="1">
        <v>2.9416000000000002</v>
      </c>
      <c r="F1251" s="1">
        <v>5.1211E-3</v>
      </c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</row>
    <row r="1252" spans="1:17" x14ac:dyDescent="0.25">
      <c r="A1252" t="str">
        <f t="shared" si="19"/>
        <v>2_529</v>
      </c>
      <c r="B1252" s="1">
        <v>2</v>
      </c>
      <c r="C1252" s="1">
        <v>529</v>
      </c>
      <c r="D1252" s="1">
        <v>6.0488</v>
      </c>
      <c r="E1252" s="1">
        <v>2.9563999999999999</v>
      </c>
      <c r="F1252" s="1">
        <v>1.3197E-2</v>
      </c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</row>
    <row r="1253" spans="1:17" x14ac:dyDescent="0.25">
      <c r="A1253" t="str">
        <f t="shared" si="19"/>
        <v>2_530</v>
      </c>
      <c r="B1253" s="1">
        <v>2</v>
      </c>
      <c r="C1253" s="1">
        <v>530</v>
      </c>
      <c r="D1253" s="1">
        <v>6.1513999999999998</v>
      </c>
      <c r="E1253" s="1">
        <v>2.9712999999999998</v>
      </c>
      <c r="F1253" s="1">
        <v>2.2013000000000001E-2</v>
      </c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</row>
    <row r="1254" spans="1:17" x14ac:dyDescent="0.25">
      <c r="A1254" t="str">
        <f t="shared" si="19"/>
        <v>2_531</v>
      </c>
      <c r="B1254" s="1">
        <v>2</v>
      </c>
      <c r="C1254" s="1">
        <v>531</v>
      </c>
      <c r="D1254" s="1">
        <v>5.9431000000000003</v>
      </c>
      <c r="E1254" s="1">
        <v>2.9857999999999998</v>
      </c>
      <c r="F1254" s="1">
        <v>7.8571000000000005E-3</v>
      </c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</row>
    <row r="1255" spans="1:17" x14ac:dyDescent="0.25">
      <c r="A1255" t="str">
        <f t="shared" si="19"/>
        <v>2_532</v>
      </c>
      <c r="B1255" s="1">
        <v>2</v>
      </c>
      <c r="C1255" s="1">
        <v>532</v>
      </c>
      <c r="D1255" s="1">
        <v>5.6592000000000002</v>
      </c>
      <c r="E1255" s="1">
        <v>3.0002</v>
      </c>
      <c r="F1255" s="1">
        <v>4.1018000000000001E-4</v>
      </c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</row>
    <row r="1256" spans="1:17" x14ac:dyDescent="0.25">
      <c r="A1256" t="str">
        <f t="shared" si="19"/>
        <v>2_533</v>
      </c>
      <c r="B1256" s="1">
        <v>2</v>
      </c>
      <c r="C1256" s="1">
        <v>533</v>
      </c>
      <c r="D1256" s="1">
        <v>5.7693000000000003</v>
      </c>
      <c r="E1256" s="1">
        <v>3.0146000000000002</v>
      </c>
      <c r="F1256" s="1">
        <v>2.5361000000000002E-2</v>
      </c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</row>
    <row r="1257" spans="1:17" x14ac:dyDescent="0.25">
      <c r="A1257" t="str">
        <f t="shared" si="19"/>
        <v>2_534</v>
      </c>
      <c r="B1257" s="1">
        <v>2</v>
      </c>
      <c r="C1257" s="1">
        <v>534</v>
      </c>
      <c r="D1257" s="1">
        <v>5.6809000000000003</v>
      </c>
      <c r="E1257" s="1">
        <v>3.0289000000000001</v>
      </c>
      <c r="F1257" s="1">
        <v>8.2018999999999998E-3</v>
      </c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</row>
    <row r="1258" spans="1:17" x14ac:dyDescent="0.25">
      <c r="A1258" t="str">
        <f t="shared" si="19"/>
        <v>2_535</v>
      </c>
      <c r="B1258" s="1">
        <v>2</v>
      </c>
      <c r="C1258" s="1">
        <v>535</v>
      </c>
      <c r="D1258" s="1">
        <v>5.6749000000000001</v>
      </c>
      <c r="E1258" s="1">
        <v>3.0432999999999999</v>
      </c>
      <c r="F1258" s="1">
        <v>-1.4708000000000001E-2</v>
      </c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</row>
    <row r="1259" spans="1:17" x14ac:dyDescent="0.25">
      <c r="A1259" t="str">
        <f t="shared" si="19"/>
        <v>2_536</v>
      </c>
      <c r="B1259" s="1">
        <v>2</v>
      </c>
      <c r="C1259" s="1">
        <v>536</v>
      </c>
      <c r="D1259" s="1">
        <v>5.5065999999999997</v>
      </c>
      <c r="E1259" s="1">
        <v>3.0573000000000001</v>
      </c>
      <c r="F1259" s="1">
        <v>1.2444999999999999E-2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</row>
    <row r="1260" spans="1:17" x14ac:dyDescent="0.25">
      <c r="A1260" t="str">
        <f t="shared" si="19"/>
        <v>2_537</v>
      </c>
      <c r="B1260" s="1">
        <v>2</v>
      </c>
      <c r="C1260" s="1">
        <v>537</v>
      </c>
      <c r="D1260" s="1">
        <v>5.0784000000000002</v>
      </c>
      <c r="E1260" s="1">
        <v>3.0707</v>
      </c>
      <c r="F1260" s="1">
        <v>9.0883000000000005E-3</v>
      </c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</row>
    <row r="1261" spans="1:17" x14ac:dyDescent="0.25">
      <c r="A1261" t="str">
        <f t="shared" si="19"/>
        <v>2_538</v>
      </c>
      <c r="B1261" s="1">
        <v>2</v>
      </c>
      <c r="C1261" s="1">
        <v>538</v>
      </c>
      <c r="D1261" s="1">
        <v>5.0016999999999996</v>
      </c>
      <c r="E1261" s="1">
        <v>3.0832999999999999</v>
      </c>
      <c r="F1261" s="1">
        <v>7.6544999999999998E-3</v>
      </c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</row>
    <row r="1262" spans="1:17" x14ac:dyDescent="0.25">
      <c r="A1262" t="str">
        <f t="shared" si="19"/>
        <v>2_539</v>
      </c>
      <c r="B1262" s="1">
        <v>2</v>
      </c>
      <c r="C1262" s="1">
        <v>539</v>
      </c>
      <c r="D1262" s="1">
        <v>5.1595000000000004</v>
      </c>
      <c r="E1262" s="1">
        <v>3.0964</v>
      </c>
      <c r="F1262" s="1">
        <v>-8.3257999999999995E-3</v>
      </c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</row>
    <row r="1263" spans="1:17" x14ac:dyDescent="0.25">
      <c r="A1263" t="str">
        <f t="shared" si="19"/>
        <v>2_540</v>
      </c>
      <c r="B1263" s="1">
        <v>2</v>
      </c>
      <c r="C1263" s="1">
        <v>540</v>
      </c>
      <c r="D1263" s="1">
        <v>5.0406000000000004</v>
      </c>
      <c r="E1263" s="1">
        <v>3.1093000000000002</v>
      </c>
      <c r="F1263" s="1">
        <v>1.2507000000000001E-2</v>
      </c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</row>
    <row r="1264" spans="1:17" x14ac:dyDescent="0.25">
      <c r="A1264" t="str">
        <f t="shared" si="19"/>
        <v>2_541</v>
      </c>
      <c r="B1264" s="1">
        <v>2</v>
      </c>
      <c r="C1264" s="1">
        <v>541</v>
      </c>
      <c r="D1264" s="1">
        <v>4.9401000000000002</v>
      </c>
      <c r="E1264" s="1">
        <v>3.1223000000000001</v>
      </c>
      <c r="F1264" s="1">
        <v>-1.7885000000000002E-2</v>
      </c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</row>
    <row r="1265" spans="1:17" x14ac:dyDescent="0.25">
      <c r="A1265" t="str">
        <f t="shared" si="19"/>
        <v>2_542</v>
      </c>
      <c r="B1265" s="1">
        <v>2</v>
      </c>
      <c r="C1265" s="1">
        <v>542</v>
      </c>
      <c r="D1265" s="1">
        <v>4.8655999999999997</v>
      </c>
      <c r="E1265" s="1">
        <v>3.1349999999999998</v>
      </c>
      <c r="F1265" s="1">
        <v>4.4244999999999996E-3</v>
      </c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</row>
    <row r="1266" spans="1:17" x14ac:dyDescent="0.25">
      <c r="A1266" t="str">
        <f t="shared" si="19"/>
        <v>2_543</v>
      </c>
      <c r="B1266" s="1">
        <v>2</v>
      </c>
      <c r="C1266" s="1">
        <v>543</v>
      </c>
      <c r="D1266" s="1">
        <v>4.8925000000000001</v>
      </c>
      <c r="E1266" s="1">
        <v>3.1476000000000002</v>
      </c>
      <c r="F1266" s="1">
        <v>1.2009000000000001E-2</v>
      </c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</row>
    <row r="1267" spans="1:17" x14ac:dyDescent="0.25">
      <c r="A1267" t="str">
        <f t="shared" si="19"/>
        <v>2_544</v>
      </c>
      <c r="B1267" s="1">
        <v>2</v>
      </c>
      <c r="C1267" s="1">
        <v>544</v>
      </c>
      <c r="D1267" s="1">
        <v>4.7506000000000004</v>
      </c>
      <c r="E1267" s="1">
        <v>3.1604999999999999</v>
      </c>
      <c r="F1267" s="1">
        <v>-6.5826000000000001E-3</v>
      </c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</row>
    <row r="1268" spans="1:17" x14ac:dyDescent="0.25">
      <c r="A1268" t="str">
        <f t="shared" si="19"/>
        <v>2_545</v>
      </c>
      <c r="B1268" s="1">
        <v>2</v>
      </c>
      <c r="C1268" s="1">
        <v>545</v>
      </c>
      <c r="D1268" s="1">
        <v>4.6093000000000002</v>
      </c>
      <c r="E1268" s="1">
        <v>3.173</v>
      </c>
      <c r="F1268" s="1">
        <v>-3.9351000000000002E-4</v>
      </c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</row>
    <row r="1269" spans="1:17" x14ac:dyDescent="0.25">
      <c r="A1269" t="str">
        <f t="shared" si="19"/>
        <v>2_546</v>
      </c>
      <c r="B1269" s="1">
        <v>2</v>
      </c>
      <c r="C1269" s="1">
        <v>546</v>
      </c>
      <c r="D1269" s="1">
        <v>4.5819000000000001</v>
      </c>
      <c r="E1269" s="1">
        <v>3.1850999999999998</v>
      </c>
      <c r="F1269" s="1">
        <v>3.4906E-3</v>
      </c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</row>
    <row r="1270" spans="1:17" x14ac:dyDescent="0.25">
      <c r="A1270" t="str">
        <f t="shared" si="19"/>
        <v>2_547</v>
      </c>
      <c r="B1270" s="1">
        <v>2</v>
      </c>
      <c r="C1270" s="1">
        <v>547</v>
      </c>
      <c r="D1270" s="1">
        <v>4.9935999999999998</v>
      </c>
      <c r="E1270" s="1">
        <v>3.198</v>
      </c>
      <c r="F1270" s="1">
        <v>2.5271999999999998E-3</v>
      </c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</row>
    <row r="1271" spans="1:17" x14ac:dyDescent="0.25">
      <c r="A1271" t="str">
        <f t="shared" si="19"/>
        <v>2_548</v>
      </c>
      <c r="B1271" s="1">
        <v>2</v>
      </c>
      <c r="C1271" s="1">
        <v>548</v>
      </c>
      <c r="D1271" s="1">
        <v>5.2095000000000002</v>
      </c>
      <c r="E1271" s="1">
        <v>3.2120000000000002</v>
      </c>
      <c r="F1271" s="1">
        <v>-1.8475999999999999E-2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</row>
    <row r="1272" spans="1:17" x14ac:dyDescent="0.25">
      <c r="A1272" t="str">
        <f t="shared" si="19"/>
        <v>2_549</v>
      </c>
      <c r="B1272" s="1">
        <v>2</v>
      </c>
      <c r="C1272" s="1">
        <v>549</v>
      </c>
      <c r="D1272" s="1">
        <v>5.0637999999999996</v>
      </c>
      <c r="E1272" s="1">
        <v>3.2254999999999998</v>
      </c>
      <c r="F1272" s="1">
        <v>8.1528E-3</v>
      </c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</row>
    <row r="1273" spans="1:17" x14ac:dyDescent="0.25">
      <c r="A1273" t="str">
        <f t="shared" si="19"/>
        <v>2_550</v>
      </c>
      <c r="B1273" s="1">
        <v>2</v>
      </c>
      <c r="C1273" s="1">
        <v>550</v>
      </c>
      <c r="D1273" s="1">
        <v>4.9428000000000001</v>
      </c>
      <c r="E1273" s="1">
        <v>3.2389000000000001</v>
      </c>
      <c r="F1273" s="1">
        <v>2.2020000000000001E-2</v>
      </c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</row>
    <row r="1274" spans="1:17" x14ac:dyDescent="0.25">
      <c r="A1274" t="str">
        <f t="shared" si="19"/>
        <v>2_551</v>
      </c>
      <c r="B1274" s="1">
        <v>2</v>
      </c>
      <c r="C1274" s="1">
        <v>551</v>
      </c>
      <c r="D1274" s="1">
        <v>4.9618000000000002</v>
      </c>
      <c r="E1274" s="1">
        <v>3.2522000000000002</v>
      </c>
      <c r="F1274" s="1">
        <v>1.1684E-2</v>
      </c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</row>
    <row r="1275" spans="1:17" x14ac:dyDescent="0.25">
      <c r="A1275" t="str">
        <f t="shared" si="19"/>
        <v>2_552</v>
      </c>
      <c r="B1275" s="1">
        <v>2</v>
      </c>
      <c r="C1275" s="1">
        <v>552</v>
      </c>
      <c r="D1275" s="1">
        <v>5.0759999999999996</v>
      </c>
      <c r="E1275" s="1">
        <v>3.2658</v>
      </c>
      <c r="F1275" s="1">
        <v>-1.4168E-2</v>
      </c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</row>
    <row r="1276" spans="1:17" x14ac:dyDescent="0.25">
      <c r="A1276" t="str">
        <f t="shared" si="19"/>
        <v>2_553</v>
      </c>
      <c r="B1276" s="1">
        <v>2</v>
      </c>
      <c r="C1276" s="1">
        <v>553</v>
      </c>
      <c r="D1276" s="1">
        <v>5.1914999999999996</v>
      </c>
      <c r="E1276" s="1">
        <v>3.2797000000000001</v>
      </c>
      <c r="F1276" s="1">
        <v>1.8422000000000001E-2</v>
      </c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</row>
    <row r="1277" spans="1:17" x14ac:dyDescent="0.25">
      <c r="A1277" t="str">
        <f t="shared" si="19"/>
        <v>2_554</v>
      </c>
      <c r="B1277" s="1">
        <v>2</v>
      </c>
      <c r="C1277" s="1">
        <v>554</v>
      </c>
      <c r="D1277" s="1">
        <v>5.0170000000000003</v>
      </c>
      <c r="E1277" s="1">
        <v>3.2936000000000001</v>
      </c>
      <c r="F1277" s="1">
        <v>-5.7311000000000003E-3</v>
      </c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</row>
    <row r="1278" spans="1:17" x14ac:dyDescent="0.25">
      <c r="A1278" t="str">
        <f t="shared" si="19"/>
        <v>2_555</v>
      </c>
      <c r="B1278" s="1">
        <v>2</v>
      </c>
      <c r="C1278" s="1">
        <v>555</v>
      </c>
      <c r="D1278" s="1">
        <v>4.4812000000000003</v>
      </c>
      <c r="E1278" s="1">
        <v>3.3068</v>
      </c>
      <c r="F1278" s="1">
        <v>-1.2342000000000001E-2</v>
      </c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</row>
    <row r="1279" spans="1:17" x14ac:dyDescent="0.25">
      <c r="A1279" t="str">
        <f t="shared" si="19"/>
        <v>2_556</v>
      </c>
      <c r="B1279" s="1">
        <v>2</v>
      </c>
      <c r="C1279" s="1">
        <v>556</v>
      </c>
      <c r="D1279" s="1">
        <v>4.5115999999999996</v>
      </c>
      <c r="E1279" s="1">
        <v>3.3188</v>
      </c>
      <c r="F1279" s="1">
        <v>-9.8054000000000006E-3</v>
      </c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</row>
    <row r="1280" spans="1:17" x14ac:dyDescent="0.25">
      <c r="A1280" t="str">
        <f t="shared" si="19"/>
        <v>2_557</v>
      </c>
      <c r="B1280" s="1">
        <v>2</v>
      </c>
      <c r="C1280" s="1">
        <v>557</v>
      </c>
      <c r="D1280" s="1">
        <v>3.9864000000000002</v>
      </c>
      <c r="E1280" s="1">
        <v>3.3302</v>
      </c>
      <c r="F1280" s="1">
        <v>1.7696E-2</v>
      </c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</row>
    <row r="1281" spans="1:17" x14ac:dyDescent="0.25">
      <c r="A1281" t="str">
        <f t="shared" si="19"/>
        <v>2_558</v>
      </c>
      <c r="B1281" s="1">
        <v>2</v>
      </c>
      <c r="C1281" s="1">
        <v>558</v>
      </c>
      <c r="D1281" s="1">
        <v>4.548</v>
      </c>
      <c r="E1281" s="1">
        <v>3.3420000000000001</v>
      </c>
      <c r="F1281" s="1">
        <v>-3.4924000000000001E-4</v>
      </c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</row>
    <row r="1282" spans="1:17" x14ac:dyDescent="0.25">
      <c r="A1282" t="str">
        <f t="shared" si="19"/>
        <v>2_559</v>
      </c>
      <c r="B1282" s="1">
        <v>2</v>
      </c>
      <c r="C1282" s="1">
        <v>559</v>
      </c>
      <c r="D1282" s="1">
        <v>4.2225999999999999</v>
      </c>
      <c r="E1282" s="1">
        <v>3.3544</v>
      </c>
      <c r="F1282" s="1">
        <v>1.3984999999999999E-2</v>
      </c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</row>
    <row r="1283" spans="1:17" x14ac:dyDescent="0.25">
      <c r="A1283" t="str">
        <f t="shared" ref="A1283:A1346" si="20">B1283&amp;"_"&amp;C1283</f>
        <v>2_560</v>
      </c>
      <c r="B1283" s="1">
        <v>2</v>
      </c>
      <c r="C1283" s="1">
        <v>560</v>
      </c>
      <c r="D1283" s="1">
        <v>4.6950000000000003</v>
      </c>
      <c r="E1283" s="1">
        <v>3.3666999999999998</v>
      </c>
      <c r="F1283" s="1">
        <v>2.2872E-2</v>
      </c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</row>
    <row r="1284" spans="1:17" x14ac:dyDescent="0.25">
      <c r="A1284" t="str">
        <f t="shared" si="20"/>
        <v>2_561</v>
      </c>
      <c r="B1284" s="1">
        <v>2</v>
      </c>
      <c r="C1284" s="1">
        <v>561</v>
      </c>
      <c r="D1284" s="1">
        <v>5.0877999999999997</v>
      </c>
      <c r="E1284" s="1">
        <v>3.38</v>
      </c>
      <c r="F1284" s="1">
        <v>3.6996000000000001E-2</v>
      </c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</row>
    <row r="1285" spans="1:17" x14ac:dyDescent="0.25">
      <c r="A1285" t="str">
        <f t="shared" si="20"/>
        <v>2_562</v>
      </c>
      <c r="B1285" s="1">
        <v>2</v>
      </c>
      <c r="C1285" s="1">
        <v>562</v>
      </c>
      <c r="D1285" s="1">
        <v>5.5198</v>
      </c>
      <c r="E1285" s="1">
        <v>3.3948999999999998</v>
      </c>
      <c r="F1285" s="1">
        <v>6.417E-3</v>
      </c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</row>
    <row r="1286" spans="1:17" x14ac:dyDescent="0.25">
      <c r="A1286" t="str">
        <f t="shared" si="20"/>
        <v>2_563</v>
      </c>
      <c r="B1286" s="1">
        <v>2</v>
      </c>
      <c r="C1286" s="1">
        <v>563</v>
      </c>
      <c r="D1286" s="1">
        <v>5.5343999999999998</v>
      </c>
      <c r="E1286" s="1">
        <v>3.4102999999999999</v>
      </c>
      <c r="F1286" s="1">
        <v>-1.3475000000000001E-2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</row>
    <row r="1287" spans="1:17" x14ac:dyDescent="0.25">
      <c r="A1287" t="str">
        <f t="shared" si="20"/>
        <v>2_564</v>
      </c>
      <c r="B1287" s="1">
        <v>2</v>
      </c>
      <c r="C1287" s="1">
        <v>564</v>
      </c>
      <c r="D1287" s="1">
        <v>5.6012000000000004</v>
      </c>
      <c r="E1287" s="1">
        <v>3.4262999999999999</v>
      </c>
      <c r="F1287" s="1">
        <v>1.4973E-2</v>
      </c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</row>
    <row r="1288" spans="1:17" x14ac:dyDescent="0.25">
      <c r="A1288" t="str">
        <f t="shared" si="20"/>
        <v>2_565</v>
      </c>
      <c r="B1288" s="1">
        <v>2</v>
      </c>
      <c r="C1288" s="1">
        <v>565</v>
      </c>
      <c r="D1288" s="1">
        <v>5.7682000000000002</v>
      </c>
      <c r="E1288" s="1">
        <v>3.4426999999999999</v>
      </c>
      <c r="F1288" s="1">
        <v>3.1126999999999998E-2</v>
      </c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</row>
    <row r="1289" spans="1:17" x14ac:dyDescent="0.25">
      <c r="A1289" t="str">
        <f t="shared" si="20"/>
        <v>2_566</v>
      </c>
      <c r="B1289" s="1">
        <v>2</v>
      </c>
      <c r="C1289" s="1">
        <v>566</v>
      </c>
      <c r="D1289" s="1">
        <v>5.8121</v>
      </c>
      <c r="E1289" s="1">
        <v>3.4592999999999998</v>
      </c>
      <c r="F1289" s="1">
        <v>6.8323000000000004E-3</v>
      </c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</row>
    <row r="1290" spans="1:17" x14ac:dyDescent="0.25">
      <c r="A1290" t="str">
        <f t="shared" si="20"/>
        <v>2_567</v>
      </c>
      <c r="B1290" s="1">
        <v>2</v>
      </c>
      <c r="C1290" s="1">
        <v>567</v>
      </c>
      <c r="D1290" s="1">
        <v>5.8426</v>
      </c>
      <c r="E1290" s="1">
        <v>3.4763999999999999</v>
      </c>
      <c r="F1290" s="1">
        <v>-6.2376000000000003E-3</v>
      </c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</row>
    <row r="1291" spans="1:17" x14ac:dyDescent="0.25">
      <c r="A1291" t="str">
        <f t="shared" si="20"/>
        <v>2_568</v>
      </c>
      <c r="B1291" s="1">
        <v>2</v>
      </c>
      <c r="C1291" s="1">
        <v>568</v>
      </c>
      <c r="D1291" s="1">
        <v>5.8891</v>
      </c>
      <c r="E1291" s="1">
        <v>3.4931999999999999</v>
      </c>
      <c r="F1291" s="1">
        <v>5.7222999999999996E-3</v>
      </c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</row>
    <row r="1292" spans="1:17" x14ac:dyDescent="0.25">
      <c r="A1292" t="str">
        <f t="shared" si="20"/>
        <v>2_569</v>
      </c>
      <c r="B1292" s="1">
        <v>2</v>
      </c>
      <c r="C1292" s="1">
        <v>569</v>
      </c>
      <c r="D1292" s="1">
        <v>6.2187999999999999</v>
      </c>
      <c r="E1292" s="1">
        <v>3.5108999999999999</v>
      </c>
      <c r="F1292" s="1">
        <v>-5.2502E-3</v>
      </c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</row>
    <row r="1293" spans="1:17" x14ac:dyDescent="0.25">
      <c r="A1293" t="str">
        <f t="shared" si="20"/>
        <v>2_570</v>
      </c>
      <c r="B1293" s="1">
        <v>2</v>
      </c>
      <c r="C1293" s="1">
        <v>570</v>
      </c>
      <c r="D1293" s="1">
        <v>6.0915999999999997</v>
      </c>
      <c r="E1293" s="1">
        <v>3.5287000000000002</v>
      </c>
      <c r="F1293" s="1">
        <v>8.6879000000000001E-3</v>
      </c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</row>
    <row r="1294" spans="1:17" x14ac:dyDescent="0.25">
      <c r="A1294" t="str">
        <f t="shared" si="20"/>
        <v>2_571</v>
      </c>
      <c r="B1294" s="1">
        <v>2</v>
      </c>
      <c r="C1294" s="1">
        <v>571</v>
      </c>
      <c r="D1294" s="1">
        <v>5.8555000000000001</v>
      </c>
      <c r="E1294" s="1">
        <v>3.5468000000000002</v>
      </c>
      <c r="F1294" s="1">
        <v>-2.9613E-3</v>
      </c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</row>
    <row r="1295" spans="1:17" x14ac:dyDescent="0.25">
      <c r="A1295" t="str">
        <f t="shared" si="20"/>
        <v>2_572</v>
      </c>
      <c r="B1295" s="1">
        <v>2</v>
      </c>
      <c r="C1295" s="1">
        <v>572</v>
      </c>
      <c r="D1295" s="1">
        <v>5.5812999999999997</v>
      </c>
      <c r="E1295" s="1">
        <v>3.5638000000000001</v>
      </c>
      <c r="F1295" s="1">
        <v>-1.3455999999999999E-2</v>
      </c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</row>
    <row r="1296" spans="1:17" x14ac:dyDescent="0.25">
      <c r="A1296" t="str">
        <f t="shared" si="20"/>
        <v>2_573</v>
      </c>
      <c r="B1296" s="1">
        <v>2</v>
      </c>
      <c r="C1296" s="1">
        <v>573</v>
      </c>
      <c r="D1296" s="1">
        <v>6.2466999999999997</v>
      </c>
      <c r="E1296" s="1">
        <v>3.581</v>
      </c>
      <c r="F1296" s="1">
        <v>6.7603999999999997E-3</v>
      </c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</row>
    <row r="1297" spans="1:17" x14ac:dyDescent="0.25">
      <c r="A1297" t="str">
        <f t="shared" si="20"/>
        <v>2_574</v>
      </c>
      <c r="B1297" s="1">
        <v>2</v>
      </c>
      <c r="C1297" s="1">
        <v>574</v>
      </c>
      <c r="D1297" s="1">
        <v>6.2629999999999999</v>
      </c>
      <c r="E1297" s="1">
        <v>3.5996999999999999</v>
      </c>
      <c r="F1297" s="1">
        <v>-3.0482E-3</v>
      </c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</row>
    <row r="1298" spans="1:17" x14ac:dyDescent="0.25">
      <c r="A1298" t="str">
        <f t="shared" si="20"/>
        <v>2_575</v>
      </c>
      <c r="B1298" s="1">
        <v>2</v>
      </c>
      <c r="C1298" s="1">
        <v>575</v>
      </c>
      <c r="D1298" s="1">
        <v>5.8403</v>
      </c>
      <c r="E1298" s="1">
        <v>3.6181999999999999</v>
      </c>
      <c r="F1298" s="1">
        <v>-1.5153E-2</v>
      </c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</row>
    <row r="1299" spans="1:17" x14ac:dyDescent="0.25">
      <c r="A1299" t="str">
        <f t="shared" si="20"/>
        <v>2_576</v>
      </c>
      <c r="B1299" s="1">
        <v>2</v>
      </c>
      <c r="C1299" s="1">
        <v>576</v>
      </c>
      <c r="D1299" s="1">
        <v>5.4737</v>
      </c>
      <c r="E1299" s="1">
        <v>3.6353</v>
      </c>
      <c r="F1299" s="1">
        <v>-9.9170000000000005E-3</v>
      </c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</row>
    <row r="1300" spans="1:17" x14ac:dyDescent="0.25">
      <c r="A1300" t="str">
        <f t="shared" si="20"/>
        <v>2_577</v>
      </c>
      <c r="B1300" s="1">
        <v>2</v>
      </c>
      <c r="C1300" s="1">
        <v>577</v>
      </c>
      <c r="D1300" s="1">
        <v>5.5198999999999998</v>
      </c>
      <c r="E1300" s="1">
        <v>3.6513</v>
      </c>
      <c r="F1300" s="1">
        <v>8.8663000000000006E-3</v>
      </c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</row>
    <row r="1301" spans="1:17" x14ac:dyDescent="0.25">
      <c r="A1301" t="str">
        <f t="shared" si="20"/>
        <v>2_578</v>
      </c>
      <c r="B1301" s="1">
        <v>2</v>
      </c>
      <c r="C1301" s="1">
        <v>578</v>
      </c>
      <c r="D1301" s="1">
        <v>5.1862000000000004</v>
      </c>
      <c r="E1301" s="1">
        <v>3.6676000000000002</v>
      </c>
      <c r="F1301" s="1">
        <v>-3.3324000000000001E-3</v>
      </c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</row>
    <row r="1302" spans="1:17" x14ac:dyDescent="0.25">
      <c r="A1302" t="str">
        <f t="shared" si="20"/>
        <v>2_579</v>
      </c>
      <c r="B1302" s="1">
        <v>2</v>
      </c>
      <c r="C1302" s="1">
        <v>579</v>
      </c>
      <c r="D1302" s="1">
        <v>5.4093999999999998</v>
      </c>
      <c r="E1302" s="1">
        <v>3.6836000000000002</v>
      </c>
      <c r="F1302" s="1">
        <v>1.5332999999999999E-2</v>
      </c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</row>
    <row r="1303" spans="1:17" x14ac:dyDescent="0.25">
      <c r="A1303" t="str">
        <f t="shared" si="20"/>
        <v>2_580</v>
      </c>
      <c r="B1303" s="1">
        <v>2</v>
      </c>
      <c r="C1303" s="1">
        <v>580</v>
      </c>
      <c r="D1303" s="1">
        <v>5.1402000000000001</v>
      </c>
      <c r="E1303" s="1">
        <v>3.6998000000000002</v>
      </c>
      <c r="F1303" s="1">
        <v>-8.3648000000000004E-3</v>
      </c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</row>
    <row r="1304" spans="1:17" x14ac:dyDescent="0.25">
      <c r="A1304" t="str">
        <f t="shared" si="20"/>
        <v>2_581</v>
      </c>
      <c r="B1304" s="1">
        <v>2</v>
      </c>
      <c r="C1304" s="1">
        <v>581</v>
      </c>
      <c r="D1304" s="1">
        <v>5.1043000000000003</v>
      </c>
      <c r="E1304" s="1">
        <v>3.7155</v>
      </c>
      <c r="F1304" s="1">
        <v>5.4872999999999996E-3</v>
      </c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</row>
    <row r="1305" spans="1:17" x14ac:dyDescent="0.25">
      <c r="A1305" t="str">
        <f t="shared" si="20"/>
        <v>2_582</v>
      </c>
      <c r="B1305" s="1">
        <v>2</v>
      </c>
      <c r="C1305" s="1">
        <v>582</v>
      </c>
      <c r="D1305" s="1">
        <v>4.8529999999999998</v>
      </c>
      <c r="E1305" s="1">
        <v>3.7317</v>
      </c>
      <c r="F1305" s="1">
        <v>-4.3613999999999997E-3</v>
      </c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</row>
    <row r="1306" spans="1:17" x14ac:dyDescent="0.25">
      <c r="A1306" t="str">
        <f t="shared" si="20"/>
        <v>2_583</v>
      </c>
      <c r="B1306" s="1">
        <v>2</v>
      </c>
      <c r="C1306" s="1">
        <v>583</v>
      </c>
      <c r="D1306" s="1">
        <v>4.6651999999999996</v>
      </c>
      <c r="E1306" s="1">
        <v>3.7463000000000002</v>
      </c>
      <c r="F1306" s="1">
        <v>-2.9238E-2</v>
      </c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</row>
    <row r="1307" spans="1:17" x14ac:dyDescent="0.25">
      <c r="A1307" t="str">
        <f t="shared" si="20"/>
        <v>2_584</v>
      </c>
      <c r="B1307" s="1">
        <v>2</v>
      </c>
      <c r="C1307" s="1">
        <v>584</v>
      </c>
      <c r="D1307" s="1">
        <v>4.8277000000000001</v>
      </c>
      <c r="E1307" s="1">
        <v>3.7614000000000001</v>
      </c>
      <c r="F1307" s="1">
        <v>-9.0896999999999992E-3</v>
      </c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</row>
    <row r="1308" spans="1:17" x14ac:dyDescent="0.25">
      <c r="A1308" t="str">
        <f t="shared" si="20"/>
        <v>2_585</v>
      </c>
      <c r="B1308" s="1">
        <v>2</v>
      </c>
      <c r="C1308" s="1">
        <v>585</v>
      </c>
      <c r="D1308" s="1">
        <v>5.0568</v>
      </c>
      <c r="E1308" s="1">
        <v>3.7772999999999999</v>
      </c>
      <c r="F1308" s="1">
        <v>-7.1402000000000002E-3</v>
      </c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</row>
    <row r="1309" spans="1:17" x14ac:dyDescent="0.25">
      <c r="A1309" t="str">
        <f t="shared" si="20"/>
        <v>2_586</v>
      </c>
      <c r="B1309" s="1">
        <v>2</v>
      </c>
      <c r="C1309" s="1">
        <v>586</v>
      </c>
      <c r="D1309" s="1">
        <v>5.4181999999999997</v>
      </c>
      <c r="E1309" s="1">
        <v>3.7942</v>
      </c>
      <c r="F1309" s="1">
        <v>1.1838E-2</v>
      </c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</row>
    <row r="1310" spans="1:17" x14ac:dyDescent="0.25">
      <c r="A1310" t="str">
        <f t="shared" si="20"/>
        <v>2_587</v>
      </c>
      <c r="B1310" s="1">
        <v>2</v>
      </c>
      <c r="C1310" s="1">
        <v>587</v>
      </c>
      <c r="D1310" s="1">
        <v>5.7003000000000004</v>
      </c>
      <c r="E1310" s="1">
        <v>3.8119000000000001</v>
      </c>
      <c r="F1310" s="1">
        <v>-9.1482000000000004E-3</v>
      </c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</row>
    <row r="1311" spans="1:17" x14ac:dyDescent="0.25">
      <c r="A1311" t="str">
        <f t="shared" si="20"/>
        <v>2_588</v>
      </c>
      <c r="B1311" s="1">
        <v>2</v>
      </c>
      <c r="C1311" s="1">
        <v>588</v>
      </c>
      <c r="D1311" s="1">
        <v>5.7538999999999998</v>
      </c>
      <c r="E1311" s="1">
        <v>3.8304999999999998</v>
      </c>
      <c r="F1311" s="1">
        <v>2.0171999999999999E-2</v>
      </c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</row>
    <row r="1312" spans="1:17" x14ac:dyDescent="0.25">
      <c r="A1312" t="str">
        <f t="shared" si="20"/>
        <v>2_589</v>
      </c>
      <c r="B1312" s="1">
        <v>2</v>
      </c>
      <c r="C1312" s="1">
        <v>589</v>
      </c>
      <c r="D1312" s="1">
        <v>5.9928999999999997</v>
      </c>
      <c r="E1312" s="1">
        <v>3.8494999999999999</v>
      </c>
      <c r="F1312" s="1">
        <v>1.9337E-2</v>
      </c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</row>
    <row r="1313" spans="1:17" x14ac:dyDescent="0.25">
      <c r="A1313" t="str">
        <f t="shared" si="20"/>
        <v>2_590</v>
      </c>
      <c r="B1313" s="1">
        <v>2</v>
      </c>
      <c r="C1313" s="1">
        <v>590</v>
      </c>
      <c r="D1313" s="1">
        <v>5.6654999999999998</v>
      </c>
      <c r="E1313" s="1">
        <v>3.8679999999999999</v>
      </c>
      <c r="F1313" s="1">
        <v>-1.9578999999999998E-3</v>
      </c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</row>
    <row r="1314" spans="1:17" x14ac:dyDescent="0.25">
      <c r="A1314" t="str">
        <f t="shared" si="20"/>
        <v>2_591</v>
      </c>
      <c r="B1314" s="1">
        <v>2</v>
      </c>
      <c r="C1314" s="1">
        <v>591</v>
      </c>
      <c r="D1314" s="1">
        <v>5.3315999999999999</v>
      </c>
      <c r="E1314" s="1">
        <v>3.8860000000000001</v>
      </c>
      <c r="F1314" s="1">
        <v>2.8872999999999999E-2</v>
      </c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</row>
    <row r="1315" spans="1:17" x14ac:dyDescent="0.25">
      <c r="A1315" t="str">
        <f t="shared" si="20"/>
        <v>2_592</v>
      </c>
      <c r="B1315" s="1">
        <v>2</v>
      </c>
      <c r="C1315" s="1">
        <v>592</v>
      </c>
      <c r="D1315" s="1">
        <v>5.7290999999999999</v>
      </c>
      <c r="E1315" s="1">
        <v>3.9043000000000001</v>
      </c>
      <c r="F1315" s="1">
        <v>3.4035000000000003E-2</v>
      </c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</row>
    <row r="1316" spans="1:17" x14ac:dyDescent="0.25">
      <c r="A1316" t="str">
        <f t="shared" si="20"/>
        <v>2_593</v>
      </c>
      <c r="B1316" s="1">
        <v>2</v>
      </c>
      <c r="C1316" s="1">
        <v>593</v>
      </c>
      <c r="D1316" s="1">
        <v>5.5073999999999996</v>
      </c>
      <c r="E1316" s="1">
        <v>3.9224999999999999</v>
      </c>
      <c r="F1316" s="1">
        <v>1.0826000000000001E-2</v>
      </c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</row>
    <row r="1317" spans="1:17" x14ac:dyDescent="0.25">
      <c r="A1317" t="str">
        <f t="shared" si="20"/>
        <v>2_594</v>
      </c>
      <c r="B1317" s="1">
        <v>2</v>
      </c>
      <c r="C1317" s="1">
        <v>594</v>
      </c>
      <c r="D1317" s="1">
        <v>5.9962999999999997</v>
      </c>
      <c r="E1317" s="1">
        <v>3.9411</v>
      </c>
      <c r="F1317" s="1">
        <v>1.1514999999999999E-2</v>
      </c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</row>
    <row r="1318" spans="1:17" x14ac:dyDescent="0.25">
      <c r="A1318" t="str">
        <f t="shared" si="20"/>
        <v>2_595</v>
      </c>
      <c r="B1318" s="1">
        <v>2</v>
      </c>
      <c r="C1318" s="1">
        <v>595</v>
      </c>
      <c r="D1318" s="1">
        <v>5.9527999999999999</v>
      </c>
      <c r="E1318" s="1">
        <v>3.9607000000000001</v>
      </c>
      <c r="F1318" s="1">
        <v>1.0073E-2</v>
      </c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</row>
    <row r="1319" spans="1:17" x14ac:dyDescent="0.25">
      <c r="A1319" t="str">
        <f t="shared" si="20"/>
        <v>2_596</v>
      </c>
      <c r="B1319" s="1">
        <v>2</v>
      </c>
      <c r="C1319" s="1">
        <v>596</v>
      </c>
      <c r="D1319" s="1">
        <v>5.7484999999999999</v>
      </c>
      <c r="E1319" s="1">
        <v>3.9799000000000002</v>
      </c>
      <c r="F1319" s="1">
        <v>-7.3282E-3</v>
      </c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</row>
    <row r="1320" spans="1:17" x14ac:dyDescent="0.25">
      <c r="A1320" t="str">
        <f t="shared" si="20"/>
        <v>2_597</v>
      </c>
      <c r="B1320" s="1">
        <v>2</v>
      </c>
      <c r="C1320" s="1">
        <v>597</v>
      </c>
      <c r="D1320" s="1">
        <v>5.5831999999999997</v>
      </c>
      <c r="E1320" s="1">
        <v>3.9990000000000001</v>
      </c>
      <c r="F1320" s="1">
        <v>3.9869000000000002E-2</v>
      </c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</row>
    <row r="1321" spans="1:17" x14ac:dyDescent="0.25">
      <c r="A1321" t="str">
        <f t="shared" si="20"/>
        <v>2_598</v>
      </c>
      <c r="B1321" s="1">
        <v>2</v>
      </c>
      <c r="C1321" s="1">
        <v>598</v>
      </c>
      <c r="D1321" s="1">
        <v>5.2393000000000001</v>
      </c>
      <c r="E1321" s="1">
        <v>4.0168999999999997</v>
      </c>
      <c r="F1321" s="1">
        <v>8.8356000000000007E-3</v>
      </c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</row>
    <row r="1322" spans="1:17" x14ac:dyDescent="0.25">
      <c r="A1322" t="str">
        <f t="shared" si="20"/>
        <v>2_599</v>
      </c>
      <c r="B1322" s="1">
        <v>2</v>
      </c>
      <c r="C1322" s="1">
        <v>599</v>
      </c>
      <c r="D1322" s="1">
        <v>5.1996000000000002</v>
      </c>
      <c r="E1322" s="1">
        <v>4.0346000000000002</v>
      </c>
      <c r="F1322" s="1">
        <v>-3.2120999999999999E-3</v>
      </c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</row>
    <row r="1323" spans="1:17" x14ac:dyDescent="0.25">
      <c r="A1323" t="str">
        <f t="shared" si="20"/>
        <v>2_600</v>
      </c>
      <c r="B1323" s="1">
        <v>2</v>
      </c>
      <c r="C1323" s="1">
        <v>600</v>
      </c>
      <c r="D1323" s="1">
        <v>5.0199999999999996</v>
      </c>
      <c r="E1323" s="1">
        <v>4.0519999999999996</v>
      </c>
      <c r="F1323" s="1">
        <v>2.4198000000000001E-2</v>
      </c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</row>
    <row r="1324" spans="1:17" x14ac:dyDescent="0.25">
      <c r="A1324" t="str">
        <f t="shared" si="20"/>
        <v>2_601</v>
      </c>
      <c r="B1324" s="1">
        <v>2</v>
      </c>
      <c r="C1324" s="1">
        <v>601</v>
      </c>
      <c r="D1324" s="1">
        <v>5.0385999999999997</v>
      </c>
      <c r="E1324" s="1">
        <v>4.0693999999999999</v>
      </c>
      <c r="F1324" s="1">
        <v>-3.7603999999999999E-2</v>
      </c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</row>
    <row r="1325" spans="1:17" x14ac:dyDescent="0.25">
      <c r="A1325" t="str">
        <f t="shared" si="20"/>
        <v>2_602</v>
      </c>
      <c r="B1325" s="1">
        <v>2</v>
      </c>
      <c r="C1325" s="1">
        <v>602</v>
      </c>
      <c r="D1325" s="1">
        <v>4.9512</v>
      </c>
      <c r="E1325" s="1">
        <v>4.0865</v>
      </c>
      <c r="F1325" s="1">
        <v>1.7947000000000001E-2</v>
      </c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</row>
    <row r="1326" spans="1:17" x14ac:dyDescent="0.25">
      <c r="A1326" t="str">
        <f t="shared" si="20"/>
        <v>2_603</v>
      </c>
      <c r="B1326" s="1">
        <v>2</v>
      </c>
      <c r="C1326" s="1">
        <v>603</v>
      </c>
      <c r="D1326" s="1">
        <v>5.0400999999999998</v>
      </c>
      <c r="E1326" s="1">
        <v>4.1033999999999997</v>
      </c>
      <c r="F1326" s="1">
        <v>-7.1528E-3</v>
      </c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</row>
    <row r="1327" spans="1:17" x14ac:dyDescent="0.25">
      <c r="A1327" t="str">
        <f t="shared" si="20"/>
        <v>2_604</v>
      </c>
      <c r="B1327" s="1">
        <v>2</v>
      </c>
      <c r="C1327" s="1">
        <v>604</v>
      </c>
      <c r="D1327" s="1">
        <v>4.5818000000000003</v>
      </c>
      <c r="E1327" s="1">
        <v>4.1199000000000003</v>
      </c>
      <c r="F1327" s="1">
        <v>1.8945E-2</v>
      </c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</row>
    <row r="1328" spans="1:17" x14ac:dyDescent="0.25">
      <c r="A1328" t="str">
        <f t="shared" si="20"/>
        <v>2_605</v>
      </c>
      <c r="B1328" s="1">
        <v>2</v>
      </c>
      <c r="C1328" s="1">
        <v>605</v>
      </c>
      <c r="D1328" s="1">
        <v>4.4539</v>
      </c>
      <c r="E1328" s="1">
        <v>4.1356999999999999</v>
      </c>
      <c r="F1328" s="1">
        <v>-4.4235000000000003E-3</v>
      </c>
      <c r="G1328" s="1"/>
      <c r="H1328" s="1"/>
      <c r="I1328" s="1"/>
      <c r="J1328" s="1"/>
      <c r="K1328" s="1"/>
      <c r="L1328" s="1"/>
      <c r="M1328" s="78"/>
      <c r="N1328" s="1"/>
      <c r="O1328" s="1"/>
      <c r="P1328" s="1"/>
      <c r="Q1328" s="1"/>
    </row>
    <row r="1329" spans="1:17" x14ac:dyDescent="0.25">
      <c r="A1329" t="str">
        <f t="shared" si="20"/>
        <v>2_606</v>
      </c>
      <c r="B1329" s="1">
        <v>2</v>
      </c>
      <c r="C1329" s="1">
        <v>606</v>
      </c>
      <c r="D1329" s="1">
        <v>4.9592000000000001</v>
      </c>
      <c r="E1329" s="1">
        <v>4.1524000000000001</v>
      </c>
      <c r="F1329" s="1">
        <v>3.2398000000000003E-2</v>
      </c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</row>
    <row r="1330" spans="1:17" x14ac:dyDescent="0.25">
      <c r="A1330" t="str">
        <f t="shared" si="20"/>
        <v>2_607</v>
      </c>
      <c r="B1330" s="1">
        <v>2</v>
      </c>
      <c r="C1330" s="1">
        <v>607</v>
      </c>
      <c r="D1330" s="1">
        <v>5.1109</v>
      </c>
      <c r="E1330" s="1">
        <v>4.1692999999999998</v>
      </c>
      <c r="F1330" s="1">
        <v>1.3473999999999999E-3</v>
      </c>
      <c r="G1330" s="1"/>
      <c r="H1330" s="1"/>
      <c r="I1330" s="1"/>
      <c r="J1330" s="1"/>
      <c r="K1330" s="1"/>
      <c r="L1330" s="78"/>
      <c r="M1330" s="1"/>
      <c r="N1330" s="1"/>
      <c r="O1330" s="1"/>
      <c r="P1330" s="1"/>
      <c r="Q1330" s="1"/>
    </row>
    <row r="1331" spans="1:17" x14ac:dyDescent="0.25">
      <c r="A1331" t="str">
        <f t="shared" si="20"/>
        <v>2_608</v>
      </c>
      <c r="B1331" s="1">
        <v>2</v>
      </c>
      <c r="C1331" s="1">
        <v>608</v>
      </c>
      <c r="D1331" s="1">
        <v>4.8674999999999997</v>
      </c>
      <c r="E1331" s="1">
        <v>4.1878000000000002</v>
      </c>
      <c r="F1331" s="1">
        <v>9.8017E-3</v>
      </c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</row>
    <row r="1332" spans="1:17" x14ac:dyDescent="0.25">
      <c r="A1332" t="str">
        <f t="shared" si="20"/>
        <v>2_609</v>
      </c>
      <c r="B1332" s="1">
        <v>2</v>
      </c>
      <c r="C1332" s="1">
        <v>609</v>
      </c>
      <c r="D1332" s="1">
        <v>4.9701000000000004</v>
      </c>
      <c r="E1332" s="1">
        <v>4.2051999999999996</v>
      </c>
      <c r="F1332" s="1">
        <v>3.6902999999999998E-2</v>
      </c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</row>
    <row r="1333" spans="1:17" x14ac:dyDescent="0.25">
      <c r="A1333" t="str">
        <f t="shared" si="20"/>
        <v>2_610</v>
      </c>
      <c r="B1333" s="1">
        <v>2</v>
      </c>
      <c r="C1333" s="1">
        <v>610</v>
      </c>
      <c r="D1333" s="1">
        <v>5.0326000000000004</v>
      </c>
      <c r="E1333" s="1">
        <v>4.2226999999999997</v>
      </c>
      <c r="F1333" s="1">
        <v>-2.3492000000000001E-3</v>
      </c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</row>
    <row r="1334" spans="1:17" x14ac:dyDescent="0.25">
      <c r="A1334" t="str">
        <f t="shared" si="20"/>
        <v>2_611</v>
      </c>
      <c r="B1334" s="1">
        <v>2</v>
      </c>
      <c r="C1334" s="1">
        <v>611</v>
      </c>
      <c r="D1334" s="1">
        <v>5.8137999999999996</v>
      </c>
      <c r="E1334" s="1">
        <v>4.2419000000000002</v>
      </c>
      <c r="F1334" s="1">
        <v>-3.2234E-3</v>
      </c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</row>
    <row r="1335" spans="1:17" x14ac:dyDescent="0.25">
      <c r="A1335" t="str">
        <f t="shared" si="20"/>
        <v>2_612</v>
      </c>
      <c r="B1335" s="1">
        <v>2</v>
      </c>
      <c r="C1335" s="1">
        <v>612</v>
      </c>
      <c r="D1335" s="1">
        <v>4.9485999999999999</v>
      </c>
      <c r="E1335" s="1">
        <v>4.2606999999999999</v>
      </c>
      <c r="F1335" s="1">
        <v>-1.4867999999999999E-2</v>
      </c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</row>
    <row r="1336" spans="1:17" x14ac:dyDescent="0.25">
      <c r="A1336" t="str">
        <f t="shared" si="20"/>
        <v>2_613</v>
      </c>
      <c r="B1336" s="1">
        <v>2</v>
      </c>
      <c r="C1336" s="1">
        <v>613</v>
      </c>
      <c r="D1336" s="1">
        <v>4.6909999999999998</v>
      </c>
      <c r="E1336" s="1">
        <v>4.2779999999999996</v>
      </c>
      <c r="F1336" s="1">
        <v>-3.1363000000000002E-4</v>
      </c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</row>
    <row r="1337" spans="1:17" x14ac:dyDescent="0.25">
      <c r="A1337" t="str">
        <f t="shared" si="20"/>
        <v>2_614</v>
      </c>
      <c r="B1337" s="1">
        <v>2</v>
      </c>
      <c r="C1337" s="1">
        <v>614</v>
      </c>
      <c r="D1337" s="1">
        <v>4.9729000000000001</v>
      </c>
      <c r="E1337" s="1">
        <v>4.2948000000000004</v>
      </c>
      <c r="F1337" s="1">
        <v>-4.5665999999999997E-3</v>
      </c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</row>
    <row r="1338" spans="1:17" x14ac:dyDescent="0.25">
      <c r="A1338" t="str">
        <f t="shared" si="20"/>
        <v>2_615</v>
      </c>
      <c r="B1338" s="1">
        <v>2</v>
      </c>
      <c r="C1338" s="1">
        <v>615</v>
      </c>
      <c r="D1338" s="1">
        <v>4.742</v>
      </c>
      <c r="E1338" s="1">
        <v>4.3125999999999998</v>
      </c>
      <c r="F1338" s="1">
        <v>-3.9160000000000002E-3</v>
      </c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</row>
    <row r="1339" spans="1:17" x14ac:dyDescent="0.25">
      <c r="A1339" t="str">
        <f t="shared" si="20"/>
        <v>2_616</v>
      </c>
      <c r="B1339" s="1">
        <v>2</v>
      </c>
      <c r="C1339" s="1">
        <v>616</v>
      </c>
      <c r="D1339" s="1">
        <v>4.7473000000000001</v>
      </c>
      <c r="E1339" s="1">
        <v>4.3295000000000003</v>
      </c>
      <c r="F1339" s="1">
        <v>2.3448E-2</v>
      </c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</row>
    <row r="1340" spans="1:17" x14ac:dyDescent="0.25">
      <c r="A1340" t="str">
        <f t="shared" si="20"/>
        <v>2_617</v>
      </c>
      <c r="B1340" s="1">
        <v>2</v>
      </c>
      <c r="C1340" s="1">
        <v>617</v>
      </c>
      <c r="D1340" s="1">
        <v>4.6661000000000001</v>
      </c>
      <c r="E1340" s="1">
        <v>4.3468</v>
      </c>
      <c r="F1340" s="1">
        <v>-1.6523E-3</v>
      </c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</row>
    <row r="1341" spans="1:17" x14ac:dyDescent="0.25">
      <c r="A1341" t="str">
        <f t="shared" si="20"/>
        <v>2_618</v>
      </c>
      <c r="B1341" s="1">
        <v>2</v>
      </c>
      <c r="C1341" s="1">
        <v>618</v>
      </c>
      <c r="D1341" s="1">
        <v>5.0919999999999996</v>
      </c>
      <c r="E1341" s="1">
        <v>4.3643999999999998</v>
      </c>
      <c r="F1341" s="1">
        <v>-1.5332999999999999E-2</v>
      </c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</row>
    <row r="1342" spans="1:17" x14ac:dyDescent="0.25">
      <c r="A1342" t="str">
        <f t="shared" si="20"/>
        <v>2_619</v>
      </c>
      <c r="B1342" s="1">
        <v>2</v>
      </c>
      <c r="C1342" s="1">
        <v>619</v>
      </c>
      <c r="D1342" s="1">
        <v>4.9200999999999997</v>
      </c>
      <c r="E1342" s="1">
        <v>4.3822999999999999</v>
      </c>
      <c r="F1342" s="1">
        <v>4.1831000000000004E-3</v>
      </c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</row>
    <row r="1343" spans="1:17" x14ac:dyDescent="0.25">
      <c r="A1343" t="str">
        <f t="shared" si="20"/>
        <v>2_620</v>
      </c>
      <c r="B1343" s="1">
        <v>2</v>
      </c>
      <c r="C1343" s="1">
        <v>620</v>
      </c>
      <c r="D1343" s="1">
        <v>5.14</v>
      </c>
      <c r="E1343" s="1">
        <v>4.4005999999999998</v>
      </c>
      <c r="F1343" s="1">
        <v>-6.2779999999999997E-3</v>
      </c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</row>
    <row r="1344" spans="1:17" x14ac:dyDescent="0.25">
      <c r="A1344" t="str">
        <f t="shared" si="20"/>
        <v>2_621</v>
      </c>
      <c r="B1344" s="1">
        <v>2</v>
      </c>
      <c r="C1344" s="1">
        <v>621</v>
      </c>
      <c r="D1344" s="1">
        <v>4.9425999999999997</v>
      </c>
      <c r="E1344" s="1">
        <v>4.4188000000000001</v>
      </c>
      <c r="F1344" s="1">
        <v>2.4110999999999998E-3</v>
      </c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</row>
    <row r="1345" spans="1:17" x14ac:dyDescent="0.25">
      <c r="A1345" t="str">
        <f t="shared" si="20"/>
        <v>2_622</v>
      </c>
      <c r="B1345" s="1">
        <v>2</v>
      </c>
      <c r="C1345" s="1">
        <v>622</v>
      </c>
      <c r="D1345" s="1">
        <v>4.5236000000000001</v>
      </c>
      <c r="E1345" s="1">
        <v>4.4359000000000002</v>
      </c>
      <c r="F1345" s="1">
        <v>-2.2210000000000001E-2</v>
      </c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</row>
    <row r="1346" spans="1:17" x14ac:dyDescent="0.25">
      <c r="A1346" t="str">
        <f t="shared" si="20"/>
        <v>2_623</v>
      </c>
      <c r="B1346" s="1">
        <v>2</v>
      </c>
      <c r="C1346" s="1">
        <v>623</v>
      </c>
      <c r="D1346" s="1">
        <v>4.8226000000000004</v>
      </c>
      <c r="E1346" s="1">
        <v>4.4538000000000002</v>
      </c>
      <c r="F1346" s="1">
        <v>1.9604E-2</v>
      </c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</row>
    <row r="1347" spans="1:17" x14ac:dyDescent="0.25">
      <c r="A1347" t="str">
        <f t="shared" ref="A1347:A1410" si="21">B1347&amp;"_"&amp;C1347</f>
        <v>2_624</v>
      </c>
      <c r="B1347" s="1">
        <v>2</v>
      </c>
      <c r="C1347" s="1">
        <v>624</v>
      </c>
      <c r="D1347" s="1">
        <v>4.8784000000000001</v>
      </c>
      <c r="E1347" s="1">
        <v>4.4721000000000002</v>
      </c>
      <c r="F1347" s="1">
        <v>4.5358999999999998E-3</v>
      </c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</row>
    <row r="1348" spans="1:17" x14ac:dyDescent="0.25">
      <c r="A1348" t="str">
        <f t="shared" si="21"/>
        <v>2_625</v>
      </c>
      <c r="B1348" s="1">
        <v>2</v>
      </c>
      <c r="C1348" s="1">
        <v>625</v>
      </c>
      <c r="D1348" s="1">
        <v>5.1710000000000003</v>
      </c>
      <c r="E1348" s="1">
        <v>4.4911000000000003</v>
      </c>
      <c r="F1348" s="1">
        <v>-6.7749999999999998E-3</v>
      </c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</row>
    <row r="1349" spans="1:17" x14ac:dyDescent="0.25">
      <c r="A1349" t="str">
        <f t="shared" si="21"/>
        <v>2_626</v>
      </c>
      <c r="B1349" s="1">
        <v>2</v>
      </c>
      <c r="C1349" s="1">
        <v>626</v>
      </c>
      <c r="D1349" s="1">
        <v>5.5869</v>
      </c>
      <c r="E1349" s="1">
        <v>4.5115999999999996</v>
      </c>
      <c r="F1349" s="1">
        <v>-1.5432E-3</v>
      </c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</row>
    <row r="1350" spans="1:17" x14ac:dyDescent="0.25">
      <c r="A1350" t="str">
        <f t="shared" si="21"/>
        <v>2_627</v>
      </c>
      <c r="B1350" s="1">
        <v>2</v>
      </c>
      <c r="C1350" s="1">
        <v>627</v>
      </c>
      <c r="D1350" s="1">
        <v>5.6</v>
      </c>
      <c r="E1350" s="1">
        <v>4.5328999999999997</v>
      </c>
      <c r="F1350" s="1">
        <v>5.5281000000000004E-4</v>
      </c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</row>
    <row r="1351" spans="1:17" x14ac:dyDescent="0.25">
      <c r="A1351" t="str">
        <f t="shared" si="21"/>
        <v>2_628</v>
      </c>
      <c r="B1351" s="1">
        <v>2</v>
      </c>
      <c r="C1351" s="1">
        <v>628</v>
      </c>
      <c r="D1351" s="1">
        <v>6.1609999999999996</v>
      </c>
      <c r="E1351" s="1">
        <v>4.5548999999999999</v>
      </c>
      <c r="F1351" s="1">
        <v>-3.4319E-4</v>
      </c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</row>
    <row r="1352" spans="1:17" x14ac:dyDescent="0.25">
      <c r="A1352" t="str">
        <f t="shared" si="21"/>
        <v>2_629</v>
      </c>
      <c r="B1352" s="1">
        <v>2</v>
      </c>
      <c r="C1352" s="1">
        <v>629</v>
      </c>
      <c r="D1352" s="1">
        <v>6.4707999999999997</v>
      </c>
      <c r="E1352" s="1">
        <v>4.5792999999999999</v>
      </c>
      <c r="F1352" s="1">
        <v>1.5734999999999999E-2</v>
      </c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</row>
    <row r="1353" spans="1:17" x14ac:dyDescent="0.25">
      <c r="A1353" t="str">
        <f t="shared" si="21"/>
        <v>2_630</v>
      </c>
      <c r="B1353" s="1">
        <v>2</v>
      </c>
      <c r="C1353" s="1">
        <v>630</v>
      </c>
      <c r="D1353" s="1">
        <v>6.3125999999999998</v>
      </c>
      <c r="E1353" s="1">
        <v>4.6036000000000001</v>
      </c>
      <c r="F1353" s="1">
        <v>8.3335000000000006E-3</v>
      </c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</row>
    <row r="1354" spans="1:17" x14ac:dyDescent="0.25">
      <c r="A1354" t="str">
        <f t="shared" si="21"/>
        <v>2_631</v>
      </c>
      <c r="B1354" s="1">
        <v>2</v>
      </c>
      <c r="C1354" s="1">
        <v>631</v>
      </c>
      <c r="D1354" s="1">
        <v>6.6284999999999998</v>
      </c>
      <c r="E1354" s="1">
        <v>4.6284999999999998</v>
      </c>
      <c r="F1354" s="1">
        <v>1.1552999999999999E-3</v>
      </c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</row>
    <row r="1355" spans="1:17" x14ac:dyDescent="0.25">
      <c r="A1355" t="str">
        <f t="shared" si="21"/>
        <v>2_632</v>
      </c>
      <c r="B1355" s="1">
        <v>2</v>
      </c>
      <c r="C1355" s="1">
        <v>632</v>
      </c>
      <c r="D1355" s="1">
        <v>6.1085000000000003</v>
      </c>
      <c r="E1355" s="1">
        <v>4.6528</v>
      </c>
      <c r="F1355" s="1">
        <v>9.4064000000000005E-3</v>
      </c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</row>
    <row r="1356" spans="1:17" x14ac:dyDescent="0.25">
      <c r="A1356" t="str">
        <f t="shared" si="21"/>
        <v>2_633</v>
      </c>
      <c r="B1356" s="1">
        <v>2</v>
      </c>
      <c r="C1356" s="1">
        <v>633</v>
      </c>
      <c r="D1356" s="1">
        <v>6.4915000000000003</v>
      </c>
      <c r="E1356" s="1">
        <v>4.6776</v>
      </c>
      <c r="F1356" s="1">
        <v>-3.5339999999999998E-3</v>
      </c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</row>
    <row r="1357" spans="1:17" x14ac:dyDescent="0.25">
      <c r="A1357" t="str">
        <f t="shared" si="21"/>
        <v>2_634</v>
      </c>
      <c r="B1357" s="1">
        <v>2</v>
      </c>
      <c r="C1357" s="1">
        <v>634</v>
      </c>
      <c r="D1357" s="1">
        <v>6.4991000000000003</v>
      </c>
      <c r="E1357" s="1">
        <v>4.7027000000000001</v>
      </c>
      <c r="F1357" s="1">
        <v>2.9134999999999999E-3</v>
      </c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</row>
    <row r="1358" spans="1:17" x14ac:dyDescent="0.25">
      <c r="A1358" t="str">
        <f t="shared" si="21"/>
        <v>2_635</v>
      </c>
      <c r="B1358" s="1">
        <v>2</v>
      </c>
      <c r="C1358" s="1">
        <v>635</v>
      </c>
      <c r="D1358" s="1">
        <v>6.2693000000000003</v>
      </c>
      <c r="E1358" s="1">
        <v>4.7278000000000002</v>
      </c>
      <c r="F1358" s="1">
        <v>1.8718000000000001E-3</v>
      </c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</row>
    <row r="1359" spans="1:17" x14ac:dyDescent="0.25">
      <c r="A1359" t="str">
        <f t="shared" si="21"/>
        <v>2_636</v>
      </c>
      <c r="B1359" s="1">
        <v>2</v>
      </c>
      <c r="C1359" s="1">
        <v>636</v>
      </c>
      <c r="D1359" s="1">
        <v>6.55</v>
      </c>
      <c r="E1359" s="1">
        <v>4.7533000000000003</v>
      </c>
      <c r="F1359" s="1">
        <v>-8.2737999999999996E-3</v>
      </c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</row>
    <row r="1360" spans="1:17" x14ac:dyDescent="0.25">
      <c r="A1360" t="str">
        <f t="shared" si="21"/>
        <v>2_637</v>
      </c>
      <c r="B1360" s="1">
        <v>2</v>
      </c>
      <c r="C1360" s="1">
        <v>637</v>
      </c>
      <c r="D1360" s="1">
        <v>6.8212999999999999</v>
      </c>
      <c r="E1360" s="1">
        <v>4.7797000000000001</v>
      </c>
      <c r="F1360" s="1">
        <v>3.5772999999999999E-2</v>
      </c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</row>
    <row r="1361" spans="1:17" x14ac:dyDescent="0.25">
      <c r="A1361" t="str">
        <f t="shared" si="21"/>
        <v>2_638</v>
      </c>
      <c r="B1361" s="1">
        <v>2</v>
      </c>
      <c r="C1361" s="1">
        <v>638</v>
      </c>
      <c r="D1361" s="1">
        <v>6.6581000000000001</v>
      </c>
      <c r="E1361" s="1">
        <v>4.8071999999999999</v>
      </c>
      <c r="F1361" s="1">
        <v>-1.1937E-2</v>
      </c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</row>
    <row r="1362" spans="1:17" x14ac:dyDescent="0.25">
      <c r="A1362" t="str">
        <f t="shared" si="21"/>
        <v>2_639</v>
      </c>
      <c r="B1362" s="1">
        <v>2</v>
      </c>
      <c r="C1362" s="1">
        <v>639</v>
      </c>
      <c r="D1362" s="1">
        <v>6.7351999999999999</v>
      </c>
      <c r="E1362" s="1">
        <v>4.8341000000000003</v>
      </c>
      <c r="F1362" s="1">
        <v>4.5489000000000002E-2</v>
      </c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</row>
    <row r="1363" spans="1:17" x14ac:dyDescent="0.25">
      <c r="A1363" t="str">
        <f t="shared" si="21"/>
        <v>2_640</v>
      </c>
      <c r="B1363" s="1">
        <v>2</v>
      </c>
      <c r="C1363" s="1">
        <v>640</v>
      </c>
      <c r="D1363" s="1">
        <v>6.7226999999999997</v>
      </c>
      <c r="E1363" s="1">
        <v>4.8613</v>
      </c>
      <c r="F1363" s="1">
        <v>-2.7556E-3</v>
      </c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</row>
    <row r="1364" spans="1:17" x14ac:dyDescent="0.25">
      <c r="A1364" t="str">
        <f t="shared" si="21"/>
        <v>2_641</v>
      </c>
      <c r="B1364" s="1">
        <v>2</v>
      </c>
      <c r="C1364" s="1">
        <v>641</v>
      </c>
      <c r="D1364" s="1">
        <v>7.3746999999999998</v>
      </c>
      <c r="E1364" s="1">
        <v>4.8898999999999999</v>
      </c>
      <c r="F1364" s="1">
        <v>2.8597999999999998E-2</v>
      </c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</row>
    <row r="1365" spans="1:17" x14ac:dyDescent="0.25">
      <c r="A1365" t="str">
        <f t="shared" si="21"/>
        <v>2_642</v>
      </c>
      <c r="B1365" s="1">
        <v>2</v>
      </c>
      <c r="C1365" s="1">
        <v>642</v>
      </c>
      <c r="D1365" s="1">
        <v>7.3727</v>
      </c>
      <c r="E1365" s="1">
        <v>4.9199000000000002</v>
      </c>
      <c r="F1365" s="1">
        <v>1.9099999999999999E-2</v>
      </c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</row>
    <row r="1366" spans="1:17" x14ac:dyDescent="0.25">
      <c r="A1366" t="str">
        <f t="shared" si="21"/>
        <v>2_643</v>
      </c>
      <c r="B1366" s="1">
        <v>2</v>
      </c>
      <c r="C1366" s="1">
        <v>643</v>
      </c>
      <c r="D1366" s="1">
        <v>7.3464</v>
      </c>
      <c r="E1366" s="1">
        <v>4.9505999999999997</v>
      </c>
      <c r="F1366" s="1">
        <v>-1.9254999999999999E-3</v>
      </c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</row>
    <row r="1367" spans="1:17" x14ac:dyDescent="0.25">
      <c r="A1367" t="str">
        <f t="shared" si="21"/>
        <v>2_644</v>
      </c>
      <c r="B1367" s="1">
        <v>2</v>
      </c>
      <c r="C1367" s="1">
        <v>644</v>
      </c>
      <c r="D1367" s="1">
        <v>7.7104999999999997</v>
      </c>
      <c r="E1367" s="1">
        <v>4.9817</v>
      </c>
      <c r="F1367" s="1">
        <v>2.2173999999999999E-2</v>
      </c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</row>
    <row r="1368" spans="1:17" x14ac:dyDescent="0.25">
      <c r="A1368" t="str">
        <f t="shared" si="21"/>
        <v>2_645</v>
      </c>
      <c r="B1368" s="1">
        <v>2</v>
      </c>
      <c r="C1368" s="1">
        <v>645</v>
      </c>
      <c r="D1368" s="1">
        <v>7.5594000000000001</v>
      </c>
      <c r="E1368" s="1">
        <v>5.0129999999999999</v>
      </c>
      <c r="F1368" s="1">
        <v>-1.1122E-2</v>
      </c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</row>
    <row r="1369" spans="1:17" x14ac:dyDescent="0.25">
      <c r="A1369" t="str">
        <f t="shared" si="21"/>
        <v>2_646</v>
      </c>
      <c r="B1369" s="1">
        <v>2</v>
      </c>
      <c r="C1369" s="1">
        <v>646</v>
      </c>
      <c r="D1369" s="1">
        <v>7.8635999999999999</v>
      </c>
      <c r="E1369" s="1">
        <v>5.0449000000000002</v>
      </c>
      <c r="F1369" s="1">
        <v>1.7118000000000001E-2</v>
      </c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</row>
    <row r="1370" spans="1:17" x14ac:dyDescent="0.25">
      <c r="A1370" t="str">
        <f t="shared" si="21"/>
        <v>2_647</v>
      </c>
      <c r="B1370" s="1">
        <v>2</v>
      </c>
      <c r="C1370" s="1">
        <v>647</v>
      </c>
      <c r="D1370" s="1">
        <v>7.5419999999999998</v>
      </c>
      <c r="E1370" s="1">
        <v>5.0774999999999997</v>
      </c>
      <c r="F1370" s="1">
        <v>7.9492999999999994E-3</v>
      </c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</row>
    <row r="1371" spans="1:17" x14ac:dyDescent="0.25">
      <c r="A1371" t="str">
        <f t="shared" si="21"/>
        <v>2_648</v>
      </c>
      <c r="B1371" s="1">
        <v>2</v>
      </c>
      <c r="C1371" s="1">
        <v>648</v>
      </c>
      <c r="D1371" s="1">
        <v>7.9725999999999999</v>
      </c>
      <c r="E1371" s="1">
        <v>5.1101000000000001</v>
      </c>
      <c r="F1371" s="1">
        <v>-2.9149000000000002E-3</v>
      </c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</row>
    <row r="1372" spans="1:17" x14ac:dyDescent="0.25">
      <c r="A1372" t="str">
        <f t="shared" si="21"/>
        <v>2_649</v>
      </c>
      <c r="B1372" s="1">
        <v>2</v>
      </c>
      <c r="C1372" s="1">
        <v>649</v>
      </c>
      <c r="D1372" s="1">
        <v>8.1659000000000006</v>
      </c>
      <c r="E1372" s="1">
        <v>5.1445999999999996</v>
      </c>
      <c r="F1372" s="1">
        <v>1.6371E-2</v>
      </c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</row>
    <row r="1373" spans="1:17" x14ac:dyDescent="0.25">
      <c r="A1373" t="str">
        <f t="shared" si="21"/>
        <v>2_650</v>
      </c>
      <c r="B1373" s="1">
        <v>2</v>
      </c>
      <c r="C1373" s="1">
        <v>650</v>
      </c>
      <c r="D1373" s="1">
        <v>7.9859999999999998</v>
      </c>
      <c r="E1373" s="1">
        <v>5.1797000000000004</v>
      </c>
      <c r="F1373" s="1">
        <v>-1.9909E-2</v>
      </c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</row>
    <row r="1374" spans="1:17" x14ac:dyDescent="0.25">
      <c r="A1374" t="str">
        <f t="shared" si="21"/>
        <v>2_651</v>
      </c>
      <c r="B1374" s="1">
        <v>2</v>
      </c>
      <c r="C1374" s="1">
        <v>651</v>
      </c>
      <c r="D1374" s="1">
        <v>8.2576000000000001</v>
      </c>
      <c r="E1374" s="1">
        <v>5.2150999999999996</v>
      </c>
      <c r="F1374" s="1">
        <v>7.7387999999999997E-3</v>
      </c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</row>
    <row r="1375" spans="1:17" x14ac:dyDescent="0.25">
      <c r="A1375" t="str">
        <f t="shared" si="21"/>
        <v>2_652</v>
      </c>
      <c r="B1375" s="1">
        <v>2</v>
      </c>
      <c r="C1375" s="1">
        <v>652</v>
      </c>
      <c r="D1375" s="1">
        <v>8.5536999999999992</v>
      </c>
      <c r="E1375" s="1">
        <v>5.2525000000000004</v>
      </c>
      <c r="F1375" s="1">
        <v>3.8054999999999999E-2</v>
      </c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</row>
    <row r="1376" spans="1:17" x14ac:dyDescent="0.25">
      <c r="A1376" t="str">
        <f t="shared" si="21"/>
        <v>2_653</v>
      </c>
      <c r="B1376" s="1">
        <v>2</v>
      </c>
      <c r="C1376" s="1">
        <v>653</v>
      </c>
      <c r="D1376" s="1">
        <v>8.7022999999999993</v>
      </c>
      <c r="E1376" s="1">
        <v>5.2901999999999996</v>
      </c>
      <c r="F1376" s="1">
        <v>-1.7175000000000001E-3</v>
      </c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</row>
    <row r="1377" spans="1:17" x14ac:dyDescent="0.25">
      <c r="A1377" t="str">
        <f t="shared" si="21"/>
        <v>2_654</v>
      </c>
      <c r="B1377" s="1">
        <v>2</v>
      </c>
      <c r="C1377" s="1">
        <v>654</v>
      </c>
      <c r="D1377" s="1">
        <v>8.7481000000000009</v>
      </c>
      <c r="E1377" s="1">
        <v>5.3287000000000004</v>
      </c>
      <c r="F1377" s="1">
        <v>-4.5512E-3</v>
      </c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</row>
    <row r="1378" spans="1:17" x14ac:dyDescent="0.25">
      <c r="A1378" t="str">
        <f t="shared" si="21"/>
        <v>2_655</v>
      </c>
      <c r="B1378" s="1">
        <v>2</v>
      </c>
      <c r="C1378" s="1">
        <v>655</v>
      </c>
      <c r="D1378" s="1">
        <v>8.7402999999999995</v>
      </c>
      <c r="E1378" s="1">
        <v>5.3674999999999997</v>
      </c>
      <c r="F1378" s="1">
        <v>-7.4205E-3</v>
      </c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</row>
    <row r="1379" spans="1:17" x14ac:dyDescent="0.25">
      <c r="A1379" t="str">
        <f t="shared" si="21"/>
        <v>2_656</v>
      </c>
      <c r="B1379" s="1">
        <v>2</v>
      </c>
      <c r="C1379" s="1">
        <v>656</v>
      </c>
      <c r="D1379" s="1">
        <v>9.0419</v>
      </c>
      <c r="E1379" s="1">
        <v>5.4077999999999999</v>
      </c>
      <c r="F1379" s="1">
        <v>1.7042999999999999E-2</v>
      </c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</row>
    <row r="1380" spans="1:17" x14ac:dyDescent="0.25">
      <c r="A1380" t="str">
        <f t="shared" si="21"/>
        <v>2_657</v>
      </c>
      <c r="B1380" s="1">
        <v>2</v>
      </c>
      <c r="C1380" s="1">
        <v>657</v>
      </c>
      <c r="D1380" s="1">
        <v>8.9957999999999991</v>
      </c>
      <c r="E1380" s="1">
        <v>5.4485000000000001</v>
      </c>
      <c r="F1380" s="1">
        <v>3.1194E-2</v>
      </c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</row>
    <row r="1381" spans="1:17" x14ac:dyDescent="0.25">
      <c r="A1381" t="str">
        <f t="shared" si="21"/>
        <v>2_658</v>
      </c>
      <c r="B1381" s="1">
        <v>2</v>
      </c>
      <c r="C1381" s="1">
        <v>658</v>
      </c>
      <c r="D1381" s="1">
        <v>8.8520000000000003</v>
      </c>
      <c r="E1381" s="1">
        <v>5.4889999999999999</v>
      </c>
      <c r="F1381" s="1">
        <v>1.2171E-2</v>
      </c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</row>
    <row r="1382" spans="1:17" x14ac:dyDescent="0.25">
      <c r="A1382" t="str">
        <f t="shared" si="21"/>
        <v>2_659</v>
      </c>
      <c r="B1382" s="1">
        <v>2</v>
      </c>
      <c r="C1382" s="1">
        <v>659</v>
      </c>
      <c r="D1382" s="1">
        <v>8.9372000000000007</v>
      </c>
      <c r="E1382" s="1">
        <v>5.5303000000000004</v>
      </c>
      <c r="F1382" s="1">
        <v>9.0343999999999997E-3</v>
      </c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</row>
    <row r="1383" spans="1:17" x14ac:dyDescent="0.25">
      <c r="A1383" t="str">
        <f t="shared" si="21"/>
        <v>2_660</v>
      </c>
      <c r="B1383" s="1">
        <v>2</v>
      </c>
      <c r="C1383" s="1">
        <v>660</v>
      </c>
      <c r="D1383" s="1">
        <v>8.9318000000000008</v>
      </c>
      <c r="E1383" s="1">
        <v>5.5717999999999996</v>
      </c>
      <c r="F1383" s="1">
        <v>1.7201000000000001E-2</v>
      </c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</row>
    <row r="1384" spans="1:17" x14ac:dyDescent="0.25">
      <c r="A1384" t="str">
        <f t="shared" si="21"/>
        <v>2_661</v>
      </c>
      <c r="B1384" s="1">
        <v>2</v>
      </c>
      <c r="C1384" s="1">
        <v>661</v>
      </c>
      <c r="D1384" s="1">
        <v>9.2515999999999998</v>
      </c>
      <c r="E1384" s="1">
        <v>5.6139000000000001</v>
      </c>
      <c r="F1384" s="1">
        <v>-8.0923000000000002E-3</v>
      </c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</row>
    <row r="1385" spans="1:17" x14ac:dyDescent="0.25">
      <c r="A1385" t="str">
        <f t="shared" si="21"/>
        <v>2_662</v>
      </c>
      <c r="B1385" s="1">
        <v>2</v>
      </c>
      <c r="C1385" s="1">
        <v>662</v>
      </c>
      <c r="D1385" s="1">
        <v>8.8400999999999996</v>
      </c>
      <c r="E1385" s="1">
        <v>5.6562999999999999</v>
      </c>
      <c r="F1385" s="1">
        <v>5.8545000000000003E-3</v>
      </c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</row>
    <row r="1386" spans="1:17" x14ac:dyDescent="0.25">
      <c r="A1386" t="str">
        <f t="shared" si="21"/>
        <v>2_663</v>
      </c>
      <c r="B1386" s="1">
        <v>2</v>
      </c>
      <c r="C1386" s="1">
        <v>663</v>
      </c>
      <c r="D1386" s="1">
        <v>8.5302000000000007</v>
      </c>
      <c r="E1386" s="1">
        <v>5.6970999999999998</v>
      </c>
      <c r="F1386" s="1">
        <v>9.4094000000000001E-3</v>
      </c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</row>
    <row r="1387" spans="1:17" x14ac:dyDescent="0.25">
      <c r="A1387" t="str">
        <f t="shared" si="21"/>
        <v>2_664</v>
      </c>
      <c r="B1387" s="1">
        <v>2</v>
      </c>
      <c r="C1387" s="1">
        <v>664</v>
      </c>
      <c r="D1387" s="1">
        <v>8.4367999999999999</v>
      </c>
      <c r="E1387" s="1">
        <v>5.7378</v>
      </c>
      <c r="F1387" s="1">
        <v>-1.2404E-2</v>
      </c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</row>
    <row r="1388" spans="1:17" x14ac:dyDescent="0.25">
      <c r="A1388" t="str">
        <f t="shared" si="21"/>
        <v>2_665</v>
      </c>
      <c r="B1388" s="1">
        <v>2</v>
      </c>
      <c r="C1388" s="1">
        <v>665</v>
      </c>
      <c r="D1388" s="1">
        <v>8.2236999999999991</v>
      </c>
      <c r="E1388" s="1">
        <v>5.7766999999999999</v>
      </c>
      <c r="F1388" s="1">
        <v>1.0812E-2</v>
      </c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</row>
    <row r="1389" spans="1:17" x14ac:dyDescent="0.25">
      <c r="A1389" t="str">
        <f t="shared" si="21"/>
        <v>2_666</v>
      </c>
      <c r="B1389" s="1">
        <v>2</v>
      </c>
      <c r="C1389" s="1">
        <v>666</v>
      </c>
      <c r="D1389" s="1">
        <v>8.6830999999999996</v>
      </c>
      <c r="E1389" s="1">
        <v>5.8170000000000002</v>
      </c>
      <c r="F1389" s="1">
        <v>1.2534E-2</v>
      </c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</row>
    <row r="1390" spans="1:17" x14ac:dyDescent="0.25">
      <c r="A1390" t="str">
        <f t="shared" si="21"/>
        <v>2_667</v>
      </c>
      <c r="B1390" s="1">
        <v>2</v>
      </c>
      <c r="C1390" s="1">
        <v>667</v>
      </c>
      <c r="D1390" s="1">
        <v>8.8963999999999999</v>
      </c>
      <c r="E1390" s="1">
        <v>5.8593999999999999</v>
      </c>
      <c r="F1390" s="1">
        <v>6.9074999999999996E-3</v>
      </c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</row>
    <row r="1391" spans="1:17" x14ac:dyDescent="0.25">
      <c r="A1391" t="str">
        <f t="shared" si="21"/>
        <v>2_668</v>
      </c>
      <c r="B1391" s="1">
        <v>2</v>
      </c>
      <c r="C1391" s="1">
        <v>668</v>
      </c>
      <c r="D1391" s="1">
        <v>8.7630999999999997</v>
      </c>
      <c r="E1391" s="1">
        <v>5.9028</v>
      </c>
      <c r="F1391" s="1">
        <v>-1.3455E-2</v>
      </c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</row>
    <row r="1392" spans="1:17" x14ac:dyDescent="0.25">
      <c r="A1392" t="str">
        <f t="shared" si="21"/>
        <v>2_669</v>
      </c>
      <c r="B1392" s="1">
        <v>2</v>
      </c>
      <c r="C1392" s="1">
        <v>669</v>
      </c>
      <c r="D1392" s="1">
        <v>8.4123999999999999</v>
      </c>
      <c r="E1392" s="1">
        <v>5.9451999999999998</v>
      </c>
      <c r="F1392" s="1">
        <v>2.0809999999999999E-2</v>
      </c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</row>
    <row r="1393" spans="1:17" x14ac:dyDescent="0.25">
      <c r="A1393" t="str">
        <f t="shared" si="21"/>
        <v>2_670</v>
      </c>
      <c r="B1393" s="1">
        <v>2</v>
      </c>
      <c r="C1393" s="1">
        <v>670</v>
      </c>
      <c r="D1393" s="1">
        <v>8.3308999999999997</v>
      </c>
      <c r="E1393" s="1">
        <v>5.9875999999999996</v>
      </c>
      <c r="F1393" s="1">
        <v>-1.4994E-2</v>
      </c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</row>
    <row r="1394" spans="1:17" x14ac:dyDescent="0.25">
      <c r="A1394" t="str">
        <f t="shared" si="21"/>
        <v>2_671</v>
      </c>
      <c r="B1394" s="1">
        <v>2</v>
      </c>
      <c r="C1394" s="1">
        <v>671</v>
      </c>
      <c r="D1394" s="1">
        <v>7.9591000000000003</v>
      </c>
      <c r="E1394" s="1">
        <v>6.0278</v>
      </c>
      <c r="F1394" s="1">
        <v>-2.8314E-3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</row>
    <row r="1395" spans="1:17" x14ac:dyDescent="0.25">
      <c r="A1395" t="str">
        <f t="shared" si="21"/>
        <v>2_672</v>
      </c>
      <c r="B1395" s="1">
        <v>2</v>
      </c>
      <c r="C1395" s="1">
        <v>672</v>
      </c>
      <c r="D1395" s="1">
        <v>7.7789000000000001</v>
      </c>
      <c r="E1395" s="1">
        <v>6.0685000000000002</v>
      </c>
      <c r="F1395" s="1">
        <v>2.068E-2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</row>
    <row r="1396" spans="1:17" x14ac:dyDescent="0.25">
      <c r="A1396" t="str">
        <f t="shared" si="21"/>
        <v>2_673</v>
      </c>
      <c r="B1396" s="1">
        <v>2</v>
      </c>
      <c r="C1396" s="1">
        <v>673</v>
      </c>
      <c r="D1396" s="1">
        <v>7.3269000000000002</v>
      </c>
      <c r="E1396" s="1">
        <v>6.1067</v>
      </c>
      <c r="F1396" s="1">
        <v>1.8379E-2</v>
      </c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</row>
    <row r="1397" spans="1:17" x14ac:dyDescent="0.25">
      <c r="A1397" t="str">
        <f t="shared" si="21"/>
        <v>2_674</v>
      </c>
      <c r="B1397" s="1">
        <v>2</v>
      </c>
      <c r="C1397" s="1">
        <v>674</v>
      </c>
      <c r="D1397" s="1">
        <v>6.7492999999999999</v>
      </c>
      <c r="E1397" s="1">
        <v>6.1425000000000001</v>
      </c>
      <c r="F1397" s="1">
        <v>5.3283999999999996E-3</v>
      </c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</row>
    <row r="1398" spans="1:17" x14ac:dyDescent="0.25">
      <c r="A1398" t="str">
        <f t="shared" si="21"/>
        <v>2_675</v>
      </c>
      <c r="B1398" s="1">
        <v>2</v>
      </c>
      <c r="C1398" s="1">
        <v>675</v>
      </c>
      <c r="D1398" s="1">
        <v>6.8467000000000002</v>
      </c>
      <c r="E1398" s="1">
        <v>6.1767000000000003</v>
      </c>
      <c r="F1398" s="1">
        <v>3.4713000000000001E-2</v>
      </c>
      <c r="G1398" s="1"/>
      <c r="H1398" s="1"/>
      <c r="I1398" s="1"/>
      <c r="J1398" s="1"/>
      <c r="K1398" s="1"/>
      <c r="L1398" s="1"/>
      <c r="M1398" s="1"/>
      <c r="N1398" s="1"/>
      <c r="O1398" s="1"/>
      <c r="P1398" s="78"/>
      <c r="Q1398" s="78"/>
    </row>
    <row r="1399" spans="1:17" x14ac:dyDescent="0.25">
      <c r="A1399" t="str">
        <f t="shared" si="21"/>
        <v>2_676</v>
      </c>
      <c r="B1399" s="1">
        <v>2</v>
      </c>
      <c r="C1399" s="1">
        <v>676</v>
      </c>
      <c r="D1399" s="1">
        <v>6.8170000000000002</v>
      </c>
      <c r="E1399" s="1">
        <v>6.2119</v>
      </c>
      <c r="F1399" s="1">
        <v>-5.4070000000000003E-3</v>
      </c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</row>
    <row r="1400" spans="1:17" x14ac:dyDescent="0.25">
      <c r="A1400" t="str">
        <f t="shared" si="21"/>
        <v>2_677</v>
      </c>
      <c r="B1400" s="1">
        <v>2</v>
      </c>
      <c r="C1400" s="1">
        <v>677</v>
      </c>
      <c r="D1400" s="1">
        <v>6.6833</v>
      </c>
      <c r="E1400" s="1">
        <v>6.2465000000000002</v>
      </c>
      <c r="F1400" s="1">
        <v>-1.9280999999999999E-4</v>
      </c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</row>
    <row r="1401" spans="1:17" x14ac:dyDescent="0.25">
      <c r="A1401" t="str">
        <f t="shared" si="21"/>
        <v>2_678</v>
      </c>
      <c r="B1401" s="1">
        <v>2</v>
      </c>
      <c r="C1401" s="1">
        <v>678</v>
      </c>
      <c r="D1401" s="1">
        <v>6.5368000000000004</v>
      </c>
      <c r="E1401" s="1">
        <v>6.2808000000000002</v>
      </c>
      <c r="F1401" s="1">
        <v>-6.0011999999999999E-3</v>
      </c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</row>
    <row r="1402" spans="1:17" x14ac:dyDescent="0.25">
      <c r="A1402" t="str">
        <f t="shared" si="21"/>
        <v>2_679</v>
      </c>
      <c r="B1402" s="1">
        <v>2</v>
      </c>
      <c r="C1402" s="1">
        <v>679</v>
      </c>
      <c r="D1402" s="1">
        <v>6.2591999999999999</v>
      </c>
      <c r="E1402" s="1">
        <v>6.3146000000000004</v>
      </c>
      <c r="F1402" s="1">
        <v>1.2789E-2</v>
      </c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</row>
    <row r="1403" spans="1:17" x14ac:dyDescent="0.25">
      <c r="A1403" t="str">
        <f t="shared" si="21"/>
        <v>2_680</v>
      </c>
      <c r="B1403" s="1">
        <v>2</v>
      </c>
      <c r="C1403" s="1">
        <v>680</v>
      </c>
      <c r="D1403" s="1">
        <v>6.3090999999999999</v>
      </c>
      <c r="E1403" s="1">
        <v>6.3470000000000004</v>
      </c>
      <c r="F1403" s="1">
        <v>8.4445000000000006E-3</v>
      </c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</row>
    <row r="1404" spans="1:17" x14ac:dyDescent="0.25">
      <c r="A1404" t="str">
        <f t="shared" si="21"/>
        <v>2_681</v>
      </c>
      <c r="B1404" s="1">
        <v>2</v>
      </c>
      <c r="C1404" s="1">
        <v>681</v>
      </c>
      <c r="D1404" s="1">
        <v>6.4202000000000004</v>
      </c>
      <c r="E1404" s="1">
        <v>6.3806000000000003</v>
      </c>
      <c r="F1404" s="1">
        <v>5.7071999999999999E-3</v>
      </c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</row>
    <row r="1405" spans="1:17" x14ac:dyDescent="0.25">
      <c r="A1405" t="str">
        <f t="shared" si="21"/>
        <v>2_682</v>
      </c>
      <c r="B1405" s="1">
        <v>2</v>
      </c>
      <c r="C1405" s="1">
        <v>682</v>
      </c>
      <c r="D1405" s="1">
        <v>6.2529000000000003</v>
      </c>
      <c r="E1405" s="1">
        <v>6.4147999999999996</v>
      </c>
      <c r="F1405" s="1">
        <v>-1.2925000000000001E-2</v>
      </c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</row>
    <row r="1406" spans="1:17" x14ac:dyDescent="0.25">
      <c r="A1406" t="str">
        <f t="shared" si="21"/>
        <v>2_683</v>
      </c>
      <c r="B1406" s="1">
        <v>2</v>
      </c>
      <c r="C1406" s="1">
        <v>683</v>
      </c>
      <c r="D1406" s="1">
        <v>6.1177999999999999</v>
      </c>
      <c r="E1406" s="1">
        <v>6.4478999999999997</v>
      </c>
      <c r="F1406" s="1">
        <v>-5.7723999999999996E-3</v>
      </c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</row>
    <row r="1407" spans="1:17" x14ac:dyDescent="0.25">
      <c r="A1407" t="str">
        <f t="shared" si="21"/>
        <v>2_684</v>
      </c>
      <c r="B1407" s="1">
        <v>2</v>
      </c>
      <c r="C1407" s="1">
        <v>684</v>
      </c>
      <c r="D1407" s="1">
        <v>6.2279</v>
      </c>
      <c r="E1407" s="1">
        <v>6.4819000000000004</v>
      </c>
      <c r="F1407" s="1">
        <v>1.7419E-2</v>
      </c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</row>
    <row r="1408" spans="1:17" x14ac:dyDescent="0.25">
      <c r="A1408" t="str">
        <f t="shared" si="21"/>
        <v>2_685</v>
      </c>
      <c r="B1408" s="1">
        <v>2</v>
      </c>
      <c r="C1408" s="1">
        <v>685</v>
      </c>
      <c r="D1408" s="1">
        <v>5.6378000000000004</v>
      </c>
      <c r="E1408" s="1">
        <v>6.5147000000000004</v>
      </c>
      <c r="F1408" s="1">
        <v>2.1641E-3</v>
      </c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</row>
    <row r="1409" spans="1:17" x14ac:dyDescent="0.25">
      <c r="A1409" t="str">
        <f t="shared" si="21"/>
        <v>2_686</v>
      </c>
      <c r="B1409" s="1">
        <v>2</v>
      </c>
      <c r="C1409" s="1">
        <v>686</v>
      </c>
      <c r="D1409" s="1">
        <v>5.7061000000000002</v>
      </c>
      <c r="E1409" s="1">
        <v>6.5457999999999998</v>
      </c>
      <c r="F1409" s="1">
        <v>-1.6639000000000001E-3</v>
      </c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</row>
    <row r="1410" spans="1:17" x14ac:dyDescent="0.25">
      <c r="A1410" t="str">
        <f t="shared" si="21"/>
        <v>2_687</v>
      </c>
      <c r="B1410" s="1">
        <v>2</v>
      </c>
      <c r="C1410" s="1">
        <v>687</v>
      </c>
      <c r="D1410" s="1">
        <v>5.7252000000000001</v>
      </c>
      <c r="E1410" s="1">
        <v>6.5773000000000001</v>
      </c>
      <c r="F1410" s="1">
        <v>-1.1018E-2</v>
      </c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</row>
    <row r="1411" spans="1:17" x14ac:dyDescent="0.25">
      <c r="A1411" t="str">
        <f t="shared" ref="A1411:A1474" si="22">B1411&amp;"_"&amp;C1411</f>
        <v>2_688</v>
      </c>
      <c r="B1411" s="1">
        <v>2</v>
      </c>
      <c r="C1411" s="1">
        <v>688</v>
      </c>
      <c r="D1411" s="1">
        <v>5.7093999999999996</v>
      </c>
      <c r="E1411" s="1">
        <v>6.6089000000000002</v>
      </c>
      <c r="F1411" s="1">
        <v>1.0832E-2</v>
      </c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</row>
    <row r="1412" spans="1:17" x14ac:dyDescent="0.25">
      <c r="A1412" t="str">
        <f t="shared" si="22"/>
        <v>2_689</v>
      </c>
      <c r="B1412" s="1">
        <v>2</v>
      </c>
      <c r="C1412" s="1">
        <v>689</v>
      </c>
      <c r="D1412" s="1">
        <v>5.4260000000000002</v>
      </c>
      <c r="E1412" s="1">
        <v>6.6406000000000001</v>
      </c>
      <c r="F1412" s="1">
        <v>-1.3162E-2</v>
      </c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</row>
    <row r="1413" spans="1:17" x14ac:dyDescent="0.25">
      <c r="A1413" t="str">
        <f t="shared" si="22"/>
        <v>2_690</v>
      </c>
      <c r="B1413" s="1">
        <v>2</v>
      </c>
      <c r="C1413" s="1">
        <v>690</v>
      </c>
      <c r="D1413" s="1">
        <v>5.7084000000000001</v>
      </c>
      <c r="E1413" s="1">
        <v>6.6718000000000002</v>
      </c>
      <c r="F1413" s="1">
        <v>2.6807000000000001E-2</v>
      </c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</row>
    <row r="1414" spans="1:17" x14ac:dyDescent="0.25">
      <c r="A1414" t="str">
        <f t="shared" si="22"/>
        <v>2_691</v>
      </c>
      <c r="B1414" s="1">
        <v>2</v>
      </c>
      <c r="C1414" s="1">
        <v>691</v>
      </c>
      <c r="D1414" s="1">
        <v>5.8560999999999996</v>
      </c>
      <c r="E1414" s="1">
        <v>6.7041000000000004</v>
      </c>
      <c r="F1414" s="1">
        <v>3.8565000000000002E-2</v>
      </c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</row>
    <row r="1415" spans="1:17" x14ac:dyDescent="0.25">
      <c r="A1415" t="str">
        <f t="shared" si="22"/>
        <v>2_692</v>
      </c>
      <c r="B1415" s="1">
        <v>2</v>
      </c>
      <c r="C1415" s="1">
        <v>692</v>
      </c>
      <c r="D1415" s="1">
        <v>6.6702000000000004</v>
      </c>
      <c r="E1415" s="1">
        <v>6.7390999999999996</v>
      </c>
      <c r="F1415" s="1">
        <v>1.9547999999999999E-2</v>
      </c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</row>
    <row r="1416" spans="1:17" x14ac:dyDescent="0.25">
      <c r="A1416" t="str">
        <f t="shared" si="22"/>
        <v>2_693</v>
      </c>
      <c r="B1416" s="1">
        <v>2</v>
      </c>
      <c r="C1416" s="1">
        <v>693</v>
      </c>
      <c r="D1416" s="1">
        <v>6.8261000000000003</v>
      </c>
      <c r="E1416" s="1">
        <v>6.7760999999999996</v>
      </c>
      <c r="F1416" s="1">
        <v>-1.3767E-2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</row>
    <row r="1417" spans="1:17" x14ac:dyDescent="0.25">
      <c r="A1417" t="str">
        <f t="shared" si="22"/>
        <v>2_694</v>
      </c>
      <c r="B1417" s="1">
        <v>2</v>
      </c>
      <c r="C1417" s="1">
        <v>694</v>
      </c>
      <c r="D1417" s="1">
        <v>6.4513999999999996</v>
      </c>
      <c r="E1417" s="1">
        <v>6.8132999999999999</v>
      </c>
      <c r="F1417" s="1">
        <v>1.9824E-3</v>
      </c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</row>
    <row r="1418" spans="1:17" x14ac:dyDescent="0.25">
      <c r="A1418" t="str">
        <f t="shared" si="22"/>
        <v>2_695</v>
      </c>
      <c r="B1418" s="1">
        <v>2</v>
      </c>
      <c r="C1418" s="1">
        <v>695</v>
      </c>
      <c r="D1418" s="1">
        <v>6.2221000000000002</v>
      </c>
      <c r="E1418" s="1">
        <v>6.8491</v>
      </c>
      <c r="F1418" s="1">
        <v>-2.0553999999999999E-2</v>
      </c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</row>
    <row r="1419" spans="1:17" x14ac:dyDescent="0.25">
      <c r="A1419" t="str">
        <f t="shared" si="22"/>
        <v>2_696</v>
      </c>
      <c r="B1419" s="1">
        <v>2</v>
      </c>
      <c r="C1419" s="1">
        <v>696</v>
      </c>
      <c r="D1419" s="1">
        <v>5.6543000000000001</v>
      </c>
      <c r="E1419" s="1">
        <v>6.8825000000000003</v>
      </c>
      <c r="F1419" s="1">
        <v>-6.4844999999999998E-3</v>
      </c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</row>
    <row r="1420" spans="1:17" x14ac:dyDescent="0.25">
      <c r="A1420" t="str">
        <f t="shared" si="22"/>
        <v>2_697</v>
      </c>
      <c r="B1420" s="1">
        <v>2</v>
      </c>
      <c r="C1420" s="1">
        <v>697</v>
      </c>
      <c r="D1420" s="1">
        <v>5.6349</v>
      </c>
      <c r="E1420" s="1">
        <v>6.915</v>
      </c>
      <c r="F1420" s="1">
        <v>1.8724000000000001E-2</v>
      </c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</row>
    <row r="1421" spans="1:17" x14ac:dyDescent="0.25">
      <c r="A1421" t="str">
        <f t="shared" si="22"/>
        <v>2_698</v>
      </c>
      <c r="B1421" s="1">
        <v>2</v>
      </c>
      <c r="C1421" s="1">
        <v>698</v>
      </c>
      <c r="D1421" s="1">
        <v>5.7667999999999999</v>
      </c>
      <c r="E1421" s="1">
        <v>6.9481999999999999</v>
      </c>
      <c r="F1421" s="1">
        <v>-5.0105999999999996E-3</v>
      </c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</row>
    <row r="1422" spans="1:17" x14ac:dyDescent="0.25">
      <c r="A1422" t="str">
        <f t="shared" si="22"/>
        <v>2_699</v>
      </c>
      <c r="B1422" s="1">
        <v>2</v>
      </c>
      <c r="C1422" s="1">
        <v>699</v>
      </c>
      <c r="D1422" s="1">
        <v>5.6384999999999996</v>
      </c>
      <c r="E1422" s="1">
        <v>6.9817</v>
      </c>
      <c r="F1422" s="1">
        <v>1.2326999999999999E-2</v>
      </c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</row>
    <row r="1423" spans="1:17" x14ac:dyDescent="0.25">
      <c r="A1423" t="str">
        <f t="shared" si="22"/>
        <v>2_700</v>
      </c>
      <c r="B1423" s="1">
        <v>2</v>
      </c>
      <c r="C1423" s="1">
        <v>700</v>
      </c>
      <c r="D1423" s="1">
        <v>5.9013999999999998</v>
      </c>
      <c r="E1423" s="1">
        <v>7.0156000000000001</v>
      </c>
      <c r="F1423" s="1">
        <v>4.2481999999999997E-3</v>
      </c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</row>
    <row r="1424" spans="1:17" x14ac:dyDescent="0.25">
      <c r="A1424" t="str">
        <f t="shared" si="22"/>
        <v>2_701</v>
      </c>
      <c r="B1424" s="1">
        <v>2</v>
      </c>
      <c r="C1424" s="1">
        <v>701</v>
      </c>
      <c r="D1424" s="1">
        <v>5.9238</v>
      </c>
      <c r="E1424" s="1">
        <v>7.0513000000000003</v>
      </c>
      <c r="F1424" s="1">
        <v>-6.8802999999999998E-3</v>
      </c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</row>
    <row r="1425" spans="1:17" x14ac:dyDescent="0.25">
      <c r="A1425" t="str">
        <f t="shared" si="22"/>
        <v>2_702</v>
      </c>
      <c r="B1425" s="1">
        <v>2</v>
      </c>
      <c r="C1425" s="1">
        <v>702</v>
      </c>
      <c r="D1425" s="1">
        <v>5.7614000000000001</v>
      </c>
      <c r="E1425" s="1">
        <v>7.0858999999999996</v>
      </c>
      <c r="F1425" s="1">
        <v>1.6892000000000001E-2</v>
      </c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</row>
    <row r="1426" spans="1:17" x14ac:dyDescent="0.25">
      <c r="A1426" t="str">
        <f t="shared" si="22"/>
        <v>2_703</v>
      </c>
      <c r="B1426" s="1">
        <v>2</v>
      </c>
      <c r="C1426" s="1">
        <v>703</v>
      </c>
      <c r="D1426" s="1">
        <v>5.3242000000000003</v>
      </c>
      <c r="E1426" s="1">
        <v>7.1189</v>
      </c>
      <c r="F1426" s="1">
        <v>-1.9155999999999999E-2</v>
      </c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</row>
    <row r="1427" spans="1:17" x14ac:dyDescent="0.25">
      <c r="A1427" t="str">
        <f t="shared" si="22"/>
        <v>2_704</v>
      </c>
      <c r="B1427" s="1">
        <v>2</v>
      </c>
      <c r="C1427" s="1">
        <v>704</v>
      </c>
      <c r="D1427" s="1">
        <v>5.1430999999999996</v>
      </c>
      <c r="E1427" s="1">
        <v>7.15</v>
      </c>
      <c r="F1427" s="1">
        <v>2.3739E-2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</row>
    <row r="1428" spans="1:17" x14ac:dyDescent="0.25">
      <c r="A1428" t="str">
        <f t="shared" si="22"/>
        <v>2_705</v>
      </c>
      <c r="B1428" s="1">
        <v>2</v>
      </c>
      <c r="C1428" s="1">
        <v>705</v>
      </c>
      <c r="D1428" s="1">
        <v>5.3522999999999996</v>
      </c>
      <c r="E1428" s="1">
        <v>7.1821000000000002</v>
      </c>
      <c r="F1428" s="1">
        <v>-3.4423000000000002E-2</v>
      </c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</row>
    <row r="1429" spans="1:17" x14ac:dyDescent="0.25">
      <c r="A1429" t="str">
        <f t="shared" si="22"/>
        <v>2_706</v>
      </c>
      <c r="B1429" s="1">
        <v>2</v>
      </c>
      <c r="C1429" s="1">
        <v>706</v>
      </c>
      <c r="D1429" s="1">
        <v>5.7709999999999999</v>
      </c>
      <c r="E1429" s="1">
        <v>7.2152000000000003</v>
      </c>
      <c r="F1429" s="1">
        <v>3.3138999999999998E-3</v>
      </c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</row>
    <row r="1430" spans="1:17" x14ac:dyDescent="0.25">
      <c r="A1430" t="str">
        <f t="shared" si="22"/>
        <v>2_707</v>
      </c>
      <c r="B1430" s="1">
        <v>2</v>
      </c>
      <c r="C1430" s="1">
        <v>707</v>
      </c>
      <c r="D1430" s="1">
        <v>5.7896000000000001</v>
      </c>
      <c r="E1430" s="1">
        <v>7.2495000000000003</v>
      </c>
      <c r="F1430" s="1">
        <v>-1.6531000000000001E-2</v>
      </c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</row>
    <row r="1431" spans="1:17" x14ac:dyDescent="0.25">
      <c r="A1431" t="str">
        <f t="shared" si="22"/>
        <v>2_708</v>
      </c>
      <c r="B1431" s="1">
        <v>2</v>
      </c>
      <c r="C1431" s="1">
        <v>708</v>
      </c>
      <c r="D1431" s="1">
        <v>5.8983999999999996</v>
      </c>
      <c r="E1431" s="1">
        <v>7.2850999999999999</v>
      </c>
      <c r="F1431" s="1">
        <v>1.0437E-2</v>
      </c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</row>
    <row r="1432" spans="1:17" x14ac:dyDescent="0.25">
      <c r="A1432" t="str">
        <f t="shared" si="22"/>
        <v>2_709</v>
      </c>
      <c r="B1432" s="1">
        <v>2</v>
      </c>
      <c r="C1432" s="1">
        <v>709</v>
      </c>
      <c r="D1432" s="1">
        <v>5.9846000000000004</v>
      </c>
      <c r="E1432" s="1">
        <v>7.3219000000000003</v>
      </c>
      <c r="F1432" s="1">
        <v>1.2204E-2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</row>
    <row r="1433" spans="1:17" x14ac:dyDescent="0.25">
      <c r="A1433" t="str">
        <f t="shared" si="22"/>
        <v>2_710</v>
      </c>
      <c r="B1433" s="1">
        <v>2</v>
      </c>
      <c r="C1433" s="1">
        <v>710</v>
      </c>
      <c r="D1433" s="1">
        <v>5.6056999999999997</v>
      </c>
      <c r="E1433" s="1">
        <v>7.3574999999999999</v>
      </c>
      <c r="F1433" s="1">
        <v>-1.2971999999999999E-2</v>
      </c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</row>
    <row r="1434" spans="1:17" x14ac:dyDescent="0.25">
      <c r="A1434" t="str">
        <f t="shared" si="22"/>
        <v>2_711</v>
      </c>
      <c r="B1434" s="1">
        <v>2</v>
      </c>
      <c r="C1434" s="1">
        <v>711</v>
      </c>
      <c r="D1434" s="1">
        <v>5.6058000000000003</v>
      </c>
      <c r="E1434" s="1">
        <v>7.3914999999999997</v>
      </c>
      <c r="F1434" s="1">
        <v>-1.0626E-2</v>
      </c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</row>
    <row r="1435" spans="1:17" x14ac:dyDescent="0.25">
      <c r="A1435" t="str">
        <f t="shared" si="22"/>
        <v>2_712</v>
      </c>
      <c r="B1435" s="1">
        <v>2</v>
      </c>
      <c r="C1435" s="1">
        <v>712</v>
      </c>
      <c r="D1435" s="1">
        <v>5.5014000000000003</v>
      </c>
      <c r="E1435" s="1">
        <v>7.4259000000000004</v>
      </c>
      <c r="F1435" s="1">
        <v>-5.1590999999999998E-3</v>
      </c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</row>
    <row r="1436" spans="1:17" x14ac:dyDescent="0.25">
      <c r="A1436" t="str">
        <f t="shared" si="22"/>
        <v>2_713</v>
      </c>
      <c r="B1436" s="1">
        <v>2</v>
      </c>
      <c r="C1436" s="1">
        <v>713</v>
      </c>
      <c r="D1436" s="1">
        <v>5.8292000000000002</v>
      </c>
      <c r="E1436" s="1">
        <v>7.4611999999999998</v>
      </c>
      <c r="F1436" s="1">
        <v>1.3259999999999999E-2</v>
      </c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</row>
    <row r="1437" spans="1:17" x14ac:dyDescent="0.25">
      <c r="A1437" t="str">
        <f t="shared" si="22"/>
        <v>2_714</v>
      </c>
      <c r="B1437" s="1">
        <v>2</v>
      </c>
      <c r="C1437" s="1">
        <v>714</v>
      </c>
      <c r="D1437" s="1">
        <v>5.6999000000000004</v>
      </c>
      <c r="E1437" s="1">
        <v>7.4972000000000003</v>
      </c>
      <c r="F1437" s="1">
        <v>1.1586000000000001E-2</v>
      </c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</row>
    <row r="1438" spans="1:17" x14ac:dyDescent="0.25">
      <c r="A1438" t="str">
        <f t="shared" si="22"/>
        <v>2_715</v>
      </c>
      <c r="B1438" s="1">
        <v>2</v>
      </c>
      <c r="C1438" s="1">
        <v>715</v>
      </c>
      <c r="D1438" s="1">
        <v>6.056</v>
      </c>
      <c r="E1438" s="1">
        <v>7.5338000000000003</v>
      </c>
      <c r="F1438" s="1">
        <v>2.2653E-2</v>
      </c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</row>
    <row r="1439" spans="1:17" x14ac:dyDescent="0.25">
      <c r="A1439" t="str">
        <f t="shared" si="22"/>
        <v>2_716</v>
      </c>
      <c r="B1439" s="1">
        <v>2</v>
      </c>
      <c r="C1439" s="1">
        <v>716</v>
      </c>
      <c r="D1439" s="1">
        <v>6.1909999999999998</v>
      </c>
      <c r="E1439" s="1">
        <v>7.5723000000000003</v>
      </c>
      <c r="F1439" s="1">
        <v>2.1328E-2</v>
      </c>
      <c r="G1439" s="1"/>
      <c r="H1439" s="1"/>
      <c r="I1439" s="1"/>
      <c r="J1439" s="1"/>
      <c r="K1439" s="1"/>
      <c r="L1439" s="1"/>
      <c r="M1439" s="78"/>
      <c r="N1439" s="1"/>
      <c r="O1439" s="1"/>
      <c r="P1439" s="1"/>
      <c r="Q1439" s="1"/>
    </row>
    <row r="1440" spans="1:17" x14ac:dyDescent="0.25">
      <c r="A1440" t="str">
        <f t="shared" si="22"/>
        <v>2_717</v>
      </c>
      <c r="B1440" s="1">
        <v>2</v>
      </c>
      <c r="C1440" s="1">
        <v>717</v>
      </c>
      <c r="D1440" s="1">
        <v>6.0227000000000004</v>
      </c>
      <c r="E1440" s="1">
        <v>7.6106999999999996</v>
      </c>
      <c r="F1440" s="1">
        <v>3.0969E-2</v>
      </c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</row>
    <row r="1441" spans="1:17" x14ac:dyDescent="0.25">
      <c r="A1441" t="str">
        <f t="shared" si="22"/>
        <v>2_718</v>
      </c>
      <c r="B1441" s="1">
        <v>2</v>
      </c>
      <c r="C1441" s="1">
        <v>718</v>
      </c>
      <c r="D1441" s="1">
        <v>6.0693000000000001</v>
      </c>
      <c r="E1441" s="1">
        <v>7.6501000000000001</v>
      </c>
      <c r="F1441" s="1">
        <v>-2.1288000000000001E-2</v>
      </c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</row>
    <row r="1442" spans="1:17" x14ac:dyDescent="0.25">
      <c r="A1442" t="str">
        <f t="shared" si="22"/>
        <v>2_719</v>
      </c>
      <c r="B1442" s="1">
        <v>2</v>
      </c>
      <c r="C1442" s="1">
        <v>719</v>
      </c>
      <c r="D1442" s="1">
        <v>6.1676000000000002</v>
      </c>
      <c r="E1442" s="1">
        <v>7.6886999999999999</v>
      </c>
      <c r="F1442" s="1">
        <v>-2.2027999999999999E-2</v>
      </c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</row>
    <row r="1443" spans="1:17" x14ac:dyDescent="0.25">
      <c r="A1443" t="str">
        <f t="shared" si="22"/>
        <v>2_720</v>
      </c>
      <c r="B1443" s="1">
        <v>2</v>
      </c>
      <c r="C1443" s="1">
        <v>720</v>
      </c>
      <c r="D1443" s="1">
        <v>6.5496999999999996</v>
      </c>
      <c r="E1443" s="1">
        <v>7.7294999999999998</v>
      </c>
      <c r="F1443" s="1">
        <v>-2.9753000000000002E-3</v>
      </c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</row>
    <row r="1444" spans="1:17" x14ac:dyDescent="0.25">
      <c r="A1444" t="str">
        <f t="shared" si="22"/>
        <v>3_0</v>
      </c>
      <c r="B1444" s="1">
        <v>3</v>
      </c>
      <c r="C1444" s="1">
        <v>0</v>
      </c>
      <c r="D1444" s="1">
        <v>4.9987999999999998E-2</v>
      </c>
      <c r="E1444" s="1">
        <v>1</v>
      </c>
      <c r="F1444" s="1">
        <v>0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</row>
    <row r="1445" spans="1:17" x14ac:dyDescent="0.25">
      <c r="A1445" t="str">
        <f t="shared" si="22"/>
        <v>3_1</v>
      </c>
      <c r="B1445" s="1">
        <v>3</v>
      </c>
      <c r="C1445" s="1">
        <v>1</v>
      </c>
      <c r="D1445" s="1">
        <v>8.3673999999999998E-2</v>
      </c>
      <c r="E1445" s="1">
        <v>1.0001</v>
      </c>
      <c r="F1445" s="1">
        <v>3.2188999999999998E-3</v>
      </c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</row>
    <row r="1446" spans="1:17" x14ac:dyDescent="0.25">
      <c r="A1446" t="str">
        <f t="shared" si="22"/>
        <v>3_2</v>
      </c>
      <c r="B1446" s="1">
        <v>3</v>
      </c>
      <c r="C1446" s="1">
        <v>2</v>
      </c>
      <c r="D1446" s="1">
        <v>0.23322000000000001</v>
      </c>
      <c r="E1446" s="1">
        <v>1.0003</v>
      </c>
      <c r="F1446" s="1">
        <v>-6.4269000000000001E-3</v>
      </c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</row>
    <row r="1447" spans="1:17" x14ac:dyDescent="0.25">
      <c r="A1447" t="str">
        <f t="shared" si="22"/>
        <v>3_3</v>
      </c>
      <c r="B1447" s="1">
        <v>3</v>
      </c>
      <c r="C1447" s="1">
        <v>3</v>
      </c>
      <c r="D1447" s="1">
        <v>3.4139000000000003E-2</v>
      </c>
      <c r="E1447" s="1">
        <v>1.0004</v>
      </c>
      <c r="F1447" s="1">
        <v>-1.0879E-2</v>
      </c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</row>
    <row r="1448" spans="1:17" x14ac:dyDescent="0.25">
      <c r="A1448" t="str">
        <f t="shared" si="22"/>
        <v>3_4</v>
      </c>
      <c r="B1448" s="1">
        <v>3</v>
      </c>
      <c r="C1448" s="1">
        <v>4</v>
      </c>
      <c r="D1448" s="1">
        <v>-0.43679000000000001</v>
      </c>
      <c r="E1448" s="1">
        <v>1.0002</v>
      </c>
      <c r="F1448" s="1">
        <v>-3.96E-3</v>
      </c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</row>
    <row r="1449" spans="1:17" x14ac:dyDescent="0.25">
      <c r="A1449" t="str">
        <f t="shared" si="22"/>
        <v>3_5</v>
      </c>
      <c r="B1449" s="1">
        <v>3</v>
      </c>
      <c r="C1449" s="1">
        <v>5</v>
      </c>
      <c r="D1449" s="1">
        <v>-0.63100000000000001</v>
      </c>
      <c r="E1449" s="1">
        <v>0.99988999999999995</v>
      </c>
      <c r="F1449" s="1">
        <v>-9.7322999999999993E-3</v>
      </c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</row>
    <row r="1450" spans="1:17" x14ac:dyDescent="0.25">
      <c r="A1450" t="str">
        <f t="shared" si="22"/>
        <v>3_6</v>
      </c>
      <c r="B1450" s="1">
        <v>3</v>
      </c>
      <c r="C1450" s="1">
        <v>6</v>
      </c>
      <c r="D1450" s="1">
        <v>-0.74236999999999997</v>
      </c>
      <c r="E1450" s="1">
        <v>0.99924999999999997</v>
      </c>
      <c r="F1450" s="1">
        <v>-3.6573E-3</v>
      </c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</row>
    <row r="1451" spans="1:17" x14ac:dyDescent="0.25">
      <c r="A1451" t="str">
        <f t="shared" si="22"/>
        <v>3_7</v>
      </c>
      <c r="B1451" s="1">
        <v>3</v>
      </c>
      <c r="C1451" s="1">
        <v>7</v>
      </c>
      <c r="D1451" s="1">
        <v>-1.3005</v>
      </c>
      <c r="E1451" s="1">
        <v>0.99850000000000005</v>
      </c>
      <c r="F1451" s="1">
        <v>-2.5203E-2</v>
      </c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</row>
    <row r="1452" spans="1:17" x14ac:dyDescent="0.25">
      <c r="A1452" t="str">
        <f t="shared" si="22"/>
        <v>3_8</v>
      </c>
      <c r="B1452" s="1">
        <v>3</v>
      </c>
      <c r="C1452" s="1">
        <v>8</v>
      </c>
      <c r="D1452" s="1">
        <v>-1.0430999999999999</v>
      </c>
      <c r="E1452" s="1">
        <v>0.99761</v>
      </c>
      <c r="F1452" s="1">
        <v>1.0694E-2</v>
      </c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</row>
    <row r="1453" spans="1:17" x14ac:dyDescent="0.25">
      <c r="A1453" t="str">
        <f t="shared" si="22"/>
        <v>3_9</v>
      </c>
      <c r="B1453" s="1">
        <v>3</v>
      </c>
      <c r="C1453" s="1">
        <v>9</v>
      </c>
      <c r="D1453" s="1">
        <v>-1.4456</v>
      </c>
      <c r="E1453" s="1">
        <v>0.99661</v>
      </c>
      <c r="F1453" s="1">
        <v>1.1669000000000001E-2</v>
      </c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</row>
    <row r="1454" spans="1:17" x14ac:dyDescent="0.25">
      <c r="A1454" t="str">
        <f t="shared" si="22"/>
        <v>3_10</v>
      </c>
      <c r="B1454" s="1">
        <v>3</v>
      </c>
      <c r="C1454" s="1">
        <v>10</v>
      </c>
      <c r="D1454" s="1">
        <v>-1.7783</v>
      </c>
      <c r="E1454" s="1">
        <v>0.99514999999999998</v>
      </c>
      <c r="F1454" s="1">
        <v>4.9855999999999998E-3</v>
      </c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</row>
    <row r="1455" spans="1:17" x14ac:dyDescent="0.25">
      <c r="A1455" t="str">
        <f t="shared" si="22"/>
        <v>3_11</v>
      </c>
      <c r="B1455" s="1">
        <v>3</v>
      </c>
      <c r="C1455" s="1">
        <v>11</v>
      </c>
      <c r="D1455" s="1">
        <v>-1.6992</v>
      </c>
      <c r="E1455" s="1">
        <v>0.99368000000000001</v>
      </c>
      <c r="F1455" s="1">
        <v>-1.4767000000000001E-2</v>
      </c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</row>
    <row r="1456" spans="1:17" x14ac:dyDescent="0.25">
      <c r="A1456" t="str">
        <f t="shared" si="22"/>
        <v>3_12</v>
      </c>
      <c r="B1456" s="1">
        <v>3</v>
      </c>
      <c r="C1456" s="1">
        <v>12</v>
      </c>
      <c r="D1456" s="1">
        <v>-1.7142999999999999</v>
      </c>
      <c r="E1456" s="1">
        <v>0.99233000000000005</v>
      </c>
      <c r="F1456" s="1">
        <v>1.4442E-2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78"/>
      <c r="Q1456" s="78"/>
    </row>
    <row r="1457" spans="1:17" x14ac:dyDescent="0.25">
      <c r="A1457" t="str">
        <f t="shared" si="22"/>
        <v>3_13</v>
      </c>
      <c r="B1457" s="1">
        <v>3</v>
      </c>
      <c r="C1457" s="1">
        <v>13</v>
      </c>
      <c r="D1457" s="1">
        <v>-1.6849000000000001</v>
      </c>
      <c r="E1457" s="1">
        <v>0.99097000000000002</v>
      </c>
      <c r="F1457" s="1">
        <v>7.4384999999999998E-3</v>
      </c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</row>
    <row r="1458" spans="1:17" x14ac:dyDescent="0.25">
      <c r="A1458" t="str">
        <f t="shared" si="22"/>
        <v>3_14</v>
      </c>
      <c r="B1458" s="1">
        <v>3</v>
      </c>
      <c r="C1458" s="1">
        <v>14</v>
      </c>
      <c r="D1458" s="1">
        <v>-1.5914999999999999</v>
      </c>
      <c r="E1458" s="1">
        <v>0.98946999999999996</v>
      </c>
      <c r="F1458" s="1">
        <v>1.3299E-2</v>
      </c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</row>
    <row r="1459" spans="1:17" x14ac:dyDescent="0.25">
      <c r="A1459" t="str">
        <f t="shared" si="22"/>
        <v>3_15</v>
      </c>
      <c r="B1459" s="1">
        <v>3</v>
      </c>
      <c r="C1459" s="1">
        <v>15</v>
      </c>
      <c r="D1459" s="1">
        <v>-1.2388999999999999</v>
      </c>
      <c r="E1459" s="1">
        <v>0.98834999999999995</v>
      </c>
      <c r="F1459" s="1">
        <v>3.4104999999999999E-3</v>
      </c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</row>
    <row r="1460" spans="1:17" x14ac:dyDescent="0.25">
      <c r="A1460" t="str">
        <f t="shared" si="22"/>
        <v>3_16</v>
      </c>
      <c r="B1460" s="1">
        <v>3</v>
      </c>
      <c r="C1460" s="1">
        <v>16</v>
      </c>
      <c r="D1460" s="1">
        <v>-1.0986</v>
      </c>
      <c r="E1460" s="1">
        <v>0.98734999999999995</v>
      </c>
      <c r="F1460" s="1">
        <v>-2.0795999999999999E-2</v>
      </c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</row>
    <row r="1461" spans="1:17" x14ac:dyDescent="0.25">
      <c r="A1461" t="str">
        <f t="shared" si="22"/>
        <v>3_17</v>
      </c>
      <c r="B1461" s="1">
        <v>3</v>
      </c>
      <c r="C1461" s="1">
        <v>17</v>
      </c>
      <c r="D1461" s="1">
        <v>-0.98536000000000001</v>
      </c>
      <c r="E1461" s="1">
        <v>0.98636999999999997</v>
      </c>
      <c r="F1461" s="1">
        <v>1.2630000000000001E-2</v>
      </c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</row>
    <row r="1462" spans="1:17" x14ac:dyDescent="0.25">
      <c r="A1462" t="str">
        <f t="shared" si="22"/>
        <v>3_18</v>
      </c>
      <c r="B1462" s="1">
        <v>3</v>
      </c>
      <c r="C1462" s="1">
        <v>18</v>
      </c>
      <c r="D1462" s="1">
        <v>-1.0054000000000001</v>
      </c>
      <c r="E1462" s="1">
        <v>0.98551999999999995</v>
      </c>
      <c r="F1462" s="1">
        <v>-1.3136E-2</v>
      </c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</row>
    <row r="1463" spans="1:17" x14ac:dyDescent="0.25">
      <c r="A1463" t="str">
        <f t="shared" si="22"/>
        <v>3_19</v>
      </c>
      <c r="B1463" s="1">
        <v>3</v>
      </c>
      <c r="C1463" s="1">
        <v>19</v>
      </c>
      <c r="D1463" s="1">
        <v>-0.57642000000000004</v>
      </c>
      <c r="E1463" s="1">
        <v>0.98487000000000002</v>
      </c>
      <c r="F1463" s="1">
        <v>2.5167999999999999E-2</v>
      </c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</row>
    <row r="1464" spans="1:17" x14ac:dyDescent="0.25">
      <c r="A1464" t="str">
        <f t="shared" si="22"/>
        <v>3_20</v>
      </c>
      <c r="B1464" s="1">
        <v>3</v>
      </c>
      <c r="C1464" s="1">
        <v>20</v>
      </c>
      <c r="D1464" s="78">
        <v>-0.45705000000000001</v>
      </c>
      <c r="E1464" s="1">
        <v>0.98448000000000002</v>
      </c>
      <c r="F1464" s="1">
        <v>-4.0959999999999998E-3</v>
      </c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</row>
    <row r="1465" spans="1:17" x14ac:dyDescent="0.25">
      <c r="A1465" t="str">
        <f t="shared" si="22"/>
        <v>3_21</v>
      </c>
      <c r="B1465" s="1">
        <v>3</v>
      </c>
      <c r="C1465" s="1">
        <v>21</v>
      </c>
      <c r="D1465" s="1">
        <v>-0.48815999999999998</v>
      </c>
      <c r="E1465" s="1">
        <v>0.98416999999999999</v>
      </c>
      <c r="F1465" s="1">
        <v>8.8480999999999994E-3</v>
      </c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</row>
    <row r="1466" spans="1:17" x14ac:dyDescent="0.25">
      <c r="A1466" t="str">
        <f t="shared" si="22"/>
        <v>3_22</v>
      </c>
      <c r="B1466" s="1">
        <v>3</v>
      </c>
      <c r="C1466" s="1">
        <v>22</v>
      </c>
      <c r="D1466" s="1">
        <v>-0.51114000000000004</v>
      </c>
      <c r="E1466" s="1">
        <v>0.98387000000000002</v>
      </c>
      <c r="F1466" s="1">
        <v>2.2561000000000001E-2</v>
      </c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</row>
    <row r="1467" spans="1:17" x14ac:dyDescent="0.25">
      <c r="A1467" t="str">
        <f t="shared" si="22"/>
        <v>3_23</v>
      </c>
      <c r="B1467" s="1">
        <v>3</v>
      </c>
      <c r="C1467" s="1">
        <v>23</v>
      </c>
      <c r="D1467" s="1">
        <v>-0.21607000000000001</v>
      </c>
      <c r="E1467" s="1">
        <v>0.98355000000000004</v>
      </c>
      <c r="F1467" s="1">
        <v>5.1617E-3</v>
      </c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</row>
    <row r="1468" spans="1:17" x14ac:dyDescent="0.25">
      <c r="A1468" t="str">
        <f t="shared" si="22"/>
        <v>3_24</v>
      </c>
      <c r="B1468" s="1">
        <v>3</v>
      </c>
      <c r="C1468" s="1">
        <v>24</v>
      </c>
      <c r="D1468" s="1">
        <v>-6.8422999999999998E-2</v>
      </c>
      <c r="E1468" s="1">
        <v>0.98346</v>
      </c>
      <c r="F1468" s="1">
        <v>-2.1198999999999999E-2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</row>
    <row r="1469" spans="1:17" x14ac:dyDescent="0.25">
      <c r="A1469" t="str">
        <f t="shared" si="22"/>
        <v>3_25</v>
      </c>
      <c r="B1469" s="1">
        <v>3</v>
      </c>
      <c r="C1469" s="1">
        <v>25</v>
      </c>
      <c r="D1469" s="1">
        <v>-0.33753</v>
      </c>
      <c r="E1469" s="1">
        <v>0.98319999999999996</v>
      </c>
      <c r="F1469" s="1">
        <v>-1.8709E-3</v>
      </c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</row>
    <row r="1470" spans="1:17" x14ac:dyDescent="0.25">
      <c r="A1470" t="str">
        <f t="shared" si="22"/>
        <v>3_26</v>
      </c>
      <c r="B1470" s="1">
        <v>3</v>
      </c>
      <c r="C1470" s="1">
        <v>26</v>
      </c>
      <c r="D1470" s="1">
        <v>-0.23794999999999999</v>
      </c>
      <c r="E1470" s="1">
        <v>0.98287999999999998</v>
      </c>
      <c r="F1470" s="1">
        <v>-1.8783999999999999E-2</v>
      </c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</row>
    <row r="1471" spans="1:17" x14ac:dyDescent="0.25">
      <c r="A1471" t="str">
        <f t="shared" si="22"/>
        <v>3_27</v>
      </c>
      <c r="B1471" s="1">
        <v>3</v>
      </c>
      <c r="C1471" s="1">
        <v>27</v>
      </c>
      <c r="D1471" s="1">
        <v>-0.30531999999999998</v>
      </c>
      <c r="E1471" s="1">
        <v>0.98275999999999997</v>
      </c>
      <c r="F1471" s="1">
        <v>8.7057000000000002E-3</v>
      </c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</row>
    <row r="1472" spans="1:17" x14ac:dyDescent="0.25">
      <c r="A1472" t="str">
        <f t="shared" si="22"/>
        <v>3_28</v>
      </c>
      <c r="B1472" s="1">
        <v>3</v>
      </c>
      <c r="C1472" s="1">
        <v>28</v>
      </c>
      <c r="D1472" s="1">
        <v>-0.14535999999999999</v>
      </c>
      <c r="E1472" s="1">
        <v>0.98253000000000001</v>
      </c>
      <c r="F1472" s="1">
        <v>1.3331000000000001E-2</v>
      </c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</row>
    <row r="1473" spans="1:17" x14ac:dyDescent="0.25">
      <c r="A1473" t="str">
        <f t="shared" si="22"/>
        <v>3_29</v>
      </c>
      <c r="B1473" s="1">
        <v>3</v>
      </c>
      <c r="C1473" s="1">
        <v>29</v>
      </c>
      <c r="D1473" s="1">
        <v>-0.52375000000000005</v>
      </c>
      <c r="E1473" s="1">
        <v>0.98231999999999997</v>
      </c>
      <c r="F1473" s="1">
        <v>2.7445999999999998E-3</v>
      </c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</row>
    <row r="1474" spans="1:17" x14ac:dyDescent="0.25">
      <c r="A1474" t="str">
        <f t="shared" si="22"/>
        <v>3_30</v>
      </c>
      <c r="B1474" s="1">
        <v>3</v>
      </c>
      <c r="C1474" s="1">
        <v>30</v>
      </c>
      <c r="D1474" s="1">
        <v>-0.55518000000000001</v>
      </c>
      <c r="E1474" s="1">
        <v>0.98206000000000004</v>
      </c>
      <c r="F1474" s="1">
        <v>2.3148000000000001E-3</v>
      </c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</row>
    <row r="1475" spans="1:17" x14ac:dyDescent="0.25">
      <c r="A1475" t="str">
        <f t="shared" ref="A1475:A1538" si="23">B1475&amp;"_"&amp;C1475</f>
        <v>3_31</v>
      </c>
      <c r="B1475" s="1">
        <v>3</v>
      </c>
      <c r="C1475" s="1">
        <v>31</v>
      </c>
      <c r="D1475" s="1">
        <v>-0.55593999999999999</v>
      </c>
      <c r="E1475" s="1">
        <v>0.98170000000000002</v>
      </c>
      <c r="F1475" s="1">
        <v>-4.5192000000000001E-3</v>
      </c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</row>
    <row r="1476" spans="1:17" x14ac:dyDescent="0.25">
      <c r="A1476" t="str">
        <f t="shared" si="23"/>
        <v>3_32</v>
      </c>
      <c r="B1476" s="1">
        <v>3</v>
      </c>
      <c r="C1476" s="1">
        <v>32</v>
      </c>
      <c r="D1476" s="1">
        <v>-0.55010999999999999</v>
      </c>
      <c r="E1476" s="1">
        <v>0.98124</v>
      </c>
      <c r="F1476" s="1">
        <v>-1.8953000000000001E-2</v>
      </c>
      <c r="G1476" s="1"/>
      <c r="H1476" s="1"/>
      <c r="I1476" s="1"/>
      <c r="J1476" s="1"/>
      <c r="K1476" s="1"/>
      <c r="L1476" s="1"/>
      <c r="M1476" s="1"/>
      <c r="N1476" s="78"/>
      <c r="O1476" s="78"/>
      <c r="P1476" s="78"/>
      <c r="Q1476" s="78"/>
    </row>
    <row r="1477" spans="1:17" x14ac:dyDescent="0.25">
      <c r="A1477" t="str">
        <f t="shared" si="23"/>
        <v>3_33</v>
      </c>
      <c r="B1477" s="1">
        <v>3</v>
      </c>
      <c r="C1477" s="1">
        <v>33</v>
      </c>
      <c r="D1477" s="1">
        <v>-0.64307999999999998</v>
      </c>
      <c r="E1477" s="1">
        <v>0.98082999999999998</v>
      </c>
      <c r="F1477" s="1">
        <v>-6.0952000000000003E-3</v>
      </c>
      <c r="G1477" s="1"/>
      <c r="H1477" s="1"/>
      <c r="I1477" s="1"/>
      <c r="J1477" s="1"/>
      <c r="K1477" s="1"/>
      <c r="L1477" s="1"/>
      <c r="M1477" s="78"/>
      <c r="N1477" s="1"/>
      <c r="O1477" s="1"/>
      <c r="P1477" s="1"/>
      <c r="Q1477" s="1"/>
    </row>
    <row r="1478" spans="1:17" x14ac:dyDescent="0.25">
      <c r="A1478" t="str">
        <f t="shared" si="23"/>
        <v>3_34</v>
      </c>
      <c r="B1478" s="1">
        <v>3</v>
      </c>
      <c r="C1478" s="1">
        <v>34</v>
      </c>
      <c r="D1478" s="1">
        <v>-0.37030999999999997</v>
      </c>
      <c r="E1478" s="1">
        <v>0.98035000000000005</v>
      </c>
      <c r="F1478" s="1">
        <v>-4.4400999999999998E-3</v>
      </c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</row>
    <row r="1479" spans="1:17" x14ac:dyDescent="0.25">
      <c r="A1479" t="str">
        <f t="shared" si="23"/>
        <v>3_35</v>
      </c>
      <c r="B1479" s="1">
        <v>3</v>
      </c>
      <c r="C1479" s="1">
        <v>35</v>
      </c>
      <c r="D1479" s="1">
        <v>-0.74517999999999995</v>
      </c>
      <c r="E1479" s="1">
        <v>0.97989999999999999</v>
      </c>
      <c r="F1479" s="1">
        <v>6.5959E-3</v>
      </c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</row>
    <row r="1480" spans="1:17" x14ac:dyDescent="0.25">
      <c r="A1480" t="str">
        <f t="shared" si="23"/>
        <v>3_36</v>
      </c>
      <c r="B1480" s="1">
        <v>3</v>
      </c>
      <c r="C1480" s="1">
        <v>36</v>
      </c>
      <c r="D1480" s="1">
        <v>-0.54966999999999999</v>
      </c>
      <c r="E1480" s="1">
        <v>0.97943999999999998</v>
      </c>
      <c r="F1480" s="1">
        <v>1.9452000000000001E-2</v>
      </c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</row>
    <row r="1481" spans="1:17" x14ac:dyDescent="0.25">
      <c r="A1481" t="str">
        <f t="shared" si="23"/>
        <v>3_37</v>
      </c>
      <c r="B1481" s="1">
        <v>3</v>
      </c>
      <c r="C1481" s="1">
        <v>37</v>
      </c>
      <c r="D1481" s="1">
        <v>-0.49182999999999999</v>
      </c>
      <c r="E1481" s="1">
        <v>0.97904999999999998</v>
      </c>
      <c r="F1481" s="1">
        <v>-8.6613000000000002E-3</v>
      </c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</row>
    <row r="1482" spans="1:17" x14ac:dyDescent="0.25">
      <c r="A1482" t="str">
        <f t="shared" si="23"/>
        <v>3_38</v>
      </c>
      <c r="B1482" s="1">
        <v>3</v>
      </c>
      <c r="C1482" s="1">
        <v>38</v>
      </c>
      <c r="D1482" s="1">
        <v>-0.50753000000000004</v>
      </c>
      <c r="E1482" s="1">
        <v>0.97863</v>
      </c>
      <c r="F1482" s="1">
        <v>2.5090000000000001E-2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</row>
    <row r="1483" spans="1:17" x14ac:dyDescent="0.25">
      <c r="A1483" t="str">
        <f t="shared" si="23"/>
        <v>3_39</v>
      </c>
      <c r="B1483" s="1">
        <v>3</v>
      </c>
      <c r="C1483" s="1">
        <v>39</v>
      </c>
      <c r="D1483" s="1">
        <v>-0.63227999999999995</v>
      </c>
      <c r="E1483" s="1">
        <v>0.97819999999999996</v>
      </c>
      <c r="F1483" s="1">
        <v>-1.9286999999999999E-2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</row>
    <row r="1484" spans="1:17" x14ac:dyDescent="0.25">
      <c r="A1484" t="str">
        <f t="shared" si="23"/>
        <v>3_40</v>
      </c>
      <c r="B1484" s="1">
        <v>3</v>
      </c>
      <c r="C1484" s="1">
        <v>40</v>
      </c>
      <c r="D1484" s="1">
        <v>-0.83975</v>
      </c>
      <c r="E1484" s="1">
        <v>0.97767000000000004</v>
      </c>
      <c r="F1484" s="1">
        <v>-1.5306E-2</v>
      </c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</row>
    <row r="1485" spans="1:17" x14ac:dyDescent="0.25">
      <c r="A1485" t="str">
        <f t="shared" si="23"/>
        <v>3_41</v>
      </c>
      <c r="B1485" s="1">
        <v>3</v>
      </c>
      <c r="C1485" s="1">
        <v>41</v>
      </c>
      <c r="D1485" s="1">
        <v>-0.45455000000000001</v>
      </c>
      <c r="E1485" s="1">
        <v>0.97721000000000002</v>
      </c>
      <c r="F1485" s="1">
        <v>-2.0767999999999998E-2</v>
      </c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</row>
    <row r="1486" spans="1:17" x14ac:dyDescent="0.25">
      <c r="A1486" t="str">
        <f t="shared" si="23"/>
        <v>3_42</v>
      </c>
      <c r="B1486" s="1">
        <v>3</v>
      </c>
      <c r="C1486" s="1">
        <v>42</v>
      </c>
      <c r="D1486" s="1">
        <v>-0.58538000000000001</v>
      </c>
      <c r="E1486" s="1">
        <v>0.97665999999999997</v>
      </c>
      <c r="F1486" s="1">
        <v>1.1983000000000001E-2</v>
      </c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</row>
    <row r="1487" spans="1:17" x14ac:dyDescent="0.25">
      <c r="A1487" t="str">
        <f t="shared" si="23"/>
        <v>3_43</v>
      </c>
      <c r="B1487" s="1">
        <v>3</v>
      </c>
      <c r="C1487" s="1">
        <v>43</v>
      </c>
      <c r="D1487" s="1">
        <v>-0.58381000000000005</v>
      </c>
      <c r="E1487" s="1">
        <v>0.97616000000000003</v>
      </c>
      <c r="F1487" s="1">
        <v>1.3351999999999999E-3</v>
      </c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</row>
    <row r="1488" spans="1:17" x14ac:dyDescent="0.25">
      <c r="A1488" t="str">
        <f t="shared" si="23"/>
        <v>3_44</v>
      </c>
      <c r="B1488" s="1">
        <v>3</v>
      </c>
      <c r="C1488" s="1">
        <v>44</v>
      </c>
      <c r="D1488" s="1">
        <v>-0.87534999999999996</v>
      </c>
      <c r="E1488" s="1">
        <v>0.97560000000000002</v>
      </c>
      <c r="F1488" s="1">
        <v>-1.7298000000000001E-2</v>
      </c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</row>
    <row r="1489" spans="1:17" x14ac:dyDescent="0.25">
      <c r="A1489" t="str">
        <f t="shared" si="23"/>
        <v>3_45</v>
      </c>
      <c r="B1489" s="1">
        <v>3</v>
      </c>
      <c r="C1489" s="1">
        <v>45</v>
      </c>
      <c r="D1489" s="1">
        <v>-1.2295</v>
      </c>
      <c r="E1489" s="1">
        <v>0.97470999999999997</v>
      </c>
      <c r="F1489" s="1">
        <v>-2.2733E-2</v>
      </c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</row>
    <row r="1490" spans="1:17" x14ac:dyDescent="0.25">
      <c r="A1490" t="str">
        <f t="shared" si="23"/>
        <v>3_46</v>
      </c>
      <c r="B1490" s="1">
        <v>3</v>
      </c>
      <c r="C1490" s="1">
        <v>46</v>
      </c>
      <c r="D1490" s="1">
        <v>-0.89736000000000005</v>
      </c>
      <c r="E1490" s="1">
        <v>0.97387000000000001</v>
      </c>
      <c r="F1490" s="1">
        <v>7.8120000000000004E-3</v>
      </c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</row>
    <row r="1491" spans="1:17" x14ac:dyDescent="0.25">
      <c r="A1491" t="str">
        <f t="shared" si="23"/>
        <v>3_47</v>
      </c>
      <c r="B1491" s="1">
        <v>3</v>
      </c>
      <c r="C1491" s="1">
        <v>47</v>
      </c>
      <c r="D1491" s="1">
        <v>-1.0639000000000001</v>
      </c>
      <c r="E1491" s="1">
        <v>0.97306000000000004</v>
      </c>
      <c r="F1491" s="1">
        <v>1.1376000000000001E-2</v>
      </c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</row>
    <row r="1492" spans="1:17" x14ac:dyDescent="0.25">
      <c r="A1492" t="str">
        <f t="shared" si="23"/>
        <v>3_48</v>
      </c>
      <c r="B1492" s="1">
        <v>3</v>
      </c>
      <c r="C1492" s="1">
        <v>48</v>
      </c>
      <c r="D1492" s="1">
        <v>-0.94404999999999994</v>
      </c>
      <c r="E1492" s="1">
        <v>0.97221999999999997</v>
      </c>
      <c r="F1492" s="1">
        <v>-1.9762999999999998E-3</v>
      </c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</row>
    <row r="1493" spans="1:17" x14ac:dyDescent="0.25">
      <c r="A1493" t="str">
        <f t="shared" si="23"/>
        <v>3_49</v>
      </c>
      <c r="B1493" s="1">
        <v>3</v>
      </c>
      <c r="C1493" s="1">
        <v>49</v>
      </c>
      <c r="D1493" s="1">
        <v>-0.81</v>
      </c>
      <c r="E1493" s="1">
        <v>0.97155999999999998</v>
      </c>
      <c r="F1493" s="1">
        <v>1.2623000000000001E-2</v>
      </c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</row>
    <row r="1494" spans="1:17" x14ac:dyDescent="0.25">
      <c r="A1494" t="str">
        <f t="shared" si="23"/>
        <v>3_50</v>
      </c>
      <c r="B1494" s="1">
        <v>3</v>
      </c>
      <c r="C1494" s="1">
        <v>50</v>
      </c>
      <c r="D1494" s="1">
        <v>-0.59194999999999998</v>
      </c>
      <c r="E1494" s="1">
        <v>0.97106999999999999</v>
      </c>
      <c r="F1494" s="1">
        <v>4.3255000000000004E-3</v>
      </c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</row>
    <row r="1495" spans="1:17" x14ac:dyDescent="0.25">
      <c r="A1495" t="str">
        <f t="shared" si="23"/>
        <v>3_51</v>
      </c>
      <c r="B1495" s="1">
        <v>3</v>
      </c>
      <c r="C1495" s="1">
        <v>51</v>
      </c>
      <c r="D1495" s="1">
        <v>-0.48044999999999999</v>
      </c>
      <c r="E1495" s="1">
        <v>0.97062000000000004</v>
      </c>
      <c r="F1495" s="1">
        <v>-2.0507999999999998E-2</v>
      </c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</row>
    <row r="1496" spans="1:17" x14ac:dyDescent="0.25">
      <c r="A1496" t="str">
        <f t="shared" si="23"/>
        <v>3_52</v>
      </c>
      <c r="B1496" s="1">
        <v>3</v>
      </c>
      <c r="C1496" s="1">
        <v>52</v>
      </c>
      <c r="D1496" s="1">
        <v>-0.51602000000000003</v>
      </c>
      <c r="E1496" s="1">
        <v>0.97030000000000005</v>
      </c>
      <c r="F1496" s="1">
        <v>-1.2818E-2</v>
      </c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</row>
    <row r="1497" spans="1:17" x14ac:dyDescent="0.25">
      <c r="A1497" t="str">
        <f t="shared" si="23"/>
        <v>3_53</v>
      </c>
      <c r="B1497" s="1">
        <v>3</v>
      </c>
      <c r="C1497" s="1">
        <v>53</v>
      </c>
      <c r="D1497" s="1">
        <v>-0.46303</v>
      </c>
      <c r="E1497" s="1">
        <v>0.97009999999999996</v>
      </c>
      <c r="F1497" s="1">
        <v>1.8714000000000001E-3</v>
      </c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</row>
    <row r="1498" spans="1:17" x14ac:dyDescent="0.25">
      <c r="A1498" t="str">
        <f t="shared" si="23"/>
        <v>3_54</v>
      </c>
      <c r="B1498" s="1">
        <v>3</v>
      </c>
      <c r="C1498" s="1">
        <v>54</v>
      </c>
      <c r="D1498" s="1">
        <v>-0.54430999999999996</v>
      </c>
      <c r="E1498" s="1">
        <v>0.96960999999999997</v>
      </c>
      <c r="F1498" s="1">
        <v>2.9628999999999999E-2</v>
      </c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</row>
    <row r="1499" spans="1:17" x14ac:dyDescent="0.25">
      <c r="A1499" t="str">
        <f t="shared" si="23"/>
        <v>3_55</v>
      </c>
      <c r="B1499" s="1">
        <v>3</v>
      </c>
      <c r="C1499" s="1">
        <v>55</v>
      </c>
      <c r="D1499" s="1">
        <v>-0.73214000000000001</v>
      </c>
      <c r="E1499" s="1">
        <v>0.96906999999999999</v>
      </c>
      <c r="F1499" s="1">
        <v>-9.6478000000000004E-4</v>
      </c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</row>
    <row r="1500" spans="1:17" x14ac:dyDescent="0.25">
      <c r="A1500" t="str">
        <f t="shared" si="23"/>
        <v>3_56</v>
      </c>
      <c r="B1500" s="1">
        <v>3</v>
      </c>
      <c r="C1500" s="1">
        <v>56</v>
      </c>
      <c r="D1500" s="1">
        <v>-0.78686</v>
      </c>
      <c r="E1500" s="1">
        <v>0.96855999999999998</v>
      </c>
      <c r="F1500" s="1">
        <v>3.082E-2</v>
      </c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</row>
    <row r="1501" spans="1:17" x14ac:dyDescent="0.25">
      <c r="A1501" t="str">
        <f t="shared" si="23"/>
        <v>3_57</v>
      </c>
      <c r="B1501" s="1">
        <v>3</v>
      </c>
      <c r="C1501" s="1">
        <v>57</v>
      </c>
      <c r="D1501" s="1">
        <v>-0.64646000000000003</v>
      </c>
      <c r="E1501" s="1">
        <v>0.96796000000000004</v>
      </c>
      <c r="F1501" s="1">
        <v>1.3757999999999999E-2</v>
      </c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</row>
    <row r="1502" spans="1:17" x14ac:dyDescent="0.25">
      <c r="A1502" t="str">
        <f t="shared" si="23"/>
        <v>3_58</v>
      </c>
      <c r="B1502" s="1">
        <v>3</v>
      </c>
      <c r="C1502" s="1">
        <v>58</v>
      </c>
      <c r="D1502" s="1">
        <v>-0.95798000000000005</v>
      </c>
      <c r="E1502" s="1">
        <v>0.96731999999999996</v>
      </c>
      <c r="F1502" s="1">
        <v>1.6965999999999998E-2</v>
      </c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</row>
    <row r="1503" spans="1:17" x14ac:dyDescent="0.25">
      <c r="A1503" t="str">
        <f t="shared" si="23"/>
        <v>3_59</v>
      </c>
      <c r="B1503" s="1">
        <v>3</v>
      </c>
      <c r="C1503" s="1">
        <v>59</v>
      </c>
      <c r="D1503" s="1">
        <v>-0.9587</v>
      </c>
      <c r="E1503" s="1">
        <v>0.96653999999999995</v>
      </c>
      <c r="F1503" s="1">
        <v>1.1453E-2</v>
      </c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</row>
    <row r="1504" spans="1:17" x14ac:dyDescent="0.25">
      <c r="A1504" t="str">
        <f t="shared" si="23"/>
        <v>3_60</v>
      </c>
      <c r="B1504" s="1">
        <v>3</v>
      </c>
      <c r="C1504" s="1">
        <v>60</v>
      </c>
      <c r="D1504" s="1">
        <v>-1.0889</v>
      </c>
      <c r="E1504" s="1">
        <v>0.96570999999999996</v>
      </c>
      <c r="F1504" s="1">
        <v>9.9594000000000002E-3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</row>
    <row r="1505" spans="1:17" x14ac:dyDescent="0.25">
      <c r="A1505" t="str">
        <f t="shared" si="23"/>
        <v>3_61</v>
      </c>
      <c r="B1505" s="1">
        <v>3</v>
      </c>
      <c r="C1505" s="1">
        <v>61</v>
      </c>
      <c r="D1505" s="1">
        <v>-1.3653999999999999</v>
      </c>
      <c r="E1505" s="1">
        <v>0.96472000000000002</v>
      </c>
      <c r="F1505" s="1">
        <v>-1.3240999999999999E-2</v>
      </c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</row>
    <row r="1506" spans="1:17" x14ac:dyDescent="0.25">
      <c r="A1506" t="str">
        <f t="shared" si="23"/>
        <v>3_62</v>
      </c>
      <c r="B1506" s="1">
        <v>3</v>
      </c>
      <c r="C1506" s="1">
        <v>62</v>
      </c>
      <c r="D1506" s="1">
        <v>-1.4191</v>
      </c>
      <c r="E1506" s="1">
        <v>0.96360000000000001</v>
      </c>
      <c r="F1506" s="1">
        <v>1.5313999999999999E-2</v>
      </c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</row>
    <row r="1507" spans="1:17" x14ac:dyDescent="0.25">
      <c r="A1507" t="str">
        <f t="shared" si="23"/>
        <v>3_63</v>
      </c>
      <c r="B1507" s="1">
        <v>3</v>
      </c>
      <c r="C1507" s="1">
        <v>63</v>
      </c>
      <c r="D1507" s="1">
        <v>-1.9981</v>
      </c>
      <c r="E1507" s="1">
        <v>0.96221000000000001</v>
      </c>
      <c r="F1507" s="1">
        <v>-8.2456999999999999E-3</v>
      </c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</row>
    <row r="1508" spans="1:17" x14ac:dyDescent="0.25">
      <c r="A1508" t="str">
        <f t="shared" si="23"/>
        <v>3_64</v>
      </c>
      <c r="B1508" s="1">
        <v>3</v>
      </c>
      <c r="C1508" s="1">
        <v>64</v>
      </c>
      <c r="D1508" s="1">
        <v>-1.8243</v>
      </c>
      <c r="E1508" s="1">
        <v>0.96065999999999996</v>
      </c>
      <c r="F1508" s="1">
        <v>5.0676000000000002E-3</v>
      </c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</row>
    <row r="1509" spans="1:17" x14ac:dyDescent="0.25">
      <c r="A1509" t="str">
        <f t="shared" si="23"/>
        <v>3_65</v>
      </c>
      <c r="B1509" s="1">
        <v>3</v>
      </c>
      <c r="C1509" s="1">
        <v>65</v>
      </c>
      <c r="D1509" s="1">
        <v>-1.5074000000000001</v>
      </c>
      <c r="E1509" s="1">
        <v>0.95931</v>
      </c>
      <c r="F1509" s="1">
        <v>1.1674E-2</v>
      </c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</row>
    <row r="1510" spans="1:17" x14ac:dyDescent="0.25">
      <c r="A1510" t="str">
        <f t="shared" si="23"/>
        <v>3_66</v>
      </c>
      <c r="B1510" s="1">
        <v>3</v>
      </c>
      <c r="C1510" s="1">
        <v>66</v>
      </c>
      <c r="D1510" s="1">
        <v>-1.5043</v>
      </c>
      <c r="E1510" s="1">
        <v>0.95811999999999997</v>
      </c>
      <c r="F1510" s="1">
        <v>-1.0673999999999999E-2</v>
      </c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</row>
    <row r="1511" spans="1:17" x14ac:dyDescent="0.25">
      <c r="A1511" t="str">
        <f t="shared" si="23"/>
        <v>3_67</v>
      </c>
      <c r="B1511" s="1">
        <v>3</v>
      </c>
      <c r="C1511" s="1">
        <v>67</v>
      </c>
      <c r="D1511" s="1">
        <v>-1.3656999999999999</v>
      </c>
      <c r="E1511" s="1">
        <v>0.95698000000000005</v>
      </c>
      <c r="F1511" s="1">
        <v>-1.0918000000000001E-2</v>
      </c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</row>
    <row r="1512" spans="1:17" x14ac:dyDescent="0.25">
      <c r="A1512" t="str">
        <f t="shared" si="23"/>
        <v>3_68</v>
      </c>
      <c r="B1512" s="1">
        <v>3</v>
      </c>
      <c r="C1512" s="1">
        <v>68</v>
      </c>
      <c r="D1512" s="1">
        <v>-1.2925</v>
      </c>
      <c r="E1512" s="1">
        <v>0.95584999999999998</v>
      </c>
      <c r="F1512" s="1">
        <v>-2.2907E-2</v>
      </c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</row>
    <row r="1513" spans="1:17" x14ac:dyDescent="0.25">
      <c r="A1513" t="str">
        <f t="shared" si="23"/>
        <v>3_69</v>
      </c>
      <c r="B1513" s="1">
        <v>3</v>
      </c>
      <c r="C1513" s="1">
        <v>69</v>
      </c>
      <c r="D1513" s="1">
        <v>-0.77205999999999997</v>
      </c>
      <c r="E1513" s="1">
        <v>0.95508999999999999</v>
      </c>
      <c r="F1513" s="1">
        <v>-3.3415E-2</v>
      </c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</row>
    <row r="1514" spans="1:17" x14ac:dyDescent="0.25">
      <c r="A1514" t="str">
        <f t="shared" si="23"/>
        <v>3_70</v>
      </c>
      <c r="B1514" s="1">
        <v>3</v>
      </c>
      <c r="C1514" s="1">
        <v>70</v>
      </c>
      <c r="D1514" s="1">
        <v>-0.11407</v>
      </c>
      <c r="E1514" s="1">
        <v>0.95482</v>
      </c>
      <c r="F1514" s="1">
        <v>1.6514000000000001E-2</v>
      </c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</row>
    <row r="1515" spans="1:17" x14ac:dyDescent="0.25">
      <c r="A1515" t="str">
        <f t="shared" si="23"/>
        <v>3_71</v>
      </c>
      <c r="B1515" s="1">
        <v>3</v>
      </c>
      <c r="C1515" s="1">
        <v>71</v>
      </c>
      <c r="D1515" s="1">
        <v>-0.37401000000000001</v>
      </c>
      <c r="E1515" s="1">
        <v>0.95459000000000005</v>
      </c>
      <c r="F1515" s="1">
        <v>1.9108E-2</v>
      </c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</row>
    <row r="1516" spans="1:17" x14ac:dyDescent="0.25">
      <c r="A1516" t="str">
        <f t="shared" si="23"/>
        <v>3_72</v>
      </c>
      <c r="B1516" s="1">
        <v>3</v>
      </c>
      <c r="C1516" s="1">
        <v>72</v>
      </c>
      <c r="D1516" s="1">
        <v>-0.92500000000000004</v>
      </c>
      <c r="E1516" s="1">
        <v>0.95404999999999995</v>
      </c>
      <c r="F1516" s="1">
        <v>-6.0625999999999996E-3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</row>
    <row r="1517" spans="1:17" x14ac:dyDescent="0.25">
      <c r="A1517" t="str">
        <f t="shared" si="23"/>
        <v>3_73</v>
      </c>
      <c r="B1517" s="1">
        <v>3</v>
      </c>
      <c r="C1517" s="1">
        <v>73</v>
      </c>
      <c r="D1517" s="1">
        <v>-0.87636999999999998</v>
      </c>
      <c r="E1517" s="1">
        <v>0.95337000000000005</v>
      </c>
      <c r="F1517" s="1">
        <v>-7.5212999999999999E-3</v>
      </c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</row>
    <row r="1518" spans="1:17" x14ac:dyDescent="0.25">
      <c r="A1518" t="str">
        <f t="shared" si="23"/>
        <v>3_74</v>
      </c>
      <c r="B1518" s="1">
        <v>3</v>
      </c>
      <c r="C1518" s="1">
        <v>74</v>
      </c>
      <c r="D1518" s="1">
        <v>-0.86699999999999999</v>
      </c>
      <c r="E1518" s="1">
        <v>0.95265999999999995</v>
      </c>
      <c r="F1518" s="1">
        <v>-9.6238000000000001E-3</v>
      </c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</row>
    <row r="1519" spans="1:17" x14ac:dyDescent="0.25">
      <c r="A1519" t="str">
        <f t="shared" si="23"/>
        <v>3_75</v>
      </c>
      <c r="B1519" s="1">
        <v>3</v>
      </c>
      <c r="C1519" s="1">
        <v>75</v>
      </c>
      <c r="D1519" s="1">
        <v>-0.58436999999999995</v>
      </c>
      <c r="E1519" s="1">
        <v>0.95213999999999999</v>
      </c>
      <c r="F1519" s="1">
        <v>-1.2127000000000001E-2</v>
      </c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</row>
    <row r="1520" spans="1:17" x14ac:dyDescent="0.25">
      <c r="A1520" t="str">
        <f t="shared" si="23"/>
        <v>3_76</v>
      </c>
      <c r="B1520" s="1">
        <v>3</v>
      </c>
      <c r="C1520" s="1">
        <v>76</v>
      </c>
      <c r="D1520" s="1">
        <v>-0.58404</v>
      </c>
      <c r="E1520" s="1">
        <v>0.9516</v>
      </c>
      <c r="F1520" s="1">
        <v>-3.5790000000000001E-3</v>
      </c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</row>
    <row r="1521" spans="1:17" x14ac:dyDescent="0.25">
      <c r="A1521" t="str">
        <f t="shared" si="23"/>
        <v>3_77</v>
      </c>
      <c r="B1521" s="1">
        <v>3</v>
      </c>
      <c r="C1521" s="1">
        <v>77</v>
      </c>
      <c r="D1521" s="1">
        <v>-0.65759999999999996</v>
      </c>
      <c r="E1521" s="1">
        <v>0.95099999999999996</v>
      </c>
      <c r="F1521" s="1">
        <v>-2.7359999999999998E-4</v>
      </c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</row>
    <row r="1522" spans="1:17" x14ac:dyDescent="0.25">
      <c r="A1522" t="str">
        <f t="shared" si="23"/>
        <v>3_78</v>
      </c>
      <c r="B1522" s="1">
        <v>3</v>
      </c>
      <c r="C1522" s="1">
        <v>78</v>
      </c>
      <c r="D1522" s="1">
        <v>-0.75109999999999999</v>
      </c>
      <c r="E1522" s="1">
        <v>0.95038999999999996</v>
      </c>
      <c r="F1522" s="1">
        <v>-1.2338E-2</v>
      </c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</row>
    <row r="1523" spans="1:17" x14ac:dyDescent="0.25">
      <c r="A1523" t="str">
        <f t="shared" si="23"/>
        <v>3_79</v>
      </c>
      <c r="B1523" s="1">
        <v>3</v>
      </c>
      <c r="C1523" s="1">
        <v>79</v>
      </c>
      <c r="D1523" s="1">
        <v>-0.89473999999999998</v>
      </c>
      <c r="E1523" s="1">
        <v>0.94979000000000002</v>
      </c>
      <c r="F1523" s="1">
        <v>-2.8508000000000001E-3</v>
      </c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</row>
    <row r="1524" spans="1:17" x14ac:dyDescent="0.25">
      <c r="A1524" t="str">
        <f t="shared" si="23"/>
        <v>3_80</v>
      </c>
      <c r="B1524" s="1">
        <v>3</v>
      </c>
      <c r="C1524" s="1">
        <v>80</v>
      </c>
      <c r="D1524" s="1">
        <v>-0.80842000000000003</v>
      </c>
      <c r="E1524" s="1">
        <v>0.94915000000000005</v>
      </c>
      <c r="F1524" s="1">
        <v>-6.9950000000000003E-3</v>
      </c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</row>
    <row r="1525" spans="1:17" x14ac:dyDescent="0.25">
      <c r="A1525" t="str">
        <f t="shared" si="23"/>
        <v>3_81</v>
      </c>
      <c r="B1525" s="1">
        <v>3</v>
      </c>
      <c r="C1525" s="1">
        <v>81</v>
      </c>
      <c r="D1525" s="1">
        <v>-0.96592</v>
      </c>
      <c r="E1525" s="1">
        <v>0.94838</v>
      </c>
      <c r="F1525" s="1">
        <v>-1.1877E-2</v>
      </c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</row>
    <row r="1526" spans="1:17" x14ac:dyDescent="0.25">
      <c r="A1526" t="str">
        <f t="shared" si="23"/>
        <v>3_82</v>
      </c>
      <c r="B1526" s="1">
        <v>3</v>
      </c>
      <c r="C1526" s="1">
        <v>82</v>
      </c>
      <c r="D1526" s="1">
        <v>-0.91266000000000003</v>
      </c>
      <c r="E1526" s="1">
        <v>0.94762000000000002</v>
      </c>
      <c r="F1526" s="1">
        <v>-2.1839999999999998E-2</v>
      </c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</row>
    <row r="1527" spans="1:17" x14ac:dyDescent="0.25">
      <c r="A1527" t="str">
        <f t="shared" si="23"/>
        <v>3_83</v>
      </c>
      <c r="B1527" s="1">
        <v>3</v>
      </c>
      <c r="C1527" s="1">
        <v>83</v>
      </c>
      <c r="D1527" s="1">
        <v>-0.85575999999999997</v>
      </c>
      <c r="E1527" s="1">
        <v>0.94693000000000005</v>
      </c>
      <c r="F1527" s="1">
        <v>-6.3937999999999998E-3</v>
      </c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</row>
    <row r="1528" spans="1:17" x14ac:dyDescent="0.25">
      <c r="A1528" t="str">
        <f t="shared" si="23"/>
        <v>3_84</v>
      </c>
      <c r="B1528" s="1">
        <v>3</v>
      </c>
      <c r="C1528" s="1">
        <v>84</v>
      </c>
      <c r="D1528" s="1">
        <v>-1.0582</v>
      </c>
      <c r="E1528" s="1">
        <v>0.94623000000000002</v>
      </c>
      <c r="F1528" s="1">
        <v>1.8525E-3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</row>
    <row r="1529" spans="1:17" x14ac:dyDescent="0.25">
      <c r="A1529" t="str">
        <f t="shared" si="23"/>
        <v>3_85</v>
      </c>
      <c r="B1529" s="1">
        <v>3</v>
      </c>
      <c r="C1529" s="1">
        <v>85</v>
      </c>
      <c r="D1529" s="1">
        <v>-1.337</v>
      </c>
      <c r="E1529" s="1">
        <v>0.94518999999999997</v>
      </c>
      <c r="F1529" s="1">
        <v>-1.3298000000000001E-2</v>
      </c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</row>
    <row r="1530" spans="1:17" x14ac:dyDescent="0.25">
      <c r="A1530" t="str">
        <f t="shared" si="23"/>
        <v>3_86</v>
      </c>
      <c r="B1530" s="1">
        <v>3</v>
      </c>
      <c r="C1530" s="1">
        <v>86</v>
      </c>
      <c r="D1530" s="1">
        <v>-1.3038000000000001</v>
      </c>
      <c r="E1530" s="1">
        <v>0.94425000000000003</v>
      </c>
      <c r="F1530" s="1">
        <v>2.3196000000000001E-2</v>
      </c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</row>
    <row r="1531" spans="1:17" x14ac:dyDescent="0.25">
      <c r="A1531" t="str">
        <f t="shared" si="23"/>
        <v>3_87</v>
      </c>
      <c r="B1531" s="1">
        <v>3</v>
      </c>
      <c r="C1531" s="1">
        <v>87</v>
      </c>
      <c r="D1531" s="1">
        <v>-1.3564000000000001</v>
      </c>
      <c r="E1531" s="1">
        <v>0.94316999999999995</v>
      </c>
      <c r="F1531" s="1">
        <v>1.6629000000000001E-2</v>
      </c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</row>
    <row r="1532" spans="1:17" x14ac:dyDescent="0.25">
      <c r="A1532" t="str">
        <f t="shared" si="23"/>
        <v>3_88</v>
      </c>
      <c r="B1532" s="1">
        <v>3</v>
      </c>
      <c r="C1532" s="1">
        <v>88</v>
      </c>
      <c r="D1532" s="1">
        <v>-1.5390999999999999</v>
      </c>
      <c r="E1532" s="1">
        <v>0.94194999999999995</v>
      </c>
      <c r="F1532" s="1">
        <v>4.3495000000000001E-3</v>
      </c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</row>
    <row r="1533" spans="1:17" x14ac:dyDescent="0.25">
      <c r="A1533" t="str">
        <f t="shared" si="23"/>
        <v>3_89</v>
      </c>
      <c r="B1533" s="1">
        <v>3</v>
      </c>
      <c r="C1533" s="1">
        <v>89</v>
      </c>
      <c r="D1533" s="1">
        <v>-1.2814000000000001</v>
      </c>
      <c r="E1533" s="1">
        <v>0.94076000000000004</v>
      </c>
      <c r="F1533" s="1">
        <v>5.6731000000000004E-3</v>
      </c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</row>
    <row r="1534" spans="1:17" x14ac:dyDescent="0.25">
      <c r="A1534" t="str">
        <f t="shared" si="23"/>
        <v>3_90</v>
      </c>
      <c r="B1534" s="1">
        <v>3</v>
      </c>
      <c r="C1534" s="1">
        <v>90</v>
      </c>
      <c r="D1534" s="1">
        <v>-2.0411000000000001</v>
      </c>
      <c r="E1534" s="1">
        <v>0.93940999999999997</v>
      </c>
      <c r="F1534" s="1">
        <v>-1.2548E-2</v>
      </c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</row>
    <row r="1535" spans="1:17" x14ac:dyDescent="0.25">
      <c r="A1535" t="str">
        <f t="shared" si="23"/>
        <v>3_91</v>
      </c>
      <c r="B1535" s="1">
        <v>3</v>
      </c>
      <c r="C1535" s="1">
        <v>91</v>
      </c>
      <c r="D1535" s="1">
        <v>-1.5626</v>
      </c>
      <c r="E1535" s="1">
        <v>0.93799999999999994</v>
      </c>
      <c r="F1535" s="1">
        <v>6.3144000000000004E-3</v>
      </c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</row>
    <row r="1536" spans="1:17" x14ac:dyDescent="0.25">
      <c r="A1536" t="str">
        <f t="shared" si="23"/>
        <v>3_92</v>
      </c>
      <c r="B1536" s="1">
        <v>3</v>
      </c>
      <c r="C1536" s="1">
        <v>92</v>
      </c>
      <c r="D1536" s="1">
        <v>-1.0555000000000001</v>
      </c>
      <c r="E1536" s="1">
        <v>0.93706</v>
      </c>
      <c r="F1536" s="1">
        <v>2.2261999999999998E-3</v>
      </c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</row>
    <row r="1537" spans="1:17" x14ac:dyDescent="0.25">
      <c r="A1537" t="str">
        <f t="shared" si="23"/>
        <v>3_93</v>
      </c>
      <c r="B1537" s="1">
        <v>3</v>
      </c>
      <c r="C1537" s="1">
        <v>93</v>
      </c>
      <c r="D1537" s="1">
        <v>-0.66922000000000004</v>
      </c>
      <c r="E1537" s="1">
        <v>0.93645999999999996</v>
      </c>
      <c r="F1537" s="1">
        <v>1.3216E-2</v>
      </c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</row>
    <row r="1538" spans="1:17" x14ac:dyDescent="0.25">
      <c r="A1538" t="str">
        <f t="shared" si="23"/>
        <v>3_94</v>
      </c>
      <c r="B1538" s="1">
        <v>3</v>
      </c>
      <c r="C1538" s="1">
        <v>94</v>
      </c>
      <c r="D1538" s="1">
        <v>-0.98341000000000001</v>
      </c>
      <c r="E1538" s="1">
        <v>0.93581999999999999</v>
      </c>
      <c r="F1538" s="1">
        <v>-1.277E-2</v>
      </c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</row>
    <row r="1539" spans="1:17" x14ac:dyDescent="0.25">
      <c r="A1539" t="str">
        <f t="shared" ref="A1539:A1602" si="24">B1539&amp;"_"&amp;C1539</f>
        <v>3_95</v>
      </c>
      <c r="B1539" s="1">
        <v>3</v>
      </c>
      <c r="C1539" s="1">
        <v>95</v>
      </c>
      <c r="D1539" s="1">
        <v>-1.2694000000000001</v>
      </c>
      <c r="E1539" s="1">
        <v>0.93498000000000003</v>
      </c>
      <c r="F1539" s="1">
        <v>-2.4874E-2</v>
      </c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</row>
    <row r="1540" spans="1:17" x14ac:dyDescent="0.25">
      <c r="A1540" t="str">
        <f t="shared" si="24"/>
        <v>3_96</v>
      </c>
      <c r="B1540" s="1">
        <v>3</v>
      </c>
      <c r="C1540" s="1">
        <v>96</v>
      </c>
      <c r="D1540" s="1">
        <v>-1.1286</v>
      </c>
      <c r="E1540" s="1">
        <v>0.93398999999999999</v>
      </c>
      <c r="F1540" s="1">
        <v>1.7659000000000001E-2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</row>
    <row r="1541" spans="1:17" x14ac:dyDescent="0.25">
      <c r="A1541" t="str">
        <f t="shared" si="24"/>
        <v>3_97</v>
      </c>
      <c r="B1541" s="1">
        <v>3</v>
      </c>
      <c r="C1541" s="1">
        <v>97</v>
      </c>
      <c r="D1541" s="1">
        <v>-0.46755000000000002</v>
      </c>
      <c r="E1541" s="1">
        <v>0.93330000000000002</v>
      </c>
      <c r="F1541" s="1">
        <v>-7.0418E-3</v>
      </c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</row>
    <row r="1542" spans="1:17" x14ac:dyDescent="0.25">
      <c r="A1542" t="str">
        <f t="shared" si="24"/>
        <v>3_98</v>
      </c>
      <c r="B1542" s="1">
        <v>3</v>
      </c>
      <c r="C1542" s="1">
        <v>98</v>
      </c>
      <c r="D1542" s="1">
        <v>-0.52807999999999999</v>
      </c>
      <c r="E1542" s="1">
        <v>0.93284</v>
      </c>
      <c r="F1542" s="1">
        <v>-9.2907000000000007E-3</v>
      </c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</row>
    <row r="1543" spans="1:17" x14ac:dyDescent="0.25">
      <c r="A1543" t="str">
        <f t="shared" si="24"/>
        <v>3_99</v>
      </c>
      <c r="B1543" s="1">
        <v>3</v>
      </c>
      <c r="C1543" s="1">
        <v>99</v>
      </c>
      <c r="D1543" s="1">
        <v>-0.72336</v>
      </c>
      <c r="E1543" s="1">
        <v>0.93227000000000004</v>
      </c>
      <c r="F1543" s="1">
        <v>1.2337000000000001E-2</v>
      </c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</row>
    <row r="1544" spans="1:17" x14ac:dyDescent="0.25">
      <c r="A1544" t="str">
        <f t="shared" si="24"/>
        <v>3_100</v>
      </c>
      <c r="B1544" s="1">
        <v>3</v>
      </c>
      <c r="C1544" s="1">
        <v>100</v>
      </c>
      <c r="D1544" s="1">
        <v>-0.97467999999999999</v>
      </c>
      <c r="E1544" s="1">
        <v>0.93150999999999995</v>
      </c>
      <c r="F1544" s="1">
        <v>-4.0911000000000003E-3</v>
      </c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</row>
    <row r="1545" spans="1:17" x14ac:dyDescent="0.25">
      <c r="A1545" t="str">
        <f t="shared" si="24"/>
        <v>3_101</v>
      </c>
      <c r="B1545" s="1">
        <v>3</v>
      </c>
      <c r="C1545" s="1">
        <v>101</v>
      </c>
      <c r="D1545" s="1">
        <v>-0.91119000000000006</v>
      </c>
      <c r="E1545" s="1">
        <v>0.93069000000000002</v>
      </c>
      <c r="F1545" s="1">
        <v>-5.7136000000000001E-3</v>
      </c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</row>
    <row r="1546" spans="1:17" x14ac:dyDescent="0.25">
      <c r="A1546" t="str">
        <f t="shared" si="24"/>
        <v>3_102</v>
      </c>
      <c r="B1546" s="1">
        <v>3</v>
      </c>
      <c r="C1546" s="1">
        <v>102</v>
      </c>
      <c r="D1546" s="1">
        <v>-0.76363000000000003</v>
      </c>
      <c r="E1546" s="1">
        <v>0.93008000000000002</v>
      </c>
      <c r="F1546" s="1">
        <v>-2.349E-3</v>
      </c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</row>
    <row r="1547" spans="1:17" x14ac:dyDescent="0.25">
      <c r="A1547" t="str">
        <f t="shared" si="24"/>
        <v>3_103</v>
      </c>
      <c r="B1547" s="1">
        <v>3</v>
      </c>
      <c r="C1547" s="1">
        <v>103</v>
      </c>
      <c r="D1547" s="1">
        <v>-0.68169000000000002</v>
      </c>
      <c r="E1547" s="1">
        <v>0.92949999999999999</v>
      </c>
      <c r="F1547" s="1">
        <v>9.3769000000000005E-3</v>
      </c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</row>
    <row r="1548" spans="1:17" x14ac:dyDescent="0.25">
      <c r="A1548" t="str">
        <f t="shared" si="24"/>
        <v>3_104</v>
      </c>
      <c r="B1548" s="1">
        <v>3</v>
      </c>
      <c r="C1548" s="1">
        <v>104</v>
      </c>
      <c r="D1548" s="1">
        <v>-0.88280999999999998</v>
      </c>
      <c r="E1548" s="1">
        <v>0.92876999999999998</v>
      </c>
      <c r="F1548" s="1">
        <v>-1.7263000000000001E-2</v>
      </c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</row>
    <row r="1549" spans="1:17" x14ac:dyDescent="0.25">
      <c r="A1549" t="str">
        <f t="shared" si="24"/>
        <v>3_105</v>
      </c>
      <c r="B1549" s="1">
        <v>3</v>
      </c>
      <c r="C1549" s="1">
        <v>105</v>
      </c>
      <c r="D1549" s="1">
        <v>-0.75402999999999998</v>
      </c>
      <c r="E1549" s="1">
        <v>0.92808000000000002</v>
      </c>
      <c r="F1549" s="1">
        <v>-1.3568E-2</v>
      </c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</row>
    <row r="1550" spans="1:17" x14ac:dyDescent="0.25">
      <c r="A1550" t="str">
        <f t="shared" si="24"/>
        <v>3_106</v>
      </c>
      <c r="B1550" s="1">
        <v>3</v>
      </c>
      <c r="C1550" s="1">
        <v>106</v>
      </c>
      <c r="D1550" s="1">
        <v>-0.74383999999999995</v>
      </c>
      <c r="E1550" s="1">
        <v>0.92745999999999995</v>
      </c>
      <c r="F1550" s="1">
        <v>-3.1166000000000002E-3</v>
      </c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</row>
    <row r="1551" spans="1:17" x14ac:dyDescent="0.25">
      <c r="A1551" t="str">
        <f t="shared" si="24"/>
        <v>3_107</v>
      </c>
      <c r="B1551" s="1">
        <v>3</v>
      </c>
      <c r="C1551" s="1">
        <v>107</v>
      </c>
      <c r="D1551" s="1">
        <v>-0.65342</v>
      </c>
      <c r="E1551" s="1">
        <v>0.92691999999999997</v>
      </c>
      <c r="F1551" s="1">
        <v>2.2960000000000001E-2</v>
      </c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</row>
    <row r="1552" spans="1:17" x14ac:dyDescent="0.25">
      <c r="A1552" t="str">
        <f t="shared" si="24"/>
        <v>3_108</v>
      </c>
      <c r="B1552" s="1">
        <v>3</v>
      </c>
      <c r="C1552" s="1">
        <v>108</v>
      </c>
      <c r="D1552" s="1">
        <v>-4.7234999999999999E-2</v>
      </c>
      <c r="E1552" s="1">
        <v>0.92669999999999997</v>
      </c>
      <c r="F1552" s="1">
        <v>4.7251999999999997E-3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</row>
    <row r="1553" spans="1:17" x14ac:dyDescent="0.25">
      <c r="A1553" t="str">
        <f t="shared" si="24"/>
        <v>3_109</v>
      </c>
      <c r="B1553" s="1">
        <v>3</v>
      </c>
      <c r="C1553" s="1">
        <v>109</v>
      </c>
      <c r="D1553" s="1">
        <v>0.15967999999999999</v>
      </c>
      <c r="E1553" s="1">
        <v>0.92674000000000001</v>
      </c>
      <c r="F1553" s="1">
        <v>8.2651999999999997E-4</v>
      </c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</row>
    <row r="1554" spans="1:17" x14ac:dyDescent="0.25">
      <c r="A1554" t="str">
        <f t="shared" si="24"/>
        <v>3_110</v>
      </c>
      <c r="B1554" s="1">
        <v>3</v>
      </c>
      <c r="C1554" s="1">
        <v>110</v>
      </c>
      <c r="D1554" s="1">
        <v>0.46937000000000001</v>
      </c>
      <c r="E1554" s="1">
        <v>0.92703999999999998</v>
      </c>
      <c r="F1554" s="1">
        <v>2.2812000000000001E-5</v>
      </c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</row>
    <row r="1555" spans="1:17" x14ac:dyDescent="0.25">
      <c r="A1555" t="str">
        <f t="shared" si="24"/>
        <v>3_111</v>
      </c>
      <c r="B1555" s="1">
        <v>3</v>
      </c>
      <c r="C1555" s="1">
        <v>111</v>
      </c>
      <c r="D1555" s="1">
        <v>0.60606000000000004</v>
      </c>
      <c r="E1555" s="1">
        <v>0.92747000000000002</v>
      </c>
      <c r="F1555" s="1">
        <v>-4.6813000000000002E-3</v>
      </c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</row>
    <row r="1556" spans="1:17" x14ac:dyDescent="0.25">
      <c r="A1556" t="str">
        <f t="shared" si="24"/>
        <v>3_112</v>
      </c>
      <c r="B1556" s="1">
        <v>3</v>
      </c>
      <c r="C1556" s="1">
        <v>112</v>
      </c>
      <c r="D1556" s="1">
        <v>0.53566000000000003</v>
      </c>
      <c r="E1556" s="1">
        <v>0.92786000000000002</v>
      </c>
      <c r="F1556" s="1">
        <v>9.9399999999999992E-3</v>
      </c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</row>
    <row r="1557" spans="1:17" x14ac:dyDescent="0.25">
      <c r="A1557" t="str">
        <f t="shared" si="24"/>
        <v>3_113</v>
      </c>
      <c r="B1557" s="1">
        <v>3</v>
      </c>
      <c r="C1557" s="1">
        <v>113</v>
      </c>
      <c r="D1557" s="1">
        <v>0.58643000000000001</v>
      </c>
      <c r="E1557" s="1">
        <v>0.92818000000000001</v>
      </c>
      <c r="F1557" s="1">
        <v>2.8208E-2</v>
      </c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78"/>
    </row>
    <row r="1558" spans="1:17" x14ac:dyDescent="0.25">
      <c r="A1558" t="str">
        <f t="shared" si="24"/>
        <v>3_114</v>
      </c>
      <c r="B1558" s="1">
        <v>3</v>
      </c>
      <c r="C1558" s="1">
        <v>114</v>
      </c>
      <c r="D1558" s="1">
        <v>0.63831000000000004</v>
      </c>
      <c r="E1558" s="1">
        <v>0.92854000000000003</v>
      </c>
      <c r="F1558" s="1">
        <v>1.3350000000000001E-2</v>
      </c>
      <c r="G1558" s="1"/>
      <c r="H1558" s="1"/>
      <c r="I1558" s="1"/>
      <c r="J1558" s="1"/>
      <c r="K1558" s="1"/>
      <c r="L1558" s="1"/>
      <c r="M1558" s="1"/>
      <c r="N1558" s="1"/>
      <c r="O1558" s="78"/>
      <c r="P1558" s="1"/>
      <c r="Q1558" s="1"/>
    </row>
    <row r="1559" spans="1:17" x14ac:dyDescent="0.25">
      <c r="A1559" t="str">
        <f t="shared" si="24"/>
        <v>3_115</v>
      </c>
      <c r="B1559" s="1">
        <v>3</v>
      </c>
      <c r="C1559" s="1">
        <v>115</v>
      </c>
      <c r="D1559" s="1">
        <v>1.2605999999999999</v>
      </c>
      <c r="E1559" s="1">
        <v>0.92925999999999997</v>
      </c>
      <c r="F1559" s="1">
        <v>4.1628999999999999E-2</v>
      </c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</row>
    <row r="1560" spans="1:17" x14ac:dyDescent="0.25">
      <c r="A1560" t="str">
        <f t="shared" si="24"/>
        <v>3_116</v>
      </c>
      <c r="B1560" s="1">
        <v>3</v>
      </c>
      <c r="C1560" s="1">
        <v>116</v>
      </c>
      <c r="D1560" s="1">
        <v>1.2370000000000001</v>
      </c>
      <c r="E1560" s="1">
        <v>0.93020000000000003</v>
      </c>
      <c r="F1560" s="1">
        <v>-2.5293E-3</v>
      </c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</row>
    <row r="1561" spans="1:17" x14ac:dyDescent="0.25">
      <c r="A1561" t="str">
        <f t="shared" si="24"/>
        <v>3_117</v>
      </c>
      <c r="B1561" s="1">
        <v>3</v>
      </c>
      <c r="C1561" s="1">
        <v>117</v>
      </c>
      <c r="D1561" s="1">
        <v>1.159</v>
      </c>
      <c r="E1561" s="1">
        <v>0.93113000000000001</v>
      </c>
      <c r="F1561" s="1">
        <v>-6.0829000000000005E-4</v>
      </c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</row>
    <row r="1562" spans="1:17" x14ac:dyDescent="0.25">
      <c r="A1562" t="str">
        <f t="shared" si="24"/>
        <v>3_118</v>
      </c>
      <c r="B1562" s="1">
        <v>3</v>
      </c>
      <c r="C1562" s="1">
        <v>118</v>
      </c>
      <c r="D1562" s="1">
        <v>0.74345000000000006</v>
      </c>
      <c r="E1562" s="1">
        <v>0.93189999999999995</v>
      </c>
      <c r="F1562" s="1">
        <v>-2.4507000000000001E-2</v>
      </c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</row>
    <row r="1563" spans="1:17" x14ac:dyDescent="0.25">
      <c r="A1563" t="str">
        <f t="shared" si="24"/>
        <v>3_119</v>
      </c>
      <c r="B1563" s="1">
        <v>3</v>
      </c>
      <c r="C1563" s="1">
        <v>119</v>
      </c>
      <c r="D1563" s="1">
        <v>0.65047999999999995</v>
      </c>
      <c r="E1563" s="1">
        <v>0.93239000000000005</v>
      </c>
      <c r="F1563" s="1">
        <v>2.4875000000000001E-2</v>
      </c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</row>
    <row r="1564" spans="1:17" x14ac:dyDescent="0.25">
      <c r="A1564" t="str">
        <f t="shared" si="24"/>
        <v>3_120</v>
      </c>
      <c r="B1564" s="1">
        <v>3</v>
      </c>
      <c r="C1564" s="1">
        <v>120</v>
      </c>
      <c r="D1564" s="1">
        <v>0.1573</v>
      </c>
      <c r="E1564" s="1">
        <v>0.93274999999999997</v>
      </c>
      <c r="F1564" s="1">
        <v>4.5554999999999997E-3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</row>
    <row r="1565" spans="1:17" x14ac:dyDescent="0.25">
      <c r="A1565" t="str">
        <f t="shared" si="24"/>
        <v>3_121</v>
      </c>
      <c r="B1565" s="1">
        <v>3</v>
      </c>
      <c r="C1565" s="1">
        <v>121</v>
      </c>
      <c r="D1565" s="1">
        <v>0.39229999999999998</v>
      </c>
      <c r="E1565" s="1">
        <v>0.93289</v>
      </c>
      <c r="F1565" s="1">
        <v>-9.2323999999999998E-4</v>
      </c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</row>
    <row r="1566" spans="1:17" x14ac:dyDescent="0.25">
      <c r="A1566" t="str">
        <f t="shared" si="24"/>
        <v>3_122</v>
      </c>
      <c r="B1566" s="1">
        <v>3</v>
      </c>
      <c r="C1566" s="1">
        <v>122</v>
      </c>
      <c r="D1566" s="1">
        <v>0.41308</v>
      </c>
      <c r="E1566" s="1">
        <v>0.93315000000000003</v>
      </c>
      <c r="F1566" s="1">
        <v>-5.2617000000000002E-3</v>
      </c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</row>
    <row r="1567" spans="1:17" x14ac:dyDescent="0.25">
      <c r="A1567" t="str">
        <f t="shared" si="24"/>
        <v>3_123</v>
      </c>
      <c r="B1567" s="1">
        <v>3</v>
      </c>
      <c r="C1567" s="1">
        <v>123</v>
      </c>
      <c r="D1567" s="1">
        <v>0.73211999999999999</v>
      </c>
      <c r="E1567" s="1">
        <v>0.93355999999999995</v>
      </c>
      <c r="F1567" s="1">
        <v>-5.5277E-3</v>
      </c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</row>
    <row r="1568" spans="1:17" x14ac:dyDescent="0.25">
      <c r="A1568" t="str">
        <f t="shared" si="24"/>
        <v>3_124</v>
      </c>
      <c r="B1568" s="1">
        <v>3</v>
      </c>
      <c r="C1568" s="1">
        <v>124</v>
      </c>
      <c r="D1568" s="1">
        <v>0.46586</v>
      </c>
      <c r="E1568" s="1">
        <v>0.93413999999999997</v>
      </c>
      <c r="F1568" s="1">
        <v>1.0001999999999999E-3</v>
      </c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</row>
    <row r="1569" spans="1:17" x14ac:dyDescent="0.25">
      <c r="A1569" t="str">
        <f t="shared" si="24"/>
        <v>3_125</v>
      </c>
      <c r="B1569" s="1">
        <v>3</v>
      </c>
      <c r="C1569" s="1">
        <v>125</v>
      </c>
      <c r="D1569" s="1">
        <v>0.23746999999999999</v>
      </c>
      <c r="E1569" s="1">
        <v>0.93432999999999999</v>
      </c>
      <c r="F1569" s="1">
        <v>-2.8412E-2</v>
      </c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</row>
    <row r="1570" spans="1:17" x14ac:dyDescent="0.25">
      <c r="A1570" t="str">
        <f t="shared" si="24"/>
        <v>3_126</v>
      </c>
      <c r="B1570" s="1">
        <v>3</v>
      </c>
      <c r="C1570" s="1">
        <v>126</v>
      </c>
      <c r="D1570" s="1">
        <v>3.9448999999999998E-2</v>
      </c>
      <c r="E1570" s="1">
        <v>0.93442999999999998</v>
      </c>
      <c r="F1570" s="1">
        <v>9.3416999999999997E-3</v>
      </c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</row>
    <row r="1571" spans="1:17" x14ac:dyDescent="0.25">
      <c r="A1571" t="str">
        <f t="shared" si="24"/>
        <v>3_127</v>
      </c>
      <c r="B1571" s="1">
        <v>3</v>
      </c>
      <c r="C1571" s="1">
        <v>127</v>
      </c>
      <c r="D1571" s="1">
        <v>0.32245000000000001</v>
      </c>
      <c r="E1571" s="1">
        <v>0.93461000000000005</v>
      </c>
      <c r="F1571" s="1">
        <v>1.0852000000000001E-2</v>
      </c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</row>
    <row r="1572" spans="1:17" x14ac:dyDescent="0.25">
      <c r="A1572" t="str">
        <f t="shared" si="24"/>
        <v>3_128</v>
      </c>
      <c r="B1572" s="1">
        <v>3</v>
      </c>
      <c r="C1572" s="1">
        <v>128</v>
      </c>
      <c r="D1572" s="1">
        <v>0.38188</v>
      </c>
      <c r="E1572" s="1">
        <v>0.93479000000000001</v>
      </c>
      <c r="F1572" s="1">
        <v>3.5244E-3</v>
      </c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</row>
    <row r="1573" spans="1:17" x14ac:dyDescent="0.25">
      <c r="A1573" t="str">
        <f t="shared" si="24"/>
        <v>3_129</v>
      </c>
      <c r="B1573" s="1">
        <v>3</v>
      </c>
      <c r="C1573" s="1">
        <v>129</v>
      </c>
      <c r="D1573" s="1">
        <v>0.20741999999999999</v>
      </c>
      <c r="E1573" s="1">
        <v>0.93508000000000002</v>
      </c>
      <c r="F1573" s="1">
        <v>-9.8544999999999991E-4</v>
      </c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</row>
    <row r="1574" spans="1:17" x14ac:dyDescent="0.25">
      <c r="A1574" t="str">
        <f t="shared" si="24"/>
        <v>3_130</v>
      </c>
      <c r="B1574" s="1">
        <v>3</v>
      </c>
      <c r="C1574" s="1">
        <v>130</v>
      </c>
      <c r="D1574" s="1">
        <v>0.31858999999999998</v>
      </c>
      <c r="E1574" s="1">
        <v>0.93527000000000005</v>
      </c>
      <c r="F1574" s="1">
        <v>-1.3977E-2</v>
      </c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</row>
    <row r="1575" spans="1:17" x14ac:dyDescent="0.25">
      <c r="A1575" t="str">
        <f t="shared" si="24"/>
        <v>3_131</v>
      </c>
      <c r="B1575" s="1">
        <v>3</v>
      </c>
      <c r="C1575" s="1">
        <v>131</v>
      </c>
      <c r="D1575" s="1">
        <v>8.6678000000000005E-2</v>
      </c>
      <c r="E1575" s="1">
        <v>0.93549000000000004</v>
      </c>
      <c r="F1575" s="1">
        <v>4.9636999999999997E-3</v>
      </c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</row>
    <row r="1576" spans="1:17" x14ac:dyDescent="0.25">
      <c r="A1576" t="str">
        <f t="shared" si="24"/>
        <v>3_132</v>
      </c>
      <c r="B1576" s="1">
        <v>3</v>
      </c>
      <c r="C1576" s="1">
        <v>132</v>
      </c>
      <c r="D1576" s="1">
        <v>3.2604000000000001E-2</v>
      </c>
      <c r="E1576" s="1">
        <v>0.93555999999999995</v>
      </c>
      <c r="F1576" s="1">
        <v>-2.6901000000000001E-2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</row>
    <row r="1577" spans="1:17" x14ac:dyDescent="0.25">
      <c r="A1577" t="str">
        <f t="shared" si="24"/>
        <v>3_133</v>
      </c>
      <c r="B1577" s="1">
        <v>3</v>
      </c>
      <c r="C1577" s="1">
        <v>133</v>
      </c>
      <c r="D1577" s="1">
        <v>-4.2011E-2</v>
      </c>
      <c r="E1577" s="1">
        <v>0.9355</v>
      </c>
      <c r="F1577" s="1">
        <v>1.7784999999999999E-3</v>
      </c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</row>
    <row r="1578" spans="1:17" x14ac:dyDescent="0.25">
      <c r="A1578" t="str">
        <f t="shared" si="24"/>
        <v>3_134</v>
      </c>
      <c r="B1578" s="1">
        <v>3</v>
      </c>
      <c r="C1578" s="1">
        <v>134</v>
      </c>
      <c r="D1578" s="1">
        <v>0.10269</v>
      </c>
      <c r="E1578" s="1">
        <v>0.93557999999999997</v>
      </c>
      <c r="F1578" s="1">
        <v>1.3141E-2</v>
      </c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</row>
    <row r="1579" spans="1:17" x14ac:dyDescent="0.25">
      <c r="A1579" t="str">
        <f t="shared" si="24"/>
        <v>3_135</v>
      </c>
      <c r="B1579" s="1">
        <v>3</v>
      </c>
      <c r="C1579" s="1">
        <v>135</v>
      </c>
      <c r="D1579" s="1">
        <v>0.59794000000000003</v>
      </c>
      <c r="E1579" s="1">
        <v>0.93574000000000002</v>
      </c>
      <c r="F1579" s="1">
        <v>2.5128000000000001E-2</v>
      </c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</row>
    <row r="1580" spans="1:17" x14ac:dyDescent="0.25">
      <c r="A1580" t="str">
        <f t="shared" si="24"/>
        <v>3_136</v>
      </c>
      <c r="B1580" s="1">
        <v>3</v>
      </c>
      <c r="C1580" s="1">
        <v>136</v>
      </c>
      <c r="D1580" s="1">
        <v>1.0829</v>
      </c>
      <c r="E1580" s="1">
        <v>0.93628</v>
      </c>
      <c r="F1580" s="1">
        <v>1.6997999999999999E-2</v>
      </c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</row>
    <row r="1581" spans="1:17" x14ac:dyDescent="0.25">
      <c r="A1581" t="str">
        <f t="shared" si="24"/>
        <v>3_137</v>
      </c>
      <c r="B1581" s="1">
        <v>3</v>
      </c>
      <c r="C1581" s="1">
        <v>137</v>
      </c>
      <c r="D1581" s="1">
        <v>1.2189000000000001</v>
      </c>
      <c r="E1581" s="1">
        <v>0.93720999999999999</v>
      </c>
      <c r="F1581" s="1">
        <v>-7.8186000000000002E-3</v>
      </c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</row>
    <row r="1582" spans="1:17" x14ac:dyDescent="0.25">
      <c r="A1582" t="str">
        <f t="shared" si="24"/>
        <v>3_138</v>
      </c>
      <c r="B1582" s="1">
        <v>3</v>
      </c>
      <c r="C1582" s="1">
        <v>138</v>
      </c>
      <c r="D1582" s="1">
        <v>1.0589</v>
      </c>
      <c r="E1582" s="1">
        <v>0.93801000000000001</v>
      </c>
      <c r="F1582" s="1">
        <v>1.3757999999999999E-2</v>
      </c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</row>
    <row r="1583" spans="1:17" x14ac:dyDescent="0.25">
      <c r="A1583" t="str">
        <f t="shared" si="24"/>
        <v>3_139</v>
      </c>
      <c r="B1583" s="1">
        <v>3</v>
      </c>
      <c r="C1583" s="1">
        <v>139</v>
      </c>
      <c r="D1583" s="1">
        <v>1.2082999999999999</v>
      </c>
      <c r="E1583" s="1">
        <v>0.93894999999999995</v>
      </c>
      <c r="F1583" s="1">
        <v>1.6966999999999999E-2</v>
      </c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</row>
    <row r="1584" spans="1:17" x14ac:dyDescent="0.25">
      <c r="A1584" t="str">
        <f t="shared" si="24"/>
        <v>3_140</v>
      </c>
      <c r="B1584" s="1">
        <v>3</v>
      </c>
      <c r="C1584" s="1">
        <v>140</v>
      </c>
      <c r="D1584" s="1">
        <v>1.1428</v>
      </c>
      <c r="E1584" s="1">
        <v>0.93998999999999999</v>
      </c>
      <c r="F1584" s="1">
        <v>1.5254999999999999E-2</v>
      </c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</row>
    <row r="1585" spans="1:17" x14ac:dyDescent="0.25">
      <c r="A1585" t="str">
        <f t="shared" si="24"/>
        <v>3_141</v>
      </c>
      <c r="B1585" s="1">
        <v>3</v>
      </c>
      <c r="C1585" s="1">
        <v>141</v>
      </c>
      <c r="D1585" s="1">
        <v>0.97170000000000001</v>
      </c>
      <c r="E1585" s="1">
        <v>0.94081999999999999</v>
      </c>
      <c r="F1585" s="1">
        <v>3.0606999999999999E-2</v>
      </c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</row>
    <row r="1586" spans="1:17" x14ac:dyDescent="0.25">
      <c r="A1586" t="str">
        <f t="shared" si="24"/>
        <v>3_142</v>
      </c>
      <c r="B1586" s="1">
        <v>3</v>
      </c>
      <c r="C1586" s="1">
        <v>142</v>
      </c>
      <c r="D1586" s="1">
        <v>1.3093999999999999</v>
      </c>
      <c r="E1586" s="1">
        <v>0.94167000000000001</v>
      </c>
      <c r="F1586" s="1">
        <v>2.3598999999999998E-2</v>
      </c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</row>
    <row r="1587" spans="1:17" x14ac:dyDescent="0.25">
      <c r="A1587" t="str">
        <f t="shared" si="24"/>
        <v>3_143</v>
      </c>
      <c r="B1587" s="1">
        <v>3</v>
      </c>
      <c r="C1587" s="1">
        <v>143</v>
      </c>
      <c r="D1587" s="1">
        <v>1.367</v>
      </c>
      <c r="E1587" s="1">
        <v>0.94281999999999999</v>
      </c>
      <c r="F1587" s="1">
        <v>1.9633999999999999E-2</v>
      </c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</row>
    <row r="1588" spans="1:17" x14ac:dyDescent="0.25">
      <c r="A1588" t="str">
        <f t="shared" si="24"/>
        <v>3_144</v>
      </c>
      <c r="B1588" s="1">
        <v>3</v>
      </c>
      <c r="C1588" s="1">
        <v>144</v>
      </c>
      <c r="D1588" s="1">
        <v>1.3831</v>
      </c>
      <c r="E1588" s="1">
        <v>0.94384999999999997</v>
      </c>
      <c r="F1588" s="1">
        <v>-1.4491E-2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</row>
    <row r="1589" spans="1:17" x14ac:dyDescent="0.25">
      <c r="A1589" t="str">
        <f t="shared" si="24"/>
        <v>3_145</v>
      </c>
      <c r="B1589" s="1">
        <v>3</v>
      </c>
      <c r="C1589" s="1">
        <v>145</v>
      </c>
      <c r="D1589" s="1">
        <v>1.1719999999999999</v>
      </c>
      <c r="E1589" s="1">
        <v>0.94484000000000001</v>
      </c>
      <c r="F1589" s="1">
        <v>1.1011999999999999E-2</v>
      </c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</row>
    <row r="1590" spans="1:17" x14ac:dyDescent="0.25">
      <c r="A1590" t="str">
        <f t="shared" si="24"/>
        <v>3_146</v>
      </c>
      <c r="B1590" s="1">
        <v>3</v>
      </c>
      <c r="C1590" s="1">
        <v>146</v>
      </c>
      <c r="D1590" s="1">
        <v>1.4652000000000001</v>
      </c>
      <c r="E1590" s="1">
        <v>0.94581000000000004</v>
      </c>
      <c r="F1590" s="1">
        <v>-2.3664999999999999E-2</v>
      </c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</row>
    <row r="1591" spans="1:17" x14ac:dyDescent="0.25">
      <c r="A1591" t="str">
        <f t="shared" si="24"/>
        <v>3_147</v>
      </c>
      <c r="B1591" s="1">
        <v>3</v>
      </c>
      <c r="C1591" s="1">
        <v>147</v>
      </c>
      <c r="D1591" s="1">
        <v>1.1004</v>
      </c>
      <c r="E1591" s="1">
        <v>0.94691000000000003</v>
      </c>
      <c r="F1591" s="1">
        <v>4.7781000000000004E-3</v>
      </c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</row>
    <row r="1592" spans="1:17" x14ac:dyDescent="0.25">
      <c r="A1592" t="str">
        <f t="shared" si="24"/>
        <v>3_148</v>
      </c>
      <c r="B1592" s="1">
        <v>3</v>
      </c>
      <c r="C1592" s="1">
        <v>148</v>
      </c>
      <c r="D1592" s="1">
        <v>1.0819000000000001</v>
      </c>
      <c r="E1592" s="1">
        <v>0.94774000000000003</v>
      </c>
      <c r="F1592" s="1">
        <v>2.8953E-3</v>
      </c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</row>
    <row r="1593" spans="1:17" x14ac:dyDescent="0.25">
      <c r="A1593" t="str">
        <f t="shared" si="24"/>
        <v>3_149</v>
      </c>
      <c r="B1593" s="1">
        <v>3</v>
      </c>
      <c r="C1593" s="1">
        <v>149</v>
      </c>
      <c r="D1593" s="1">
        <v>0.82535000000000003</v>
      </c>
      <c r="E1593" s="1">
        <v>0.94857999999999998</v>
      </c>
      <c r="F1593" s="1">
        <v>-1.3365E-2</v>
      </c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</row>
    <row r="1594" spans="1:17" x14ac:dyDescent="0.25">
      <c r="A1594" t="str">
        <f t="shared" si="24"/>
        <v>3_150</v>
      </c>
      <c r="B1594" s="1">
        <v>3</v>
      </c>
      <c r="C1594" s="1">
        <v>150</v>
      </c>
      <c r="D1594" s="1">
        <v>0.43959999999999999</v>
      </c>
      <c r="E1594" s="1">
        <v>0.94903000000000004</v>
      </c>
      <c r="F1594" s="1">
        <v>-2.6745999999999999E-2</v>
      </c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</row>
    <row r="1595" spans="1:17" x14ac:dyDescent="0.25">
      <c r="A1595" t="str">
        <f t="shared" si="24"/>
        <v>3_151</v>
      </c>
      <c r="B1595" s="1">
        <v>3</v>
      </c>
      <c r="C1595" s="1">
        <v>151</v>
      </c>
      <c r="D1595" s="1">
        <v>0.81964000000000004</v>
      </c>
      <c r="E1595" s="1">
        <v>0.94954000000000005</v>
      </c>
      <c r="F1595" s="1">
        <v>-1.9143E-2</v>
      </c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</row>
    <row r="1596" spans="1:17" x14ac:dyDescent="0.25">
      <c r="A1596" t="str">
        <f t="shared" si="24"/>
        <v>3_152</v>
      </c>
      <c r="B1596" s="1">
        <v>3</v>
      </c>
      <c r="C1596" s="1">
        <v>152</v>
      </c>
      <c r="D1596" s="1">
        <v>0.95428999999999997</v>
      </c>
      <c r="E1596" s="1">
        <v>0.95030000000000003</v>
      </c>
      <c r="F1596" s="1">
        <v>1.5348000000000001E-2</v>
      </c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</row>
    <row r="1597" spans="1:17" x14ac:dyDescent="0.25">
      <c r="A1597" t="str">
        <f t="shared" si="24"/>
        <v>3_153</v>
      </c>
      <c r="B1597" s="1">
        <v>3</v>
      </c>
      <c r="C1597" s="1">
        <v>153</v>
      </c>
      <c r="D1597" s="1">
        <v>1.4972000000000001</v>
      </c>
      <c r="E1597" s="1">
        <v>0.95123000000000002</v>
      </c>
      <c r="F1597" s="1">
        <v>-1.0659E-2</v>
      </c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</row>
    <row r="1598" spans="1:17" x14ac:dyDescent="0.25">
      <c r="A1598" t="str">
        <f t="shared" si="24"/>
        <v>3_154</v>
      </c>
      <c r="B1598" s="1">
        <v>3</v>
      </c>
      <c r="C1598" s="1">
        <v>154</v>
      </c>
      <c r="D1598" s="1">
        <v>1.6182000000000001</v>
      </c>
      <c r="E1598" s="1">
        <v>0.95247999999999999</v>
      </c>
      <c r="F1598" s="1">
        <v>8.1606999999999999E-3</v>
      </c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</row>
    <row r="1599" spans="1:17" x14ac:dyDescent="0.25">
      <c r="A1599" t="str">
        <f t="shared" si="24"/>
        <v>3_155</v>
      </c>
      <c r="B1599" s="1">
        <v>3</v>
      </c>
      <c r="C1599" s="1">
        <v>155</v>
      </c>
      <c r="D1599" s="1">
        <v>1.6881999999999999</v>
      </c>
      <c r="E1599" s="1">
        <v>0.95379999999999998</v>
      </c>
      <c r="F1599" s="1">
        <v>-7.5050999999999998E-3</v>
      </c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</row>
    <row r="1600" spans="1:17" x14ac:dyDescent="0.25">
      <c r="A1600" t="str">
        <f t="shared" si="24"/>
        <v>3_156</v>
      </c>
      <c r="B1600" s="1">
        <v>3</v>
      </c>
      <c r="C1600" s="1">
        <v>156</v>
      </c>
      <c r="D1600" s="1">
        <v>1.8002</v>
      </c>
      <c r="E1600" s="1">
        <v>0.95520000000000005</v>
      </c>
      <c r="F1600" s="1">
        <v>1.5023E-2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</row>
    <row r="1601" spans="1:17" x14ac:dyDescent="0.25">
      <c r="A1601" t="str">
        <f t="shared" si="24"/>
        <v>3_157</v>
      </c>
      <c r="B1601" s="1">
        <v>3</v>
      </c>
      <c r="C1601" s="1">
        <v>157</v>
      </c>
      <c r="D1601" s="1">
        <v>1.8325</v>
      </c>
      <c r="E1601" s="1">
        <v>0.95662999999999998</v>
      </c>
      <c r="F1601" s="1">
        <v>1.6552999999999998E-2</v>
      </c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</row>
    <row r="1602" spans="1:17" x14ac:dyDescent="0.25">
      <c r="A1602" t="str">
        <f t="shared" si="24"/>
        <v>3_158</v>
      </c>
      <c r="B1602" s="1">
        <v>3</v>
      </c>
      <c r="C1602" s="1">
        <v>158</v>
      </c>
      <c r="D1602" s="1">
        <v>1.7490000000000001</v>
      </c>
      <c r="E1602" s="1">
        <v>0.95814999999999995</v>
      </c>
      <c r="F1602" s="1">
        <v>5.1796999999999998E-3</v>
      </c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</row>
    <row r="1603" spans="1:17" x14ac:dyDescent="0.25">
      <c r="A1603" t="str">
        <f t="shared" ref="A1603:A1666" si="25">B1603&amp;"_"&amp;C1603</f>
        <v>3_159</v>
      </c>
      <c r="B1603" s="1">
        <v>3</v>
      </c>
      <c r="C1603" s="1">
        <v>159</v>
      </c>
      <c r="D1603" s="1">
        <v>1.2141</v>
      </c>
      <c r="E1603" s="1">
        <v>0.95928999999999998</v>
      </c>
      <c r="F1603" s="1">
        <v>1.8665000000000001E-3</v>
      </c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</row>
    <row r="1604" spans="1:17" x14ac:dyDescent="0.25">
      <c r="A1604" t="str">
        <f t="shared" si="25"/>
        <v>3_160</v>
      </c>
      <c r="B1604" s="1">
        <v>3</v>
      </c>
      <c r="C1604" s="1">
        <v>160</v>
      </c>
      <c r="D1604" s="1">
        <v>1.1045</v>
      </c>
      <c r="E1604" s="1">
        <v>0.96026999999999996</v>
      </c>
      <c r="F1604" s="1">
        <v>-2.8284E-2</v>
      </c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</row>
    <row r="1605" spans="1:17" x14ac:dyDescent="0.25">
      <c r="A1605" t="str">
        <f t="shared" si="25"/>
        <v>3_161</v>
      </c>
      <c r="B1605" s="1">
        <v>3</v>
      </c>
      <c r="C1605" s="1">
        <v>161</v>
      </c>
      <c r="D1605" s="1">
        <v>1.2986</v>
      </c>
      <c r="E1605" s="1">
        <v>0.96126</v>
      </c>
      <c r="F1605" s="1">
        <v>1.1880999999999999E-2</v>
      </c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</row>
    <row r="1606" spans="1:17" x14ac:dyDescent="0.25">
      <c r="A1606" t="str">
        <f t="shared" si="25"/>
        <v>3_162</v>
      </c>
      <c r="B1606" s="1">
        <v>3</v>
      </c>
      <c r="C1606" s="1">
        <v>162</v>
      </c>
      <c r="D1606" s="1">
        <v>1.2781</v>
      </c>
      <c r="E1606" s="1">
        <v>0.96231999999999995</v>
      </c>
      <c r="F1606" s="1">
        <v>-1.9295E-3</v>
      </c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</row>
    <row r="1607" spans="1:17" x14ac:dyDescent="0.25">
      <c r="A1607" t="str">
        <f t="shared" si="25"/>
        <v>3_163</v>
      </c>
      <c r="B1607" s="1">
        <v>3</v>
      </c>
      <c r="C1607" s="1">
        <v>163</v>
      </c>
      <c r="D1607" s="1">
        <v>1.5196000000000001</v>
      </c>
      <c r="E1607" s="1">
        <v>0.96338999999999997</v>
      </c>
      <c r="F1607" s="1">
        <v>-2.9504000000000002E-3</v>
      </c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</row>
    <row r="1608" spans="1:17" x14ac:dyDescent="0.25">
      <c r="A1608" t="str">
        <f t="shared" si="25"/>
        <v>3_164</v>
      </c>
      <c r="B1608" s="1">
        <v>3</v>
      </c>
      <c r="C1608" s="1">
        <v>164</v>
      </c>
      <c r="D1608" s="1">
        <v>1.3314999999999999</v>
      </c>
      <c r="E1608" s="1">
        <v>0.96447000000000005</v>
      </c>
      <c r="F1608" s="1">
        <v>-1.4969E-3</v>
      </c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</row>
    <row r="1609" spans="1:17" x14ac:dyDescent="0.25">
      <c r="A1609" t="str">
        <f t="shared" si="25"/>
        <v>3_165</v>
      </c>
      <c r="B1609" s="1">
        <v>3</v>
      </c>
      <c r="C1609" s="1">
        <v>165</v>
      </c>
      <c r="D1609" s="1">
        <v>1.8702000000000001</v>
      </c>
      <c r="E1609" s="1">
        <v>0.96558999999999995</v>
      </c>
      <c r="F1609" s="1">
        <v>2.0627E-2</v>
      </c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</row>
    <row r="1610" spans="1:17" x14ac:dyDescent="0.25">
      <c r="A1610" t="str">
        <f t="shared" si="25"/>
        <v>3_166</v>
      </c>
      <c r="B1610" s="1">
        <v>3</v>
      </c>
      <c r="C1610" s="1">
        <v>166</v>
      </c>
      <c r="D1610" s="1">
        <v>1.6467000000000001</v>
      </c>
      <c r="E1610" s="1">
        <v>0.96694999999999998</v>
      </c>
      <c r="F1610" s="1">
        <v>1.9354E-2</v>
      </c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</row>
    <row r="1611" spans="1:17" x14ac:dyDescent="0.25">
      <c r="A1611" t="str">
        <f t="shared" si="25"/>
        <v>3_167</v>
      </c>
      <c r="B1611" s="1">
        <v>3</v>
      </c>
      <c r="C1611" s="1">
        <v>167</v>
      </c>
      <c r="D1611" s="1">
        <v>1.4192</v>
      </c>
      <c r="E1611" s="1">
        <v>0.96804999999999997</v>
      </c>
      <c r="F1611" s="1">
        <v>-1.0671E-2</v>
      </c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</row>
    <row r="1612" spans="1:17" x14ac:dyDescent="0.25">
      <c r="A1612" t="str">
        <f t="shared" si="25"/>
        <v>3_168</v>
      </c>
      <c r="B1612" s="1">
        <v>3</v>
      </c>
      <c r="C1612" s="1">
        <v>168</v>
      </c>
      <c r="D1612" s="1">
        <v>1.403</v>
      </c>
      <c r="E1612" s="1">
        <v>0.96911000000000003</v>
      </c>
      <c r="F1612" s="1">
        <v>-1.5647999999999999E-2</v>
      </c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</row>
    <row r="1613" spans="1:17" x14ac:dyDescent="0.25">
      <c r="A1613" t="str">
        <f t="shared" si="25"/>
        <v>3_169</v>
      </c>
      <c r="B1613" s="1">
        <v>3</v>
      </c>
      <c r="C1613" s="1">
        <v>169</v>
      </c>
      <c r="D1613" s="1">
        <v>1.7771999999999999</v>
      </c>
      <c r="E1613" s="1">
        <v>0.97045000000000003</v>
      </c>
      <c r="F1613" s="1">
        <v>3.5929000000000003E-2</v>
      </c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</row>
    <row r="1614" spans="1:17" x14ac:dyDescent="0.25">
      <c r="A1614" t="str">
        <f t="shared" si="25"/>
        <v>3_170</v>
      </c>
      <c r="B1614" s="1">
        <v>3</v>
      </c>
      <c r="C1614" s="1">
        <v>170</v>
      </c>
      <c r="D1614" s="1">
        <v>1.5529999999999999</v>
      </c>
      <c r="E1614" s="1">
        <v>0.97175999999999996</v>
      </c>
      <c r="F1614" s="1">
        <v>-4.1695999999999999E-3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</row>
    <row r="1615" spans="1:17" x14ac:dyDescent="0.25">
      <c r="A1615" t="str">
        <f t="shared" si="25"/>
        <v>3_171</v>
      </c>
      <c r="B1615" s="1">
        <v>3</v>
      </c>
      <c r="C1615" s="1">
        <v>171</v>
      </c>
      <c r="D1615" s="1">
        <v>1.6482000000000001</v>
      </c>
      <c r="E1615" s="1">
        <v>0.97297999999999996</v>
      </c>
      <c r="F1615" s="1">
        <v>9.7592000000000009E-3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</row>
    <row r="1616" spans="1:17" x14ac:dyDescent="0.25">
      <c r="A1616" t="str">
        <f t="shared" si="25"/>
        <v>3_172</v>
      </c>
      <c r="B1616" s="1">
        <v>3</v>
      </c>
      <c r="C1616" s="1">
        <v>172</v>
      </c>
      <c r="D1616" s="1">
        <v>1.194</v>
      </c>
      <c r="E1616" s="1">
        <v>0.97413000000000005</v>
      </c>
      <c r="F1616" s="1">
        <v>2.8482999999999998E-3</v>
      </c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</row>
    <row r="1617" spans="1:17" x14ac:dyDescent="0.25">
      <c r="A1617" t="str">
        <f t="shared" si="25"/>
        <v>3_173</v>
      </c>
      <c r="B1617" s="1">
        <v>3</v>
      </c>
      <c r="C1617" s="1">
        <v>173</v>
      </c>
      <c r="D1617" s="1">
        <v>0.72894999999999999</v>
      </c>
      <c r="E1617" s="1">
        <v>0.97497999999999996</v>
      </c>
      <c r="F1617" s="1">
        <v>8.4769000000000008E-3</v>
      </c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</row>
    <row r="1618" spans="1:17" x14ac:dyDescent="0.25">
      <c r="A1618" t="str">
        <f t="shared" si="25"/>
        <v>3_174</v>
      </c>
      <c r="B1618" s="1">
        <v>3</v>
      </c>
      <c r="C1618" s="1">
        <v>174</v>
      </c>
      <c r="D1618" s="1">
        <v>0.45383000000000001</v>
      </c>
      <c r="E1618" s="1">
        <v>0.97550999999999999</v>
      </c>
      <c r="F1618" s="1">
        <v>-1.0872E-2</v>
      </c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</row>
    <row r="1619" spans="1:17" x14ac:dyDescent="0.25">
      <c r="A1619" t="str">
        <f t="shared" si="25"/>
        <v>3_175</v>
      </c>
      <c r="B1619" s="1">
        <v>3</v>
      </c>
      <c r="C1619" s="1">
        <v>175</v>
      </c>
      <c r="D1619" s="1">
        <v>0.27748</v>
      </c>
      <c r="E1619" s="1">
        <v>0.97575999999999996</v>
      </c>
      <c r="F1619" s="1">
        <v>-2.0556000000000001E-2</v>
      </c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</row>
    <row r="1620" spans="1:17" x14ac:dyDescent="0.25">
      <c r="A1620" t="str">
        <f t="shared" si="25"/>
        <v>3_176</v>
      </c>
      <c r="B1620" s="1">
        <v>3</v>
      </c>
      <c r="C1620" s="1">
        <v>176</v>
      </c>
      <c r="D1620" s="1">
        <v>-0.36337999999999998</v>
      </c>
      <c r="E1620" s="1">
        <v>0.97575000000000001</v>
      </c>
      <c r="F1620" s="1">
        <v>-1.2760000000000001E-2</v>
      </c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</row>
    <row r="1621" spans="1:17" x14ac:dyDescent="0.25">
      <c r="A1621" t="str">
        <f t="shared" si="25"/>
        <v>3_177</v>
      </c>
      <c r="B1621" s="1">
        <v>3</v>
      </c>
      <c r="C1621" s="1">
        <v>177</v>
      </c>
      <c r="D1621" s="1">
        <v>-0.64046000000000003</v>
      </c>
      <c r="E1621" s="1">
        <v>0.97536999999999996</v>
      </c>
      <c r="F1621" s="1">
        <v>-4.4450999999999996E-3</v>
      </c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</row>
    <row r="1622" spans="1:17" x14ac:dyDescent="0.25">
      <c r="A1622" t="str">
        <f t="shared" si="25"/>
        <v>3_178</v>
      </c>
      <c r="B1622" s="1">
        <v>3</v>
      </c>
      <c r="C1622" s="1">
        <v>178</v>
      </c>
      <c r="D1622" s="1">
        <v>-0.51898</v>
      </c>
      <c r="E1622" s="1">
        <v>0.97491000000000005</v>
      </c>
      <c r="F1622" s="1">
        <v>-1.7933999999999999E-2</v>
      </c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</row>
    <row r="1623" spans="1:17" x14ac:dyDescent="0.25">
      <c r="A1623" t="str">
        <f t="shared" si="25"/>
        <v>3_179</v>
      </c>
      <c r="B1623" s="1">
        <v>3</v>
      </c>
      <c r="C1623" s="1">
        <v>179</v>
      </c>
      <c r="D1623" s="1">
        <v>-1.1534000000000001E-2</v>
      </c>
      <c r="E1623" s="1">
        <v>0.97470000000000001</v>
      </c>
      <c r="F1623" s="1">
        <v>3.1999E-2</v>
      </c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</row>
    <row r="1624" spans="1:17" x14ac:dyDescent="0.25">
      <c r="A1624" t="str">
        <f t="shared" si="25"/>
        <v>3_180</v>
      </c>
      <c r="B1624" s="1">
        <v>3</v>
      </c>
      <c r="C1624" s="1">
        <v>180</v>
      </c>
      <c r="D1624" s="1">
        <v>-0.39784999999999998</v>
      </c>
      <c r="E1624" s="1">
        <v>0.97453000000000001</v>
      </c>
      <c r="F1624" s="1">
        <v>-1.3632E-2</v>
      </c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</row>
    <row r="1625" spans="1:17" x14ac:dyDescent="0.25">
      <c r="A1625" t="str">
        <f t="shared" si="25"/>
        <v>3_181</v>
      </c>
      <c r="B1625" s="1">
        <v>3</v>
      </c>
      <c r="C1625" s="1">
        <v>181</v>
      </c>
      <c r="D1625" s="1">
        <v>-0.38952999999999999</v>
      </c>
      <c r="E1625" s="1">
        <v>0.97426999999999997</v>
      </c>
      <c r="F1625" s="1">
        <v>-1.7364000000000001E-2</v>
      </c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</row>
    <row r="1626" spans="1:17" x14ac:dyDescent="0.25">
      <c r="A1626" t="str">
        <f t="shared" si="25"/>
        <v>3_182</v>
      </c>
      <c r="B1626" s="1">
        <v>3</v>
      </c>
      <c r="C1626" s="1">
        <v>182</v>
      </c>
      <c r="D1626" s="1">
        <v>-8.8689000000000004E-2</v>
      </c>
      <c r="E1626" s="1">
        <v>0.97411000000000003</v>
      </c>
      <c r="F1626" s="1">
        <v>2.3249999999999998E-3</v>
      </c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</row>
    <row r="1627" spans="1:17" x14ac:dyDescent="0.25">
      <c r="A1627" t="str">
        <f t="shared" si="25"/>
        <v>3_183</v>
      </c>
      <c r="B1627" s="1">
        <v>3</v>
      </c>
      <c r="C1627" s="1">
        <v>183</v>
      </c>
      <c r="D1627" s="1">
        <v>0.21878</v>
      </c>
      <c r="E1627" s="1">
        <v>0.97402</v>
      </c>
      <c r="F1627" s="1">
        <v>-9.8329000000000003E-3</v>
      </c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</row>
    <row r="1628" spans="1:17" x14ac:dyDescent="0.25">
      <c r="A1628" t="str">
        <f t="shared" si="25"/>
        <v>3_184</v>
      </c>
      <c r="B1628" s="1">
        <v>3</v>
      </c>
      <c r="C1628" s="1">
        <v>184</v>
      </c>
      <c r="D1628" s="1">
        <v>-0.25808999999999999</v>
      </c>
      <c r="E1628" s="1">
        <v>0.97402999999999995</v>
      </c>
      <c r="F1628" s="1">
        <v>-1.227E-2</v>
      </c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</row>
    <row r="1629" spans="1:17" x14ac:dyDescent="0.25">
      <c r="A1629" t="str">
        <f t="shared" si="25"/>
        <v>3_185</v>
      </c>
      <c r="B1629" s="1">
        <v>3</v>
      </c>
      <c r="C1629" s="1">
        <v>185</v>
      </c>
      <c r="D1629" s="1">
        <v>-3.4717999999999999E-2</v>
      </c>
      <c r="E1629" s="1">
        <v>0.97391000000000005</v>
      </c>
      <c r="F1629" s="1">
        <v>1.3694E-2</v>
      </c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</row>
    <row r="1630" spans="1:17" x14ac:dyDescent="0.25">
      <c r="A1630" t="str">
        <f t="shared" si="25"/>
        <v>3_186</v>
      </c>
      <c r="B1630" s="1">
        <v>3</v>
      </c>
      <c r="C1630" s="1">
        <v>186</v>
      </c>
      <c r="D1630" s="1">
        <v>1.8016E-3</v>
      </c>
      <c r="E1630" s="1">
        <v>0.97379000000000004</v>
      </c>
      <c r="F1630" s="1">
        <v>1.7984E-2</v>
      </c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</row>
    <row r="1631" spans="1:17" x14ac:dyDescent="0.25">
      <c r="A1631" t="str">
        <f t="shared" si="25"/>
        <v>3_187</v>
      </c>
      <c r="B1631" s="1">
        <v>3</v>
      </c>
      <c r="C1631" s="1">
        <v>187</v>
      </c>
      <c r="D1631" s="1">
        <v>0.48764000000000002</v>
      </c>
      <c r="E1631" s="1">
        <v>0.97397</v>
      </c>
      <c r="F1631" s="1">
        <v>1.9939999999999999E-2</v>
      </c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</row>
    <row r="1632" spans="1:17" x14ac:dyDescent="0.25">
      <c r="A1632" t="str">
        <f t="shared" si="25"/>
        <v>3_188</v>
      </c>
      <c r="B1632" s="1">
        <v>3</v>
      </c>
      <c r="C1632" s="1">
        <v>188</v>
      </c>
      <c r="D1632" s="1">
        <v>0.22816</v>
      </c>
      <c r="E1632" s="1">
        <v>0.97435000000000005</v>
      </c>
      <c r="F1632" s="1">
        <v>-2.2432000000000001E-2</v>
      </c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</row>
    <row r="1633" spans="1:17" x14ac:dyDescent="0.25">
      <c r="A1633" t="str">
        <f t="shared" si="25"/>
        <v>3_189</v>
      </c>
      <c r="B1633" s="1">
        <v>3</v>
      </c>
      <c r="C1633" s="1">
        <v>189</v>
      </c>
      <c r="D1633" s="1">
        <v>9.1910000000000006E-2</v>
      </c>
      <c r="E1633" s="1">
        <v>0.97452000000000005</v>
      </c>
      <c r="F1633" s="1">
        <v>9.2379999999999997E-3</v>
      </c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</row>
    <row r="1634" spans="1:17" x14ac:dyDescent="0.25">
      <c r="A1634" t="str">
        <f t="shared" si="25"/>
        <v>3_190</v>
      </c>
      <c r="B1634" s="1">
        <v>3</v>
      </c>
      <c r="C1634" s="1">
        <v>190</v>
      </c>
      <c r="D1634" s="1">
        <v>-0.22475999999999999</v>
      </c>
      <c r="E1634" s="1">
        <v>0.97441999999999995</v>
      </c>
      <c r="F1634" s="1">
        <v>-2.5140000000000002E-3</v>
      </c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</row>
    <row r="1635" spans="1:17" x14ac:dyDescent="0.25">
      <c r="A1635" t="str">
        <f t="shared" si="25"/>
        <v>3_191</v>
      </c>
      <c r="B1635" s="1">
        <v>3</v>
      </c>
      <c r="C1635" s="1">
        <v>191</v>
      </c>
      <c r="D1635" s="1">
        <v>0.10435</v>
      </c>
      <c r="E1635" s="1">
        <v>0.97440000000000004</v>
      </c>
      <c r="F1635" s="1">
        <v>1.3068999999999999E-3</v>
      </c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</row>
    <row r="1636" spans="1:17" x14ac:dyDescent="0.25">
      <c r="A1636" t="str">
        <f t="shared" si="25"/>
        <v>3_192</v>
      </c>
      <c r="B1636" s="1">
        <v>3</v>
      </c>
      <c r="C1636" s="1">
        <v>192</v>
      </c>
      <c r="D1636" s="1">
        <v>-0.16231000000000001</v>
      </c>
      <c r="E1636" s="1">
        <v>0.97431999999999996</v>
      </c>
      <c r="F1636" s="1">
        <v>-1.4619E-2</v>
      </c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</row>
    <row r="1637" spans="1:17" x14ac:dyDescent="0.25">
      <c r="A1637" t="str">
        <f t="shared" si="25"/>
        <v>3_193</v>
      </c>
      <c r="B1637" s="1">
        <v>3</v>
      </c>
      <c r="C1637" s="1">
        <v>193</v>
      </c>
      <c r="D1637" s="1">
        <v>-2.9672E-2</v>
      </c>
      <c r="E1637" s="1">
        <v>0.97424999999999995</v>
      </c>
      <c r="F1637" s="1">
        <v>-2.2058999999999999E-2</v>
      </c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</row>
    <row r="1638" spans="1:17" x14ac:dyDescent="0.25">
      <c r="A1638" t="str">
        <f t="shared" si="25"/>
        <v>3_194</v>
      </c>
      <c r="B1638" s="1">
        <v>3</v>
      </c>
      <c r="C1638" s="1">
        <v>194</v>
      </c>
      <c r="D1638" s="1">
        <v>-0.30590000000000001</v>
      </c>
      <c r="E1638" s="1">
        <v>0.97416000000000003</v>
      </c>
      <c r="F1638" s="1">
        <v>1.7496000000000001E-2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</row>
    <row r="1639" spans="1:17" x14ac:dyDescent="0.25">
      <c r="A1639" t="str">
        <f t="shared" si="25"/>
        <v>3_195</v>
      </c>
      <c r="B1639" s="1">
        <v>3</v>
      </c>
      <c r="C1639" s="1">
        <v>195</v>
      </c>
      <c r="D1639" s="1">
        <v>-0.30297000000000002</v>
      </c>
      <c r="E1639" s="1">
        <v>0.97385999999999995</v>
      </c>
      <c r="F1639" s="1">
        <v>1.3464E-2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</row>
    <row r="1640" spans="1:17" x14ac:dyDescent="0.25">
      <c r="A1640" t="str">
        <f t="shared" si="25"/>
        <v>3_196</v>
      </c>
      <c r="B1640" s="1">
        <v>3</v>
      </c>
      <c r="C1640" s="1">
        <v>196</v>
      </c>
      <c r="D1640" s="1">
        <v>-0.50868999999999998</v>
      </c>
      <c r="E1640" s="1">
        <v>0.97343000000000002</v>
      </c>
      <c r="F1640" s="1">
        <v>1.4189999999999999E-2</v>
      </c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</row>
    <row r="1641" spans="1:17" x14ac:dyDescent="0.25">
      <c r="A1641" t="str">
        <f t="shared" si="25"/>
        <v>3_197</v>
      </c>
      <c r="B1641" s="1">
        <v>3</v>
      </c>
      <c r="C1641" s="1">
        <v>197</v>
      </c>
      <c r="D1641" s="1">
        <v>-0.90763000000000005</v>
      </c>
      <c r="E1641" s="1">
        <v>0.97267000000000003</v>
      </c>
      <c r="F1641" s="1">
        <v>-3.3966999999999997E-2</v>
      </c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</row>
    <row r="1642" spans="1:17" x14ac:dyDescent="0.25">
      <c r="A1642" t="str">
        <f t="shared" si="25"/>
        <v>3_198</v>
      </c>
      <c r="B1642" s="1">
        <v>3</v>
      </c>
      <c r="C1642" s="1">
        <v>198</v>
      </c>
      <c r="D1642" s="1">
        <v>-0.90903</v>
      </c>
      <c r="E1642" s="1">
        <v>0.97194000000000003</v>
      </c>
      <c r="F1642" s="1">
        <v>-1.4328E-2</v>
      </c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</row>
    <row r="1643" spans="1:17" x14ac:dyDescent="0.25">
      <c r="A1643" t="str">
        <f t="shared" si="25"/>
        <v>3_199</v>
      </c>
      <c r="B1643" s="1">
        <v>3</v>
      </c>
      <c r="C1643" s="1">
        <v>199</v>
      </c>
      <c r="D1643" s="1">
        <v>-1.0478000000000001</v>
      </c>
      <c r="E1643" s="1">
        <v>0.97113000000000005</v>
      </c>
      <c r="F1643" s="1">
        <v>-1.951E-2</v>
      </c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</row>
    <row r="1644" spans="1:17" x14ac:dyDescent="0.25">
      <c r="A1644" t="str">
        <f t="shared" si="25"/>
        <v>3_200</v>
      </c>
      <c r="B1644" s="1">
        <v>3</v>
      </c>
      <c r="C1644" s="1">
        <v>200</v>
      </c>
      <c r="D1644" s="1">
        <v>-1.2505999999999999</v>
      </c>
      <c r="E1644" s="1">
        <v>0.97011000000000003</v>
      </c>
      <c r="F1644" s="1">
        <v>-1.9358000000000001E-3</v>
      </c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</row>
    <row r="1645" spans="1:17" x14ac:dyDescent="0.25">
      <c r="A1645" t="str">
        <f t="shared" si="25"/>
        <v>3_201</v>
      </c>
      <c r="B1645" s="1">
        <v>3</v>
      </c>
      <c r="C1645" s="1">
        <v>201</v>
      </c>
      <c r="D1645" s="1">
        <v>-1.2710999999999999</v>
      </c>
      <c r="E1645" s="1">
        <v>0.96919999999999995</v>
      </c>
      <c r="F1645" s="1">
        <v>1.7814E-2</v>
      </c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</row>
    <row r="1646" spans="1:17" x14ac:dyDescent="0.25">
      <c r="A1646" t="str">
        <f t="shared" si="25"/>
        <v>3_202</v>
      </c>
      <c r="B1646" s="1">
        <v>3</v>
      </c>
      <c r="C1646" s="1">
        <v>202</v>
      </c>
      <c r="D1646" s="1">
        <v>-1.4349000000000001</v>
      </c>
      <c r="E1646" s="1">
        <v>0.96804999999999997</v>
      </c>
      <c r="F1646" s="1">
        <v>7.1792999999999996E-3</v>
      </c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</row>
    <row r="1647" spans="1:17" x14ac:dyDescent="0.25">
      <c r="A1647" t="str">
        <f t="shared" si="25"/>
        <v>3_203</v>
      </c>
      <c r="B1647" s="1">
        <v>3</v>
      </c>
      <c r="C1647" s="1">
        <v>203</v>
      </c>
      <c r="D1647" s="1">
        <v>-1.0661</v>
      </c>
      <c r="E1647" s="1">
        <v>0.96701999999999999</v>
      </c>
      <c r="F1647" s="1">
        <v>-4.8235999999999999E-3</v>
      </c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</row>
    <row r="1648" spans="1:17" x14ac:dyDescent="0.25">
      <c r="A1648" t="str">
        <f t="shared" si="25"/>
        <v>3_204</v>
      </c>
      <c r="B1648" s="1">
        <v>3</v>
      </c>
      <c r="C1648" s="1">
        <v>204</v>
      </c>
      <c r="D1648" s="1">
        <v>-1.2726</v>
      </c>
      <c r="E1648" s="1">
        <v>0.96611000000000002</v>
      </c>
      <c r="F1648" s="1">
        <v>-5.2465000000000003E-3</v>
      </c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</row>
    <row r="1649" spans="1:17" x14ac:dyDescent="0.25">
      <c r="A1649" t="str">
        <f t="shared" si="25"/>
        <v>3_205</v>
      </c>
      <c r="B1649" s="1">
        <v>3</v>
      </c>
      <c r="C1649" s="1">
        <v>205</v>
      </c>
      <c r="D1649" s="1">
        <v>-0.71096999999999999</v>
      </c>
      <c r="E1649" s="1">
        <v>0.96531</v>
      </c>
      <c r="F1649" s="1">
        <v>1.0694E-2</v>
      </c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</row>
    <row r="1650" spans="1:17" x14ac:dyDescent="0.25">
      <c r="A1650" t="str">
        <f t="shared" si="25"/>
        <v>3_206</v>
      </c>
      <c r="B1650" s="1">
        <v>3</v>
      </c>
      <c r="C1650" s="1">
        <v>206</v>
      </c>
      <c r="D1650" s="1">
        <v>-0.22778999999999999</v>
      </c>
      <c r="E1650" s="1">
        <v>0.96487000000000001</v>
      </c>
      <c r="F1650" s="1">
        <v>1.4562E-2</v>
      </c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</row>
    <row r="1651" spans="1:17" x14ac:dyDescent="0.25">
      <c r="A1651" t="str">
        <f t="shared" si="25"/>
        <v>3_207</v>
      </c>
      <c r="B1651" s="1">
        <v>3</v>
      </c>
      <c r="C1651" s="1">
        <v>207</v>
      </c>
      <c r="D1651" s="1">
        <v>6.9966E-2</v>
      </c>
      <c r="E1651" s="1">
        <v>0.96474000000000004</v>
      </c>
      <c r="F1651" s="1">
        <v>-2.4816000000000001E-2</v>
      </c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</row>
    <row r="1652" spans="1:17" x14ac:dyDescent="0.25">
      <c r="A1652" t="str">
        <f t="shared" si="25"/>
        <v>3_208</v>
      </c>
      <c r="B1652" s="1">
        <v>3</v>
      </c>
      <c r="C1652" s="1">
        <v>208</v>
      </c>
      <c r="D1652" s="1">
        <v>-0.26039000000000001</v>
      </c>
      <c r="E1652" s="1">
        <v>0.96464000000000005</v>
      </c>
      <c r="F1652" s="1">
        <v>1.6227999999999999E-2</v>
      </c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</row>
    <row r="1653" spans="1:17" x14ac:dyDescent="0.25">
      <c r="A1653" t="str">
        <f t="shared" si="25"/>
        <v>3_209</v>
      </c>
      <c r="B1653" s="1">
        <v>3</v>
      </c>
      <c r="C1653" s="1">
        <v>209</v>
      </c>
      <c r="D1653" s="1">
        <v>0.14931</v>
      </c>
      <c r="E1653" s="1">
        <v>0.96467999999999998</v>
      </c>
      <c r="F1653" s="1">
        <v>-3.2437999999999998E-3</v>
      </c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</row>
    <row r="1654" spans="1:17" x14ac:dyDescent="0.25">
      <c r="A1654" t="str">
        <f t="shared" si="25"/>
        <v>3_210</v>
      </c>
      <c r="B1654" s="1">
        <v>3</v>
      </c>
      <c r="C1654" s="1">
        <v>210</v>
      </c>
      <c r="D1654" s="1">
        <v>0.32854</v>
      </c>
      <c r="E1654" s="1">
        <v>0.96486000000000005</v>
      </c>
      <c r="F1654" s="1">
        <v>2.6561000000000002E-3</v>
      </c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</row>
    <row r="1655" spans="1:17" x14ac:dyDescent="0.25">
      <c r="A1655" t="str">
        <f t="shared" si="25"/>
        <v>3_211</v>
      </c>
      <c r="B1655" s="1">
        <v>3</v>
      </c>
      <c r="C1655" s="1">
        <v>211</v>
      </c>
      <c r="D1655" s="1">
        <v>0.87999000000000005</v>
      </c>
      <c r="E1655" s="1">
        <v>0.96526999999999996</v>
      </c>
      <c r="F1655" s="1">
        <v>5.1655E-3</v>
      </c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</row>
    <row r="1656" spans="1:17" x14ac:dyDescent="0.25">
      <c r="A1656" t="str">
        <f t="shared" si="25"/>
        <v>3_212</v>
      </c>
      <c r="B1656" s="1">
        <v>3</v>
      </c>
      <c r="C1656" s="1">
        <v>212</v>
      </c>
      <c r="D1656" s="1">
        <v>0.98533000000000004</v>
      </c>
      <c r="E1656" s="1">
        <v>0.96608000000000005</v>
      </c>
      <c r="F1656" s="1">
        <v>2.0103999999999999E-3</v>
      </c>
      <c r="G1656" s="1"/>
      <c r="H1656" s="1"/>
      <c r="I1656" s="1"/>
      <c r="J1656" s="1"/>
      <c r="K1656" s="1"/>
      <c r="L1656" s="1"/>
      <c r="M1656" s="1"/>
      <c r="N1656" s="78"/>
      <c r="O1656" s="1"/>
      <c r="P1656" s="1"/>
      <c r="Q1656" s="1"/>
    </row>
    <row r="1657" spans="1:17" x14ac:dyDescent="0.25">
      <c r="A1657" t="str">
        <f t="shared" si="25"/>
        <v>3_213</v>
      </c>
      <c r="B1657" s="1">
        <v>3</v>
      </c>
      <c r="C1657" s="1">
        <v>213</v>
      </c>
      <c r="D1657" s="1">
        <v>1.1348</v>
      </c>
      <c r="E1657" s="1">
        <v>0.96692</v>
      </c>
      <c r="F1657" s="1">
        <v>5.4580000000000002E-3</v>
      </c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</row>
    <row r="1658" spans="1:17" x14ac:dyDescent="0.25">
      <c r="A1658" t="str">
        <f t="shared" si="25"/>
        <v>3_214</v>
      </c>
      <c r="B1658" s="1">
        <v>3</v>
      </c>
      <c r="C1658" s="1">
        <v>214</v>
      </c>
      <c r="D1658" s="1">
        <v>0.83028999999999997</v>
      </c>
      <c r="E1658" s="1">
        <v>0.96772000000000002</v>
      </c>
      <c r="F1658" s="1">
        <v>-2.0261999999999999E-2</v>
      </c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</row>
    <row r="1659" spans="1:17" x14ac:dyDescent="0.25">
      <c r="A1659" t="str">
        <f t="shared" si="25"/>
        <v>3_215</v>
      </c>
      <c r="B1659" s="1">
        <v>3</v>
      </c>
      <c r="C1659" s="1">
        <v>215</v>
      </c>
      <c r="D1659" s="1">
        <v>0.79252999999999996</v>
      </c>
      <c r="E1659" s="1">
        <v>0.96838999999999997</v>
      </c>
      <c r="F1659" s="1">
        <v>8.4314000000000004E-3</v>
      </c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</row>
    <row r="1660" spans="1:17" x14ac:dyDescent="0.25">
      <c r="A1660" t="str">
        <f t="shared" si="25"/>
        <v>3_216</v>
      </c>
      <c r="B1660" s="1">
        <v>3</v>
      </c>
      <c r="C1660" s="1">
        <v>216</v>
      </c>
      <c r="D1660" s="1">
        <v>0.85163</v>
      </c>
      <c r="E1660" s="1">
        <v>0.96894000000000002</v>
      </c>
      <c r="F1660" s="1">
        <v>5.0740000000000004E-3</v>
      </c>
      <c r="G1660" s="1"/>
      <c r="H1660" s="1"/>
      <c r="I1660" s="1"/>
      <c r="J1660" s="1"/>
      <c r="K1660" s="1"/>
      <c r="L1660" s="1"/>
      <c r="M1660" s="1"/>
      <c r="N1660" s="1"/>
      <c r="O1660" s="78"/>
      <c r="P1660" s="1"/>
      <c r="Q1660" s="1"/>
    </row>
    <row r="1661" spans="1:17" x14ac:dyDescent="0.25">
      <c r="A1661" t="str">
        <f t="shared" si="25"/>
        <v>3_217</v>
      </c>
      <c r="B1661" s="1">
        <v>3</v>
      </c>
      <c r="C1661" s="1">
        <v>217</v>
      </c>
      <c r="D1661" s="1">
        <v>0.72314000000000001</v>
      </c>
      <c r="E1661" s="1">
        <v>0.96962000000000004</v>
      </c>
      <c r="F1661" s="1">
        <v>-9.0034000000000002E-4</v>
      </c>
      <c r="G1661" s="1"/>
      <c r="H1661" s="1"/>
      <c r="I1661" s="1"/>
      <c r="J1661" s="1"/>
      <c r="K1661" s="1"/>
      <c r="L1661" s="78"/>
      <c r="M1661" s="1"/>
      <c r="N1661" s="1"/>
      <c r="O1661" s="1"/>
      <c r="P1661" s="1"/>
      <c r="Q1661" s="1"/>
    </row>
    <row r="1662" spans="1:17" x14ac:dyDescent="0.25">
      <c r="A1662" t="str">
        <f t="shared" si="25"/>
        <v>3_218</v>
      </c>
      <c r="B1662" s="1">
        <v>3</v>
      </c>
      <c r="C1662" s="1">
        <v>218</v>
      </c>
      <c r="D1662" s="1">
        <v>0.70743999999999996</v>
      </c>
      <c r="E1662" s="1">
        <v>0.97011000000000003</v>
      </c>
      <c r="F1662" s="1">
        <v>2.3361E-2</v>
      </c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</row>
    <row r="1663" spans="1:17" x14ac:dyDescent="0.25">
      <c r="A1663" t="str">
        <f t="shared" si="25"/>
        <v>3_219</v>
      </c>
      <c r="B1663" s="1">
        <v>3</v>
      </c>
      <c r="C1663" s="1">
        <v>219</v>
      </c>
      <c r="D1663" s="1">
        <v>1.2226999999999999</v>
      </c>
      <c r="E1663" s="1">
        <v>0.97087000000000001</v>
      </c>
      <c r="F1663" s="1">
        <v>-9.6594999999999997E-3</v>
      </c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</row>
    <row r="1664" spans="1:17" x14ac:dyDescent="0.25">
      <c r="A1664" t="str">
        <f t="shared" si="25"/>
        <v>3_220</v>
      </c>
      <c r="B1664" s="1">
        <v>3</v>
      </c>
      <c r="C1664" s="1">
        <v>220</v>
      </c>
      <c r="D1664" s="1">
        <v>1.0259</v>
      </c>
      <c r="E1664" s="1">
        <v>0.97177999999999998</v>
      </c>
      <c r="F1664" s="1">
        <v>-7.4964999999999997E-3</v>
      </c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</row>
    <row r="1665" spans="1:17" x14ac:dyDescent="0.25">
      <c r="A1665" t="str">
        <f t="shared" si="25"/>
        <v>3_221</v>
      </c>
      <c r="B1665" s="1">
        <v>3</v>
      </c>
      <c r="C1665" s="1">
        <v>221</v>
      </c>
      <c r="D1665" s="1">
        <v>0.91469</v>
      </c>
      <c r="E1665" s="1">
        <v>0.97253999999999996</v>
      </c>
      <c r="F1665" s="1">
        <v>2.0017E-2</v>
      </c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</row>
    <row r="1666" spans="1:17" x14ac:dyDescent="0.25">
      <c r="A1666" t="str">
        <f t="shared" si="25"/>
        <v>3_222</v>
      </c>
      <c r="B1666" s="1">
        <v>3</v>
      </c>
      <c r="C1666" s="1">
        <v>222</v>
      </c>
      <c r="D1666" s="1">
        <v>0.79151000000000005</v>
      </c>
      <c r="E1666" s="1">
        <v>0.97328000000000003</v>
      </c>
      <c r="F1666" s="1">
        <v>-6.4768999999999998E-3</v>
      </c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</row>
    <row r="1667" spans="1:17" x14ac:dyDescent="0.25">
      <c r="A1667" t="str">
        <f t="shared" ref="A1667:A1730" si="26">B1667&amp;"_"&amp;C1667</f>
        <v>3_223</v>
      </c>
      <c r="B1667" s="1">
        <v>3</v>
      </c>
      <c r="C1667" s="1">
        <v>223</v>
      </c>
      <c r="D1667" s="1">
        <v>1.4525999999999999</v>
      </c>
      <c r="E1667" s="1">
        <v>0.97418000000000005</v>
      </c>
      <c r="F1667" s="1">
        <v>3.9484000000000003E-3</v>
      </c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</row>
    <row r="1668" spans="1:17" x14ac:dyDescent="0.25">
      <c r="A1668" t="str">
        <f t="shared" si="26"/>
        <v>3_224</v>
      </c>
      <c r="B1668" s="1">
        <v>3</v>
      </c>
      <c r="C1668" s="1">
        <v>224</v>
      </c>
      <c r="D1668" s="1">
        <v>1.2810999999999999</v>
      </c>
      <c r="E1668" s="1">
        <v>0.97511999999999999</v>
      </c>
      <c r="F1668" s="1">
        <v>1.0303E-2</v>
      </c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</row>
    <row r="1669" spans="1:17" x14ac:dyDescent="0.25">
      <c r="A1669" t="str">
        <f t="shared" si="26"/>
        <v>3_225</v>
      </c>
      <c r="B1669" s="1">
        <v>3</v>
      </c>
      <c r="C1669" s="1">
        <v>225</v>
      </c>
      <c r="D1669" s="1">
        <v>1.5262</v>
      </c>
      <c r="E1669" s="1">
        <v>0.97616999999999998</v>
      </c>
      <c r="F1669" s="1">
        <v>2.0407000000000002E-2</v>
      </c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</row>
    <row r="1670" spans="1:17" x14ac:dyDescent="0.25">
      <c r="A1670" t="str">
        <f t="shared" si="26"/>
        <v>3_226</v>
      </c>
      <c r="B1670" s="1">
        <v>3</v>
      </c>
      <c r="C1670" s="1">
        <v>226</v>
      </c>
      <c r="D1670" s="1">
        <v>1.5365</v>
      </c>
      <c r="E1670" s="1">
        <v>0.97731000000000001</v>
      </c>
      <c r="F1670" s="1">
        <v>-2.1707000000000001E-2</v>
      </c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</row>
    <row r="1671" spans="1:17" x14ac:dyDescent="0.25">
      <c r="A1671" t="str">
        <f t="shared" si="26"/>
        <v>3_227</v>
      </c>
      <c r="B1671" s="1">
        <v>3</v>
      </c>
      <c r="C1671" s="1">
        <v>227</v>
      </c>
      <c r="D1671" s="1">
        <v>1.7376</v>
      </c>
      <c r="E1671" s="1">
        <v>0.97870999999999997</v>
      </c>
      <c r="F1671" s="1">
        <v>1.6945000000000002E-2</v>
      </c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</row>
    <row r="1672" spans="1:17" x14ac:dyDescent="0.25">
      <c r="A1672" t="str">
        <f t="shared" si="26"/>
        <v>3_228</v>
      </c>
      <c r="B1672" s="1">
        <v>3</v>
      </c>
      <c r="C1672" s="1">
        <v>228</v>
      </c>
      <c r="D1672" s="1">
        <v>2.1031</v>
      </c>
      <c r="E1672" s="1">
        <v>0.98031000000000001</v>
      </c>
      <c r="F1672" s="1">
        <v>2.4455999999999999E-2</v>
      </c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</row>
    <row r="1673" spans="1:17" x14ac:dyDescent="0.25">
      <c r="A1673" t="str">
        <f t="shared" si="26"/>
        <v>3_229</v>
      </c>
      <c r="B1673" s="1">
        <v>3</v>
      </c>
      <c r="C1673" s="1">
        <v>229</v>
      </c>
      <c r="D1673" s="1">
        <v>2.3576999999999999</v>
      </c>
      <c r="E1673" s="1">
        <v>0.98194999999999999</v>
      </c>
      <c r="F1673" s="1">
        <v>1.4158E-2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</row>
    <row r="1674" spans="1:17" x14ac:dyDescent="0.25">
      <c r="A1674" t="str">
        <f t="shared" si="26"/>
        <v>3_230</v>
      </c>
      <c r="B1674" s="1">
        <v>3</v>
      </c>
      <c r="C1674" s="1">
        <v>230</v>
      </c>
      <c r="D1674" s="1">
        <v>2.786</v>
      </c>
      <c r="E1674" s="1">
        <v>0.98418000000000005</v>
      </c>
      <c r="F1674" s="1">
        <v>5.9673E-3</v>
      </c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</row>
    <row r="1675" spans="1:17" x14ac:dyDescent="0.25">
      <c r="A1675" t="str">
        <f t="shared" si="26"/>
        <v>3_231</v>
      </c>
      <c r="B1675" s="1">
        <v>3</v>
      </c>
      <c r="C1675" s="1">
        <v>231</v>
      </c>
      <c r="D1675" s="1">
        <v>2.7947000000000002</v>
      </c>
      <c r="E1675" s="1">
        <v>0.98643000000000003</v>
      </c>
      <c r="F1675" s="1">
        <v>1.4896E-2</v>
      </c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</row>
    <row r="1676" spans="1:17" x14ac:dyDescent="0.25">
      <c r="A1676" t="str">
        <f t="shared" si="26"/>
        <v>3_232</v>
      </c>
      <c r="B1676" s="1">
        <v>3</v>
      </c>
      <c r="C1676" s="1">
        <v>232</v>
      </c>
      <c r="D1676" s="1">
        <v>2.7719</v>
      </c>
      <c r="E1676" s="1">
        <v>0.98868999999999996</v>
      </c>
      <c r="F1676" s="1">
        <v>1.1617000000000001E-2</v>
      </c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</row>
    <row r="1677" spans="1:17" x14ac:dyDescent="0.25">
      <c r="A1677" t="str">
        <f t="shared" si="26"/>
        <v>3_233</v>
      </c>
      <c r="B1677" s="1">
        <v>3</v>
      </c>
      <c r="C1677" s="1">
        <v>233</v>
      </c>
      <c r="D1677" s="1">
        <v>2.0678000000000001</v>
      </c>
      <c r="E1677" s="1">
        <v>0.99073999999999995</v>
      </c>
      <c r="F1677" s="1">
        <v>-3.2066999999999998E-2</v>
      </c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</row>
    <row r="1678" spans="1:17" x14ac:dyDescent="0.25">
      <c r="A1678" t="str">
        <f t="shared" si="26"/>
        <v>3_234</v>
      </c>
      <c r="B1678" s="1">
        <v>3</v>
      </c>
      <c r="C1678" s="1">
        <v>234</v>
      </c>
      <c r="D1678" s="1">
        <v>2.4887000000000001</v>
      </c>
      <c r="E1678" s="1">
        <v>0.99258999999999997</v>
      </c>
      <c r="F1678" s="1">
        <v>-3.9994999999999996E-3</v>
      </c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</row>
    <row r="1679" spans="1:17" x14ac:dyDescent="0.25">
      <c r="A1679" t="str">
        <f t="shared" si="26"/>
        <v>3_235</v>
      </c>
      <c r="B1679" s="1">
        <v>3</v>
      </c>
      <c r="C1679" s="1">
        <v>235</v>
      </c>
      <c r="D1679" s="1">
        <v>2.3978000000000002</v>
      </c>
      <c r="E1679" s="1">
        <v>0.99470000000000003</v>
      </c>
      <c r="F1679" s="1">
        <v>-1.2052999999999999E-2</v>
      </c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</row>
    <row r="1680" spans="1:17" x14ac:dyDescent="0.25">
      <c r="A1680" t="str">
        <f t="shared" si="26"/>
        <v>3_236</v>
      </c>
      <c r="B1680" s="1">
        <v>3</v>
      </c>
      <c r="C1680" s="1">
        <v>236</v>
      </c>
      <c r="D1680" s="1">
        <v>2.3347000000000002</v>
      </c>
      <c r="E1680" s="1">
        <v>0.99677000000000004</v>
      </c>
      <c r="F1680" s="1">
        <v>1.0855E-2</v>
      </c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</row>
    <row r="1681" spans="1:17" x14ac:dyDescent="0.25">
      <c r="A1681" t="str">
        <f t="shared" si="26"/>
        <v>3_237</v>
      </c>
      <c r="B1681" s="1">
        <v>3</v>
      </c>
      <c r="C1681" s="1">
        <v>237</v>
      </c>
      <c r="D1681" s="1">
        <v>2.4887000000000001</v>
      </c>
      <c r="E1681" s="1">
        <v>0.99877000000000005</v>
      </c>
      <c r="F1681" s="1">
        <v>1.4134000000000001E-2</v>
      </c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</row>
    <row r="1682" spans="1:17" x14ac:dyDescent="0.25">
      <c r="A1682" t="str">
        <f t="shared" si="26"/>
        <v>3_238</v>
      </c>
      <c r="B1682" s="1">
        <v>3</v>
      </c>
      <c r="C1682" s="1">
        <v>238</v>
      </c>
      <c r="D1682" s="1">
        <v>2.5457000000000001</v>
      </c>
      <c r="E1682" s="1">
        <v>1.0009999999999999</v>
      </c>
      <c r="F1682" s="1">
        <v>9.8981999999999994E-3</v>
      </c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</row>
    <row r="1683" spans="1:17" x14ac:dyDescent="0.25">
      <c r="A1683" t="str">
        <f t="shared" si="26"/>
        <v>3_239</v>
      </c>
      <c r="B1683" s="1">
        <v>3</v>
      </c>
      <c r="C1683" s="1">
        <v>239</v>
      </c>
      <c r="D1683" s="1">
        <v>2.5283000000000002</v>
      </c>
      <c r="E1683" s="1">
        <v>1.0031000000000001</v>
      </c>
      <c r="F1683" s="1">
        <v>1.9035E-2</v>
      </c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</row>
    <row r="1684" spans="1:17" x14ac:dyDescent="0.25">
      <c r="A1684" t="str">
        <f t="shared" si="26"/>
        <v>3_240</v>
      </c>
      <c r="B1684" s="1">
        <v>3</v>
      </c>
      <c r="C1684" s="1">
        <v>240</v>
      </c>
      <c r="D1684" s="1">
        <v>2.7374000000000001</v>
      </c>
      <c r="E1684" s="1">
        <v>1.0053000000000001</v>
      </c>
      <c r="F1684" s="1">
        <v>1.3085E-3</v>
      </c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</row>
    <row r="1685" spans="1:17" x14ac:dyDescent="0.25">
      <c r="A1685" t="str">
        <f t="shared" si="26"/>
        <v>3_241</v>
      </c>
      <c r="B1685" s="1">
        <v>3</v>
      </c>
      <c r="C1685" s="1">
        <v>241</v>
      </c>
      <c r="D1685" s="1">
        <v>2.3199000000000001</v>
      </c>
      <c r="E1685" s="1">
        <v>1.0075000000000001</v>
      </c>
      <c r="F1685" s="1">
        <v>-1.1079E-2</v>
      </c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</row>
    <row r="1686" spans="1:17" x14ac:dyDescent="0.25">
      <c r="A1686" t="str">
        <f t="shared" si="26"/>
        <v>3_242</v>
      </c>
      <c r="B1686" s="1">
        <v>3</v>
      </c>
      <c r="C1686" s="1">
        <v>242</v>
      </c>
      <c r="D1686" s="1">
        <v>2.7418999999999998</v>
      </c>
      <c r="E1686" s="1">
        <v>1.0097</v>
      </c>
      <c r="F1686" s="1">
        <v>-1.5989000000000001E-3</v>
      </c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</row>
    <row r="1687" spans="1:17" x14ac:dyDescent="0.25">
      <c r="A1687" t="str">
        <f t="shared" si="26"/>
        <v>3_243</v>
      </c>
      <c r="B1687" s="1">
        <v>3</v>
      </c>
      <c r="C1687" s="1">
        <v>243</v>
      </c>
      <c r="D1687" s="1">
        <v>3.0823</v>
      </c>
      <c r="E1687" s="1">
        <v>1.0122</v>
      </c>
      <c r="F1687" s="1">
        <v>1.3986E-2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</row>
    <row r="1688" spans="1:17" x14ac:dyDescent="0.25">
      <c r="A1688" t="str">
        <f t="shared" si="26"/>
        <v>3_244</v>
      </c>
      <c r="B1688" s="1">
        <v>3</v>
      </c>
      <c r="C1688" s="1">
        <v>244</v>
      </c>
      <c r="D1688" s="1">
        <v>2.8624000000000001</v>
      </c>
      <c r="E1688" s="1">
        <v>1.0147999999999999</v>
      </c>
      <c r="F1688" s="1">
        <v>-2.4107E-2</v>
      </c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</row>
    <row r="1689" spans="1:17" x14ac:dyDescent="0.25">
      <c r="A1689" t="str">
        <f t="shared" si="26"/>
        <v>3_245</v>
      </c>
      <c r="B1689" s="1">
        <v>3</v>
      </c>
      <c r="C1689" s="1">
        <v>245</v>
      </c>
      <c r="D1689" s="1">
        <v>3.4580000000000002</v>
      </c>
      <c r="E1689" s="1">
        <v>1.0176000000000001</v>
      </c>
      <c r="F1689" s="1">
        <v>-1.0208000000000001E-3</v>
      </c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</row>
    <row r="1690" spans="1:17" x14ac:dyDescent="0.25">
      <c r="A1690" t="str">
        <f t="shared" si="26"/>
        <v>3_246</v>
      </c>
      <c r="B1690" s="1">
        <v>3</v>
      </c>
      <c r="C1690" s="1">
        <v>246</v>
      </c>
      <c r="D1690" s="1">
        <v>3.7833999999999999</v>
      </c>
      <c r="E1690" s="1">
        <v>1.0206</v>
      </c>
      <c r="F1690" s="1">
        <v>4.8462999999999996E-3</v>
      </c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</row>
    <row r="1691" spans="1:17" x14ac:dyDescent="0.25">
      <c r="A1691" t="str">
        <f t="shared" si="26"/>
        <v>3_247</v>
      </c>
      <c r="B1691" s="1">
        <v>3</v>
      </c>
      <c r="C1691" s="1">
        <v>247</v>
      </c>
      <c r="D1691" s="1">
        <v>3.9165000000000001</v>
      </c>
      <c r="E1691" s="1">
        <v>1.0238</v>
      </c>
      <c r="F1691" s="1">
        <v>-1.6643999999999999E-2</v>
      </c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</row>
    <row r="1692" spans="1:17" x14ac:dyDescent="0.25">
      <c r="A1692" t="str">
        <f t="shared" si="26"/>
        <v>3_248</v>
      </c>
      <c r="B1692" s="1">
        <v>3</v>
      </c>
      <c r="C1692" s="1">
        <v>248</v>
      </c>
      <c r="D1692" s="1">
        <v>4.1614000000000004</v>
      </c>
      <c r="E1692" s="1">
        <v>1.0273000000000001</v>
      </c>
      <c r="F1692" s="1">
        <v>-1.2272E-2</v>
      </c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</row>
    <row r="1693" spans="1:17" x14ac:dyDescent="0.25">
      <c r="A1693" t="str">
        <f t="shared" si="26"/>
        <v>3_249</v>
      </c>
      <c r="B1693" s="1">
        <v>3</v>
      </c>
      <c r="C1693" s="1">
        <v>249</v>
      </c>
      <c r="D1693" s="1">
        <v>4.2626999999999997</v>
      </c>
      <c r="E1693" s="1">
        <v>1.0310999999999999</v>
      </c>
      <c r="F1693" s="1">
        <v>1.8742999999999999E-2</v>
      </c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</row>
    <row r="1694" spans="1:17" x14ac:dyDescent="0.25">
      <c r="A1694" t="str">
        <f t="shared" si="26"/>
        <v>3_250</v>
      </c>
      <c r="B1694" s="1">
        <v>3</v>
      </c>
      <c r="C1694" s="1">
        <v>250</v>
      </c>
      <c r="D1694" s="1">
        <v>4.2732999999999999</v>
      </c>
      <c r="E1694" s="1">
        <v>1.0347</v>
      </c>
      <c r="F1694" s="1">
        <v>-1.6701000000000001E-2</v>
      </c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</row>
    <row r="1695" spans="1:17" x14ac:dyDescent="0.25">
      <c r="A1695" t="str">
        <f t="shared" si="26"/>
        <v>3_251</v>
      </c>
      <c r="B1695" s="1">
        <v>3</v>
      </c>
      <c r="C1695" s="1">
        <v>251</v>
      </c>
      <c r="D1695" s="1">
        <v>4.2140000000000004</v>
      </c>
      <c r="E1695" s="1">
        <v>1.0383</v>
      </c>
      <c r="F1695" s="1">
        <v>3.6539000000000002E-2</v>
      </c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</row>
    <row r="1696" spans="1:17" x14ac:dyDescent="0.25">
      <c r="A1696" t="str">
        <f t="shared" si="26"/>
        <v>3_252</v>
      </c>
      <c r="B1696" s="1">
        <v>3</v>
      </c>
      <c r="C1696" s="1">
        <v>252</v>
      </c>
      <c r="D1696" s="1">
        <v>4.0476999999999999</v>
      </c>
      <c r="E1696" s="1">
        <v>1.042</v>
      </c>
      <c r="F1696" s="1">
        <v>-2.2318999999999999E-2</v>
      </c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</row>
    <row r="1697" spans="1:17" x14ac:dyDescent="0.25">
      <c r="A1697" t="str">
        <f t="shared" si="26"/>
        <v>3_253</v>
      </c>
      <c r="B1697" s="1">
        <v>3</v>
      </c>
      <c r="C1697" s="1">
        <v>253</v>
      </c>
      <c r="D1697" s="1">
        <v>4.3765999999999998</v>
      </c>
      <c r="E1697" s="1">
        <v>1.0458000000000001</v>
      </c>
      <c r="F1697" s="1">
        <v>1.1242E-2</v>
      </c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</row>
    <row r="1698" spans="1:17" x14ac:dyDescent="0.25">
      <c r="A1698" t="str">
        <f t="shared" si="26"/>
        <v>3_254</v>
      </c>
      <c r="B1698" s="1">
        <v>3</v>
      </c>
      <c r="C1698" s="1">
        <v>254</v>
      </c>
      <c r="D1698" s="1">
        <v>4.1669999999999998</v>
      </c>
      <c r="E1698" s="1">
        <v>1.0495000000000001</v>
      </c>
      <c r="F1698" s="1">
        <v>-2.3222E-2</v>
      </c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</row>
    <row r="1699" spans="1:17" x14ac:dyDescent="0.25">
      <c r="A1699" t="str">
        <f t="shared" si="26"/>
        <v>3_255</v>
      </c>
      <c r="B1699" s="1">
        <v>3</v>
      </c>
      <c r="C1699" s="1">
        <v>255</v>
      </c>
      <c r="D1699" s="1">
        <v>4.4938000000000002</v>
      </c>
      <c r="E1699" s="1">
        <v>1.0532999999999999</v>
      </c>
      <c r="F1699" s="1">
        <v>2.4591999999999999E-2</v>
      </c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</row>
    <row r="1700" spans="1:17" x14ac:dyDescent="0.25">
      <c r="A1700" t="str">
        <f t="shared" si="26"/>
        <v>3_256</v>
      </c>
      <c r="B1700" s="1">
        <v>3</v>
      </c>
      <c r="C1700" s="1">
        <v>256</v>
      </c>
      <c r="D1700" s="1">
        <v>4.2603</v>
      </c>
      <c r="E1700" s="1">
        <v>1.0569999999999999</v>
      </c>
      <c r="F1700" s="1">
        <v>-5.5407E-3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</row>
    <row r="1701" spans="1:17" x14ac:dyDescent="0.25">
      <c r="A1701" t="str">
        <f t="shared" si="26"/>
        <v>3_257</v>
      </c>
      <c r="B1701" s="1">
        <v>3</v>
      </c>
      <c r="C1701" s="1">
        <v>257</v>
      </c>
      <c r="D1701" s="1">
        <v>4.3178000000000001</v>
      </c>
      <c r="E1701" s="1">
        <v>1.0608</v>
      </c>
      <c r="F1701" s="1">
        <v>1.8460000000000001E-2</v>
      </c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</row>
    <row r="1702" spans="1:17" x14ac:dyDescent="0.25">
      <c r="A1702" t="str">
        <f t="shared" si="26"/>
        <v>3_258</v>
      </c>
      <c r="B1702" s="1">
        <v>3</v>
      </c>
      <c r="C1702" s="1">
        <v>258</v>
      </c>
      <c r="D1702" s="1">
        <v>4.4778000000000002</v>
      </c>
      <c r="E1702" s="1">
        <v>1.0646</v>
      </c>
      <c r="F1702" s="1">
        <v>-6.8344E-3</v>
      </c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</row>
    <row r="1703" spans="1:17" x14ac:dyDescent="0.25">
      <c r="A1703" t="str">
        <f t="shared" si="26"/>
        <v>3_259</v>
      </c>
      <c r="B1703" s="1">
        <v>3</v>
      </c>
      <c r="C1703" s="1">
        <v>259</v>
      </c>
      <c r="D1703" s="1">
        <v>4.6576000000000004</v>
      </c>
      <c r="E1703" s="1">
        <v>1.0686</v>
      </c>
      <c r="F1703" s="1">
        <v>2.3175000000000001E-2</v>
      </c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</row>
    <row r="1704" spans="1:17" x14ac:dyDescent="0.25">
      <c r="A1704" t="str">
        <f t="shared" si="26"/>
        <v>3_260</v>
      </c>
      <c r="B1704" s="1">
        <v>3</v>
      </c>
      <c r="C1704" s="1">
        <v>260</v>
      </c>
      <c r="D1704" s="1">
        <v>4.3548</v>
      </c>
      <c r="E1704" s="1">
        <v>1.0727</v>
      </c>
      <c r="F1704" s="1">
        <v>-7.7432000000000004E-3</v>
      </c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</row>
    <row r="1705" spans="1:17" x14ac:dyDescent="0.25">
      <c r="A1705" t="str">
        <f t="shared" si="26"/>
        <v>3_261</v>
      </c>
      <c r="B1705" s="1">
        <v>3</v>
      </c>
      <c r="C1705" s="1">
        <v>261</v>
      </c>
      <c r="D1705" s="1">
        <v>4.4269999999999996</v>
      </c>
      <c r="E1705" s="1">
        <v>1.0767</v>
      </c>
      <c r="F1705" s="1">
        <v>-3.8606000000000001E-3</v>
      </c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</row>
    <row r="1706" spans="1:17" x14ac:dyDescent="0.25">
      <c r="A1706" t="str">
        <f t="shared" si="26"/>
        <v>3_262</v>
      </c>
      <c r="B1706" s="1">
        <v>3</v>
      </c>
      <c r="C1706" s="1">
        <v>262</v>
      </c>
      <c r="D1706" s="1">
        <v>4.2644000000000002</v>
      </c>
      <c r="E1706" s="1">
        <v>1.0806</v>
      </c>
      <c r="F1706" s="1">
        <v>7.4634000000000002E-3</v>
      </c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</row>
    <row r="1707" spans="1:17" x14ac:dyDescent="0.25">
      <c r="A1707" t="str">
        <f t="shared" si="26"/>
        <v>3_263</v>
      </c>
      <c r="B1707" s="1">
        <v>3</v>
      </c>
      <c r="C1707" s="1">
        <v>263</v>
      </c>
      <c r="D1707" s="1">
        <v>4.2526000000000002</v>
      </c>
      <c r="E1707" s="1">
        <v>1.0845</v>
      </c>
      <c r="F1707" s="1">
        <v>1.2633999999999999E-2</v>
      </c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</row>
    <row r="1708" spans="1:17" x14ac:dyDescent="0.25">
      <c r="A1708" t="str">
        <f t="shared" si="26"/>
        <v>3_264</v>
      </c>
      <c r="B1708" s="1">
        <v>3</v>
      </c>
      <c r="C1708" s="1">
        <v>264</v>
      </c>
      <c r="D1708" s="1">
        <v>4.1363000000000003</v>
      </c>
      <c r="E1708" s="1">
        <v>1.0883</v>
      </c>
      <c r="F1708" s="1">
        <v>5.5566000000000001E-3</v>
      </c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</row>
    <row r="1709" spans="1:17" x14ac:dyDescent="0.25">
      <c r="A1709" t="str">
        <f t="shared" si="26"/>
        <v>3_265</v>
      </c>
      <c r="B1709" s="1">
        <v>3</v>
      </c>
      <c r="C1709" s="1">
        <v>265</v>
      </c>
      <c r="D1709" s="1">
        <v>3.7724000000000002</v>
      </c>
      <c r="E1709" s="1">
        <v>1.0918000000000001</v>
      </c>
      <c r="F1709" s="1">
        <v>-1.0861000000000001E-2</v>
      </c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</row>
    <row r="1710" spans="1:17" x14ac:dyDescent="0.25">
      <c r="A1710" t="str">
        <f t="shared" si="26"/>
        <v>3_266</v>
      </c>
      <c r="B1710" s="1">
        <v>3</v>
      </c>
      <c r="C1710" s="1">
        <v>266</v>
      </c>
      <c r="D1710" s="1">
        <v>3.7774999999999999</v>
      </c>
      <c r="E1710" s="1">
        <v>1.0952999999999999</v>
      </c>
      <c r="F1710" s="1">
        <v>-1.4088E-2</v>
      </c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</row>
    <row r="1711" spans="1:17" x14ac:dyDescent="0.25">
      <c r="A1711" t="str">
        <f t="shared" si="26"/>
        <v>3_267</v>
      </c>
      <c r="B1711" s="1">
        <v>3</v>
      </c>
      <c r="C1711" s="1">
        <v>267</v>
      </c>
      <c r="D1711" s="1">
        <v>4.1665000000000001</v>
      </c>
      <c r="E1711" s="1">
        <v>1.099</v>
      </c>
      <c r="F1711" s="1">
        <v>2.1498E-2</v>
      </c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</row>
    <row r="1712" spans="1:17" x14ac:dyDescent="0.25">
      <c r="A1712" t="str">
        <f t="shared" si="26"/>
        <v>3_268</v>
      </c>
      <c r="B1712" s="1">
        <v>3</v>
      </c>
      <c r="C1712" s="1">
        <v>268</v>
      </c>
      <c r="D1712" s="1">
        <v>4.4450000000000003</v>
      </c>
      <c r="E1712" s="1">
        <v>1.103</v>
      </c>
      <c r="F1712" s="1">
        <v>3.8449999999999999E-3</v>
      </c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</row>
    <row r="1713" spans="1:17" x14ac:dyDescent="0.25">
      <c r="A1713" t="str">
        <f t="shared" si="26"/>
        <v>3_269</v>
      </c>
      <c r="B1713" s="1">
        <v>3</v>
      </c>
      <c r="C1713" s="1">
        <v>269</v>
      </c>
      <c r="D1713" s="1">
        <v>3.8540000000000001</v>
      </c>
      <c r="E1713" s="1">
        <v>1.1069</v>
      </c>
      <c r="F1713" s="1">
        <v>5.6990000000000003E-4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</row>
    <row r="1714" spans="1:17" x14ac:dyDescent="0.25">
      <c r="A1714" t="str">
        <f t="shared" si="26"/>
        <v>3_270</v>
      </c>
      <c r="B1714" s="1">
        <v>3</v>
      </c>
      <c r="C1714" s="1">
        <v>270</v>
      </c>
      <c r="D1714" s="1">
        <v>3.8952</v>
      </c>
      <c r="E1714" s="1">
        <v>1.1105</v>
      </c>
      <c r="F1714" s="1">
        <v>4.6179999999999997E-3</v>
      </c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</row>
    <row r="1715" spans="1:17" x14ac:dyDescent="0.25">
      <c r="A1715" t="str">
        <f t="shared" si="26"/>
        <v>3_271</v>
      </c>
      <c r="B1715" s="1">
        <v>3</v>
      </c>
      <c r="C1715" s="1">
        <v>271</v>
      </c>
      <c r="D1715" s="1">
        <v>3.9874000000000001</v>
      </c>
      <c r="E1715" s="1">
        <v>1.1142000000000001</v>
      </c>
      <c r="F1715" s="1">
        <v>3.5460999999999999E-2</v>
      </c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</row>
    <row r="1716" spans="1:17" x14ac:dyDescent="0.25">
      <c r="A1716" t="str">
        <f t="shared" si="26"/>
        <v>3_272</v>
      </c>
      <c r="B1716" s="1">
        <v>3</v>
      </c>
      <c r="C1716" s="1">
        <v>272</v>
      </c>
      <c r="D1716" s="1">
        <v>4.0830000000000002</v>
      </c>
      <c r="E1716" s="1">
        <v>1.1178999999999999</v>
      </c>
      <c r="F1716" s="1">
        <v>2.2658000000000001E-2</v>
      </c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</row>
    <row r="1717" spans="1:17" x14ac:dyDescent="0.25">
      <c r="A1717" t="str">
        <f t="shared" si="26"/>
        <v>3_273</v>
      </c>
      <c r="B1717" s="1">
        <v>3</v>
      </c>
      <c r="C1717" s="1">
        <v>273</v>
      </c>
      <c r="D1717" s="1">
        <v>3.9394</v>
      </c>
      <c r="E1717" s="1">
        <v>1.1216999999999999</v>
      </c>
      <c r="F1717" s="1">
        <v>2.6422000000000001E-4</v>
      </c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</row>
    <row r="1718" spans="1:17" x14ac:dyDescent="0.25">
      <c r="A1718" t="str">
        <f t="shared" si="26"/>
        <v>3_274</v>
      </c>
      <c r="B1718" s="1">
        <v>3</v>
      </c>
      <c r="C1718" s="1">
        <v>274</v>
      </c>
      <c r="D1718" s="1">
        <v>3.9009</v>
      </c>
      <c r="E1718" s="1">
        <v>1.1252</v>
      </c>
      <c r="F1718" s="1">
        <v>3.3236000000000002E-2</v>
      </c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</row>
    <row r="1719" spans="1:17" x14ac:dyDescent="0.25">
      <c r="A1719" t="str">
        <f t="shared" si="26"/>
        <v>3_275</v>
      </c>
      <c r="B1719" s="1">
        <v>3</v>
      </c>
      <c r="C1719" s="1">
        <v>275</v>
      </c>
      <c r="D1719" s="1">
        <v>4.0705</v>
      </c>
      <c r="E1719" s="1">
        <v>1.129</v>
      </c>
      <c r="F1719" s="1">
        <v>1.5403000000000001E-3</v>
      </c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</row>
    <row r="1720" spans="1:17" x14ac:dyDescent="0.25">
      <c r="A1720" t="str">
        <f t="shared" si="26"/>
        <v>3_276</v>
      </c>
      <c r="B1720" s="1">
        <v>3</v>
      </c>
      <c r="C1720" s="1">
        <v>276</v>
      </c>
      <c r="D1720" s="1">
        <v>3.6861999999999999</v>
      </c>
      <c r="E1720" s="1">
        <v>1.1326000000000001</v>
      </c>
      <c r="F1720" s="1">
        <v>-1.1871E-2</v>
      </c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</row>
    <row r="1721" spans="1:17" x14ac:dyDescent="0.25">
      <c r="A1721" t="str">
        <f t="shared" si="26"/>
        <v>3_277</v>
      </c>
      <c r="B1721" s="1">
        <v>3</v>
      </c>
      <c r="C1721" s="1">
        <v>277</v>
      </c>
      <c r="D1721" s="1">
        <v>4.1181999999999999</v>
      </c>
      <c r="E1721" s="1">
        <v>1.1364000000000001</v>
      </c>
      <c r="F1721" s="1">
        <v>8.8620999999999995E-3</v>
      </c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</row>
    <row r="1722" spans="1:17" x14ac:dyDescent="0.25">
      <c r="A1722" t="str">
        <f t="shared" si="26"/>
        <v>3_278</v>
      </c>
      <c r="B1722" s="1">
        <v>3</v>
      </c>
      <c r="C1722" s="1">
        <v>278</v>
      </c>
      <c r="D1722" s="1">
        <v>4.2774999999999999</v>
      </c>
      <c r="E1722" s="1">
        <v>1.1402000000000001</v>
      </c>
      <c r="F1722" s="1">
        <v>-9.9586999999999992E-3</v>
      </c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</row>
    <row r="1723" spans="1:17" x14ac:dyDescent="0.25">
      <c r="A1723" t="str">
        <f t="shared" si="26"/>
        <v>3_279</v>
      </c>
      <c r="B1723" s="1">
        <v>3</v>
      </c>
      <c r="C1723" s="1">
        <v>279</v>
      </c>
      <c r="D1723" s="1">
        <v>3.9481000000000002</v>
      </c>
      <c r="E1723" s="1">
        <v>1.1443000000000001</v>
      </c>
      <c r="F1723" s="1">
        <v>1.8537000000000001E-2</v>
      </c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</row>
    <row r="1724" spans="1:17" x14ac:dyDescent="0.25">
      <c r="A1724" t="str">
        <f t="shared" si="26"/>
        <v>3_280</v>
      </c>
      <c r="B1724" s="1">
        <v>3</v>
      </c>
      <c r="C1724" s="1">
        <v>280</v>
      </c>
      <c r="D1724" s="1">
        <v>4.2026000000000003</v>
      </c>
      <c r="E1724" s="1">
        <v>1.1483000000000001</v>
      </c>
      <c r="F1724" s="1">
        <v>1.1379999999999999E-3</v>
      </c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</row>
    <row r="1725" spans="1:17" x14ac:dyDescent="0.25">
      <c r="A1725" t="str">
        <f t="shared" si="26"/>
        <v>3_281</v>
      </c>
      <c r="B1725" s="1">
        <v>3</v>
      </c>
      <c r="C1725" s="1">
        <v>281</v>
      </c>
      <c r="D1725" s="1">
        <v>4.0726000000000004</v>
      </c>
      <c r="E1725" s="1">
        <v>1.1523000000000001</v>
      </c>
      <c r="F1725" s="1">
        <v>1.7243999999999999E-2</v>
      </c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</row>
    <row r="1726" spans="1:17" x14ac:dyDescent="0.25">
      <c r="A1726" t="str">
        <f t="shared" si="26"/>
        <v>3_282</v>
      </c>
      <c r="B1726" s="1">
        <v>3</v>
      </c>
      <c r="C1726" s="1">
        <v>282</v>
      </c>
      <c r="D1726" s="1">
        <v>3.2860999999999998</v>
      </c>
      <c r="E1726" s="1">
        <v>1.1558999999999999</v>
      </c>
      <c r="F1726" s="1">
        <v>-2.6032E-2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</row>
    <row r="1727" spans="1:17" x14ac:dyDescent="0.25">
      <c r="A1727" t="str">
        <f t="shared" si="26"/>
        <v>3_283</v>
      </c>
      <c r="B1727" s="1">
        <v>3</v>
      </c>
      <c r="C1727" s="1">
        <v>283</v>
      </c>
      <c r="D1727" s="1">
        <v>3.4100999999999999</v>
      </c>
      <c r="E1727" s="1">
        <v>1.1592</v>
      </c>
      <c r="F1727" s="1">
        <v>-1.4453000000000001E-2</v>
      </c>
      <c r="G1727" s="1"/>
      <c r="H1727" s="1"/>
      <c r="I1727" s="1"/>
      <c r="J1727" s="1"/>
      <c r="K1727" s="1"/>
      <c r="L1727" s="1"/>
      <c r="M1727" s="1"/>
      <c r="N1727" s="78"/>
      <c r="O1727" s="1"/>
      <c r="P1727" s="1"/>
      <c r="Q1727" s="1"/>
    </row>
    <row r="1728" spans="1:17" x14ac:dyDescent="0.25">
      <c r="A1728" t="str">
        <f t="shared" si="26"/>
        <v>3_284</v>
      </c>
      <c r="B1728" s="1">
        <v>3</v>
      </c>
      <c r="C1728" s="1">
        <v>284</v>
      </c>
      <c r="D1728" s="1">
        <v>3.67</v>
      </c>
      <c r="E1728" s="1">
        <v>1.1626000000000001</v>
      </c>
      <c r="F1728" s="1">
        <v>-2.9448999999999999E-3</v>
      </c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</row>
    <row r="1729" spans="1:17" x14ac:dyDescent="0.25">
      <c r="A1729" t="str">
        <f t="shared" si="26"/>
        <v>3_285</v>
      </c>
      <c r="B1729" s="1">
        <v>3</v>
      </c>
      <c r="C1729" s="1">
        <v>285</v>
      </c>
      <c r="D1729" s="1">
        <v>3.8490000000000002</v>
      </c>
      <c r="E1729" s="1">
        <v>1.1660999999999999</v>
      </c>
      <c r="F1729" s="1">
        <v>-3.7320999999999999E-3</v>
      </c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</row>
    <row r="1730" spans="1:17" x14ac:dyDescent="0.25">
      <c r="A1730" t="str">
        <f t="shared" si="26"/>
        <v>3_286</v>
      </c>
      <c r="B1730" s="1">
        <v>3</v>
      </c>
      <c r="C1730" s="1">
        <v>286</v>
      </c>
      <c r="D1730" s="1">
        <v>4.2202999999999999</v>
      </c>
      <c r="E1730" s="1">
        <v>1.1700999999999999</v>
      </c>
      <c r="F1730" s="1">
        <v>3.6979999999999999E-3</v>
      </c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</row>
    <row r="1731" spans="1:17" x14ac:dyDescent="0.25">
      <c r="A1731" t="str">
        <f t="shared" ref="A1731:A1794" si="27">B1731&amp;"_"&amp;C1731</f>
        <v>3_287</v>
      </c>
      <c r="B1731" s="1">
        <v>3</v>
      </c>
      <c r="C1731" s="1">
        <v>287</v>
      </c>
      <c r="D1731" s="1">
        <v>4.3117000000000001</v>
      </c>
      <c r="E1731" s="1">
        <v>1.1744000000000001</v>
      </c>
      <c r="F1731" s="1">
        <v>2.5954E-4</v>
      </c>
      <c r="G1731" s="1"/>
      <c r="H1731" s="1"/>
      <c r="I1731" s="1"/>
      <c r="J1731" s="1"/>
      <c r="K1731" s="1"/>
      <c r="L1731" s="1"/>
      <c r="M1731" s="1"/>
      <c r="N1731" s="1"/>
      <c r="O1731" s="1"/>
      <c r="P1731" s="78"/>
      <c r="Q1731" s="78"/>
    </row>
    <row r="1732" spans="1:17" x14ac:dyDescent="0.25">
      <c r="A1732" t="str">
        <f t="shared" si="27"/>
        <v>3_288</v>
      </c>
      <c r="B1732" s="1">
        <v>3</v>
      </c>
      <c r="C1732" s="1">
        <v>288</v>
      </c>
      <c r="D1732" s="1">
        <v>4.1101000000000001</v>
      </c>
      <c r="E1732" s="1">
        <v>1.1785000000000001</v>
      </c>
      <c r="F1732" s="1">
        <v>-2.7539000000000001E-3</v>
      </c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</row>
    <row r="1733" spans="1:17" x14ac:dyDescent="0.25">
      <c r="A1733" t="str">
        <f t="shared" si="27"/>
        <v>3_289</v>
      </c>
      <c r="B1733" s="1">
        <v>3</v>
      </c>
      <c r="C1733" s="1">
        <v>289</v>
      </c>
      <c r="D1733" s="1">
        <v>3.7355999999999998</v>
      </c>
      <c r="E1733" s="1">
        <v>1.1822999999999999</v>
      </c>
      <c r="F1733" s="1">
        <v>1.1292E-2</v>
      </c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</row>
    <row r="1734" spans="1:17" x14ac:dyDescent="0.25">
      <c r="A1734" t="str">
        <f t="shared" si="27"/>
        <v>3_290</v>
      </c>
      <c r="B1734" s="1">
        <v>3</v>
      </c>
      <c r="C1734" s="1">
        <v>290</v>
      </c>
      <c r="D1734" s="1">
        <v>3.5413999999999999</v>
      </c>
      <c r="E1734" s="1">
        <v>1.1858</v>
      </c>
      <c r="F1734" s="1">
        <v>-3.7445E-3</v>
      </c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</row>
    <row r="1735" spans="1:17" x14ac:dyDescent="0.25">
      <c r="A1735" t="str">
        <f t="shared" si="27"/>
        <v>3_291</v>
      </c>
      <c r="B1735" s="1">
        <v>3</v>
      </c>
      <c r="C1735" s="1">
        <v>291</v>
      </c>
      <c r="D1735" s="1">
        <v>4.0086000000000004</v>
      </c>
      <c r="E1735" s="1">
        <v>1.1895</v>
      </c>
      <c r="F1735" s="1">
        <v>1.0529999999999999E-2</v>
      </c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</row>
    <row r="1736" spans="1:17" x14ac:dyDescent="0.25">
      <c r="A1736" t="str">
        <f t="shared" si="27"/>
        <v>3_292</v>
      </c>
      <c r="B1736" s="1">
        <v>3</v>
      </c>
      <c r="C1736" s="1">
        <v>292</v>
      </c>
      <c r="D1736" s="1">
        <v>4.2946999999999997</v>
      </c>
      <c r="E1736" s="1">
        <v>1.1937</v>
      </c>
      <c r="F1736" s="1">
        <v>-2.6113999999999998E-3</v>
      </c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</row>
    <row r="1737" spans="1:17" x14ac:dyDescent="0.25">
      <c r="A1737" t="str">
        <f t="shared" si="27"/>
        <v>3_293</v>
      </c>
      <c r="B1737" s="1">
        <v>3</v>
      </c>
      <c r="C1737" s="1">
        <v>293</v>
      </c>
      <c r="D1737" s="1">
        <v>4.3284000000000002</v>
      </c>
      <c r="E1737" s="1">
        <v>1.198</v>
      </c>
      <c r="F1737" s="1">
        <v>9.5896999999999996E-3</v>
      </c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</row>
    <row r="1738" spans="1:17" x14ac:dyDescent="0.25">
      <c r="A1738" t="str">
        <f t="shared" si="27"/>
        <v>3_294</v>
      </c>
      <c r="B1738" s="1">
        <v>3</v>
      </c>
      <c r="C1738" s="1">
        <v>294</v>
      </c>
      <c r="D1738" s="1">
        <v>4.5246000000000004</v>
      </c>
      <c r="E1738" s="1">
        <v>1.2024999999999999</v>
      </c>
      <c r="F1738" s="1">
        <v>7.2294999999999998E-3</v>
      </c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</row>
    <row r="1739" spans="1:17" x14ac:dyDescent="0.25">
      <c r="A1739" t="str">
        <f t="shared" si="27"/>
        <v>3_295</v>
      </c>
      <c r="B1739" s="1">
        <v>3</v>
      </c>
      <c r="C1739" s="1">
        <v>295</v>
      </c>
      <c r="D1739" s="1">
        <v>4.4941000000000004</v>
      </c>
      <c r="E1739" s="1">
        <v>1.2070000000000001</v>
      </c>
      <c r="F1739" s="1">
        <v>-1.3677E-2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</row>
    <row r="1740" spans="1:17" x14ac:dyDescent="0.25">
      <c r="A1740" t="str">
        <f t="shared" si="27"/>
        <v>3_296</v>
      </c>
      <c r="B1740" s="1">
        <v>3</v>
      </c>
      <c r="C1740" s="1">
        <v>296</v>
      </c>
      <c r="D1740" s="1">
        <v>4.1448999999999998</v>
      </c>
      <c r="E1740" s="1">
        <v>1.2114</v>
      </c>
      <c r="F1740" s="1">
        <v>1.7919000000000001E-2</v>
      </c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</row>
    <row r="1741" spans="1:17" x14ac:dyDescent="0.25">
      <c r="A1741" t="str">
        <f t="shared" si="27"/>
        <v>3_297</v>
      </c>
      <c r="B1741" s="1">
        <v>3</v>
      </c>
      <c r="C1741" s="1">
        <v>297</v>
      </c>
      <c r="D1741" s="1">
        <v>4.3593000000000002</v>
      </c>
      <c r="E1741" s="1">
        <v>1.2158</v>
      </c>
      <c r="F1741" s="1">
        <v>-1.9768999999999998E-2</v>
      </c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</row>
    <row r="1742" spans="1:17" x14ac:dyDescent="0.25">
      <c r="A1742" t="str">
        <f t="shared" si="27"/>
        <v>3_298</v>
      </c>
      <c r="B1742" s="1">
        <v>3</v>
      </c>
      <c r="C1742" s="1">
        <v>298</v>
      </c>
      <c r="D1742" s="1">
        <v>4.4352999999999998</v>
      </c>
      <c r="E1742" s="1">
        <v>1.2202999999999999</v>
      </c>
      <c r="F1742" s="1">
        <v>1.3035E-2</v>
      </c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</row>
    <row r="1743" spans="1:17" x14ac:dyDescent="0.25">
      <c r="A1743" t="str">
        <f t="shared" si="27"/>
        <v>3_299</v>
      </c>
      <c r="B1743" s="1">
        <v>3</v>
      </c>
      <c r="C1743" s="1">
        <v>299</v>
      </c>
      <c r="D1743" s="1">
        <v>4.4455</v>
      </c>
      <c r="E1743" s="1">
        <v>1.2248000000000001</v>
      </c>
      <c r="F1743" s="1">
        <v>8.6113000000000006E-3</v>
      </c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</row>
    <row r="1744" spans="1:17" x14ac:dyDescent="0.25">
      <c r="A1744" t="str">
        <f t="shared" si="27"/>
        <v>3_300</v>
      </c>
      <c r="B1744" s="1">
        <v>3</v>
      </c>
      <c r="C1744" s="1">
        <v>300</v>
      </c>
      <c r="D1744" s="1">
        <v>3.9388999999999998</v>
      </c>
      <c r="E1744" s="1">
        <v>1.2292000000000001</v>
      </c>
      <c r="F1744" s="1">
        <v>8.4320000000000003E-3</v>
      </c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</row>
    <row r="1745" spans="1:17" x14ac:dyDescent="0.25">
      <c r="A1745" t="str">
        <f t="shared" si="27"/>
        <v>3_301</v>
      </c>
      <c r="B1745" s="1">
        <v>3</v>
      </c>
      <c r="C1745" s="1">
        <v>301</v>
      </c>
      <c r="D1745" s="1">
        <v>4.3696999999999999</v>
      </c>
      <c r="E1745" s="1">
        <v>1.2334000000000001</v>
      </c>
      <c r="F1745" s="1">
        <v>-2.6170999999999998E-3</v>
      </c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</row>
    <row r="1746" spans="1:17" x14ac:dyDescent="0.25">
      <c r="A1746" t="str">
        <f t="shared" si="27"/>
        <v>3_302</v>
      </c>
      <c r="B1746" s="1">
        <v>3</v>
      </c>
      <c r="C1746" s="1">
        <v>302</v>
      </c>
      <c r="D1746" s="1">
        <v>4.0949999999999998</v>
      </c>
      <c r="E1746" s="1">
        <v>1.2377</v>
      </c>
      <c r="F1746" s="1">
        <v>-1.8814999999999998E-2</v>
      </c>
      <c r="G1746" s="1"/>
      <c r="H1746" s="1"/>
      <c r="I1746" s="1"/>
      <c r="J1746" s="1"/>
      <c r="K1746" s="1"/>
      <c r="L1746" s="1"/>
      <c r="M1746" s="78"/>
      <c r="N1746" s="1"/>
      <c r="O1746" s="1"/>
      <c r="P1746" s="1"/>
      <c r="Q1746" s="1"/>
    </row>
    <row r="1747" spans="1:17" x14ac:dyDescent="0.25">
      <c r="A1747" t="str">
        <f t="shared" si="27"/>
        <v>3_303</v>
      </c>
      <c r="B1747" s="1">
        <v>3</v>
      </c>
      <c r="C1747" s="1">
        <v>303</v>
      </c>
      <c r="D1747" s="1">
        <v>4.3369999999999997</v>
      </c>
      <c r="E1747" s="1">
        <v>1.242</v>
      </c>
      <c r="F1747" s="1">
        <v>-1.3768000000000001E-2</v>
      </c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</row>
    <row r="1748" spans="1:17" x14ac:dyDescent="0.25">
      <c r="A1748" t="str">
        <f t="shared" si="27"/>
        <v>3_304</v>
      </c>
      <c r="B1748" s="1">
        <v>3</v>
      </c>
      <c r="C1748" s="1">
        <v>304</v>
      </c>
      <c r="D1748" s="1">
        <v>4.4547999999999996</v>
      </c>
      <c r="E1748" s="1">
        <v>1.2464999999999999</v>
      </c>
      <c r="F1748" s="1">
        <v>-1.0556999999999999E-3</v>
      </c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</row>
    <row r="1749" spans="1:17" x14ac:dyDescent="0.25">
      <c r="A1749" t="str">
        <f t="shared" si="27"/>
        <v>3_305</v>
      </c>
      <c r="B1749" s="1">
        <v>3</v>
      </c>
      <c r="C1749" s="1">
        <v>305</v>
      </c>
      <c r="D1749" s="1">
        <v>4.3068999999999997</v>
      </c>
      <c r="E1749" s="1">
        <v>1.2511000000000001</v>
      </c>
      <c r="F1749" s="1">
        <v>-3.6137999999999999E-3</v>
      </c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</row>
    <row r="1750" spans="1:17" x14ac:dyDescent="0.25">
      <c r="A1750" t="str">
        <f t="shared" si="27"/>
        <v>3_306</v>
      </c>
      <c r="B1750" s="1">
        <v>3</v>
      </c>
      <c r="C1750" s="1">
        <v>306</v>
      </c>
      <c r="D1750" s="1">
        <v>4.1303999999999998</v>
      </c>
      <c r="E1750" s="1">
        <v>1.2555000000000001</v>
      </c>
      <c r="F1750" s="1">
        <v>-1.3013E-2</v>
      </c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</row>
    <row r="1751" spans="1:17" x14ac:dyDescent="0.25">
      <c r="A1751" t="str">
        <f t="shared" si="27"/>
        <v>3_307</v>
      </c>
      <c r="B1751" s="1">
        <v>3</v>
      </c>
      <c r="C1751" s="1">
        <v>307</v>
      </c>
      <c r="D1751" s="1">
        <v>4.1395</v>
      </c>
      <c r="E1751" s="1">
        <v>1.2599</v>
      </c>
      <c r="F1751" s="1">
        <v>4.2360999999999996E-3</v>
      </c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</row>
    <row r="1752" spans="1:17" x14ac:dyDescent="0.25">
      <c r="A1752" t="str">
        <f t="shared" si="27"/>
        <v>3_308</v>
      </c>
      <c r="B1752" s="1">
        <v>3</v>
      </c>
      <c r="C1752" s="1">
        <v>308</v>
      </c>
      <c r="D1752" s="1">
        <v>3.9516</v>
      </c>
      <c r="E1752" s="1">
        <v>1.2642</v>
      </c>
      <c r="F1752" s="1">
        <v>-2.0390999999999999E-2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</row>
    <row r="1753" spans="1:17" x14ac:dyDescent="0.25">
      <c r="A1753" t="str">
        <f t="shared" si="27"/>
        <v>3_309</v>
      </c>
      <c r="B1753" s="1">
        <v>3</v>
      </c>
      <c r="C1753" s="1">
        <v>309</v>
      </c>
      <c r="D1753" s="1">
        <v>3.7724000000000002</v>
      </c>
      <c r="E1753" s="1">
        <v>1.2684</v>
      </c>
      <c r="F1753" s="1">
        <v>-3.3536999999999998E-3</v>
      </c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</row>
    <row r="1754" spans="1:17" x14ac:dyDescent="0.25">
      <c r="A1754" t="str">
        <f t="shared" si="27"/>
        <v>3_310</v>
      </c>
      <c r="B1754" s="1">
        <v>3</v>
      </c>
      <c r="C1754" s="1">
        <v>310</v>
      </c>
      <c r="D1754" s="1">
        <v>4.3998999999999997</v>
      </c>
      <c r="E1754" s="1">
        <v>1.2727999999999999</v>
      </c>
      <c r="F1754" s="1">
        <v>9.0198000000000003E-4</v>
      </c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</row>
    <row r="1755" spans="1:17" x14ac:dyDescent="0.25">
      <c r="A1755" t="str">
        <f t="shared" si="27"/>
        <v>3_311</v>
      </c>
      <c r="B1755" s="1">
        <v>3</v>
      </c>
      <c r="C1755" s="1">
        <v>311</v>
      </c>
      <c r="D1755" s="1">
        <v>4.7599</v>
      </c>
      <c r="E1755" s="1">
        <v>1.2776000000000001</v>
      </c>
      <c r="F1755" s="1">
        <v>-8.2722000000000004E-3</v>
      </c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</row>
    <row r="1756" spans="1:17" x14ac:dyDescent="0.25">
      <c r="A1756" t="str">
        <f t="shared" si="27"/>
        <v>3_312</v>
      </c>
      <c r="B1756" s="1">
        <v>3</v>
      </c>
      <c r="C1756" s="1">
        <v>312</v>
      </c>
      <c r="D1756" s="1">
        <v>4.3274999999999997</v>
      </c>
      <c r="E1756" s="1">
        <v>1.2824</v>
      </c>
      <c r="F1756" s="1">
        <v>1.9111E-2</v>
      </c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</row>
    <row r="1757" spans="1:17" x14ac:dyDescent="0.25">
      <c r="A1757" t="str">
        <f t="shared" si="27"/>
        <v>3_313</v>
      </c>
      <c r="B1757" s="1">
        <v>3</v>
      </c>
      <c r="C1757" s="1">
        <v>313</v>
      </c>
      <c r="D1757" s="1">
        <v>4.4768999999999997</v>
      </c>
      <c r="E1757" s="1">
        <v>1.2873000000000001</v>
      </c>
      <c r="F1757" s="1">
        <v>4.8821000000000003E-2</v>
      </c>
      <c r="G1757" s="1"/>
      <c r="H1757" s="1"/>
      <c r="I1757" s="1"/>
      <c r="J1757" s="1"/>
      <c r="K1757" s="1"/>
      <c r="L1757" s="1"/>
      <c r="M1757" s="1"/>
      <c r="N1757" s="78"/>
      <c r="O1757" s="1"/>
      <c r="P1757" s="1"/>
      <c r="Q1757" s="1"/>
    </row>
    <row r="1758" spans="1:17" x14ac:dyDescent="0.25">
      <c r="A1758" t="str">
        <f t="shared" si="27"/>
        <v>3_314</v>
      </c>
      <c r="B1758" s="1">
        <v>3</v>
      </c>
      <c r="C1758" s="1">
        <v>314</v>
      </c>
      <c r="D1758" s="1">
        <v>4.3426999999999998</v>
      </c>
      <c r="E1758" s="1">
        <v>1.292</v>
      </c>
      <c r="F1758" s="1">
        <v>-1.8844000000000001E-3</v>
      </c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</row>
    <row r="1759" spans="1:17" x14ac:dyDescent="0.25">
      <c r="A1759" t="str">
        <f t="shared" si="27"/>
        <v>3_315</v>
      </c>
      <c r="B1759" s="1">
        <v>3</v>
      </c>
      <c r="C1759" s="1">
        <v>315</v>
      </c>
      <c r="D1759" s="1">
        <v>4.5378999999999996</v>
      </c>
      <c r="E1759" s="1">
        <v>1.2967</v>
      </c>
      <c r="F1759" s="1">
        <v>2.5241E-2</v>
      </c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</row>
    <row r="1760" spans="1:17" x14ac:dyDescent="0.25">
      <c r="A1760" t="str">
        <f t="shared" si="27"/>
        <v>3_316</v>
      </c>
      <c r="B1760" s="1">
        <v>3</v>
      </c>
      <c r="C1760" s="1">
        <v>316</v>
      </c>
      <c r="D1760" s="1">
        <v>4.2897999999999996</v>
      </c>
      <c r="E1760" s="1">
        <v>1.3015000000000001</v>
      </c>
      <c r="F1760" s="1">
        <v>5.9876E-3</v>
      </c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</row>
    <row r="1761" spans="1:17" x14ac:dyDescent="0.25">
      <c r="A1761" t="str">
        <f t="shared" si="27"/>
        <v>3_317</v>
      </c>
      <c r="B1761" s="1">
        <v>3</v>
      </c>
      <c r="C1761" s="1">
        <v>317</v>
      </c>
      <c r="D1761" s="1">
        <v>4.2751999999999999</v>
      </c>
      <c r="E1761" s="1">
        <v>1.3061</v>
      </c>
      <c r="F1761" s="1">
        <v>-9.0972999999999991E-3</v>
      </c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</row>
    <row r="1762" spans="1:17" x14ac:dyDescent="0.25">
      <c r="A1762" t="str">
        <f t="shared" si="27"/>
        <v>3_318</v>
      </c>
      <c r="B1762" s="1">
        <v>3</v>
      </c>
      <c r="C1762" s="1">
        <v>318</v>
      </c>
      <c r="D1762" s="1">
        <v>4.2302999999999997</v>
      </c>
      <c r="E1762" s="1">
        <v>1.3107</v>
      </c>
      <c r="F1762" s="1">
        <v>1.5027000000000001E-4</v>
      </c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</row>
    <row r="1763" spans="1:17" x14ac:dyDescent="0.25">
      <c r="A1763" t="str">
        <f t="shared" si="27"/>
        <v>3_319</v>
      </c>
      <c r="B1763" s="1">
        <v>3</v>
      </c>
      <c r="C1763" s="1">
        <v>319</v>
      </c>
      <c r="D1763" s="1">
        <v>4.2752999999999997</v>
      </c>
      <c r="E1763" s="1">
        <v>1.3153999999999999</v>
      </c>
      <c r="F1763" s="1">
        <v>-5.6912000000000004E-3</v>
      </c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</row>
    <row r="1764" spans="1:17" x14ac:dyDescent="0.25">
      <c r="A1764" t="str">
        <f t="shared" si="27"/>
        <v>3_320</v>
      </c>
      <c r="B1764" s="1">
        <v>3</v>
      </c>
      <c r="C1764" s="1">
        <v>320</v>
      </c>
      <c r="D1764" s="1">
        <v>4.4644000000000004</v>
      </c>
      <c r="E1764" s="1">
        <v>1.32</v>
      </c>
      <c r="F1764" s="1">
        <v>-5.3227000000000005E-4</v>
      </c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</row>
    <row r="1765" spans="1:17" x14ac:dyDescent="0.25">
      <c r="A1765" t="str">
        <f t="shared" si="27"/>
        <v>3_321</v>
      </c>
      <c r="B1765" s="1">
        <v>3</v>
      </c>
      <c r="C1765" s="1">
        <v>321</v>
      </c>
      <c r="D1765" s="1">
        <v>4.4058000000000002</v>
      </c>
      <c r="E1765" s="1">
        <v>1.3249</v>
      </c>
      <c r="F1765" s="1">
        <v>1.0406E-2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</row>
    <row r="1766" spans="1:17" x14ac:dyDescent="0.25">
      <c r="A1766" t="str">
        <f t="shared" si="27"/>
        <v>3_322</v>
      </c>
      <c r="B1766" s="1">
        <v>3</v>
      </c>
      <c r="C1766" s="1">
        <v>322</v>
      </c>
      <c r="D1766" s="1">
        <v>4.4297000000000004</v>
      </c>
      <c r="E1766" s="1">
        <v>1.3295999999999999</v>
      </c>
      <c r="F1766" s="1">
        <v>-9.0133999999999995E-3</v>
      </c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</row>
    <row r="1767" spans="1:17" x14ac:dyDescent="0.25">
      <c r="A1767" t="str">
        <f t="shared" si="27"/>
        <v>3_323</v>
      </c>
      <c r="B1767" s="1">
        <v>3</v>
      </c>
      <c r="C1767" s="1">
        <v>323</v>
      </c>
      <c r="D1767" s="1">
        <v>4.0726000000000004</v>
      </c>
      <c r="E1767" s="1">
        <v>1.3344</v>
      </c>
      <c r="F1767" s="1">
        <v>-7.9354999999999998E-3</v>
      </c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</row>
    <row r="1768" spans="1:17" x14ac:dyDescent="0.25">
      <c r="A1768" t="str">
        <f t="shared" si="27"/>
        <v>3_324</v>
      </c>
      <c r="B1768" s="1">
        <v>3</v>
      </c>
      <c r="C1768" s="1">
        <v>324</v>
      </c>
      <c r="D1768" s="1">
        <v>3.5602999999999998</v>
      </c>
      <c r="E1768" s="1">
        <v>1.3387</v>
      </c>
      <c r="F1768" s="1">
        <v>-1.5509999999999999E-2</v>
      </c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</row>
    <row r="1769" spans="1:17" x14ac:dyDescent="0.25">
      <c r="A1769" t="str">
        <f t="shared" si="27"/>
        <v>3_325</v>
      </c>
      <c r="B1769" s="1">
        <v>3</v>
      </c>
      <c r="C1769" s="1">
        <v>325</v>
      </c>
      <c r="D1769" s="1">
        <v>3.0952999999999999</v>
      </c>
      <c r="E1769" s="1">
        <v>1.3423</v>
      </c>
      <c r="F1769" s="1">
        <v>-3.1126999999999998E-2</v>
      </c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</row>
    <row r="1770" spans="1:17" x14ac:dyDescent="0.25">
      <c r="A1770" t="str">
        <f t="shared" si="27"/>
        <v>3_326</v>
      </c>
      <c r="B1770" s="1">
        <v>3</v>
      </c>
      <c r="C1770" s="1">
        <v>326</v>
      </c>
      <c r="D1770" s="1">
        <v>3.1852999999999998</v>
      </c>
      <c r="E1770" s="1">
        <v>1.3461000000000001</v>
      </c>
      <c r="F1770" s="1">
        <v>-1.4943999999999999E-3</v>
      </c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</row>
    <row r="1771" spans="1:17" x14ac:dyDescent="0.25">
      <c r="A1771" t="str">
        <f t="shared" si="27"/>
        <v>3_327</v>
      </c>
      <c r="B1771" s="1">
        <v>3</v>
      </c>
      <c r="C1771" s="1">
        <v>327</v>
      </c>
      <c r="D1771" s="1">
        <v>2.9094000000000002</v>
      </c>
      <c r="E1771" s="1">
        <v>1.3494999999999999</v>
      </c>
      <c r="F1771" s="1">
        <v>-5.9769000000000003E-3</v>
      </c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</row>
    <row r="1772" spans="1:17" x14ac:dyDescent="0.25">
      <c r="A1772" t="str">
        <f t="shared" si="27"/>
        <v>3_328</v>
      </c>
      <c r="B1772" s="1">
        <v>3</v>
      </c>
      <c r="C1772" s="1">
        <v>328</v>
      </c>
      <c r="D1772" s="1">
        <v>2.4899</v>
      </c>
      <c r="E1772" s="1">
        <v>1.3526</v>
      </c>
      <c r="F1772" s="1">
        <v>4.346E-3</v>
      </c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</row>
    <row r="1773" spans="1:17" x14ac:dyDescent="0.25">
      <c r="A1773" t="str">
        <f t="shared" si="27"/>
        <v>3_329</v>
      </c>
      <c r="B1773" s="1">
        <v>3</v>
      </c>
      <c r="C1773" s="1">
        <v>329</v>
      </c>
      <c r="D1773" s="1">
        <v>2.0905</v>
      </c>
      <c r="E1773" s="1">
        <v>1.3551</v>
      </c>
      <c r="F1773" s="1">
        <v>2.1383000000000001E-3</v>
      </c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</row>
    <row r="1774" spans="1:17" x14ac:dyDescent="0.25">
      <c r="A1774" t="str">
        <f t="shared" si="27"/>
        <v>3_330</v>
      </c>
      <c r="B1774" s="1">
        <v>3</v>
      </c>
      <c r="C1774" s="1">
        <v>330</v>
      </c>
      <c r="D1774" s="1">
        <v>2.7031999999999998</v>
      </c>
      <c r="E1774" s="1">
        <v>1.3576999999999999</v>
      </c>
      <c r="F1774" s="1">
        <v>7.8238000000000005E-3</v>
      </c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</row>
    <row r="1775" spans="1:17" x14ac:dyDescent="0.25">
      <c r="A1775" t="str">
        <f t="shared" si="27"/>
        <v>3_331</v>
      </c>
      <c r="B1775" s="1">
        <v>3</v>
      </c>
      <c r="C1775" s="1">
        <v>331</v>
      </c>
      <c r="D1775" s="1">
        <v>2.8772000000000002</v>
      </c>
      <c r="E1775" s="1">
        <v>1.3609</v>
      </c>
      <c r="F1775" s="1">
        <v>2.1978999999999999E-2</v>
      </c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</row>
    <row r="1776" spans="1:17" x14ac:dyDescent="0.25">
      <c r="A1776" t="str">
        <f t="shared" si="27"/>
        <v>3_332</v>
      </c>
      <c r="B1776" s="1">
        <v>3</v>
      </c>
      <c r="C1776" s="1">
        <v>332</v>
      </c>
      <c r="D1776" s="1">
        <v>2.7919</v>
      </c>
      <c r="E1776" s="1">
        <v>1.3641000000000001</v>
      </c>
      <c r="F1776" s="1">
        <v>7.6733000000000001E-3</v>
      </c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</row>
    <row r="1777" spans="1:17" x14ac:dyDescent="0.25">
      <c r="A1777" t="str">
        <f t="shared" si="27"/>
        <v>3_333</v>
      </c>
      <c r="B1777" s="1">
        <v>3</v>
      </c>
      <c r="C1777" s="1">
        <v>333</v>
      </c>
      <c r="D1777" s="1">
        <v>2.8755000000000002</v>
      </c>
      <c r="E1777" s="1">
        <v>1.3674999999999999</v>
      </c>
      <c r="F1777" s="1">
        <v>3.1870999999999997E-2</v>
      </c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</row>
    <row r="1778" spans="1:17" x14ac:dyDescent="0.25">
      <c r="A1778" t="str">
        <f t="shared" si="27"/>
        <v>3_334</v>
      </c>
      <c r="B1778" s="1">
        <v>3</v>
      </c>
      <c r="C1778" s="1">
        <v>334</v>
      </c>
      <c r="D1778" s="1">
        <v>3.1335999999999999</v>
      </c>
      <c r="E1778" s="1">
        <v>1.371</v>
      </c>
      <c r="F1778" s="1">
        <v>1.4888E-2</v>
      </c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</row>
    <row r="1779" spans="1:17" x14ac:dyDescent="0.25">
      <c r="A1779" t="str">
        <f t="shared" si="27"/>
        <v>3_335</v>
      </c>
      <c r="B1779" s="1">
        <v>3</v>
      </c>
      <c r="C1779" s="1">
        <v>335</v>
      </c>
      <c r="D1779" s="1">
        <v>3.3250999999999999</v>
      </c>
      <c r="E1779" s="1">
        <v>1.3748</v>
      </c>
      <c r="F1779" s="1">
        <v>-1.6240000000000001E-2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</row>
    <row r="1780" spans="1:17" x14ac:dyDescent="0.25">
      <c r="A1780" t="str">
        <f t="shared" si="27"/>
        <v>3_336</v>
      </c>
      <c r="B1780" s="1">
        <v>3</v>
      </c>
      <c r="C1780" s="1">
        <v>336</v>
      </c>
      <c r="D1780" s="1">
        <v>3.5901000000000001</v>
      </c>
      <c r="E1780" s="1">
        <v>1.3788</v>
      </c>
      <c r="F1780" s="1">
        <v>4.0942000000000001E-3</v>
      </c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</row>
    <row r="1781" spans="1:17" x14ac:dyDescent="0.25">
      <c r="A1781" t="str">
        <f t="shared" si="27"/>
        <v>3_337</v>
      </c>
      <c r="B1781" s="1">
        <v>3</v>
      </c>
      <c r="C1781" s="1">
        <v>337</v>
      </c>
      <c r="D1781" s="1">
        <v>3.1533000000000002</v>
      </c>
      <c r="E1781" s="1">
        <v>1.3826000000000001</v>
      </c>
      <c r="F1781" s="1">
        <v>-5.4235000000000004E-3</v>
      </c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</row>
    <row r="1782" spans="1:17" x14ac:dyDescent="0.25">
      <c r="A1782" t="str">
        <f t="shared" si="27"/>
        <v>3_338</v>
      </c>
      <c r="B1782" s="1">
        <v>3</v>
      </c>
      <c r="C1782" s="1">
        <v>338</v>
      </c>
      <c r="D1782" s="1">
        <v>3.1284999999999998</v>
      </c>
      <c r="E1782" s="1">
        <v>1.3863000000000001</v>
      </c>
      <c r="F1782" s="1">
        <v>2.5500999999999999E-2</v>
      </c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</row>
    <row r="1783" spans="1:17" x14ac:dyDescent="0.25">
      <c r="A1783" t="str">
        <f t="shared" si="27"/>
        <v>3_339</v>
      </c>
      <c r="B1783" s="1">
        <v>3</v>
      </c>
      <c r="C1783" s="1">
        <v>339</v>
      </c>
      <c r="D1783" s="1">
        <v>2.6255000000000002</v>
      </c>
      <c r="E1783" s="1">
        <v>1.3896999999999999</v>
      </c>
      <c r="F1783" s="1">
        <v>-8.5643000000000004E-3</v>
      </c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</row>
    <row r="1784" spans="1:17" x14ac:dyDescent="0.25">
      <c r="A1784" t="str">
        <f t="shared" si="27"/>
        <v>3_340</v>
      </c>
      <c r="B1784" s="1">
        <v>3</v>
      </c>
      <c r="C1784" s="1">
        <v>340</v>
      </c>
      <c r="D1784" s="1">
        <v>2.0503</v>
      </c>
      <c r="E1784" s="1">
        <v>1.3924000000000001</v>
      </c>
      <c r="F1784" s="1">
        <v>-8.8375999999999993E-3</v>
      </c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</row>
    <row r="1785" spans="1:17" x14ac:dyDescent="0.25">
      <c r="A1785" t="str">
        <f t="shared" si="27"/>
        <v>3_341</v>
      </c>
      <c r="B1785" s="1">
        <v>3</v>
      </c>
      <c r="C1785" s="1">
        <v>341</v>
      </c>
      <c r="D1785" s="1">
        <v>2.0613000000000001</v>
      </c>
      <c r="E1785" s="1">
        <v>1.3948</v>
      </c>
      <c r="F1785" s="1">
        <v>1.5554999999999999E-2</v>
      </c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</row>
    <row r="1786" spans="1:17" x14ac:dyDescent="0.25">
      <c r="A1786" t="str">
        <f t="shared" si="27"/>
        <v>3_342</v>
      </c>
      <c r="B1786" s="1">
        <v>3</v>
      </c>
      <c r="C1786" s="1">
        <v>342</v>
      </c>
      <c r="D1786" s="1">
        <v>2.0015999999999998</v>
      </c>
      <c r="E1786" s="1">
        <v>1.3973</v>
      </c>
      <c r="F1786" s="1">
        <v>-1.3469999999999999E-2</v>
      </c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</row>
    <row r="1787" spans="1:17" x14ac:dyDescent="0.25">
      <c r="A1787" t="str">
        <f t="shared" si="27"/>
        <v>3_343</v>
      </c>
      <c r="B1787" s="1">
        <v>3</v>
      </c>
      <c r="C1787" s="1">
        <v>343</v>
      </c>
      <c r="D1787" s="1">
        <v>2.0308000000000002</v>
      </c>
      <c r="E1787" s="1">
        <v>1.3995</v>
      </c>
      <c r="F1787" s="1">
        <v>-5.6917000000000001E-3</v>
      </c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</row>
    <row r="1788" spans="1:17" x14ac:dyDescent="0.25">
      <c r="A1788" t="str">
        <f t="shared" si="27"/>
        <v>3_344</v>
      </c>
      <c r="B1788" s="1">
        <v>3</v>
      </c>
      <c r="C1788" s="1">
        <v>344</v>
      </c>
      <c r="D1788" s="1">
        <v>1.9690000000000001</v>
      </c>
      <c r="E1788" s="1">
        <v>1.4018999999999999</v>
      </c>
      <c r="F1788" s="1">
        <v>-6.0562000000000003E-3</v>
      </c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</row>
    <row r="1789" spans="1:17" x14ac:dyDescent="0.25">
      <c r="A1789" t="str">
        <f t="shared" si="27"/>
        <v>3_345</v>
      </c>
      <c r="B1789" s="1">
        <v>3</v>
      </c>
      <c r="C1789" s="1">
        <v>345</v>
      </c>
      <c r="D1789" s="1">
        <v>2.2050000000000001</v>
      </c>
      <c r="E1789" s="1">
        <v>1.4043000000000001</v>
      </c>
      <c r="F1789" s="1">
        <v>6.2402999999999998E-3</v>
      </c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</row>
    <row r="1790" spans="1:17" x14ac:dyDescent="0.25">
      <c r="A1790" t="str">
        <f t="shared" si="27"/>
        <v>3_346</v>
      </c>
      <c r="B1790" s="1">
        <v>3</v>
      </c>
      <c r="C1790" s="1">
        <v>346</v>
      </c>
      <c r="D1790" s="1">
        <v>2.2429000000000001</v>
      </c>
      <c r="E1790" s="1">
        <v>1.4068000000000001</v>
      </c>
      <c r="F1790" s="1">
        <v>7.0721999999999998E-3</v>
      </c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</row>
    <row r="1791" spans="1:17" x14ac:dyDescent="0.25">
      <c r="A1791" t="str">
        <f t="shared" si="27"/>
        <v>3_347</v>
      </c>
      <c r="B1791" s="1">
        <v>3</v>
      </c>
      <c r="C1791" s="1">
        <v>347</v>
      </c>
      <c r="D1791" s="1">
        <v>2.1869000000000001</v>
      </c>
      <c r="E1791" s="1">
        <v>1.4095</v>
      </c>
      <c r="F1791" s="1">
        <v>-1.2012999999999999E-2</v>
      </c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</row>
    <row r="1792" spans="1:17" x14ac:dyDescent="0.25">
      <c r="A1792" t="str">
        <f t="shared" si="27"/>
        <v>3_348</v>
      </c>
      <c r="B1792" s="1">
        <v>3</v>
      </c>
      <c r="C1792" s="1">
        <v>348</v>
      </c>
      <c r="D1792" s="1">
        <v>2.4923000000000002</v>
      </c>
      <c r="E1792" s="1">
        <v>1.4119999999999999</v>
      </c>
      <c r="F1792" s="1">
        <v>-1.3925E-2</v>
      </c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</row>
    <row r="1793" spans="1:17" x14ac:dyDescent="0.25">
      <c r="A1793" t="str">
        <f t="shared" si="27"/>
        <v>3_349</v>
      </c>
      <c r="B1793" s="1">
        <v>3</v>
      </c>
      <c r="C1793" s="1">
        <v>349</v>
      </c>
      <c r="D1793" s="1">
        <v>2.5133000000000001</v>
      </c>
      <c r="E1793" s="1">
        <v>1.4149</v>
      </c>
      <c r="F1793" s="1">
        <v>1.0933E-2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</row>
    <row r="1794" spans="1:17" x14ac:dyDescent="0.25">
      <c r="A1794" t="str">
        <f t="shared" si="27"/>
        <v>3_350</v>
      </c>
      <c r="B1794" s="1">
        <v>3</v>
      </c>
      <c r="C1794" s="1">
        <v>350</v>
      </c>
      <c r="D1794" s="1">
        <v>2.6082000000000001</v>
      </c>
      <c r="E1794" s="1">
        <v>1.4179999999999999</v>
      </c>
      <c r="F1794" s="1">
        <v>1.7704E-4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</row>
    <row r="1795" spans="1:17" x14ac:dyDescent="0.25">
      <c r="A1795" t="str">
        <f t="shared" ref="A1795:A1858" si="28">B1795&amp;"_"&amp;C1795</f>
        <v>3_351</v>
      </c>
      <c r="B1795" s="1">
        <v>3</v>
      </c>
      <c r="C1795" s="1">
        <v>351</v>
      </c>
      <c r="D1795" s="1">
        <v>2.3826999999999998</v>
      </c>
      <c r="E1795" s="1">
        <v>1.4207000000000001</v>
      </c>
      <c r="F1795" s="1">
        <v>-1.1044E-2</v>
      </c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</row>
    <row r="1796" spans="1:17" x14ac:dyDescent="0.25">
      <c r="A1796" t="str">
        <f t="shared" si="28"/>
        <v>3_352</v>
      </c>
      <c r="B1796" s="1">
        <v>3</v>
      </c>
      <c r="C1796" s="1">
        <v>352</v>
      </c>
      <c r="D1796" s="1">
        <v>2.2128000000000001</v>
      </c>
      <c r="E1796" s="1">
        <v>1.4234</v>
      </c>
      <c r="F1796" s="1">
        <v>-7.2236000000000002E-3</v>
      </c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</row>
    <row r="1797" spans="1:17" x14ac:dyDescent="0.25">
      <c r="A1797" t="str">
        <f t="shared" si="28"/>
        <v>3_353</v>
      </c>
      <c r="B1797" s="1">
        <v>3</v>
      </c>
      <c r="C1797" s="1">
        <v>353</v>
      </c>
      <c r="D1797" s="1">
        <v>2.3498000000000001</v>
      </c>
      <c r="E1797" s="1">
        <v>1.4260999999999999</v>
      </c>
      <c r="F1797" s="1">
        <v>-2.6782E-2</v>
      </c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</row>
    <row r="1798" spans="1:17" x14ac:dyDescent="0.25">
      <c r="A1798" t="str">
        <f t="shared" si="28"/>
        <v>3_354</v>
      </c>
      <c r="B1798" s="1">
        <v>3</v>
      </c>
      <c r="C1798" s="1">
        <v>354</v>
      </c>
      <c r="D1798" s="1">
        <v>2.4016000000000002</v>
      </c>
      <c r="E1798" s="1">
        <v>1.4291</v>
      </c>
      <c r="F1798" s="1">
        <v>3.7577000000000001E-3</v>
      </c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</row>
    <row r="1799" spans="1:17" x14ac:dyDescent="0.25">
      <c r="A1799" t="str">
        <f t="shared" si="28"/>
        <v>3_355</v>
      </c>
      <c r="B1799" s="1">
        <v>3</v>
      </c>
      <c r="C1799" s="1">
        <v>355</v>
      </c>
      <c r="D1799" s="1">
        <v>2.6720000000000002</v>
      </c>
      <c r="E1799" s="1">
        <v>1.4320999999999999</v>
      </c>
      <c r="F1799" s="1">
        <v>3.2401000000000001E-3</v>
      </c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</row>
    <row r="1800" spans="1:17" x14ac:dyDescent="0.25">
      <c r="A1800" t="str">
        <f t="shared" si="28"/>
        <v>3_356</v>
      </c>
      <c r="B1800" s="1">
        <v>3</v>
      </c>
      <c r="C1800" s="1">
        <v>356</v>
      </c>
      <c r="D1800" s="1">
        <v>2.9270999999999998</v>
      </c>
      <c r="E1800" s="1">
        <v>1.4354</v>
      </c>
      <c r="F1800" s="1">
        <v>-2.0421999999999999E-2</v>
      </c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</row>
    <row r="1801" spans="1:17" x14ac:dyDescent="0.25">
      <c r="A1801" t="str">
        <f t="shared" si="28"/>
        <v>3_357</v>
      </c>
      <c r="B1801" s="1">
        <v>3</v>
      </c>
      <c r="C1801" s="1">
        <v>357</v>
      </c>
      <c r="D1801" s="1">
        <v>3.2387000000000001</v>
      </c>
      <c r="E1801" s="1">
        <v>1.4390000000000001</v>
      </c>
      <c r="F1801" s="1">
        <v>-9.6551999999999992E-3</v>
      </c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</row>
    <row r="1802" spans="1:17" x14ac:dyDescent="0.25">
      <c r="A1802" t="str">
        <f t="shared" si="28"/>
        <v>3_358</v>
      </c>
      <c r="B1802" s="1">
        <v>3</v>
      </c>
      <c r="C1802" s="1">
        <v>358</v>
      </c>
      <c r="D1802" s="1">
        <v>2.9506000000000001</v>
      </c>
      <c r="E1802" s="1">
        <v>1.4426000000000001</v>
      </c>
      <c r="F1802" s="1">
        <v>-5.2899000000000002E-3</v>
      </c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</row>
    <row r="1803" spans="1:17" x14ac:dyDescent="0.25">
      <c r="A1803" t="str">
        <f t="shared" si="28"/>
        <v>3_359</v>
      </c>
      <c r="B1803" s="1">
        <v>3</v>
      </c>
      <c r="C1803" s="1">
        <v>359</v>
      </c>
      <c r="D1803" s="1">
        <v>3.2033999999999998</v>
      </c>
      <c r="E1803" s="1">
        <v>1.4461999999999999</v>
      </c>
      <c r="F1803" s="1">
        <v>1.7437999999999999E-2</v>
      </c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</row>
    <row r="1804" spans="1:17" x14ac:dyDescent="0.25">
      <c r="A1804" t="str">
        <f t="shared" si="28"/>
        <v>3_360</v>
      </c>
      <c r="B1804" s="1">
        <v>3</v>
      </c>
      <c r="C1804" s="1">
        <v>360</v>
      </c>
      <c r="D1804" s="1">
        <v>3.3948</v>
      </c>
      <c r="E1804" s="1">
        <v>1.4504999999999999</v>
      </c>
      <c r="F1804" s="1">
        <v>2.1396000000000002E-3</v>
      </c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</row>
    <row r="1805" spans="1:17" x14ac:dyDescent="0.25">
      <c r="A1805" t="str">
        <f t="shared" si="28"/>
        <v>3_361</v>
      </c>
      <c r="B1805" s="1">
        <v>3</v>
      </c>
      <c r="C1805" s="1">
        <v>361</v>
      </c>
      <c r="D1805" s="1">
        <v>3.1141000000000001</v>
      </c>
      <c r="E1805" s="1">
        <v>1.4542999999999999</v>
      </c>
      <c r="F1805" s="1">
        <v>2.1183999999999999E-3</v>
      </c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</row>
    <row r="1806" spans="1:17" x14ac:dyDescent="0.25">
      <c r="A1806" t="str">
        <f t="shared" si="28"/>
        <v>3_362</v>
      </c>
      <c r="B1806" s="1">
        <v>3</v>
      </c>
      <c r="C1806" s="1">
        <v>362</v>
      </c>
      <c r="D1806" s="1">
        <v>3.0575999999999999</v>
      </c>
      <c r="E1806" s="1">
        <v>1.458</v>
      </c>
      <c r="F1806" s="1">
        <v>1.0441000000000001E-2</v>
      </c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</row>
    <row r="1807" spans="1:17" x14ac:dyDescent="0.25">
      <c r="A1807" t="str">
        <f t="shared" si="28"/>
        <v>3_363</v>
      </c>
      <c r="B1807" s="1">
        <v>3</v>
      </c>
      <c r="C1807" s="1">
        <v>363</v>
      </c>
      <c r="D1807" s="1">
        <v>2.9434999999999998</v>
      </c>
      <c r="E1807" s="1">
        <v>1.4615</v>
      </c>
      <c r="F1807" s="1">
        <v>4.4789000000000001E-3</v>
      </c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</row>
    <row r="1808" spans="1:17" x14ac:dyDescent="0.25">
      <c r="A1808" t="str">
        <f t="shared" si="28"/>
        <v>3_364</v>
      </c>
      <c r="B1808" s="1">
        <v>3</v>
      </c>
      <c r="C1808" s="1">
        <v>364</v>
      </c>
      <c r="D1808" s="1">
        <v>2.9866999999999999</v>
      </c>
      <c r="E1808" s="1">
        <v>1.4650000000000001</v>
      </c>
      <c r="F1808" s="1">
        <v>1.6018999999999999E-2</v>
      </c>
      <c r="G1808" s="1"/>
      <c r="H1808" s="1"/>
      <c r="I1808" s="1"/>
      <c r="J1808" s="1"/>
      <c r="K1808" s="1"/>
      <c r="L1808" s="1"/>
      <c r="M1808" s="78"/>
      <c r="N1808" s="1"/>
      <c r="O1808" s="1"/>
      <c r="P1808" s="1"/>
      <c r="Q1808" s="1"/>
    </row>
    <row r="1809" spans="1:17" x14ac:dyDescent="0.25">
      <c r="A1809" t="str">
        <f t="shared" si="28"/>
        <v>3_365</v>
      </c>
      <c r="B1809" s="1">
        <v>3</v>
      </c>
      <c r="C1809" s="1">
        <v>365</v>
      </c>
      <c r="D1809" s="1">
        <v>3.2717999999999998</v>
      </c>
      <c r="E1809" s="1">
        <v>1.4688000000000001</v>
      </c>
      <c r="F1809" s="1">
        <v>-1.0000999999999999E-2</v>
      </c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</row>
    <row r="1810" spans="1:17" x14ac:dyDescent="0.25">
      <c r="A1810" t="str">
        <f t="shared" si="28"/>
        <v>3_366</v>
      </c>
      <c r="B1810" s="1">
        <v>3</v>
      </c>
      <c r="C1810" s="1">
        <v>366</v>
      </c>
      <c r="D1810" s="1">
        <v>3.6844000000000001</v>
      </c>
      <c r="E1810" s="1">
        <v>1.4729000000000001</v>
      </c>
      <c r="F1810" s="1">
        <v>2.5408E-2</v>
      </c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</row>
    <row r="1811" spans="1:17" x14ac:dyDescent="0.25">
      <c r="A1811" t="str">
        <f t="shared" si="28"/>
        <v>3_367</v>
      </c>
      <c r="B1811" s="1">
        <v>3</v>
      </c>
      <c r="C1811" s="1">
        <v>367</v>
      </c>
      <c r="D1811" s="1">
        <v>3.5592000000000001</v>
      </c>
      <c r="E1811" s="1">
        <v>1.4774</v>
      </c>
      <c r="F1811" s="1">
        <v>9.8516000000000003E-3</v>
      </c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</row>
    <row r="1812" spans="1:17" x14ac:dyDescent="0.25">
      <c r="A1812" t="str">
        <f t="shared" si="28"/>
        <v>3_368</v>
      </c>
      <c r="B1812" s="1">
        <v>3</v>
      </c>
      <c r="C1812" s="1">
        <v>368</v>
      </c>
      <c r="D1812" s="1">
        <v>3.6766000000000001</v>
      </c>
      <c r="E1812" s="1">
        <v>1.482</v>
      </c>
      <c r="F1812" s="1">
        <v>1.1309E-2</v>
      </c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</row>
    <row r="1813" spans="1:17" x14ac:dyDescent="0.25">
      <c r="A1813" t="str">
        <f t="shared" si="28"/>
        <v>3_369</v>
      </c>
      <c r="B1813" s="1">
        <v>3</v>
      </c>
      <c r="C1813" s="1">
        <v>369</v>
      </c>
      <c r="D1813" s="1">
        <v>3.5139</v>
      </c>
      <c r="E1813" s="1">
        <v>1.4863999999999999</v>
      </c>
      <c r="F1813" s="1">
        <v>-1.9386E-3</v>
      </c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</row>
    <row r="1814" spans="1:17" x14ac:dyDescent="0.25">
      <c r="A1814" t="str">
        <f t="shared" si="28"/>
        <v>3_370</v>
      </c>
      <c r="B1814" s="1">
        <v>3</v>
      </c>
      <c r="C1814" s="1">
        <v>370</v>
      </c>
      <c r="D1814" s="1">
        <v>3.109</v>
      </c>
      <c r="E1814" s="1">
        <v>1.4905999999999999</v>
      </c>
      <c r="F1814" s="1">
        <v>-1.5376000000000001E-2</v>
      </c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</row>
    <row r="1815" spans="1:17" x14ac:dyDescent="0.25">
      <c r="A1815" t="str">
        <f t="shared" si="28"/>
        <v>3_371</v>
      </c>
      <c r="B1815" s="1">
        <v>3</v>
      </c>
      <c r="C1815" s="1">
        <v>371</v>
      </c>
      <c r="D1815" s="1">
        <v>3.6924999999999999</v>
      </c>
      <c r="E1815" s="1">
        <v>1.4945999999999999</v>
      </c>
      <c r="F1815" s="1">
        <v>1.8525E-2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</row>
    <row r="1816" spans="1:17" x14ac:dyDescent="0.25">
      <c r="A1816" t="str">
        <f t="shared" si="28"/>
        <v>3_372</v>
      </c>
      <c r="B1816" s="1">
        <v>3</v>
      </c>
      <c r="C1816" s="1">
        <v>372</v>
      </c>
      <c r="D1816" s="1">
        <v>3.6532</v>
      </c>
      <c r="E1816" s="1">
        <v>1.4992000000000001</v>
      </c>
      <c r="F1816" s="1">
        <v>2.3904999999999999E-2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</row>
    <row r="1817" spans="1:17" x14ac:dyDescent="0.25">
      <c r="A1817" t="str">
        <f t="shared" si="28"/>
        <v>3_373</v>
      </c>
      <c r="B1817" s="1">
        <v>3</v>
      </c>
      <c r="C1817" s="1">
        <v>373</v>
      </c>
      <c r="D1817" s="1">
        <v>3.9834999999999998</v>
      </c>
      <c r="E1817" s="1">
        <v>1.504</v>
      </c>
      <c r="F1817" s="1">
        <v>8.9882999999999994E-3</v>
      </c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</row>
    <row r="1818" spans="1:17" x14ac:dyDescent="0.25">
      <c r="A1818" t="str">
        <f t="shared" si="28"/>
        <v>3_374</v>
      </c>
      <c r="B1818" s="1">
        <v>3</v>
      </c>
      <c r="C1818" s="1">
        <v>374</v>
      </c>
      <c r="D1818" s="1">
        <v>4.4504000000000001</v>
      </c>
      <c r="E1818" s="1">
        <v>1.5094000000000001</v>
      </c>
      <c r="F1818" s="1">
        <v>1.0895E-3</v>
      </c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</row>
    <row r="1819" spans="1:17" x14ac:dyDescent="0.25">
      <c r="A1819" t="str">
        <f t="shared" si="28"/>
        <v>3_375</v>
      </c>
      <c r="B1819" s="1">
        <v>3</v>
      </c>
      <c r="C1819" s="1">
        <v>375</v>
      </c>
      <c r="D1819" s="1">
        <v>4.2032999999999996</v>
      </c>
      <c r="E1819" s="1">
        <v>1.5147999999999999</v>
      </c>
      <c r="F1819" s="1">
        <v>4.0731999999999999E-3</v>
      </c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</row>
    <row r="1820" spans="1:17" x14ac:dyDescent="0.25">
      <c r="A1820" t="str">
        <f t="shared" si="28"/>
        <v>3_376</v>
      </c>
      <c r="B1820" s="1">
        <v>3</v>
      </c>
      <c r="C1820" s="1">
        <v>376</v>
      </c>
      <c r="D1820" s="1">
        <v>3.9106000000000001</v>
      </c>
      <c r="E1820" s="1">
        <v>1.5198</v>
      </c>
      <c r="F1820" s="1">
        <v>1.2193000000000001E-2</v>
      </c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</row>
    <row r="1821" spans="1:17" x14ac:dyDescent="0.25">
      <c r="A1821" t="str">
        <f t="shared" si="28"/>
        <v>3_377</v>
      </c>
      <c r="B1821" s="1">
        <v>3</v>
      </c>
      <c r="C1821" s="1">
        <v>377</v>
      </c>
      <c r="D1821" s="1">
        <v>3.6951000000000001</v>
      </c>
      <c r="E1821" s="1">
        <v>1.5245</v>
      </c>
      <c r="F1821" s="1">
        <v>5.5223E-3</v>
      </c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</row>
    <row r="1822" spans="1:17" x14ac:dyDescent="0.25">
      <c r="A1822" t="str">
        <f t="shared" si="28"/>
        <v>3_378</v>
      </c>
      <c r="B1822" s="1">
        <v>3</v>
      </c>
      <c r="C1822" s="1">
        <v>378</v>
      </c>
      <c r="D1822" s="1">
        <v>3.6806000000000001</v>
      </c>
      <c r="E1822" s="1">
        <v>1.5293000000000001</v>
      </c>
      <c r="F1822" s="1">
        <v>-3.0301999999999998E-4</v>
      </c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</row>
    <row r="1823" spans="1:17" x14ac:dyDescent="0.25">
      <c r="A1823" t="str">
        <f t="shared" si="28"/>
        <v>3_379</v>
      </c>
      <c r="B1823" s="1">
        <v>3</v>
      </c>
      <c r="C1823" s="1">
        <v>379</v>
      </c>
      <c r="D1823" s="1">
        <v>3.5230000000000001</v>
      </c>
      <c r="E1823" s="1">
        <v>1.5338000000000001</v>
      </c>
      <c r="F1823" s="1">
        <v>1.3675E-2</v>
      </c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</row>
    <row r="1824" spans="1:17" x14ac:dyDescent="0.25">
      <c r="A1824" t="str">
        <f t="shared" si="28"/>
        <v>3_380</v>
      </c>
      <c r="B1824" s="1">
        <v>3</v>
      </c>
      <c r="C1824" s="1">
        <v>380</v>
      </c>
      <c r="D1824" s="1">
        <v>3.6648999999999998</v>
      </c>
      <c r="E1824" s="1">
        <v>1.5387</v>
      </c>
      <c r="F1824" s="1">
        <v>2.2469E-3</v>
      </c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</row>
    <row r="1825" spans="1:17" x14ac:dyDescent="0.25">
      <c r="A1825" t="str">
        <f t="shared" si="28"/>
        <v>3_381</v>
      </c>
      <c r="B1825" s="1">
        <v>3</v>
      </c>
      <c r="C1825" s="1">
        <v>381</v>
      </c>
      <c r="D1825" s="1">
        <v>3.8441000000000001</v>
      </c>
      <c r="E1825" s="1">
        <v>1.5434000000000001</v>
      </c>
      <c r="F1825" s="1">
        <v>-3.2953999999999997E-2</v>
      </c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</row>
    <row r="1826" spans="1:17" x14ac:dyDescent="0.25">
      <c r="A1826" t="str">
        <f t="shared" si="28"/>
        <v>3_382</v>
      </c>
      <c r="B1826" s="1">
        <v>3</v>
      </c>
      <c r="C1826" s="1">
        <v>382</v>
      </c>
      <c r="D1826" s="1">
        <v>4.0152999999999999</v>
      </c>
      <c r="E1826" s="1">
        <v>1.5484</v>
      </c>
      <c r="F1826" s="1">
        <v>1.0465E-2</v>
      </c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</row>
    <row r="1827" spans="1:17" x14ac:dyDescent="0.25">
      <c r="A1827" t="str">
        <f t="shared" si="28"/>
        <v>3_383</v>
      </c>
      <c r="B1827" s="1">
        <v>3</v>
      </c>
      <c r="C1827" s="1">
        <v>383</v>
      </c>
      <c r="D1827" s="1">
        <v>4.1268000000000002</v>
      </c>
      <c r="E1827" s="1">
        <v>1.5538000000000001</v>
      </c>
      <c r="F1827" s="1">
        <v>-5.1586000000000002E-3</v>
      </c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</row>
    <row r="1828" spans="1:17" x14ac:dyDescent="0.25">
      <c r="A1828" t="str">
        <f t="shared" si="28"/>
        <v>3_384</v>
      </c>
      <c r="B1828" s="1">
        <v>3</v>
      </c>
      <c r="C1828" s="1">
        <v>384</v>
      </c>
      <c r="D1828" s="1">
        <v>3.9834000000000001</v>
      </c>
      <c r="E1828" s="1">
        <v>1.5589</v>
      </c>
      <c r="F1828" s="1">
        <v>2.2418E-2</v>
      </c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</row>
    <row r="1829" spans="1:17" x14ac:dyDescent="0.25">
      <c r="A1829" t="str">
        <f t="shared" si="28"/>
        <v>3_385</v>
      </c>
      <c r="B1829" s="1">
        <v>3</v>
      </c>
      <c r="C1829" s="1">
        <v>385</v>
      </c>
      <c r="D1829" s="1">
        <v>3.9575999999999998</v>
      </c>
      <c r="E1829" s="1">
        <v>1.5641</v>
      </c>
      <c r="F1829" s="1">
        <v>-6.5753000000000001E-3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</row>
    <row r="1830" spans="1:17" x14ac:dyDescent="0.25">
      <c r="A1830" t="str">
        <f t="shared" si="28"/>
        <v>3_386</v>
      </c>
      <c r="B1830" s="1">
        <v>3</v>
      </c>
      <c r="C1830" s="1">
        <v>386</v>
      </c>
      <c r="D1830" s="1">
        <v>3.6917</v>
      </c>
      <c r="E1830" s="1">
        <v>1.5691999999999999</v>
      </c>
      <c r="F1830" s="1">
        <v>-5.5976999999999997E-3</v>
      </c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</row>
    <row r="1831" spans="1:17" x14ac:dyDescent="0.25">
      <c r="A1831" t="str">
        <f t="shared" si="28"/>
        <v>3_387</v>
      </c>
      <c r="B1831" s="1">
        <v>3</v>
      </c>
      <c r="C1831" s="1">
        <v>387</v>
      </c>
      <c r="D1831" s="1">
        <v>3.6360000000000001</v>
      </c>
      <c r="E1831" s="1">
        <v>1.5740000000000001</v>
      </c>
      <c r="F1831" s="1">
        <v>1.2715000000000001E-2</v>
      </c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</row>
    <row r="1832" spans="1:17" x14ac:dyDescent="0.25">
      <c r="A1832" t="str">
        <f t="shared" si="28"/>
        <v>3_388</v>
      </c>
      <c r="B1832" s="1">
        <v>3</v>
      </c>
      <c r="C1832" s="1">
        <v>388</v>
      </c>
      <c r="D1832" s="1">
        <v>3.9462999999999999</v>
      </c>
      <c r="E1832" s="1">
        <v>1.5789</v>
      </c>
      <c r="F1832" s="1">
        <v>3.5178000000000001E-2</v>
      </c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</row>
    <row r="1833" spans="1:17" x14ac:dyDescent="0.25">
      <c r="A1833" t="str">
        <f t="shared" si="28"/>
        <v>3_389</v>
      </c>
      <c r="B1833" s="1">
        <v>3</v>
      </c>
      <c r="C1833" s="1">
        <v>389</v>
      </c>
      <c r="D1833" s="1">
        <v>3.3454000000000002</v>
      </c>
      <c r="E1833" s="1">
        <v>1.5837000000000001</v>
      </c>
      <c r="F1833" s="1">
        <v>9.8098000000000005E-3</v>
      </c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</row>
    <row r="1834" spans="1:17" x14ac:dyDescent="0.25">
      <c r="A1834" t="str">
        <f t="shared" si="28"/>
        <v>3_390</v>
      </c>
      <c r="B1834" s="1">
        <v>3</v>
      </c>
      <c r="C1834" s="1">
        <v>390</v>
      </c>
      <c r="D1834" s="1">
        <v>3.7932000000000001</v>
      </c>
      <c r="E1834" s="1">
        <v>1.5886</v>
      </c>
      <c r="F1834" s="1">
        <v>2.4494999999999999E-2</v>
      </c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</row>
    <row r="1835" spans="1:17" x14ac:dyDescent="0.25">
      <c r="A1835" t="str">
        <f t="shared" si="28"/>
        <v>3_391</v>
      </c>
      <c r="B1835" s="1">
        <v>3</v>
      </c>
      <c r="C1835" s="1">
        <v>391</v>
      </c>
      <c r="D1835" s="1">
        <v>3.7631999999999999</v>
      </c>
      <c r="E1835" s="1">
        <v>1.5938000000000001</v>
      </c>
      <c r="F1835" s="1">
        <v>2.1299000000000001E-3</v>
      </c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</row>
    <row r="1836" spans="1:17" x14ac:dyDescent="0.25">
      <c r="A1836" t="str">
        <f t="shared" si="28"/>
        <v>3_392</v>
      </c>
      <c r="B1836" s="1">
        <v>3</v>
      </c>
      <c r="C1836" s="1">
        <v>392</v>
      </c>
      <c r="D1836" s="1">
        <v>3.1743000000000001</v>
      </c>
      <c r="E1836" s="1">
        <v>1.5983000000000001</v>
      </c>
      <c r="F1836" s="1">
        <v>-2.3380999999999999E-2</v>
      </c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</row>
    <row r="1837" spans="1:17" x14ac:dyDescent="0.25">
      <c r="A1837" t="str">
        <f t="shared" si="28"/>
        <v>3_393</v>
      </c>
      <c r="B1837" s="1">
        <v>3</v>
      </c>
      <c r="C1837" s="1">
        <v>393</v>
      </c>
      <c r="D1837" s="1">
        <v>3.2208000000000001</v>
      </c>
      <c r="E1837" s="1">
        <v>1.6026</v>
      </c>
      <c r="F1837" s="1">
        <v>2.8853999999999999E-5</v>
      </c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</row>
    <row r="1838" spans="1:17" x14ac:dyDescent="0.25">
      <c r="A1838" t="str">
        <f t="shared" si="28"/>
        <v>3_394</v>
      </c>
      <c r="B1838" s="1">
        <v>3</v>
      </c>
      <c r="C1838" s="1">
        <v>394</v>
      </c>
      <c r="D1838" s="1">
        <v>3.3639000000000001</v>
      </c>
      <c r="E1838" s="1">
        <v>1.607</v>
      </c>
      <c r="F1838" s="1">
        <v>2.2204000000000002E-2</v>
      </c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</row>
    <row r="1839" spans="1:17" x14ac:dyDescent="0.25">
      <c r="A1839" t="str">
        <f t="shared" si="28"/>
        <v>3_395</v>
      </c>
      <c r="B1839" s="1">
        <v>3</v>
      </c>
      <c r="C1839" s="1">
        <v>395</v>
      </c>
      <c r="D1839" s="1">
        <v>3.6884000000000001</v>
      </c>
      <c r="E1839" s="1">
        <v>1.6115999999999999</v>
      </c>
      <c r="F1839" s="1">
        <v>2.0996000000000001E-2</v>
      </c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</row>
    <row r="1840" spans="1:17" x14ac:dyDescent="0.25">
      <c r="A1840" t="str">
        <f t="shared" si="28"/>
        <v>3_396</v>
      </c>
      <c r="B1840" s="1">
        <v>3</v>
      </c>
      <c r="C1840" s="1">
        <v>396</v>
      </c>
      <c r="D1840" s="1">
        <v>3.6013999999999999</v>
      </c>
      <c r="E1840" s="1">
        <v>1.6166</v>
      </c>
      <c r="F1840" s="1">
        <v>2.7076999999999998E-4</v>
      </c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</row>
    <row r="1841" spans="1:17" x14ac:dyDescent="0.25">
      <c r="A1841" t="str">
        <f t="shared" si="28"/>
        <v>3_397</v>
      </c>
      <c r="B1841" s="1">
        <v>3</v>
      </c>
      <c r="C1841" s="1">
        <v>397</v>
      </c>
      <c r="D1841" s="1">
        <v>3.5413999999999999</v>
      </c>
      <c r="E1841" s="1">
        <v>1.6213</v>
      </c>
      <c r="F1841" s="1">
        <v>-6.0996999999999996E-3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</row>
    <row r="1842" spans="1:17" x14ac:dyDescent="0.25">
      <c r="A1842" t="str">
        <f t="shared" si="28"/>
        <v>3_398</v>
      </c>
      <c r="B1842" s="1">
        <v>3</v>
      </c>
      <c r="C1842" s="1">
        <v>398</v>
      </c>
      <c r="D1842" s="1">
        <v>3.3693</v>
      </c>
      <c r="E1842" s="1">
        <v>1.6259999999999999</v>
      </c>
      <c r="F1842" s="1">
        <v>1.1067E-2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</row>
    <row r="1843" spans="1:17" x14ac:dyDescent="0.25">
      <c r="A1843" t="str">
        <f t="shared" si="28"/>
        <v>3_399</v>
      </c>
      <c r="B1843" s="1">
        <v>3</v>
      </c>
      <c r="C1843" s="1">
        <v>399</v>
      </c>
      <c r="D1843" s="1">
        <v>3.0865</v>
      </c>
      <c r="E1843" s="1">
        <v>1.6304000000000001</v>
      </c>
      <c r="F1843" s="1">
        <v>-1.1927000000000001E-3</v>
      </c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</row>
    <row r="1844" spans="1:17" x14ac:dyDescent="0.25">
      <c r="A1844" t="str">
        <f t="shared" si="28"/>
        <v>3_400</v>
      </c>
      <c r="B1844" s="1">
        <v>3</v>
      </c>
      <c r="C1844" s="1">
        <v>400</v>
      </c>
      <c r="D1844" s="1">
        <v>3.6661999999999999</v>
      </c>
      <c r="E1844" s="1">
        <v>1.6349</v>
      </c>
      <c r="F1844" s="1">
        <v>-2.408E-3</v>
      </c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</row>
    <row r="1845" spans="1:17" x14ac:dyDescent="0.25">
      <c r="A1845" t="str">
        <f t="shared" si="28"/>
        <v>3_401</v>
      </c>
      <c r="B1845" s="1">
        <v>3</v>
      </c>
      <c r="C1845" s="1">
        <v>401</v>
      </c>
      <c r="D1845" s="1">
        <v>4.0419</v>
      </c>
      <c r="E1845" s="1">
        <v>1.64</v>
      </c>
      <c r="F1845" s="1">
        <v>2.6039E-2</v>
      </c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</row>
    <row r="1846" spans="1:17" x14ac:dyDescent="0.25">
      <c r="A1846" t="str">
        <f t="shared" si="28"/>
        <v>3_402</v>
      </c>
      <c r="B1846" s="1">
        <v>3</v>
      </c>
      <c r="C1846" s="1">
        <v>402</v>
      </c>
      <c r="D1846" s="1">
        <v>4.1692999999999998</v>
      </c>
      <c r="E1846" s="1">
        <v>1.6456999999999999</v>
      </c>
      <c r="F1846" s="1">
        <v>3.1140999999999997E-4</v>
      </c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</row>
    <row r="1847" spans="1:17" x14ac:dyDescent="0.25">
      <c r="A1847" t="str">
        <f t="shared" si="28"/>
        <v>3_403</v>
      </c>
      <c r="B1847" s="1">
        <v>3</v>
      </c>
      <c r="C1847" s="1">
        <v>403</v>
      </c>
      <c r="D1847" s="1">
        <v>4.4936999999999996</v>
      </c>
      <c r="E1847" s="1">
        <v>1.6517999999999999</v>
      </c>
      <c r="F1847" s="1">
        <v>-1.4898E-2</v>
      </c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</row>
    <row r="1848" spans="1:17" x14ac:dyDescent="0.25">
      <c r="A1848" t="str">
        <f t="shared" si="28"/>
        <v>3_404</v>
      </c>
      <c r="B1848" s="1">
        <v>3</v>
      </c>
      <c r="C1848" s="1">
        <v>404</v>
      </c>
      <c r="D1848" s="1">
        <v>4.2442000000000002</v>
      </c>
      <c r="E1848" s="1">
        <v>1.6577999999999999</v>
      </c>
      <c r="F1848" s="1">
        <v>1.3551000000000001E-2</v>
      </c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</row>
    <row r="1849" spans="1:17" x14ac:dyDescent="0.25">
      <c r="A1849" t="str">
        <f t="shared" si="28"/>
        <v>3_405</v>
      </c>
      <c r="B1849" s="1">
        <v>3</v>
      </c>
      <c r="C1849" s="1">
        <v>405</v>
      </c>
      <c r="D1849" s="1">
        <v>3.9746999999999999</v>
      </c>
      <c r="E1849" s="1">
        <v>1.6635</v>
      </c>
      <c r="F1849" s="1">
        <v>-3.1702000000000001E-2</v>
      </c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</row>
    <row r="1850" spans="1:17" x14ac:dyDescent="0.25">
      <c r="A1850" t="str">
        <f t="shared" si="28"/>
        <v>3_406</v>
      </c>
      <c r="B1850" s="1">
        <v>3</v>
      </c>
      <c r="C1850" s="1">
        <v>406</v>
      </c>
      <c r="D1850" s="1">
        <v>4.4974999999999996</v>
      </c>
      <c r="E1850" s="1">
        <v>1.6694</v>
      </c>
      <c r="F1850" s="1">
        <v>-2.1559999999999999E-3</v>
      </c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</row>
    <row r="1851" spans="1:17" x14ac:dyDescent="0.25">
      <c r="A1851" t="str">
        <f t="shared" si="28"/>
        <v>3_407</v>
      </c>
      <c r="B1851" s="1">
        <v>3</v>
      </c>
      <c r="C1851" s="1">
        <v>407</v>
      </c>
      <c r="D1851" s="1">
        <v>4.2549999999999999</v>
      </c>
      <c r="E1851" s="1">
        <v>1.6753</v>
      </c>
      <c r="F1851" s="1">
        <v>2.2821999999999999E-3</v>
      </c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</row>
    <row r="1852" spans="1:17" x14ac:dyDescent="0.25">
      <c r="A1852" t="str">
        <f t="shared" si="28"/>
        <v>3_408</v>
      </c>
      <c r="B1852" s="1">
        <v>3</v>
      </c>
      <c r="C1852" s="1">
        <v>408</v>
      </c>
      <c r="D1852" s="1">
        <v>4.2514000000000003</v>
      </c>
      <c r="E1852" s="1">
        <v>1.6814</v>
      </c>
      <c r="F1852" s="1">
        <v>3.9416E-3</v>
      </c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</row>
    <row r="1853" spans="1:17" x14ac:dyDescent="0.25">
      <c r="A1853" t="str">
        <f t="shared" si="28"/>
        <v>3_409</v>
      </c>
      <c r="B1853" s="1">
        <v>3</v>
      </c>
      <c r="C1853" s="1">
        <v>409</v>
      </c>
      <c r="D1853" s="1">
        <v>4.4138000000000002</v>
      </c>
      <c r="E1853" s="1">
        <v>1.6877</v>
      </c>
      <c r="F1853" s="1">
        <v>-3.0723E-2</v>
      </c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</row>
    <row r="1854" spans="1:17" x14ac:dyDescent="0.25">
      <c r="A1854" t="str">
        <f t="shared" si="28"/>
        <v>3_410</v>
      </c>
      <c r="B1854" s="1">
        <v>3</v>
      </c>
      <c r="C1854" s="1">
        <v>410</v>
      </c>
      <c r="D1854" s="1">
        <v>3.7709999999999999</v>
      </c>
      <c r="E1854" s="1">
        <v>1.6936</v>
      </c>
      <c r="F1854" s="1">
        <v>-2.6875E-2</v>
      </c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</row>
    <row r="1855" spans="1:17" x14ac:dyDescent="0.25">
      <c r="A1855" t="str">
        <f t="shared" si="28"/>
        <v>3_411</v>
      </c>
      <c r="B1855" s="1">
        <v>3</v>
      </c>
      <c r="C1855" s="1">
        <v>411</v>
      </c>
      <c r="D1855" s="1">
        <v>3.5360999999999998</v>
      </c>
      <c r="E1855" s="1">
        <v>1.6987000000000001</v>
      </c>
      <c r="F1855" s="1">
        <v>1.6108999999999998E-2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</row>
    <row r="1856" spans="1:17" x14ac:dyDescent="0.25">
      <c r="A1856" t="str">
        <f t="shared" si="28"/>
        <v>3_412</v>
      </c>
      <c r="B1856" s="1">
        <v>3</v>
      </c>
      <c r="C1856" s="1">
        <v>412</v>
      </c>
      <c r="D1856" s="1">
        <v>3.1880999999999999</v>
      </c>
      <c r="E1856" s="1">
        <v>1.7034</v>
      </c>
      <c r="F1856" s="1">
        <v>1.8582999999999999E-2</v>
      </c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</row>
    <row r="1857" spans="1:17" x14ac:dyDescent="0.25">
      <c r="A1857" t="str">
        <f t="shared" si="28"/>
        <v>3_413</v>
      </c>
      <c r="B1857" s="1">
        <v>3</v>
      </c>
      <c r="C1857" s="1">
        <v>413</v>
      </c>
      <c r="D1857" s="1">
        <v>3.4729000000000001</v>
      </c>
      <c r="E1857" s="1">
        <v>1.7083999999999999</v>
      </c>
      <c r="F1857" s="1">
        <v>1.1382E-2</v>
      </c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</row>
    <row r="1858" spans="1:17" x14ac:dyDescent="0.25">
      <c r="A1858" t="str">
        <f t="shared" si="28"/>
        <v>3_414</v>
      </c>
      <c r="B1858" s="1">
        <v>3</v>
      </c>
      <c r="C1858" s="1">
        <v>414</v>
      </c>
      <c r="D1858" s="1">
        <v>3.4661</v>
      </c>
      <c r="E1858" s="1">
        <v>1.7133</v>
      </c>
      <c r="F1858" s="1">
        <v>2.7050999999999999E-2</v>
      </c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</row>
    <row r="1859" spans="1:17" x14ac:dyDescent="0.25">
      <c r="A1859" t="str">
        <f t="shared" ref="A1859:A1922" si="29">B1859&amp;"_"&amp;C1859</f>
        <v>3_415</v>
      </c>
      <c r="B1859" s="1">
        <v>3</v>
      </c>
      <c r="C1859" s="1">
        <v>415</v>
      </c>
      <c r="D1859" s="1">
        <v>3.4775</v>
      </c>
      <c r="E1859" s="1">
        <v>1.7182999999999999</v>
      </c>
      <c r="F1859" s="1">
        <v>-3.9255999999999996E-3</v>
      </c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</row>
    <row r="1860" spans="1:17" x14ac:dyDescent="0.25">
      <c r="A1860" t="str">
        <f t="shared" si="29"/>
        <v>3_416</v>
      </c>
      <c r="B1860" s="1">
        <v>3</v>
      </c>
      <c r="C1860" s="1">
        <v>416</v>
      </c>
      <c r="D1860" s="1">
        <v>3.1030000000000002</v>
      </c>
      <c r="E1860" s="1">
        <v>1.7230000000000001</v>
      </c>
      <c r="F1860" s="1">
        <v>2.3913E-2</v>
      </c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</row>
    <row r="1861" spans="1:17" x14ac:dyDescent="0.25">
      <c r="A1861" t="str">
        <f t="shared" si="29"/>
        <v>3_417</v>
      </c>
      <c r="B1861" s="1">
        <v>3</v>
      </c>
      <c r="C1861" s="1">
        <v>417</v>
      </c>
      <c r="D1861" s="1">
        <v>3.3555999999999999</v>
      </c>
      <c r="E1861" s="1">
        <v>1.7279</v>
      </c>
      <c r="F1861" s="1">
        <v>5.5173000000000002E-3</v>
      </c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</row>
    <row r="1862" spans="1:17" x14ac:dyDescent="0.25">
      <c r="A1862" t="str">
        <f t="shared" si="29"/>
        <v>3_418</v>
      </c>
      <c r="B1862" s="1">
        <v>3</v>
      </c>
      <c r="C1862" s="1">
        <v>418</v>
      </c>
      <c r="D1862" s="1">
        <v>3.3601999999999999</v>
      </c>
      <c r="E1862" s="1">
        <v>1.7325999999999999</v>
      </c>
      <c r="F1862" s="1">
        <v>1.1985000000000001E-2</v>
      </c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</row>
    <row r="1863" spans="1:17" x14ac:dyDescent="0.25">
      <c r="A1863" t="str">
        <f t="shared" si="29"/>
        <v>3_419</v>
      </c>
      <c r="B1863" s="1">
        <v>3</v>
      </c>
      <c r="C1863" s="1">
        <v>419</v>
      </c>
      <c r="D1863" s="1">
        <v>3.4441000000000002</v>
      </c>
      <c r="E1863" s="1">
        <v>1.7373000000000001</v>
      </c>
      <c r="F1863" s="1">
        <v>1.1616E-2</v>
      </c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</row>
    <row r="1864" spans="1:17" x14ac:dyDescent="0.25">
      <c r="A1864" t="str">
        <f t="shared" si="29"/>
        <v>3_420</v>
      </c>
      <c r="B1864" s="1">
        <v>3</v>
      </c>
      <c r="C1864" s="1">
        <v>420</v>
      </c>
      <c r="D1864" s="1">
        <v>4.0335000000000001</v>
      </c>
      <c r="E1864" s="1">
        <v>1.7426999999999999</v>
      </c>
      <c r="F1864" s="1">
        <v>2.4584999999999999E-2</v>
      </c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</row>
    <row r="1865" spans="1:17" x14ac:dyDescent="0.25">
      <c r="A1865" t="str">
        <f t="shared" si="29"/>
        <v>3_421</v>
      </c>
      <c r="B1865" s="1">
        <v>3</v>
      </c>
      <c r="C1865" s="1">
        <v>421</v>
      </c>
      <c r="D1865" s="1">
        <v>3.7825000000000002</v>
      </c>
      <c r="E1865" s="1">
        <v>1.7485999999999999</v>
      </c>
      <c r="F1865" s="1">
        <v>-1.2869999999999999E-2</v>
      </c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</row>
    <row r="1866" spans="1:17" x14ac:dyDescent="0.25">
      <c r="A1866" t="str">
        <f t="shared" si="29"/>
        <v>3_422</v>
      </c>
      <c r="B1866" s="1">
        <v>3</v>
      </c>
      <c r="C1866" s="1">
        <v>422</v>
      </c>
      <c r="D1866" s="1">
        <v>3.8140000000000001</v>
      </c>
      <c r="E1866" s="1">
        <v>1.7541</v>
      </c>
      <c r="F1866" s="1">
        <v>9.0866999999999996E-3</v>
      </c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</row>
    <row r="1867" spans="1:17" x14ac:dyDescent="0.25">
      <c r="A1867" t="str">
        <f t="shared" si="29"/>
        <v>3_423</v>
      </c>
      <c r="B1867" s="1">
        <v>3</v>
      </c>
      <c r="C1867" s="1">
        <v>423</v>
      </c>
      <c r="D1867" s="1">
        <v>3.5394999999999999</v>
      </c>
      <c r="E1867" s="1">
        <v>1.7593000000000001</v>
      </c>
      <c r="F1867" s="1">
        <v>-1.4187999999999999E-2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</row>
    <row r="1868" spans="1:17" x14ac:dyDescent="0.25">
      <c r="A1868" t="str">
        <f t="shared" si="29"/>
        <v>3_424</v>
      </c>
      <c r="B1868" s="1">
        <v>3</v>
      </c>
      <c r="C1868" s="1">
        <v>424</v>
      </c>
      <c r="D1868" s="1">
        <v>3.5266999999999999</v>
      </c>
      <c r="E1868" s="1">
        <v>1.7644</v>
      </c>
      <c r="F1868" s="1">
        <v>-1.6781000000000001E-2</v>
      </c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</row>
    <row r="1869" spans="1:17" x14ac:dyDescent="0.25">
      <c r="A1869" t="str">
        <f t="shared" si="29"/>
        <v>3_425</v>
      </c>
      <c r="B1869" s="1">
        <v>3</v>
      </c>
      <c r="C1869" s="1">
        <v>425</v>
      </c>
      <c r="D1869" s="1">
        <v>3.2921</v>
      </c>
      <c r="E1869" s="1">
        <v>1.7695000000000001</v>
      </c>
      <c r="F1869" s="1">
        <v>-1.3994999999999999E-3</v>
      </c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</row>
    <row r="1870" spans="1:17" x14ac:dyDescent="0.25">
      <c r="A1870" t="str">
        <f t="shared" si="29"/>
        <v>3_426</v>
      </c>
      <c r="B1870" s="1">
        <v>3</v>
      </c>
      <c r="C1870" s="1">
        <v>426</v>
      </c>
      <c r="D1870" s="1">
        <v>2.8243</v>
      </c>
      <c r="E1870" s="1">
        <v>1.774</v>
      </c>
      <c r="F1870" s="1">
        <v>-1.6112999999999999E-2</v>
      </c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</row>
    <row r="1871" spans="1:17" x14ac:dyDescent="0.25">
      <c r="A1871" t="str">
        <f t="shared" si="29"/>
        <v>3_427</v>
      </c>
      <c r="B1871" s="1">
        <v>3</v>
      </c>
      <c r="C1871" s="1">
        <v>427</v>
      </c>
      <c r="D1871" s="1">
        <v>3.0352999999999999</v>
      </c>
      <c r="E1871" s="1">
        <v>1.7783</v>
      </c>
      <c r="F1871" s="1">
        <v>1.0482999999999999E-2</v>
      </c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</row>
    <row r="1872" spans="1:17" x14ac:dyDescent="0.25">
      <c r="A1872" t="str">
        <f t="shared" si="29"/>
        <v>3_428</v>
      </c>
      <c r="B1872" s="1">
        <v>3</v>
      </c>
      <c r="C1872" s="1">
        <v>428</v>
      </c>
      <c r="D1872" s="1">
        <v>2.8938999999999999</v>
      </c>
      <c r="E1872" s="1">
        <v>1.7827</v>
      </c>
      <c r="F1872" s="1">
        <v>9.3889999999999998E-3</v>
      </c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</row>
    <row r="1873" spans="1:17" x14ac:dyDescent="0.25">
      <c r="A1873" t="str">
        <f t="shared" si="29"/>
        <v>3_429</v>
      </c>
      <c r="B1873" s="1">
        <v>3</v>
      </c>
      <c r="C1873" s="1">
        <v>429</v>
      </c>
      <c r="D1873" s="1">
        <v>2.8304999999999998</v>
      </c>
      <c r="E1873" s="1">
        <v>1.7868999999999999</v>
      </c>
      <c r="F1873" s="1">
        <v>3.4813000000000001E-3</v>
      </c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</row>
    <row r="1874" spans="1:17" x14ac:dyDescent="0.25">
      <c r="A1874" t="str">
        <f t="shared" si="29"/>
        <v>3_430</v>
      </c>
      <c r="B1874" s="1">
        <v>3</v>
      </c>
      <c r="C1874" s="1">
        <v>430</v>
      </c>
      <c r="D1874" s="1">
        <v>2.5045999999999999</v>
      </c>
      <c r="E1874" s="1">
        <v>1.7909999999999999</v>
      </c>
      <c r="F1874" s="1">
        <v>-1.7739000000000001E-2</v>
      </c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</row>
    <row r="1875" spans="1:17" x14ac:dyDescent="0.25">
      <c r="A1875" t="str">
        <f t="shared" si="29"/>
        <v>3_431</v>
      </c>
      <c r="B1875" s="1">
        <v>3</v>
      </c>
      <c r="C1875" s="1">
        <v>431</v>
      </c>
      <c r="D1875" s="1">
        <v>2.5931999999999999</v>
      </c>
      <c r="E1875" s="1">
        <v>1.7946</v>
      </c>
      <c r="F1875" s="1">
        <v>-7.5621000000000004E-3</v>
      </c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</row>
    <row r="1876" spans="1:17" x14ac:dyDescent="0.25">
      <c r="A1876" t="str">
        <f t="shared" si="29"/>
        <v>3_432</v>
      </c>
      <c r="B1876" s="1">
        <v>3</v>
      </c>
      <c r="C1876" s="1">
        <v>432</v>
      </c>
      <c r="D1876" s="1">
        <v>2.6711</v>
      </c>
      <c r="E1876" s="1">
        <v>1.7985</v>
      </c>
      <c r="F1876" s="1">
        <v>-1.3021E-3</v>
      </c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</row>
    <row r="1877" spans="1:17" x14ac:dyDescent="0.25">
      <c r="A1877" t="str">
        <f t="shared" si="29"/>
        <v>3_433</v>
      </c>
      <c r="B1877" s="1">
        <v>3</v>
      </c>
      <c r="C1877" s="1">
        <v>433</v>
      </c>
      <c r="D1877" s="1">
        <v>2.2618</v>
      </c>
      <c r="E1877" s="1">
        <v>1.8021</v>
      </c>
      <c r="F1877" s="1">
        <v>4.6578000000000001E-3</v>
      </c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</row>
    <row r="1878" spans="1:17" x14ac:dyDescent="0.25">
      <c r="A1878" t="str">
        <f t="shared" si="29"/>
        <v>3_434</v>
      </c>
      <c r="B1878" s="1">
        <v>3</v>
      </c>
      <c r="C1878" s="1">
        <v>434</v>
      </c>
      <c r="D1878" s="1">
        <v>2.7526999999999999</v>
      </c>
      <c r="E1878" s="1">
        <v>1.806</v>
      </c>
      <c r="F1878" s="1">
        <v>-6.0765999999999997E-3</v>
      </c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</row>
    <row r="1879" spans="1:17" x14ac:dyDescent="0.25">
      <c r="A1879" t="str">
        <f t="shared" si="29"/>
        <v>3_435</v>
      </c>
      <c r="B1879" s="1">
        <v>3</v>
      </c>
      <c r="C1879" s="1">
        <v>435</v>
      </c>
      <c r="D1879" s="1">
        <v>3.0589</v>
      </c>
      <c r="E1879" s="1">
        <v>1.8101</v>
      </c>
      <c r="F1879" s="1">
        <v>6.6385000000000003E-3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</row>
    <row r="1880" spans="1:17" x14ac:dyDescent="0.25">
      <c r="A1880" t="str">
        <f t="shared" si="29"/>
        <v>3_436</v>
      </c>
      <c r="B1880" s="1">
        <v>3</v>
      </c>
      <c r="C1880" s="1">
        <v>436</v>
      </c>
      <c r="D1880" s="1">
        <v>3.2593000000000001</v>
      </c>
      <c r="E1880" s="1">
        <v>1.8150999999999999</v>
      </c>
      <c r="F1880" s="1">
        <v>1.8400000000000001E-3</v>
      </c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</row>
    <row r="1881" spans="1:17" x14ac:dyDescent="0.25">
      <c r="A1881" t="str">
        <f t="shared" si="29"/>
        <v>3_437</v>
      </c>
      <c r="B1881" s="1">
        <v>3</v>
      </c>
      <c r="C1881" s="1">
        <v>437</v>
      </c>
      <c r="D1881" s="1">
        <v>2.8512</v>
      </c>
      <c r="E1881" s="1">
        <v>1.8199000000000001</v>
      </c>
      <c r="F1881" s="1">
        <v>5.8016999999999999E-3</v>
      </c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</row>
    <row r="1882" spans="1:17" x14ac:dyDescent="0.25">
      <c r="A1882" t="str">
        <f t="shared" si="29"/>
        <v>3_438</v>
      </c>
      <c r="B1882" s="1">
        <v>3</v>
      </c>
      <c r="C1882" s="1">
        <v>438</v>
      </c>
      <c r="D1882" s="1">
        <v>2.8721000000000001</v>
      </c>
      <c r="E1882" s="1">
        <v>1.8242</v>
      </c>
      <c r="F1882" s="1">
        <v>1.5925999999999999E-2</v>
      </c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</row>
    <row r="1883" spans="1:17" x14ac:dyDescent="0.25">
      <c r="A1883" t="str">
        <f t="shared" si="29"/>
        <v>3_439</v>
      </c>
      <c r="B1883" s="1">
        <v>3</v>
      </c>
      <c r="C1883" s="1">
        <v>439</v>
      </c>
      <c r="D1883" s="1">
        <v>1.9613</v>
      </c>
      <c r="E1883" s="1">
        <v>1.8279000000000001</v>
      </c>
      <c r="F1883" s="1">
        <v>-2.2008E-2</v>
      </c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</row>
    <row r="1884" spans="1:17" x14ac:dyDescent="0.25">
      <c r="A1884" t="str">
        <f t="shared" si="29"/>
        <v>3_440</v>
      </c>
      <c r="B1884" s="1">
        <v>3</v>
      </c>
      <c r="C1884" s="1">
        <v>440</v>
      </c>
      <c r="D1884" s="1">
        <v>1.9460999999999999</v>
      </c>
      <c r="E1884" s="1">
        <v>1.8308</v>
      </c>
      <c r="F1884" s="1">
        <v>-1.098E-3</v>
      </c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</row>
    <row r="1885" spans="1:17" x14ac:dyDescent="0.25">
      <c r="A1885" t="str">
        <f t="shared" si="29"/>
        <v>3_441</v>
      </c>
      <c r="B1885" s="1">
        <v>3</v>
      </c>
      <c r="C1885" s="1">
        <v>441</v>
      </c>
      <c r="D1885" s="1">
        <v>1.8906000000000001</v>
      </c>
      <c r="E1885" s="1">
        <v>1.8338000000000001</v>
      </c>
      <c r="F1885" s="1">
        <v>-1.7704999999999999E-2</v>
      </c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</row>
    <row r="1886" spans="1:17" x14ac:dyDescent="0.25">
      <c r="A1886" t="str">
        <f t="shared" si="29"/>
        <v>3_442</v>
      </c>
      <c r="B1886" s="1">
        <v>3</v>
      </c>
      <c r="C1886" s="1">
        <v>442</v>
      </c>
      <c r="D1886" s="1">
        <v>1.6216999999999999</v>
      </c>
      <c r="E1886" s="1">
        <v>1.8367</v>
      </c>
      <c r="F1886" s="1">
        <v>1.5706999999999999E-2</v>
      </c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</row>
    <row r="1887" spans="1:17" x14ac:dyDescent="0.25">
      <c r="A1887" t="str">
        <f t="shared" si="29"/>
        <v>3_443</v>
      </c>
      <c r="B1887" s="1">
        <v>3</v>
      </c>
      <c r="C1887" s="1">
        <v>443</v>
      </c>
      <c r="D1887" s="1">
        <v>1.8733</v>
      </c>
      <c r="E1887" s="1">
        <v>1.8392999999999999</v>
      </c>
      <c r="F1887" s="1">
        <v>-1.1609E-2</v>
      </c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</row>
    <row r="1888" spans="1:17" x14ac:dyDescent="0.25">
      <c r="A1888" t="str">
        <f t="shared" si="29"/>
        <v>3_444</v>
      </c>
      <c r="B1888" s="1">
        <v>3</v>
      </c>
      <c r="C1888" s="1">
        <v>444</v>
      </c>
      <c r="D1888" s="1">
        <v>1.8936999999999999</v>
      </c>
      <c r="E1888" s="1">
        <v>1.8422000000000001</v>
      </c>
      <c r="F1888" s="1">
        <v>2.3678000000000001E-2</v>
      </c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</row>
    <row r="1889" spans="1:17" x14ac:dyDescent="0.25">
      <c r="A1889" t="str">
        <f t="shared" si="29"/>
        <v>3_445</v>
      </c>
      <c r="B1889" s="1">
        <v>3</v>
      </c>
      <c r="C1889" s="1">
        <v>445</v>
      </c>
      <c r="D1889" s="1">
        <v>1.9177999999999999</v>
      </c>
      <c r="E1889" s="1">
        <v>1.8452999999999999</v>
      </c>
      <c r="F1889" s="1">
        <v>-1.9472000000000001E-3</v>
      </c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</row>
    <row r="1890" spans="1:17" x14ac:dyDescent="0.25">
      <c r="A1890" t="str">
        <f t="shared" si="29"/>
        <v>3_446</v>
      </c>
      <c r="B1890" s="1">
        <v>3</v>
      </c>
      <c r="C1890" s="1">
        <v>446</v>
      </c>
      <c r="D1890" s="1">
        <v>1.6151</v>
      </c>
      <c r="E1890" s="1">
        <v>1.8480000000000001</v>
      </c>
      <c r="F1890" s="1">
        <v>-3.2509999999999997E-2</v>
      </c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</row>
    <row r="1891" spans="1:17" x14ac:dyDescent="0.25">
      <c r="A1891" t="str">
        <f t="shared" si="29"/>
        <v>3_447</v>
      </c>
      <c r="B1891" s="1">
        <v>3</v>
      </c>
      <c r="C1891" s="1">
        <v>447</v>
      </c>
      <c r="D1891" s="1">
        <v>1.4766999999999999</v>
      </c>
      <c r="E1891" s="1">
        <v>1.8503000000000001</v>
      </c>
      <c r="F1891" s="1">
        <v>-2.9277999999999998E-2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</row>
    <row r="1892" spans="1:17" x14ac:dyDescent="0.25">
      <c r="A1892" t="str">
        <f t="shared" si="29"/>
        <v>3_448</v>
      </c>
      <c r="B1892" s="1">
        <v>3</v>
      </c>
      <c r="C1892" s="1">
        <v>448</v>
      </c>
      <c r="D1892" s="1">
        <v>1.4719</v>
      </c>
      <c r="E1892" s="1">
        <v>1.8527</v>
      </c>
      <c r="F1892" s="1">
        <v>1.4266000000000001E-3</v>
      </c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</row>
    <row r="1893" spans="1:17" x14ac:dyDescent="0.25">
      <c r="A1893" t="str">
        <f t="shared" si="29"/>
        <v>3_449</v>
      </c>
      <c r="B1893" s="1">
        <v>3</v>
      </c>
      <c r="C1893" s="1">
        <v>449</v>
      </c>
      <c r="D1893" s="1">
        <v>1.2415</v>
      </c>
      <c r="E1893" s="1">
        <v>1.8547</v>
      </c>
      <c r="F1893" s="1">
        <v>-1.1479E-2</v>
      </c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</row>
    <row r="1894" spans="1:17" x14ac:dyDescent="0.25">
      <c r="A1894" t="str">
        <f t="shared" si="29"/>
        <v>3_450</v>
      </c>
      <c r="B1894" s="1">
        <v>3</v>
      </c>
      <c r="C1894" s="1">
        <v>450</v>
      </c>
      <c r="D1894" s="1">
        <v>1.1724000000000001</v>
      </c>
      <c r="E1894" s="1">
        <v>1.8566</v>
      </c>
      <c r="F1894" s="1">
        <v>7.4622000000000004E-3</v>
      </c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</row>
    <row r="1895" spans="1:17" x14ac:dyDescent="0.25">
      <c r="A1895" t="str">
        <f t="shared" si="29"/>
        <v>3_451</v>
      </c>
      <c r="B1895" s="1">
        <v>3</v>
      </c>
      <c r="C1895" s="1">
        <v>451</v>
      </c>
      <c r="D1895" s="1">
        <v>1.52</v>
      </c>
      <c r="E1895" s="1">
        <v>1.8586</v>
      </c>
      <c r="F1895" s="1">
        <v>-3.2339999999999999E-3</v>
      </c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</row>
    <row r="1896" spans="1:17" x14ac:dyDescent="0.25">
      <c r="A1896" t="str">
        <f t="shared" si="29"/>
        <v>3_452</v>
      </c>
      <c r="B1896" s="1">
        <v>3</v>
      </c>
      <c r="C1896" s="1">
        <v>452</v>
      </c>
      <c r="D1896" s="1">
        <v>1.4224000000000001</v>
      </c>
      <c r="E1896" s="1">
        <v>1.861</v>
      </c>
      <c r="F1896" s="1">
        <v>3.4727E-3</v>
      </c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</row>
    <row r="1897" spans="1:17" x14ac:dyDescent="0.25">
      <c r="A1897" t="str">
        <f t="shared" si="29"/>
        <v>3_453</v>
      </c>
      <c r="B1897" s="1">
        <v>3</v>
      </c>
      <c r="C1897" s="1">
        <v>453</v>
      </c>
      <c r="D1897" s="1">
        <v>1.6587000000000001</v>
      </c>
      <c r="E1897" s="1">
        <v>1.8634999999999999</v>
      </c>
      <c r="F1897" s="1">
        <v>1.528E-2</v>
      </c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</row>
    <row r="1898" spans="1:17" x14ac:dyDescent="0.25">
      <c r="A1898" t="str">
        <f t="shared" si="29"/>
        <v>3_454</v>
      </c>
      <c r="B1898" s="1">
        <v>3</v>
      </c>
      <c r="C1898" s="1">
        <v>454</v>
      </c>
      <c r="D1898" s="1">
        <v>1.5522</v>
      </c>
      <c r="E1898" s="1">
        <v>1.8657999999999999</v>
      </c>
      <c r="F1898" s="1">
        <v>1.8280999999999999E-2</v>
      </c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</row>
    <row r="1899" spans="1:17" x14ac:dyDescent="0.25">
      <c r="A1899" t="str">
        <f t="shared" si="29"/>
        <v>3_455</v>
      </c>
      <c r="B1899" s="1">
        <v>3</v>
      </c>
      <c r="C1899" s="1">
        <v>455</v>
      </c>
      <c r="D1899" s="1">
        <v>1.8273999999999999</v>
      </c>
      <c r="E1899" s="1">
        <v>1.8685</v>
      </c>
      <c r="F1899" s="1">
        <v>-1.0328E-3</v>
      </c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</row>
    <row r="1900" spans="1:17" x14ac:dyDescent="0.25">
      <c r="A1900" t="str">
        <f t="shared" si="29"/>
        <v>3_456</v>
      </c>
      <c r="B1900" s="1">
        <v>3</v>
      </c>
      <c r="C1900" s="1">
        <v>456</v>
      </c>
      <c r="D1900" s="1">
        <v>1.9997</v>
      </c>
      <c r="E1900" s="1">
        <v>1.8713</v>
      </c>
      <c r="F1900" s="1">
        <v>7.5766999999999996E-3</v>
      </c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</row>
    <row r="1901" spans="1:17" x14ac:dyDescent="0.25">
      <c r="A1901" t="str">
        <f t="shared" si="29"/>
        <v>3_457</v>
      </c>
      <c r="B1901" s="1">
        <v>3</v>
      </c>
      <c r="C1901" s="1">
        <v>457</v>
      </c>
      <c r="D1901" s="1">
        <v>1.8119000000000001</v>
      </c>
      <c r="E1901" s="1">
        <v>1.8741000000000001</v>
      </c>
      <c r="F1901" s="1">
        <v>-7.5094999999999997E-3</v>
      </c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</row>
    <row r="1902" spans="1:17" x14ac:dyDescent="0.25">
      <c r="A1902" t="str">
        <f t="shared" si="29"/>
        <v>3_458</v>
      </c>
      <c r="B1902" s="1">
        <v>3</v>
      </c>
      <c r="C1902" s="1">
        <v>458</v>
      </c>
      <c r="D1902" s="1">
        <v>2.1919</v>
      </c>
      <c r="E1902" s="1">
        <v>1.8773</v>
      </c>
      <c r="F1902" s="1">
        <v>-1.1381E-2</v>
      </c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</row>
    <row r="1903" spans="1:17" x14ac:dyDescent="0.25">
      <c r="A1903" t="str">
        <f t="shared" si="29"/>
        <v>3_459</v>
      </c>
      <c r="B1903" s="1">
        <v>3</v>
      </c>
      <c r="C1903" s="1">
        <v>459</v>
      </c>
      <c r="D1903" s="1">
        <v>2.0343</v>
      </c>
      <c r="E1903" s="1">
        <v>1.8806</v>
      </c>
      <c r="F1903" s="1">
        <v>-5.3493999999999998E-3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</row>
    <row r="1904" spans="1:17" x14ac:dyDescent="0.25">
      <c r="A1904" t="str">
        <f t="shared" si="29"/>
        <v>3_460</v>
      </c>
      <c r="B1904" s="1">
        <v>3</v>
      </c>
      <c r="C1904" s="1">
        <v>460</v>
      </c>
      <c r="D1904" s="1">
        <v>1.7816000000000001</v>
      </c>
      <c r="E1904" s="1">
        <v>1.8835</v>
      </c>
      <c r="F1904" s="1">
        <v>-4.4111000000000003E-3</v>
      </c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</row>
    <row r="1905" spans="1:17" x14ac:dyDescent="0.25">
      <c r="A1905" t="str">
        <f t="shared" si="29"/>
        <v>3_461</v>
      </c>
      <c r="B1905" s="1">
        <v>3</v>
      </c>
      <c r="C1905" s="1">
        <v>461</v>
      </c>
      <c r="D1905" s="1">
        <v>2.2250999999999999</v>
      </c>
      <c r="E1905" s="1">
        <v>1.8868</v>
      </c>
      <c r="F1905" s="1">
        <v>1.3934E-2</v>
      </c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</row>
    <row r="1906" spans="1:17" x14ac:dyDescent="0.25">
      <c r="A1906" t="str">
        <f t="shared" si="29"/>
        <v>3_462</v>
      </c>
      <c r="B1906" s="1">
        <v>3</v>
      </c>
      <c r="C1906" s="1">
        <v>462</v>
      </c>
      <c r="D1906" s="1">
        <v>2.3340999999999998</v>
      </c>
      <c r="E1906" s="1">
        <v>1.8902000000000001</v>
      </c>
      <c r="F1906" s="1">
        <v>1.4025000000000001E-3</v>
      </c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</row>
    <row r="1907" spans="1:17" x14ac:dyDescent="0.25">
      <c r="A1907" t="str">
        <f t="shared" si="29"/>
        <v>3_463</v>
      </c>
      <c r="B1907" s="1">
        <v>3</v>
      </c>
      <c r="C1907" s="1">
        <v>463</v>
      </c>
      <c r="D1907" s="1">
        <v>2.4228000000000001</v>
      </c>
      <c r="E1907" s="1">
        <v>1.8938999999999999</v>
      </c>
      <c r="F1907" s="1">
        <v>5.4183E-3</v>
      </c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</row>
    <row r="1908" spans="1:17" x14ac:dyDescent="0.25">
      <c r="A1908" t="str">
        <f t="shared" si="29"/>
        <v>3_464</v>
      </c>
      <c r="B1908" s="1">
        <v>3</v>
      </c>
      <c r="C1908" s="1">
        <v>464</v>
      </c>
      <c r="D1908" s="1">
        <v>1.8595999999999999</v>
      </c>
      <c r="E1908" s="1">
        <v>1.897</v>
      </c>
      <c r="F1908" s="1">
        <v>-6.3444E-3</v>
      </c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</row>
    <row r="1909" spans="1:17" x14ac:dyDescent="0.25">
      <c r="A1909" t="str">
        <f t="shared" si="29"/>
        <v>3_465</v>
      </c>
      <c r="B1909" s="1">
        <v>3</v>
      </c>
      <c r="C1909" s="1">
        <v>465</v>
      </c>
      <c r="D1909" s="1">
        <v>1.9193</v>
      </c>
      <c r="E1909" s="1">
        <v>1.9000999999999999</v>
      </c>
      <c r="F1909" s="1">
        <v>2.6505000000000001E-2</v>
      </c>
      <c r="G1909" s="1"/>
      <c r="H1909" s="1"/>
      <c r="I1909" s="1"/>
      <c r="J1909" s="1"/>
      <c r="K1909" s="1"/>
      <c r="L1909" s="1"/>
      <c r="M1909" s="1"/>
      <c r="N1909" s="1"/>
      <c r="O1909" s="1"/>
      <c r="P1909" s="78"/>
      <c r="Q1909" s="78"/>
    </row>
    <row r="1910" spans="1:17" x14ac:dyDescent="0.25">
      <c r="A1910" t="str">
        <f t="shared" si="29"/>
        <v>3_466</v>
      </c>
      <c r="B1910" s="1">
        <v>3</v>
      </c>
      <c r="C1910" s="1">
        <v>466</v>
      </c>
      <c r="D1910" s="1">
        <v>2.3062999999999998</v>
      </c>
      <c r="E1910" s="1">
        <v>1.9035</v>
      </c>
      <c r="F1910" s="1">
        <v>2.5589000000000001E-2</v>
      </c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</row>
    <row r="1911" spans="1:17" x14ac:dyDescent="0.25">
      <c r="A1911" t="str">
        <f t="shared" si="29"/>
        <v>3_467</v>
      </c>
      <c r="B1911" s="1">
        <v>3</v>
      </c>
      <c r="C1911" s="1">
        <v>467</v>
      </c>
      <c r="D1911" s="1">
        <v>1.6281000000000001</v>
      </c>
      <c r="E1911" s="1">
        <v>1.9067000000000001</v>
      </c>
      <c r="F1911" s="1">
        <v>-5.4998999999999998E-4</v>
      </c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</row>
    <row r="1912" spans="1:17" x14ac:dyDescent="0.25">
      <c r="A1912" t="str">
        <f t="shared" si="29"/>
        <v>3_468</v>
      </c>
      <c r="B1912" s="1">
        <v>3</v>
      </c>
      <c r="C1912" s="1">
        <v>468</v>
      </c>
      <c r="D1912" s="1">
        <v>1.0384</v>
      </c>
      <c r="E1912" s="1">
        <v>1.9087000000000001</v>
      </c>
      <c r="F1912" s="1">
        <v>5.5411000000000002E-3</v>
      </c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</row>
    <row r="1913" spans="1:17" x14ac:dyDescent="0.25">
      <c r="A1913" t="str">
        <f t="shared" si="29"/>
        <v>3_469</v>
      </c>
      <c r="B1913" s="1">
        <v>3</v>
      </c>
      <c r="C1913" s="1">
        <v>469</v>
      </c>
      <c r="D1913" s="1">
        <v>0.96665000000000001</v>
      </c>
      <c r="E1913" s="1">
        <v>1.9098999999999999</v>
      </c>
      <c r="F1913" s="1">
        <v>-1.4107E-2</v>
      </c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</row>
    <row r="1914" spans="1:17" x14ac:dyDescent="0.25">
      <c r="A1914" t="str">
        <f t="shared" si="29"/>
        <v>3_470</v>
      </c>
      <c r="B1914" s="1">
        <v>3</v>
      </c>
      <c r="C1914" s="1">
        <v>470</v>
      </c>
      <c r="D1914" s="1">
        <v>0.48692000000000002</v>
      </c>
      <c r="E1914" s="1">
        <v>1.9112</v>
      </c>
      <c r="F1914" s="1">
        <v>3.4106000000000002E-3</v>
      </c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</row>
    <row r="1915" spans="1:17" x14ac:dyDescent="0.25">
      <c r="A1915" t="str">
        <f t="shared" si="29"/>
        <v>3_471</v>
      </c>
      <c r="B1915" s="1">
        <v>3</v>
      </c>
      <c r="C1915" s="1">
        <v>471</v>
      </c>
      <c r="D1915" s="1">
        <v>0.78451000000000004</v>
      </c>
      <c r="E1915" s="1">
        <v>1.9120999999999999</v>
      </c>
      <c r="F1915" s="1">
        <v>2.8535999999999999E-2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</row>
    <row r="1916" spans="1:17" x14ac:dyDescent="0.25">
      <c r="A1916" t="str">
        <f t="shared" si="29"/>
        <v>3_472</v>
      </c>
      <c r="B1916" s="1">
        <v>3</v>
      </c>
      <c r="C1916" s="1">
        <v>472</v>
      </c>
      <c r="D1916" s="1">
        <v>1.5321</v>
      </c>
      <c r="E1916" s="1">
        <v>1.9137999999999999</v>
      </c>
      <c r="F1916" s="1">
        <v>2.6185E-2</v>
      </c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</row>
    <row r="1917" spans="1:17" x14ac:dyDescent="0.25">
      <c r="A1917" t="str">
        <f t="shared" si="29"/>
        <v>3_473</v>
      </c>
      <c r="B1917" s="1">
        <v>3</v>
      </c>
      <c r="C1917" s="1">
        <v>473</v>
      </c>
      <c r="D1917" s="1">
        <v>1.9540999999999999</v>
      </c>
      <c r="E1917" s="1">
        <v>1.9167000000000001</v>
      </c>
      <c r="F1917" s="1">
        <v>-6.1755999999999998E-3</v>
      </c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</row>
    <row r="1918" spans="1:17" x14ac:dyDescent="0.25">
      <c r="A1918" t="str">
        <f t="shared" si="29"/>
        <v>3_474</v>
      </c>
      <c r="B1918" s="1">
        <v>3</v>
      </c>
      <c r="C1918" s="1">
        <v>474</v>
      </c>
      <c r="D1918" s="1">
        <v>2.1183000000000001</v>
      </c>
      <c r="E1918" s="1">
        <v>1.9200999999999999</v>
      </c>
      <c r="F1918" s="1">
        <v>1.5112E-2</v>
      </c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</row>
    <row r="1919" spans="1:17" x14ac:dyDescent="0.25">
      <c r="A1919" t="str">
        <f t="shared" si="29"/>
        <v>3_475</v>
      </c>
      <c r="B1919" s="1">
        <v>3</v>
      </c>
      <c r="C1919" s="1">
        <v>475</v>
      </c>
      <c r="D1919" s="1">
        <v>2.4725000000000001</v>
      </c>
      <c r="E1919" s="1">
        <v>1.9237</v>
      </c>
      <c r="F1919" s="1">
        <v>2.5595000000000001E-3</v>
      </c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</row>
    <row r="1920" spans="1:17" x14ac:dyDescent="0.25">
      <c r="A1920" t="str">
        <f t="shared" si="29"/>
        <v>3_476</v>
      </c>
      <c r="B1920" s="1">
        <v>3</v>
      </c>
      <c r="C1920" s="1">
        <v>476</v>
      </c>
      <c r="D1920" s="1">
        <v>2.3713000000000002</v>
      </c>
      <c r="E1920" s="1">
        <v>1.9277</v>
      </c>
      <c r="F1920" s="1">
        <v>-6.7142E-3</v>
      </c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</row>
    <row r="1921" spans="1:17" x14ac:dyDescent="0.25">
      <c r="A1921" t="str">
        <f t="shared" si="29"/>
        <v>3_477</v>
      </c>
      <c r="B1921" s="1">
        <v>3</v>
      </c>
      <c r="C1921" s="1">
        <v>477</v>
      </c>
      <c r="D1921" s="1">
        <v>2.5813999999999999</v>
      </c>
      <c r="E1921" s="1">
        <v>1.9316</v>
      </c>
      <c r="F1921" s="1">
        <v>1.9847E-2</v>
      </c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</row>
    <row r="1922" spans="1:17" x14ac:dyDescent="0.25">
      <c r="A1922" t="str">
        <f t="shared" si="29"/>
        <v>3_478</v>
      </c>
      <c r="B1922" s="1">
        <v>3</v>
      </c>
      <c r="C1922" s="1">
        <v>478</v>
      </c>
      <c r="D1922" s="1">
        <v>2.2610000000000001</v>
      </c>
      <c r="E1922" s="1">
        <v>1.9355</v>
      </c>
      <c r="F1922" s="1">
        <v>1.1212E-2</v>
      </c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</row>
    <row r="1923" spans="1:17" x14ac:dyDescent="0.25">
      <c r="A1923" t="str">
        <f t="shared" ref="A1923:A1986" si="30">B1923&amp;"_"&amp;C1923</f>
        <v>3_479</v>
      </c>
      <c r="B1923" s="1">
        <v>3</v>
      </c>
      <c r="C1923" s="1">
        <v>479</v>
      </c>
      <c r="D1923" s="1">
        <v>1.8908</v>
      </c>
      <c r="E1923" s="1">
        <v>1.9388000000000001</v>
      </c>
      <c r="F1923" s="1">
        <v>2.4655E-2</v>
      </c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</row>
    <row r="1924" spans="1:17" x14ac:dyDescent="0.25">
      <c r="A1924" t="str">
        <f t="shared" si="30"/>
        <v>3_480</v>
      </c>
      <c r="B1924" s="1">
        <v>3</v>
      </c>
      <c r="C1924" s="1">
        <v>480</v>
      </c>
      <c r="D1924" s="1">
        <v>1.7850999999999999</v>
      </c>
      <c r="E1924" s="1">
        <v>1.9415</v>
      </c>
      <c r="F1924" s="1">
        <v>-5.0873999999999997E-3</v>
      </c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</row>
    <row r="1925" spans="1:17" x14ac:dyDescent="0.25">
      <c r="A1925" t="str">
        <f t="shared" si="30"/>
        <v>3_481</v>
      </c>
      <c r="B1925" s="1">
        <v>3</v>
      </c>
      <c r="C1925" s="1">
        <v>481</v>
      </c>
      <c r="D1925" s="1">
        <v>1.5651999999999999</v>
      </c>
      <c r="E1925" s="1">
        <v>1.9444999999999999</v>
      </c>
      <c r="F1925" s="1">
        <v>-1.1478E-2</v>
      </c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</row>
    <row r="1926" spans="1:17" x14ac:dyDescent="0.25">
      <c r="A1926" t="str">
        <f t="shared" si="30"/>
        <v>3_482</v>
      </c>
      <c r="B1926" s="1">
        <v>3</v>
      </c>
      <c r="C1926" s="1">
        <v>482</v>
      </c>
      <c r="D1926" s="1">
        <v>1.6306</v>
      </c>
      <c r="E1926" s="1">
        <v>1.9472</v>
      </c>
      <c r="F1926" s="1">
        <v>1.1658999999999999E-2</v>
      </c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</row>
    <row r="1927" spans="1:17" x14ac:dyDescent="0.25">
      <c r="A1927" t="str">
        <f t="shared" si="30"/>
        <v>3_483</v>
      </c>
      <c r="B1927" s="1">
        <v>3</v>
      </c>
      <c r="C1927" s="1">
        <v>483</v>
      </c>
      <c r="D1927" s="1">
        <v>1.57</v>
      </c>
      <c r="E1927" s="1">
        <v>1.9496</v>
      </c>
      <c r="F1927" s="1">
        <v>9.9389999999999999E-3</v>
      </c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</row>
    <row r="1928" spans="1:17" x14ac:dyDescent="0.25">
      <c r="A1928" t="str">
        <f t="shared" si="30"/>
        <v>3_484</v>
      </c>
      <c r="B1928" s="1">
        <v>3</v>
      </c>
      <c r="C1928" s="1">
        <v>484</v>
      </c>
      <c r="D1928" s="1">
        <v>1.5762</v>
      </c>
      <c r="E1928" s="1">
        <v>1.952</v>
      </c>
      <c r="F1928" s="1">
        <v>-5.0604000000000003E-4</v>
      </c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</row>
    <row r="1929" spans="1:17" x14ac:dyDescent="0.25">
      <c r="A1929" t="str">
        <f t="shared" si="30"/>
        <v>3_485</v>
      </c>
      <c r="B1929" s="1">
        <v>3</v>
      </c>
      <c r="C1929" s="1">
        <v>485</v>
      </c>
      <c r="D1929" s="1">
        <v>1.3755999999999999</v>
      </c>
      <c r="E1929" s="1">
        <v>1.9541999999999999</v>
      </c>
      <c r="F1929" s="1">
        <v>-6.6956000000000003E-3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</row>
    <row r="1930" spans="1:17" x14ac:dyDescent="0.25">
      <c r="A1930" t="str">
        <f t="shared" si="30"/>
        <v>3_486</v>
      </c>
      <c r="B1930" s="1">
        <v>3</v>
      </c>
      <c r="C1930" s="1">
        <v>486</v>
      </c>
      <c r="D1930" s="1">
        <v>0.99931000000000003</v>
      </c>
      <c r="E1930" s="1">
        <v>1.9561999999999999</v>
      </c>
      <c r="F1930" s="1">
        <v>-2.6759000000000002E-3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</row>
    <row r="1931" spans="1:17" x14ac:dyDescent="0.25">
      <c r="A1931" t="str">
        <f t="shared" si="30"/>
        <v>3_487</v>
      </c>
      <c r="B1931" s="1">
        <v>3</v>
      </c>
      <c r="C1931" s="1">
        <v>487</v>
      </c>
      <c r="D1931" s="1">
        <v>1.0375000000000001</v>
      </c>
      <c r="E1931" s="1">
        <v>1.9581</v>
      </c>
      <c r="F1931" s="1">
        <v>-2.0167000000000001E-2</v>
      </c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</row>
    <row r="1932" spans="1:17" x14ac:dyDescent="0.25">
      <c r="A1932" t="str">
        <f t="shared" si="30"/>
        <v>3_488</v>
      </c>
      <c r="B1932" s="1">
        <v>3</v>
      </c>
      <c r="C1932" s="1">
        <v>488</v>
      </c>
      <c r="D1932" s="1">
        <v>1.0955999999999999</v>
      </c>
      <c r="E1932" s="1">
        <v>1.9598</v>
      </c>
      <c r="F1932" s="1">
        <v>-2.6707000000000002E-2</v>
      </c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</row>
    <row r="1933" spans="1:17" x14ac:dyDescent="0.25">
      <c r="A1933" t="str">
        <f t="shared" si="30"/>
        <v>3_489</v>
      </c>
      <c r="B1933" s="1">
        <v>3</v>
      </c>
      <c r="C1933" s="1">
        <v>489</v>
      </c>
      <c r="D1933" s="1">
        <v>1.3353999999999999</v>
      </c>
      <c r="E1933" s="1">
        <v>1.9617</v>
      </c>
      <c r="F1933" s="1">
        <v>-1.2192E-2</v>
      </c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</row>
    <row r="1934" spans="1:17" x14ac:dyDescent="0.25">
      <c r="A1934" t="str">
        <f t="shared" si="30"/>
        <v>3_490</v>
      </c>
      <c r="B1934" s="1">
        <v>3</v>
      </c>
      <c r="C1934" s="1">
        <v>490</v>
      </c>
      <c r="D1934" s="1">
        <v>1.1138999999999999</v>
      </c>
      <c r="E1934" s="1">
        <v>1.9637</v>
      </c>
      <c r="F1934" s="1">
        <v>-5.3444E-3</v>
      </c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</row>
    <row r="1935" spans="1:17" x14ac:dyDescent="0.25">
      <c r="A1935" t="str">
        <f t="shared" si="30"/>
        <v>3_491</v>
      </c>
      <c r="B1935" s="1">
        <v>3</v>
      </c>
      <c r="C1935" s="1">
        <v>491</v>
      </c>
      <c r="D1935" s="1">
        <v>1.0085999999999999</v>
      </c>
      <c r="E1935" s="1">
        <v>1.9655</v>
      </c>
      <c r="F1935" s="1">
        <v>-3.5360000000000001E-3</v>
      </c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</row>
    <row r="1936" spans="1:17" x14ac:dyDescent="0.25">
      <c r="A1936" t="str">
        <f t="shared" si="30"/>
        <v>3_492</v>
      </c>
      <c r="B1936" s="1">
        <v>3</v>
      </c>
      <c r="C1936" s="1">
        <v>492</v>
      </c>
      <c r="D1936" s="1">
        <v>1.4029</v>
      </c>
      <c r="E1936" s="1">
        <v>1.9675</v>
      </c>
      <c r="F1936" s="1">
        <v>7.2391E-3</v>
      </c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</row>
    <row r="1937" spans="1:17" x14ac:dyDescent="0.25">
      <c r="A1937" t="str">
        <f t="shared" si="30"/>
        <v>3_493</v>
      </c>
      <c r="B1937" s="1">
        <v>3</v>
      </c>
      <c r="C1937" s="1">
        <v>493</v>
      </c>
      <c r="D1937" s="1">
        <v>1.5527</v>
      </c>
      <c r="E1937" s="1">
        <v>1.9698</v>
      </c>
      <c r="F1937" s="1">
        <v>2.0461E-2</v>
      </c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</row>
    <row r="1938" spans="1:17" x14ac:dyDescent="0.25">
      <c r="A1938" t="str">
        <f t="shared" si="30"/>
        <v>3_494</v>
      </c>
      <c r="B1938" s="1">
        <v>3</v>
      </c>
      <c r="C1938" s="1">
        <v>494</v>
      </c>
      <c r="D1938" s="1">
        <v>1.4283999999999999</v>
      </c>
      <c r="E1938" s="1">
        <v>1.9721</v>
      </c>
      <c r="F1938" s="1">
        <v>2.7949000000000002E-2</v>
      </c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</row>
    <row r="1939" spans="1:17" x14ac:dyDescent="0.25">
      <c r="A1939" t="str">
        <f t="shared" si="30"/>
        <v>3_495</v>
      </c>
      <c r="B1939" s="1">
        <v>3</v>
      </c>
      <c r="C1939" s="1">
        <v>495</v>
      </c>
      <c r="D1939" s="1">
        <v>1.5513999999999999</v>
      </c>
      <c r="E1939" s="1">
        <v>1.9743999999999999</v>
      </c>
      <c r="F1939" s="1">
        <v>-4.3952000000000001E-3</v>
      </c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</row>
    <row r="1940" spans="1:17" x14ac:dyDescent="0.25">
      <c r="A1940" t="str">
        <f t="shared" si="30"/>
        <v>3_496</v>
      </c>
      <c r="B1940" s="1">
        <v>3</v>
      </c>
      <c r="C1940" s="1">
        <v>496</v>
      </c>
      <c r="D1940" s="1">
        <v>1.1675</v>
      </c>
      <c r="E1940" s="1">
        <v>1.9767999999999999</v>
      </c>
      <c r="F1940" s="1">
        <v>1.0129E-3</v>
      </c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</row>
    <row r="1941" spans="1:17" x14ac:dyDescent="0.25">
      <c r="A1941" t="str">
        <f t="shared" si="30"/>
        <v>3_497</v>
      </c>
      <c r="B1941" s="1">
        <v>3</v>
      </c>
      <c r="C1941" s="1">
        <v>497</v>
      </c>
      <c r="D1941" s="1">
        <v>0.9254</v>
      </c>
      <c r="E1941" s="1">
        <v>1.9783999999999999</v>
      </c>
      <c r="F1941" s="1">
        <v>1.0451999999999999E-2</v>
      </c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</row>
    <row r="1942" spans="1:17" x14ac:dyDescent="0.25">
      <c r="A1942" t="str">
        <f t="shared" si="30"/>
        <v>3_498</v>
      </c>
      <c r="B1942" s="1">
        <v>3</v>
      </c>
      <c r="C1942" s="1">
        <v>498</v>
      </c>
      <c r="D1942" s="1">
        <v>0.80354999999999999</v>
      </c>
      <c r="E1942" s="1">
        <v>1.9798</v>
      </c>
      <c r="F1942" s="1">
        <v>-2.1291000000000001E-2</v>
      </c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</row>
    <row r="1943" spans="1:17" x14ac:dyDescent="0.25">
      <c r="A1943" t="str">
        <f t="shared" si="30"/>
        <v>3_499</v>
      </c>
      <c r="B1943" s="1">
        <v>3</v>
      </c>
      <c r="C1943" s="1">
        <v>499</v>
      </c>
      <c r="D1943" s="1">
        <v>0.43290000000000001</v>
      </c>
      <c r="E1943" s="1">
        <v>1.9809000000000001</v>
      </c>
      <c r="F1943" s="1">
        <v>-4.4019999999999997E-3</v>
      </c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</row>
    <row r="1944" spans="1:17" x14ac:dyDescent="0.25">
      <c r="A1944" t="str">
        <f t="shared" si="30"/>
        <v>3_500</v>
      </c>
      <c r="B1944" s="1">
        <v>3</v>
      </c>
      <c r="C1944" s="1">
        <v>500</v>
      </c>
      <c r="D1944" s="1">
        <v>0.20874999999999999</v>
      </c>
      <c r="E1944" s="1">
        <v>1.9817</v>
      </c>
      <c r="F1944" s="1">
        <v>-2.4707E-2</v>
      </c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</row>
    <row r="1945" spans="1:17" x14ac:dyDescent="0.25">
      <c r="A1945" t="str">
        <f t="shared" si="30"/>
        <v>3_501</v>
      </c>
      <c r="B1945" s="1">
        <v>3</v>
      </c>
      <c r="C1945" s="1">
        <v>501</v>
      </c>
      <c r="D1945" s="1">
        <v>0.60579000000000005</v>
      </c>
      <c r="E1945" s="1">
        <v>1.9823999999999999</v>
      </c>
      <c r="F1945" s="1">
        <v>2.8851999999999999E-2</v>
      </c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</row>
    <row r="1946" spans="1:17" x14ac:dyDescent="0.25">
      <c r="A1946" t="str">
        <f t="shared" si="30"/>
        <v>3_502</v>
      </c>
      <c r="B1946" s="1">
        <v>3</v>
      </c>
      <c r="C1946" s="1">
        <v>502</v>
      </c>
      <c r="D1946" s="1">
        <v>0.50178999999999996</v>
      </c>
      <c r="E1946" s="1">
        <v>1.9833000000000001</v>
      </c>
      <c r="F1946" s="1">
        <v>-1.4732E-2</v>
      </c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</row>
    <row r="1947" spans="1:17" x14ac:dyDescent="0.25">
      <c r="A1947" t="str">
        <f t="shared" si="30"/>
        <v>3_503</v>
      </c>
      <c r="B1947" s="1">
        <v>3</v>
      </c>
      <c r="C1947" s="1">
        <v>503</v>
      </c>
      <c r="D1947" s="1">
        <v>0.34899000000000002</v>
      </c>
      <c r="E1947" s="1">
        <v>1.9839</v>
      </c>
      <c r="F1947" s="1">
        <v>-1.0527E-2</v>
      </c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</row>
    <row r="1948" spans="1:17" x14ac:dyDescent="0.25">
      <c r="A1948" t="str">
        <f t="shared" si="30"/>
        <v>3_504</v>
      </c>
      <c r="B1948" s="1">
        <v>3</v>
      </c>
      <c r="C1948" s="1">
        <v>504</v>
      </c>
      <c r="D1948" s="1">
        <v>0.27161999999999997</v>
      </c>
      <c r="E1948" s="1">
        <v>1.9843</v>
      </c>
      <c r="F1948" s="1">
        <v>-1.8561000000000001E-2</v>
      </c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</row>
    <row r="1949" spans="1:17" x14ac:dyDescent="0.25">
      <c r="A1949" t="str">
        <f t="shared" si="30"/>
        <v>3_505</v>
      </c>
      <c r="B1949" s="1">
        <v>3</v>
      </c>
      <c r="C1949" s="1">
        <v>505</v>
      </c>
      <c r="D1949" s="1">
        <v>0.71540999999999999</v>
      </c>
      <c r="E1949" s="1">
        <v>1.9852000000000001</v>
      </c>
      <c r="F1949" s="1">
        <v>3.3901000000000001E-3</v>
      </c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</row>
    <row r="1950" spans="1:17" x14ac:dyDescent="0.25">
      <c r="A1950" t="str">
        <f t="shared" si="30"/>
        <v>3_506</v>
      </c>
      <c r="B1950" s="1">
        <v>3</v>
      </c>
      <c r="C1950" s="1">
        <v>506</v>
      </c>
      <c r="D1950" s="1">
        <v>0.65497000000000005</v>
      </c>
      <c r="E1950" s="1">
        <v>1.9862</v>
      </c>
      <c r="F1950" s="1">
        <v>1.3813000000000001E-4</v>
      </c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</row>
    <row r="1951" spans="1:17" x14ac:dyDescent="0.25">
      <c r="A1951" t="str">
        <f t="shared" si="30"/>
        <v>3_507</v>
      </c>
      <c r="B1951" s="1">
        <v>3</v>
      </c>
      <c r="C1951" s="1">
        <v>507</v>
      </c>
      <c r="D1951" s="1">
        <v>1.002</v>
      </c>
      <c r="E1951" s="1">
        <v>1.9876</v>
      </c>
      <c r="F1951" s="1">
        <v>-6.2776000000000004E-3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</row>
    <row r="1952" spans="1:17" x14ac:dyDescent="0.25">
      <c r="A1952" t="str">
        <f t="shared" si="30"/>
        <v>3_508</v>
      </c>
      <c r="B1952" s="1">
        <v>3</v>
      </c>
      <c r="C1952" s="1">
        <v>508</v>
      </c>
      <c r="D1952" s="1">
        <v>0.82623000000000002</v>
      </c>
      <c r="E1952" s="1">
        <v>1.9891000000000001</v>
      </c>
      <c r="F1952" s="1">
        <v>1.4968E-2</v>
      </c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</row>
    <row r="1953" spans="1:17" x14ac:dyDescent="0.25">
      <c r="A1953" t="str">
        <f t="shared" si="30"/>
        <v>3_509</v>
      </c>
      <c r="B1953" s="1">
        <v>3</v>
      </c>
      <c r="C1953" s="1">
        <v>509</v>
      </c>
      <c r="D1953" s="1">
        <v>0.90878000000000003</v>
      </c>
      <c r="E1953" s="1">
        <v>1.9905999999999999</v>
      </c>
      <c r="F1953" s="1">
        <v>-4.5376E-2</v>
      </c>
      <c r="G1953" s="1"/>
      <c r="H1953" s="1"/>
      <c r="I1953" s="1"/>
      <c r="J1953" s="1"/>
      <c r="K1953" s="1"/>
      <c r="L1953" s="1"/>
      <c r="M1953" s="1"/>
      <c r="N1953" s="78"/>
      <c r="O1953" s="1"/>
      <c r="P1953" s="1"/>
      <c r="Q1953" s="1"/>
    </row>
    <row r="1954" spans="1:17" x14ac:dyDescent="0.25">
      <c r="A1954" t="str">
        <f t="shared" si="30"/>
        <v>3_510</v>
      </c>
      <c r="B1954" s="1">
        <v>3</v>
      </c>
      <c r="C1954" s="1">
        <v>510</v>
      </c>
      <c r="D1954" s="1">
        <v>0.5655</v>
      </c>
      <c r="E1954" s="1">
        <v>1.9916</v>
      </c>
      <c r="F1954" s="1">
        <v>3.8671999999999999E-3</v>
      </c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</row>
    <row r="1955" spans="1:17" x14ac:dyDescent="0.25">
      <c r="A1955" t="str">
        <f t="shared" si="30"/>
        <v>3_511</v>
      </c>
      <c r="B1955" s="1">
        <v>3</v>
      </c>
      <c r="C1955" s="1">
        <v>511</v>
      </c>
      <c r="D1955" s="1">
        <v>1.0682</v>
      </c>
      <c r="E1955" s="1">
        <v>1.9930000000000001</v>
      </c>
      <c r="F1955" s="1">
        <v>2.1984E-2</v>
      </c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</row>
    <row r="1956" spans="1:17" x14ac:dyDescent="0.25">
      <c r="A1956" t="str">
        <f t="shared" si="30"/>
        <v>3_512</v>
      </c>
      <c r="B1956" s="1">
        <v>3</v>
      </c>
      <c r="C1956" s="1">
        <v>512</v>
      </c>
      <c r="D1956" s="1">
        <v>0.95355999999999996</v>
      </c>
      <c r="E1956" s="1">
        <v>1.9947999999999999</v>
      </c>
      <c r="F1956" s="1">
        <v>-2.3092000000000001E-2</v>
      </c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</row>
    <row r="1957" spans="1:17" x14ac:dyDescent="0.25">
      <c r="A1957" t="str">
        <f t="shared" si="30"/>
        <v>3_513</v>
      </c>
      <c r="B1957" s="1">
        <v>3</v>
      </c>
      <c r="C1957" s="1">
        <v>513</v>
      </c>
      <c r="D1957" s="1">
        <v>0.57691000000000003</v>
      </c>
      <c r="E1957" s="1">
        <v>1.996</v>
      </c>
      <c r="F1957" s="1">
        <v>2.3755E-3</v>
      </c>
      <c r="G1957" s="1"/>
      <c r="H1957" s="1"/>
      <c r="I1957" s="1"/>
      <c r="J1957" s="1"/>
      <c r="K1957" s="1"/>
      <c r="L1957" s="1"/>
      <c r="M1957" s="78"/>
      <c r="N1957" s="1"/>
      <c r="O1957" s="1"/>
      <c r="P1957" s="1"/>
      <c r="Q1957" s="1"/>
    </row>
    <row r="1958" spans="1:17" x14ac:dyDescent="0.25">
      <c r="A1958" t="str">
        <f t="shared" si="30"/>
        <v>3_514</v>
      </c>
      <c r="B1958" s="1">
        <v>3</v>
      </c>
      <c r="C1958" s="1">
        <v>514</v>
      </c>
      <c r="D1958" s="1">
        <v>0.74129</v>
      </c>
      <c r="E1958" s="1">
        <v>1.9966999999999999</v>
      </c>
      <c r="F1958" s="1">
        <v>-1.4496E-2</v>
      </c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</row>
    <row r="1959" spans="1:17" x14ac:dyDescent="0.25">
      <c r="A1959" t="str">
        <f t="shared" si="30"/>
        <v>3_515</v>
      </c>
      <c r="B1959" s="1">
        <v>3</v>
      </c>
      <c r="C1959" s="1">
        <v>515</v>
      </c>
      <c r="D1959" s="1">
        <v>1.0883</v>
      </c>
      <c r="E1959" s="1">
        <v>1.998</v>
      </c>
      <c r="F1959" s="1">
        <v>3.1282999999999998E-2</v>
      </c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</row>
    <row r="1960" spans="1:17" x14ac:dyDescent="0.25">
      <c r="A1960" t="str">
        <f t="shared" si="30"/>
        <v>3_516</v>
      </c>
      <c r="B1960" s="1">
        <v>3</v>
      </c>
      <c r="C1960" s="1">
        <v>516</v>
      </c>
      <c r="D1960" s="1">
        <v>0.40621000000000002</v>
      </c>
      <c r="E1960" s="1">
        <v>1.9991000000000001</v>
      </c>
      <c r="F1960" s="1">
        <v>-1.1845000000000001E-4</v>
      </c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</row>
    <row r="1961" spans="1:17" x14ac:dyDescent="0.25">
      <c r="A1961" t="str">
        <f t="shared" si="30"/>
        <v>3_517</v>
      </c>
      <c r="B1961" s="1">
        <v>3</v>
      </c>
      <c r="C1961" s="1">
        <v>517</v>
      </c>
      <c r="D1961" s="1">
        <v>0.56691999999999998</v>
      </c>
      <c r="E1961" s="1">
        <v>2</v>
      </c>
      <c r="F1961" s="1">
        <v>2.408E-3</v>
      </c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</row>
    <row r="1962" spans="1:17" x14ac:dyDescent="0.25">
      <c r="A1962" t="str">
        <f t="shared" si="30"/>
        <v>3_518</v>
      </c>
      <c r="B1962" s="1">
        <v>3</v>
      </c>
      <c r="C1962" s="1">
        <v>518</v>
      </c>
      <c r="D1962" s="1">
        <v>0.70635999999999999</v>
      </c>
      <c r="E1962" s="1">
        <v>2.0011999999999999</v>
      </c>
      <c r="F1962" s="1">
        <v>3.0558E-3</v>
      </c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</row>
    <row r="1963" spans="1:17" x14ac:dyDescent="0.25">
      <c r="A1963" t="str">
        <f t="shared" si="30"/>
        <v>3_519</v>
      </c>
      <c r="B1963" s="1">
        <v>3</v>
      </c>
      <c r="C1963" s="1">
        <v>519</v>
      </c>
      <c r="D1963" s="1">
        <v>1.1951000000000001</v>
      </c>
      <c r="E1963" s="1">
        <v>2.0026999999999999</v>
      </c>
      <c r="F1963" s="1">
        <v>-1.4999999999999999E-2</v>
      </c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</row>
    <row r="1964" spans="1:17" x14ac:dyDescent="0.25">
      <c r="A1964" t="str">
        <f t="shared" si="30"/>
        <v>3_520</v>
      </c>
      <c r="B1964" s="1">
        <v>3</v>
      </c>
      <c r="C1964" s="1">
        <v>520</v>
      </c>
      <c r="D1964" s="1">
        <v>1.0187999999999999</v>
      </c>
      <c r="E1964" s="1">
        <v>2.0045000000000002</v>
      </c>
      <c r="F1964" s="1">
        <v>1.4635E-2</v>
      </c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</row>
    <row r="1965" spans="1:17" x14ac:dyDescent="0.25">
      <c r="A1965" t="str">
        <f t="shared" si="30"/>
        <v>3_521</v>
      </c>
      <c r="B1965" s="1">
        <v>3</v>
      </c>
      <c r="C1965" s="1">
        <v>521</v>
      </c>
      <c r="D1965" s="1">
        <v>1.0987</v>
      </c>
      <c r="E1965" s="1">
        <v>2.0062000000000002</v>
      </c>
      <c r="F1965" s="1">
        <v>1.9881E-3</v>
      </c>
      <c r="G1965" s="1"/>
      <c r="H1965" s="1"/>
      <c r="I1965" s="1"/>
      <c r="J1965" s="1"/>
      <c r="K1965" s="1"/>
      <c r="L1965" s="1"/>
      <c r="M1965" s="1"/>
      <c r="N1965" s="78"/>
      <c r="O1965" s="1"/>
      <c r="P1965" s="1"/>
      <c r="Q1965" s="1"/>
    </row>
    <row r="1966" spans="1:17" x14ac:dyDescent="0.25">
      <c r="A1966" t="str">
        <f t="shared" si="30"/>
        <v>3_522</v>
      </c>
      <c r="B1966" s="1">
        <v>3</v>
      </c>
      <c r="C1966" s="1">
        <v>522</v>
      </c>
      <c r="D1966" s="1">
        <v>0.98487999999999998</v>
      </c>
      <c r="E1966" s="1">
        <v>2.0081000000000002</v>
      </c>
      <c r="F1966" s="1">
        <v>-1.0166E-2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</row>
    <row r="1967" spans="1:17" x14ac:dyDescent="0.25">
      <c r="A1967" t="str">
        <f t="shared" si="30"/>
        <v>3_523</v>
      </c>
      <c r="B1967" s="1">
        <v>3</v>
      </c>
      <c r="C1967" s="1">
        <v>523</v>
      </c>
      <c r="D1967" s="1">
        <v>1.1156999999999999</v>
      </c>
      <c r="E1967" s="1">
        <v>2.0097</v>
      </c>
      <c r="F1967" s="1">
        <v>-5.9731000000000003E-3</v>
      </c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</row>
    <row r="1968" spans="1:17" x14ac:dyDescent="0.25">
      <c r="A1968" t="str">
        <f t="shared" si="30"/>
        <v>3_524</v>
      </c>
      <c r="B1968" s="1">
        <v>3</v>
      </c>
      <c r="C1968" s="1">
        <v>524</v>
      </c>
      <c r="D1968" s="1">
        <v>0.95655999999999997</v>
      </c>
      <c r="E1968" s="1">
        <v>2.0116999999999998</v>
      </c>
      <c r="F1968" s="1">
        <v>-7.0118999999999997E-3</v>
      </c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</row>
    <row r="1969" spans="1:17" x14ac:dyDescent="0.25">
      <c r="A1969" t="str">
        <f t="shared" si="30"/>
        <v>3_525</v>
      </c>
      <c r="B1969" s="1">
        <v>3</v>
      </c>
      <c r="C1969" s="1">
        <v>525</v>
      </c>
      <c r="D1969" s="1">
        <v>0.87731999999999999</v>
      </c>
      <c r="E1969" s="1">
        <v>2.0131999999999999</v>
      </c>
      <c r="F1969" s="1">
        <v>4.2002999999999997E-3</v>
      </c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</row>
    <row r="1970" spans="1:17" x14ac:dyDescent="0.25">
      <c r="A1970" t="str">
        <f t="shared" si="30"/>
        <v>3_526</v>
      </c>
      <c r="B1970" s="1">
        <v>3</v>
      </c>
      <c r="C1970" s="1">
        <v>526</v>
      </c>
      <c r="D1970" s="1">
        <v>1.2778</v>
      </c>
      <c r="E1970" s="1">
        <v>2.0152999999999999</v>
      </c>
      <c r="F1970" s="1">
        <v>4.7882999999999997E-3</v>
      </c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</row>
    <row r="1971" spans="1:17" x14ac:dyDescent="0.25">
      <c r="A1971" t="str">
        <f t="shared" si="30"/>
        <v>3_527</v>
      </c>
      <c r="B1971" s="1">
        <v>3</v>
      </c>
      <c r="C1971" s="1">
        <v>527</v>
      </c>
      <c r="D1971" s="1">
        <v>1.5248999999999999</v>
      </c>
      <c r="E1971" s="1">
        <v>2.0177999999999998</v>
      </c>
      <c r="F1971" s="1">
        <v>-2.8168999999999998E-3</v>
      </c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</row>
    <row r="1972" spans="1:17" x14ac:dyDescent="0.25">
      <c r="A1972" t="str">
        <f t="shared" si="30"/>
        <v>3_528</v>
      </c>
      <c r="B1972" s="1">
        <v>3</v>
      </c>
      <c r="C1972" s="1">
        <v>528</v>
      </c>
      <c r="D1972" s="1">
        <v>1.4837</v>
      </c>
      <c r="E1972" s="1">
        <v>2.0204</v>
      </c>
      <c r="F1972" s="1">
        <v>-1.5819E-2</v>
      </c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</row>
    <row r="1973" spans="1:17" x14ac:dyDescent="0.25">
      <c r="A1973" t="str">
        <f t="shared" si="30"/>
        <v>3_529</v>
      </c>
      <c r="B1973" s="1">
        <v>3</v>
      </c>
      <c r="C1973" s="1">
        <v>529</v>
      </c>
      <c r="D1973" s="1">
        <v>1.5117</v>
      </c>
      <c r="E1973" s="1">
        <v>2.0230000000000001</v>
      </c>
      <c r="F1973" s="1">
        <v>1.3965E-2</v>
      </c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</row>
    <row r="1974" spans="1:17" x14ac:dyDescent="0.25">
      <c r="A1974" t="str">
        <f t="shared" si="30"/>
        <v>3_530</v>
      </c>
      <c r="B1974" s="1">
        <v>3</v>
      </c>
      <c r="C1974" s="1">
        <v>530</v>
      </c>
      <c r="D1974" s="1">
        <v>1.5442</v>
      </c>
      <c r="E1974" s="1">
        <v>2.0257999999999998</v>
      </c>
      <c r="F1974" s="1">
        <v>-5.8177000000000003E-3</v>
      </c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</row>
    <row r="1975" spans="1:17" x14ac:dyDescent="0.25">
      <c r="A1975" t="str">
        <f t="shared" si="30"/>
        <v>3_531</v>
      </c>
      <c r="B1975" s="1">
        <v>3</v>
      </c>
      <c r="C1975" s="1">
        <v>531</v>
      </c>
      <c r="D1975" s="1">
        <v>1.6783999999999999</v>
      </c>
      <c r="E1975" s="1">
        <v>2.0285000000000002</v>
      </c>
      <c r="F1975" s="1">
        <v>1.7064000000000001E-3</v>
      </c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</row>
    <row r="1976" spans="1:17" x14ac:dyDescent="0.25">
      <c r="A1976" t="str">
        <f t="shared" si="30"/>
        <v>3_532</v>
      </c>
      <c r="B1976" s="1">
        <v>3</v>
      </c>
      <c r="C1976" s="1">
        <v>532</v>
      </c>
      <c r="D1976" s="1">
        <v>1.7350000000000001</v>
      </c>
      <c r="E1976" s="1">
        <v>2.0314000000000001</v>
      </c>
      <c r="F1976" s="1">
        <v>-1.0713E-2</v>
      </c>
      <c r="G1976" s="1"/>
      <c r="H1976" s="1"/>
      <c r="I1976" s="1"/>
      <c r="J1976" s="1"/>
      <c r="K1976" s="1"/>
      <c r="L1976" s="1"/>
      <c r="M1976" s="1"/>
      <c r="N1976" s="1"/>
      <c r="O1976" s="1"/>
      <c r="P1976" s="78"/>
      <c r="Q1976" s="78"/>
    </row>
    <row r="1977" spans="1:17" x14ac:dyDescent="0.25">
      <c r="A1977" t="str">
        <f t="shared" si="30"/>
        <v>3_533</v>
      </c>
      <c r="B1977" s="1">
        <v>3</v>
      </c>
      <c r="C1977" s="1">
        <v>533</v>
      </c>
      <c r="D1977" s="1">
        <v>2.2042000000000002</v>
      </c>
      <c r="E1977" s="1">
        <v>2.0345</v>
      </c>
      <c r="F1977" s="1">
        <v>1.9165000000000001E-2</v>
      </c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</row>
    <row r="1978" spans="1:17" x14ac:dyDescent="0.25">
      <c r="A1978" t="str">
        <f t="shared" si="30"/>
        <v>3_534</v>
      </c>
      <c r="B1978" s="1">
        <v>3</v>
      </c>
      <c r="C1978" s="1">
        <v>534</v>
      </c>
      <c r="D1978" s="1">
        <v>2.452</v>
      </c>
      <c r="E1978" s="1">
        <v>2.0385</v>
      </c>
      <c r="F1978" s="1">
        <v>-1.7856E-2</v>
      </c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</row>
    <row r="1979" spans="1:17" x14ac:dyDescent="0.25">
      <c r="A1979" t="str">
        <f t="shared" si="30"/>
        <v>3_535</v>
      </c>
      <c r="B1979" s="1">
        <v>3</v>
      </c>
      <c r="C1979" s="1">
        <v>535</v>
      </c>
      <c r="D1979" s="1">
        <v>2.3012999999999999</v>
      </c>
      <c r="E1979" s="1">
        <v>2.0427</v>
      </c>
      <c r="F1979" s="1">
        <v>-5.2115E-3</v>
      </c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</row>
    <row r="1980" spans="1:17" x14ac:dyDescent="0.25">
      <c r="A1980" t="str">
        <f t="shared" si="30"/>
        <v>3_536</v>
      </c>
      <c r="B1980" s="1">
        <v>3</v>
      </c>
      <c r="C1980" s="1">
        <v>536</v>
      </c>
      <c r="D1980" s="1">
        <v>2.7488000000000001</v>
      </c>
      <c r="E1980" s="1">
        <v>2.0468999999999999</v>
      </c>
      <c r="F1980" s="1">
        <v>7.1082000000000003E-3</v>
      </c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</row>
    <row r="1981" spans="1:17" x14ac:dyDescent="0.25">
      <c r="A1981" t="str">
        <f t="shared" si="30"/>
        <v>3_537</v>
      </c>
      <c r="B1981" s="1">
        <v>3</v>
      </c>
      <c r="C1981" s="1">
        <v>537</v>
      </c>
      <c r="D1981" s="1">
        <v>2.9205999999999999</v>
      </c>
      <c r="E1981" s="1">
        <v>2.0518999999999998</v>
      </c>
      <c r="F1981" s="1">
        <v>-9.5992999999999998E-3</v>
      </c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</row>
    <row r="1982" spans="1:17" x14ac:dyDescent="0.25">
      <c r="A1982" t="str">
        <f t="shared" si="30"/>
        <v>3_538</v>
      </c>
      <c r="B1982" s="1">
        <v>3</v>
      </c>
      <c r="C1982" s="1">
        <v>538</v>
      </c>
      <c r="D1982" s="1">
        <v>2.6448</v>
      </c>
      <c r="E1982" s="1">
        <v>2.0565000000000002</v>
      </c>
      <c r="F1982" s="1">
        <v>2.1396000000000002E-3</v>
      </c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</row>
    <row r="1983" spans="1:17" x14ac:dyDescent="0.25">
      <c r="A1983" t="str">
        <f t="shared" si="30"/>
        <v>3_539</v>
      </c>
      <c r="B1983" s="1">
        <v>3</v>
      </c>
      <c r="C1983" s="1">
        <v>539</v>
      </c>
      <c r="D1983" s="1">
        <v>3.0977999999999999</v>
      </c>
      <c r="E1983" s="1">
        <v>2.0615000000000001</v>
      </c>
      <c r="F1983" s="1">
        <v>3.9215999999999999E-3</v>
      </c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</row>
    <row r="1984" spans="1:17" x14ac:dyDescent="0.25">
      <c r="A1984" t="str">
        <f t="shared" si="30"/>
        <v>3_540</v>
      </c>
      <c r="B1984" s="1">
        <v>3</v>
      </c>
      <c r="C1984" s="1">
        <v>540</v>
      </c>
      <c r="D1984" s="1">
        <v>3.1248</v>
      </c>
      <c r="E1984" s="1">
        <v>2.0668000000000002</v>
      </c>
      <c r="F1984" s="1">
        <v>5.4635999999999999E-3</v>
      </c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</row>
    <row r="1985" spans="1:17" x14ac:dyDescent="0.25">
      <c r="A1985" t="str">
        <f t="shared" si="30"/>
        <v>3_541</v>
      </c>
      <c r="B1985" s="1">
        <v>3</v>
      </c>
      <c r="C1985" s="1">
        <v>541</v>
      </c>
      <c r="D1985" s="1">
        <v>3.3307000000000002</v>
      </c>
      <c r="E1985" s="1">
        <v>2.0722</v>
      </c>
      <c r="F1985" s="1">
        <v>-2.9359E-2</v>
      </c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</row>
    <row r="1986" spans="1:17" x14ac:dyDescent="0.25">
      <c r="A1986" t="str">
        <f t="shared" si="30"/>
        <v>3_542</v>
      </c>
      <c r="B1986" s="1">
        <v>3</v>
      </c>
      <c r="C1986" s="1">
        <v>542</v>
      </c>
      <c r="D1986" s="1">
        <v>3.6518999999999999</v>
      </c>
      <c r="E1986" s="1">
        <v>2.0781000000000001</v>
      </c>
      <c r="F1986" s="1">
        <v>9.6644999999999995E-3</v>
      </c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</row>
    <row r="1987" spans="1:17" x14ac:dyDescent="0.25">
      <c r="A1987" t="str">
        <f t="shared" ref="A1987:A2050" si="31">B1987&amp;"_"&amp;C1987</f>
        <v>3_543</v>
      </c>
      <c r="B1987" s="1">
        <v>3</v>
      </c>
      <c r="C1987" s="1">
        <v>543</v>
      </c>
      <c r="D1987" s="1">
        <v>3.9369999999999998</v>
      </c>
      <c r="E1987" s="1">
        <v>2.0847000000000002</v>
      </c>
      <c r="F1987" s="1">
        <v>1.4324E-2</v>
      </c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</row>
    <row r="1988" spans="1:17" x14ac:dyDescent="0.25">
      <c r="A1988" t="str">
        <f t="shared" si="31"/>
        <v>3_544</v>
      </c>
      <c r="B1988" s="1">
        <v>3</v>
      </c>
      <c r="C1988" s="1">
        <v>544</v>
      </c>
      <c r="D1988" s="1">
        <v>3.5425</v>
      </c>
      <c r="E1988" s="1">
        <v>2.0912999999999999</v>
      </c>
      <c r="F1988" s="1">
        <v>-1.5709999999999998E-2</v>
      </c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</row>
    <row r="1989" spans="1:17" x14ac:dyDescent="0.25">
      <c r="A1989" t="str">
        <f t="shared" si="31"/>
        <v>3_545</v>
      </c>
      <c r="B1989" s="1">
        <v>3</v>
      </c>
      <c r="C1989" s="1">
        <v>545</v>
      </c>
      <c r="D1989" s="1">
        <v>3.1930000000000001</v>
      </c>
      <c r="E1989" s="1">
        <v>2.097</v>
      </c>
      <c r="F1989" s="1">
        <v>-1.0853E-2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</row>
    <row r="1990" spans="1:17" x14ac:dyDescent="0.25">
      <c r="A1990" t="str">
        <f t="shared" si="31"/>
        <v>3_546</v>
      </c>
      <c r="B1990" s="1">
        <v>3</v>
      </c>
      <c r="C1990" s="1">
        <v>546</v>
      </c>
      <c r="D1990" s="1">
        <v>3.6213000000000002</v>
      </c>
      <c r="E1990" s="1">
        <v>2.1030000000000002</v>
      </c>
      <c r="F1990" s="1">
        <v>5.012E-3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</row>
    <row r="1991" spans="1:17" x14ac:dyDescent="0.25">
      <c r="A1991" t="str">
        <f t="shared" si="31"/>
        <v>3_547</v>
      </c>
      <c r="B1991" s="1">
        <v>3</v>
      </c>
      <c r="C1991" s="1">
        <v>547</v>
      </c>
      <c r="D1991" s="1">
        <v>3.8727999999999998</v>
      </c>
      <c r="E1991" s="1">
        <v>2.1095000000000002</v>
      </c>
      <c r="F1991" s="1">
        <v>-4.4580999999999999E-5</v>
      </c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</row>
    <row r="1992" spans="1:17" x14ac:dyDescent="0.25">
      <c r="A1992" t="str">
        <f t="shared" si="31"/>
        <v>3_548</v>
      </c>
      <c r="B1992" s="1">
        <v>3</v>
      </c>
      <c r="C1992" s="1">
        <v>548</v>
      </c>
      <c r="D1992" s="1">
        <v>3.6448</v>
      </c>
      <c r="E1992" s="1">
        <v>2.1160999999999999</v>
      </c>
      <c r="F1992" s="1">
        <v>-2.8701E-3</v>
      </c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</row>
    <row r="1993" spans="1:17" x14ac:dyDescent="0.25">
      <c r="A1993" t="str">
        <f t="shared" si="31"/>
        <v>3_549</v>
      </c>
      <c r="B1993" s="1">
        <v>3</v>
      </c>
      <c r="C1993" s="1">
        <v>549</v>
      </c>
      <c r="D1993" s="1">
        <v>4.1116999999999999</v>
      </c>
      <c r="E1993" s="1">
        <v>2.1230000000000002</v>
      </c>
      <c r="F1993" s="1">
        <v>2.8839E-2</v>
      </c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</row>
    <row r="1994" spans="1:17" x14ac:dyDescent="0.25">
      <c r="A1994" t="str">
        <f t="shared" si="31"/>
        <v>3_550</v>
      </c>
      <c r="B1994" s="1">
        <v>3</v>
      </c>
      <c r="C1994" s="1">
        <v>550</v>
      </c>
      <c r="D1994" s="1">
        <v>4.0675999999999997</v>
      </c>
      <c r="E1994" s="1">
        <v>2.13</v>
      </c>
      <c r="F1994" s="1">
        <v>1.5573999999999999E-2</v>
      </c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</row>
    <row r="1995" spans="1:17" x14ac:dyDescent="0.25">
      <c r="A1995" t="str">
        <f t="shared" si="31"/>
        <v>3_551</v>
      </c>
      <c r="B1995" s="1">
        <v>3</v>
      </c>
      <c r="C1995" s="1">
        <v>551</v>
      </c>
      <c r="D1995" s="1">
        <v>4.5213999999999999</v>
      </c>
      <c r="E1995" s="1">
        <v>2.1377999999999999</v>
      </c>
      <c r="F1995" s="1">
        <v>2.2075000000000001E-2</v>
      </c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</row>
    <row r="1996" spans="1:17" x14ac:dyDescent="0.25">
      <c r="A1996" t="str">
        <f t="shared" si="31"/>
        <v>3_552</v>
      </c>
      <c r="B1996" s="1">
        <v>3</v>
      </c>
      <c r="C1996" s="1">
        <v>552</v>
      </c>
      <c r="D1996" s="1">
        <v>4.3667999999999996</v>
      </c>
      <c r="E1996" s="1">
        <v>2.1459000000000001</v>
      </c>
      <c r="F1996" s="1">
        <v>-1.3292E-2</v>
      </c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</row>
    <row r="1997" spans="1:17" x14ac:dyDescent="0.25">
      <c r="A1997" t="str">
        <f t="shared" si="31"/>
        <v>3_553</v>
      </c>
      <c r="B1997" s="1">
        <v>3</v>
      </c>
      <c r="C1997" s="1">
        <v>553</v>
      </c>
      <c r="D1997" s="1">
        <v>4.5061999999999998</v>
      </c>
      <c r="E1997" s="1">
        <v>2.1539000000000001</v>
      </c>
      <c r="F1997" s="1">
        <v>-9.9045999999999995E-3</v>
      </c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</row>
    <row r="1998" spans="1:17" x14ac:dyDescent="0.25">
      <c r="A1998" t="str">
        <f t="shared" si="31"/>
        <v>3_554</v>
      </c>
      <c r="B1998" s="1">
        <v>3</v>
      </c>
      <c r="C1998" s="1">
        <v>554</v>
      </c>
      <c r="D1998" s="1">
        <v>4.5446999999999997</v>
      </c>
      <c r="E1998" s="1">
        <v>2.1621999999999999</v>
      </c>
      <c r="F1998" s="1">
        <v>1.1833E-2</v>
      </c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</row>
    <row r="1999" spans="1:17" x14ac:dyDescent="0.25">
      <c r="A1999" t="str">
        <f t="shared" si="31"/>
        <v>3_555</v>
      </c>
      <c r="B1999" s="1">
        <v>3</v>
      </c>
      <c r="C1999" s="1">
        <v>555</v>
      </c>
      <c r="D1999" s="1">
        <v>4.5757000000000003</v>
      </c>
      <c r="E1999" s="1">
        <v>2.1705999999999999</v>
      </c>
      <c r="F1999" s="1">
        <v>2.7836E-2</v>
      </c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</row>
    <row r="2000" spans="1:17" x14ac:dyDescent="0.25">
      <c r="A2000" t="str">
        <f t="shared" si="31"/>
        <v>3_556</v>
      </c>
      <c r="B2000" s="1">
        <v>3</v>
      </c>
      <c r="C2000" s="1">
        <v>556</v>
      </c>
      <c r="D2000" s="1">
        <v>4.3464</v>
      </c>
      <c r="E2000" s="1">
        <v>2.1785000000000001</v>
      </c>
      <c r="F2000" s="1">
        <v>7.1452E-3</v>
      </c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</row>
    <row r="2001" spans="1:17" x14ac:dyDescent="0.25">
      <c r="A2001" t="str">
        <f t="shared" si="31"/>
        <v>3_557</v>
      </c>
      <c r="B2001" s="1">
        <v>3</v>
      </c>
      <c r="C2001" s="1">
        <v>557</v>
      </c>
      <c r="D2001" s="1">
        <v>4.0495999999999999</v>
      </c>
      <c r="E2001" s="1">
        <v>2.1861000000000002</v>
      </c>
      <c r="F2001" s="1">
        <v>-9.1309000000000008E-3</v>
      </c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</row>
    <row r="2002" spans="1:17" x14ac:dyDescent="0.25">
      <c r="A2002" t="str">
        <f t="shared" si="31"/>
        <v>3_558</v>
      </c>
      <c r="B2002" s="1">
        <v>3</v>
      </c>
      <c r="C2002" s="1">
        <v>558</v>
      </c>
      <c r="D2002" s="1">
        <v>4.0044000000000004</v>
      </c>
      <c r="E2002" s="1">
        <v>2.1932</v>
      </c>
      <c r="F2002" s="1">
        <v>-1.2199E-2</v>
      </c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</row>
    <row r="2003" spans="1:17" x14ac:dyDescent="0.25">
      <c r="A2003" t="str">
        <f t="shared" si="31"/>
        <v>3_559</v>
      </c>
      <c r="B2003" s="1">
        <v>3</v>
      </c>
      <c r="C2003" s="1">
        <v>559</v>
      </c>
      <c r="D2003" s="1">
        <v>4.5347999999999997</v>
      </c>
      <c r="E2003" s="1">
        <v>2.2010999999999998</v>
      </c>
      <c r="F2003" s="1">
        <v>1.8984999999999998E-2</v>
      </c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</row>
    <row r="2004" spans="1:17" x14ac:dyDescent="0.25">
      <c r="A2004" t="str">
        <f t="shared" si="31"/>
        <v>3_560</v>
      </c>
      <c r="B2004" s="1">
        <v>3</v>
      </c>
      <c r="C2004" s="1">
        <v>560</v>
      </c>
      <c r="D2004" s="1">
        <v>5.2483000000000004</v>
      </c>
      <c r="E2004" s="1">
        <v>2.2101999999999999</v>
      </c>
      <c r="F2004" s="1">
        <v>2.5672E-2</v>
      </c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</row>
    <row r="2005" spans="1:17" x14ac:dyDescent="0.25">
      <c r="A2005" t="str">
        <f t="shared" si="31"/>
        <v>3_561</v>
      </c>
      <c r="B2005" s="1">
        <v>3</v>
      </c>
      <c r="C2005" s="1">
        <v>561</v>
      </c>
      <c r="D2005" s="1">
        <v>5.7065999999999999</v>
      </c>
      <c r="E2005" s="1">
        <v>2.2204999999999999</v>
      </c>
      <c r="F2005" s="1">
        <v>4.3562999999999996E-3</v>
      </c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</row>
    <row r="2006" spans="1:17" x14ac:dyDescent="0.25">
      <c r="A2006" t="str">
        <f t="shared" si="31"/>
        <v>3_562</v>
      </c>
      <c r="B2006" s="1">
        <v>3</v>
      </c>
      <c r="C2006" s="1">
        <v>562</v>
      </c>
      <c r="D2006" s="1">
        <v>6.0712999999999999</v>
      </c>
      <c r="E2006" s="1">
        <v>2.2313999999999998</v>
      </c>
      <c r="F2006" s="1">
        <v>-4.0121999999999998E-4</v>
      </c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</row>
    <row r="2007" spans="1:17" x14ac:dyDescent="0.25">
      <c r="A2007" t="str">
        <f t="shared" si="31"/>
        <v>3_563</v>
      </c>
      <c r="B2007" s="1">
        <v>3</v>
      </c>
      <c r="C2007" s="1">
        <v>563</v>
      </c>
      <c r="D2007" s="1">
        <v>6.2027000000000001</v>
      </c>
      <c r="E2007" s="1">
        <v>2.2431000000000001</v>
      </c>
      <c r="F2007" s="1">
        <v>1.4585000000000001E-2</v>
      </c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</row>
    <row r="2008" spans="1:17" x14ac:dyDescent="0.25">
      <c r="A2008" t="str">
        <f t="shared" si="31"/>
        <v>3_564</v>
      </c>
      <c r="B2008" s="1">
        <v>3</v>
      </c>
      <c r="C2008" s="1">
        <v>564</v>
      </c>
      <c r="D2008" s="1">
        <v>6.2877999999999998</v>
      </c>
      <c r="E2008" s="1">
        <v>2.2547999999999999</v>
      </c>
      <c r="F2008" s="1">
        <v>-1.2473E-2</v>
      </c>
      <c r="G2008" s="1"/>
      <c r="H2008" s="1"/>
      <c r="I2008" s="1"/>
      <c r="J2008" s="1"/>
      <c r="K2008" s="1"/>
      <c r="L2008" s="1"/>
      <c r="M2008" s="1"/>
      <c r="N2008" s="1"/>
      <c r="O2008" s="78"/>
      <c r="P2008" s="1"/>
      <c r="Q2008" s="1"/>
    </row>
    <row r="2009" spans="1:17" x14ac:dyDescent="0.25">
      <c r="A2009" t="str">
        <f t="shared" si="31"/>
        <v>3_565</v>
      </c>
      <c r="B2009" s="1">
        <v>3</v>
      </c>
      <c r="C2009" s="1">
        <v>565</v>
      </c>
      <c r="D2009" s="1">
        <v>6.1101999999999999</v>
      </c>
      <c r="E2009" s="1">
        <v>2.2663000000000002</v>
      </c>
      <c r="F2009" s="1">
        <v>-6.2464E-3</v>
      </c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</row>
    <row r="2010" spans="1:17" x14ac:dyDescent="0.25">
      <c r="A2010" t="str">
        <f t="shared" si="31"/>
        <v>3_566</v>
      </c>
      <c r="B2010" s="1">
        <v>3</v>
      </c>
      <c r="C2010" s="1">
        <v>566</v>
      </c>
      <c r="D2010" s="1">
        <v>6.4093</v>
      </c>
      <c r="E2010" s="1">
        <v>2.2780999999999998</v>
      </c>
      <c r="F2010" s="1">
        <v>-1.7363E-2</v>
      </c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</row>
    <row r="2011" spans="1:17" x14ac:dyDescent="0.25">
      <c r="A2011" t="str">
        <f t="shared" si="31"/>
        <v>3_567</v>
      </c>
      <c r="B2011" s="1">
        <v>3</v>
      </c>
      <c r="C2011" s="1">
        <v>567</v>
      </c>
      <c r="D2011" s="1">
        <v>6.3518999999999997</v>
      </c>
      <c r="E2011" s="1">
        <v>2.2902</v>
      </c>
      <c r="F2011" s="1">
        <v>3.2117E-2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</row>
    <row r="2012" spans="1:17" x14ac:dyDescent="0.25">
      <c r="A2012" t="str">
        <f t="shared" si="31"/>
        <v>3_568</v>
      </c>
      <c r="B2012" s="1">
        <v>3</v>
      </c>
      <c r="C2012" s="1">
        <v>568</v>
      </c>
      <c r="D2012" s="1">
        <v>6.4215</v>
      </c>
      <c r="E2012" s="1">
        <v>2.3022999999999998</v>
      </c>
      <c r="F2012" s="1">
        <v>1.1869999999999999E-3</v>
      </c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</row>
    <row r="2013" spans="1:17" x14ac:dyDescent="0.25">
      <c r="A2013" t="str">
        <f t="shared" si="31"/>
        <v>3_569</v>
      </c>
      <c r="B2013" s="1">
        <v>3</v>
      </c>
      <c r="C2013" s="1">
        <v>569</v>
      </c>
      <c r="D2013" s="1">
        <v>6.2186000000000003</v>
      </c>
      <c r="E2013" s="1">
        <v>2.3144999999999998</v>
      </c>
      <c r="F2013" s="1">
        <v>-1.6479000000000001E-3</v>
      </c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</row>
    <row r="2014" spans="1:17" x14ac:dyDescent="0.25">
      <c r="A2014" t="str">
        <f t="shared" si="31"/>
        <v>3_570</v>
      </c>
      <c r="B2014" s="1">
        <v>3</v>
      </c>
      <c r="C2014" s="1">
        <v>570</v>
      </c>
      <c r="D2014" s="1">
        <v>6.4146999999999998</v>
      </c>
      <c r="E2014" s="1">
        <v>2.3268</v>
      </c>
      <c r="F2014" s="1">
        <v>2.6457000000000001E-2</v>
      </c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</row>
    <row r="2015" spans="1:17" x14ac:dyDescent="0.25">
      <c r="A2015" t="str">
        <f t="shared" si="31"/>
        <v>3_571</v>
      </c>
      <c r="B2015" s="1">
        <v>3</v>
      </c>
      <c r="C2015" s="1">
        <v>571</v>
      </c>
      <c r="D2015" s="1">
        <v>6.2053000000000003</v>
      </c>
      <c r="E2015" s="1">
        <v>2.3391000000000002</v>
      </c>
      <c r="F2015" s="1">
        <v>-5.1095000000000003E-3</v>
      </c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</row>
    <row r="2016" spans="1:17" x14ac:dyDescent="0.25">
      <c r="A2016" t="str">
        <f t="shared" si="31"/>
        <v>3_572</v>
      </c>
      <c r="B2016" s="1">
        <v>3</v>
      </c>
      <c r="C2016" s="1">
        <v>572</v>
      </c>
      <c r="D2016" s="1">
        <v>6.3257000000000003</v>
      </c>
      <c r="E2016" s="1">
        <v>2.3512</v>
      </c>
      <c r="F2016" s="1">
        <v>9.2922000000000005E-3</v>
      </c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</row>
    <row r="2017" spans="1:17" x14ac:dyDescent="0.25">
      <c r="A2017" t="str">
        <f t="shared" si="31"/>
        <v>3_573</v>
      </c>
      <c r="B2017" s="1">
        <v>3</v>
      </c>
      <c r="C2017" s="1">
        <v>573</v>
      </c>
      <c r="D2017" s="1">
        <v>7.1769999999999996</v>
      </c>
      <c r="E2017" s="1">
        <v>2.3645</v>
      </c>
      <c r="F2017" s="1">
        <v>1.4723999999999999E-2</v>
      </c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</row>
    <row r="2018" spans="1:17" x14ac:dyDescent="0.25">
      <c r="A2018" t="str">
        <f t="shared" si="31"/>
        <v>3_574</v>
      </c>
      <c r="B2018" s="1">
        <v>3</v>
      </c>
      <c r="C2018" s="1">
        <v>574</v>
      </c>
      <c r="D2018" s="1">
        <v>6.9855999999999998</v>
      </c>
      <c r="E2018" s="1">
        <v>2.3784000000000001</v>
      </c>
      <c r="F2018" s="1">
        <v>-1.3084E-2</v>
      </c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</row>
    <row r="2019" spans="1:17" x14ac:dyDescent="0.25">
      <c r="A2019" t="str">
        <f t="shared" si="31"/>
        <v>3_575</v>
      </c>
      <c r="B2019" s="1">
        <v>3</v>
      </c>
      <c r="C2019" s="1">
        <v>575</v>
      </c>
      <c r="D2019" s="1">
        <v>6.3494000000000002</v>
      </c>
      <c r="E2019" s="1">
        <v>2.3919000000000001</v>
      </c>
      <c r="F2019" s="1">
        <v>9.9962000000000002E-3</v>
      </c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</row>
    <row r="2020" spans="1:17" x14ac:dyDescent="0.25">
      <c r="A2020" t="str">
        <f t="shared" si="31"/>
        <v>3_576</v>
      </c>
      <c r="B2020" s="1">
        <v>3</v>
      </c>
      <c r="C2020" s="1">
        <v>576</v>
      </c>
      <c r="D2020" s="1">
        <v>6.0696000000000003</v>
      </c>
      <c r="E2020" s="1">
        <v>2.4041999999999999</v>
      </c>
      <c r="F2020" s="1">
        <v>1.8020999999999999E-2</v>
      </c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</row>
    <row r="2021" spans="1:17" x14ac:dyDescent="0.25">
      <c r="A2021" t="str">
        <f t="shared" si="31"/>
        <v>3_577</v>
      </c>
      <c r="B2021" s="1">
        <v>3</v>
      </c>
      <c r="C2021" s="1">
        <v>577</v>
      </c>
      <c r="D2021" s="1">
        <v>6.2012</v>
      </c>
      <c r="E2021" s="1">
        <v>2.4165000000000001</v>
      </c>
      <c r="F2021" s="1">
        <v>4.5631999999999999E-2</v>
      </c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</row>
    <row r="2022" spans="1:17" x14ac:dyDescent="0.25">
      <c r="A2022" t="str">
        <f t="shared" si="31"/>
        <v>3_578</v>
      </c>
      <c r="B2022" s="1">
        <v>3</v>
      </c>
      <c r="C2022" s="1">
        <v>578</v>
      </c>
      <c r="D2022" s="1">
        <v>6.3833000000000002</v>
      </c>
      <c r="E2022" s="1">
        <v>2.4289999999999998</v>
      </c>
      <c r="F2022" s="1">
        <v>2.7140000000000001E-2</v>
      </c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</row>
    <row r="2023" spans="1:17" x14ac:dyDescent="0.25">
      <c r="A2023" t="str">
        <f t="shared" si="31"/>
        <v>3_579</v>
      </c>
      <c r="B2023" s="1">
        <v>3</v>
      </c>
      <c r="C2023" s="1">
        <v>579</v>
      </c>
      <c r="D2023" s="1">
        <v>6.3014999999999999</v>
      </c>
      <c r="E2023" s="1">
        <v>2.4418000000000002</v>
      </c>
      <c r="F2023" s="1">
        <v>-3.5615999999999998E-3</v>
      </c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</row>
    <row r="2024" spans="1:17" x14ac:dyDescent="0.25">
      <c r="A2024" t="str">
        <f t="shared" si="31"/>
        <v>3_580</v>
      </c>
      <c r="B2024" s="1">
        <v>3</v>
      </c>
      <c r="C2024" s="1">
        <v>580</v>
      </c>
      <c r="D2024" s="1">
        <v>5.8651999999999997</v>
      </c>
      <c r="E2024" s="1">
        <v>2.4542000000000002</v>
      </c>
      <c r="F2024" s="1">
        <v>1.091E-3</v>
      </c>
      <c r="G2024" s="1"/>
      <c r="H2024" s="1"/>
      <c r="I2024" s="1"/>
      <c r="J2024" s="1"/>
      <c r="K2024" s="1"/>
      <c r="L2024" s="1"/>
      <c r="M2024" s="78"/>
      <c r="N2024" s="1"/>
      <c r="O2024" s="1"/>
      <c r="P2024" s="1"/>
      <c r="Q2024" s="1"/>
    </row>
    <row r="2025" spans="1:17" x14ac:dyDescent="0.25">
      <c r="A2025" t="str">
        <f t="shared" si="31"/>
        <v>3_581</v>
      </c>
      <c r="B2025" s="1">
        <v>3</v>
      </c>
      <c r="C2025" s="1">
        <v>581</v>
      </c>
      <c r="D2025" s="1">
        <v>5.2698</v>
      </c>
      <c r="E2025" s="1">
        <v>2.4659</v>
      </c>
      <c r="F2025" s="1">
        <v>-6.7685999999999996E-3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</row>
    <row r="2026" spans="1:17" x14ac:dyDescent="0.25">
      <c r="A2026" t="str">
        <f t="shared" si="31"/>
        <v>3_582</v>
      </c>
      <c r="B2026" s="1">
        <v>3</v>
      </c>
      <c r="C2026" s="1">
        <v>582</v>
      </c>
      <c r="D2026" s="1">
        <v>5.1539000000000001</v>
      </c>
      <c r="E2026" s="1">
        <v>2.4765000000000001</v>
      </c>
      <c r="F2026" s="1">
        <v>-2.3906E-2</v>
      </c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</row>
    <row r="2027" spans="1:17" x14ac:dyDescent="0.25">
      <c r="A2027" t="str">
        <f t="shared" si="31"/>
        <v>3_583</v>
      </c>
      <c r="B2027" s="1">
        <v>3</v>
      </c>
      <c r="C2027" s="1">
        <v>583</v>
      </c>
      <c r="D2027" s="1">
        <v>5.1734999999999998</v>
      </c>
      <c r="E2027" s="1">
        <v>2.4876999999999998</v>
      </c>
      <c r="F2027" s="1">
        <v>8.5801000000000002E-3</v>
      </c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</row>
    <row r="2028" spans="1:17" x14ac:dyDescent="0.25">
      <c r="A2028" t="str">
        <f t="shared" si="31"/>
        <v>3_584</v>
      </c>
      <c r="B2028" s="1">
        <v>3</v>
      </c>
      <c r="C2028" s="1">
        <v>584</v>
      </c>
      <c r="D2028" s="1">
        <v>5.1242999999999999</v>
      </c>
      <c r="E2028" s="1">
        <v>2.4982000000000002</v>
      </c>
      <c r="F2028" s="1">
        <v>-2.0220999999999999E-2</v>
      </c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</row>
    <row r="2029" spans="1:17" x14ac:dyDescent="0.25">
      <c r="A2029" t="str">
        <f t="shared" si="31"/>
        <v>3_585</v>
      </c>
      <c r="B2029" s="1">
        <v>3</v>
      </c>
      <c r="C2029" s="1">
        <v>585</v>
      </c>
      <c r="D2029" s="1">
        <v>4.9667000000000003</v>
      </c>
      <c r="E2029" s="1">
        <v>2.5087999999999999</v>
      </c>
      <c r="F2029" s="1">
        <v>1.2561E-3</v>
      </c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</row>
    <row r="2030" spans="1:17" x14ac:dyDescent="0.25">
      <c r="A2030" t="str">
        <f t="shared" si="31"/>
        <v>3_586</v>
      </c>
      <c r="B2030" s="1">
        <v>3</v>
      </c>
      <c r="C2030" s="1">
        <v>586</v>
      </c>
      <c r="D2030" s="1">
        <v>5.4227999999999996</v>
      </c>
      <c r="E2030" s="1">
        <v>2.5196999999999998</v>
      </c>
      <c r="F2030" s="1">
        <v>-4.9296000000000001E-3</v>
      </c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</row>
    <row r="2031" spans="1:17" x14ac:dyDescent="0.25">
      <c r="A2031" t="str">
        <f t="shared" si="31"/>
        <v>3_587</v>
      </c>
      <c r="B2031" s="1">
        <v>3</v>
      </c>
      <c r="C2031" s="1">
        <v>587</v>
      </c>
      <c r="D2031" s="1">
        <v>5.3513999999999999</v>
      </c>
      <c r="E2031" s="1">
        <v>2.5310999999999999</v>
      </c>
      <c r="F2031" s="1">
        <v>-4.5804000000000001E-3</v>
      </c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</row>
    <row r="2032" spans="1:17" x14ac:dyDescent="0.25">
      <c r="A2032" t="str">
        <f t="shared" si="31"/>
        <v>3_588</v>
      </c>
      <c r="B2032" s="1">
        <v>3</v>
      </c>
      <c r="C2032" s="1">
        <v>588</v>
      </c>
      <c r="D2032" s="1">
        <v>5.3666</v>
      </c>
      <c r="E2032" s="1">
        <v>2.5425</v>
      </c>
      <c r="F2032" s="1">
        <v>2.6557999999999998E-2</v>
      </c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</row>
    <row r="2033" spans="1:17" x14ac:dyDescent="0.25">
      <c r="A2033" t="str">
        <f t="shared" si="31"/>
        <v>3_589</v>
      </c>
      <c r="B2033" s="1">
        <v>3</v>
      </c>
      <c r="C2033" s="1">
        <v>589</v>
      </c>
      <c r="D2033" s="1">
        <v>5.5561999999999996</v>
      </c>
      <c r="E2033" s="1">
        <v>2.5539000000000001</v>
      </c>
      <c r="F2033" s="1">
        <v>-8.0630000000000007E-3</v>
      </c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</row>
    <row r="2034" spans="1:17" x14ac:dyDescent="0.25">
      <c r="A2034" t="str">
        <f t="shared" si="31"/>
        <v>3_590</v>
      </c>
      <c r="B2034" s="1">
        <v>3</v>
      </c>
      <c r="C2034" s="1">
        <v>590</v>
      </c>
      <c r="D2034" s="1">
        <v>5.4028999999999998</v>
      </c>
      <c r="E2034" s="1">
        <v>2.5655999999999999</v>
      </c>
      <c r="F2034" s="1">
        <v>3.5507999999999998E-3</v>
      </c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</row>
    <row r="2035" spans="1:17" x14ac:dyDescent="0.25">
      <c r="A2035" t="str">
        <f t="shared" si="31"/>
        <v>3_591</v>
      </c>
      <c r="B2035" s="1">
        <v>3</v>
      </c>
      <c r="C2035" s="1">
        <v>591</v>
      </c>
      <c r="D2035" s="1">
        <v>5.1849999999999996</v>
      </c>
      <c r="E2035" s="1">
        <v>2.5771000000000002</v>
      </c>
      <c r="F2035" s="1">
        <v>-1.2395E-2</v>
      </c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</row>
    <row r="2036" spans="1:17" x14ac:dyDescent="0.25">
      <c r="A2036" t="str">
        <f t="shared" si="31"/>
        <v>3_592</v>
      </c>
      <c r="B2036" s="1">
        <v>3</v>
      </c>
      <c r="C2036" s="1">
        <v>592</v>
      </c>
      <c r="D2036" s="1">
        <v>5.2497999999999996</v>
      </c>
      <c r="E2036" s="1">
        <v>2.5878999999999999</v>
      </c>
      <c r="F2036" s="1">
        <v>-1.8527999999999999E-2</v>
      </c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</row>
    <row r="2037" spans="1:17" x14ac:dyDescent="0.25">
      <c r="A2037" t="str">
        <f t="shared" si="31"/>
        <v>3_593</v>
      </c>
      <c r="B2037" s="1">
        <v>3</v>
      </c>
      <c r="C2037" s="1">
        <v>593</v>
      </c>
      <c r="D2037" s="1">
        <v>5.2610000000000001</v>
      </c>
      <c r="E2037" s="1">
        <v>2.5992999999999999</v>
      </c>
      <c r="F2037" s="1">
        <v>3.0742999999999999E-3</v>
      </c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</row>
    <row r="2038" spans="1:17" x14ac:dyDescent="0.25">
      <c r="A2038" t="str">
        <f t="shared" si="31"/>
        <v>3_594</v>
      </c>
      <c r="B2038" s="1">
        <v>3</v>
      </c>
      <c r="C2038" s="1">
        <v>594</v>
      </c>
      <c r="D2038" s="1">
        <v>5.2939999999999996</v>
      </c>
      <c r="E2038" s="1">
        <v>2.6107999999999998</v>
      </c>
      <c r="F2038" s="1">
        <v>7.2610000000000003E-4</v>
      </c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</row>
    <row r="2039" spans="1:17" x14ac:dyDescent="0.25">
      <c r="A2039" t="str">
        <f t="shared" si="31"/>
        <v>3_595</v>
      </c>
      <c r="B2039" s="1">
        <v>3</v>
      </c>
      <c r="C2039" s="1">
        <v>595</v>
      </c>
      <c r="D2039" s="1">
        <v>5.4679000000000002</v>
      </c>
      <c r="E2039" s="1">
        <v>2.6223999999999998</v>
      </c>
      <c r="F2039" s="1">
        <v>2.1432E-2</v>
      </c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</row>
    <row r="2040" spans="1:17" x14ac:dyDescent="0.25">
      <c r="A2040" t="str">
        <f t="shared" si="31"/>
        <v>3_596</v>
      </c>
      <c r="B2040" s="1">
        <v>3</v>
      </c>
      <c r="C2040" s="1">
        <v>596</v>
      </c>
      <c r="D2040" s="1">
        <v>5.4771000000000001</v>
      </c>
      <c r="E2040" s="1">
        <v>2.6343000000000001</v>
      </c>
      <c r="F2040" s="1">
        <v>1.3103999999999999E-2</v>
      </c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</row>
    <row r="2041" spans="1:17" x14ac:dyDescent="0.25">
      <c r="A2041" t="str">
        <f t="shared" si="31"/>
        <v>3_597</v>
      </c>
      <c r="B2041" s="1">
        <v>3</v>
      </c>
      <c r="C2041" s="1">
        <v>597</v>
      </c>
      <c r="D2041" s="1">
        <v>5.2976000000000001</v>
      </c>
      <c r="E2041" s="1">
        <v>2.6459000000000001</v>
      </c>
      <c r="F2041" s="1">
        <v>-4.4453000000000001E-3</v>
      </c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</row>
    <row r="2042" spans="1:17" x14ac:dyDescent="0.25">
      <c r="A2042" t="str">
        <f t="shared" si="31"/>
        <v>3_598</v>
      </c>
      <c r="B2042" s="1">
        <v>3</v>
      </c>
      <c r="C2042" s="1">
        <v>598</v>
      </c>
      <c r="D2042" s="1">
        <v>5.3098000000000001</v>
      </c>
      <c r="E2042" s="1">
        <v>2.6577000000000002</v>
      </c>
      <c r="F2042" s="1">
        <v>-9.4924999999999992E-3</v>
      </c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</row>
    <row r="2043" spans="1:17" x14ac:dyDescent="0.25">
      <c r="A2043" t="str">
        <f t="shared" si="31"/>
        <v>3_599</v>
      </c>
      <c r="B2043" s="1">
        <v>3</v>
      </c>
      <c r="C2043" s="1">
        <v>599</v>
      </c>
      <c r="D2043" s="1">
        <v>5.0335000000000001</v>
      </c>
      <c r="E2043" s="1">
        <v>2.6692</v>
      </c>
      <c r="F2043" s="1">
        <v>-1.4257000000000001E-2</v>
      </c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</row>
    <row r="2044" spans="1:17" x14ac:dyDescent="0.25">
      <c r="A2044" t="str">
        <f t="shared" si="31"/>
        <v>3_600</v>
      </c>
      <c r="B2044" s="1">
        <v>3</v>
      </c>
      <c r="C2044" s="1">
        <v>600</v>
      </c>
      <c r="D2044" s="1">
        <v>5.2378</v>
      </c>
      <c r="E2044" s="1">
        <v>2.6802000000000001</v>
      </c>
      <c r="F2044" s="1">
        <v>5.5275999999999997E-3</v>
      </c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</row>
    <row r="2045" spans="1:17" x14ac:dyDescent="0.25">
      <c r="A2045" t="str">
        <f t="shared" si="31"/>
        <v>3_601</v>
      </c>
      <c r="B2045" s="1">
        <v>3</v>
      </c>
      <c r="C2045" s="1">
        <v>601</v>
      </c>
      <c r="D2045" s="1">
        <v>5.0763999999999996</v>
      </c>
      <c r="E2045" s="1">
        <v>2.6915</v>
      </c>
      <c r="F2045" s="1">
        <v>6.4467999999999999E-3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</row>
    <row r="2046" spans="1:17" x14ac:dyDescent="0.25">
      <c r="A2046" t="str">
        <f t="shared" si="31"/>
        <v>3_602</v>
      </c>
      <c r="B2046" s="1">
        <v>3</v>
      </c>
      <c r="C2046" s="1">
        <v>602</v>
      </c>
      <c r="D2046" s="1">
        <v>5.0351999999999997</v>
      </c>
      <c r="E2046" s="1">
        <v>2.7027000000000001</v>
      </c>
      <c r="F2046" s="1">
        <v>-2.5214E-2</v>
      </c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</row>
    <row r="2047" spans="1:17" x14ac:dyDescent="0.25">
      <c r="A2047" t="str">
        <f t="shared" si="31"/>
        <v>3_603</v>
      </c>
      <c r="B2047" s="1">
        <v>3</v>
      </c>
      <c r="C2047" s="1">
        <v>603</v>
      </c>
      <c r="D2047" s="1">
        <v>5.5521000000000003</v>
      </c>
      <c r="E2047" s="1">
        <v>2.7141999999999999</v>
      </c>
      <c r="F2047" s="1">
        <v>-3.6851000000000002E-3</v>
      </c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</row>
    <row r="2048" spans="1:17" x14ac:dyDescent="0.25">
      <c r="A2048" t="str">
        <f t="shared" si="31"/>
        <v>3_604</v>
      </c>
      <c r="B2048" s="1">
        <v>3</v>
      </c>
      <c r="C2048" s="1">
        <v>604</v>
      </c>
      <c r="D2048" s="1">
        <v>5.6778000000000004</v>
      </c>
      <c r="E2048" s="1">
        <v>2.7269999999999999</v>
      </c>
      <c r="F2048" s="1">
        <v>2.2596999999999999E-2</v>
      </c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</row>
    <row r="2049" spans="1:17" x14ac:dyDescent="0.25">
      <c r="A2049" t="str">
        <f t="shared" si="31"/>
        <v>3_605</v>
      </c>
      <c r="B2049" s="1">
        <v>3</v>
      </c>
      <c r="C2049" s="1">
        <v>605</v>
      </c>
      <c r="D2049" s="1">
        <v>5.8803999999999998</v>
      </c>
      <c r="E2049" s="1">
        <v>2.7404000000000002</v>
      </c>
      <c r="F2049" s="1">
        <v>1.0584E-2</v>
      </c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</row>
    <row r="2050" spans="1:17" x14ac:dyDescent="0.25">
      <c r="A2050" t="str">
        <f t="shared" si="31"/>
        <v>3_606</v>
      </c>
      <c r="B2050" s="1">
        <v>3</v>
      </c>
      <c r="C2050" s="1">
        <v>606</v>
      </c>
      <c r="D2050" s="1">
        <v>6.2663000000000002</v>
      </c>
      <c r="E2050" s="1">
        <v>2.7547999999999999</v>
      </c>
      <c r="F2050" s="1">
        <v>5.9446000000000004E-3</v>
      </c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</row>
    <row r="2051" spans="1:17" x14ac:dyDescent="0.25">
      <c r="A2051" t="str">
        <f t="shared" ref="A2051:A2114" si="32">B2051&amp;"_"&amp;C2051</f>
        <v>3_607</v>
      </c>
      <c r="B2051" s="1">
        <v>3</v>
      </c>
      <c r="C2051" s="1">
        <v>607</v>
      </c>
      <c r="D2051" s="1">
        <v>5.8741000000000003</v>
      </c>
      <c r="E2051" s="1">
        <v>2.7686999999999999</v>
      </c>
      <c r="F2051" s="1">
        <v>-3.4234000000000001E-3</v>
      </c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</row>
    <row r="2052" spans="1:17" x14ac:dyDescent="0.25">
      <c r="A2052" t="str">
        <f t="shared" si="32"/>
        <v>3_608</v>
      </c>
      <c r="B2052" s="1">
        <v>3</v>
      </c>
      <c r="C2052" s="1">
        <v>608</v>
      </c>
      <c r="D2052" s="1">
        <v>6.1120000000000001</v>
      </c>
      <c r="E2052" s="1">
        <v>2.7823000000000002</v>
      </c>
      <c r="F2052" s="1">
        <v>1.8169999999999999E-2</v>
      </c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</row>
    <row r="2053" spans="1:17" x14ac:dyDescent="0.25">
      <c r="A2053" t="str">
        <f t="shared" si="32"/>
        <v>3_609</v>
      </c>
      <c r="B2053" s="1">
        <v>3</v>
      </c>
      <c r="C2053" s="1">
        <v>609</v>
      </c>
      <c r="D2053" s="1">
        <v>5.8235000000000001</v>
      </c>
      <c r="E2053" s="1">
        <v>2.7961999999999998</v>
      </c>
      <c r="F2053" s="1">
        <v>-2.5076000000000001E-2</v>
      </c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</row>
    <row r="2054" spans="1:17" x14ac:dyDescent="0.25">
      <c r="A2054" t="str">
        <f t="shared" si="32"/>
        <v>3_610</v>
      </c>
      <c r="B2054" s="1">
        <v>3</v>
      </c>
      <c r="C2054" s="1">
        <v>610</v>
      </c>
      <c r="D2054" s="1">
        <v>5.7850999999999999</v>
      </c>
      <c r="E2054" s="1">
        <v>2.8102</v>
      </c>
      <c r="F2054" s="1">
        <v>-1.1664000000000001E-2</v>
      </c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</row>
    <row r="2055" spans="1:17" x14ac:dyDescent="0.25">
      <c r="A2055" t="str">
        <f t="shared" si="32"/>
        <v>3_611</v>
      </c>
      <c r="B2055" s="1">
        <v>3</v>
      </c>
      <c r="C2055" s="1">
        <v>611</v>
      </c>
      <c r="D2055" s="1">
        <v>5.6380999999999997</v>
      </c>
      <c r="E2055" s="1">
        <v>2.8237000000000001</v>
      </c>
      <c r="F2055" s="1">
        <v>1.4803999999999999E-2</v>
      </c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</row>
    <row r="2056" spans="1:17" x14ac:dyDescent="0.25">
      <c r="A2056" t="str">
        <f t="shared" si="32"/>
        <v>3_612</v>
      </c>
      <c r="B2056" s="1">
        <v>3</v>
      </c>
      <c r="C2056" s="1">
        <v>612</v>
      </c>
      <c r="D2056" s="1">
        <v>5.6040999999999999</v>
      </c>
      <c r="E2056" s="1">
        <v>2.8367</v>
      </c>
      <c r="F2056" s="1">
        <v>1.9375E-2</v>
      </c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</row>
    <row r="2057" spans="1:17" x14ac:dyDescent="0.25">
      <c r="A2057" t="str">
        <f t="shared" si="32"/>
        <v>3_613</v>
      </c>
      <c r="B2057" s="1">
        <v>3</v>
      </c>
      <c r="C2057" s="1">
        <v>613</v>
      </c>
      <c r="D2057" s="1">
        <v>6.093</v>
      </c>
      <c r="E2057" s="1">
        <v>2.8508</v>
      </c>
      <c r="F2057" s="1">
        <v>-8.2746999999999994E-3</v>
      </c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</row>
    <row r="2058" spans="1:17" x14ac:dyDescent="0.25">
      <c r="A2058" t="str">
        <f t="shared" si="32"/>
        <v>3_614</v>
      </c>
      <c r="B2058" s="1">
        <v>3</v>
      </c>
      <c r="C2058" s="1">
        <v>614</v>
      </c>
      <c r="D2058" s="1">
        <v>6.1908000000000003</v>
      </c>
      <c r="E2058" s="1">
        <v>2.8658999999999999</v>
      </c>
      <c r="F2058" s="1">
        <v>6.9617999999999998E-3</v>
      </c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</row>
    <row r="2059" spans="1:17" x14ac:dyDescent="0.25">
      <c r="A2059" t="str">
        <f t="shared" si="32"/>
        <v>3_615</v>
      </c>
      <c r="B2059" s="1">
        <v>3</v>
      </c>
      <c r="C2059" s="1">
        <v>615</v>
      </c>
      <c r="D2059" s="1">
        <v>6.5427</v>
      </c>
      <c r="E2059" s="1">
        <v>2.8811</v>
      </c>
      <c r="F2059" s="1">
        <v>-2.5939000000000001E-3</v>
      </c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</row>
    <row r="2060" spans="1:17" x14ac:dyDescent="0.25">
      <c r="A2060" t="str">
        <f t="shared" si="32"/>
        <v>3_616</v>
      </c>
      <c r="B2060" s="1">
        <v>3</v>
      </c>
      <c r="C2060" s="1">
        <v>616</v>
      </c>
      <c r="D2060" s="1">
        <v>6.3925999999999998</v>
      </c>
      <c r="E2060" s="1">
        <v>2.8967000000000001</v>
      </c>
      <c r="F2060" s="1">
        <v>-9.1018999999999996E-3</v>
      </c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</row>
    <row r="2061" spans="1:17" x14ac:dyDescent="0.25">
      <c r="A2061" t="str">
        <f t="shared" si="32"/>
        <v>3_617</v>
      </c>
      <c r="B2061" s="1">
        <v>3</v>
      </c>
      <c r="C2061" s="1">
        <v>617</v>
      </c>
      <c r="D2061" s="1">
        <v>6.8792</v>
      </c>
      <c r="E2061" s="1">
        <v>2.9133</v>
      </c>
      <c r="F2061" s="1">
        <v>-2.9616E-3</v>
      </c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</row>
    <row r="2062" spans="1:17" x14ac:dyDescent="0.25">
      <c r="A2062" t="str">
        <f t="shared" si="32"/>
        <v>3_618</v>
      </c>
      <c r="B2062" s="1">
        <v>3</v>
      </c>
      <c r="C2062" s="1">
        <v>618</v>
      </c>
      <c r="D2062" s="1">
        <v>6.6974999999999998</v>
      </c>
      <c r="E2062" s="1">
        <v>2.93</v>
      </c>
      <c r="F2062" s="1">
        <v>2.1787999999999998E-2</v>
      </c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</row>
    <row r="2063" spans="1:17" x14ac:dyDescent="0.25">
      <c r="A2063" t="str">
        <f t="shared" si="32"/>
        <v>3_619</v>
      </c>
      <c r="B2063" s="1">
        <v>3</v>
      </c>
      <c r="C2063" s="1">
        <v>619</v>
      </c>
      <c r="D2063" s="1">
        <v>6.4454000000000002</v>
      </c>
      <c r="E2063" s="1">
        <v>2.9460999999999999</v>
      </c>
      <c r="F2063" s="1">
        <v>-1.8953000000000001E-2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</row>
    <row r="2064" spans="1:17" x14ac:dyDescent="0.25">
      <c r="A2064" t="str">
        <f t="shared" si="32"/>
        <v>3_620</v>
      </c>
      <c r="B2064" s="1">
        <v>3</v>
      </c>
      <c r="C2064" s="1">
        <v>620</v>
      </c>
      <c r="D2064" s="1">
        <v>6.4118000000000004</v>
      </c>
      <c r="E2064" s="1">
        <v>2.9620000000000002</v>
      </c>
      <c r="F2064" s="1">
        <v>1.9007E-2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</row>
    <row r="2065" spans="1:17" x14ac:dyDescent="0.25">
      <c r="A2065" t="str">
        <f t="shared" si="32"/>
        <v>3_621</v>
      </c>
      <c r="B2065" s="1">
        <v>3</v>
      </c>
      <c r="C2065" s="1">
        <v>621</v>
      </c>
      <c r="D2065" s="1">
        <v>6.0640999999999998</v>
      </c>
      <c r="E2065" s="1">
        <v>2.9771999999999998</v>
      </c>
      <c r="F2065" s="1">
        <v>-5.5697000000000003E-3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</row>
    <row r="2066" spans="1:17" x14ac:dyDescent="0.25">
      <c r="A2066" t="str">
        <f t="shared" si="32"/>
        <v>3_622</v>
      </c>
      <c r="B2066" s="1">
        <v>3</v>
      </c>
      <c r="C2066" s="1">
        <v>622</v>
      </c>
      <c r="D2066" s="1">
        <v>6.6467000000000001</v>
      </c>
      <c r="E2066" s="1">
        <v>2.9929000000000001</v>
      </c>
      <c r="F2066" s="1">
        <v>1.9316E-2</v>
      </c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</row>
    <row r="2067" spans="1:17" x14ac:dyDescent="0.25">
      <c r="A2067" t="str">
        <f t="shared" si="32"/>
        <v>3_623</v>
      </c>
      <c r="B2067" s="1">
        <v>3</v>
      </c>
      <c r="C2067" s="1">
        <v>623</v>
      </c>
      <c r="D2067" s="1">
        <v>6.7282999999999999</v>
      </c>
      <c r="E2067" s="1">
        <v>3.0093999999999999</v>
      </c>
      <c r="F2067" s="1">
        <v>2.9364999999999999E-2</v>
      </c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</row>
    <row r="2068" spans="1:17" x14ac:dyDescent="0.25">
      <c r="A2068" t="str">
        <f t="shared" si="32"/>
        <v>3_624</v>
      </c>
      <c r="B2068" s="1">
        <v>3</v>
      </c>
      <c r="C2068" s="1">
        <v>624</v>
      </c>
      <c r="D2068" s="1">
        <v>7.0076999999999998</v>
      </c>
      <c r="E2068" s="1">
        <v>3.0268000000000002</v>
      </c>
      <c r="F2068" s="1">
        <v>-6.3144000000000004E-4</v>
      </c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</row>
    <row r="2069" spans="1:17" x14ac:dyDescent="0.25">
      <c r="A2069" t="str">
        <f t="shared" si="32"/>
        <v>3_625</v>
      </c>
      <c r="B2069" s="1">
        <v>3</v>
      </c>
      <c r="C2069" s="1">
        <v>625</v>
      </c>
      <c r="D2069" s="1">
        <v>7.3925000000000001</v>
      </c>
      <c r="E2069" s="1">
        <v>3.0451000000000001</v>
      </c>
      <c r="F2069" s="1">
        <v>2.7696000000000001E-3</v>
      </c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</row>
    <row r="2070" spans="1:17" x14ac:dyDescent="0.25">
      <c r="A2070" t="str">
        <f t="shared" si="32"/>
        <v>3_626</v>
      </c>
      <c r="B2070" s="1">
        <v>3</v>
      </c>
      <c r="C2070" s="1">
        <v>626</v>
      </c>
      <c r="D2070" s="1">
        <v>7.5730000000000004</v>
      </c>
      <c r="E2070" s="1">
        <v>3.0640999999999998</v>
      </c>
      <c r="F2070" s="1">
        <v>-2.6471999999999999E-2</v>
      </c>
      <c r="G2070" s="1"/>
      <c r="H2070" s="1"/>
      <c r="I2070" s="1"/>
      <c r="J2070" s="1"/>
      <c r="K2070" s="1"/>
      <c r="L2070" s="1"/>
      <c r="M2070" s="1"/>
      <c r="N2070" s="78"/>
      <c r="O2070" s="1"/>
      <c r="P2070" s="1"/>
      <c r="Q2070" s="1"/>
    </row>
    <row r="2071" spans="1:17" x14ac:dyDescent="0.25">
      <c r="A2071" t="str">
        <f t="shared" si="32"/>
        <v>3_627</v>
      </c>
      <c r="B2071" s="1">
        <v>3</v>
      </c>
      <c r="C2071" s="1">
        <v>627</v>
      </c>
      <c r="D2071" s="1">
        <v>7.6371000000000002</v>
      </c>
      <c r="E2071" s="1">
        <v>3.0832000000000002</v>
      </c>
      <c r="F2071" s="1">
        <v>-8.0088999999999994E-3</v>
      </c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</row>
    <row r="2072" spans="1:17" x14ac:dyDescent="0.25">
      <c r="A2072" t="str">
        <f t="shared" si="32"/>
        <v>3_628</v>
      </c>
      <c r="B2072" s="1">
        <v>3</v>
      </c>
      <c r="C2072" s="1">
        <v>628</v>
      </c>
      <c r="D2072" s="1">
        <v>7.4596999999999998</v>
      </c>
      <c r="E2072" s="1">
        <v>3.1027999999999998</v>
      </c>
      <c r="F2072" s="1">
        <v>-3.9627999999999998E-3</v>
      </c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</row>
    <row r="2073" spans="1:17" x14ac:dyDescent="0.25">
      <c r="A2073" t="str">
        <f t="shared" si="32"/>
        <v>3_629</v>
      </c>
      <c r="B2073" s="1">
        <v>3</v>
      </c>
      <c r="C2073" s="1">
        <v>629</v>
      </c>
      <c r="D2073" s="1">
        <v>6.9942000000000002</v>
      </c>
      <c r="E2073" s="1">
        <v>3.1217000000000001</v>
      </c>
      <c r="F2073" s="1">
        <v>1.789E-2</v>
      </c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</row>
    <row r="2074" spans="1:17" x14ac:dyDescent="0.25">
      <c r="A2074" t="str">
        <f t="shared" si="32"/>
        <v>3_630</v>
      </c>
      <c r="B2074" s="1">
        <v>3</v>
      </c>
      <c r="C2074" s="1">
        <v>630</v>
      </c>
      <c r="D2074" s="1">
        <v>6.8898000000000001</v>
      </c>
      <c r="E2074" s="1">
        <v>3.1396999999999999</v>
      </c>
      <c r="F2074" s="1">
        <v>-4.1772000000000001E-4</v>
      </c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</row>
    <row r="2075" spans="1:17" x14ac:dyDescent="0.25">
      <c r="A2075" t="str">
        <f t="shared" si="32"/>
        <v>3_631</v>
      </c>
      <c r="B2075" s="1">
        <v>3</v>
      </c>
      <c r="C2075" s="1">
        <v>631</v>
      </c>
      <c r="D2075" s="1">
        <v>6.7176</v>
      </c>
      <c r="E2075" s="1">
        <v>3.1575000000000002</v>
      </c>
      <c r="F2075" s="1">
        <v>-3.0596E-3</v>
      </c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</row>
    <row r="2076" spans="1:17" x14ac:dyDescent="0.25">
      <c r="A2076" t="str">
        <f t="shared" si="32"/>
        <v>3_632</v>
      </c>
      <c r="B2076" s="1">
        <v>3</v>
      </c>
      <c r="C2076" s="1">
        <v>632</v>
      </c>
      <c r="D2076" s="1">
        <v>6.7881999999999998</v>
      </c>
      <c r="E2076" s="1">
        <v>3.1756000000000002</v>
      </c>
      <c r="F2076" s="1">
        <v>5.3255000000000004E-3</v>
      </c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</row>
    <row r="2077" spans="1:17" x14ac:dyDescent="0.25">
      <c r="A2077" t="str">
        <f t="shared" si="32"/>
        <v>3_633</v>
      </c>
      <c r="B2077" s="1">
        <v>3</v>
      </c>
      <c r="C2077" s="1">
        <v>633</v>
      </c>
      <c r="D2077" s="1">
        <v>6.8415999999999997</v>
      </c>
      <c r="E2077" s="1">
        <v>3.1934</v>
      </c>
      <c r="F2077" s="1">
        <v>-5.3207999999999997E-3</v>
      </c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</row>
    <row r="2078" spans="1:17" x14ac:dyDescent="0.25">
      <c r="A2078" t="str">
        <f t="shared" si="32"/>
        <v>3_634</v>
      </c>
      <c r="B2078" s="1">
        <v>3</v>
      </c>
      <c r="C2078" s="1">
        <v>634</v>
      </c>
      <c r="D2078" s="1">
        <v>6.8205</v>
      </c>
      <c r="E2078" s="1">
        <v>3.2115999999999998</v>
      </c>
      <c r="F2078" s="1">
        <v>1.7309000000000001E-2</v>
      </c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</row>
    <row r="2079" spans="1:17" x14ac:dyDescent="0.25">
      <c r="A2079" t="str">
        <f t="shared" si="32"/>
        <v>3_635</v>
      </c>
      <c r="B2079" s="1">
        <v>3</v>
      </c>
      <c r="C2079" s="1">
        <v>635</v>
      </c>
      <c r="D2079" s="1">
        <v>6.7634999999999996</v>
      </c>
      <c r="E2079" s="1">
        <v>3.2296</v>
      </c>
      <c r="F2079" s="1">
        <v>1.2505E-2</v>
      </c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</row>
    <row r="2080" spans="1:17" x14ac:dyDescent="0.25">
      <c r="A2080" t="str">
        <f t="shared" si="32"/>
        <v>3_636</v>
      </c>
      <c r="B2080" s="1">
        <v>3</v>
      </c>
      <c r="C2080" s="1">
        <v>636</v>
      </c>
      <c r="D2080" s="1">
        <v>6.6026999999999996</v>
      </c>
      <c r="E2080" s="1">
        <v>3.2477</v>
      </c>
      <c r="F2080" s="1">
        <v>2.1402999999999998E-2</v>
      </c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</row>
    <row r="2081" spans="1:17" x14ac:dyDescent="0.25">
      <c r="A2081" t="str">
        <f t="shared" si="32"/>
        <v>3_637</v>
      </c>
      <c r="B2081" s="1">
        <v>3</v>
      </c>
      <c r="C2081" s="1">
        <v>637</v>
      </c>
      <c r="D2081" s="1">
        <v>6.4550999999999998</v>
      </c>
      <c r="E2081" s="1">
        <v>3.2652999999999999</v>
      </c>
      <c r="F2081" s="1">
        <v>-6.7171000000000002E-3</v>
      </c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</row>
    <row r="2082" spans="1:17" x14ac:dyDescent="0.25">
      <c r="A2082" t="str">
        <f t="shared" si="32"/>
        <v>3_638</v>
      </c>
      <c r="B2082" s="1">
        <v>3</v>
      </c>
      <c r="C2082" s="1">
        <v>638</v>
      </c>
      <c r="D2082" s="1">
        <v>6.8849</v>
      </c>
      <c r="E2082" s="1">
        <v>3.2837999999999998</v>
      </c>
      <c r="F2082" s="1">
        <v>-2.8213999999999999E-3</v>
      </c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</row>
    <row r="2083" spans="1:17" x14ac:dyDescent="0.25">
      <c r="A2083" t="str">
        <f t="shared" si="32"/>
        <v>3_639</v>
      </c>
      <c r="B2083" s="1">
        <v>3</v>
      </c>
      <c r="C2083" s="1">
        <v>639</v>
      </c>
      <c r="D2083" s="1">
        <v>6.899</v>
      </c>
      <c r="E2083" s="1">
        <v>3.3028</v>
      </c>
      <c r="F2083" s="1">
        <v>-8.0651000000000004E-3</v>
      </c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</row>
    <row r="2084" spans="1:17" x14ac:dyDescent="0.25">
      <c r="A2084" t="str">
        <f t="shared" si="32"/>
        <v>3_640</v>
      </c>
      <c r="B2084" s="1">
        <v>3</v>
      </c>
      <c r="C2084" s="1">
        <v>640</v>
      </c>
      <c r="D2084" s="1">
        <v>6.9828999999999999</v>
      </c>
      <c r="E2084" s="1">
        <v>3.3216999999999999</v>
      </c>
      <c r="F2084" s="1">
        <v>9.9918000000000003E-3</v>
      </c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</row>
    <row r="2085" spans="1:17" x14ac:dyDescent="0.25">
      <c r="A2085" t="str">
        <f t="shared" si="32"/>
        <v>3_641</v>
      </c>
      <c r="B2085" s="1">
        <v>3</v>
      </c>
      <c r="C2085" s="1">
        <v>641</v>
      </c>
      <c r="D2085" s="1">
        <v>7.0533999999999999</v>
      </c>
      <c r="E2085" s="1">
        <v>3.3410000000000002</v>
      </c>
      <c r="F2085" s="1">
        <v>-2.2117999999999999E-2</v>
      </c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</row>
    <row r="2086" spans="1:17" x14ac:dyDescent="0.25">
      <c r="A2086" t="str">
        <f t="shared" si="32"/>
        <v>3_642</v>
      </c>
      <c r="B2086" s="1">
        <v>3</v>
      </c>
      <c r="C2086" s="1">
        <v>642</v>
      </c>
      <c r="D2086" s="1">
        <v>6.9036999999999997</v>
      </c>
      <c r="E2086" s="1">
        <v>3.3601999999999999</v>
      </c>
      <c r="F2086" s="1">
        <v>1.5507999999999999E-2</v>
      </c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</row>
    <row r="2087" spans="1:17" x14ac:dyDescent="0.25">
      <c r="A2087" t="str">
        <f t="shared" si="32"/>
        <v>3_643</v>
      </c>
      <c r="B2087" s="1">
        <v>3</v>
      </c>
      <c r="C2087" s="1">
        <v>643</v>
      </c>
      <c r="D2087" s="1">
        <v>7.3718000000000004</v>
      </c>
      <c r="E2087" s="1">
        <v>3.3803000000000001</v>
      </c>
      <c r="F2087" s="1">
        <v>-4.9537000000000001E-3</v>
      </c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</row>
    <row r="2088" spans="1:17" x14ac:dyDescent="0.25">
      <c r="A2088" t="str">
        <f t="shared" si="32"/>
        <v>3_644</v>
      </c>
      <c r="B2088" s="1">
        <v>3</v>
      </c>
      <c r="C2088" s="1">
        <v>644</v>
      </c>
      <c r="D2088" s="1">
        <v>7.6108000000000002</v>
      </c>
      <c r="E2088" s="1">
        <v>3.4013</v>
      </c>
      <c r="F2088" s="1">
        <v>1.2062E-2</v>
      </c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</row>
    <row r="2089" spans="1:17" x14ac:dyDescent="0.25">
      <c r="A2089" t="str">
        <f t="shared" si="32"/>
        <v>3_645</v>
      </c>
      <c r="B2089" s="1">
        <v>3</v>
      </c>
      <c r="C2089" s="1">
        <v>645</v>
      </c>
      <c r="D2089" s="1">
        <v>7.7271999999999998</v>
      </c>
      <c r="E2089" s="1">
        <v>3.423</v>
      </c>
      <c r="F2089" s="1">
        <v>5.1643000000000001E-3</v>
      </c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</row>
    <row r="2090" spans="1:17" x14ac:dyDescent="0.25">
      <c r="A2090" t="str">
        <f t="shared" si="32"/>
        <v>3_646</v>
      </c>
      <c r="B2090" s="1">
        <v>3</v>
      </c>
      <c r="C2090" s="1">
        <v>646</v>
      </c>
      <c r="D2090" s="1">
        <v>7.7348999999999997</v>
      </c>
      <c r="E2090" s="1">
        <v>3.4449999999999998</v>
      </c>
      <c r="F2090" s="1">
        <v>1.6896999999999999E-2</v>
      </c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</row>
    <row r="2091" spans="1:17" x14ac:dyDescent="0.25">
      <c r="A2091" t="str">
        <f t="shared" si="32"/>
        <v>3_647</v>
      </c>
      <c r="B2091" s="1">
        <v>3</v>
      </c>
      <c r="C2091" s="1">
        <v>647</v>
      </c>
      <c r="D2091" s="1">
        <v>7.4241000000000001</v>
      </c>
      <c r="E2091" s="1">
        <v>3.4668000000000001</v>
      </c>
      <c r="F2091" s="1">
        <v>-3.9954999999999997E-2</v>
      </c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</row>
    <row r="2092" spans="1:17" x14ac:dyDescent="0.25">
      <c r="A2092" t="str">
        <f t="shared" si="32"/>
        <v>3_648</v>
      </c>
      <c r="B2092" s="1">
        <v>3</v>
      </c>
      <c r="C2092" s="1">
        <v>648</v>
      </c>
      <c r="D2092" s="1">
        <v>7.2183999999999999</v>
      </c>
      <c r="E2092" s="1">
        <v>3.4878</v>
      </c>
      <c r="F2092" s="1">
        <v>1.0334999999999999E-3</v>
      </c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</row>
    <row r="2093" spans="1:17" x14ac:dyDescent="0.25">
      <c r="A2093" t="str">
        <f t="shared" si="32"/>
        <v>3_649</v>
      </c>
      <c r="B2093" s="1">
        <v>3</v>
      </c>
      <c r="C2093" s="1">
        <v>649</v>
      </c>
      <c r="D2093" s="1">
        <v>7.2496</v>
      </c>
      <c r="E2093" s="1">
        <v>3.5085999999999999</v>
      </c>
      <c r="F2093" s="1">
        <v>-8.9779000000000005E-3</v>
      </c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</row>
    <row r="2094" spans="1:17" x14ac:dyDescent="0.25">
      <c r="A2094" t="str">
        <f t="shared" si="32"/>
        <v>3_650</v>
      </c>
      <c r="B2094" s="1">
        <v>3</v>
      </c>
      <c r="C2094" s="1">
        <v>650</v>
      </c>
      <c r="D2094" s="1">
        <v>7.0776000000000003</v>
      </c>
      <c r="E2094" s="1">
        <v>3.5293999999999999</v>
      </c>
      <c r="F2094" s="1">
        <v>-3.2074999999999998E-3</v>
      </c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</row>
    <row r="2095" spans="1:17" x14ac:dyDescent="0.25">
      <c r="A2095" t="str">
        <f t="shared" si="32"/>
        <v>3_651</v>
      </c>
      <c r="B2095" s="1">
        <v>3</v>
      </c>
      <c r="C2095" s="1">
        <v>651</v>
      </c>
      <c r="D2095" s="1">
        <v>7.2755000000000001</v>
      </c>
      <c r="E2095" s="1">
        <v>3.5505</v>
      </c>
      <c r="F2095" s="1">
        <v>-7.1380000000000002E-3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</row>
    <row r="2096" spans="1:17" x14ac:dyDescent="0.25">
      <c r="A2096" t="str">
        <f t="shared" si="32"/>
        <v>3_652</v>
      </c>
      <c r="B2096" s="1">
        <v>3</v>
      </c>
      <c r="C2096" s="1">
        <v>652</v>
      </c>
      <c r="D2096" s="1">
        <v>7.4377000000000004</v>
      </c>
      <c r="E2096" s="1">
        <v>3.5729000000000002</v>
      </c>
      <c r="F2096" s="1">
        <v>9.0230999999999992E-3</v>
      </c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</row>
    <row r="2097" spans="1:17" x14ac:dyDescent="0.25">
      <c r="A2097" t="str">
        <f t="shared" si="32"/>
        <v>3_653</v>
      </c>
      <c r="B2097" s="1">
        <v>3</v>
      </c>
      <c r="C2097" s="1">
        <v>653</v>
      </c>
      <c r="D2097" s="1">
        <v>7.3319000000000001</v>
      </c>
      <c r="E2097" s="1">
        <v>3.5945999999999998</v>
      </c>
      <c r="F2097" s="1">
        <v>-2.3471E-3</v>
      </c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</row>
    <row r="2098" spans="1:17" x14ac:dyDescent="0.25">
      <c r="A2098" t="str">
        <f t="shared" si="32"/>
        <v>3_654</v>
      </c>
      <c r="B2098" s="1">
        <v>3</v>
      </c>
      <c r="C2098" s="1">
        <v>654</v>
      </c>
      <c r="D2098" s="1">
        <v>7.4470999999999998</v>
      </c>
      <c r="E2098" s="1">
        <v>3.6175999999999999</v>
      </c>
      <c r="F2098" s="1">
        <v>1.5585999999999999E-2</v>
      </c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</row>
    <row r="2099" spans="1:17" x14ac:dyDescent="0.25">
      <c r="A2099" t="str">
        <f t="shared" si="32"/>
        <v>3_655</v>
      </c>
      <c r="B2099" s="1">
        <v>3</v>
      </c>
      <c r="C2099" s="1">
        <v>655</v>
      </c>
      <c r="D2099" s="1">
        <v>7.6871</v>
      </c>
      <c r="E2099" s="1">
        <v>3.6402999999999999</v>
      </c>
      <c r="F2099" s="1">
        <v>1.4396000000000001E-2</v>
      </c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</row>
    <row r="2100" spans="1:17" x14ac:dyDescent="0.25">
      <c r="A2100" t="str">
        <f t="shared" si="32"/>
        <v>3_656</v>
      </c>
      <c r="B2100" s="1">
        <v>3</v>
      </c>
      <c r="C2100" s="1">
        <v>656</v>
      </c>
      <c r="D2100" s="1">
        <v>7.7587999999999999</v>
      </c>
      <c r="E2100" s="1">
        <v>3.6640000000000001</v>
      </c>
      <c r="F2100" s="1">
        <v>1.0366999999999999E-2</v>
      </c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</row>
    <row r="2101" spans="1:17" x14ac:dyDescent="0.25">
      <c r="A2101" t="str">
        <f t="shared" si="32"/>
        <v>3_657</v>
      </c>
      <c r="B2101" s="1">
        <v>3</v>
      </c>
      <c r="C2101" s="1">
        <v>657</v>
      </c>
      <c r="D2101" s="1">
        <v>8.2675999999999998</v>
      </c>
      <c r="E2101" s="1">
        <v>3.6886000000000001</v>
      </c>
      <c r="F2101" s="1">
        <v>1.9741000000000002E-2</v>
      </c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</row>
    <row r="2102" spans="1:17" x14ac:dyDescent="0.25">
      <c r="A2102" t="str">
        <f t="shared" si="32"/>
        <v>3_658</v>
      </c>
      <c r="B2102" s="1">
        <v>3</v>
      </c>
      <c r="C2102" s="1">
        <v>658</v>
      </c>
      <c r="D2102" s="1">
        <v>8.1911000000000005</v>
      </c>
      <c r="E2102" s="1">
        <v>3.7141999999999999</v>
      </c>
      <c r="F2102" s="1">
        <v>3.1053999999999999E-3</v>
      </c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</row>
    <row r="2103" spans="1:17" x14ac:dyDescent="0.25">
      <c r="A2103" t="str">
        <f t="shared" si="32"/>
        <v>3_659</v>
      </c>
      <c r="B2103" s="1">
        <v>3</v>
      </c>
      <c r="C2103" s="1">
        <v>659</v>
      </c>
      <c r="D2103" s="1">
        <v>8.1930999999999994</v>
      </c>
      <c r="E2103" s="1">
        <v>3.7397999999999998</v>
      </c>
      <c r="F2103" s="1">
        <v>-4.2354999999999997E-3</v>
      </c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</row>
    <row r="2104" spans="1:17" x14ac:dyDescent="0.25">
      <c r="A2104" t="str">
        <f t="shared" si="32"/>
        <v>3_660</v>
      </c>
      <c r="B2104" s="1">
        <v>3</v>
      </c>
      <c r="C2104" s="1">
        <v>660</v>
      </c>
      <c r="D2104" s="1">
        <v>7.9335000000000004</v>
      </c>
      <c r="E2104" s="1">
        <v>3.7648000000000001</v>
      </c>
      <c r="F2104" s="1">
        <v>-4.638E-4</v>
      </c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</row>
    <row r="2105" spans="1:17" x14ac:dyDescent="0.25">
      <c r="A2105" t="str">
        <f t="shared" si="32"/>
        <v>3_661</v>
      </c>
      <c r="B2105" s="1">
        <v>3</v>
      </c>
      <c r="C2105" s="1">
        <v>661</v>
      </c>
      <c r="D2105" s="1">
        <v>7.8556999999999997</v>
      </c>
      <c r="E2105" s="1">
        <v>3.79</v>
      </c>
      <c r="F2105" s="1">
        <v>2.325E-2</v>
      </c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</row>
    <row r="2106" spans="1:17" x14ac:dyDescent="0.25">
      <c r="A2106" t="str">
        <f t="shared" si="32"/>
        <v>3_662</v>
      </c>
      <c r="B2106" s="1">
        <v>3</v>
      </c>
      <c r="C2106" s="1">
        <v>662</v>
      </c>
      <c r="D2106" s="1">
        <v>7.5848000000000004</v>
      </c>
      <c r="E2106" s="1">
        <v>3.8144999999999998</v>
      </c>
      <c r="F2106" s="1">
        <v>-1.2657E-2</v>
      </c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</row>
    <row r="2107" spans="1:17" x14ac:dyDescent="0.25">
      <c r="A2107" t="str">
        <f t="shared" si="32"/>
        <v>3_663</v>
      </c>
      <c r="B2107" s="1">
        <v>3</v>
      </c>
      <c r="C2107" s="1">
        <v>663</v>
      </c>
      <c r="D2107" s="1">
        <v>7.4447999999999999</v>
      </c>
      <c r="E2107" s="1">
        <v>3.8384</v>
      </c>
      <c r="F2107" s="1">
        <v>-1.1046E-2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</row>
    <row r="2108" spans="1:17" x14ac:dyDescent="0.25">
      <c r="A2108" t="str">
        <f t="shared" si="32"/>
        <v>3_664</v>
      </c>
      <c r="B2108" s="1">
        <v>3</v>
      </c>
      <c r="C2108" s="1">
        <v>664</v>
      </c>
      <c r="D2108" s="1">
        <v>7.3906000000000001</v>
      </c>
      <c r="E2108" s="1">
        <v>3.8622000000000001</v>
      </c>
      <c r="F2108" s="1">
        <v>-4.3108E-3</v>
      </c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</row>
    <row r="2109" spans="1:17" x14ac:dyDescent="0.25">
      <c r="A2109" t="str">
        <f t="shared" si="32"/>
        <v>3_665</v>
      </c>
      <c r="B2109" s="1">
        <v>3</v>
      </c>
      <c r="C2109" s="1">
        <v>665</v>
      </c>
      <c r="D2109" s="1">
        <v>7.5010000000000003</v>
      </c>
      <c r="E2109" s="1">
        <v>3.8860000000000001</v>
      </c>
      <c r="F2109" s="1">
        <v>1.4265999999999999E-2</v>
      </c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</row>
    <row r="2110" spans="1:17" x14ac:dyDescent="0.25">
      <c r="A2110" t="str">
        <f t="shared" si="32"/>
        <v>3_666</v>
      </c>
      <c r="B2110" s="1">
        <v>3</v>
      </c>
      <c r="C2110" s="1">
        <v>666</v>
      </c>
      <c r="D2110" s="1">
        <v>7.2111999999999998</v>
      </c>
      <c r="E2110" s="1">
        <v>3.9093</v>
      </c>
      <c r="F2110" s="1">
        <v>-1.5370999999999999E-2</v>
      </c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</row>
    <row r="2111" spans="1:17" x14ac:dyDescent="0.25">
      <c r="A2111" t="str">
        <f t="shared" si="32"/>
        <v>3_667</v>
      </c>
      <c r="B2111" s="1">
        <v>3</v>
      </c>
      <c r="C2111" s="1">
        <v>667</v>
      </c>
      <c r="D2111" s="1">
        <v>6.9978999999999996</v>
      </c>
      <c r="E2111" s="1">
        <v>3.9327000000000001</v>
      </c>
      <c r="F2111" s="1">
        <v>1.8235E-3</v>
      </c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</row>
    <row r="2112" spans="1:17" x14ac:dyDescent="0.25">
      <c r="A2112" t="str">
        <f t="shared" si="32"/>
        <v>3_668</v>
      </c>
      <c r="B2112" s="1">
        <v>3</v>
      </c>
      <c r="C2112" s="1">
        <v>668</v>
      </c>
      <c r="D2112" s="1">
        <v>7.3727</v>
      </c>
      <c r="E2112" s="1">
        <v>3.9565000000000001</v>
      </c>
      <c r="F2112" s="1">
        <v>2.1011999999999999E-2</v>
      </c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</row>
    <row r="2113" spans="1:17" x14ac:dyDescent="0.25">
      <c r="A2113" t="str">
        <f t="shared" si="32"/>
        <v>3_669</v>
      </c>
      <c r="B2113" s="1">
        <v>3</v>
      </c>
      <c r="C2113" s="1">
        <v>669</v>
      </c>
      <c r="D2113" s="1">
        <v>6.9176000000000002</v>
      </c>
      <c r="E2113" s="1">
        <v>3.9796999999999998</v>
      </c>
      <c r="F2113" s="1">
        <v>2.5720000000000001E-3</v>
      </c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</row>
    <row r="2114" spans="1:17" x14ac:dyDescent="0.25">
      <c r="A2114" t="str">
        <f t="shared" si="32"/>
        <v>3_670</v>
      </c>
      <c r="B2114" s="1">
        <v>3</v>
      </c>
      <c r="C2114" s="1">
        <v>670</v>
      </c>
      <c r="D2114" s="1">
        <v>7.3952</v>
      </c>
      <c r="E2114" s="1">
        <v>4.0039999999999996</v>
      </c>
      <c r="F2114" s="1">
        <v>3.8766000000000002E-2</v>
      </c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</row>
    <row r="2115" spans="1:17" x14ac:dyDescent="0.25">
      <c r="A2115" t="str">
        <f t="shared" ref="A2115:A2178" si="33">B2115&amp;"_"&amp;C2115</f>
        <v>3_671</v>
      </c>
      <c r="B2115" s="1">
        <v>3</v>
      </c>
      <c r="C2115" s="1">
        <v>671</v>
      </c>
      <c r="D2115" s="1">
        <v>7.1273999999999997</v>
      </c>
      <c r="E2115" s="1">
        <v>4.0279999999999996</v>
      </c>
      <c r="F2115" s="1">
        <v>-2.2055000000000002E-2</v>
      </c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</row>
    <row r="2116" spans="1:17" x14ac:dyDescent="0.25">
      <c r="A2116" t="str">
        <f t="shared" si="33"/>
        <v>3_672</v>
      </c>
      <c r="B2116" s="1">
        <v>3</v>
      </c>
      <c r="C2116" s="1">
        <v>672</v>
      </c>
      <c r="D2116" s="1">
        <v>7.2072000000000003</v>
      </c>
      <c r="E2116" s="1">
        <v>4.0525000000000002</v>
      </c>
      <c r="F2116" s="1">
        <v>4.8742000000000002E-4</v>
      </c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</row>
    <row r="2117" spans="1:17" x14ac:dyDescent="0.25">
      <c r="A2117" t="str">
        <f t="shared" si="33"/>
        <v>3_673</v>
      </c>
      <c r="B2117" s="1">
        <v>3</v>
      </c>
      <c r="C2117" s="1">
        <v>673</v>
      </c>
      <c r="D2117" s="1">
        <v>7.7355</v>
      </c>
      <c r="E2117" s="1">
        <v>4.0774999999999997</v>
      </c>
      <c r="F2117" s="1">
        <v>1.6868999999999999E-2</v>
      </c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</row>
    <row r="2118" spans="1:17" x14ac:dyDescent="0.25">
      <c r="A2118" t="str">
        <f t="shared" si="33"/>
        <v>3_674</v>
      </c>
      <c r="B2118" s="1">
        <v>3</v>
      </c>
      <c r="C2118" s="1">
        <v>674</v>
      </c>
      <c r="D2118" s="1">
        <v>8.2558000000000007</v>
      </c>
      <c r="E2118" s="1">
        <v>4.1048999999999998</v>
      </c>
      <c r="F2118" s="1">
        <v>1.7488E-2</v>
      </c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</row>
    <row r="2119" spans="1:17" x14ac:dyDescent="0.25">
      <c r="A2119" t="str">
        <f t="shared" si="33"/>
        <v>3_675</v>
      </c>
      <c r="B2119" s="1">
        <v>3</v>
      </c>
      <c r="C2119" s="1">
        <v>675</v>
      </c>
      <c r="D2119" s="1">
        <v>8.5404</v>
      </c>
      <c r="E2119" s="1">
        <v>4.1341999999999999</v>
      </c>
      <c r="F2119" s="1">
        <v>1.7203E-2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</row>
    <row r="2120" spans="1:17" x14ac:dyDescent="0.25">
      <c r="A2120" t="str">
        <f t="shared" si="33"/>
        <v>3_676</v>
      </c>
      <c r="B2120" s="1">
        <v>3</v>
      </c>
      <c r="C2120" s="1">
        <v>676</v>
      </c>
      <c r="D2120" s="1">
        <v>8.6441999999999997</v>
      </c>
      <c r="E2120" s="1">
        <v>4.1641000000000004</v>
      </c>
      <c r="F2120" s="1">
        <v>-2.2068000000000001E-2</v>
      </c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</row>
    <row r="2121" spans="1:17" x14ac:dyDescent="0.25">
      <c r="A2121" t="str">
        <f t="shared" si="33"/>
        <v>3_677</v>
      </c>
      <c r="B2121" s="1">
        <v>3</v>
      </c>
      <c r="C2121" s="1">
        <v>677</v>
      </c>
      <c r="D2121" s="1">
        <v>8.8574999999999999</v>
      </c>
      <c r="E2121" s="1">
        <v>4.1942000000000004</v>
      </c>
      <c r="F2121" s="1">
        <v>6.7733000000000003E-3</v>
      </c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</row>
    <row r="2122" spans="1:17" x14ac:dyDescent="0.25">
      <c r="A2122" t="str">
        <f t="shared" si="33"/>
        <v>3_678</v>
      </c>
      <c r="B2122" s="1">
        <v>3</v>
      </c>
      <c r="C2122" s="1">
        <v>678</v>
      </c>
      <c r="D2122" s="1">
        <v>8.0501000000000005</v>
      </c>
      <c r="E2122" s="1">
        <v>4.2237999999999998</v>
      </c>
      <c r="F2122" s="1">
        <v>1.2629E-2</v>
      </c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</row>
    <row r="2123" spans="1:17" x14ac:dyDescent="0.25">
      <c r="A2123" t="str">
        <f t="shared" si="33"/>
        <v>3_679</v>
      </c>
      <c r="B2123" s="1">
        <v>3</v>
      </c>
      <c r="C2123" s="1">
        <v>679</v>
      </c>
      <c r="D2123" s="1">
        <v>8.0058000000000007</v>
      </c>
      <c r="E2123" s="1">
        <v>4.2523999999999997</v>
      </c>
      <c r="F2123" s="1">
        <v>-1.0640999999999999E-2</v>
      </c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</row>
    <row r="2124" spans="1:17" x14ac:dyDescent="0.25">
      <c r="A2124" t="str">
        <f t="shared" si="33"/>
        <v>3_680</v>
      </c>
      <c r="B2124" s="1">
        <v>3</v>
      </c>
      <c r="C2124" s="1">
        <v>680</v>
      </c>
      <c r="D2124" s="1">
        <v>7.7695999999999996</v>
      </c>
      <c r="E2124" s="1">
        <v>4.2804000000000002</v>
      </c>
      <c r="F2124" s="1">
        <v>4.1104000000000002E-2</v>
      </c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</row>
    <row r="2125" spans="1:17" x14ac:dyDescent="0.25">
      <c r="A2125" t="str">
        <f t="shared" si="33"/>
        <v>3_681</v>
      </c>
      <c r="B2125" s="1">
        <v>3</v>
      </c>
      <c r="C2125" s="1">
        <v>681</v>
      </c>
      <c r="D2125" s="1">
        <v>7.2050999999999998</v>
      </c>
      <c r="E2125" s="1">
        <v>4.3068999999999997</v>
      </c>
      <c r="F2125" s="1">
        <v>-7.0483000000000004E-3</v>
      </c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</row>
    <row r="2126" spans="1:17" x14ac:dyDescent="0.25">
      <c r="A2126" t="str">
        <f t="shared" si="33"/>
        <v>3_682</v>
      </c>
      <c r="B2126" s="1">
        <v>3</v>
      </c>
      <c r="C2126" s="1">
        <v>682</v>
      </c>
      <c r="D2126" s="1">
        <v>7.3673999999999999</v>
      </c>
      <c r="E2126" s="1">
        <v>4.3330000000000002</v>
      </c>
      <c r="F2126" s="1">
        <v>8.6691000000000008E-3</v>
      </c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</row>
    <row r="2127" spans="1:17" x14ac:dyDescent="0.25">
      <c r="A2127" t="str">
        <f t="shared" si="33"/>
        <v>3_683</v>
      </c>
      <c r="B2127" s="1">
        <v>3</v>
      </c>
      <c r="C2127" s="1">
        <v>683</v>
      </c>
      <c r="D2127" s="1">
        <v>7.4222000000000001</v>
      </c>
      <c r="E2127" s="1">
        <v>4.3593999999999999</v>
      </c>
      <c r="F2127" s="1">
        <v>1.3750999999999999E-2</v>
      </c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</row>
    <row r="2128" spans="1:17" x14ac:dyDescent="0.25">
      <c r="A2128" t="str">
        <f t="shared" si="33"/>
        <v>3_684</v>
      </c>
      <c r="B2128" s="1">
        <v>3</v>
      </c>
      <c r="C2128" s="1">
        <v>684</v>
      </c>
      <c r="D2128" s="1">
        <v>7.1786000000000003</v>
      </c>
      <c r="E2128" s="1">
        <v>4.3853</v>
      </c>
      <c r="F2128" s="1">
        <v>4.5726999999999999E-3</v>
      </c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</row>
    <row r="2129" spans="1:17" x14ac:dyDescent="0.25">
      <c r="A2129" t="str">
        <f t="shared" si="33"/>
        <v>3_685</v>
      </c>
      <c r="B2129" s="1">
        <v>3</v>
      </c>
      <c r="C2129" s="1">
        <v>685</v>
      </c>
      <c r="D2129" s="1">
        <v>7.4972000000000003</v>
      </c>
      <c r="E2129" s="1">
        <v>4.4123000000000001</v>
      </c>
      <c r="F2129" s="1">
        <v>8.2675999999999999E-3</v>
      </c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</row>
    <row r="2130" spans="1:17" x14ac:dyDescent="0.25">
      <c r="A2130" t="str">
        <f t="shared" si="33"/>
        <v>3_686</v>
      </c>
      <c r="B2130" s="1">
        <v>3</v>
      </c>
      <c r="C2130" s="1">
        <v>686</v>
      </c>
      <c r="D2130" s="1">
        <v>7.2382</v>
      </c>
      <c r="E2130" s="1">
        <v>4.4390999999999998</v>
      </c>
      <c r="F2130" s="1">
        <v>-8.4711999999999999E-3</v>
      </c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</row>
    <row r="2131" spans="1:17" x14ac:dyDescent="0.25">
      <c r="A2131" t="str">
        <f t="shared" si="33"/>
        <v>3_687</v>
      </c>
      <c r="B2131" s="1">
        <v>3</v>
      </c>
      <c r="C2131" s="1">
        <v>687</v>
      </c>
      <c r="D2131" s="1">
        <v>7.6750999999999996</v>
      </c>
      <c r="E2131" s="1">
        <v>4.4669999999999996</v>
      </c>
      <c r="F2131" s="1">
        <v>1.9137999999999999E-2</v>
      </c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</row>
    <row r="2132" spans="1:17" x14ac:dyDescent="0.25">
      <c r="A2132" t="str">
        <f t="shared" si="33"/>
        <v>3_688</v>
      </c>
      <c r="B2132" s="1">
        <v>3</v>
      </c>
      <c r="C2132" s="1">
        <v>688</v>
      </c>
      <c r="D2132" s="1">
        <v>7.8026999999999997</v>
      </c>
      <c r="E2132" s="1">
        <v>4.4955999999999996</v>
      </c>
      <c r="F2132" s="1">
        <v>2.3113000000000002E-2</v>
      </c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</row>
    <row r="2133" spans="1:17" x14ac:dyDescent="0.25">
      <c r="A2133" t="str">
        <f t="shared" si="33"/>
        <v>3_689</v>
      </c>
      <c r="B2133" s="1">
        <v>3</v>
      </c>
      <c r="C2133" s="1">
        <v>689</v>
      </c>
      <c r="D2133" s="1">
        <v>8.0511999999999997</v>
      </c>
      <c r="E2133" s="1">
        <v>4.5255000000000001</v>
      </c>
      <c r="F2133" s="1">
        <v>5.8380999999999997E-3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</row>
    <row r="2134" spans="1:17" x14ac:dyDescent="0.25">
      <c r="A2134" t="str">
        <f t="shared" si="33"/>
        <v>3_690</v>
      </c>
      <c r="B2134" s="1">
        <v>3</v>
      </c>
      <c r="C2134" s="1">
        <v>690</v>
      </c>
      <c r="D2134" s="1">
        <v>8.2538</v>
      </c>
      <c r="E2134" s="1">
        <v>4.5568</v>
      </c>
      <c r="F2134" s="1">
        <v>-1.0008E-2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</row>
    <row r="2135" spans="1:17" x14ac:dyDescent="0.25">
      <c r="A2135" t="str">
        <f t="shared" si="33"/>
        <v>3_691</v>
      </c>
      <c r="B2135" s="1">
        <v>3</v>
      </c>
      <c r="C2135" s="1">
        <v>691</v>
      </c>
      <c r="D2135" s="1">
        <v>7.9244000000000003</v>
      </c>
      <c r="E2135" s="1">
        <v>4.5876999999999999</v>
      </c>
      <c r="F2135" s="1">
        <v>-5.1840999999999996E-3</v>
      </c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</row>
    <row r="2136" spans="1:17" x14ac:dyDescent="0.25">
      <c r="A2136" t="str">
        <f t="shared" si="33"/>
        <v>3_692</v>
      </c>
      <c r="B2136" s="1">
        <v>3</v>
      </c>
      <c r="C2136" s="1">
        <v>692</v>
      </c>
      <c r="D2136" s="1">
        <v>8.7350999999999992</v>
      </c>
      <c r="E2136" s="1">
        <v>4.6196999999999999</v>
      </c>
      <c r="F2136" s="1">
        <v>1.0545000000000001E-2</v>
      </c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</row>
    <row r="2137" spans="1:17" x14ac:dyDescent="0.25">
      <c r="A2137" t="str">
        <f t="shared" si="33"/>
        <v>3_693</v>
      </c>
      <c r="B2137" s="1">
        <v>3</v>
      </c>
      <c r="C2137" s="1">
        <v>693</v>
      </c>
      <c r="D2137" s="1">
        <v>8.8356999999999992</v>
      </c>
      <c r="E2137" s="1">
        <v>4.6542000000000003</v>
      </c>
      <c r="F2137" s="1">
        <v>2.2852000000000001E-2</v>
      </c>
      <c r="G2137" s="1"/>
      <c r="H2137" s="1"/>
      <c r="I2137" s="1"/>
      <c r="J2137" s="1"/>
      <c r="K2137" s="1"/>
      <c r="L2137" s="1"/>
      <c r="M2137" s="1"/>
      <c r="N2137" s="1"/>
      <c r="O2137" s="78"/>
      <c r="P2137" s="1"/>
      <c r="Q2137" s="1"/>
    </row>
    <row r="2138" spans="1:17" x14ac:dyDescent="0.25">
      <c r="A2138" t="str">
        <f t="shared" si="33"/>
        <v>3_694</v>
      </c>
      <c r="B2138" s="1">
        <v>3</v>
      </c>
      <c r="C2138" s="1">
        <v>694</v>
      </c>
      <c r="D2138" s="1">
        <v>8.6757000000000009</v>
      </c>
      <c r="E2138" s="1">
        <v>4.6879</v>
      </c>
      <c r="F2138" s="1">
        <v>2.5198E-3</v>
      </c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</row>
    <row r="2139" spans="1:17" x14ac:dyDescent="0.25">
      <c r="A2139" t="str">
        <f t="shared" si="33"/>
        <v>3_695</v>
      </c>
      <c r="B2139" s="1">
        <v>3</v>
      </c>
      <c r="C2139" s="1">
        <v>695</v>
      </c>
      <c r="D2139" s="1">
        <v>8.2730999999999995</v>
      </c>
      <c r="E2139" s="1">
        <v>4.7207999999999997</v>
      </c>
      <c r="F2139" s="1">
        <v>1.5178000000000001E-2</v>
      </c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</row>
    <row r="2140" spans="1:17" x14ac:dyDescent="0.25">
      <c r="A2140" t="str">
        <f t="shared" si="33"/>
        <v>3_696</v>
      </c>
      <c r="B2140" s="1">
        <v>3</v>
      </c>
      <c r="C2140" s="1">
        <v>696</v>
      </c>
      <c r="D2140" s="1">
        <v>8.0017999999999994</v>
      </c>
      <c r="E2140" s="1">
        <v>4.7523999999999997</v>
      </c>
      <c r="F2140" s="1">
        <v>-1.6114E-2</v>
      </c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</row>
    <row r="2141" spans="1:17" x14ac:dyDescent="0.25">
      <c r="A2141" t="str">
        <f t="shared" si="33"/>
        <v>3_697</v>
      </c>
      <c r="B2141" s="1">
        <v>3</v>
      </c>
      <c r="C2141" s="1">
        <v>697</v>
      </c>
      <c r="D2141" s="1">
        <v>8.0352999999999994</v>
      </c>
      <c r="E2141" s="1">
        <v>4.7835999999999999</v>
      </c>
      <c r="F2141" s="1">
        <v>-1.6587000000000001E-2</v>
      </c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</row>
    <row r="2142" spans="1:17" x14ac:dyDescent="0.25">
      <c r="A2142" t="str">
        <f t="shared" si="33"/>
        <v>3_698</v>
      </c>
      <c r="B2142" s="1">
        <v>3</v>
      </c>
      <c r="C2142" s="1">
        <v>698</v>
      </c>
      <c r="D2142" s="1">
        <v>8.5784000000000002</v>
      </c>
      <c r="E2142" s="1">
        <v>4.8173000000000004</v>
      </c>
      <c r="F2142" s="1">
        <v>-4.0695999999999996E-3</v>
      </c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</row>
    <row r="2143" spans="1:17" x14ac:dyDescent="0.25">
      <c r="A2143" t="str">
        <f t="shared" si="33"/>
        <v>3_699</v>
      </c>
      <c r="B2143" s="1">
        <v>3</v>
      </c>
      <c r="C2143" s="1">
        <v>699</v>
      </c>
      <c r="D2143" s="1">
        <v>9.0640000000000001</v>
      </c>
      <c r="E2143" s="1">
        <v>4.8525999999999998</v>
      </c>
      <c r="F2143" s="1">
        <v>-1.0792E-2</v>
      </c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</row>
    <row r="2144" spans="1:17" x14ac:dyDescent="0.25">
      <c r="A2144" t="str">
        <f t="shared" si="33"/>
        <v>3_700</v>
      </c>
      <c r="B2144" s="1">
        <v>3</v>
      </c>
      <c r="C2144" s="1">
        <v>700</v>
      </c>
      <c r="D2144" s="1">
        <v>8.6983999999999995</v>
      </c>
      <c r="E2144" s="1">
        <v>4.8891999999999998</v>
      </c>
      <c r="F2144" s="1">
        <v>8.3438999999999996E-3</v>
      </c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</row>
    <row r="2145" spans="1:17" x14ac:dyDescent="0.25">
      <c r="A2145" t="str">
        <f t="shared" si="33"/>
        <v>3_701</v>
      </c>
      <c r="B2145" s="1">
        <v>3</v>
      </c>
      <c r="C2145" s="1">
        <v>701</v>
      </c>
      <c r="D2145" s="1">
        <v>8.8772000000000002</v>
      </c>
      <c r="E2145" s="1">
        <v>4.9255000000000004</v>
      </c>
      <c r="F2145" s="1">
        <v>-7.8671000000000001E-3</v>
      </c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</row>
    <row r="2146" spans="1:17" x14ac:dyDescent="0.25">
      <c r="A2146" t="str">
        <f t="shared" si="33"/>
        <v>3_702</v>
      </c>
      <c r="B2146" s="1">
        <v>3</v>
      </c>
      <c r="C2146" s="1">
        <v>702</v>
      </c>
      <c r="D2146" s="1">
        <v>8.9266000000000005</v>
      </c>
      <c r="E2146" s="1">
        <v>4.9621000000000004</v>
      </c>
      <c r="F2146" s="1">
        <v>7.3416000000000002E-3</v>
      </c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</row>
    <row r="2147" spans="1:17" x14ac:dyDescent="0.25">
      <c r="A2147" t="str">
        <f t="shared" si="33"/>
        <v>3_703</v>
      </c>
      <c r="B2147" s="1">
        <v>3</v>
      </c>
      <c r="C2147" s="1">
        <v>703</v>
      </c>
      <c r="D2147" s="1">
        <v>9.1700999999999997</v>
      </c>
      <c r="E2147" s="1">
        <v>4.9999000000000002</v>
      </c>
      <c r="F2147" s="1">
        <v>1.9185000000000001E-3</v>
      </c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</row>
    <row r="2148" spans="1:17" x14ac:dyDescent="0.25">
      <c r="A2148" t="str">
        <f t="shared" si="33"/>
        <v>3_704</v>
      </c>
      <c r="B2148" s="1">
        <v>3</v>
      </c>
      <c r="C2148" s="1">
        <v>704</v>
      </c>
      <c r="D2148" s="1">
        <v>8.8155000000000001</v>
      </c>
      <c r="E2148" s="1">
        <v>5.0377999999999998</v>
      </c>
      <c r="F2148" s="1">
        <v>1.7411E-3</v>
      </c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</row>
    <row r="2149" spans="1:17" x14ac:dyDescent="0.25">
      <c r="A2149" t="str">
        <f t="shared" si="33"/>
        <v>3_705</v>
      </c>
      <c r="B2149" s="1">
        <v>3</v>
      </c>
      <c r="C2149" s="1">
        <v>705</v>
      </c>
      <c r="D2149" s="1">
        <v>8.4692000000000007</v>
      </c>
      <c r="E2149" s="1">
        <v>5.0750000000000002</v>
      </c>
      <c r="F2149" s="1">
        <v>1.4330000000000001E-2</v>
      </c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</row>
    <row r="2150" spans="1:17" x14ac:dyDescent="0.25">
      <c r="A2150" t="str">
        <f t="shared" si="33"/>
        <v>3_706</v>
      </c>
      <c r="B2150" s="1">
        <v>3</v>
      </c>
      <c r="C2150" s="1">
        <v>706</v>
      </c>
      <c r="D2150" s="1">
        <v>8.1125000000000007</v>
      </c>
      <c r="E2150" s="1">
        <v>5.1102999999999996</v>
      </c>
      <c r="F2150" s="1">
        <v>-6.7121000000000004E-3</v>
      </c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</row>
    <row r="2151" spans="1:17" x14ac:dyDescent="0.25">
      <c r="A2151" t="str">
        <f t="shared" si="33"/>
        <v>3_707</v>
      </c>
      <c r="B2151" s="1">
        <v>3</v>
      </c>
      <c r="C2151" s="1">
        <v>707</v>
      </c>
      <c r="D2151" s="1">
        <v>8.0585000000000004</v>
      </c>
      <c r="E2151" s="1">
        <v>5.1449999999999996</v>
      </c>
      <c r="F2151" s="1">
        <v>-2.9859000000000001E-3</v>
      </c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</row>
    <row r="2152" spans="1:17" x14ac:dyDescent="0.25">
      <c r="A2152" t="str">
        <f t="shared" si="33"/>
        <v>3_708</v>
      </c>
      <c r="B2152" s="1">
        <v>3</v>
      </c>
      <c r="C2152" s="1">
        <v>708</v>
      </c>
      <c r="D2152" s="1">
        <v>8.3965999999999994</v>
      </c>
      <c r="E2152" s="1">
        <v>5.1806999999999999</v>
      </c>
      <c r="F2152" s="1">
        <v>1.7576999999999999E-2</v>
      </c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</row>
    <row r="2153" spans="1:17" x14ac:dyDescent="0.25">
      <c r="A2153" t="str">
        <f t="shared" si="33"/>
        <v>3_709</v>
      </c>
      <c r="B2153" s="1">
        <v>3</v>
      </c>
      <c r="C2153" s="1">
        <v>709</v>
      </c>
      <c r="D2153" s="1">
        <v>8.5458999999999996</v>
      </c>
      <c r="E2153" s="1">
        <v>5.2173999999999996</v>
      </c>
      <c r="F2153" s="1">
        <v>8.0818999999999995E-3</v>
      </c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</row>
    <row r="2154" spans="1:17" x14ac:dyDescent="0.25">
      <c r="A2154" t="str">
        <f t="shared" si="33"/>
        <v>3_710</v>
      </c>
      <c r="B2154" s="1">
        <v>3</v>
      </c>
      <c r="C2154" s="1">
        <v>710</v>
      </c>
      <c r="D2154" s="1">
        <v>8.9979999999999993</v>
      </c>
      <c r="E2154" s="1">
        <v>5.2554999999999996</v>
      </c>
      <c r="F2154" s="1">
        <v>1.9338000000000001E-2</v>
      </c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</row>
    <row r="2155" spans="1:17" x14ac:dyDescent="0.25">
      <c r="A2155" t="str">
        <f t="shared" si="33"/>
        <v>3_711</v>
      </c>
      <c r="B2155" s="1">
        <v>3</v>
      </c>
      <c r="C2155" s="1">
        <v>711</v>
      </c>
      <c r="D2155" s="1">
        <v>8.9779999999999998</v>
      </c>
      <c r="E2155" s="1">
        <v>5.2957999999999998</v>
      </c>
      <c r="F2155" s="1">
        <v>1.6374E-2</v>
      </c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</row>
    <row r="2156" spans="1:17" x14ac:dyDescent="0.25">
      <c r="A2156" t="str">
        <f t="shared" si="33"/>
        <v>3_712</v>
      </c>
      <c r="B2156" s="1">
        <v>3</v>
      </c>
      <c r="C2156" s="1">
        <v>712</v>
      </c>
      <c r="D2156" s="1">
        <v>8.7500999999999998</v>
      </c>
      <c r="E2156" s="1">
        <v>5.3353000000000002</v>
      </c>
      <c r="F2156" s="1">
        <v>-5.8834999999999998E-3</v>
      </c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</row>
    <row r="2157" spans="1:17" x14ac:dyDescent="0.25">
      <c r="A2157" t="str">
        <f t="shared" si="33"/>
        <v>3_713</v>
      </c>
      <c r="B2157" s="1">
        <v>3</v>
      </c>
      <c r="C2157" s="1">
        <v>713</v>
      </c>
      <c r="D2157" s="1">
        <v>8.2904</v>
      </c>
      <c r="E2157" s="1">
        <v>5.3735999999999997</v>
      </c>
      <c r="F2157" s="1">
        <v>1.0638E-2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</row>
    <row r="2158" spans="1:17" x14ac:dyDescent="0.25">
      <c r="A2158" t="str">
        <f t="shared" si="33"/>
        <v>3_714</v>
      </c>
      <c r="B2158" s="1">
        <v>3</v>
      </c>
      <c r="C2158" s="1">
        <v>714</v>
      </c>
      <c r="D2158" s="1">
        <v>8.4869000000000003</v>
      </c>
      <c r="E2158" s="1">
        <v>5.4116999999999997</v>
      </c>
      <c r="F2158" s="1">
        <v>3.0051000000000001E-2</v>
      </c>
      <c r="G2158" s="1"/>
      <c r="H2158" s="1"/>
      <c r="I2158" s="1"/>
      <c r="J2158" s="1"/>
      <c r="K2158" s="1"/>
      <c r="L2158" s="1"/>
      <c r="M2158" s="1"/>
      <c r="N2158" s="78"/>
      <c r="O2158" s="1"/>
      <c r="P2158" s="1"/>
      <c r="Q2158" s="1"/>
    </row>
    <row r="2159" spans="1:17" x14ac:dyDescent="0.25">
      <c r="A2159" t="str">
        <f t="shared" si="33"/>
        <v>3_715</v>
      </c>
      <c r="B2159" s="1">
        <v>3</v>
      </c>
      <c r="C2159" s="1">
        <v>715</v>
      </c>
      <c r="D2159" s="1">
        <v>8.7163000000000004</v>
      </c>
      <c r="E2159" s="1">
        <v>5.4508999999999999</v>
      </c>
      <c r="F2159" s="1">
        <v>2.3675999999999999E-2</v>
      </c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</row>
    <row r="2160" spans="1:17" x14ac:dyDescent="0.25">
      <c r="A2160" t="str">
        <f t="shared" si="33"/>
        <v>3_716</v>
      </c>
      <c r="B2160" s="1">
        <v>3</v>
      </c>
      <c r="C2160" s="1">
        <v>716</v>
      </c>
      <c r="D2160" s="1">
        <v>8.5618999999999996</v>
      </c>
      <c r="E2160" s="1">
        <v>5.4904000000000002</v>
      </c>
      <c r="F2160" s="1">
        <v>1.1842E-2</v>
      </c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</row>
    <row r="2161" spans="1:17" x14ac:dyDescent="0.25">
      <c r="A2161" t="str">
        <f t="shared" si="33"/>
        <v>3_717</v>
      </c>
      <c r="B2161" s="1">
        <v>3</v>
      </c>
      <c r="C2161" s="1">
        <v>717</v>
      </c>
      <c r="D2161" s="1">
        <v>8.1302000000000003</v>
      </c>
      <c r="E2161" s="1">
        <v>5.5288000000000004</v>
      </c>
      <c r="F2161" s="1">
        <v>9.0481999999999993E-3</v>
      </c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</row>
    <row r="2162" spans="1:17" x14ac:dyDescent="0.25">
      <c r="A2162" t="str">
        <f t="shared" si="33"/>
        <v>3_718</v>
      </c>
      <c r="B2162" s="1">
        <v>3</v>
      </c>
      <c r="C2162" s="1">
        <v>718</v>
      </c>
      <c r="D2162" s="1">
        <v>8.4621999999999993</v>
      </c>
      <c r="E2162" s="1">
        <v>5.5669000000000004</v>
      </c>
      <c r="F2162" s="1">
        <v>2.8987000000000001E-3</v>
      </c>
      <c r="G2162" s="1"/>
      <c r="H2162" s="1"/>
      <c r="I2162" s="1"/>
      <c r="J2162" s="1"/>
      <c r="K2162" s="1"/>
      <c r="L2162" s="78"/>
      <c r="M2162" s="1"/>
      <c r="N2162" s="1"/>
      <c r="O2162" s="1"/>
      <c r="P2162" s="1"/>
      <c r="Q2162" s="1"/>
    </row>
    <row r="2163" spans="1:17" x14ac:dyDescent="0.25">
      <c r="A2163" t="str">
        <f t="shared" si="33"/>
        <v>3_719</v>
      </c>
      <c r="B2163" s="1">
        <v>3</v>
      </c>
      <c r="C2163" s="1">
        <v>719</v>
      </c>
      <c r="D2163" s="1">
        <v>8.9527999999999999</v>
      </c>
      <c r="E2163" s="1">
        <v>5.6074000000000002</v>
      </c>
      <c r="F2163" s="1">
        <v>1.0151E-2</v>
      </c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</row>
    <row r="2164" spans="1:17" x14ac:dyDescent="0.25">
      <c r="A2164" t="str">
        <f t="shared" si="33"/>
        <v>3_720</v>
      </c>
      <c r="B2164" s="1">
        <v>3</v>
      </c>
      <c r="C2164" s="1">
        <v>720</v>
      </c>
      <c r="D2164" s="1">
        <v>9.3360000000000003</v>
      </c>
      <c r="E2164" s="1">
        <v>5.6505000000000001</v>
      </c>
      <c r="F2164" s="1">
        <v>-6.3052999999999994E-5</v>
      </c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</row>
    <row r="2165" spans="1:17" x14ac:dyDescent="0.25">
      <c r="A2165" t="str">
        <f t="shared" si="33"/>
        <v>4_0</v>
      </c>
      <c r="B2165" s="1">
        <v>4</v>
      </c>
      <c r="C2165" s="1">
        <v>0</v>
      </c>
      <c r="D2165" s="1">
        <v>4.9987999999999998E-2</v>
      </c>
      <c r="E2165" s="1">
        <v>1</v>
      </c>
      <c r="F2165" s="1">
        <v>0</v>
      </c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</row>
    <row r="2166" spans="1:17" x14ac:dyDescent="0.25">
      <c r="A2166" t="str">
        <f t="shared" si="33"/>
        <v>4_1</v>
      </c>
      <c r="B2166" s="1">
        <v>4</v>
      </c>
      <c r="C2166" s="1">
        <v>1</v>
      </c>
      <c r="D2166" s="1">
        <v>6.0748999999999997E-2</v>
      </c>
      <c r="E2166" s="1">
        <v>1.0001</v>
      </c>
      <c r="F2166" s="1">
        <v>2.8948000000000002E-2</v>
      </c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</row>
    <row r="2167" spans="1:17" x14ac:dyDescent="0.25">
      <c r="A2167" t="str">
        <f t="shared" si="33"/>
        <v>4_2</v>
      </c>
      <c r="B2167" s="1">
        <v>4</v>
      </c>
      <c r="C2167" s="1">
        <v>2</v>
      </c>
      <c r="D2167" s="1">
        <v>-9.6394999999999995E-2</v>
      </c>
      <c r="E2167" s="1">
        <v>1.0001</v>
      </c>
      <c r="F2167" s="1">
        <v>1.3655E-2</v>
      </c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</row>
    <row r="2168" spans="1:17" x14ac:dyDescent="0.25">
      <c r="A2168" t="str">
        <f t="shared" si="33"/>
        <v>4_3</v>
      </c>
      <c r="B2168" s="1">
        <v>4</v>
      </c>
      <c r="C2168" s="1">
        <v>3</v>
      </c>
      <c r="D2168" s="1">
        <v>-6.8199999999999997E-2</v>
      </c>
      <c r="E2168" s="1">
        <v>1</v>
      </c>
      <c r="F2168" s="1">
        <v>1.0142E-2</v>
      </c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</row>
    <row r="2169" spans="1:17" x14ac:dyDescent="0.25">
      <c r="A2169" t="str">
        <f t="shared" si="33"/>
        <v>4_4</v>
      </c>
      <c r="B2169" s="1">
        <v>4</v>
      </c>
      <c r="C2169" s="1">
        <v>4</v>
      </c>
      <c r="D2169" s="1">
        <v>-0.38068000000000002</v>
      </c>
      <c r="E2169" s="1">
        <v>0.99972000000000005</v>
      </c>
      <c r="F2169" s="1">
        <v>-2.0154999999999999E-3</v>
      </c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</row>
    <row r="2170" spans="1:17" x14ac:dyDescent="0.25">
      <c r="A2170" t="str">
        <f t="shared" si="33"/>
        <v>4_5</v>
      </c>
      <c r="B2170" s="1">
        <v>4</v>
      </c>
      <c r="C2170" s="1">
        <v>5</v>
      </c>
      <c r="D2170" s="1">
        <v>-0.29754999999999998</v>
      </c>
      <c r="E2170" s="1">
        <v>0.99948000000000004</v>
      </c>
      <c r="F2170" s="1">
        <v>-1.0593E-2</v>
      </c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</row>
    <row r="2171" spans="1:17" x14ac:dyDescent="0.25">
      <c r="A2171" t="str">
        <f t="shared" si="33"/>
        <v>4_6</v>
      </c>
      <c r="B2171" s="1">
        <v>4</v>
      </c>
      <c r="C2171" s="1">
        <v>6</v>
      </c>
      <c r="D2171" s="1">
        <v>-0.19742000000000001</v>
      </c>
      <c r="E2171" s="1">
        <v>0.99931000000000003</v>
      </c>
      <c r="F2171" s="1">
        <v>7.3381000000000002E-3</v>
      </c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</row>
    <row r="2172" spans="1:17" x14ac:dyDescent="0.25">
      <c r="A2172" t="str">
        <f t="shared" si="33"/>
        <v>4_7</v>
      </c>
      <c r="B2172" s="1">
        <v>4</v>
      </c>
      <c r="C2172" s="1">
        <v>7</v>
      </c>
      <c r="D2172" s="1">
        <v>-0.50827</v>
      </c>
      <c r="E2172" s="1">
        <v>0.99904000000000004</v>
      </c>
      <c r="F2172" s="1">
        <v>-2.3947E-2</v>
      </c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</row>
    <row r="2173" spans="1:17" x14ac:dyDescent="0.25">
      <c r="A2173" t="str">
        <f t="shared" si="33"/>
        <v>4_8</v>
      </c>
      <c r="B2173" s="1">
        <v>4</v>
      </c>
      <c r="C2173" s="1">
        <v>8</v>
      </c>
      <c r="D2173" s="1">
        <v>-1.3019000000000001</v>
      </c>
      <c r="E2173" s="1">
        <v>0.99838000000000005</v>
      </c>
      <c r="F2173" s="1">
        <v>7.2891999999999998E-4</v>
      </c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</row>
    <row r="2174" spans="1:17" x14ac:dyDescent="0.25">
      <c r="A2174" t="str">
        <f t="shared" si="33"/>
        <v>4_9</v>
      </c>
      <c r="B2174" s="1">
        <v>4</v>
      </c>
      <c r="C2174" s="1">
        <v>9</v>
      </c>
      <c r="D2174" s="1">
        <v>-1.0061</v>
      </c>
      <c r="E2174" s="1">
        <v>0.99729000000000001</v>
      </c>
      <c r="F2174" s="1">
        <v>3.9966000000000003E-3</v>
      </c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</row>
    <row r="2175" spans="1:17" x14ac:dyDescent="0.25">
      <c r="A2175" t="str">
        <f t="shared" si="33"/>
        <v>4_10</v>
      </c>
      <c r="B2175" s="1">
        <v>4</v>
      </c>
      <c r="C2175" s="1">
        <v>10</v>
      </c>
      <c r="D2175" s="1">
        <v>-1.5880000000000001</v>
      </c>
      <c r="E2175" s="1">
        <v>0.99633000000000005</v>
      </c>
      <c r="F2175" s="1">
        <v>-1.9432999999999999E-2</v>
      </c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</row>
    <row r="2176" spans="1:17" x14ac:dyDescent="0.25">
      <c r="A2176" t="str">
        <f t="shared" si="33"/>
        <v>4_11</v>
      </c>
      <c r="B2176" s="1">
        <v>4</v>
      </c>
      <c r="C2176" s="1">
        <v>11</v>
      </c>
      <c r="D2176" s="1">
        <v>-1.2690999999999999</v>
      </c>
      <c r="E2176" s="1">
        <v>0.99522999999999995</v>
      </c>
      <c r="F2176" s="1">
        <v>-3.2929000000000001E-3</v>
      </c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</row>
    <row r="2177" spans="1:17" x14ac:dyDescent="0.25">
      <c r="A2177" t="str">
        <f t="shared" si="33"/>
        <v>4_12</v>
      </c>
      <c r="B2177" s="1">
        <v>4</v>
      </c>
      <c r="C2177" s="1">
        <v>12</v>
      </c>
      <c r="D2177" s="1">
        <v>-1.4007000000000001</v>
      </c>
      <c r="E2177" s="1">
        <v>0.99407999999999996</v>
      </c>
      <c r="F2177" s="1">
        <v>4.1748999999999996E-3</v>
      </c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</row>
    <row r="2178" spans="1:17" x14ac:dyDescent="0.25">
      <c r="A2178" t="str">
        <f t="shared" si="33"/>
        <v>4_13</v>
      </c>
      <c r="B2178" s="1">
        <v>4</v>
      </c>
      <c r="C2178" s="1">
        <v>13</v>
      </c>
      <c r="D2178" s="1">
        <v>-1.2954000000000001</v>
      </c>
      <c r="E2178" s="1">
        <v>0.99285999999999996</v>
      </c>
      <c r="F2178" s="1">
        <v>-9.4345000000000002E-3</v>
      </c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</row>
    <row r="2179" spans="1:17" x14ac:dyDescent="0.25">
      <c r="A2179" t="str">
        <f t="shared" ref="A2179:A2242" si="34">B2179&amp;"_"&amp;C2179</f>
        <v>4_14</v>
      </c>
      <c r="B2179" s="1">
        <v>4</v>
      </c>
      <c r="C2179" s="1">
        <v>14</v>
      </c>
      <c r="D2179" s="1">
        <v>-0.74106000000000005</v>
      </c>
      <c r="E2179" s="1">
        <v>0.99204999999999999</v>
      </c>
      <c r="F2179" s="1">
        <v>4.7611000000000001E-2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</row>
    <row r="2180" spans="1:17" x14ac:dyDescent="0.25">
      <c r="A2180" t="str">
        <f t="shared" si="34"/>
        <v>4_15</v>
      </c>
      <c r="B2180" s="1">
        <v>4</v>
      </c>
      <c r="C2180" s="1">
        <v>15</v>
      </c>
      <c r="D2180" s="1">
        <v>-0.93345</v>
      </c>
      <c r="E2180" s="1">
        <v>0.99136999999999997</v>
      </c>
      <c r="F2180" s="1">
        <v>2.4523000000000001E-3</v>
      </c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</row>
    <row r="2181" spans="1:17" x14ac:dyDescent="0.25">
      <c r="A2181" t="str">
        <f t="shared" si="34"/>
        <v>4_16</v>
      </c>
      <c r="B2181" s="1">
        <v>4</v>
      </c>
      <c r="C2181" s="1">
        <v>16</v>
      </c>
      <c r="D2181" s="1">
        <v>-0.85204999999999997</v>
      </c>
      <c r="E2181" s="1">
        <v>0.99058999999999997</v>
      </c>
      <c r="F2181" s="1">
        <v>8.6872999999999996E-4</v>
      </c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</row>
    <row r="2182" spans="1:17" x14ac:dyDescent="0.25">
      <c r="A2182" t="str">
        <f t="shared" si="34"/>
        <v>4_17</v>
      </c>
      <c r="B2182" s="1">
        <v>4</v>
      </c>
      <c r="C2182" s="1">
        <v>17</v>
      </c>
      <c r="D2182" s="1">
        <v>-1.0096000000000001</v>
      </c>
      <c r="E2182" s="1">
        <v>0.98965999999999998</v>
      </c>
      <c r="F2182" s="1">
        <v>-1.3216E-2</v>
      </c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</row>
    <row r="2183" spans="1:17" x14ac:dyDescent="0.25">
      <c r="A2183" t="str">
        <f t="shared" si="34"/>
        <v>4_18</v>
      </c>
      <c r="B2183" s="1">
        <v>4</v>
      </c>
      <c r="C2183" s="1">
        <v>18</v>
      </c>
      <c r="D2183" s="1">
        <v>-1.2242</v>
      </c>
      <c r="E2183" s="1">
        <v>0.98878999999999995</v>
      </c>
      <c r="F2183" s="1">
        <v>1.4165000000000001E-2</v>
      </c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</row>
    <row r="2184" spans="1:17" x14ac:dyDescent="0.25">
      <c r="A2184" t="str">
        <f t="shared" si="34"/>
        <v>4_19</v>
      </c>
      <c r="B2184" s="1">
        <v>4</v>
      </c>
      <c r="C2184" s="1">
        <v>19</v>
      </c>
      <c r="D2184" s="1">
        <v>-0.69242000000000004</v>
      </c>
      <c r="E2184" s="1">
        <v>0.98797000000000001</v>
      </c>
      <c r="F2184" s="1">
        <v>2.1336000000000001E-2</v>
      </c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</row>
    <row r="2185" spans="1:17" x14ac:dyDescent="0.25">
      <c r="A2185" t="str">
        <f t="shared" si="34"/>
        <v>4_20</v>
      </c>
      <c r="B2185" s="1">
        <v>4</v>
      </c>
      <c r="C2185" s="1">
        <v>20</v>
      </c>
      <c r="D2185" s="1">
        <v>-0.33228999999999997</v>
      </c>
      <c r="E2185" s="1">
        <v>0.98755000000000004</v>
      </c>
      <c r="F2185" s="1">
        <v>8.1411999999999999E-4</v>
      </c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</row>
    <row r="2186" spans="1:17" x14ac:dyDescent="0.25">
      <c r="A2186" t="str">
        <f t="shared" si="34"/>
        <v>4_21</v>
      </c>
      <c r="B2186" s="1">
        <v>4</v>
      </c>
      <c r="C2186" s="1">
        <v>21</v>
      </c>
      <c r="D2186" s="1">
        <v>-0.76000999999999996</v>
      </c>
      <c r="E2186" s="1">
        <v>0.98724000000000001</v>
      </c>
      <c r="F2186" s="1">
        <v>-5.6054E-3</v>
      </c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</row>
    <row r="2187" spans="1:17" x14ac:dyDescent="0.25">
      <c r="A2187" t="str">
        <f t="shared" si="34"/>
        <v>4_22</v>
      </c>
      <c r="B2187" s="1">
        <v>4</v>
      </c>
      <c r="C2187" s="1">
        <v>22</v>
      </c>
      <c r="D2187" s="1">
        <v>-1.2044999999999999</v>
      </c>
      <c r="E2187" s="1">
        <v>0.98636999999999997</v>
      </c>
      <c r="F2187" s="1">
        <v>-2.5631000000000001E-2</v>
      </c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</row>
    <row r="2188" spans="1:17" x14ac:dyDescent="0.25">
      <c r="A2188" t="str">
        <f t="shared" si="34"/>
        <v>4_23</v>
      </c>
      <c r="B2188" s="1">
        <v>4</v>
      </c>
      <c r="C2188" s="1">
        <v>23</v>
      </c>
      <c r="D2188" s="1">
        <v>-1.0389999999999999</v>
      </c>
      <c r="E2188" s="1">
        <v>0.98538999999999999</v>
      </c>
      <c r="F2188" s="1">
        <v>-1.1885999999999999E-3</v>
      </c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</row>
    <row r="2189" spans="1:17" x14ac:dyDescent="0.25">
      <c r="A2189" t="str">
        <f t="shared" si="34"/>
        <v>4_24</v>
      </c>
      <c r="B2189" s="1">
        <v>4</v>
      </c>
      <c r="C2189" s="1">
        <v>24</v>
      </c>
      <c r="D2189" s="1">
        <v>-0.87814000000000003</v>
      </c>
      <c r="E2189" s="1">
        <v>0.98453000000000002</v>
      </c>
      <c r="F2189" s="1">
        <v>-1.3993E-4</v>
      </c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</row>
    <row r="2190" spans="1:17" x14ac:dyDescent="0.25">
      <c r="A2190" t="str">
        <f t="shared" si="34"/>
        <v>4_25</v>
      </c>
      <c r="B2190" s="1">
        <v>4</v>
      </c>
      <c r="C2190" s="1">
        <v>25</v>
      </c>
      <c r="D2190" s="1">
        <v>-1.0765</v>
      </c>
      <c r="E2190" s="1">
        <v>0.98372999999999999</v>
      </c>
      <c r="F2190" s="1">
        <v>-4.9775000000000002E-3</v>
      </c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</row>
    <row r="2191" spans="1:17" x14ac:dyDescent="0.25">
      <c r="A2191" t="str">
        <f t="shared" si="34"/>
        <v>4_26</v>
      </c>
      <c r="B2191" s="1">
        <v>4</v>
      </c>
      <c r="C2191" s="1">
        <v>26</v>
      </c>
      <c r="D2191" s="1">
        <v>-0.88917000000000002</v>
      </c>
      <c r="E2191" s="1">
        <v>0.98292999999999997</v>
      </c>
      <c r="F2191" s="1">
        <v>-1.9873999999999999E-2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</row>
    <row r="2192" spans="1:17" x14ac:dyDescent="0.25">
      <c r="A2192" t="str">
        <f t="shared" si="34"/>
        <v>4_27</v>
      </c>
      <c r="B2192" s="1">
        <v>4</v>
      </c>
      <c r="C2192" s="1">
        <v>27</v>
      </c>
      <c r="D2192" s="1">
        <v>-0.87556999999999996</v>
      </c>
      <c r="E2192" s="1">
        <v>0.98221999999999998</v>
      </c>
      <c r="F2192" s="1">
        <v>-7.0172999999999998E-3</v>
      </c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</row>
    <row r="2193" spans="1:17" x14ac:dyDescent="0.25">
      <c r="A2193" t="str">
        <f t="shared" si="34"/>
        <v>4_28</v>
      </c>
      <c r="B2193" s="1">
        <v>4</v>
      </c>
      <c r="C2193" s="1">
        <v>28</v>
      </c>
      <c r="D2193" s="1">
        <v>-1.3351999999999999</v>
      </c>
      <c r="E2193" s="1">
        <v>0.98145000000000004</v>
      </c>
      <c r="F2193" s="1">
        <v>-1.7791999999999999E-2</v>
      </c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</row>
    <row r="2194" spans="1:17" x14ac:dyDescent="0.25">
      <c r="A2194" t="str">
        <f t="shared" si="34"/>
        <v>4_29</v>
      </c>
      <c r="B2194" s="1">
        <v>4</v>
      </c>
      <c r="C2194" s="1">
        <v>29</v>
      </c>
      <c r="D2194" s="1">
        <v>-1.4302999999999999</v>
      </c>
      <c r="E2194" s="1">
        <v>0.98038000000000003</v>
      </c>
      <c r="F2194" s="1">
        <v>1.2045999999999999E-2</v>
      </c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</row>
    <row r="2195" spans="1:17" x14ac:dyDescent="0.25">
      <c r="A2195" t="str">
        <f t="shared" si="34"/>
        <v>4_30</v>
      </c>
      <c r="B2195" s="1">
        <v>4</v>
      </c>
      <c r="C2195" s="1">
        <v>30</v>
      </c>
      <c r="D2195" s="1">
        <v>-1.073</v>
      </c>
      <c r="E2195" s="1">
        <v>0.97943000000000002</v>
      </c>
      <c r="F2195" s="1">
        <v>3.9817000000000003E-3</v>
      </c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</row>
    <row r="2196" spans="1:17" x14ac:dyDescent="0.25">
      <c r="A2196" t="str">
        <f t="shared" si="34"/>
        <v>4_31</v>
      </c>
      <c r="B2196" s="1">
        <v>4</v>
      </c>
      <c r="C2196" s="1">
        <v>31</v>
      </c>
      <c r="D2196" s="1">
        <v>-1.2766</v>
      </c>
      <c r="E2196" s="1">
        <v>0.97853000000000001</v>
      </c>
      <c r="F2196" s="1">
        <v>-1.7302000000000001E-2</v>
      </c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</row>
    <row r="2197" spans="1:17" x14ac:dyDescent="0.25">
      <c r="A2197" t="str">
        <f t="shared" si="34"/>
        <v>4_32</v>
      </c>
      <c r="B2197" s="1">
        <v>4</v>
      </c>
      <c r="C2197" s="1">
        <v>32</v>
      </c>
      <c r="D2197" s="1">
        <v>-1.0335000000000001</v>
      </c>
      <c r="E2197" s="1">
        <v>0.97763999999999995</v>
      </c>
      <c r="F2197" s="1">
        <v>1.8783999999999999E-2</v>
      </c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</row>
    <row r="2198" spans="1:17" x14ac:dyDescent="0.25">
      <c r="A2198" t="str">
        <f t="shared" si="34"/>
        <v>4_33</v>
      </c>
      <c r="B2198" s="1">
        <v>4</v>
      </c>
      <c r="C2198" s="1">
        <v>33</v>
      </c>
      <c r="D2198" s="1">
        <v>-1.2041999999999999</v>
      </c>
      <c r="E2198" s="1">
        <v>0.97677000000000003</v>
      </c>
      <c r="F2198" s="1">
        <v>1.5907999999999999E-2</v>
      </c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</row>
    <row r="2199" spans="1:17" x14ac:dyDescent="0.25">
      <c r="A2199" t="str">
        <f t="shared" si="34"/>
        <v>4_34</v>
      </c>
      <c r="B2199" s="1">
        <v>4</v>
      </c>
      <c r="C2199" s="1">
        <v>34</v>
      </c>
      <c r="D2199" s="1">
        <v>-1.2905</v>
      </c>
      <c r="E2199" s="1">
        <v>0.97585999999999995</v>
      </c>
      <c r="F2199" s="1">
        <v>5.1778000000000002E-4</v>
      </c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</row>
    <row r="2200" spans="1:17" x14ac:dyDescent="0.25">
      <c r="A2200" t="str">
        <f t="shared" si="34"/>
        <v>4_35</v>
      </c>
      <c r="B2200" s="1">
        <v>4</v>
      </c>
      <c r="C2200" s="1">
        <v>35</v>
      </c>
      <c r="D2200" s="1">
        <v>-1.4605999999999999</v>
      </c>
      <c r="E2200" s="1">
        <v>0.97468999999999995</v>
      </c>
      <c r="F2200" s="1">
        <v>-1.4575E-3</v>
      </c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</row>
    <row r="2201" spans="1:17" x14ac:dyDescent="0.25">
      <c r="A2201" t="str">
        <f t="shared" si="34"/>
        <v>4_36</v>
      </c>
      <c r="B2201" s="1">
        <v>4</v>
      </c>
      <c r="C2201" s="1">
        <v>36</v>
      </c>
      <c r="D2201" s="1">
        <v>-1.726</v>
      </c>
      <c r="E2201" s="1">
        <v>0.97328000000000003</v>
      </c>
      <c r="F2201" s="1">
        <v>2.6726E-2</v>
      </c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</row>
    <row r="2202" spans="1:17" x14ac:dyDescent="0.25">
      <c r="A2202" t="str">
        <f t="shared" si="34"/>
        <v>4_37</v>
      </c>
      <c r="B2202" s="1">
        <v>4</v>
      </c>
      <c r="C2202" s="1">
        <v>37</v>
      </c>
      <c r="D2202" s="1">
        <v>-1.5384</v>
      </c>
      <c r="E2202" s="1">
        <v>0.97184999999999999</v>
      </c>
      <c r="F2202" s="1">
        <v>-3.6007999999999999E-3</v>
      </c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</row>
    <row r="2203" spans="1:17" x14ac:dyDescent="0.25">
      <c r="A2203" t="str">
        <f t="shared" si="34"/>
        <v>4_38</v>
      </c>
      <c r="B2203" s="1">
        <v>4</v>
      </c>
      <c r="C2203" s="1">
        <v>38</v>
      </c>
      <c r="D2203" s="1">
        <v>-2.0911</v>
      </c>
      <c r="E2203" s="1">
        <v>0.97048000000000001</v>
      </c>
      <c r="F2203" s="1">
        <v>-3.7768999999999997E-2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</row>
    <row r="2204" spans="1:17" x14ac:dyDescent="0.25">
      <c r="A2204" t="str">
        <f t="shared" si="34"/>
        <v>4_39</v>
      </c>
      <c r="B2204" s="1">
        <v>4</v>
      </c>
      <c r="C2204" s="1">
        <v>39</v>
      </c>
      <c r="D2204" s="1">
        <v>-1.8041</v>
      </c>
      <c r="E2204" s="1">
        <v>0.96892</v>
      </c>
      <c r="F2204" s="1">
        <v>5.3493000000000004E-3</v>
      </c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</row>
    <row r="2205" spans="1:17" x14ac:dyDescent="0.25">
      <c r="A2205" t="str">
        <f t="shared" si="34"/>
        <v>4_40</v>
      </c>
      <c r="B2205" s="1">
        <v>4</v>
      </c>
      <c r="C2205" s="1">
        <v>40</v>
      </c>
      <c r="D2205" s="1">
        <v>-2.1156999999999999</v>
      </c>
      <c r="E2205" s="1">
        <v>0.96741999999999995</v>
      </c>
      <c r="F2205" s="1">
        <v>-1.9053E-2</v>
      </c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</row>
    <row r="2206" spans="1:17" x14ac:dyDescent="0.25">
      <c r="A2206" t="str">
        <f t="shared" si="34"/>
        <v>4_41</v>
      </c>
      <c r="B2206" s="1">
        <v>4</v>
      </c>
      <c r="C2206" s="1">
        <v>41</v>
      </c>
      <c r="D2206" s="1">
        <v>-2.4180999999999999</v>
      </c>
      <c r="E2206" s="1">
        <v>0.96552000000000004</v>
      </c>
      <c r="F2206" s="1">
        <v>-4.3147000000000003E-3</v>
      </c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</row>
    <row r="2207" spans="1:17" x14ac:dyDescent="0.25">
      <c r="A2207" t="str">
        <f t="shared" si="34"/>
        <v>4_42</v>
      </c>
      <c r="B2207" s="1">
        <v>4</v>
      </c>
      <c r="C2207" s="1">
        <v>42</v>
      </c>
      <c r="D2207" s="1">
        <v>-2.0741000000000001</v>
      </c>
      <c r="E2207" s="1">
        <v>0.96370999999999996</v>
      </c>
      <c r="F2207" s="1">
        <v>2.0638E-2</v>
      </c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</row>
    <row r="2208" spans="1:17" x14ac:dyDescent="0.25">
      <c r="A2208" t="str">
        <f t="shared" si="34"/>
        <v>4_43</v>
      </c>
      <c r="B2208" s="1">
        <v>4</v>
      </c>
      <c r="C2208" s="1">
        <v>43</v>
      </c>
      <c r="D2208" s="1">
        <v>-1.8153999999999999</v>
      </c>
      <c r="E2208" s="1">
        <v>0.96206000000000003</v>
      </c>
      <c r="F2208" s="1">
        <v>-1.9157E-2</v>
      </c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</row>
    <row r="2209" spans="1:17" x14ac:dyDescent="0.25">
      <c r="A2209" t="str">
        <f t="shared" si="34"/>
        <v>4_44</v>
      </c>
      <c r="B2209" s="1">
        <v>4</v>
      </c>
      <c r="C2209" s="1">
        <v>44</v>
      </c>
      <c r="D2209" s="1">
        <v>-2.3315999999999999</v>
      </c>
      <c r="E2209" s="1">
        <v>0.96033999999999997</v>
      </c>
      <c r="F2209" s="1">
        <v>-6.1428000000000003E-3</v>
      </c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</row>
    <row r="2210" spans="1:17" x14ac:dyDescent="0.25">
      <c r="A2210" t="str">
        <f t="shared" si="34"/>
        <v>4_45</v>
      </c>
      <c r="B2210" s="1">
        <v>4</v>
      </c>
      <c r="C2210" s="1">
        <v>45</v>
      </c>
      <c r="D2210" s="1">
        <v>-2.3372000000000002</v>
      </c>
      <c r="E2210" s="1">
        <v>0.95852000000000004</v>
      </c>
      <c r="F2210" s="1">
        <v>-2.3473999999999998E-2</v>
      </c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</row>
    <row r="2211" spans="1:17" x14ac:dyDescent="0.25">
      <c r="A2211" t="str">
        <f t="shared" si="34"/>
        <v>4_46</v>
      </c>
      <c r="B2211" s="1">
        <v>4</v>
      </c>
      <c r="C2211" s="1">
        <v>46</v>
      </c>
      <c r="D2211" s="1">
        <v>-2.3191999999999999</v>
      </c>
      <c r="E2211" s="1">
        <v>0.95670999999999995</v>
      </c>
      <c r="F2211" s="1">
        <v>1.8176000000000001E-2</v>
      </c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</row>
    <row r="2212" spans="1:17" x14ac:dyDescent="0.25">
      <c r="A2212" t="str">
        <f t="shared" si="34"/>
        <v>4_47</v>
      </c>
      <c r="B2212" s="1">
        <v>4</v>
      </c>
      <c r="C2212" s="1">
        <v>47</v>
      </c>
      <c r="D2212" s="1">
        <v>-2.2082999999999999</v>
      </c>
      <c r="E2212" s="1">
        <v>0.95494000000000001</v>
      </c>
      <c r="F2212" s="1">
        <v>-8.0242999999999998E-3</v>
      </c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</row>
    <row r="2213" spans="1:17" x14ac:dyDescent="0.25">
      <c r="A2213" t="str">
        <f t="shared" si="34"/>
        <v>4_48</v>
      </c>
      <c r="B2213" s="1">
        <v>4</v>
      </c>
      <c r="C2213" s="1">
        <v>48</v>
      </c>
      <c r="D2213" s="1">
        <v>-2.2281</v>
      </c>
      <c r="E2213" s="1">
        <v>0.95318000000000003</v>
      </c>
      <c r="F2213" s="1">
        <v>7.5621999999999998E-3</v>
      </c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</row>
    <row r="2214" spans="1:17" x14ac:dyDescent="0.25">
      <c r="A2214" t="str">
        <f t="shared" si="34"/>
        <v>4_49</v>
      </c>
      <c r="B2214" s="1">
        <v>4</v>
      </c>
      <c r="C2214" s="1">
        <v>49</v>
      </c>
      <c r="D2214" s="1">
        <v>-2.4571999999999998</v>
      </c>
      <c r="E2214" s="1">
        <v>0.95132000000000005</v>
      </c>
      <c r="F2214" s="1">
        <v>1.6376000000000002E-2</v>
      </c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</row>
    <row r="2215" spans="1:17" x14ac:dyDescent="0.25">
      <c r="A2215" t="str">
        <f t="shared" si="34"/>
        <v>4_50</v>
      </c>
      <c r="B2215" s="1">
        <v>4</v>
      </c>
      <c r="C2215" s="1">
        <v>50</v>
      </c>
      <c r="D2215" s="1">
        <v>-2.6097999999999999</v>
      </c>
      <c r="E2215" s="1">
        <v>0.94928000000000001</v>
      </c>
      <c r="F2215" s="1">
        <v>-6.8059000000000001E-3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</row>
    <row r="2216" spans="1:17" x14ac:dyDescent="0.25">
      <c r="A2216" t="str">
        <f t="shared" si="34"/>
        <v>4_51</v>
      </c>
      <c r="B2216" s="1">
        <v>4</v>
      </c>
      <c r="C2216" s="1">
        <v>51</v>
      </c>
      <c r="D2216" s="1">
        <v>-2.6208999999999998</v>
      </c>
      <c r="E2216" s="1">
        <v>0.94721</v>
      </c>
      <c r="F2216" s="1">
        <v>-7.7894000000000001E-3</v>
      </c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</row>
    <row r="2217" spans="1:17" x14ac:dyDescent="0.25">
      <c r="A2217" t="str">
        <f t="shared" si="34"/>
        <v>4_52</v>
      </c>
      <c r="B2217" s="1">
        <v>4</v>
      </c>
      <c r="C2217" s="1">
        <v>52</v>
      </c>
      <c r="D2217" s="1">
        <v>-2.9559000000000002</v>
      </c>
      <c r="E2217" s="1">
        <v>0.94503000000000004</v>
      </c>
      <c r="F2217" s="1">
        <v>-2.5603999999999998E-2</v>
      </c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</row>
    <row r="2218" spans="1:17" x14ac:dyDescent="0.25">
      <c r="A2218" t="str">
        <f t="shared" si="34"/>
        <v>4_53</v>
      </c>
      <c r="B2218" s="1">
        <v>4</v>
      </c>
      <c r="C2218" s="1">
        <v>53</v>
      </c>
      <c r="D2218" s="1">
        <v>-2.9470999999999998</v>
      </c>
      <c r="E2218" s="1">
        <v>0.94277999999999995</v>
      </c>
      <c r="F2218" s="1">
        <v>-5.9201000000000002E-3</v>
      </c>
      <c r="G2218" s="1"/>
      <c r="H2218" s="1"/>
      <c r="I2218" s="1"/>
      <c r="J2218" s="1"/>
      <c r="K2218" s="1"/>
      <c r="L2218" s="1"/>
      <c r="M2218" s="1"/>
      <c r="N2218" s="78"/>
      <c r="O2218" s="78"/>
      <c r="P2218" s="78"/>
      <c r="Q2218" s="78"/>
    </row>
    <row r="2219" spans="1:17" x14ac:dyDescent="0.25">
      <c r="A2219" t="str">
        <f t="shared" si="34"/>
        <v>4_54</v>
      </c>
      <c r="B2219" s="1">
        <v>4</v>
      </c>
      <c r="C2219" s="1">
        <v>54</v>
      </c>
      <c r="D2219" s="1">
        <v>-2.9491999999999998</v>
      </c>
      <c r="E2219" s="1">
        <v>0.94042999999999999</v>
      </c>
      <c r="F2219" s="1">
        <v>8.6604000000000004E-3</v>
      </c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</row>
    <row r="2220" spans="1:17" x14ac:dyDescent="0.25">
      <c r="A2220" t="str">
        <f t="shared" si="34"/>
        <v>4_55</v>
      </c>
      <c r="B2220" s="1">
        <v>4</v>
      </c>
      <c r="C2220" s="1">
        <v>55</v>
      </c>
      <c r="D2220" s="1">
        <v>-2.4727000000000001</v>
      </c>
      <c r="E2220" s="1">
        <v>0.93840000000000001</v>
      </c>
      <c r="F2220" s="1">
        <v>1.2208E-2</v>
      </c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</row>
    <row r="2221" spans="1:17" x14ac:dyDescent="0.25">
      <c r="A2221" t="str">
        <f t="shared" si="34"/>
        <v>4_56</v>
      </c>
      <c r="B2221" s="1">
        <v>4</v>
      </c>
      <c r="C2221" s="1">
        <v>56</v>
      </c>
      <c r="D2221" s="1">
        <v>-1.5624</v>
      </c>
      <c r="E2221" s="1">
        <v>0.93684000000000001</v>
      </c>
      <c r="F2221" s="1">
        <v>2.3491000000000001E-2</v>
      </c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</row>
    <row r="2222" spans="1:17" x14ac:dyDescent="0.25">
      <c r="A2222" t="str">
        <f t="shared" si="34"/>
        <v>4_57</v>
      </c>
      <c r="B2222" s="1">
        <v>4</v>
      </c>
      <c r="C2222" s="1">
        <v>57</v>
      </c>
      <c r="D2222" s="1">
        <v>-1.8548</v>
      </c>
      <c r="E2222" s="1">
        <v>0.93559999999999999</v>
      </c>
      <c r="F2222" s="1">
        <v>3.4391999999999999E-3</v>
      </c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</row>
    <row r="2223" spans="1:17" x14ac:dyDescent="0.25">
      <c r="A2223" t="str">
        <f t="shared" si="34"/>
        <v>4_58</v>
      </c>
      <c r="B2223" s="1">
        <v>4</v>
      </c>
      <c r="C2223" s="1">
        <v>58</v>
      </c>
      <c r="D2223" s="1">
        <v>-1.7659</v>
      </c>
      <c r="E2223" s="1">
        <v>0.93418999999999996</v>
      </c>
      <c r="F2223" s="1">
        <v>-1.0090999999999999E-2</v>
      </c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</row>
    <row r="2224" spans="1:17" x14ac:dyDescent="0.25">
      <c r="A2224" t="str">
        <f t="shared" si="34"/>
        <v>4_59</v>
      </c>
      <c r="B2224" s="1">
        <v>4</v>
      </c>
      <c r="C2224" s="1">
        <v>59</v>
      </c>
      <c r="D2224" s="1">
        <v>-1.5775999999999999</v>
      </c>
      <c r="E2224" s="1">
        <v>0.93281000000000003</v>
      </c>
      <c r="F2224" s="1">
        <v>-5.1066999999999996E-3</v>
      </c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</row>
    <row r="2225" spans="1:17" x14ac:dyDescent="0.25">
      <c r="A2225" t="str">
        <f t="shared" si="34"/>
        <v>4_60</v>
      </c>
      <c r="B2225" s="1">
        <v>4</v>
      </c>
      <c r="C2225" s="1">
        <v>60</v>
      </c>
      <c r="D2225" s="1">
        <v>-1.9823</v>
      </c>
      <c r="E2225" s="1">
        <v>0.93137000000000003</v>
      </c>
      <c r="F2225" s="1">
        <v>-6.9077000000000001E-3</v>
      </c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</row>
    <row r="2226" spans="1:17" x14ac:dyDescent="0.25">
      <c r="A2226" t="str">
        <f t="shared" si="34"/>
        <v>4_61</v>
      </c>
      <c r="B2226" s="1">
        <v>4</v>
      </c>
      <c r="C2226" s="1">
        <v>61</v>
      </c>
      <c r="D2226" s="1">
        <v>-2.3273000000000001</v>
      </c>
      <c r="E2226" s="1">
        <v>0.92978000000000005</v>
      </c>
      <c r="F2226" s="1">
        <v>-1.3509E-2</v>
      </c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</row>
    <row r="2227" spans="1:17" x14ac:dyDescent="0.25">
      <c r="A2227" t="str">
        <f t="shared" si="34"/>
        <v>4_62</v>
      </c>
      <c r="B2227" s="1">
        <v>4</v>
      </c>
      <c r="C2227" s="1">
        <v>62</v>
      </c>
      <c r="D2227" s="1">
        <v>-2.3504999999999998</v>
      </c>
      <c r="E2227" s="1">
        <v>0.92796999999999996</v>
      </c>
      <c r="F2227" s="1">
        <v>-3.4529999999999998E-2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</row>
    <row r="2228" spans="1:17" x14ac:dyDescent="0.25">
      <c r="A2228" t="str">
        <f t="shared" si="34"/>
        <v>4_63</v>
      </c>
      <c r="B2228" s="1">
        <v>4</v>
      </c>
      <c r="C2228" s="1">
        <v>63</v>
      </c>
      <c r="D2228" s="1">
        <v>-2.5701999999999998</v>
      </c>
      <c r="E2228" s="1">
        <v>0.92588999999999999</v>
      </c>
      <c r="F2228" s="1">
        <v>1.2949999999999999E-3</v>
      </c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</row>
    <row r="2229" spans="1:17" x14ac:dyDescent="0.25">
      <c r="A2229" t="str">
        <f t="shared" si="34"/>
        <v>4_64</v>
      </c>
      <c r="B2229" s="1">
        <v>4</v>
      </c>
      <c r="C2229" s="1">
        <v>64</v>
      </c>
      <c r="D2229" s="1">
        <v>-2.8466999999999998</v>
      </c>
      <c r="E2229" s="1">
        <v>0.92378000000000005</v>
      </c>
      <c r="F2229" s="1">
        <v>8.5722000000000003E-3</v>
      </c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</row>
    <row r="2230" spans="1:17" x14ac:dyDescent="0.25">
      <c r="A2230" t="str">
        <f t="shared" si="34"/>
        <v>4_65</v>
      </c>
      <c r="B2230" s="1">
        <v>4</v>
      </c>
      <c r="C2230" s="1">
        <v>65</v>
      </c>
      <c r="D2230" s="1">
        <v>-3.4445000000000001</v>
      </c>
      <c r="E2230" s="1">
        <v>0.92127000000000003</v>
      </c>
      <c r="F2230" s="1">
        <v>-1.7003999999999998E-2</v>
      </c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</row>
    <row r="2231" spans="1:17" x14ac:dyDescent="0.25">
      <c r="A2231" t="str">
        <f t="shared" si="34"/>
        <v>4_66</v>
      </c>
      <c r="B2231" s="1">
        <v>4</v>
      </c>
      <c r="C2231" s="1">
        <v>66</v>
      </c>
      <c r="D2231" s="1">
        <v>-3.6114000000000002</v>
      </c>
      <c r="E2231" s="1">
        <v>0.91861999999999999</v>
      </c>
      <c r="F2231" s="1">
        <v>2.9038999999999999E-2</v>
      </c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</row>
    <row r="2232" spans="1:17" x14ac:dyDescent="0.25">
      <c r="A2232" t="str">
        <f t="shared" si="34"/>
        <v>4_67</v>
      </c>
      <c r="B2232" s="1">
        <v>4</v>
      </c>
      <c r="C2232" s="1">
        <v>67</v>
      </c>
      <c r="D2232" s="1">
        <v>-3.5167000000000002</v>
      </c>
      <c r="E2232" s="1">
        <v>0.91583000000000003</v>
      </c>
      <c r="F2232" s="1">
        <v>-5.6451000000000001E-3</v>
      </c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</row>
    <row r="2233" spans="1:17" x14ac:dyDescent="0.25">
      <c r="A2233" t="str">
        <f t="shared" si="34"/>
        <v>4_68</v>
      </c>
      <c r="B2233" s="1">
        <v>4</v>
      </c>
      <c r="C2233" s="1">
        <v>68</v>
      </c>
      <c r="D2233" s="1">
        <v>-3.6634000000000002</v>
      </c>
      <c r="E2233" s="1">
        <v>0.91305000000000003</v>
      </c>
      <c r="F2233" s="1">
        <v>-5.1110000000000001E-3</v>
      </c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</row>
    <row r="2234" spans="1:17" x14ac:dyDescent="0.25">
      <c r="A2234" t="str">
        <f t="shared" si="34"/>
        <v>4_69</v>
      </c>
      <c r="B2234" s="1">
        <v>4</v>
      </c>
      <c r="C2234" s="1">
        <v>69</v>
      </c>
      <c r="D2234" s="1">
        <v>-3.8068</v>
      </c>
      <c r="E2234" s="1">
        <v>0.91019000000000005</v>
      </c>
      <c r="F2234" s="1">
        <v>-2.2759999999999999E-2</v>
      </c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</row>
    <row r="2235" spans="1:17" x14ac:dyDescent="0.25">
      <c r="A2235" t="str">
        <f t="shared" si="34"/>
        <v>4_70</v>
      </c>
      <c r="B2235" s="1">
        <v>4</v>
      </c>
      <c r="C2235" s="1">
        <v>70</v>
      </c>
      <c r="D2235" s="1">
        <v>-3.6254</v>
      </c>
      <c r="E2235" s="1">
        <v>0.90727000000000002</v>
      </c>
      <c r="F2235" s="1">
        <v>6.1776000000000001E-3</v>
      </c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</row>
    <row r="2236" spans="1:17" x14ac:dyDescent="0.25">
      <c r="A2236" t="str">
        <f t="shared" si="34"/>
        <v>4_71</v>
      </c>
      <c r="B2236" s="1">
        <v>4</v>
      </c>
      <c r="C2236" s="1">
        <v>71</v>
      </c>
      <c r="D2236" s="1">
        <v>-3.8571</v>
      </c>
      <c r="E2236" s="1">
        <v>0.90446000000000004</v>
      </c>
      <c r="F2236" s="1">
        <v>-2.8774E-3</v>
      </c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</row>
    <row r="2237" spans="1:17" x14ac:dyDescent="0.25">
      <c r="A2237" t="str">
        <f t="shared" si="34"/>
        <v>4_72</v>
      </c>
      <c r="B2237" s="1">
        <v>4</v>
      </c>
      <c r="C2237" s="1">
        <v>72</v>
      </c>
      <c r="D2237" s="1">
        <v>-3.6494</v>
      </c>
      <c r="E2237" s="1">
        <v>0.90159999999999996</v>
      </c>
      <c r="F2237" s="1">
        <v>-1.9771E-2</v>
      </c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</row>
    <row r="2238" spans="1:17" x14ac:dyDescent="0.25">
      <c r="A2238" t="str">
        <f t="shared" si="34"/>
        <v>4_73</v>
      </c>
      <c r="B2238" s="1">
        <v>4</v>
      </c>
      <c r="C2238" s="1">
        <v>73</v>
      </c>
      <c r="D2238" s="1">
        <v>-3.3035000000000001</v>
      </c>
      <c r="E2238" s="1">
        <v>0.89892000000000005</v>
      </c>
      <c r="F2238" s="1">
        <v>7.5014000000000001E-3</v>
      </c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</row>
    <row r="2239" spans="1:17" x14ac:dyDescent="0.25">
      <c r="A2239" t="str">
        <f t="shared" si="34"/>
        <v>4_74</v>
      </c>
      <c r="B2239" s="1">
        <v>4</v>
      </c>
      <c r="C2239" s="1">
        <v>74</v>
      </c>
      <c r="D2239" s="1">
        <v>-3.3513999999999999</v>
      </c>
      <c r="E2239" s="1">
        <v>0.89644999999999997</v>
      </c>
      <c r="F2239" s="1">
        <v>-2.8094000000000001E-2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</row>
    <row r="2240" spans="1:17" x14ac:dyDescent="0.25">
      <c r="A2240" t="str">
        <f t="shared" si="34"/>
        <v>4_75</v>
      </c>
      <c r="B2240" s="1">
        <v>4</v>
      </c>
      <c r="C2240" s="1">
        <v>75</v>
      </c>
      <c r="D2240" s="1">
        <v>-3.5022000000000002</v>
      </c>
      <c r="E2240" s="1">
        <v>0.89385999999999999</v>
      </c>
      <c r="F2240" s="1">
        <v>-1.3332E-2</v>
      </c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</row>
    <row r="2241" spans="1:17" x14ac:dyDescent="0.25">
      <c r="A2241" t="str">
        <f t="shared" si="34"/>
        <v>4_76</v>
      </c>
      <c r="B2241" s="1">
        <v>4</v>
      </c>
      <c r="C2241" s="1">
        <v>76</v>
      </c>
      <c r="D2241" s="1">
        <v>-2.9491999999999998</v>
      </c>
      <c r="E2241" s="1">
        <v>0.89141999999999999</v>
      </c>
      <c r="F2241" s="1">
        <v>-7.2985999999999997E-3</v>
      </c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</row>
    <row r="2242" spans="1:17" x14ac:dyDescent="0.25">
      <c r="A2242" t="str">
        <f t="shared" si="34"/>
        <v>4_77</v>
      </c>
      <c r="B2242" s="1">
        <v>4</v>
      </c>
      <c r="C2242" s="1">
        <v>77</v>
      </c>
      <c r="D2242" s="1">
        <v>-3.0356999999999998</v>
      </c>
      <c r="E2242" s="1">
        <v>0.88912000000000002</v>
      </c>
      <c r="F2242" s="1">
        <v>-6.4424E-3</v>
      </c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</row>
    <row r="2243" spans="1:17" x14ac:dyDescent="0.25">
      <c r="A2243" t="str">
        <f t="shared" ref="A2243:A2306" si="35">B2243&amp;"_"&amp;C2243</f>
        <v>4_78</v>
      </c>
      <c r="B2243" s="1">
        <v>4</v>
      </c>
      <c r="C2243" s="1">
        <v>78</v>
      </c>
      <c r="D2243" s="1">
        <v>-3.4897999999999998</v>
      </c>
      <c r="E2243" s="1">
        <v>0.88675000000000004</v>
      </c>
      <c r="F2243" s="1">
        <v>-2.8982000000000001E-2</v>
      </c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</row>
    <row r="2244" spans="1:17" x14ac:dyDescent="0.25">
      <c r="A2244" t="str">
        <f t="shared" si="35"/>
        <v>4_79</v>
      </c>
      <c r="B2244" s="1">
        <v>4</v>
      </c>
      <c r="C2244" s="1">
        <v>79</v>
      </c>
      <c r="D2244" s="1">
        <v>-3.4214000000000002</v>
      </c>
      <c r="E2244" s="1">
        <v>0.88415999999999995</v>
      </c>
      <c r="F2244" s="1">
        <v>1.8463E-2</v>
      </c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</row>
    <row r="2245" spans="1:17" x14ac:dyDescent="0.25">
      <c r="A2245" t="str">
        <f t="shared" si="35"/>
        <v>4_80</v>
      </c>
      <c r="B2245" s="1">
        <v>4</v>
      </c>
      <c r="C2245" s="1">
        <v>80</v>
      </c>
      <c r="D2245" s="1">
        <v>-3.1164999999999998</v>
      </c>
      <c r="E2245" s="1">
        <v>0.88160000000000005</v>
      </c>
      <c r="F2245" s="1">
        <v>5.0983000000000001E-3</v>
      </c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</row>
    <row r="2246" spans="1:17" x14ac:dyDescent="0.25">
      <c r="A2246" t="str">
        <f t="shared" si="35"/>
        <v>4_81</v>
      </c>
      <c r="B2246" s="1">
        <v>4</v>
      </c>
      <c r="C2246" s="1">
        <v>81</v>
      </c>
      <c r="D2246" s="1">
        <v>-4.05</v>
      </c>
      <c r="E2246" s="1">
        <v>0.87900999999999996</v>
      </c>
      <c r="F2246" s="1">
        <v>-3.5088000000000001E-2</v>
      </c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</row>
    <row r="2247" spans="1:17" x14ac:dyDescent="0.25">
      <c r="A2247" t="str">
        <f t="shared" si="35"/>
        <v>4_82</v>
      </c>
      <c r="B2247" s="1">
        <v>4</v>
      </c>
      <c r="C2247" s="1">
        <v>82</v>
      </c>
      <c r="D2247" s="1">
        <v>-3.9007000000000001</v>
      </c>
      <c r="E2247" s="1">
        <v>0.87605999999999995</v>
      </c>
      <c r="F2247" s="1">
        <v>8.3925000000000007E-3</v>
      </c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</row>
    <row r="2248" spans="1:17" x14ac:dyDescent="0.25">
      <c r="A2248" t="str">
        <f t="shared" si="35"/>
        <v>4_83</v>
      </c>
      <c r="B2248" s="1">
        <v>4</v>
      </c>
      <c r="C2248" s="1">
        <v>83</v>
      </c>
      <c r="D2248" s="1">
        <v>-3.3336000000000001</v>
      </c>
      <c r="E2248" s="1">
        <v>0.87343999999999999</v>
      </c>
      <c r="F2248" s="1">
        <v>-5.202E-3</v>
      </c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</row>
    <row r="2249" spans="1:17" x14ac:dyDescent="0.25">
      <c r="A2249" t="str">
        <f t="shared" si="35"/>
        <v>4_84</v>
      </c>
      <c r="B2249" s="1">
        <v>4</v>
      </c>
      <c r="C2249" s="1">
        <v>84</v>
      </c>
      <c r="D2249" s="1">
        <v>-2.9767999999999999</v>
      </c>
      <c r="E2249" s="1">
        <v>0.87121999999999999</v>
      </c>
      <c r="F2249" s="1">
        <v>-7.3682000000000001E-3</v>
      </c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</row>
    <row r="2250" spans="1:17" x14ac:dyDescent="0.25">
      <c r="A2250" t="str">
        <f t="shared" si="35"/>
        <v>4_85</v>
      </c>
      <c r="B2250" s="1">
        <v>4</v>
      </c>
      <c r="C2250" s="1">
        <v>85</v>
      </c>
      <c r="D2250" s="1">
        <v>-2.7683</v>
      </c>
      <c r="E2250" s="1">
        <v>0.86907000000000001</v>
      </c>
      <c r="F2250" s="1">
        <v>1.9824E-3</v>
      </c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</row>
    <row r="2251" spans="1:17" x14ac:dyDescent="0.25">
      <c r="A2251" t="str">
        <f t="shared" si="35"/>
        <v>4_86</v>
      </c>
      <c r="B2251" s="1">
        <v>4</v>
      </c>
      <c r="C2251" s="1">
        <v>86</v>
      </c>
      <c r="D2251" s="1">
        <v>-2.3868999999999998</v>
      </c>
      <c r="E2251" s="1">
        <v>0.86717</v>
      </c>
      <c r="F2251" s="1">
        <v>9.6383000000000007E-3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</row>
    <row r="2252" spans="1:17" x14ac:dyDescent="0.25">
      <c r="A2252" t="str">
        <f t="shared" si="35"/>
        <v>4_87</v>
      </c>
      <c r="B2252" s="1">
        <v>4</v>
      </c>
      <c r="C2252" s="1">
        <v>87</v>
      </c>
      <c r="D2252" s="1">
        <v>-2.4735999999999998</v>
      </c>
      <c r="E2252" s="1">
        <v>0.86546000000000001</v>
      </c>
      <c r="F2252" s="1">
        <v>-9.1170999999999995E-3</v>
      </c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</row>
    <row r="2253" spans="1:17" x14ac:dyDescent="0.25">
      <c r="A2253" t="str">
        <f t="shared" si="35"/>
        <v>4_88</v>
      </c>
      <c r="B2253" s="1">
        <v>4</v>
      </c>
      <c r="C2253" s="1">
        <v>88</v>
      </c>
      <c r="D2253" s="1">
        <v>-2.6355</v>
      </c>
      <c r="E2253" s="1">
        <v>0.86348999999999998</v>
      </c>
      <c r="F2253" s="1">
        <v>-1.8206E-2</v>
      </c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</row>
    <row r="2254" spans="1:17" x14ac:dyDescent="0.25">
      <c r="A2254" t="str">
        <f t="shared" si="35"/>
        <v>4_89</v>
      </c>
      <c r="B2254" s="1">
        <v>4</v>
      </c>
      <c r="C2254" s="1">
        <v>89</v>
      </c>
      <c r="D2254" s="1">
        <v>-2.9104999999999999</v>
      </c>
      <c r="E2254" s="1">
        <v>0.86151</v>
      </c>
      <c r="F2254" s="1">
        <v>-1.4367E-2</v>
      </c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</row>
    <row r="2255" spans="1:17" x14ac:dyDescent="0.25">
      <c r="A2255" t="str">
        <f t="shared" si="35"/>
        <v>4_90</v>
      </c>
      <c r="B2255" s="1">
        <v>4</v>
      </c>
      <c r="C2255" s="1">
        <v>90</v>
      </c>
      <c r="D2255" s="1">
        <v>-2.7652999999999999</v>
      </c>
      <c r="E2255" s="1">
        <v>0.85943999999999998</v>
      </c>
      <c r="F2255" s="1">
        <v>1.8036E-2</v>
      </c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</row>
    <row r="2256" spans="1:17" x14ac:dyDescent="0.25">
      <c r="A2256" t="str">
        <f t="shared" si="35"/>
        <v>4_91</v>
      </c>
      <c r="B2256" s="1">
        <v>4</v>
      </c>
      <c r="C2256" s="1">
        <v>91</v>
      </c>
      <c r="D2256" s="1">
        <v>-2.3527</v>
      </c>
      <c r="E2256" s="1">
        <v>0.85758999999999996</v>
      </c>
      <c r="F2256" s="1">
        <v>8.6727000000000002E-3</v>
      </c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</row>
    <row r="2257" spans="1:17" x14ac:dyDescent="0.25">
      <c r="A2257" t="str">
        <f t="shared" si="35"/>
        <v>4_92</v>
      </c>
      <c r="B2257" s="1">
        <v>4</v>
      </c>
      <c r="C2257" s="1">
        <v>92</v>
      </c>
      <c r="D2257" s="1">
        <v>-2.2656999999999998</v>
      </c>
      <c r="E2257" s="1">
        <v>0.85596000000000005</v>
      </c>
      <c r="F2257" s="1">
        <v>-1.5601E-2</v>
      </c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</row>
    <row r="2258" spans="1:17" x14ac:dyDescent="0.25">
      <c r="A2258" t="str">
        <f t="shared" si="35"/>
        <v>4_93</v>
      </c>
      <c r="B2258" s="1">
        <v>4</v>
      </c>
      <c r="C2258" s="1">
        <v>93</v>
      </c>
      <c r="D2258" s="1">
        <v>-2.2825000000000002</v>
      </c>
      <c r="E2258" s="1">
        <v>0.85428999999999999</v>
      </c>
      <c r="F2258" s="1">
        <v>1.1018999999999999E-2</v>
      </c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</row>
    <row r="2259" spans="1:17" x14ac:dyDescent="0.25">
      <c r="A2259" t="str">
        <f t="shared" si="35"/>
        <v>4_94</v>
      </c>
      <c r="B2259" s="1">
        <v>4</v>
      </c>
      <c r="C2259" s="1">
        <v>94</v>
      </c>
      <c r="D2259" s="1">
        <v>-2.0587</v>
      </c>
      <c r="E2259" s="1">
        <v>0.85272000000000003</v>
      </c>
      <c r="F2259" s="1">
        <v>-1.2586E-2</v>
      </c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</row>
    <row r="2260" spans="1:17" x14ac:dyDescent="0.25">
      <c r="A2260" t="str">
        <f t="shared" si="35"/>
        <v>4_95</v>
      </c>
      <c r="B2260" s="1">
        <v>4</v>
      </c>
      <c r="C2260" s="1">
        <v>95</v>
      </c>
      <c r="D2260" s="1">
        <v>-1.6254</v>
      </c>
      <c r="E2260" s="1">
        <v>0.85135000000000005</v>
      </c>
      <c r="F2260" s="1">
        <v>-1.5467E-2</v>
      </c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</row>
    <row r="2261" spans="1:17" x14ac:dyDescent="0.25">
      <c r="A2261" t="str">
        <f t="shared" si="35"/>
        <v>4_96</v>
      </c>
      <c r="B2261" s="1">
        <v>4</v>
      </c>
      <c r="C2261" s="1">
        <v>96</v>
      </c>
      <c r="D2261" s="1">
        <v>-1.7596000000000001</v>
      </c>
      <c r="E2261" s="1">
        <v>0.85006999999999999</v>
      </c>
      <c r="F2261" s="1">
        <v>1.3121000000000001E-2</v>
      </c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</row>
    <row r="2262" spans="1:17" x14ac:dyDescent="0.25">
      <c r="A2262" t="str">
        <f t="shared" si="35"/>
        <v>4_97</v>
      </c>
      <c r="B2262" s="1">
        <v>4</v>
      </c>
      <c r="C2262" s="1">
        <v>97</v>
      </c>
      <c r="D2262" s="1">
        <v>-1.069</v>
      </c>
      <c r="E2262" s="1">
        <v>0.84901000000000004</v>
      </c>
      <c r="F2262" s="1">
        <v>2.9877999999999998E-2</v>
      </c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</row>
    <row r="2263" spans="1:17" x14ac:dyDescent="0.25">
      <c r="A2263" t="str">
        <f t="shared" si="35"/>
        <v>4_98</v>
      </c>
      <c r="B2263" s="1">
        <v>4</v>
      </c>
      <c r="C2263" s="1">
        <v>98</v>
      </c>
      <c r="D2263" s="1">
        <v>-1.2369000000000001</v>
      </c>
      <c r="E2263" s="1">
        <v>0.84823000000000004</v>
      </c>
      <c r="F2263" s="1">
        <v>2.4930999999999998E-4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</row>
    <row r="2264" spans="1:17" x14ac:dyDescent="0.25">
      <c r="A2264" t="str">
        <f t="shared" si="35"/>
        <v>4_99</v>
      </c>
      <c r="B2264" s="1">
        <v>4</v>
      </c>
      <c r="C2264" s="1">
        <v>99</v>
      </c>
      <c r="D2264" s="1">
        <v>-0.77305999999999997</v>
      </c>
      <c r="E2264" s="1">
        <v>0.84745999999999999</v>
      </c>
      <c r="F2264" s="1">
        <v>-1.1351E-2</v>
      </c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</row>
    <row r="2265" spans="1:17" x14ac:dyDescent="0.25">
      <c r="A2265" t="str">
        <f t="shared" si="35"/>
        <v>4_100</v>
      </c>
      <c r="B2265" s="1">
        <v>4</v>
      </c>
      <c r="C2265" s="1">
        <v>100</v>
      </c>
      <c r="D2265" s="1">
        <v>-0.67591000000000001</v>
      </c>
      <c r="E2265" s="1">
        <v>0.84684999999999999</v>
      </c>
      <c r="F2265" s="1">
        <v>1.8936000000000001E-2</v>
      </c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</row>
    <row r="2266" spans="1:17" x14ac:dyDescent="0.25">
      <c r="A2266" t="str">
        <f t="shared" si="35"/>
        <v>4_101</v>
      </c>
      <c r="B2266" s="1">
        <v>4</v>
      </c>
      <c r="C2266" s="1">
        <v>101</v>
      </c>
      <c r="D2266" s="1">
        <v>-0.27588000000000001</v>
      </c>
      <c r="E2266" s="1">
        <v>0.84645999999999999</v>
      </c>
      <c r="F2266" s="1">
        <v>5.9969999999999999E-4</v>
      </c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</row>
    <row r="2267" spans="1:17" x14ac:dyDescent="0.25">
      <c r="A2267" t="str">
        <f t="shared" si="35"/>
        <v>4_102</v>
      </c>
      <c r="B2267" s="1">
        <v>4</v>
      </c>
      <c r="C2267" s="1">
        <v>102</v>
      </c>
      <c r="D2267" s="1">
        <v>2.2629E-2</v>
      </c>
      <c r="E2267" s="1">
        <v>0.84638999999999998</v>
      </c>
      <c r="F2267" s="1">
        <v>8.1761000000000004E-3</v>
      </c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</row>
    <row r="2268" spans="1:17" x14ac:dyDescent="0.25">
      <c r="A2268" t="str">
        <f t="shared" si="35"/>
        <v>4_103</v>
      </c>
      <c r="B2268" s="1">
        <v>4</v>
      </c>
      <c r="C2268" s="1">
        <v>103</v>
      </c>
      <c r="D2268" s="1">
        <v>0.69359000000000004</v>
      </c>
      <c r="E2268" s="1">
        <v>0.84658999999999995</v>
      </c>
      <c r="F2268" s="1">
        <v>7.7678000000000001E-3</v>
      </c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</row>
    <row r="2269" spans="1:17" x14ac:dyDescent="0.25">
      <c r="A2269" t="str">
        <f t="shared" si="35"/>
        <v>4_104</v>
      </c>
      <c r="B2269" s="1">
        <v>4</v>
      </c>
      <c r="C2269" s="1">
        <v>104</v>
      </c>
      <c r="D2269" s="1">
        <v>0.84279000000000004</v>
      </c>
      <c r="E2269" s="1">
        <v>0.84719999999999995</v>
      </c>
      <c r="F2269" s="1">
        <v>1.6500000000000001E-2</v>
      </c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</row>
    <row r="2270" spans="1:17" x14ac:dyDescent="0.25">
      <c r="A2270" t="str">
        <f t="shared" si="35"/>
        <v>4_105</v>
      </c>
      <c r="B2270" s="1">
        <v>4</v>
      </c>
      <c r="C2270" s="1">
        <v>105</v>
      </c>
      <c r="D2270" s="1">
        <v>1.2048000000000001</v>
      </c>
      <c r="E2270" s="1">
        <v>0.84787000000000001</v>
      </c>
      <c r="F2270" s="1">
        <v>6.5744000000000002E-3</v>
      </c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</row>
    <row r="2271" spans="1:17" x14ac:dyDescent="0.25">
      <c r="A2271" t="str">
        <f t="shared" si="35"/>
        <v>4_106</v>
      </c>
      <c r="B2271" s="1">
        <v>4</v>
      </c>
      <c r="C2271" s="1">
        <v>106</v>
      </c>
      <c r="D2271" s="1">
        <v>1.4072</v>
      </c>
      <c r="E2271" s="1">
        <v>0.84884999999999999</v>
      </c>
      <c r="F2271" s="1">
        <v>6.2946E-3</v>
      </c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</row>
    <row r="2272" spans="1:17" x14ac:dyDescent="0.25">
      <c r="A2272" t="str">
        <f t="shared" si="35"/>
        <v>4_107</v>
      </c>
      <c r="B2272" s="1">
        <v>4</v>
      </c>
      <c r="C2272" s="1">
        <v>107</v>
      </c>
      <c r="D2272" s="1">
        <v>1.1758</v>
      </c>
      <c r="E2272" s="1">
        <v>0.84970000000000001</v>
      </c>
      <c r="F2272" s="1">
        <v>2.5342E-2</v>
      </c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</row>
    <row r="2273" spans="1:17" x14ac:dyDescent="0.25">
      <c r="A2273" t="str">
        <f t="shared" si="35"/>
        <v>4_108</v>
      </c>
      <c r="B2273" s="1">
        <v>4</v>
      </c>
      <c r="C2273" s="1">
        <v>108</v>
      </c>
      <c r="D2273" s="1">
        <v>0.95245000000000002</v>
      </c>
      <c r="E2273" s="1">
        <v>0.85050000000000003</v>
      </c>
      <c r="F2273" s="1">
        <v>-1.464E-2</v>
      </c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</row>
    <row r="2274" spans="1:17" x14ac:dyDescent="0.25">
      <c r="A2274" t="str">
        <f t="shared" si="35"/>
        <v>4_109</v>
      </c>
      <c r="B2274" s="1">
        <v>4</v>
      </c>
      <c r="C2274" s="1">
        <v>109</v>
      </c>
      <c r="D2274" s="1">
        <v>0.66232999999999997</v>
      </c>
      <c r="E2274" s="1">
        <v>0.85119999999999996</v>
      </c>
      <c r="F2274" s="1">
        <v>-7.9796999999999993E-3</v>
      </c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</row>
    <row r="2275" spans="1:17" x14ac:dyDescent="0.25">
      <c r="A2275" t="str">
        <f t="shared" si="35"/>
        <v>4_110</v>
      </c>
      <c r="B2275" s="1">
        <v>4</v>
      </c>
      <c r="C2275" s="1">
        <v>110</v>
      </c>
      <c r="D2275" s="1">
        <v>0.62090000000000001</v>
      </c>
      <c r="E2275" s="1">
        <v>0.85168999999999995</v>
      </c>
      <c r="F2275" s="1">
        <v>-1.191E-2</v>
      </c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</row>
    <row r="2276" spans="1:17" x14ac:dyDescent="0.25">
      <c r="A2276" t="str">
        <f t="shared" si="35"/>
        <v>4_111</v>
      </c>
      <c r="B2276" s="1">
        <v>4</v>
      </c>
      <c r="C2276" s="1">
        <v>111</v>
      </c>
      <c r="D2276" s="1">
        <v>1.3137000000000001</v>
      </c>
      <c r="E2276" s="1">
        <v>0.85236999999999996</v>
      </c>
      <c r="F2276" s="1">
        <v>2.5909000000000001E-2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</row>
    <row r="2277" spans="1:17" x14ac:dyDescent="0.25">
      <c r="A2277" t="str">
        <f t="shared" si="35"/>
        <v>4_112</v>
      </c>
      <c r="B2277" s="1">
        <v>4</v>
      </c>
      <c r="C2277" s="1">
        <v>112</v>
      </c>
      <c r="D2277" s="1">
        <v>1.7223999999999999</v>
      </c>
      <c r="E2277" s="1">
        <v>0.85340000000000005</v>
      </c>
      <c r="F2277" s="1">
        <v>2.2103999999999999E-2</v>
      </c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</row>
    <row r="2278" spans="1:17" x14ac:dyDescent="0.25">
      <c r="A2278" t="str">
        <f t="shared" si="35"/>
        <v>4_113</v>
      </c>
      <c r="B2278" s="1">
        <v>4</v>
      </c>
      <c r="C2278" s="1">
        <v>113</v>
      </c>
      <c r="D2278" s="1">
        <v>1.4263999999999999</v>
      </c>
      <c r="E2278" s="1">
        <v>0.85453000000000001</v>
      </c>
      <c r="F2278" s="1">
        <v>-2.8275000000000002E-4</v>
      </c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</row>
    <row r="2279" spans="1:17" x14ac:dyDescent="0.25">
      <c r="A2279" t="str">
        <f t="shared" si="35"/>
        <v>4_114</v>
      </c>
      <c r="B2279" s="1">
        <v>4</v>
      </c>
      <c r="C2279" s="1">
        <v>114</v>
      </c>
      <c r="D2279" s="1">
        <v>1.5432999999999999</v>
      </c>
      <c r="E2279" s="1">
        <v>0.85553999999999997</v>
      </c>
      <c r="F2279" s="1">
        <v>9.3109999999999998E-3</v>
      </c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</row>
    <row r="2280" spans="1:17" x14ac:dyDescent="0.25">
      <c r="A2280" t="str">
        <f t="shared" si="35"/>
        <v>4_115</v>
      </c>
      <c r="B2280" s="1">
        <v>4</v>
      </c>
      <c r="C2280" s="1">
        <v>115</v>
      </c>
      <c r="D2280" s="1">
        <v>1.6375</v>
      </c>
      <c r="E2280" s="1">
        <v>0.85662000000000005</v>
      </c>
      <c r="F2280" s="1">
        <v>-1.7235E-2</v>
      </c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</row>
    <row r="2281" spans="1:17" x14ac:dyDescent="0.25">
      <c r="A2281" t="str">
        <f t="shared" si="35"/>
        <v>4_116</v>
      </c>
      <c r="B2281" s="1">
        <v>4</v>
      </c>
      <c r="C2281" s="1">
        <v>116</v>
      </c>
      <c r="D2281" s="1">
        <v>2.0947</v>
      </c>
      <c r="E2281" s="1">
        <v>0.85799000000000003</v>
      </c>
      <c r="F2281" s="1">
        <v>-6.2068000000000002E-3</v>
      </c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</row>
    <row r="2282" spans="1:17" x14ac:dyDescent="0.25">
      <c r="A2282" t="str">
        <f t="shared" si="35"/>
        <v>4_117</v>
      </c>
      <c r="B2282" s="1">
        <v>4</v>
      </c>
      <c r="C2282" s="1">
        <v>117</v>
      </c>
      <c r="D2282" s="1">
        <v>1.9321999999999999</v>
      </c>
      <c r="E2282" s="1">
        <v>0.85943999999999998</v>
      </c>
      <c r="F2282" s="1">
        <v>-1.0845E-2</v>
      </c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</row>
    <row r="2283" spans="1:17" x14ac:dyDescent="0.25">
      <c r="A2283" t="str">
        <f t="shared" si="35"/>
        <v>4_118</v>
      </c>
      <c r="B2283" s="1">
        <v>4</v>
      </c>
      <c r="C2283" s="1">
        <v>118</v>
      </c>
      <c r="D2283" s="1">
        <v>1.6567000000000001</v>
      </c>
      <c r="E2283" s="1">
        <v>0.86079000000000006</v>
      </c>
      <c r="F2283" s="1">
        <v>-1.9865000000000001E-2</v>
      </c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</row>
    <row r="2284" spans="1:17" x14ac:dyDescent="0.25">
      <c r="A2284" t="str">
        <f t="shared" si="35"/>
        <v>4_119</v>
      </c>
      <c r="B2284" s="1">
        <v>4</v>
      </c>
      <c r="C2284" s="1">
        <v>119</v>
      </c>
      <c r="D2284" s="1">
        <v>1.8418000000000001</v>
      </c>
      <c r="E2284" s="1">
        <v>0.86201000000000005</v>
      </c>
      <c r="F2284" s="1">
        <v>3.4905000000000001E-3</v>
      </c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</row>
    <row r="2285" spans="1:17" x14ac:dyDescent="0.25">
      <c r="A2285" t="str">
        <f t="shared" si="35"/>
        <v>4_120</v>
      </c>
      <c r="B2285" s="1">
        <v>4</v>
      </c>
      <c r="C2285" s="1">
        <v>120</v>
      </c>
      <c r="D2285" s="1">
        <v>2.2730999999999999</v>
      </c>
      <c r="E2285" s="1">
        <v>0.86345000000000005</v>
      </c>
      <c r="F2285" s="1">
        <v>2.8209000000000001E-2</v>
      </c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</row>
    <row r="2286" spans="1:17" x14ac:dyDescent="0.25">
      <c r="A2286" t="str">
        <f t="shared" si="35"/>
        <v>4_121</v>
      </c>
      <c r="B2286" s="1">
        <v>4</v>
      </c>
      <c r="C2286" s="1">
        <v>121</v>
      </c>
      <c r="D2286" s="1">
        <v>2.1282999999999999</v>
      </c>
      <c r="E2286" s="1">
        <v>0.86512999999999995</v>
      </c>
      <c r="F2286" s="1">
        <v>8.5772000000000001E-3</v>
      </c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</row>
    <row r="2287" spans="1:17" x14ac:dyDescent="0.25">
      <c r="A2287" t="str">
        <f t="shared" si="35"/>
        <v>4_122</v>
      </c>
      <c r="B2287" s="1">
        <v>4</v>
      </c>
      <c r="C2287" s="1">
        <v>122</v>
      </c>
      <c r="D2287" s="1">
        <v>1.9802</v>
      </c>
      <c r="E2287" s="1">
        <v>0.86660000000000004</v>
      </c>
      <c r="F2287" s="1">
        <v>9.5394999999999994E-3</v>
      </c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</row>
    <row r="2288" spans="1:17" x14ac:dyDescent="0.25">
      <c r="A2288" t="str">
        <f t="shared" si="35"/>
        <v>4_123</v>
      </c>
      <c r="B2288" s="1">
        <v>4</v>
      </c>
      <c r="C2288" s="1">
        <v>123</v>
      </c>
      <c r="D2288" s="1">
        <v>1.9567000000000001</v>
      </c>
      <c r="E2288" s="1">
        <v>0.86799999999999999</v>
      </c>
      <c r="F2288" s="1">
        <v>-1.4082000000000001E-2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</row>
    <row r="2289" spans="1:17" x14ac:dyDescent="0.25">
      <c r="A2289" t="str">
        <f t="shared" si="35"/>
        <v>4_124</v>
      </c>
      <c r="B2289" s="1">
        <v>4</v>
      </c>
      <c r="C2289" s="1">
        <v>124</v>
      </c>
      <c r="D2289" s="1">
        <v>1.71</v>
      </c>
      <c r="E2289" s="1">
        <v>0.86924000000000001</v>
      </c>
      <c r="F2289" s="1">
        <v>2.8188999999999999E-2</v>
      </c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</row>
    <row r="2290" spans="1:17" x14ac:dyDescent="0.25">
      <c r="A2290" t="str">
        <f t="shared" si="35"/>
        <v>4_125</v>
      </c>
      <c r="B2290" s="1">
        <v>4</v>
      </c>
      <c r="C2290" s="1">
        <v>125</v>
      </c>
      <c r="D2290" s="1">
        <v>1.3997999999999999</v>
      </c>
      <c r="E2290" s="1">
        <v>0.87043000000000004</v>
      </c>
      <c r="F2290" s="1">
        <v>-1.0331999999999999E-2</v>
      </c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</row>
    <row r="2291" spans="1:17" x14ac:dyDescent="0.25">
      <c r="A2291" t="str">
        <f t="shared" si="35"/>
        <v>4_126</v>
      </c>
      <c r="B2291" s="1">
        <v>4</v>
      </c>
      <c r="C2291" s="1">
        <v>126</v>
      </c>
      <c r="D2291" s="1">
        <v>1.6673</v>
      </c>
      <c r="E2291" s="1">
        <v>0.87166999999999994</v>
      </c>
      <c r="F2291" s="1">
        <v>1.3852E-2</v>
      </c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</row>
    <row r="2292" spans="1:17" x14ac:dyDescent="0.25">
      <c r="A2292" t="str">
        <f t="shared" si="35"/>
        <v>4_127</v>
      </c>
      <c r="B2292" s="1">
        <v>4</v>
      </c>
      <c r="C2292" s="1">
        <v>127</v>
      </c>
      <c r="D2292" s="1">
        <v>1.706</v>
      </c>
      <c r="E2292" s="1">
        <v>0.87285000000000001</v>
      </c>
      <c r="F2292" s="1">
        <v>-1.026E-2</v>
      </c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</row>
    <row r="2293" spans="1:17" x14ac:dyDescent="0.25">
      <c r="A2293" t="str">
        <f t="shared" si="35"/>
        <v>4_128</v>
      </c>
      <c r="B2293" s="1">
        <v>4</v>
      </c>
      <c r="C2293" s="1">
        <v>128</v>
      </c>
      <c r="D2293" s="1">
        <v>1.8129</v>
      </c>
      <c r="E2293" s="1">
        <v>0.87426999999999999</v>
      </c>
      <c r="F2293" s="1">
        <v>1.6906E-3</v>
      </c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</row>
    <row r="2294" spans="1:17" x14ac:dyDescent="0.25">
      <c r="A2294" t="str">
        <f t="shared" si="35"/>
        <v>4_129</v>
      </c>
      <c r="B2294" s="1">
        <v>4</v>
      </c>
      <c r="C2294" s="1">
        <v>129</v>
      </c>
      <c r="D2294" s="1">
        <v>1.7170000000000001</v>
      </c>
      <c r="E2294" s="1">
        <v>0.87556999999999996</v>
      </c>
      <c r="F2294" s="1">
        <v>-2.0171000000000001E-2</v>
      </c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</row>
    <row r="2295" spans="1:17" x14ac:dyDescent="0.25">
      <c r="A2295" t="str">
        <f t="shared" si="35"/>
        <v>4_130</v>
      </c>
      <c r="B2295" s="1">
        <v>4</v>
      </c>
      <c r="C2295" s="1">
        <v>130</v>
      </c>
      <c r="D2295" s="1">
        <v>1.7051000000000001</v>
      </c>
      <c r="E2295" s="1">
        <v>0.87675999999999998</v>
      </c>
      <c r="F2295" s="1">
        <v>-1.0296999999999999E-3</v>
      </c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</row>
    <row r="2296" spans="1:17" x14ac:dyDescent="0.25">
      <c r="A2296" t="str">
        <f t="shared" si="35"/>
        <v>4_131</v>
      </c>
      <c r="B2296" s="1">
        <v>4</v>
      </c>
      <c r="C2296" s="1">
        <v>131</v>
      </c>
      <c r="D2296" s="1">
        <v>2.04</v>
      </c>
      <c r="E2296" s="1">
        <v>0.87821000000000005</v>
      </c>
      <c r="F2296" s="1">
        <v>6.9195000000000003E-3</v>
      </c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</row>
    <row r="2297" spans="1:17" x14ac:dyDescent="0.25">
      <c r="A2297" t="str">
        <f t="shared" si="35"/>
        <v>4_132</v>
      </c>
      <c r="B2297" s="1">
        <v>4</v>
      </c>
      <c r="C2297" s="1">
        <v>132</v>
      </c>
      <c r="D2297" s="1">
        <v>1.8781000000000001</v>
      </c>
      <c r="E2297" s="1">
        <v>0.87958000000000003</v>
      </c>
      <c r="F2297" s="1">
        <v>-4.1799000000000003E-3</v>
      </c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</row>
    <row r="2298" spans="1:17" x14ac:dyDescent="0.25">
      <c r="A2298" t="str">
        <f t="shared" si="35"/>
        <v>4_133</v>
      </c>
      <c r="B2298" s="1">
        <v>4</v>
      </c>
      <c r="C2298" s="1">
        <v>133</v>
      </c>
      <c r="D2298" s="1">
        <v>1.3836999999999999</v>
      </c>
      <c r="E2298" s="1">
        <v>0.88066</v>
      </c>
      <c r="F2298" s="1">
        <v>1.6347E-3</v>
      </c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</row>
    <row r="2299" spans="1:17" x14ac:dyDescent="0.25">
      <c r="A2299" t="str">
        <f t="shared" si="35"/>
        <v>4_134</v>
      </c>
      <c r="B2299" s="1">
        <v>4</v>
      </c>
      <c r="C2299" s="1">
        <v>134</v>
      </c>
      <c r="D2299" s="1">
        <v>1.3386</v>
      </c>
      <c r="E2299" s="1">
        <v>0.88161999999999996</v>
      </c>
      <c r="F2299" s="1">
        <v>1.0647999999999999E-2</v>
      </c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</row>
    <row r="2300" spans="1:17" x14ac:dyDescent="0.25">
      <c r="A2300" t="str">
        <f t="shared" si="35"/>
        <v>4_135</v>
      </c>
      <c r="B2300" s="1">
        <v>4</v>
      </c>
      <c r="C2300" s="1">
        <v>135</v>
      </c>
      <c r="D2300" s="1">
        <v>1.7575000000000001</v>
      </c>
      <c r="E2300" s="1">
        <v>0.88278999999999996</v>
      </c>
      <c r="F2300" s="1">
        <v>-1.2355999999999999E-3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</row>
    <row r="2301" spans="1:17" x14ac:dyDescent="0.25">
      <c r="A2301" t="str">
        <f t="shared" si="35"/>
        <v>4_136</v>
      </c>
      <c r="B2301" s="1">
        <v>4</v>
      </c>
      <c r="C2301" s="1">
        <v>136</v>
      </c>
      <c r="D2301" s="1">
        <v>1.6788000000000001</v>
      </c>
      <c r="E2301" s="1">
        <v>0.88404000000000005</v>
      </c>
      <c r="F2301" s="1">
        <v>-1.2964000000000001E-3</v>
      </c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</row>
    <row r="2302" spans="1:17" x14ac:dyDescent="0.25">
      <c r="A2302" t="str">
        <f t="shared" si="35"/>
        <v>4_137</v>
      </c>
      <c r="B2302" s="1">
        <v>4</v>
      </c>
      <c r="C2302" s="1">
        <v>137</v>
      </c>
      <c r="D2302" s="1">
        <v>1.8831</v>
      </c>
      <c r="E2302" s="1">
        <v>0.88537999999999994</v>
      </c>
      <c r="F2302" s="1">
        <v>-1.6195999999999999E-2</v>
      </c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</row>
    <row r="2303" spans="1:17" x14ac:dyDescent="0.25">
      <c r="A2303" t="str">
        <f t="shared" si="35"/>
        <v>4_138</v>
      </c>
      <c r="B2303" s="1">
        <v>4</v>
      </c>
      <c r="C2303" s="1">
        <v>138</v>
      </c>
      <c r="D2303" s="1">
        <v>1.9718</v>
      </c>
      <c r="E2303" s="1">
        <v>0.88675999999999999</v>
      </c>
      <c r="F2303" s="1">
        <v>1.017E-2</v>
      </c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</row>
    <row r="2304" spans="1:17" x14ac:dyDescent="0.25">
      <c r="A2304" t="str">
        <f t="shared" si="35"/>
        <v>4_139</v>
      </c>
      <c r="B2304" s="1">
        <v>4</v>
      </c>
      <c r="C2304" s="1">
        <v>139</v>
      </c>
      <c r="D2304" s="1">
        <v>1.2499</v>
      </c>
      <c r="E2304" s="1">
        <v>0.88800000000000001</v>
      </c>
      <c r="F2304" s="1">
        <v>1.6761999999999999E-2</v>
      </c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</row>
    <row r="2305" spans="1:17" x14ac:dyDescent="0.25">
      <c r="A2305" t="str">
        <f t="shared" si="35"/>
        <v>4_140</v>
      </c>
      <c r="B2305" s="1">
        <v>4</v>
      </c>
      <c r="C2305" s="1">
        <v>140</v>
      </c>
      <c r="D2305" s="1">
        <v>1.7726</v>
      </c>
      <c r="E2305" s="1">
        <v>0.8891</v>
      </c>
      <c r="F2305" s="1">
        <v>8.7288000000000001E-3</v>
      </c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</row>
    <row r="2306" spans="1:17" x14ac:dyDescent="0.25">
      <c r="A2306" t="str">
        <f t="shared" si="35"/>
        <v>4_141</v>
      </c>
      <c r="B2306" s="1">
        <v>4</v>
      </c>
      <c r="C2306" s="1">
        <v>141</v>
      </c>
      <c r="D2306" s="1">
        <v>1.3405</v>
      </c>
      <c r="E2306" s="1">
        <v>0.89031000000000005</v>
      </c>
      <c r="F2306" s="1">
        <v>1.1330999999999999E-3</v>
      </c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</row>
    <row r="2307" spans="1:17" x14ac:dyDescent="0.25">
      <c r="A2307" t="str">
        <f t="shared" ref="A2307:A2370" si="36">B2307&amp;"_"&amp;C2307</f>
        <v>4_142</v>
      </c>
      <c r="B2307" s="1">
        <v>4</v>
      </c>
      <c r="C2307" s="1">
        <v>142</v>
      </c>
      <c r="D2307" s="1">
        <v>0.87346000000000001</v>
      </c>
      <c r="E2307" s="1">
        <v>0.89114000000000004</v>
      </c>
      <c r="F2307" s="1">
        <v>-2.1010000000000001E-2</v>
      </c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</row>
    <row r="2308" spans="1:17" x14ac:dyDescent="0.25">
      <c r="A2308" t="str">
        <f t="shared" si="36"/>
        <v>4_143</v>
      </c>
      <c r="B2308" s="1">
        <v>4</v>
      </c>
      <c r="C2308" s="1">
        <v>143</v>
      </c>
      <c r="D2308" s="1">
        <v>0.66161000000000003</v>
      </c>
      <c r="E2308" s="1">
        <v>0.89180000000000004</v>
      </c>
      <c r="F2308" s="1">
        <v>-6.9051E-5</v>
      </c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</row>
    <row r="2309" spans="1:17" x14ac:dyDescent="0.25">
      <c r="A2309" t="str">
        <f t="shared" si="36"/>
        <v>4_144</v>
      </c>
      <c r="B2309" s="1">
        <v>4</v>
      </c>
      <c r="C2309" s="1">
        <v>144</v>
      </c>
      <c r="D2309" s="1">
        <v>0.63980000000000004</v>
      </c>
      <c r="E2309" s="1">
        <v>0.89232999999999996</v>
      </c>
      <c r="F2309" s="1">
        <v>7.3218000000000003E-4</v>
      </c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</row>
    <row r="2310" spans="1:17" x14ac:dyDescent="0.25">
      <c r="A2310" t="str">
        <f t="shared" si="36"/>
        <v>4_145</v>
      </c>
      <c r="B2310" s="1">
        <v>4</v>
      </c>
      <c r="C2310" s="1">
        <v>145</v>
      </c>
      <c r="D2310" s="1">
        <v>0.47936000000000001</v>
      </c>
      <c r="E2310" s="1">
        <v>0.89278000000000002</v>
      </c>
      <c r="F2310" s="1">
        <v>-2.0177E-2</v>
      </c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</row>
    <row r="2311" spans="1:17" x14ac:dyDescent="0.25">
      <c r="A2311" t="str">
        <f t="shared" si="36"/>
        <v>4_146</v>
      </c>
      <c r="B2311" s="1">
        <v>4</v>
      </c>
      <c r="C2311" s="1">
        <v>146</v>
      </c>
      <c r="D2311" s="1">
        <v>0.85084000000000004</v>
      </c>
      <c r="E2311" s="1">
        <v>0.89324000000000003</v>
      </c>
      <c r="F2311" s="1">
        <v>6.1866999999999998E-3</v>
      </c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</row>
    <row r="2312" spans="1:17" x14ac:dyDescent="0.25">
      <c r="A2312" t="str">
        <f t="shared" si="36"/>
        <v>4_147</v>
      </c>
      <c r="B2312" s="1">
        <v>4</v>
      </c>
      <c r="C2312" s="1">
        <v>147</v>
      </c>
      <c r="D2312" s="1">
        <v>0.94772999999999996</v>
      </c>
      <c r="E2312" s="1">
        <v>0.89378000000000002</v>
      </c>
      <c r="F2312" s="1">
        <v>3.1616999999999999E-3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</row>
    <row r="2313" spans="1:17" x14ac:dyDescent="0.25">
      <c r="A2313" t="str">
        <f t="shared" si="36"/>
        <v>4_148</v>
      </c>
      <c r="B2313" s="1">
        <v>4</v>
      </c>
      <c r="C2313" s="1">
        <v>148</v>
      </c>
      <c r="D2313" s="1">
        <v>1.4153</v>
      </c>
      <c r="E2313" s="1">
        <v>0.89481999999999995</v>
      </c>
      <c r="F2313" s="1">
        <v>-1.3703999999999999E-2</v>
      </c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</row>
    <row r="2314" spans="1:17" x14ac:dyDescent="0.25">
      <c r="A2314" t="str">
        <f t="shared" si="36"/>
        <v>4_149</v>
      </c>
      <c r="B2314" s="1">
        <v>4</v>
      </c>
      <c r="C2314" s="1">
        <v>149</v>
      </c>
      <c r="D2314" s="1">
        <v>1.024</v>
      </c>
      <c r="E2314" s="1">
        <v>0.89564999999999995</v>
      </c>
      <c r="F2314" s="1">
        <v>-1.3435999999999999E-3</v>
      </c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</row>
    <row r="2315" spans="1:17" x14ac:dyDescent="0.25">
      <c r="A2315" t="str">
        <f t="shared" si="36"/>
        <v>4_150</v>
      </c>
      <c r="B2315" s="1">
        <v>4</v>
      </c>
      <c r="C2315" s="1">
        <v>150</v>
      </c>
      <c r="D2315" s="1">
        <v>1.3032999999999999</v>
      </c>
      <c r="E2315" s="1">
        <v>0.89649999999999996</v>
      </c>
      <c r="F2315" s="1">
        <v>5.4863000000000004E-3</v>
      </c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</row>
    <row r="2316" spans="1:17" x14ac:dyDescent="0.25">
      <c r="A2316" t="str">
        <f t="shared" si="36"/>
        <v>4_151</v>
      </c>
      <c r="B2316" s="1">
        <v>4</v>
      </c>
      <c r="C2316" s="1">
        <v>151</v>
      </c>
      <c r="D2316" s="1">
        <v>1.3391</v>
      </c>
      <c r="E2316" s="1">
        <v>0.89749000000000001</v>
      </c>
      <c r="F2316" s="1">
        <v>1.5657999999999998E-2</v>
      </c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</row>
    <row r="2317" spans="1:17" x14ac:dyDescent="0.25">
      <c r="A2317" t="str">
        <f t="shared" si="36"/>
        <v>4_152</v>
      </c>
      <c r="B2317" s="1">
        <v>4</v>
      </c>
      <c r="C2317" s="1">
        <v>152</v>
      </c>
      <c r="D2317" s="1">
        <v>1.0649</v>
      </c>
      <c r="E2317" s="1">
        <v>0.89827999999999997</v>
      </c>
      <c r="F2317" s="1">
        <v>-9.3986E-3</v>
      </c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</row>
    <row r="2318" spans="1:17" x14ac:dyDescent="0.25">
      <c r="A2318" t="str">
        <f t="shared" si="36"/>
        <v>4_153</v>
      </c>
      <c r="B2318" s="1">
        <v>4</v>
      </c>
      <c r="C2318" s="1">
        <v>153</v>
      </c>
      <c r="D2318" s="1">
        <v>0.87170000000000003</v>
      </c>
      <c r="E2318" s="1">
        <v>0.89888999999999997</v>
      </c>
      <c r="F2318" s="1">
        <v>1.8822000000000001E-3</v>
      </c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</row>
    <row r="2319" spans="1:17" x14ac:dyDescent="0.25">
      <c r="A2319" t="str">
        <f t="shared" si="36"/>
        <v>4_154</v>
      </c>
      <c r="B2319" s="1">
        <v>4</v>
      </c>
      <c r="C2319" s="1">
        <v>154</v>
      </c>
      <c r="D2319" s="1">
        <v>1.0932999999999999</v>
      </c>
      <c r="E2319" s="1">
        <v>0.89970000000000006</v>
      </c>
      <c r="F2319" s="1">
        <v>-2.8319E-2</v>
      </c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</row>
    <row r="2320" spans="1:17" x14ac:dyDescent="0.25">
      <c r="A2320" t="str">
        <f t="shared" si="36"/>
        <v>4_155</v>
      </c>
      <c r="B2320" s="1">
        <v>4</v>
      </c>
      <c r="C2320" s="1">
        <v>155</v>
      </c>
      <c r="D2320" s="1">
        <v>1.3498000000000001</v>
      </c>
      <c r="E2320" s="1">
        <v>0.90056999999999998</v>
      </c>
      <c r="F2320" s="1">
        <v>-1.1383000000000001E-2</v>
      </c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</row>
    <row r="2321" spans="1:17" x14ac:dyDescent="0.25">
      <c r="A2321" t="str">
        <f t="shared" si="36"/>
        <v>4_156</v>
      </c>
      <c r="B2321" s="1">
        <v>4</v>
      </c>
      <c r="C2321" s="1">
        <v>156</v>
      </c>
      <c r="D2321" s="1">
        <v>1.5298</v>
      </c>
      <c r="E2321" s="1">
        <v>0.90153000000000005</v>
      </c>
      <c r="F2321" s="1">
        <v>1.7715999999999999E-2</v>
      </c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</row>
    <row r="2322" spans="1:17" x14ac:dyDescent="0.25">
      <c r="A2322" t="str">
        <f t="shared" si="36"/>
        <v>4_157</v>
      </c>
      <c r="B2322" s="1">
        <v>4</v>
      </c>
      <c r="C2322" s="1">
        <v>157</v>
      </c>
      <c r="D2322" s="1">
        <v>1.2292000000000001</v>
      </c>
      <c r="E2322" s="1">
        <v>0.90242999999999995</v>
      </c>
      <c r="F2322" s="1">
        <v>1.7642000000000001E-3</v>
      </c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</row>
    <row r="2323" spans="1:17" x14ac:dyDescent="0.25">
      <c r="A2323" t="str">
        <f t="shared" si="36"/>
        <v>4_158</v>
      </c>
      <c r="B2323" s="1">
        <v>4</v>
      </c>
      <c r="C2323" s="1">
        <v>158</v>
      </c>
      <c r="D2323" s="1">
        <v>1.4893000000000001</v>
      </c>
      <c r="E2323" s="1">
        <v>0.90351999999999999</v>
      </c>
      <c r="F2323" s="1">
        <v>2.6078E-2</v>
      </c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</row>
    <row r="2324" spans="1:17" x14ac:dyDescent="0.25">
      <c r="A2324" t="str">
        <f t="shared" si="36"/>
        <v>4_159</v>
      </c>
      <c r="B2324" s="1">
        <v>4</v>
      </c>
      <c r="C2324" s="1">
        <v>159</v>
      </c>
      <c r="D2324" s="1">
        <v>1.2329000000000001</v>
      </c>
      <c r="E2324" s="1">
        <v>0.90447</v>
      </c>
      <c r="F2324" s="1">
        <v>5.3069E-4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</row>
    <row r="2325" spans="1:17" x14ac:dyDescent="0.25">
      <c r="A2325" t="str">
        <f t="shared" si="36"/>
        <v>4_160</v>
      </c>
      <c r="B2325" s="1">
        <v>4</v>
      </c>
      <c r="C2325" s="1">
        <v>160</v>
      </c>
      <c r="D2325" s="1">
        <v>1.6491</v>
      </c>
      <c r="E2325" s="1">
        <v>0.90571000000000002</v>
      </c>
      <c r="F2325" s="1">
        <v>2.4875000000000001E-3</v>
      </c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</row>
    <row r="2326" spans="1:17" x14ac:dyDescent="0.25">
      <c r="A2326" t="str">
        <f t="shared" si="36"/>
        <v>4_161</v>
      </c>
      <c r="B2326" s="1">
        <v>4</v>
      </c>
      <c r="C2326" s="1">
        <v>161</v>
      </c>
      <c r="D2326" s="1">
        <v>1.6600999999999999</v>
      </c>
      <c r="E2326" s="1">
        <v>0.90698999999999996</v>
      </c>
      <c r="F2326" s="1">
        <v>1.0330000000000001E-2</v>
      </c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</row>
    <row r="2327" spans="1:17" x14ac:dyDescent="0.25">
      <c r="A2327" t="str">
        <f t="shared" si="36"/>
        <v>4_162</v>
      </c>
      <c r="B2327" s="1">
        <v>4</v>
      </c>
      <c r="C2327" s="1">
        <v>162</v>
      </c>
      <c r="D2327" s="1">
        <v>1.3924000000000001</v>
      </c>
      <c r="E2327" s="1">
        <v>0.90820000000000001</v>
      </c>
      <c r="F2327" s="1">
        <v>1.9748999999999999E-2</v>
      </c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</row>
    <row r="2328" spans="1:17" x14ac:dyDescent="0.25">
      <c r="A2328" t="str">
        <f t="shared" si="36"/>
        <v>4_163</v>
      </c>
      <c r="B2328" s="1">
        <v>4</v>
      </c>
      <c r="C2328" s="1">
        <v>163</v>
      </c>
      <c r="D2328" s="1">
        <v>1.6983999999999999</v>
      </c>
      <c r="E2328" s="1">
        <v>0.90934999999999999</v>
      </c>
      <c r="F2328" s="1">
        <v>-7.5664999999999999E-4</v>
      </c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</row>
    <row r="2329" spans="1:17" x14ac:dyDescent="0.25">
      <c r="A2329" t="str">
        <f t="shared" si="36"/>
        <v>4_164</v>
      </c>
      <c r="B2329" s="1">
        <v>4</v>
      </c>
      <c r="C2329" s="1">
        <v>164</v>
      </c>
      <c r="D2329" s="1">
        <v>1.7375</v>
      </c>
      <c r="E2329" s="1">
        <v>0.91061999999999999</v>
      </c>
      <c r="F2329" s="1">
        <v>8.7619E-4</v>
      </c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</row>
    <row r="2330" spans="1:17" x14ac:dyDescent="0.25">
      <c r="A2330" t="str">
        <f t="shared" si="36"/>
        <v>4_165</v>
      </c>
      <c r="B2330" s="1">
        <v>4</v>
      </c>
      <c r="C2330" s="1">
        <v>165</v>
      </c>
      <c r="D2330" s="1">
        <v>2.0512999999999999</v>
      </c>
      <c r="E2330" s="1">
        <v>0.91198000000000001</v>
      </c>
      <c r="F2330" s="1">
        <v>-2.9596999999999998E-2</v>
      </c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</row>
    <row r="2331" spans="1:17" x14ac:dyDescent="0.25">
      <c r="A2331" t="str">
        <f t="shared" si="36"/>
        <v>4_166</v>
      </c>
      <c r="B2331" s="1">
        <v>4</v>
      </c>
      <c r="C2331" s="1">
        <v>166</v>
      </c>
      <c r="D2331" s="1">
        <v>1.8105</v>
      </c>
      <c r="E2331" s="1">
        <v>0.91347</v>
      </c>
      <c r="F2331" s="1">
        <v>-1.0238000000000001E-2</v>
      </c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</row>
    <row r="2332" spans="1:17" x14ac:dyDescent="0.25">
      <c r="A2332" t="str">
        <f t="shared" si="36"/>
        <v>4_167</v>
      </c>
      <c r="B2332" s="1">
        <v>4</v>
      </c>
      <c r="C2332" s="1">
        <v>167</v>
      </c>
      <c r="D2332" s="1">
        <v>2.0436000000000001</v>
      </c>
      <c r="E2332" s="1">
        <v>0.91500999999999999</v>
      </c>
      <c r="F2332" s="1">
        <v>-4.5769000000000001E-3</v>
      </c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</row>
    <row r="2333" spans="1:17" x14ac:dyDescent="0.25">
      <c r="A2333" t="str">
        <f t="shared" si="36"/>
        <v>4_168</v>
      </c>
      <c r="B2333" s="1">
        <v>4</v>
      </c>
      <c r="C2333" s="1">
        <v>168</v>
      </c>
      <c r="D2333" s="1">
        <v>2.133</v>
      </c>
      <c r="E2333" s="1">
        <v>0.91652999999999996</v>
      </c>
      <c r="F2333" s="1">
        <v>2.0480999999999999E-2</v>
      </c>
      <c r="G2333" s="1"/>
      <c r="H2333" s="1"/>
      <c r="I2333" s="1"/>
      <c r="J2333" s="1"/>
      <c r="K2333" s="1"/>
      <c r="L2333" s="1"/>
      <c r="M2333" s="1"/>
      <c r="N2333" s="1"/>
      <c r="O2333" s="1"/>
      <c r="P2333" s="78"/>
      <c r="Q2333" s="78"/>
    </row>
    <row r="2334" spans="1:17" x14ac:dyDescent="0.25">
      <c r="A2334" t="str">
        <f t="shared" si="36"/>
        <v>4_169</v>
      </c>
      <c r="B2334" s="1">
        <v>4</v>
      </c>
      <c r="C2334" s="1">
        <v>169</v>
      </c>
      <c r="D2334" s="1">
        <v>2.3570000000000002</v>
      </c>
      <c r="E2334" s="1">
        <v>0.91827999999999999</v>
      </c>
      <c r="F2334" s="1">
        <v>3.2645999999999999E-3</v>
      </c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</row>
    <row r="2335" spans="1:17" x14ac:dyDescent="0.25">
      <c r="A2335" t="str">
        <f t="shared" si="36"/>
        <v>4_170</v>
      </c>
      <c r="B2335" s="1">
        <v>4</v>
      </c>
      <c r="C2335" s="1">
        <v>170</v>
      </c>
      <c r="D2335" s="1">
        <v>1.8482000000000001</v>
      </c>
      <c r="E2335" s="1">
        <v>0.91986999999999997</v>
      </c>
      <c r="F2335" s="1">
        <v>-3.5881000000000003E-2</v>
      </c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</row>
    <row r="2336" spans="1:17" x14ac:dyDescent="0.25">
      <c r="A2336" t="str">
        <f t="shared" si="36"/>
        <v>4_171</v>
      </c>
      <c r="B2336" s="1">
        <v>4</v>
      </c>
      <c r="C2336" s="1">
        <v>171</v>
      </c>
      <c r="D2336" s="1">
        <v>1.6269</v>
      </c>
      <c r="E2336" s="1">
        <v>0.92122000000000004</v>
      </c>
      <c r="F2336" s="1">
        <v>-5.5926000000000001E-4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</row>
    <row r="2337" spans="1:17" x14ac:dyDescent="0.25">
      <c r="A2337" t="str">
        <f t="shared" si="36"/>
        <v>4_172</v>
      </c>
      <c r="B2337" s="1">
        <v>4</v>
      </c>
      <c r="C2337" s="1">
        <v>172</v>
      </c>
      <c r="D2337" s="1">
        <v>2.262</v>
      </c>
      <c r="E2337" s="1">
        <v>0.92267999999999994</v>
      </c>
      <c r="F2337" s="1">
        <v>7.2940000000000001E-3</v>
      </c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</row>
    <row r="2338" spans="1:17" x14ac:dyDescent="0.25">
      <c r="A2338" t="str">
        <f t="shared" si="36"/>
        <v>4_173</v>
      </c>
      <c r="B2338" s="1">
        <v>4</v>
      </c>
      <c r="C2338" s="1">
        <v>173</v>
      </c>
      <c r="D2338" s="1">
        <v>2.0293999999999999</v>
      </c>
      <c r="E2338" s="1">
        <v>0.92442000000000002</v>
      </c>
      <c r="F2338" s="1">
        <v>1.0895E-2</v>
      </c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</row>
    <row r="2339" spans="1:17" x14ac:dyDescent="0.25">
      <c r="A2339" t="str">
        <f t="shared" si="36"/>
        <v>4_174</v>
      </c>
      <c r="B2339" s="1">
        <v>4</v>
      </c>
      <c r="C2339" s="1">
        <v>174</v>
      </c>
      <c r="D2339" s="1">
        <v>1.9581999999999999</v>
      </c>
      <c r="E2339" s="1">
        <v>0.92593999999999999</v>
      </c>
      <c r="F2339" s="1">
        <v>1.187E-4</v>
      </c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</row>
    <row r="2340" spans="1:17" x14ac:dyDescent="0.25">
      <c r="A2340" t="str">
        <f t="shared" si="36"/>
        <v>4_175</v>
      </c>
      <c r="B2340" s="1">
        <v>4</v>
      </c>
      <c r="C2340" s="1">
        <v>175</v>
      </c>
      <c r="D2340" s="1">
        <v>2.7042000000000002</v>
      </c>
      <c r="E2340" s="1">
        <v>0.92779999999999996</v>
      </c>
      <c r="F2340" s="1">
        <v>2.4330999999999998E-2</v>
      </c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</row>
    <row r="2341" spans="1:17" x14ac:dyDescent="0.25">
      <c r="A2341" t="str">
        <f t="shared" si="36"/>
        <v>4_176</v>
      </c>
      <c r="B2341" s="1">
        <v>4</v>
      </c>
      <c r="C2341" s="1">
        <v>176</v>
      </c>
      <c r="D2341" s="1">
        <v>2.5442</v>
      </c>
      <c r="E2341" s="1">
        <v>0.92979999999999996</v>
      </c>
      <c r="F2341" s="1">
        <v>-1.2404999999999999E-2</v>
      </c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</row>
    <row r="2342" spans="1:17" x14ac:dyDescent="0.25">
      <c r="A2342" t="str">
        <f t="shared" si="36"/>
        <v>4_177</v>
      </c>
      <c r="B2342" s="1">
        <v>4</v>
      </c>
      <c r="C2342" s="1">
        <v>177</v>
      </c>
      <c r="D2342" s="1">
        <v>2.5076999999999998</v>
      </c>
      <c r="E2342" s="1">
        <v>0.93183000000000005</v>
      </c>
      <c r="F2342" s="1">
        <v>-2.1114000000000001E-2</v>
      </c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</row>
    <row r="2343" spans="1:17" x14ac:dyDescent="0.25">
      <c r="A2343" t="str">
        <f t="shared" si="36"/>
        <v>4_178</v>
      </c>
      <c r="B2343" s="1">
        <v>4</v>
      </c>
      <c r="C2343" s="1">
        <v>178</v>
      </c>
      <c r="D2343" s="1">
        <v>2.1036000000000001</v>
      </c>
      <c r="E2343" s="1">
        <v>0.93364999999999998</v>
      </c>
      <c r="F2343" s="1">
        <v>-1.14E-2</v>
      </c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</row>
    <row r="2344" spans="1:17" x14ac:dyDescent="0.25">
      <c r="A2344" t="str">
        <f t="shared" si="36"/>
        <v>4_179</v>
      </c>
      <c r="B2344" s="1">
        <v>4</v>
      </c>
      <c r="C2344" s="1">
        <v>179</v>
      </c>
      <c r="D2344" s="1">
        <v>1.6491</v>
      </c>
      <c r="E2344" s="1">
        <v>0.93513000000000002</v>
      </c>
      <c r="F2344" s="1">
        <v>1.3528E-2</v>
      </c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</row>
    <row r="2345" spans="1:17" x14ac:dyDescent="0.25">
      <c r="A2345" t="str">
        <f t="shared" si="36"/>
        <v>4_180</v>
      </c>
      <c r="B2345" s="1">
        <v>4</v>
      </c>
      <c r="C2345" s="1">
        <v>180</v>
      </c>
      <c r="D2345" s="1">
        <v>1.8465</v>
      </c>
      <c r="E2345" s="1">
        <v>0.93649000000000004</v>
      </c>
      <c r="F2345" s="1">
        <v>1.1419E-2</v>
      </c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</row>
    <row r="2346" spans="1:17" x14ac:dyDescent="0.25">
      <c r="A2346" t="str">
        <f t="shared" si="36"/>
        <v>4_181</v>
      </c>
      <c r="B2346" s="1">
        <v>4</v>
      </c>
      <c r="C2346" s="1">
        <v>181</v>
      </c>
      <c r="D2346" s="1">
        <v>1.5344</v>
      </c>
      <c r="E2346" s="1">
        <v>0.93777999999999995</v>
      </c>
      <c r="F2346" s="1">
        <v>1.2548E-2</v>
      </c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</row>
    <row r="2347" spans="1:17" x14ac:dyDescent="0.25">
      <c r="A2347" t="str">
        <f t="shared" si="36"/>
        <v>4_182</v>
      </c>
      <c r="B2347" s="1">
        <v>4</v>
      </c>
      <c r="C2347" s="1">
        <v>182</v>
      </c>
      <c r="D2347" s="1">
        <v>1.9781</v>
      </c>
      <c r="E2347" s="1">
        <v>0.93916999999999995</v>
      </c>
      <c r="F2347" s="1">
        <v>2.1592E-2</v>
      </c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</row>
    <row r="2348" spans="1:17" x14ac:dyDescent="0.25">
      <c r="A2348" t="str">
        <f t="shared" si="36"/>
        <v>4_183</v>
      </c>
      <c r="B2348" s="1">
        <v>4</v>
      </c>
      <c r="C2348" s="1">
        <v>183</v>
      </c>
      <c r="D2348" s="1">
        <v>2.0070999999999999</v>
      </c>
      <c r="E2348" s="1">
        <v>0.94074000000000002</v>
      </c>
      <c r="F2348" s="1">
        <v>-1.9352999999999999E-2</v>
      </c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</row>
    <row r="2349" spans="1:17" x14ac:dyDescent="0.25">
      <c r="A2349" t="str">
        <f t="shared" si="36"/>
        <v>4_184</v>
      </c>
      <c r="B2349" s="1">
        <v>4</v>
      </c>
      <c r="C2349" s="1">
        <v>184</v>
      </c>
      <c r="D2349" s="1">
        <v>1.6477999999999999</v>
      </c>
      <c r="E2349" s="1">
        <v>0.94213999999999998</v>
      </c>
      <c r="F2349" s="1">
        <v>6.8546999999999998E-4</v>
      </c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</row>
    <row r="2350" spans="1:17" x14ac:dyDescent="0.25">
      <c r="A2350" t="str">
        <f t="shared" si="36"/>
        <v>4_185</v>
      </c>
      <c r="B2350" s="1">
        <v>4</v>
      </c>
      <c r="C2350" s="1">
        <v>185</v>
      </c>
      <c r="D2350" s="1">
        <v>1.6889000000000001</v>
      </c>
      <c r="E2350" s="1">
        <v>0.94349000000000005</v>
      </c>
      <c r="F2350" s="1">
        <v>-1.5717999999999999E-2</v>
      </c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</row>
    <row r="2351" spans="1:17" x14ac:dyDescent="0.25">
      <c r="A2351" t="str">
        <f t="shared" si="36"/>
        <v>4_186</v>
      </c>
      <c r="B2351" s="1">
        <v>4</v>
      </c>
      <c r="C2351" s="1">
        <v>186</v>
      </c>
      <c r="D2351" s="1">
        <v>1.4862</v>
      </c>
      <c r="E2351" s="1">
        <v>0.94467000000000001</v>
      </c>
      <c r="F2351" s="1">
        <v>1.2492E-2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</row>
    <row r="2352" spans="1:17" x14ac:dyDescent="0.25">
      <c r="A2352" t="str">
        <f t="shared" si="36"/>
        <v>4_187</v>
      </c>
      <c r="B2352" s="1">
        <v>4</v>
      </c>
      <c r="C2352" s="1">
        <v>187</v>
      </c>
      <c r="D2352" s="1">
        <v>1.5238</v>
      </c>
      <c r="E2352" s="1">
        <v>0.94581000000000004</v>
      </c>
      <c r="F2352" s="1">
        <v>8.9543999999999995E-3</v>
      </c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</row>
    <row r="2353" spans="1:17" x14ac:dyDescent="0.25">
      <c r="A2353" t="str">
        <f t="shared" si="36"/>
        <v>4_188</v>
      </c>
      <c r="B2353" s="1">
        <v>4</v>
      </c>
      <c r="C2353" s="1">
        <v>188</v>
      </c>
      <c r="D2353" s="1">
        <v>2.1778</v>
      </c>
      <c r="E2353" s="1">
        <v>0.94726999999999995</v>
      </c>
      <c r="F2353" s="1">
        <v>1.1771999999999999E-2</v>
      </c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</row>
    <row r="2354" spans="1:17" x14ac:dyDescent="0.25">
      <c r="A2354" t="str">
        <f t="shared" si="36"/>
        <v>4_189</v>
      </c>
      <c r="B2354" s="1">
        <v>4</v>
      </c>
      <c r="C2354" s="1">
        <v>189</v>
      </c>
      <c r="D2354" s="1">
        <v>1.9641999999999999</v>
      </c>
      <c r="E2354" s="1">
        <v>0.94889999999999997</v>
      </c>
      <c r="F2354" s="1">
        <v>1.8107999999999999E-2</v>
      </c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</row>
    <row r="2355" spans="1:17" x14ac:dyDescent="0.25">
      <c r="A2355" t="str">
        <f t="shared" si="36"/>
        <v>4_190</v>
      </c>
      <c r="B2355" s="1">
        <v>4</v>
      </c>
      <c r="C2355" s="1">
        <v>190</v>
      </c>
      <c r="D2355" s="1">
        <v>1.6411</v>
      </c>
      <c r="E2355" s="1">
        <v>0.95021999999999995</v>
      </c>
      <c r="F2355" s="1">
        <v>3.3512E-2</v>
      </c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</row>
    <row r="2356" spans="1:17" x14ac:dyDescent="0.25">
      <c r="A2356" t="str">
        <f t="shared" si="36"/>
        <v>4_191</v>
      </c>
      <c r="B2356" s="1">
        <v>4</v>
      </c>
      <c r="C2356" s="1">
        <v>191</v>
      </c>
      <c r="D2356" s="1">
        <v>1.6115999999999999</v>
      </c>
      <c r="E2356" s="1">
        <v>0.95152999999999999</v>
      </c>
      <c r="F2356" s="1">
        <v>-1.1750999999999999E-2</v>
      </c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</row>
    <row r="2357" spans="1:17" x14ac:dyDescent="0.25">
      <c r="A2357" t="str">
        <f t="shared" si="36"/>
        <v>4_192</v>
      </c>
      <c r="B2357" s="1">
        <v>4</v>
      </c>
      <c r="C2357" s="1">
        <v>192</v>
      </c>
      <c r="D2357" s="1">
        <v>1.7821</v>
      </c>
      <c r="E2357" s="1">
        <v>0.95301000000000002</v>
      </c>
      <c r="F2357" s="1">
        <v>2.2096999999999999E-2</v>
      </c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</row>
    <row r="2358" spans="1:17" x14ac:dyDescent="0.25">
      <c r="A2358" t="str">
        <f t="shared" si="36"/>
        <v>4_193</v>
      </c>
      <c r="B2358" s="1">
        <v>4</v>
      </c>
      <c r="C2358" s="1">
        <v>193</v>
      </c>
      <c r="D2358" s="1">
        <v>1.5032000000000001</v>
      </c>
      <c r="E2358" s="1">
        <v>0.95421999999999996</v>
      </c>
      <c r="F2358" s="1">
        <v>2.3828E-3</v>
      </c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</row>
    <row r="2359" spans="1:17" x14ac:dyDescent="0.25">
      <c r="A2359" t="str">
        <f t="shared" si="36"/>
        <v>4_194</v>
      </c>
      <c r="B2359" s="1">
        <v>4</v>
      </c>
      <c r="C2359" s="1">
        <v>194</v>
      </c>
      <c r="D2359" s="1">
        <v>1.3562000000000001</v>
      </c>
      <c r="E2359" s="1">
        <v>0.95540999999999998</v>
      </c>
      <c r="F2359" s="1">
        <v>1.6511000000000001E-2</v>
      </c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</row>
    <row r="2360" spans="1:17" x14ac:dyDescent="0.25">
      <c r="A2360" t="str">
        <f t="shared" si="36"/>
        <v>4_195</v>
      </c>
      <c r="B2360" s="1">
        <v>4</v>
      </c>
      <c r="C2360" s="1">
        <v>195</v>
      </c>
      <c r="D2360" s="1">
        <v>1.6027</v>
      </c>
      <c r="E2360" s="1">
        <v>0.95662000000000003</v>
      </c>
      <c r="F2360" s="1">
        <v>4.3572000000000003E-3</v>
      </c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</row>
    <row r="2361" spans="1:17" x14ac:dyDescent="0.25">
      <c r="A2361" t="str">
        <f t="shared" si="36"/>
        <v>4_196</v>
      </c>
      <c r="B2361" s="1">
        <v>4</v>
      </c>
      <c r="C2361" s="1">
        <v>196</v>
      </c>
      <c r="D2361" s="1">
        <v>2.0554000000000001</v>
      </c>
      <c r="E2361" s="1">
        <v>0.95803000000000005</v>
      </c>
      <c r="F2361" s="1">
        <v>7.1193000000000003E-3</v>
      </c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</row>
    <row r="2362" spans="1:17" x14ac:dyDescent="0.25">
      <c r="A2362" t="str">
        <f t="shared" si="36"/>
        <v>4_197</v>
      </c>
      <c r="B2362" s="1">
        <v>4</v>
      </c>
      <c r="C2362" s="1">
        <v>197</v>
      </c>
      <c r="D2362" s="1">
        <v>2.2339000000000002</v>
      </c>
      <c r="E2362" s="1">
        <v>0.95986000000000005</v>
      </c>
      <c r="F2362" s="1">
        <v>3.669E-2</v>
      </c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</row>
    <row r="2363" spans="1:17" x14ac:dyDescent="0.25">
      <c r="A2363" t="str">
        <f t="shared" si="36"/>
        <v>4_198</v>
      </c>
      <c r="B2363" s="1">
        <v>4</v>
      </c>
      <c r="C2363" s="1">
        <v>198</v>
      </c>
      <c r="D2363" s="1">
        <v>2.7126999999999999</v>
      </c>
      <c r="E2363" s="1">
        <v>0.96187</v>
      </c>
      <c r="F2363" s="1">
        <v>4.7105999999999997E-3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</row>
    <row r="2364" spans="1:17" x14ac:dyDescent="0.25">
      <c r="A2364" t="str">
        <f t="shared" si="36"/>
        <v>4_199</v>
      </c>
      <c r="B2364" s="1">
        <v>4</v>
      </c>
      <c r="C2364" s="1">
        <v>199</v>
      </c>
      <c r="D2364" s="1">
        <v>3.5432000000000001</v>
      </c>
      <c r="E2364" s="1">
        <v>0.96423999999999999</v>
      </c>
      <c r="F2364" s="1">
        <v>4.6427000000000003E-2</v>
      </c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</row>
    <row r="2365" spans="1:17" x14ac:dyDescent="0.25">
      <c r="A2365" t="str">
        <f t="shared" si="36"/>
        <v>4_200</v>
      </c>
      <c r="B2365" s="1">
        <v>4</v>
      </c>
      <c r="C2365" s="1">
        <v>200</v>
      </c>
      <c r="D2365" s="1">
        <v>3.2103999999999999</v>
      </c>
      <c r="E2365" s="1">
        <v>0.96701000000000004</v>
      </c>
      <c r="F2365" s="1">
        <v>-1.4156999999999999E-2</v>
      </c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</row>
    <row r="2366" spans="1:17" x14ac:dyDescent="0.25">
      <c r="A2366" t="str">
        <f t="shared" si="36"/>
        <v>4_201</v>
      </c>
      <c r="B2366" s="1">
        <v>4</v>
      </c>
      <c r="C2366" s="1">
        <v>201</v>
      </c>
      <c r="D2366" s="1">
        <v>3.137</v>
      </c>
      <c r="E2366" s="1">
        <v>0.96945999999999999</v>
      </c>
      <c r="F2366" s="1">
        <v>-6.5386999999999997E-3</v>
      </c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</row>
    <row r="2367" spans="1:17" x14ac:dyDescent="0.25">
      <c r="A2367" t="str">
        <f t="shared" si="36"/>
        <v>4_202</v>
      </c>
      <c r="B2367" s="1">
        <v>4</v>
      </c>
      <c r="C2367" s="1">
        <v>202</v>
      </c>
      <c r="D2367" s="1">
        <v>3.1839</v>
      </c>
      <c r="E2367" s="1">
        <v>0.97206999999999999</v>
      </c>
      <c r="F2367" s="1">
        <v>-1.3772E-2</v>
      </c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</row>
    <row r="2368" spans="1:17" x14ac:dyDescent="0.25">
      <c r="A2368" t="str">
        <f t="shared" si="36"/>
        <v>4_203</v>
      </c>
      <c r="B2368" s="1">
        <v>4</v>
      </c>
      <c r="C2368" s="1">
        <v>203</v>
      </c>
      <c r="D2368" s="1">
        <v>3.2667000000000002</v>
      </c>
      <c r="E2368" s="1">
        <v>0.97453000000000001</v>
      </c>
      <c r="F2368" s="1">
        <v>-6.7638000000000004E-3</v>
      </c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78"/>
    </row>
    <row r="2369" spans="1:17" x14ac:dyDescent="0.25">
      <c r="A2369" t="str">
        <f t="shared" si="36"/>
        <v>4_204</v>
      </c>
      <c r="B2369" s="1">
        <v>4</v>
      </c>
      <c r="C2369" s="1">
        <v>204</v>
      </c>
      <c r="D2369" s="1">
        <v>2.8195999999999999</v>
      </c>
      <c r="E2369" s="1">
        <v>0.97697999999999996</v>
      </c>
      <c r="F2369" s="1">
        <v>1.2776E-3</v>
      </c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</row>
    <row r="2370" spans="1:17" x14ac:dyDescent="0.25">
      <c r="A2370" t="str">
        <f t="shared" si="36"/>
        <v>4_205</v>
      </c>
      <c r="B2370" s="1">
        <v>4</v>
      </c>
      <c r="C2370" s="1">
        <v>205</v>
      </c>
      <c r="D2370" s="1">
        <v>2.6171000000000002</v>
      </c>
      <c r="E2370" s="1">
        <v>0.97926000000000002</v>
      </c>
      <c r="F2370" s="1">
        <v>-6.1203999999999998E-3</v>
      </c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</row>
    <row r="2371" spans="1:17" x14ac:dyDescent="0.25">
      <c r="A2371" t="str">
        <f t="shared" ref="A2371:A2434" si="37">B2371&amp;"_"&amp;C2371</f>
        <v>4_206</v>
      </c>
      <c r="B2371" s="1">
        <v>4</v>
      </c>
      <c r="C2371" s="1">
        <v>206</v>
      </c>
      <c r="D2371" s="1">
        <v>2.6785000000000001</v>
      </c>
      <c r="E2371" s="1">
        <v>0.98138999999999998</v>
      </c>
      <c r="F2371" s="1">
        <v>1.7262E-2</v>
      </c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</row>
    <row r="2372" spans="1:17" x14ac:dyDescent="0.25">
      <c r="A2372" t="str">
        <f t="shared" si="37"/>
        <v>4_207</v>
      </c>
      <c r="B2372" s="1">
        <v>4</v>
      </c>
      <c r="C2372" s="1">
        <v>207</v>
      </c>
      <c r="D2372" s="1">
        <v>2.6236999999999999</v>
      </c>
      <c r="E2372" s="1">
        <v>0.98350000000000004</v>
      </c>
      <c r="F2372" s="1">
        <v>3.6158000000000002E-4</v>
      </c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</row>
    <row r="2373" spans="1:17" x14ac:dyDescent="0.25">
      <c r="A2373" t="str">
        <f t="shared" si="37"/>
        <v>4_208</v>
      </c>
      <c r="B2373" s="1">
        <v>4</v>
      </c>
      <c r="C2373" s="1">
        <v>208</v>
      </c>
      <c r="D2373" s="1">
        <v>2.0463</v>
      </c>
      <c r="E2373" s="1">
        <v>0.98536000000000001</v>
      </c>
      <c r="F2373" s="1">
        <v>3.4894000000000001E-3</v>
      </c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</row>
    <row r="2374" spans="1:17" x14ac:dyDescent="0.25">
      <c r="A2374" t="str">
        <f t="shared" si="37"/>
        <v>4_209</v>
      </c>
      <c r="B2374" s="1">
        <v>4</v>
      </c>
      <c r="C2374" s="1">
        <v>209</v>
      </c>
      <c r="D2374" s="1">
        <v>1.6294999999999999</v>
      </c>
      <c r="E2374" s="1">
        <v>0.98680999999999996</v>
      </c>
      <c r="F2374" s="1">
        <v>8.6139000000000007E-3</v>
      </c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</row>
    <row r="2375" spans="1:17" x14ac:dyDescent="0.25">
      <c r="A2375" t="str">
        <f t="shared" si="37"/>
        <v>4_210</v>
      </c>
      <c r="B2375" s="1">
        <v>4</v>
      </c>
      <c r="C2375" s="1">
        <v>210</v>
      </c>
      <c r="D2375" s="1">
        <v>1.1736</v>
      </c>
      <c r="E2375" s="1">
        <v>0.98790999999999995</v>
      </c>
      <c r="F2375" s="1">
        <v>-5.7901000000000003E-3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</row>
    <row r="2376" spans="1:17" x14ac:dyDescent="0.25">
      <c r="A2376" t="str">
        <f t="shared" si="37"/>
        <v>4_211</v>
      </c>
      <c r="B2376" s="1">
        <v>4</v>
      </c>
      <c r="C2376" s="1">
        <v>211</v>
      </c>
      <c r="D2376" s="1">
        <v>1.0068999999999999</v>
      </c>
      <c r="E2376" s="1">
        <v>0.98887000000000003</v>
      </c>
      <c r="F2376" s="1">
        <v>2.2177E-3</v>
      </c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</row>
    <row r="2377" spans="1:17" x14ac:dyDescent="0.25">
      <c r="A2377" t="str">
        <f t="shared" si="37"/>
        <v>4_212</v>
      </c>
      <c r="B2377" s="1">
        <v>4</v>
      </c>
      <c r="C2377" s="1">
        <v>212</v>
      </c>
      <c r="D2377" s="1">
        <v>0.58938000000000001</v>
      </c>
      <c r="E2377" s="1">
        <v>0.98950000000000005</v>
      </c>
      <c r="F2377" s="1">
        <v>-5.9699000000000002E-3</v>
      </c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</row>
    <row r="2378" spans="1:17" x14ac:dyDescent="0.25">
      <c r="A2378" t="str">
        <f t="shared" si="37"/>
        <v>4_213</v>
      </c>
      <c r="B2378" s="1">
        <v>4</v>
      </c>
      <c r="C2378" s="1">
        <v>213</v>
      </c>
      <c r="D2378" s="1">
        <v>0.50773000000000001</v>
      </c>
      <c r="E2378" s="1">
        <v>0.98995</v>
      </c>
      <c r="F2378" s="1">
        <v>-7.2792999999999998E-3</v>
      </c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</row>
    <row r="2379" spans="1:17" x14ac:dyDescent="0.25">
      <c r="A2379" t="str">
        <f t="shared" si="37"/>
        <v>4_214</v>
      </c>
      <c r="B2379" s="1">
        <v>4</v>
      </c>
      <c r="C2379" s="1">
        <v>214</v>
      </c>
      <c r="D2379" s="1">
        <v>0.11436</v>
      </c>
      <c r="E2379" s="1">
        <v>0.99017999999999995</v>
      </c>
      <c r="F2379" s="1">
        <v>-2.6676999999999999E-2</v>
      </c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</row>
    <row r="2380" spans="1:17" x14ac:dyDescent="0.25">
      <c r="A2380" t="str">
        <f t="shared" si="37"/>
        <v>4_215</v>
      </c>
      <c r="B2380" s="1">
        <v>4</v>
      </c>
      <c r="C2380" s="1">
        <v>215</v>
      </c>
      <c r="D2380" s="1">
        <v>-1.5671000000000001E-2</v>
      </c>
      <c r="E2380" s="1">
        <v>0.99026000000000003</v>
      </c>
      <c r="F2380" s="1">
        <v>5.5221000000000003E-3</v>
      </c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</row>
    <row r="2381" spans="1:17" x14ac:dyDescent="0.25">
      <c r="A2381" t="str">
        <f t="shared" si="37"/>
        <v>4_216</v>
      </c>
      <c r="B2381" s="1">
        <v>4</v>
      </c>
      <c r="C2381" s="1">
        <v>216</v>
      </c>
      <c r="D2381" s="1">
        <v>-0.25118000000000001</v>
      </c>
      <c r="E2381" s="1">
        <v>0.99012999999999995</v>
      </c>
      <c r="F2381" s="1">
        <v>2.1751E-2</v>
      </c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</row>
    <row r="2382" spans="1:17" x14ac:dyDescent="0.25">
      <c r="A2382" t="str">
        <f t="shared" si="37"/>
        <v>4_217</v>
      </c>
      <c r="B2382" s="1">
        <v>4</v>
      </c>
      <c r="C2382" s="1">
        <v>217</v>
      </c>
      <c r="D2382" s="1">
        <v>-0.41638999999999998</v>
      </c>
      <c r="E2382" s="1">
        <v>0.98990999999999996</v>
      </c>
      <c r="F2382" s="1">
        <v>1.5037999999999999E-2</v>
      </c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</row>
    <row r="2383" spans="1:17" x14ac:dyDescent="0.25">
      <c r="A2383" t="str">
        <f t="shared" si="37"/>
        <v>4_218</v>
      </c>
      <c r="B2383" s="1">
        <v>4</v>
      </c>
      <c r="C2383" s="1">
        <v>218</v>
      </c>
      <c r="D2383" s="1">
        <v>-8.6863999999999997E-2</v>
      </c>
      <c r="E2383" s="1">
        <v>0.98973999999999995</v>
      </c>
      <c r="F2383" s="1">
        <v>-3.7515999999999999E-3</v>
      </c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</row>
    <row r="2384" spans="1:17" x14ac:dyDescent="0.25">
      <c r="A2384" t="str">
        <f t="shared" si="37"/>
        <v>4_219</v>
      </c>
      <c r="B2384" s="1">
        <v>4</v>
      </c>
      <c r="C2384" s="1">
        <v>219</v>
      </c>
      <c r="D2384" s="1">
        <v>0.18356</v>
      </c>
      <c r="E2384" s="1">
        <v>0.98977999999999999</v>
      </c>
      <c r="F2384" s="1">
        <v>-2.5818000000000001E-2</v>
      </c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</row>
    <row r="2385" spans="1:17" x14ac:dyDescent="0.25">
      <c r="A2385" t="str">
        <f t="shared" si="37"/>
        <v>4_220</v>
      </c>
      <c r="B2385" s="1">
        <v>4</v>
      </c>
      <c r="C2385" s="1">
        <v>220</v>
      </c>
      <c r="D2385" s="1">
        <v>7.6083999999999999E-2</v>
      </c>
      <c r="E2385" s="1">
        <v>0.98989000000000005</v>
      </c>
      <c r="F2385" s="1">
        <v>-1.2997E-2</v>
      </c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</row>
    <row r="2386" spans="1:17" x14ac:dyDescent="0.25">
      <c r="A2386" t="str">
        <f t="shared" si="37"/>
        <v>4_221</v>
      </c>
      <c r="B2386" s="1">
        <v>4</v>
      </c>
      <c r="C2386" s="1">
        <v>221</v>
      </c>
      <c r="D2386" s="1">
        <v>0.59977999999999998</v>
      </c>
      <c r="E2386" s="1">
        <v>0.99021999999999999</v>
      </c>
      <c r="F2386" s="1">
        <v>1.9987E-3</v>
      </c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</row>
    <row r="2387" spans="1:17" x14ac:dyDescent="0.25">
      <c r="A2387" t="str">
        <f t="shared" si="37"/>
        <v>4_222</v>
      </c>
      <c r="B2387" s="1">
        <v>4</v>
      </c>
      <c r="C2387" s="1">
        <v>222</v>
      </c>
      <c r="D2387" s="1">
        <v>0.51788000000000001</v>
      </c>
      <c r="E2387" s="1">
        <v>0.99070000000000003</v>
      </c>
      <c r="F2387" s="1">
        <v>4.8888999999999998E-3</v>
      </c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</row>
    <row r="2388" spans="1:17" x14ac:dyDescent="0.25">
      <c r="A2388" t="str">
        <f t="shared" si="37"/>
        <v>4_223</v>
      </c>
      <c r="B2388" s="1">
        <v>4</v>
      </c>
      <c r="C2388" s="1">
        <v>223</v>
      </c>
      <c r="D2388" s="1">
        <v>0.27345000000000003</v>
      </c>
      <c r="E2388" s="1">
        <v>0.99102000000000001</v>
      </c>
      <c r="F2388" s="1">
        <v>-2.6206E-2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</row>
    <row r="2389" spans="1:17" x14ac:dyDescent="0.25">
      <c r="A2389" t="str">
        <f t="shared" si="37"/>
        <v>4_224</v>
      </c>
      <c r="B2389" s="1">
        <v>4</v>
      </c>
      <c r="C2389" s="1">
        <v>224</v>
      </c>
      <c r="D2389" s="1">
        <v>0.44739000000000001</v>
      </c>
      <c r="E2389" s="1">
        <v>0.99143999999999999</v>
      </c>
      <c r="F2389" s="1">
        <v>9.2913000000000006E-3</v>
      </c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</row>
    <row r="2390" spans="1:17" x14ac:dyDescent="0.25">
      <c r="A2390" t="str">
        <f t="shared" si="37"/>
        <v>4_225</v>
      </c>
      <c r="B2390" s="1">
        <v>4</v>
      </c>
      <c r="C2390" s="1">
        <v>225</v>
      </c>
      <c r="D2390" s="1">
        <v>0.59545999999999999</v>
      </c>
      <c r="E2390" s="1">
        <v>0.99190999999999996</v>
      </c>
      <c r="F2390" s="1">
        <v>-1.0538E-2</v>
      </c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</row>
    <row r="2391" spans="1:17" x14ac:dyDescent="0.25">
      <c r="A2391" t="str">
        <f t="shared" si="37"/>
        <v>4_226</v>
      </c>
      <c r="B2391" s="1">
        <v>4</v>
      </c>
      <c r="C2391" s="1">
        <v>226</v>
      </c>
      <c r="D2391" s="1">
        <v>0.66535</v>
      </c>
      <c r="E2391" s="1">
        <v>0.99241000000000001</v>
      </c>
      <c r="F2391" s="1">
        <v>-1.0391E-3</v>
      </c>
      <c r="G2391" s="1"/>
      <c r="H2391" s="1"/>
      <c r="I2391" s="1"/>
      <c r="J2391" s="1"/>
      <c r="K2391" s="1"/>
      <c r="L2391" s="78"/>
      <c r="M2391" s="1"/>
      <c r="N2391" s="1"/>
      <c r="O2391" s="1"/>
      <c r="P2391" s="78"/>
      <c r="Q2391" s="78"/>
    </row>
    <row r="2392" spans="1:17" x14ac:dyDescent="0.25">
      <c r="A2392" t="str">
        <f t="shared" si="37"/>
        <v>4_227</v>
      </c>
      <c r="B2392" s="1">
        <v>4</v>
      </c>
      <c r="C2392" s="1">
        <v>227</v>
      </c>
      <c r="D2392" s="1">
        <v>0.63366999999999996</v>
      </c>
      <c r="E2392" s="1">
        <v>0.99295</v>
      </c>
      <c r="F2392" s="1">
        <v>1.2408000000000001E-2</v>
      </c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</row>
    <row r="2393" spans="1:17" x14ac:dyDescent="0.25">
      <c r="A2393" t="str">
        <f t="shared" si="37"/>
        <v>4_228</v>
      </c>
      <c r="B2393" s="1">
        <v>4</v>
      </c>
      <c r="C2393" s="1">
        <v>228</v>
      </c>
      <c r="D2393" s="1">
        <v>0.67615999999999998</v>
      </c>
      <c r="E2393" s="1">
        <v>0.99343999999999999</v>
      </c>
      <c r="F2393" s="1">
        <v>-2.7751999999999998E-3</v>
      </c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</row>
    <row r="2394" spans="1:17" x14ac:dyDescent="0.25">
      <c r="A2394" t="str">
        <f t="shared" si="37"/>
        <v>4_229</v>
      </c>
      <c r="B2394" s="1">
        <v>4</v>
      </c>
      <c r="C2394" s="1">
        <v>229</v>
      </c>
      <c r="D2394" s="1">
        <v>0.85902000000000001</v>
      </c>
      <c r="E2394" s="1">
        <v>0.99402999999999997</v>
      </c>
      <c r="F2394" s="1">
        <v>2.1597000000000001E-3</v>
      </c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</row>
    <row r="2395" spans="1:17" x14ac:dyDescent="0.25">
      <c r="A2395" t="str">
        <f t="shared" si="37"/>
        <v>4_230</v>
      </c>
      <c r="B2395" s="1">
        <v>4</v>
      </c>
      <c r="C2395" s="1">
        <v>230</v>
      </c>
      <c r="D2395" s="1">
        <v>1.1722999999999999</v>
      </c>
      <c r="E2395" s="1">
        <v>0.99485000000000001</v>
      </c>
      <c r="F2395" s="1">
        <v>1.9474000000000002E-2</v>
      </c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</row>
    <row r="2396" spans="1:17" x14ac:dyDescent="0.25">
      <c r="A2396" t="str">
        <f t="shared" si="37"/>
        <v>4_231</v>
      </c>
      <c r="B2396" s="1">
        <v>4</v>
      </c>
      <c r="C2396" s="1">
        <v>231</v>
      </c>
      <c r="D2396" s="1">
        <v>1.1403000000000001</v>
      </c>
      <c r="E2396" s="1">
        <v>0.99582000000000004</v>
      </c>
      <c r="F2396" s="1">
        <v>1.9234000000000001E-2</v>
      </c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</row>
    <row r="2397" spans="1:17" x14ac:dyDescent="0.25">
      <c r="A2397" t="str">
        <f t="shared" si="37"/>
        <v>4_232</v>
      </c>
      <c r="B2397" s="1">
        <v>4</v>
      </c>
      <c r="C2397" s="1">
        <v>232</v>
      </c>
      <c r="D2397" s="1">
        <v>1.1748000000000001</v>
      </c>
      <c r="E2397" s="1">
        <v>0.99690000000000001</v>
      </c>
      <c r="F2397" s="1">
        <v>2.1881000000000001E-2</v>
      </c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</row>
    <row r="2398" spans="1:17" x14ac:dyDescent="0.25">
      <c r="A2398" t="str">
        <f t="shared" si="37"/>
        <v>4_233</v>
      </c>
      <c r="B2398" s="1">
        <v>4</v>
      </c>
      <c r="C2398" s="1">
        <v>233</v>
      </c>
      <c r="D2398" s="1">
        <v>0.96043000000000001</v>
      </c>
      <c r="E2398" s="1">
        <v>0.99768999999999997</v>
      </c>
      <c r="F2398" s="1">
        <v>1.5989E-2</v>
      </c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</row>
    <row r="2399" spans="1:17" x14ac:dyDescent="0.25">
      <c r="A2399" t="str">
        <f t="shared" si="37"/>
        <v>4_234</v>
      </c>
      <c r="B2399" s="1">
        <v>4</v>
      </c>
      <c r="C2399" s="1">
        <v>234</v>
      </c>
      <c r="D2399" s="1">
        <v>0.60677000000000003</v>
      </c>
      <c r="E2399" s="1">
        <v>0.99843000000000004</v>
      </c>
      <c r="F2399" s="1">
        <v>-3.8487999999999999E-3</v>
      </c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</row>
    <row r="2400" spans="1:17" x14ac:dyDescent="0.25">
      <c r="A2400" t="str">
        <f t="shared" si="37"/>
        <v>4_235</v>
      </c>
      <c r="B2400" s="1">
        <v>4</v>
      </c>
      <c r="C2400" s="1">
        <v>235</v>
      </c>
      <c r="D2400" s="1">
        <v>0.33844999999999997</v>
      </c>
      <c r="E2400" s="1">
        <v>0.99883999999999995</v>
      </c>
      <c r="F2400" s="1">
        <v>8.6634999999999993E-3</v>
      </c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</row>
    <row r="2401" spans="1:17" x14ac:dyDescent="0.25">
      <c r="A2401" t="str">
        <f t="shared" si="37"/>
        <v>4_236</v>
      </c>
      <c r="B2401" s="1">
        <v>4</v>
      </c>
      <c r="C2401" s="1">
        <v>236</v>
      </c>
      <c r="D2401" s="1">
        <v>0.60680000000000001</v>
      </c>
      <c r="E2401" s="1">
        <v>0.99902000000000002</v>
      </c>
      <c r="F2401" s="1">
        <v>-2.2275E-2</v>
      </c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</row>
    <row r="2402" spans="1:17" x14ac:dyDescent="0.25">
      <c r="A2402" t="str">
        <f t="shared" si="37"/>
        <v>4_237</v>
      </c>
      <c r="B2402" s="1">
        <v>4</v>
      </c>
      <c r="C2402" s="1">
        <v>237</v>
      </c>
      <c r="D2402" s="1">
        <v>-0.18945999999999999</v>
      </c>
      <c r="E2402" s="1">
        <v>0.99919000000000002</v>
      </c>
      <c r="F2402" s="1">
        <v>8.3098000000000004E-4</v>
      </c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</row>
    <row r="2403" spans="1:17" x14ac:dyDescent="0.25">
      <c r="A2403" t="str">
        <f t="shared" si="37"/>
        <v>4_238</v>
      </c>
      <c r="B2403" s="1">
        <v>4</v>
      </c>
      <c r="C2403" s="1">
        <v>238</v>
      </c>
      <c r="D2403" s="1">
        <v>0.19800999999999999</v>
      </c>
      <c r="E2403" s="1">
        <v>0.99911000000000005</v>
      </c>
      <c r="F2403" s="1">
        <v>1.5865000000000001E-2</v>
      </c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</row>
    <row r="2404" spans="1:17" x14ac:dyDescent="0.25">
      <c r="A2404" t="str">
        <f t="shared" si="37"/>
        <v>4_239</v>
      </c>
      <c r="B2404" s="1">
        <v>4</v>
      </c>
      <c r="C2404" s="1">
        <v>239</v>
      </c>
      <c r="D2404" s="1">
        <v>-8.5757E-2</v>
      </c>
      <c r="E2404" s="1">
        <v>0.99914999999999998</v>
      </c>
      <c r="F2404" s="1">
        <v>-1.2385E-2</v>
      </c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</row>
    <row r="2405" spans="1:17" x14ac:dyDescent="0.25">
      <c r="A2405" t="str">
        <f t="shared" si="37"/>
        <v>4_240</v>
      </c>
      <c r="B2405" s="1">
        <v>4</v>
      </c>
      <c r="C2405" s="1">
        <v>240</v>
      </c>
      <c r="D2405" s="1">
        <v>-0.10598</v>
      </c>
      <c r="E2405" s="1">
        <v>0.99921000000000004</v>
      </c>
      <c r="F2405" s="1">
        <v>9.9781999999999996E-3</v>
      </c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</row>
    <row r="2406" spans="1:17" x14ac:dyDescent="0.25">
      <c r="A2406" t="str">
        <f t="shared" si="37"/>
        <v>4_241</v>
      </c>
      <c r="B2406" s="1">
        <v>4</v>
      </c>
      <c r="C2406" s="1">
        <v>241</v>
      </c>
      <c r="D2406" s="1">
        <v>-0.15834999999999999</v>
      </c>
      <c r="E2406" s="1">
        <v>0.99912000000000001</v>
      </c>
      <c r="F2406" s="1">
        <v>6.4676999999999998E-3</v>
      </c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</row>
    <row r="2407" spans="1:17" x14ac:dyDescent="0.25">
      <c r="A2407" t="str">
        <f t="shared" si="37"/>
        <v>4_242</v>
      </c>
      <c r="B2407" s="1">
        <v>4</v>
      </c>
      <c r="C2407" s="1">
        <v>242</v>
      </c>
      <c r="D2407" s="1">
        <v>-0.11676</v>
      </c>
      <c r="E2407" s="1">
        <v>0.99897999999999998</v>
      </c>
      <c r="F2407" s="1">
        <v>-7.2472999999999999E-3</v>
      </c>
      <c r="G2407" s="1"/>
      <c r="H2407" s="1"/>
      <c r="I2407" s="1"/>
      <c r="J2407" s="1"/>
      <c r="K2407" s="1"/>
      <c r="L2407" s="1"/>
      <c r="M2407" s="1"/>
      <c r="N2407" s="78"/>
      <c r="O2407" s="1"/>
      <c r="P2407" s="1"/>
      <c r="Q2407" s="1"/>
    </row>
    <row r="2408" spans="1:17" x14ac:dyDescent="0.25">
      <c r="A2408" t="str">
        <f t="shared" si="37"/>
        <v>4_243</v>
      </c>
      <c r="B2408" s="1">
        <v>4</v>
      </c>
      <c r="C2408" s="1">
        <v>243</v>
      </c>
      <c r="D2408" s="1">
        <v>-0.18382999999999999</v>
      </c>
      <c r="E2408" s="1">
        <v>0.99880000000000002</v>
      </c>
      <c r="F2408" s="1">
        <v>5.5322000000000001E-3</v>
      </c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</row>
    <row r="2409" spans="1:17" x14ac:dyDescent="0.25">
      <c r="A2409" t="str">
        <f t="shared" si="37"/>
        <v>4_244</v>
      </c>
      <c r="B2409" s="1">
        <v>4</v>
      </c>
      <c r="C2409" s="1">
        <v>244</v>
      </c>
      <c r="D2409" s="1">
        <v>-0.31786999999999999</v>
      </c>
      <c r="E2409" s="1">
        <v>0.99855000000000005</v>
      </c>
      <c r="F2409" s="1">
        <v>1.1684999999999999E-2</v>
      </c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</row>
    <row r="2410" spans="1:17" x14ac:dyDescent="0.25">
      <c r="A2410" t="str">
        <f t="shared" si="37"/>
        <v>4_245</v>
      </c>
      <c r="B2410" s="1">
        <v>4</v>
      </c>
      <c r="C2410" s="1">
        <v>245</v>
      </c>
      <c r="D2410" s="1">
        <v>-0.43822</v>
      </c>
      <c r="E2410" s="1">
        <v>0.99827999999999995</v>
      </c>
      <c r="F2410" s="1">
        <v>-2.6825999999999998E-3</v>
      </c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</row>
    <row r="2411" spans="1:17" x14ac:dyDescent="0.25">
      <c r="A2411" t="str">
        <f t="shared" si="37"/>
        <v>4_246</v>
      </c>
      <c r="B2411" s="1">
        <v>4</v>
      </c>
      <c r="C2411" s="1">
        <v>246</v>
      </c>
      <c r="D2411" s="1">
        <v>-0.79235999999999995</v>
      </c>
      <c r="E2411" s="1">
        <v>0.99770999999999999</v>
      </c>
      <c r="F2411" s="1">
        <v>-5.6499999999999996E-3</v>
      </c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</row>
    <row r="2412" spans="1:17" x14ac:dyDescent="0.25">
      <c r="A2412" t="str">
        <f t="shared" si="37"/>
        <v>4_247</v>
      </c>
      <c r="B2412" s="1">
        <v>4</v>
      </c>
      <c r="C2412" s="1">
        <v>247</v>
      </c>
      <c r="D2412" s="1">
        <v>-1.2146999999999999</v>
      </c>
      <c r="E2412" s="1">
        <v>0.99692999999999998</v>
      </c>
      <c r="F2412" s="1">
        <v>-7.5158999999999998E-3</v>
      </c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</row>
    <row r="2413" spans="1:17" x14ac:dyDescent="0.25">
      <c r="A2413" t="str">
        <f t="shared" si="37"/>
        <v>4_248</v>
      </c>
      <c r="B2413" s="1">
        <v>4</v>
      </c>
      <c r="C2413" s="1">
        <v>248</v>
      </c>
      <c r="D2413" s="1">
        <v>-1.1684000000000001</v>
      </c>
      <c r="E2413" s="1">
        <v>0.99597000000000002</v>
      </c>
      <c r="F2413" s="1">
        <v>1.8027000000000001E-2</v>
      </c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</row>
    <row r="2414" spans="1:17" x14ac:dyDescent="0.25">
      <c r="A2414" t="str">
        <f t="shared" si="37"/>
        <v>4_249</v>
      </c>
      <c r="B2414" s="1">
        <v>4</v>
      </c>
      <c r="C2414" s="1">
        <v>249</v>
      </c>
      <c r="D2414" s="1">
        <v>-0.93494999999999995</v>
      </c>
      <c r="E2414" s="1">
        <v>0.99514000000000002</v>
      </c>
      <c r="F2414" s="1">
        <v>5.9477000000000002E-3</v>
      </c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</row>
    <row r="2415" spans="1:17" x14ac:dyDescent="0.25">
      <c r="A2415" t="str">
        <f t="shared" si="37"/>
        <v>4_250</v>
      </c>
      <c r="B2415" s="1">
        <v>4</v>
      </c>
      <c r="C2415" s="1">
        <v>250</v>
      </c>
      <c r="D2415" s="1">
        <v>-1.0294000000000001</v>
      </c>
      <c r="E2415" s="1">
        <v>0.99426999999999999</v>
      </c>
      <c r="F2415" s="1">
        <v>3.2363999999999997E-2</v>
      </c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</row>
    <row r="2416" spans="1:17" x14ac:dyDescent="0.25">
      <c r="A2416" t="str">
        <f t="shared" si="37"/>
        <v>4_251</v>
      </c>
      <c r="B2416" s="1">
        <v>4</v>
      </c>
      <c r="C2416" s="1">
        <v>251</v>
      </c>
      <c r="D2416" s="1">
        <v>-5.4656999999999997E-2</v>
      </c>
      <c r="E2416" s="1">
        <v>0.99387000000000003</v>
      </c>
      <c r="F2416" s="1">
        <v>1.2855E-2</v>
      </c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</row>
    <row r="2417" spans="1:17" x14ac:dyDescent="0.25">
      <c r="A2417" t="str">
        <f t="shared" si="37"/>
        <v>4_252</v>
      </c>
      <c r="B2417" s="1">
        <v>4</v>
      </c>
      <c r="C2417" s="1">
        <v>252</v>
      </c>
      <c r="D2417" s="1">
        <v>-0.16103000000000001</v>
      </c>
      <c r="E2417" s="1">
        <v>0.99380999999999997</v>
      </c>
      <c r="F2417" s="1">
        <v>-1.1586000000000001E-2</v>
      </c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</row>
    <row r="2418" spans="1:17" x14ac:dyDescent="0.25">
      <c r="A2418" t="str">
        <f t="shared" si="37"/>
        <v>4_253</v>
      </c>
      <c r="B2418" s="1">
        <v>4</v>
      </c>
      <c r="C2418" s="1">
        <v>253</v>
      </c>
      <c r="D2418" s="1">
        <v>-0.33998</v>
      </c>
      <c r="E2418" s="1">
        <v>0.99351999999999996</v>
      </c>
      <c r="F2418" s="1">
        <v>-1.5184E-2</v>
      </c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</row>
    <row r="2419" spans="1:17" x14ac:dyDescent="0.25">
      <c r="A2419" t="str">
        <f t="shared" si="37"/>
        <v>4_254</v>
      </c>
      <c r="B2419" s="1">
        <v>4</v>
      </c>
      <c r="C2419" s="1">
        <v>254</v>
      </c>
      <c r="D2419" s="1">
        <v>4.6979E-2</v>
      </c>
      <c r="E2419" s="1">
        <v>0.99336999999999998</v>
      </c>
      <c r="F2419" s="1">
        <v>-6.1453000000000002E-3</v>
      </c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</row>
    <row r="2420" spans="1:17" x14ac:dyDescent="0.25">
      <c r="A2420" t="str">
        <f t="shared" si="37"/>
        <v>4_255</v>
      </c>
      <c r="B2420" s="1">
        <v>4</v>
      </c>
      <c r="C2420" s="1">
        <v>255</v>
      </c>
      <c r="D2420" s="1">
        <v>0.14828</v>
      </c>
      <c r="E2420" s="1">
        <v>0.99343999999999999</v>
      </c>
      <c r="F2420" s="1">
        <v>-4.1311999999999998E-3</v>
      </c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</row>
    <row r="2421" spans="1:17" x14ac:dyDescent="0.25">
      <c r="A2421" t="str">
        <f t="shared" si="37"/>
        <v>4_256</v>
      </c>
      <c r="B2421" s="1">
        <v>4</v>
      </c>
      <c r="C2421" s="1">
        <v>256</v>
      </c>
      <c r="D2421" s="1">
        <v>0.29907</v>
      </c>
      <c r="E2421" s="1">
        <v>0.99363000000000001</v>
      </c>
      <c r="F2421" s="1">
        <v>1.4416E-2</v>
      </c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</row>
    <row r="2422" spans="1:17" x14ac:dyDescent="0.25">
      <c r="A2422" t="str">
        <f t="shared" si="37"/>
        <v>4_257</v>
      </c>
      <c r="B2422" s="1">
        <v>4</v>
      </c>
      <c r="C2422" s="1">
        <v>257</v>
      </c>
      <c r="D2422" s="1">
        <v>0.69606000000000001</v>
      </c>
      <c r="E2422" s="1">
        <v>0.99399999999999999</v>
      </c>
      <c r="F2422" s="1">
        <v>1.6177E-2</v>
      </c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</row>
    <row r="2423" spans="1:17" x14ac:dyDescent="0.25">
      <c r="A2423" t="str">
        <f t="shared" si="37"/>
        <v>4_258</v>
      </c>
      <c r="B2423" s="1">
        <v>4</v>
      </c>
      <c r="C2423" s="1">
        <v>258</v>
      </c>
      <c r="D2423" s="1">
        <v>0.46</v>
      </c>
      <c r="E2423" s="1">
        <v>0.99443999999999999</v>
      </c>
      <c r="F2423" s="1">
        <v>8.4452999999999993E-3</v>
      </c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</row>
    <row r="2424" spans="1:17" x14ac:dyDescent="0.25">
      <c r="A2424" t="str">
        <f t="shared" si="37"/>
        <v>4_259</v>
      </c>
      <c r="B2424" s="1">
        <v>4</v>
      </c>
      <c r="C2424" s="1">
        <v>259</v>
      </c>
      <c r="D2424" s="1">
        <v>0.21271000000000001</v>
      </c>
      <c r="E2424" s="1">
        <v>0.99458000000000002</v>
      </c>
      <c r="F2424" s="1">
        <v>8.6759999999999997E-3</v>
      </c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</row>
    <row r="2425" spans="1:17" x14ac:dyDescent="0.25">
      <c r="A2425" t="str">
        <f t="shared" si="37"/>
        <v>4_260</v>
      </c>
      <c r="B2425" s="1">
        <v>4</v>
      </c>
      <c r="C2425" s="1">
        <v>260</v>
      </c>
      <c r="D2425" s="1">
        <v>4.0675000000000003E-2</v>
      </c>
      <c r="E2425" s="1">
        <v>0.99455000000000005</v>
      </c>
      <c r="F2425" s="1">
        <v>1.9396000000000001E-3</v>
      </c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</row>
    <row r="2426" spans="1:17" x14ac:dyDescent="0.25">
      <c r="A2426" t="str">
        <f t="shared" si="37"/>
        <v>4_261</v>
      </c>
      <c r="B2426" s="1">
        <v>4</v>
      </c>
      <c r="C2426" s="1">
        <v>261</v>
      </c>
      <c r="D2426" s="1">
        <v>0.2893</v>
      </c>
      <c r="E2426" s="1">
        <v>0.99475999999999998</v>
      </c>
      <c r="F2426" s="1">
        <v>1.0278000000000001E-2</v>
      </c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</row>
    <row r="2427" spans="1:17" x14ac:dyDescent="0.25">
      <c r="A2427" t="str">
        <f t="shared" si="37"/>
        <v>4_262</v>
      </c>
      <c r="B2427" s="1">
        <v>4</v>
      </c>
      <c r="C2427" s="1">
        <v>262</v>
      </c>
      <c r="D2427" s="1">
        <v>1.0463</v>
      </c>
      <c r="E2427" s="1">
        <v>0.99528000000000005</v>
      </c>
      <c r="F2427" s="1">
        <v>2.1295000000000001E-2</v>
      </c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</row>
    <row r="2428" spans="1:17" x14ac:dyDescent="0.25">
      <c r="A2428" t="str">
        <f t="shared" si="37"/>
        <v>4_263</v>
      </c>
      <c r="B2428" s="1">
        <v>4</v>
      </c>
      <c r="C2428" s="1">
        <v>263</v>
      </c>
      <c r="D2428" s="1">
        <v>1.4377</v>
      </c>
      <c r="E2428" s="1">
        <v>0.99631999999999998</v>
      </c>
      <c r="F2428" s="1">
        <v>1.5741999999999999E-2</v>
      </c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</row>
    <row r="2429" spans="1:17" x14ac:dyDescent="0.25">
      <c r="A2429" t="str">
        <f t="shared" si="37"/>
        <v>4_264</v>
      </c>
      <c r="B2429" s="1">
        <v>4</v>
      </c>
      <c r="C2429" s="1">
        <v>264</v>
      </c>
      <c r="D2429" s="1">
        <v>1.351</v>
      </c>
      <c r="E2429" s="1">
        <v>0.99743999999999999</v>
      </c>
      <c r="F2429" s="1">
        <v>-5.1907999999999998E-3</v>
      </c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</row>
    <row r="2430" spans="1:17" x14ac:dyDescent="0.25">
      <c r="A2430" t="str">
        <f t="shared" si="37"/>
        <v>4_265</v>
      </c>
      <c r="B2430" s="1">
        <v>4</v>
      </c>
      <c r="C2430" s="1">
        <v>265</v>
      </c>
      <c r="D2430" s="1">
        <v>0.84470000000000001</v>
      </c>
      <c r="E2430" s="1">
        <v>0.99839</v>
      </c>
      <c r="F2430" s="1">
        <v>8.1700999999999996E-3</v>
      </c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</row>
    <row r="2431" spans="1:17" x14ac:dyDescent="0.25">
      <c r="A2431" t="str">
        <f t="shared" si="37"/>
        <v>4_266</v>
      </c>
      <c r="B2431" s="1">
        <v>4</v>
      </c>
      <c r="C2431" s="1">
        <v>266</v>
      </c>
      <c r="D2431" s="1">
        <v>1.2226999999999999</v>
      </c>
      <c r="E2431" s="1">
        <v>0.99929000000000001</v>
      </c>
      <c r="F2431" s="1">
        <v>2.6446000000000001E-2</v>
      </c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</row>
    <row r="2432" spans="1:17" x14ac:dyDescent="0.25">
      <c r="A2432" t="str">
        <f t="shared" si="37"/>
        <v>4_267</v>
      </c>
      <c r="B2432" s="1">
        <v>4</v>
      </c>
      <c r="C2432" s="1">
        <v>267</v>
      </c>
      <c r="D2432" s="1">
        <v>1.0966</v>
      </c>
      <c r="E2432" s="1">
        <v>1.0002</v>
      </c>
      <c r="F2432" s="1">
        <v>7.2022000000000004E-4</v>
      </c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</row>
    <row r="2433" spans="1:17" x14ac:dyDescent="0.25">
      <c r="A2433" t="str">
        <f t="shared" si="37"/>
        <v>4_268</v>
      </c>
      <c r="B2433" s="1">
        <v>4</v>
      </c>
      <c r="C2433" s="1">
        <v>268</v>
      </c>
      <c r="D2433" s="1">
        <v>1.0912999999999999</v>
      </c>
      <c r="E2433" s="1">
        <v>1.0011000000000001</v>
      </c>
      <c r="F2433" s="1">
        <v>-1.5523E-2</v>
      </c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</row>
    <row r="2434" spans="1:17" x14ac:dyDescent="0.25">
      <c r="A2434" t="str">
        <f t="shared" si="37"/>
        <v>4_269</v>
      </c>
      <c r="B2434" s="1">
        <v>4</v>
      </c>
      <c r="C2434" s="1">
        <v>269</v>
      </c>
      <c r="D2434" s="1">
        <v>1.5026999999999999</v>
      </c>
      <c r="E2434" s="1">
        <v>1.0022</v>
      </c>
      <c r="F2434" s="1">
        <v>3.4752999999999999E-2</v>
      </c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</row>
    <row r="2435" spans="1:17" x14ac:dyDescent="0.25">
      <c r="A2435" t="str">
        <f t="shared" ref="A2435:A2498" si="38">B2435&amp;"_"&amp;C2435</f>
        <v>4_270</v>
      </c>
      <c r="B2435" s="1">
        <v>4</v>
      </c>
      <c r="C2435" s="1">
        <v>270</v>
      </c>
      <c r="D2435" s="1">
        <v>1.4175</v>
      </c>
      <c r="E2435" s="1">
        <v>1.0034000000000001</v>
      </c>
      <c r="F2435" s="1">
        <v>3.8387999999999999E-3</v>
      </c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</row>
    <row r="2436" spans="1:17" x14ac:dyDescent="0.25">
      <c r="A2436" t="str">
        <f t="shared" si="38"/>
        <v>4_271</v>
      </c>
      <c r="B2436" s="1">
        <v>4</v>
      </c>
      <c r="C2436" s="1">
        <v>271</v>
      </c>
      <c r="D2436" s="1">
        <v>1.6860999999999999</v>
      </c>
      <c r="E2436" s="1">
        <v>1.0045999999999999</v>
      </c>
      <c r="F2436" s="1">
        <v>-9.3655000000000006E-3</v>
      </c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</row>
    <row r="2437" spans="1:17" x14ac:dyDescent="0.25">
      <c r="A2437" t="str">
        <f t="shared" si="38"/>
        <v>4_272</v>
      </c>
      <c r="B2437" s="1">
        <v>4</v>
      </c>
      <c r="C2437" s="1">
        <v>272</v>
      </c>
      <c r="D2437" s="1">
        <v>1.4326000000000001</v>
      </c>
      <c r="E2437" s="1">
        <v>1.0058</v>
      </c>
      <c r="F2437" s="1">
        <v>2.579E-2</v>
      </c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</row>
    <row r="2438" spans="1:17" x14ac:dyDescent="0.25">
      <c r="A2438" t="str">
        <f t="shared" si="38"/>
        <v>4_273</v>
      </c>
      <c r="B2438" s="1">
        <v>4</v>
      </c>
      <c r="C2438" s="1">
        <v>273</v>
      </c>
      <c r="D2438" s="1">
        <v>1.8740000000000001</v>
      </c>
      <c r="E2438" s="1">
        <v>1.0072000000000001</v>
      </c>
      <c r="F2438" s="1">
        <v>7.2430999999999997E-3</v>
      </c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</row>
    <row r="2439" spans="1:17" x14ac:dyDescent="0.25">
      <c r="A2439" t="str">
        <f t="shared" si="38"/>
        <v>4_274</v>
      </c>
      <c r="B2439" s="1">
        <v>4</v>
      </c>
      <c r="C2439" s="1">
        <v>274</v>
      </c>
      <c r="D2439" s="1">
        <v>1.6640999999999999</v>
      </c>
      <c r="E2439" s="1">
        <v>1.0086999999999999</v>
      </c>
      <c r="F2439" s="1">
        <v>-2.1861999999999999E-2</v>
      </c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</row>
    <row r="2440" spans="1:17" x14ac:dyDescent="0.25">
      <c r="A2440" t="str">
        <f t="shared" si="38"/>
        <v>4_275</v>
      </c>
      <c r="B2440" s="1">
        <v>4</v>
      </c>
      <c r="C2440" s="1">
        <v>275</v>
      </c>
      <c r="D2440" s="1">
        <v>1.9879</v>
      </c>
      <c r="E2440" s="1">
        <v>1.0104</v>
      </c>
      <c r="F2440" s="1">
        <v>-1.3401999999999999E-3</v>
      </c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</row>
    <row r="2441" spans="1:17" x14ac:dyDescent="0.25">
      <c r="A2441" t="str">
        <f t="shared" si="38"/>
        <v>4_276</v>
      </c>
      <c r="B2441" s="1">
        <v>4</v>
      </c>
      <c r="C2441" s="1">
        <v>276</v>
      </c>
      <c r="D2441" s="1">
        <v>2.1143999999999998</v>
      </c>
      <c r="E2441" s="1">
        <v>1.0121</v>
      </c>
      <c r="F2441" s="1">
        <v>-6.2532999999999998E-3</v>
      </c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</row>
    <row r="2442" spans="1:17" x14ac:dyDescent="0.25">
      <c r="A2442" t="str">
        <f t="shared" si="38"/>
        <v>4_277</v>
      </c>
      <c r="B2442" s="1">
        <v>4</v>
      </c>
      <c r="C2442" s="1">
        <v>277</v>
      </c>
      <c r="D2442" s="1">
        <v>2.3584999999999998</v>
      </c>
      <c r="E2442" s="1">
        <v>1.014</v>
      </c>
      <c r="F2442" s="1">
        <v>-1.1405999999999999E-2</v>
      </c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</row>
    <row r="2443" spans="1:17" x14ac:dyDescent="0.25">
      <c r="A2443" t="str">
        <f t="shared" si="38"/>
        <v>4_278</v>
      </c>
      <c r="B2443" s="1">
        <v>4</v>
      </c>
      <c r="C2443" s="1">
        <v>278</v>
      </c>
      <c r="D2443" s="1">
        <v>2.0893000000000002</v>
      </c>
      <c r="E2443" s="1">
        <v>1.016</v>
      </c>
      <c r="F2443" s="1">
        <v>-3.4840000000000001E-3</v>
      </c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</row>
    <row r="2444" spans="1:17" x14ac:dyDescent="0.25">
      <c r="A2444" t="str">
        <f t="shared" si="38"/>
        <v>4_279</v>
      </c>
      <c r="B2444" s="1">
        <v>4</v>
      </c>
      <c r="C2444" s="1">
        <v>279</v>
      </c>
      <c r="D2444" s="1">
        <v>2.4285000000000001</v>
      </c>
      <c r="E2444" s="1">
        <v>1.018</v>
      </c>
      <c r="F2444" s="1">
        <v>9.9007000000000001E-3</v>
      </c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</row>
    <row r="2445" spans="1:17" x14ac:dyDescent="0.25">
      <c r="A2445" t="str">
        <f t="shared" si="38"/>
        <v>4_280</v>
      </c>
      <c r="B2445" s="1">
        <v>4</v>
      </c>
      <c r="C2445" s="1">
        <v>280</v>
      </c>
      <c r="D2445" s="1">
        <v>2.4401999999999999</v>
      </c>
      <c r="E2445" s="1">
        <v>1.02</v>
      </c>
      <c r="F2445" s="1">
        <v>3.0594E-2</v>
      </c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</row>
    <row r="2446" spans="1:17" x14ac:dyDescent="0.25">
      <c r="A2446" t="str">
        <f t="shared" si="38"/>
        <v>4_281</v>
      </c>
      <c r="B2446" s="1">
        <v>4</v>
      </c>
      <c r="C2446" s="1">
        <v>281</v>
      </c>
      <c r="D2446" s="1">
        <v>2.3605</v>
      </c>
      <c r="E2446" s="1">
        <v>1.0219</v>
      </c>
      <c r="F2446" s="1">
        <v>1.0677000000000001E-2</v>
      </c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</row>
    <row r="2447" spans="1:17" x14ac:dyDescent="0.25">
      <c r="A2447" t="str">
        <f t="shared" si="38"/>
        <v>4_282</v>
      </c>
      <c r="B2447" s="1">
        <v>4</v>
      </c>
      <c r="C2447" s="1">
        <v>282</v>
      </c>
      <c r="D2447" s="1">
        <v>2.5514999999999999</v>
      </c>
      <c r="E2447" s="1">
        <v>1.024</v>
      </c>
      <c r="F2447" s="1">
        <v>-2.2087000000000001E-3</v>
      </c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</row>
    <row r="2448" spans="1:17" x14ac:dyDescent="0.25">
      <c r="A2448" t="str">
        <f t="shared" si="38"/>
        <v>4_283</v>
      </c>
      <c r="B2448" s="1">
        <v>4</v>
      </c>
      <c r="C2448" s="1">
        <v>283</v>
      </c>
      <c r="D2448" s="1">
        <v>2.3469000000000002</v>
      </c>
      <c r="E2448" s="1">
        <v>1.026</v>
      </c>
      <c r="F2448" s="1">
        <v>2.9790000000000001E-2</v>
      </c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</row>
    <row r="2449" spans="1:17" x14ac:dyDescent="0.25">
      <c r="A2449" t="str">
        <f t="shared" si="38"/>
        <v>4_284</v>
      </c>
      <c r="B2449" s="1">
        <v>4</v>
      </c>
      <c r="C2449" s="1">
        <v>284</v>
      </c>
      <c r="D2449" s="1">
        <v>2.7639999999999998</v>
      </c>
      <c r="E2449" s="1">
        <v>1.0283</v>
      </c>
      <c r="F2449" s="1">
        <v>8.4353999999999991E-3</v>
      </c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</row>
    <row r="2450" spans="1:17" x14ac:dyDescent="0.25">
      <c r="A2450" t="str">
        <f t="shared" si="38"/>
        <v>4_285</v>
      </c>
      <c r="B2450" s="1">
        <v>4</v>
      </c>
      <c r="C2450" s="1">
        <v>285</v>
      </c>
      <c r="D2450" s="1">
        <v>2.5857000000000001</v>
      </c>
      <c r="E2450" s="1">
        <v>1.0306</v>
      </c>
      <c r="F2450" s="1">
        <v>4.4523000000000002E-3</v>
      </c>
      <c r="G2450" s="1"/>
      <c r="H2450" s="1"/>
      <c r="I2450" s="1"/>
      <c r="J2450" s="1"/>
      <c r="K2450" s="1"/>
      <c r="L2450" s="1"/>
      <c r="M2450" s="78"/>
      <c r="N2450" s="1"/>
      <c r="O2450" s="1"/>
      <c r="P2450" s="1"/>
      <c r="Q2450" s="1"/>
    </row>
    <row r="2451" spans="1:17" x14ac:dyDescent="0.25">
      <c r="A2451" t="str">
        <f t="shared" si="38"/>
        <v>4_286</v>
      </c>
      <c r="B2451" s="1">
        <v>4</v>
      </c>
      <c r="C2451" s="1">
        <v>286</v>
      </c>
      <c r="D2451" s="1">
        <v>2.8005</v>
      </c>
      <c r="E2451" s="1">
        <v>1.0328999999999999</v>
      </c>
      <c r="F2451" s="1">
        <v>2.053E-2</v>
      </c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</row>
    <row r="2452" spans="1:17" x14ac:dyDescent="0.25">
      <c r="A2452" t="str">
        <f t="shared" si="38"/>
        <v>4_287</v>
      </c>
      <c r="B2452" s="1">
        <v>4</v>
      </c>
      <c r="C2452" s="1">
        <v>287</v>
      </c>
      <c r="D2452" s="1">
        <v>3.0629</v>
      </c>
      <c r="E2452" s="1">
        <v>1.0354000000000001</v>
      </c>
      <c r="F2452" s="1">
        <v>2.2015E-2</v>
      </c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</row>
    <row r="2453" spans="1:17" x14ac:dyDescent="0.25">
      <c r="A2453" t="str">
        <f t="shared" si="38"/>
        <v>4_288</v>
      </c>
      <c r="B2453" s="1">
        <v>4</v>
      </c>
      <c r="C2453" s="1">
        <v>288</v>
      </c>
      <c r="D2453" s="1">
        <v>3.1457000000000002</v>
      </c>
      <c r="E2453" s="1">
        <v>1.0381</v>
      </c>
      <c r="F2453" s="1">
        <v>1.7440000000000001E-2</v>
      </c>
      <c r="G2453" s="1"/>
      <c r="H2453" s="1"/>
      <c r="I2453" s="1"/>
      <c r="J2453" s="1"/>
      <c r="K2453" s="1"/>
      <c r="L2453" s="1"/>
      <c r="M2453" s="1"/>
      <c r="N2453" s="1"/>
      <c r="O2453" s="1"/>
      <c r="P2453" s="78"/>
      <c r="Q2453" s="78"/>
    </row>
    <row r="2454" spans="1:17" x14ac:dyDescent="0.25">
      <c r="A2454" t="str">
        <f t="shared" si="38"/>
        <v>4_289</v>
      </c>
      <c r="B2454" s="1">
        <v>4</v>
      </c>
      <c r="C2454" s="1">
        <v>289</v>
      </c>
      <c r="D2454" s="1">
        <v>2.4279000000000002</v>
      </c>
      <c r="E2454" s="1">
        <v>1.0405</v>
      </c>
      <c r="F2454" s="1">
        <v>1.8280000000000001E-2</v>
      </c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</row>
    <row r="2455" spans="1:17" x14ac:dyDescent="0.25">
      <c r="A2455" t="str">
        <f t="shared" si="38"/>
        <v>4_290</v>
      </c>
      <c r="B2455" s="1">
        <v>4</v>
      </c>
      <c r="C2455" s="1">
        <v>290</v>
      </c>
      <c r="D2455" s="1">
        <v>2.4487999999999999</v>
      </c>
      <c r="E2455" s="1">
        <v>1.0425</v>
      </c>
      <c r="F2455" s="1">
        <v>-7.8425000000000001E-4</v>
      </c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</row>
    <row r="2456" spans="1:17" x14ac:dyDescent="0.25">
      <c r="A2456" t="str">
        <f t="shared" si="38"/>
        <v>4_291</v>
      </c>
      <c r="B2456" s="1">
        <v>4</v>
      </c>
      <c r="C2456" s="1">
        <v>291</v>
      </c>
      <c r="D2456" s="1">
        <v>2.3207</v>
      </c>
      <c r="E2456" s="1">
        <v>1.0445</v>
      </c>
      <c r="F2456" s="1">
        <v>-3.3218999999999999E-2</v>
      </c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</row>
    <row r="2457" spans="1:17" x14ac:dyDescent="0.25">
      <c r="A2457" t="str">
        <f t="shared" si="38"/>
        <v>4_292</v>
      </c>
      <c r="B2457" s="1">
        <v>4</v>
      </c>
      <c r="C2457" s="1">
        <v>292</v>
      </c>
      <c r="D2457" s="1">
        <v>2.0064000000000002</v>
      </c>
      <c r="E2457" s="1">
        <v>1.0463</v>
      </c>
      <c r="F2457" s="1">
        <v>3.1775999999999999E-2</v>
      </c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</row>
    <row r="2458" spans="1:17" x14ac:dyDescent="0.25">
      <c r="A2458" t="str">
        <f t="shared" si="38"/>
        <v>4_293</v>
      </c>
      <c r="B2458" s="1">
        <v>4</v>
      </c>
      <c r="C2458" s="1">
        <v>293</v>
      </c>
      <c r="D2458" s="1">
        <v>2.0089000000000001</v>
      </c>
      <c r="E2458" s="1">
        <v>1.048</v>
      </c>
      <c r="F2458" s="1">
        <v>7.8094000000000002E-3</v>
      </c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</row>
    <row r="2459" spans="1:17" x14ac:dyDescent="0.25">
      <c r="A2459" t="str">
        <f t="shared" si="38"/>
        <v>4_294</v>
      </c>
      <c r="B2459" s="1">
        <v>4</v>
      </c>
      <c r="C2459" s="1">
        <v>294</v>
      </c>
      <c r="D2459" s="1">
        <v>2.1202000000000001</v>
      </c>
      <c r="E2459" s="1">
        <v>1.0498000000000001</v>
      </c>
      <c r="F2459" s="1">
        <v>1.3199000000000001E-2</v>
      </c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</row>
    <row r="2460" spans="1:17" x14ac:dyDescent="0.25">
      <c r="A2460" t="str">
        <f t="shared" si="38"/>
        <v>4_295</v>
      </c>
      <c r="B2460" s="1">
        <v>4</v>
      </c>
      <c r="C2460" s="1">
        <v>295</v>
      </c>
      <c r="D2460" s="1">
        <v>2.7433000000000001</v>
      </c>
      <c r="E2460" s="1">
        <v>1.0518000000000001</v>
      </c>
      <c r="F2460" s="1">
        <v>1.001E-2</v>
      </c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</row>
    <row r="2461" spans="1:17" x14ac:dyDescent="0.25">
      <c r="A2461" t="str">
        <f t="shared" si="38"/>
        <v>4_296</v>
      </c>
      <c r="B2461" s="1">
        <v>4</v>
      </c>
      <c r="C2461" s="1">
        <v>296</v>
      </c>
      <c r="D2461" s="1">
        <v>2.6282999999999999</v>
      </c>
      <c r="E2461" s="1">
        <v>1.0542</v>
      </c>
      <c r="F2461" s="1">
        <v>1.3727E-2</v>
      </c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</row>
    <row r="2462" spans="1:17" x14ac:dyDescent="0.25">
      <c r="A2462" t="str">
        <f t="shared" si="38"/>
        <v>4_297</v>
      </c>
      <c r="B2462" s="1">
        <v>4</v>
      </c>
      <c r="C2462" s="1">
        <v>297</v>
      </c>
      <c r="D2462" s="1">
        <v>2.8289</v>
      </c>
      <c r="E2462" s="1">
        <v>1.0566</v>
      </c>
      <c r="F2462" s="1">
        <v>4.3216000000000001E-3</v>
      </c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</row>
    <row r="2463" spans="1:17" x14ac:dyDescent="0.25">
      <c r="A2463" t="str">
        <f t="shared" si="38"/>
        <v>4_298</v>
      </c>
      <c r="B2463" s="1">
        <v>4</v>
      </c>
      <c r="C2463" s="1">
        <v>298</v>
      </c>
      <c r="D2463" s="1">
        <v>2.81</v>
      </c>
      <c r="E2463" s="1">
        <v>1.0589999999999999</v>
      </c>
      <c r="F2463" s="1">
        <v>-7.4288000000000002E-3</v>
      </c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</row>
    <row r="2464" spans="1:17" x14ac:dyDescent="0.25">
      <c r="A2464" t="str">
        <f t="shared" si="38"/>
        <v>4_299</v>
      </c>
      <c r="B2464" s="1">
        <v>4</v>
      </c>
      <c r="C2464" s="1">
        <v>299</v>
      </c>
      <c r="D2464" s="1">
        <v>3.2637</v>
      </c>
      <c r="E2464" s="1">
        <v>1.0616000000000001</v>
      </c>
      <c r="F2464" s="1">
        <v>2.4289999999999999E-2</v>
      </c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</row>
    <row r="2465" spans="1:17" x14ac:dyDescent="0.25">
      <c r="A2465" t="str">
        <f t="shared" si="38"/>
        <v>4_300</v>
      </c>
      <c r="B2465" s="1">
        <v>4</v>
      </c>
      <c r="C2465" s="1">
        <v>300</v>
      </c>
      <c r="D2465" s="1">
        <v>3.4136000000000002</v>
      </c>
      <c r="E2465" s="1">
        <v>1.0646</v>
      </c>
      <c r="F2465" s="1">
        <v>-2.3706000000000001E-2</v>
      </c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</row>
    <row r="2466" spans="1:17" x14ac:dyDescent="0.25">
      <c r="A2466" t="str">
        <f t="shared" si="38"/>
        <v>4_301</v>
      </c>
      <c r="B2466" s="1">
        <v>4</v>
      </c>
      <c r="C2466" s="1">
        <v>301</v>
      </c>
      <c r="D2466" s="1">
        <v>3.5228999999999999</v>
      </c>
      <c r="E2466" s="1">
        <v>1.0677000000000001</v>
      </c>
      <c r="F2466" s="1">
        <v>3.0925000000000001E-2</v>
      </c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</row>
    <row r="2467" spans="1:17" x14ac:dyDescent="0.25">
      <c r="A2467" t="str">
        <f t="shared" si="38"/>
        <v>4_302</v>
      </c>
      <c r="B2467" s="1">
        <v>4</v>
      </c>
      <c r="C2467" s="1">
        <v>302</v>
      </c>
      <c r="D2467" s="1">
        <v>2.9535999999999998</v>
      </c>
      <c r="E2467" s="1">
        <v>1.0705</v>
      </c>
      <c r="F2467" s="1">
        <v>6.4417000000000001E-4</v>
      </c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</row>
    <row r="2468" spans="1:17" x14ac:dyDescent="0.25">
      <c r="A2468" t="str">
        <f t="shared" si="38"/>
        <v>4_303</v>
      </c>
      <c r="B2468" s="1">
        <v>4</v>
      </c>
      <c r="C2468" s="1">
        <v>303</v>
      </c>
      <c r="D2468" s="1">
        <v>3.0823</v>
      </c>
      <c r="E2468" s="1">
        <v>1.0731999999999999</v>
      </c>
      <c r="F2468" s="1">
        <v>-1.7061000000000001E-3</v>
      </c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</row>
    <row r="2469" spans="1:17" x14ac:dyDescent="0.25">
      <c r="A2469" t="str">
        <f t="shared" si="38"/>
        <v>4_304</v>
      </c>
      <c r="B2469" s="1">
        <v>4</v>
      </c>
      <c r="C2469" s="1">
        <v>304</v>
      </c>
      <c r="D2469" s="1">
        <v>2.8797999999999999</v>
      </c>
      <c r="E2469" s="1">
        <v>1.0760000000000001</v>
      </c>
      <c r="F2469" s="1">
        <v>1.4449E-3</v>
      </c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</row>
    <row r="2470" spans="1:17" x14ac:dyDescent="0.25">
      <c r="A2470" t="str">
        <f t="shared" si="38"/>
        <v>4_305</v>
      </c>
      <c r="B2470" s="1">
        <v>4</v>
      </c>
      <c r="C2470" s="1">
        <v>305</v>
      </c>
      <c r="D2470" s="1">
        <v>3.4339</v>
      </c>
      <c r="E2470" s="1">
        <v>1.0788</v>
      </c>
      <c r="F2470" s="1">
        <v>4.1627999999999998E-2</v>
      </c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</row>
    <row r="2471" spans="1:17" x14ac:dyDescent="0.25">
      <c r="A2471" t="str">
        <f t="shared" si="38"/>
        <v>4_306</v>
      </c>
      <c r="B2471" s="1">
        <v>4</v>
      </c>
      <c r="C2471" s="1">
        <v>306</v>
      </c>
      <c r="D2471" s="1">
        <v>3.5019</v>
      </c>
      <c r="E2471" s="1">
        <v>1.0820000000000001</v>
      </c>
      <c r="F2471" s="1">
        <v>1.7167999999999999E-2</v>
      </c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</row>
    <row r="2472" spans="1:17" x14ac:dyDescent="0.25">
      <c r="A2472" t="str">
        <f t="shared" si="38"/>
        <v>4_307</v>
      </c>
      <c r="B2472" s="1">
        <v>4</v>
      </c>
      <c r="C2472" s="1">
        <v>307</v>
      </c>
      <c r="D2472" s="1">
        <v>3.5002</v>
      </c>
      <c r="E2472" s="1">
        <v>1.0851999999999999</v>
      </c>
      <c r="F2472" s="1">
        <v>-1.191E-2</v>
      </c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</row>
    <row r="2473" spans="1:17" x14ac:dyDescent="0.25">
      <c r="A2473" t="str">
        <f t="shared" si="38"/>
        <v>4_308</v>
      </c>
      <c r="B2473" s="1">
        <v>4</v>
      </c>
      <c r="C2473" s="1">
        <v>308</v>
      </c>
      <c r="D2473" s="1">
        <v>3.5525000000000002</v>
      </c>
      <c r="E2473" s="1">
        <v>1.0884</v>
      </c>
      <c r="F2473" s="1">
        <v>-1.1906E-2</v>
      </c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</row>
    <row r="2474" spans="1:17" x14ac:dyDescent="0.25">
      <c r="A2474" t="str">
        <f t="shared" si="38"/>
        <v>4_309</v>
      </c>
      <c r="B2474" s="1">
        <v>4</v>
      </c>
      <c r="C2474" s="1">
        <v>309</v>
      </c>
      <c r="D2474" s="1">
        <v>3.4731999999999998</v>
      </c>
      <c r="E2474" s="1">
        <v>1.0916999999999999</v>
      </c>
      <c r="F2474" s="1">
        <v>-1.2104E-2</v>
      </c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</row>
    <row r="2475" spans="1:17" x14ac:dyDescent="0.25">
      <c r="A2475" t="str">
        <f t="shared" si="38"/>
        <v>4_310</v>
      </c>
      <c r="B2475" s="1">
        <v>4</v>
      </c>
      <c r="C2475" s="1">
        <v>310</v>
      </c>
      <c r="D2475" s="1">
        <v>3.7633000000000001</v>
      </c>
      <c r="E2475" s="1">
        <v>1.0949</v>
      </c>
      <c r="F2475" s="1">
        <v>1.3533999999999999E-2</v>
      </c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</row>
    <row r="2476" spans="1:17" x14ac:dyDescent="0.25">
      <c r="A2476" t="str">
        <f t="shared" si="38"/>
        <v>4_311</v>
      </c>
      <c r="B2476" s="1">
        <v>4</v>
      </c>
      <c r="C2476" s="1">
        <v>311</v>
      </c>
      <c r="D2476" s="1">
        <v>3.5792999999999999</v>
      </c>
      <c r="E2476" s="1">
        <v>1.0984</v>
      </c>
      <c r="F2476" s="1">
        <v>2.9137E-2</v>
      </c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</row>
    <row r="2477" spans="1:17" x14ac:dyDescent="0.25">
      <c r="A2477" t="str">
        <f t="shared" si="38"/>
        <v>4_312</v>
      </c>
      <c r="B2477" s="1">
        <v>4</v>
      </c>
      <c r="C2477" s="1">
        <v>312</v>
      </c>
      <c r="D2477" s="1">
        <v>3.6716000000000002</v>
      </c>
      <c r="E2477" s="1">
        <v>1.1016999999999999</v>
      </c>
      <c r="F2477" s="1">
        <v>3.0398999999999999E-3</v>
      </c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</row>
    <row r="2478" spans="1:17" x14ac:dyDescent="0.25">
      <c r="A2478" t="str">
        <f t="shared" si="38"/>
        <v>4_313</v>
      </c>
      <c r="B2478" s="1">
        <v>4</v>
      </c>
      <c r="C2478" s="1">
        <v>313</v>
      </c>
      <c r="D2478" s="1">
        <v>3.931</v>
      </c>
      <c r="E2478" s="1">
        <v>1.1052</v>
      </c>
      <c r="F2478" s="1">
        <v>7.7257000000000003E-3</v>
      </c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</row>
    <row r="2479" spans="1:17" x14ac:dyDescent="0.25">
      <c r="A2479" t="str">
        <f t="shared" si="38"/>
        <v>4_314</v>
      </c>
      <c r="B2479" s="1">
        <v>4</v>
      </c>
      <c r="C2479" s="1">
        <v>314</v>
      </c>
      <c r="D2479" s="1">
        <v>4.1494999999999997</v>
      </c>
      <c r="E2479" s="1">
        <v>1.1089</v>
      </c>
      <c r="F2479" s="1">
        <v>1.6567999999999999E-3</v>
      </c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</row>
    <row r="2480" spans="1:17" x14ac:dyDescent="0.25">
      <c r="A2480" t="str">
        <f t="shared" si="38"/>
        <v>4_315</v>
      </c>
      <c r="B2480" s="1">
        <v>4</v>
      </c>
      <c r="C2480" s="1">
        <v>315</v>
      </c>
      <c r="D2480" s="1">
        <v>4.3715999999999999</v>
      </c>
      <c r="E2480" s="1">
        <v>1.1129</v>
      </c>
      <c r="F2480" s="1">
        <v>-1.5233999999999999E-2</v>
      </c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</row>
    <row r="2481" spans="1:17" x14ac:dyDescent="0.25">
      <c r="A2481" t="str">
        <f t="shared" si="38"/>
        <v>4_316</v>
      </c>
      <c r="B2481" s="1">
        <v>4</v>
      </c>
      <c r="C2481" s="1">
        <v>316</v>
      </c>
      <c r="D2481" s="1">
        <v>4.4778000000000002</v>
      </c>
      <c r="E2481" s="1">
        <v>1.117</v>
      </c>
      <c r="F2481" s="1">
        <v>1.4952999999999999E-2</v>
      </c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</row>
    <row r="2482" spans="1:17" x14ac:dyDescent="0.25">
      <c r="A2482" t="str">
        <f t="shared" si="38"/>
        <v>4_317</v>
      </c>
      <c r="B2482" s="1">
        <v>4</v>
      </c>
      <c r="C2482" s="1">
        <v>317</v>
      </c>
      <c r="D2482" s="1">
        <v>4.806</v>
      </c>
      <c r="E2482" s="1">
        <v>1.1214999999999999</v>
      </c>
      <c r="F2482" s="1">
        <v>1.9699999999999999E-2</v>
      </c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</row>
    <row r="2483" spans="1:17" x14ac:dyDescent="0.25">
      <c r="A2483" t="str">
        <f t="shared" si="38"/>
        <v>4_318</v>
      </c>
      <c r="B2483" s="1">
        <v>4</v>
      </c>
      <c r="C2483" s="1">
        <v>318</v>
      </c>
      <c r="D2483" s="1">
        <v>4.3796999999999997</v>
      </c>
      <c r="E2483" s="1">
        <v>1.1257999999999999</v>
      </c>
      <c r="F2483" s="1">
        <v>5.7748000000000001E-3</v>
      </c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</row>
    <row r="2484" spans="1:17" x14ac:dyDescent="0.25">
      <c r="A2484" t="str">
        <f t="shared" si="38"/>
        <v>4_319</v>
      </c>
      <c r="B2484" s="1">
        <v>4</v>
      </c>
      <c r="C2484" s="1">
        <v>319</v>
      </c>
      <c r="D2484" s="1">
        <v>4.8398000000000003</v>
      </c>
      <c r="E2484" s="1">
        <v>1.1302000000000001</v>
      </c>
      <c r="F2484" s="1">
        <v>5.5674000000000001E-2</v>
      </c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</row>
    <row r="2485" spans="1:17" x14ac:dyDescent="0.25">
      <c r="A2485" t="str">
        <f t="shared" si="38"/>
        <v>4_320</v>
      </c>
      <c r="B2485" s="1">
        <v>4</v>
      </c>
      <c r="C2485" s="1">
        <v>320</v>
      </c>
      <c r="D2485" s="1">
        <v>4.5560999999999998</v>
      </c>
      <c r="E2485" s="1">
        <v>1.1346000000000001</v>
      </c>
      <c r="F2485" s="1">
        <v>-3.6189999999999998E-3</v>
      </c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</row>
    <row r="2486" spans="1:17" x14ac:dyDescent="0.25">
      <c r="A2486" t="str">
        <f t="shared" si="38"/>
        <v>4_321</v>
      </c>
      <c r="B2486" s="1">
        <v>4</v>
      </c>
      <c r="C2486" s="1">
        <v>321</v>
      </c>
      <c r="D2486" s="1">
        <v>4.4158999999999997</v>
      </c>
      <c r="E2486" s="1">
        <v>1.1389</v>
      </c>
      <c r="F2486" s="1">
        <v>-2.0663999999999998E-2</v>
      </c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</row>
    <row r="2487" spans="1:17" x14ac:dyDescent="0.25">
      <c r="A2487" t="str">
        <f t="shared" si="38"/>
        <v>4_322</v>
      </c>
      <c r="B2487" s="1">
        <v>4</v>
      </c>
      <c r="C2487" s="1">
        <v>322</v>
      </c>
      <c r="D2487" s="1">
        <v>4.2145000000000001</v>
      </c>
      <c r="E2487" s="1">
        <v>1.1432</v>
      </c>
      <c r="F2487" s="1">
        <v>-1.1757999999999999E-2</v>
      </c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</row>
    <row r="2488" spans="1:17" x14ac:dyDescent="0.25">
      <c r="A2488" t="str">
        <f t="shared" si="38"/>
        <v>4_323</v>
      </c>
      <c r="B2488" s="1">
        <v>4</v>
      </c>
      <c r="C2488" s="1">
        <v>323</v>
      </c>
      <c r="D2488" s="1">
        <v>3.98</v>
      </c>
      <c r="E2488" s="1">
        <v>1.147</v>
      </c>
      <c r="F2488" s="1">
        <v>-1.6612999999999999E-2</v>
      </c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</row>
    <row r="2489" spans="1:17" x14ac:dyDescent="0.25">
      <c r="A2489" t="str">
        <f t="shared" si="38"/>
        <v>4_324</v>
      </c>
      <c r="B2489" s="1">
        <v>4</v>
      </c>
      <c r="C2489" s="1">
        <v>324</v>
      </c>
      <c r="D2489" s="1">
        <v>4.1308999999999996</v>
      </c>
      <c r="E2489" s="1">
        <v>1.1509</v>
      </c>
      <c r="F2489" s="1">
        <v>6.2868000000000004E-3</v>
      </c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</row>
    <row r="2490" spans="1:17" x14ac:dyDescent="0.25">
      <c r="A2490" t="str">
        <f t="shared" si="38"/>
        <v>4_325</v>
      </c>
      <c r="B2490" s="1">
        <v>4</v>
      </c>
      <c r="C2490" s="1">
        <v>325</v>
      </c>
      <c r="D2490" s="1">
        <v>3.9354</v>
      </c>
      <c r="E2490" s="1">
        <v>1.1549</v>
      </c>
      <c r="F2490" s="1">
        <v>7.7736000000000003E-3</v>
      </c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</row>
    <row r="2491" spans="1:17" x14ac:dyDescent="0.25">
      <c r="A2491" t="str">
        <f t="shared" si="38"/>
        <v>4_326</v>
      </c>
      <c r="B2491" s="1">
        <v>4</v>
      </c>
      <c r="C2491" s="1">
        <v>326</v>
      </c>
      <c r="D2491" s="1">
        <v>3.1091000000000002</v>
      </c>
      <c r="E2491" s="1">
        <v>1.1583000000000001</v>
      </c>
      <c r="F2491" s="1">
        <v>-1.0614E-2</v>
      </c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</row>
    <row r="2492" spans="1:17" x14ac:dyDescent="0.25">
      <c r="A2492" t="str">
        <f t="shared" si="38"/>
        <v>4_327</v>
      </c>
      <c r="B2492" s="1">
        <v>4</v>
      </c>
      <c r="C2492" s="1">
        <v>327</v>
      </c>
      <c r="D2492" s="1">
        <v>2.9552999999999998</v>
      </c>
      <c r="E2492" s="1">
        <v>1.1613</v>
      </c>
      <c r="F2492" s="1">
        <v>5.8465000000000001E-3</v>
      </c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</row>
    <row r="2493" spans="1:17" x14ac:dyDescent="0.25">
      <c r="A2493" t="str">
        <f t="shared" si="38"/>
        <v>4_328</v>
      </c>
      <c r="B2493" s="1">
        <v>4</v>
      </c>
      <c r="C2493" s="1">
        <v>328</v>
      </c>
      <c r="D2493" s="1">
        <v>2.8330000000000002</v>
      </c>
      <c r="E2493" s="1">
        <v>1.1638999999999999</v>
      </c>
      <c r="F2493" s="1">
        <v>-1.6892000000000001E-2</v>
      </c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</row>
    <row r="2494" spans="1:17" x14ac:dyDescent="0.25">
      <c r="A2494" t="str">
        <f t="shared" si="38"/>
        <v>4_329</v>
      </c>
      <c r="B2494" s="1">
        <v>4</v>
      </c>
      <c r="C2494" s="1">
        <v>329</v>
      </c>
      <c r="D2494" s="1">
        <v>2.6482999999999999</v>
      </c>
      <c r="E2494" s="1">
        <v>1.1667000000000001</v>
      </c>
      <c r="F2494" s="1">
        <v>-1.3249E-2</v>
      </c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</row>
    <row r="2495" spans="1:17" x14ac:dyDescent="0.25">
      <c r="A2495" t="str">
        <f t="shared" si="38"/>
        <v>4_330</v>
      </c>
      <c r="B2495" s="1">
        <v>4</v>
      </c>
      <c r="C2495" s="1">
        <v>330</v>
      </c>
      <c r="D2495" s="1">
        <v>2.5301</v>
      </c>
      <c r="E2495" s="1">
        <v>1.1691</v>
      </c>
      <c r="F2495" s="1">
        <v>2.5548000000000001E-2</v>
      </c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</row>
    <row r="2496" spans="1:17" x14ac:dyDescent="0.25">
      <c r="A2496" t="str">
        <f t="shared" si="38"/>
        <v>4_331</v>
      </c>
      <c r="B2496" s="1">
        <v>4</v>
      </c>
      <c r="C2496" s="1">
        <v>331</v>
      </c>
      <c r="D2496" s="1">
        <v>2.3319000000000001</v>
      </c>
      <c r="E2496" s="1">
        <v>1.1715</v>
      </c>
      <c r="F2496" s="1">
        <v>1.4382000000000001E-2</v>
      </c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</row>
    <row r="2497" spans="1:17" x14ac:dyDescent="0.25">
      <c r="A2497" t="str">
        <f t="shared" si="38"/>
        <v>4_332</v>
      </c>
      <c r="B2497" s="1">
        <v>4</v>
      </c>
      <c r="C2497" s="1">
        <v>332</v>
      </c>
      <c r="D2497" s="1">
        <v>2.4317000000000002</v>
      </c>
      <c r="E2497" s="1">
        <v>1.1738</v>
      </c>
      <c r="F2497" s="1">
        <v>1.4319999999999999E-2</v>
      </c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</row>
    <row r="2498" spans="1:17" x14ac:dyDescent="0.25">
      <c r="A2498" t="str">
        <f t="shared" si="38"/>
        <v>4_333</v>
      </c>
      <c r="B2498" s="1">
        <v>4</v>
      </c>
      <c r="C2498" s="1">
        <v>333</v>
      </c>
      <c r="D2498" s="1">
        <v>2.3637000000000001</v>
      </c>
      <c r="E2498" s="1">
        <v>1.1761999999999999</v>
      </c>
      <c r="F2498" s="1">
        <v>1.2234E-2</v>
      </c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</row>
    <row r="2499" spans="1:17" x14ac:dyDescent="0.25">
      <c r="A2499" t="str">
        <f t="shared" ref="A2499:A2562" si="39">B2499&amp;"_"&amp;C2499</f>
        <v>4_334</v>
      </c>
      <c r="B2499" s="1">
        <v>4</v>
      </c>
      <c r="C2499" s="1">
        <v>334</v>
      </c>
      <c r="D2499" s="1">
        <v>1.91</v>
      </c>
      <c r="E2499" s="1">
        <v>1.1782999999999999</v>
      </c>
      <c r="F2499" s="1">
        <v>-8.3482999999999995E-3</v>
      </c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</row>
    <row r="2500" spans="1:17" x14ac:dyDescent="0.25">
      <c r="A2500" t="str">
        <f t="shared" si="39"/>
        <v>4_335</v>
      </c>
      <c r="B2500" s="1">
        <v>4</v>
      </c>
      <c r="C2500" s="1">
        <v>335</v>
      </c>
      <c r="D2500" s="1">
        <v>1.4140999999999999</v>
      </c>
      <c r="E2500" s="1">
        <v>1.1798999999999999</v>
      </c>
      <c r="F2500" s="1">
        <v>-2.2051000000000002E-3</v>
      </c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</row>
    <row r="2501" spans="1:17" x14ac:dyDescent="0.25">
      <c r="A2501" t="str">
        <f t="shared" si="39"/>
        <v>4_336</v>
      </c>
      <c r="B2501" s="1">
        <v>4</v>
      </c>
      <c r="C2501" s="1">
        <v>336</v>
      </c>
      <c r="D2501" s="1">
        <v>1.4117</v>
      </c>
      <c r="E2501" s="1">
        <v>1.1813</v>
      </c>
      <c r="F2501" s="1">
        <v>1.089E-2</v>
      </c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</row>
    <row r="2502" spans="1:17" x14ac:dyDescent="0.25">
      <c r="A2502" t="str">
        <f t="shared" si="39"/>
        <v>4_337</v>
      </c>
      <c r="B2502" s="1">
        <v>4</v>
      </c>
      <c r="C2502" s="1">
        <v>337</v>
      </c>
      <c r="D2502" s="1">
        <v>1.2311000000000001</v>
      </c>
      <c r="E2502" s="1">
        <v>1.1827000000000001</v>
      </c>
      <c r="F2502" s="1">
        <v>-2.2054000000000002E-3</v>
      </c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</row>
    <row r="2503" spans="1:17" x14ac:dyDescent="0.25">
      <c r="A2503" t="str">
        <f t="shared" si="39"/>
        <v>4_338</v>
      </c>
      <c r="B2503" s="1">
        <v>4</v>
      </c>
      <c r="C2503" s="1">
        <v>338</v>
      </c>
      <c r="D2503" s="1">
        <v>1.734</v>
      </c>
      <c r="E2503" s="1">
        <v>1.1839999999999999</v>
      </c>
      <c r="F2503" s="1">
        <v>3.0641000000000002E-2</v>
      </c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</row>
    <row r="2504" spans="1:17" x14ac:dyDescent="0.25">
      <c r="A2504" t="str">
        <f t="shared" si="39"/>
        <v>4_339</v>
      </c>
      <c r="B2504" s="1">
        <v>4</v>
      </c>
      <c r="C2504" s="1">
        <v>339</v>
      </c>
      <c r="D2504" s="1">
        <v>2.1749999999999998</v>
      </c>
      <c r="E2504" s="1">
        <v>1.1859999999999999</v>
      </c>
      <c r="F2504" s="1">
        <v>2.3739999999999998E-3</v>
      </c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</row>
    <row r="2505" spans="1:17" x14ac:dyDescent="0.25">
      <c r="A2505" t="str">
        <f t="shared" si="39"/>
        <v>4_340</v>
      </c>
      <c r="B2505" s="1">
        <v>4</v>
      </c>
      <c r="C2505" s="1">
        <v>340</v>
      </c>
      <c r="D2505" s="1">
        <v>1.9837</v>
      </c>
      <c r="E2505" s="1">
        <v>1.1879999999999999</v>
      </c>
      <c r="F2505" s="1">
        <v>-4.4530000000000004E-3</v>
      </c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</row>
    <row r="2506" spans="1:17" x14ac:dyDescent="0.25">
      <c r="A2506" t="str">
        <f t="shared" si="39"/>
        <v>4_341</v>
      </c>
      <c r="B2506" s="1">
        <v>4</v>
      </c>
      <c r="C2506" s="1">
        <v>341</v>
      </c>
      <c r="D2506" s="1">
        <v>2.4517000000000002</v>
      </c>
      <c r="E2506" s="1">
        <v>1.1900999999999999</v>
      </c>
      <c r="F2506" s="1">
        <v>-1.7482000000000001E-2</v>
      </c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</row>
    <row r="2507" spans="1:17" x14ac:dyDescent="0.25">
      <c r="A2507" t="str">
        <f t="shared" si="39"/>
        <v>4_342</v>
      </c>
      <c r="B2507" s="1">
        <v>4</v>
      </c>
      <c r="C2507" s="1">
        <v>342</v>
      </c>
      <c r="D2507" s="1">
        <v>2.2299000000000002</v>
      </c>
      <c r="E2507" s="1">
        <v>1.1926000000000001</v>
      </c>
      <c r="F2507" s="1">
        <v>-1.0187E-2</v>
      </c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</row>
    <row r="2508" spans="1:17" x14ac:dyDescent="0.25">
      <c r="A2508" t="str">
        <f t="shared" si="39"/>
        <v>4_343</v>
      </c>
      <c r="B2508" s="1">
        <v>4</v>
      </c>
      <c r="C2508" s="1">
        <v>343</v>
      </c>
      <c r="D2508" s="1">
        <v>2.0392999999999999</v>
      </c>
      <c r="E2508" s="1">
        <v>1.1946000000000001</v>
      </c>
      <c r="F2508" s="1">
        <v>3.8379000000000003E-2</v>
      </c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</row>
    <row r="2509" spans="1:17" x14ac:dyDescent="0.25">
      <c r="A2509" t="str">
        <f t="shared" si="39"/>
        <v>4_344</v>
      </c>
      <c r="B2509" s="1">
        <v>4</v>
      </c>
      <c r="C2509" s="1">
        <v>344</v>
      </c>
      <c r="D2509" s="1">
        <v>1.9865999999999999</v>
      </c>
      <c r="E2509" s="1">
        <v>1.1966000000000001</v>
      </c>
      <c r="F2509" s="1">
        <v>2.5255E-2</v>
      </c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</row>
    <row r="2510" spans="1:17" x14ac:dyDescent="0.25">
      <c r="A2510" t="str">
        <f t="shared" si="39"/>
        <v>4_345</v>
      </c>
      <c r="B2510" s="1">
        <v>4</v>
      </c>
      <c r="C2510" s="1">
        <v>345</v>
      </c>
      <c r="D2510" s="1">
        <v>1.6918</v>
      </c>
      <c r="E2510" s="1">
        <v>1.1983999999999999</v>
      </c>
      <c r="F2510" s="1">
        <v>6.4292000000000004E-3</v>
      </c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</row>
    <row r="2511" spans="1:17" x14ac:dyDescent="0.25">
      <c r="A2511" t="str">
        <f t="shared" si="39"/>
        <v>4_346</v>
      </c>
      <c r="B2511" s="1">
        <v>4</v>
      </c>
      <c r="C2511" s="1">
        <v>346</v>
      </c>
      <c r="D2511" s="1">
        <v>1.3307</v>
      </c>
      <c r="E2511" s="1">
        <v>1.1999</v>
      </c>
      <c r="F2511" s="1">
        <v>-1.3638000000000001E-3</v>
      </c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</row>
    <row r="2512" spans="1:17" x14ac:dyDescent="0.25">
      <c r="A2512" t="str">
        <f t="shared" si="39"/>
        <v>4_347</v>
      </c>
      <c r="B2512" s="1">
        <v>4</v>
      </c>
      <c r="C2512" s="1">
        <v>347</v>
      </c>
      <c r="D2512" s="1">
        <v>0.93047000000000002</v>
      </c>
      <c r="E2512" s="1">
        <v>1.2009000000000001</v>
      </c>
      <c r="F2512" s="1">
        <v>1.4695000000000001E-3</v>
      </c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</row>
    <row r="2513" spans="1:17" x14ac:dyDescent="0.25">
      <c r="A2513" t="str">
        <f t="shared" si="39"/>
        <v>4_348</v>
      </c>
      <c r="B2513" s="1">
        <v>4</v>
      </c>
      <c r="C2513" s="1">
        <v>348</v>
      </c>
      <c r="D2513" s="1">
        <v>1.1681999999999999</v>
      </c>
      <c r="E2513" s="1">
        <v>1.2019</v>
      </c>
      <c r="F2513" s="1">
        <v>-5.9030000000000003E-3</v>
      </c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</row>
    <row r="2514" spans="1:17" x14ac:dyDescent="0.25">
      <c r="A2514" t="str">
        <f t="shared" si="39"/>
        <v>4_349</v>
      </c>
      <c r="B2514" s="1">
        <v>4</v>
      </c>
      <c r="C2514" s="1">
        <v>349</v>
      </c>
      <c r="D2514" s="1">
        <v>0.71004999999999996</v>
      </c>
      <c r="E2514" s="1">
        <v>1.2028000000000001</v>
      </c>
      <c r="F2514" s="1">
        <v>-6.4933999999999999E-3</v>
      </c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</row>
    <row r="2515" spans="1:17" x14ac:dyDescent="0.25">
      <c r="A2515" t="str">
        <f t="shared" si="39"/>
        <v>4_350</v>
      </c>
      <c r="B2515" s="1">
        <v>4</v>
      </c>
      <c r="C2515" s="1">
        <v>350</v>
      </c>
      <c r="D2515" s="1">
        <v>0.71948000000000001</v>
      </c>
      <c r="E2515" s="1">
        <v>1.2034</v>
      </c>
      <c r="F2515" s="1">
        <v>3.4248999999999998E-3</v>
      </c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</row>
    <row r="2516" spans="1:17" x14ac:dyDescent="0.25">
      <c r="A2516" t="str">
        <f t="shared" si="39"/>
        <v>4_351</v>
      </c>
      <c r="B2516" s="1">
        <v>4</v>
      </c>
      <c r="C2516" s="1">
        <v>351</v>
      </c>
      <c r="D2516" s="1">
        <v>0.29237000000000002</v>
      </c>
      <c r="E2516" s="1">
        <v>1.2038</v>
      </c>
      <c r="F2516" s="1">
        <v>4.7978999999999999E-3</v>
      </c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</row>
    <row r="2517" spans="1:17" x14ac:dyDescent="0.25">
      <c r="A2517" t="str">
        <f t="shared" si="39"/>
        <v>4_352</v>
      </c>
      <c r="B2517" s="1">
        <v>4</v>
      </c>
      <c r="C2517" s="1">
        <v>352</v>
      </c>
      <c r="D2517" s="1">
        <v>-2.6294999999999999E-2</v>
      </c>
      <c r="E2517" s="1">
        <v>1.2038</v>
      </c>
      <c r="F2517" s="1">
        <v>-1.3729E-2</v>
      </c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</row>
    <row r="2518" spans="1:17" x14ac:dyDescent="0.25">
      <c r="A2518" t="str">
        <f t="shared" si="39"/>
        <v>4_353</v>
      </c>
      <c r="B2518" s="1">
        <v>4</v>
      </c>
      <c r="C2518" s="1">
        <v>353</v>
      </c>
      <c r="D2518" s="1">
        <v>-0.10999</v>
      </c>
      <c r="E2518" s="1">
        <v>1.2036</v>
      </c>
      <c r="F2518" s="1">
        <v>-1.5224E-2</v>
      </c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</row>
    <row r="2519" spans="1:17" x14ac:dyDescent="0.25">
      <c r="A2519" t="str">
        <f t="shared" si="39"/>
        <v>4_354</v>
      </c>
      <c r="B2519" s="1">
        <v>4</v>
      </c>
      <c r="C2519" s="1">
        <v>354</v>
      </c>
      <c r="D2519" s="1">
        <v>-2.2280000000000001E-2</v>
      </c>
      <c r="E2519" s="1">
        <v>1.2036</v>
      </c>
      <c r="F2519" s="1">
        <v>1.0279E-2</v>
      </c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</row>
    <row r="2520" spans="1:17" x14ac:dyDescent="0.25">
      <c r="A2520" t="str">
        <f t="shared" si="39"/>
        <v>4_355</v>
      </c>
      <c r="B2520" s="1">
        <v>4</v>
      </c>
      <c r="C2520" s="1">
        <v>355</v>
      </c>
      <c r="D2520" s="1">
        <v>-0.72114</v>
      </c>
      <c r="E2520" s="1">
        <v>1.2030000000000001</v>
      </c>
      <c r="F2520" s="1">
        <v>2.4421E-3</v>
      </c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</row>
    <row r="2521" spans="1:17" x14ac:dyDescent="0.25">
      <c r="A2521" t="str">
        <f t="shared" si="39"/>
        <v>4_356</v>
      </c>
      <c r="B2521" s="1">
        <v>4</v>
      </c>
      <c r="C2521" s="1">
        <v>356</v>
      </c>
      <c r="D2521" s="1">
        <v>-0.51483000000000001</v>
      </c>
      <c r="E2521" s="1">
        <v>1.2023999999999999</v>
      </c>
      <c r="F2521" s="1">
        <v>4.0581999999999997E-3</v>
      </c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</row>
    <row r="2522" spans="1:17" x14ac:dyDescent="0.25">
      <c r="A2522" t="str">
        <f t="shared" si="39"/>
        <v>4_357</v>
      </c>
      <c r="B2522" s="1">
        <v>4</v>
      </c>
      <c r="C2522" s="1">
        <v>357</v>
      </c>
      <c r="D2522" s="1">
        <v>-0.16281999999999999</v>
      </c>
      <c r="E2522" s="1">
        <v>1.202</v>
      </c>
      <c r="F2522" s="1">
        <v>-2.9933000000000001E-2</v>
      </c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</row>
    <row r="2523" spans="1:17" x14ac:dyDescent="0.25">
      <c r="A2523" t="str">
        <f t="shared" si="39"/>
        <v>4_358</v>
      </c>
      <c r="B2523" s="1">
        <v>4</v>
      </c>
      <c r="C2523" s="1">
        <v>358</v>
      </c>
      <c r="D2523" s="1">
        <v>-0.11557000000000001</v>
      </c>
      <c r="E2523" s="1">
        <v>1.202</v>
      </c>
      <c r="F2523" s="1">
        <v>3.3267000000000001E-3</v>
      </c>
      <c r="G2523" s="1"/>
      <c r="H2523" s="1"/>
      <c r="I2523" s="1"/>
      <c r="J2523" s="1"/>
      <c r="K2523" s="1"/>
      <c r="L2523" s="1"/>
      <c r="M2523" s="1"/>
      <c r="N2523" s="1"/>
      <c r="O2523" s="1"/>
      <c r="P2523" s="78"/>
      <c r="Q2523" s="78"/>
    </row>
    <row r="2524" spans="1:17" x14ac:dyDescent="0.25">
      <c r="A2524" t="str">
        <f t="shared" si="39"/>
        <v>4_359</v>
      </c>
      <c r="B2524" s="1">
        <v>4</v>
      </c>
      <c r="C2524" s="1">
        <v>359</v>
      </c>
      <c r="D2524" s="1">
        <v>6.5930000000000002E-2</v>
      </c>
      <c r="E2524" s="1">
        <v>1.2020999999999999</v>
      </c>
      <c r="F2524" s="1">
        <v>-2.0999999999999999E-3</v>
      </c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</row>
    <row r="2525" spans="1:17" x14ac:dyDescent="0.25">
      <c r="A2525" t="str">
        <f t="shared" si="39"/>
        <v>4_360</v>
      </c>
      <c r="B2525" s="1">
        <v>4</v>
      </c>
      <c r="C2525" s="1">
        <v>360</v>
      </c>
      <c r="D2525" s="1">
        <v>0.54159999999999997</v>
      </c>
      <c r="E2525" s="1">
        <v>1.2023999999999999</v>
      </c>
      <c r="F2525" s="1">
        <v>2.4987E-3</v>
      </c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</row>
    <row r="2526" spans="1:17" x14ac:dyDescent="0.25">
      <c r="A2526" t="str">
        <f t="shared" si="39"/>
        <v>4_361</v>
      </c>
      <c r="B2526" s="1">
        <v>4</v>
      </c>
      <c r="C2526" s="1">
        <v>361</v>
      </c>
      <c r="D2526" s="1">
        <v>0.64854000000000001</v>
      </c>
      <c r="E2526" s="1">
        <v>1.2031000000000001</v>
      </c>
      <c r="F2526" s="1">
        <v>-1.7613000000000001E-4</v>
      </c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</row>
    <row r="2527" spans="1:17" x14ac:dyDescent="0.25">
      <c r="A2527" t="str">
        <f t="shared" si="39"/>
        <v>4_362</v>
      </c>
      <c r="B2527" s="1">
        <v>4</v>
      </c>
      <c r="C2527" s="1">
        <v>362</v>
      </c>
      <c r="D2527" s="1">
        <v>0.33915000000000001</v>
      </c>
      <c r="E2527" s="1">
        <v>1.2036</v>
      </c>
      <c r="F2527" s="1">
        <v>-1.9949000000000001E-2</v>
      </c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</row>
    <row r="2528" spans="1:17" x14ac:dyDescent="0.25">
      <c r="A2528" t="str">
        <f t="shared" si="39"/>
        <v>4_363</v>
      </c>
      <c r="B2528" s="1">
        <v>4</v>
      </c>
      <c r="C2528" s="1">
        <v>363</v>
      </c>
      <c r="D2528" s="1">
        <v>0.75099000000000005</v>
      </c>
      <c r="E2528" s="1">
        <v>1.2041999999999999</v>
      </c>
      <c r="F2528" s="1">
        <v>2.5412000000000001E-2</v>
      </c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</row>
    <row r="2529" spans="1:17" x14ac:dyDescent="0.25">
      <c r="A2529" t="str">
        <f t="shared" si="39"/>
        <v>4_364</v>
      </c>
      <c r="B2529" s="1">
        <v>4</v>
      </c>
      <c r="C2529" s="1">
        <v>364</v>
      </c>
      <c r="D2529" s="1">
        <v>1.0602</v>
      </c>
      <c r="E2529" s="1">
        <v>1.2051000000000001</v>
      </c>
      <c r="F2529" s="1">
        <v>2.1717E-2</v>
      </c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</row>
    <row r="2530" spans="1:17" x14ac:dyDescent="0.25">
      <c r="A2530" t="str">
        <f t="shared" si="39"/>
        <v>4_365</v>
      </c>
      <c r="B2530" s="1">
        <v>4</v>
      </c>
      <c r="C2530" s="1">
        <v>365</v>
      </c>
      <c r="D2530" s="1">
        <v>0.72353999999999996</v>
      </c>
      <c r="E2530" s="1">
        <v>1.2058</v>
      </c>
      <c r="F2530" s="1">
        <v>1.0418E-2</v>
      </c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</row>
    <row r="2531" spans="1:17" x14ac:dyDescent="0.25">
      <c r="A2531" t="str">
        <f t="shared" si="39"/>
        <v>4_366</v>
      </c>
      <c r="B2531" s="1">
        <v>4</v>
      </c>
      <c r="C2531" s="1">
        <v>366</v>
      </c>
      <c r="D2531" s="1">
        <v>0.51544000000000001</v>
      </c>
      <c r="E2531" s="1">
        <v>1.2062999999999999</v>
      </c>
      <c r="F2531" s="1">
        <v>-1.4363000000000001E-2</v>
      </c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</row>
    <row r="2532" spans="1:17" x14ac:dyDescent="0.25">
      <c r="A2532" t="str">
        <f t="shared" si="39"/>
        <v>4_367</v>
      </c>
      <c r="B2532" s="1">
        <v>4</v>
      </c>
      <c r="C2532" s="1">
        <v>367</v>
      </c>
      <c r="D2532" s="1">
        <v>0.36221999999999999</v>
      </c>
      <c r="E2532" s="1">
        <v>1.2065999999999999</v>
      </c>
      <c r="F2532" s="1">
        <v>2.3102000000000001E-2</v>
      </c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</row>
    <row r="2533" spans="1:17" x14ac:dyDescent="0.25">
      <c r="A2533" t="str">
        <f t="shared" si="39"/>
        <v>4_368</v>
      </c>
      <c r="B2533" s="1">
        <v>4</v>
      </c>
      <c r="C2533" s="1">
        <v>368</v>
      </c>
      <c r="D2533" s="1">
        <v>0.38463999999999998</v>
      </c>
      <c r="E2533" s="1">
        <v>1.2071000000000001</v>
      </c>
      <c r="F2533" s="1">
        <v>5.3791999999999998E-3</v>
      </c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</row>
    <row r="2534" spans="1:17" x14ac:dyDescent="0.25">
      <c r="A2534" t="str">
        <f t="shared" si="39"/>
        <v>4_369</v>
      </c>
      <c r="B2534" s="1">
        <v>4</v>
      </c>
      <c r="C2534" s="1">
        <v>369</v>
      </c>
      <c r="D2534" s="1">
        <v>0.16370000000000001</v>
      </c>
      <c r="E2534" s="1">
        <v>1.2074</v>
      </c>
      <c r="F2534" s="1">
        <v>7.7083999999999998E-3</v>
      </c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</row>
    <row r="2535" spans="1:17" x14ac:dyDescent="0.25">
      <c r="A2535" t="str">
        <f t="shared" si="39"/>
        <v>4_370</v>
      </c>
      <c r="B2535" s="1">
        <v>4</v>
      </c>
      <c r="C2535" s="1">
        <v>370</v>
      </c>
      <c r="D2535" s="1">
        <v>0.48909999999999998</v>
      </c>
      <c r="E2535" s="1">
        <v>1.2078</v>
      </c>
      <c r="F2535" s="1">
        <v>-1.4185E-2</v>
      </c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</row>
    <row r="2536" spans="1:17" x14ac:dyDescent="0.25">
      <c r="A2536" t="str">
        <f t="shared" si="39"/>
        <v>4_371</v>
      </c>
      <c r="B2536" s="1">
        <v>4</v>
      </c>
      <c r="C2536" s="1">
        <v>371</v>
      </c>
      <c r="D2536" s="1">
        <v>0.67300000000000004</v>
      </c>
      <c r="E2536" s="1">
        <v>1.2082999999999999</v>
      </c>
      <c r="F2536" s="1">
        <v>3.6251999999999999E-3</v>
      </c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</row>
    <row r="2537" spans="1:17" x14ac:dyDescent="0.25">
      <c r="A2537" t="str">
        <f t="shared" si="39"/>
        <v>4_372</v>
      </c>
      <c r="B2537" s="1">
        <v>4</v>
      </c>
      <c r="C2537" s="1">
        <v>372</v>
      </c>
      <c r="D2537" s="1">
        <v>0.65893999999999997</v>
      </c>
      <c r="E2537" s="1">
        <v>1.2089000000000001</v>
      </c>
      <c r="F2537" s="1">
        <v>-4.2468000000000002E-3</v>
      </c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</row>
    <row r="2538" spans="1:17" x14ac:dyDescent="0.25">
      <c r="A2538" t="str">
        <f t="shared" si="39"/>
        <v>4_373</v>
      </c>
      <c r="B2538" s="1">
        <v>4</v>
      </c>
      <c r="C2538" s="1">
        <v>373</v>
      </c>
      <c r="D2538" s="1">
        <v>0.74319999999999997</v>
      </c>
      <c r="E2538" s="1">
        <v>1.2098</v>
      </c>
      <c r="F2538" s="1">
        <v>7.1685000000000004E-3</v>
      </c>
      <c r="G2538" s="1"/>
      <c r="H2538" s="1"/>
      <c r="I2538" s="1"/>
      <c r="J2538" s="1"/>
      <c r="K2538" s="1"/>
      <c r="L2538" s="1"/>
      <c r="M2538" s="1"/>
      <c r="N2538" s="78"/>
      <c r="O2538" s="1"/>
      <c r="P2538" s="1"/>
      <c r="Q2538" s="1"/>
    </row>
    <row r="2539" spans="1:17" x14ac:dyDescent="0.25">
      <c r="A2539" t="str">
        <f t="shared" si="39"/>
        <v>4_374</v>
      </c>
      <c r="B2539" s="1">
        <v>4</v>
      </c>
      <c r="C2539" s="1">
        <v>374</v>
      </c>
      <c r="D2539" s="1">
        <v>0.85616000000000003</v>
      </c>
      <c r="E2539" s="1">
        <v>1.2105999999999999</v>
      </c>
      <c r="F2539" s="1">
        <v>4.8188000000000001E-4</v>
      </c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</row>
    <row r="2540" spans="1:17" x14ac:dyDescent="0.25">
      <c r="A2540" t="str">
        <f t="shared" si="39"/>
        <v>4_375</v>
      </c>
      <c r="B2540" s="1">
        <v>4</v>
      </c>
      <c r="C2540" s="1">
        <v>375</v>
      </c>
      <c r="D2540" s="1">
        <v>0.95777000000000001</v>
      </c>
      <c r="E2540" s="1">
        <v>1.2116</v>
      </c>
      <c r="F2540" s="1">
        <v>3.7442999999999997E-2</v>
      </c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</row>
    <row r="2541" spans="1:17" x14ac:dyDescent="0.25">
      <c r="A2541" t="str">
        <f t="shared" si="39"/>
        <v>4_376</v>
      </c>
      <c r="B2541" s="1">
        <v>4</v>
      </c>
      <c r="C2541" s="1">
        <v>376</v>
      </c>
      <c r="D2541" s="1">
        <v>0.80754999999999999</v>
      </c>
      <c r="E2541" s="1">
        <v>1.2123999999999999</v>
      </c>
      <c r="F2541" s="1">
        <v>1.4666E-2</v>
      </c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</row>
    <row r="2542" spans="1:17" x14ac:dyDescent="0.25">
      <c r="A2542" t="str">
        <f t="shared" si="39"/>
        <v>4_377</v>
      </c>
      <c r="B2542" s="1">
        <v>4</v>
      </c>
      <c r="C2542" s="1">
        <v>377</v>
      </c>
      <c r="D2542" s="1">
        <v>0.76859999999999995</v>
      </c>
      <c r="E2542" s="1">
        <v>1.2131000000000001</v>
      </c>
      <c r="F2542" s="1">
        <v>1.1146E-2</v>
      </c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</row>
    <row r="2543" spans="1:17" x14ac:dyDescent="0.25">
      <c r="A2543" t="str">
        <f t="shared" si="39"/>
        <v>4_378</v>
      </c>
      <c r="B2543" s="1">
        <v>4</v>
      </c>
      <c r="C2543" s="1">
        <v>378</v>
      </c>
      <c r="D2543" s="1">
        <v>0.2324</v>
      </c>
      <c r="E2543" s="1">
        <v>1.2136</v>
      </c>
      <c r="F2543" s="1">
        <v>-1.2394000000000001E-2</v>
      </c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</row>
    <row r="2544" spans="1:17" x14ac:dyDescent="0.25">
      <c r="A2544" t="str">
        <f t="shared" si="39"/>
        <v>4_379</v>
      </c>
      <c r="B2544" s="1">
        <v>4</v>
      </c>
      <c r="C2544" s="1">
        <v>379</v>
      </c>
      <c r="D2544" s="1">
        <v>0.23357</v>
      </c>
      <c r="E2544" s="1">
        <v>1.2139</v>
      </c>
      <c r="F2544" s="1">
        <v>1.0130999999999999E-2</v>
      </c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</row>
    <row r="2545" spans="1:17" x14ac:dyDescent="0.25">
      <c r="A2545" t="str">
        <f t="shared" si="39"/>
        <v>4_380</v>
      </c>
      <c r="B2545" s="1">
        <v>4</v>
      </c>
      <c r="C2545" s="1">
        <v>380</v>
      </c>
      <c r="D2545" s="1">
        <v>-0.15046999999999999</v>
      </c>
      <c r="E2545" s="1">
        <v>1.214</v>
      </c>
      <c r="F2545" s="1">
        <v>-6.1371000000000004E-3</v>
      </c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</row>
    <row r="2546" spans="1:17" x14ac:dyDescent="0.25">
      <c r="A2546" t="str">
        <f t="shared" si="39"/>
        <v>4_381</v>
      </c>
      <c r="B2546" s="1">
        <v>4</v>
      </c>
      <c r="C2546" s="1">
        <v>381</v>
      </c>
      <c r="D2546" s="1">
        <v>1.5910000000000001E-2</v>
      </c>
      <c r="E2546" s="1">
        <v>1.2139</v>
      </c>
      <c r="F2546" s="1">
        <v>5.0508999999999997E-3</v>
      </c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</row>
    <row r="2547" spans="1:17" x14ac:dyDescent="0.25">
      <c r="A2547" t="str">
        <f t="shared" si="39"/>
        <v>4_382</v>
      </c>
      <c r="B2547" s="1">
        <v>4</v>
      </c>
      <c r="C2547" s="1">
        <v>382</v>
      </c>
      <c r="D2547" s="1">
        <v>-0.10382</v>
      </c>
      <c r="E2547" s="1">
        <v>1.2137</v>
      </c>
      <c r="F2547" s="1">
        <v>3.3429000000000002E-3</v>
      </c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</row>
    <row r="2548" spans="1:17" x14ac:dyDescent="0.25">
      <c r="A2548" t="str">
        <f t="shared" si="39"/>
        <v>4_383</v>
      </c>
      <c r="B2548" s="1">
        <v>4</v>
      </c>
      <c r="C2548" s="1">
        <v>383</v>
      </c>
      <c r="D2548" s="1">
        <v>0.11676</v>
      </c>
      <c r="E2548" s="1">
        <v>1.2137</v>
      </c>
      <c r="F2548" s="1">
        <v>-6.5189000000000002E-3</v>
      </c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</row>
    <row r="2549" spans="1:17" x14ac:dyDescent="0.25">
      <c r="A2549" t="str">
        <f t="shared" si="39"/>
        <v>4_384</v>
      </c>
      <c r="B2549" s="1">
        <v>4</v>
      </c>
      <c r="C2549" s="1">
        <v>384</v>
      </c>
      <c r="D2549" s="1">
        <v>0.17039000000000001</v>
      </c>
      <c r="E2549" s="1">
        <v>1.2138</v>
      </c>
      <c r="F2549" s="1">
        <v>9.0076999999999996E-4</v>
      </c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</row>
    <row r="2550" spans="1:17" x14ac:dyDescent="0.25">
      <c r="A2550" t="str">
        <f t="shared" si="39"/>
        <v>4_385</v>
      </c>
      <c r="B2550" s="1">
        <v>4</v>
      </c>
      <c r="C2550" s="1">
        <v>385</v>
      </c>
      <c r="D2550" s="1">
        <v>6.7986000000000005E-2</v>
      </c>
      <c r="E2550" s="1">
        <v>1.2138</v>
      </c>
      <c r="F2550" s="1">
        <v>-5.9538999999999998E-3</v>
      </c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</row>
    <row r="2551" spans="1:17" x14ac:dyDescent="0.25">
      <c r="A2551" t="str">
        <f t="shared" si="39"/>
        <v>4_386</v>
      </c>
      <c r="B2551" s="1">
        <v>4</v>
      </c>
      <c r="C2551" s="1">
        <v>386</v>
      </c>
      <c r="D2551" s="1">
        <v>-0.64617000000000002</v>
      </c>
      <c r="E2551" s="1">
        <v>1.2135</v>
      </c>
      <c r="F2551" s="1">
        <v>-1.5889E-2</v>
      </c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</row>
    <row r="2552" spans="1:17" x14ac:dyDescent="0.25">
      <c r="A2552" t="str">
        <f t="shared" si="39"/>
        <v>4_387</v>
      </c>
      <c r="B2552" s="1">
        <v>4</v>
      </c>
      <c r="C2552" s="1">
        <v>387</v>
      </c>
      <c r="D2552" s="1">
        <v>-0.93615000000000004</v>
      </c>
      <c r="E2552" s="1">
        <v>1.2128000000000001</v>
      </c>
      <c r="F2552" s="1">
        <v>-5.6604000000000003E-3</v>
      </c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</row>
    <row r="2553" spans="1:17" x14ac:dyDescent="0.25">
      <c r="A2553" t="str">
        <f t="shared" si="39"/>
        <v>4_388</v>
      </c>
      <c r="B2553" s="1">
        <v>4</v>
      </c>
      <c r="C2553" s="1">
        <v>388</v>
      </c>
      <c r="D2553" s="1">
        <v>-0.88168999999999997</v>
      </c>
      <c r="E2553" s="1">
        <v>1.2118</v>
      </c>
      <c r="F2553" s="1">
        <v>8.3368999999999995E-3</v>
      </c>
      <c r="G2553" s="1"/>
      <c r="H2553" s="1"/>
      <c r="I2553" s="1"/>
      <c r="J2553" s="1"/>
      <c r="K2553" s="1"/>
      <c r="L2553" s="1"/>
      <c r="M2553" s="1"/>
      <c r="N2553" s="78"/>
      <c r="O2553" s="1"/>
      <c r="P2553" s="1"/>
      <c r="Q2553" s="1"/>
    </row>
    <row r="2554" spans="1:17" x14ac:dyDescent="0.25">
      <c r="A2554" t="str">
        <f t="shared" si="39"/>
        <v>4_389</v>
      </c>
      <c r="B2554" s="1">
        <v>4</v>
      </c>
      <c r="C2554" s="1">
        <v>389</v>
      </c>
      <c r="D2554" s="1">
        <v>-0.93201000000000001</v>
      </c>
      <c r="E2554" s="1">
        <v>1.2109000000000001</v>
      </c>
      <c r="F2554" s="1">
        <v>-3.9969999999999997E-3</v>
      </c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</row>
    <row r="2555" spans="1:17" x14ac:dyDescent="0.25">
      <c r="A2555" t="str">
        <f t="shared" si="39"/>
        <v>4_390</v>
      </c>
      <c r="B2555" s="1">
        <v>4</v>
      </c>
      <c r="C2555" s="1">
        <v>390</v>
      </c>
      <c r="D2555" s="1">
        <v>-1.0237000000000001</v>
      </c>
      <c r="E2555" s="1">
        <v>1.2099</v>
      </c>
      <c r="F2555" s="1">
        <v>-2.8043999999999999E-3</v>
      </c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</row>
    <row r="2556" spans="1:17" x14ac:dyDescent="0.25">
      <c r="A2556" t="str">
        <f t="shared" si="39"/>
        <v>4_391</v>
      </c>
      <c r="B2556" s="1">
        <v>4</v>
      </c>
      <c r="C2556" s="1">
        <v>391</v>
      </c>
      <c r="D2556" s="1">
        <v>-0.91130999999999995</v>
      </c>
      <c r="E2556" s="1">
        <v>1.2090000000000001</v>
      </c>
      <c r="F2556" s="1">
        <v>4.6435000000000001E-3</v>
      </c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</row>
    <row r="2557" spans="1:17" x14ac:dyDescent="0.25">
      <c r="A2557" t="str">
        <f t="shared" si="39"/>
        <v>4_392</v>
      </c>
      <c r="B2557" s="1">
        <v>4</v>
      </c>
      <c r="C2557" s="1">
        <v>392</v>
      </c>
      <c r="D2557" s="1">
        <v>-1.4966999999999999</v>
      </c>
      <c r="E2557" s="1">
        <v>1.2078</v>
      </c>
      <c r="F2557" s="1">
        <v>-1.1742000000000001E-2</v>
      </c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</row>
    <row r="2558" spans="1:17" x14ac:dyDescent="0.25">
      <c r="A2558" t="str">
        <f t="shared" si="39"/>
        <v>4_393</v>
      </c>
      <c r="B2558" s="1">
        <v>4</v>
      </c>
      <c r="C2558" s="1">
        <v>393</v>
      </c>
      <c r="D2558" s="1">
        <v>-2.0737999999999999</v>
      </c>
      <c r="E2558" s="1">
        <v>1.2060999999999999</v>
      </c>
      <c r="F2558" s="1">
        <v>-1.3913999999999999E-2</v>
      </c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</row>
    <row r="2559" spans="1:17" x14ac:dyDescent="0.25">
      <c r="A2559" t="str">
        <f t="shared" si="39"/>
        <v>4_394</v>
      </c>
      <c r="B2559" s="1">
        <v>4</v>
      </c>
      <c r="C2559" s="1">
        <v>394</v>
      </c>
      <c r="D2559" s="1">
        <v>-2.0792000000000002</v>
      </c>
      <c r="E2559" s="1">
        <v>1.2039</v>
      </c>
      <c r="F2559" s="1">
        <v>-7.4974000000000004E-3</v>
      </c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</row>
    <row r="2560" spans="1:17" x14ac:dyDescent="0.25">
      <c r="A2560" t="str">
        <f t="shared" si="39"/>
        <v>4_395</v>
      </c>
      <c r="B2560" s="1">
        <v>4</v>
      </c>
      <c r="C2560" s="1">
        <v>395</v>
      </c>
      <c r="D2560" s="1">
        <v>-1.9775</v>
      </c>
      <c r="E2560" s="1">
        <v>1.2018</v>
      </c>
      <c r="F2560" s="1">
        <v>-2.3822000000000001E-3</v>
      </c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</row>
    <row r="2561" spans="1:17" x14ac:dyDescent="0.25">
      <c r="A2561" t="str">
        <f t="shared" si="39"/>
        <v>4_396</v>
      </c>
      <c r="B2561" s="1">
        <v>4</v>
      </c>
      <c r="C2561" s="1">
        <v>396</v>
      </c>
      <c r="D2561" s="1">
        <v>-1.8302</v>
      </c>
      <c r="E2561" s="1">
        <v>1.1998</v>
      </c>
      <c r="F2561" s="1">
        <v>1.0933999999999999E-2</v>
      </c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</row>
    <row r="2562" spans="1:17" x14ac:dyDescent="0.25">
      <c r="A2562" t="str">
        <f t="shared" si="39"/>
        <v>4_397</v>
      </c>
      <c r="B2562" s="1">
        <v>4</v>
      </c>
      <c r="C2562" s="1">
        <v>397</v>
      </c>
      <c r="D2562" s="1">
        <v>-2.2370999999999999</v>
      </c>
      <c r="E2562" s="1">
        <v>1.1978</v>
      </c>
      <c r="F2562" s="1">
        <v>-1.3754000000000001E-2</v>
      </c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</row>
    <row r="2563" spans="1:17" x14ac:dyDescent="0.25">
      <c r="A2563" t="str">
        <f t="shared" ref="A2563:A2626" si="40">B2563&amp;"_"&amp;C2563</f>
        <v>4_398</v>
      </c>
      <c r="B2563" s="1">
        <v>4</v>
      </c>
      <c r="C2563" s="1">
        <v>398</v>
      </c>
      <c r="D2563" s="1">
        <v>-2.5623999999999998</v>
      </c>
      <c r="E2563" s="1">
        <v>1.1953</v>
      </c>
      <c r="F2563" s="1">
        <v>4.1019000000000003E-3</v>
      </c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</row>
    <row r="2564" spans="1:17" x14ac:dyDescent="0.25">
      <c r="A2564" t="str">
        <f t="shared" si="40"/>
        <v>4_399</v>
      </c>
      <c r="B2564" s="1">
        <v>4</v>
      </c>
      <c r="C2564" s="1">
        <v>399</v>
      </c>
      <c r="D2564" s="1">
        <v>-2.3435999999999999</v>
      </c>
      <c r="E2564" s="1">
        <v>1.1929000000000001</v>
      </c>
      <c r="F2564" s="1">
        <v>-7.0646999999999995E-4</v>
      </c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</row>
    <row r="2565" spans="1:17" x14ac:dyDescent="0.25">
      <c r="A2565" t="str">
        <f t="shared" si="40"/>
        <v>4_400</v>
      </c>
      <c r="B2565" s="1">
        <v>4</v>
      </c>
      <c r="C2565" s="1">
        <v>400</v>
      </c>
      <c r="D2565" s="1">
        <v>-2.5556000000000001</v>
      </c>
      <c r="E2565" s="1">
        <v>1.1904999999999999</v>
      </c>
      <c r="F2565" s="1">
        <v>-2.0133000000000002E-2</v>
      </c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</row>
    <row r="2566" spans="1:17" x14ac:dyDescent="0.25">
      <c r="A2566" t="str">
        <f t="shared" si="40"/>
        <v>4_401</v>
      </c>
      <c r="B2566" s="1">
        <v>4</v>
      </c>
      <c r="C2566" s="1">
        <v>401</v>
      </c>
      <c r="D2566" s="1">
        <v>-3.3302</v>
      </c>
      <c r="E2566" s="1">
        <v>1.1875</v>
      </c>
      <c r="F2566" s="1">
        <v>-3.5226E-2</v>
      </c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</row>
    <row r="2567" spans="1:17" x14ac:dyDescent="0.25">
      <c r="A2567" t="str">
        <f t="shared" si="40"/>
        <v>4_402</v>
      </c>
      <c r="B2567" s="1">
        <v>4</v>
      </c>
      <c r="C2567" s="1">
        <v>402</v>
      </c>
      <c r="D2567" s="1">
        <v>-3.6785999999999999</v>
      </c>
      <c r="E2567" s="1">
        <v>1.1839</v>
      </c>
      <c r="F2567" s="1">
        <v>-7.6648000000000003E-3</v>
      </c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</row>
    <row r="2568" spans="1:17" x14ac:dyDescent="0.25">
      <c r="A2568" t="str">
        <f t="shared" si="40"/>
        <v>4_403</v>
      </c>
      <c r="B2568" s="1">
        <v>4</v>
      </c>
      <c r="C2568" s="1">
        <v>403</v>
      </c>
      <c r="D2568" s="1">
        <v>-3.3593000000000002</v>
      </c>
      <c r="E2568" s="1">
        <v>1.1802999999999999</v>
      </c>
      <c r="F2568" s="1">
        <v>1.2243E-2</v>
      </c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</row>
    <row r="2569" spans="1:17" x14ac:dyDescent="0.25">
      <c r="A2569" t="str">
        <f t="shared" si="40"/>
        <v>4_404</v>
      </c>
      <c r="B2569" s="1">
        <v>4</v>
      </c>
      <c r="C2569" s="1">
        <v>404</v>
      </c>
      <c r="D2569" s="1">
        <v>-3.3957999999999999</v>
      </c>
      <c r="E2569" s="1">
        <v>1.1772</v>
      </c>
      <c r="F2569" s="1">
        <v>1.6435999999999999E-2</v>
      </c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</row>
    <row r="2570" spans="1:17" x14ac:dyDescent="0.25">
      <c r="A2570" t="str">
        <f t="shared" si="40"/>
        <v>4_405</v>
      </c>
      <c r="B2570" s="1">
        <v>4</v>
      </c>
      <c r="C2570" s="1">
        <v>405</v>
      </c>
      <c r="D2570" s="1">
        <v>-3.1646000000000001</v>
      </c>
      <c r="E2570" s="1">
        <v>1.1739999999999999</v>
      </c>
      <c r="F2570" s="1">
        <v>-6.0962000000000004E-3</v>
      </c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</row>
    <row r="2571" spans="1:17" x14ac:dyDescent="0.25">
      <c r="A2571" t="str">
        <f t="shared" si="40"/>
        <v>4_406</v>
      </c>
      <c r="B2571" s="1">
        <v>4</v>
      </c>
      <c r="C2571" s="1">
        <v>406</v>
      </c>
      <c r="D2571" s="1">
        <v>-3.2172000000000001</v>
      </c>
      <c r="E2571" s="1">
        <v>1.171</v>
      </c>
      <c r="F2571" s="1">
        <v>9.2788999999999996E-3</v>
      </c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</row>
    <row r="2572" spans="1:17" x14ac:dyDescent="0.25">
      <c r="A2572" t="str">
        <f t="shared" si="40"/>
        <v>4_407</v>
      </c>
      <c r="B2572" s="1">
        <v>4</v>
      </c>
      <c r="C2572" s="1">
        <v>407</v>
      </c>
      <c r="D2572" s="1">
        <v>-2.8393000000000002</v>
      </c>
      <c r="E2572" s="1">
        <v>1.1678999999999999</v>
      </c>
      <c r="F2572" s="1">
        <v>8.4315999999999992E-3</v>
      </c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</row>
    <row r="2573" spans="1:17" x14ac:dyDescent="0.25">
      <c r="A2573" t="str">
        <f t="shared" si="40"/>
        <v>4_408</v>
      </c>
      <c r="B2573" s="1">
        <v>4</v>
      </c>
      <c r="C2573" s="1">
        <v>408</v>
      </c>
      <c r="D2573" s="1">
        <v>-2.6112000000000002</v>
      </c>
      <c r="E2573" s="1">
        <v>1.1651</v>
      </c>
      <c r="F2573" s="1">
        <v>1.4187E-2</v>
      </c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</row>
    <row r="2574" spans="1:17" x14ac:dyDescent="0.25">
      <c r="A2574" t="str">
        <f t="shared" si="40"/>
        <v>4_409</v>
      </c>
      <c r="B2574" s="1">
        <v>4</v>
      </c>
      <c r="C2574" s="1">
        <v>409</v>
      </c>
      <c r="D2574" s="1">
        <v>-2.8054000000000001</v>
      </c>
      <c r="E2574" s="1">
        <v>1.1626000000000001</v>
      </c>
      <c r="F2574" s="1">
        <v>-2.7178999999999998E-2</v>
      </c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</row>
    <row r="2575" spans="1:17" x14ac:dyDescent="0.25">
      <c r="A2575" t="str">
        <f t="shared" si="40"/>
        <v>4_410</v>
      </c>
      <c r="B2575" s="1">
        <v>4</v>
      </c>
      <c r="C2575" s="1">
        <v>410</v>
      </c>
      <c r="D2575" s="1">
        <v>-2.6446999999999998</v>
      </c>
      <c r="E2575" s="1">
        <v>1.1598999999999999</v>
      </c>
      <c r="F2575" s="1">
        <v>-2.2962999999999998E-3</v>
      </c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</row>
    <row r="2576" spans="1:17" x14ac:dyDescent="0.25">
      <c r="A2576" t="str">
        <f t="shared" si="40"/>
        <v>4_411</v>
      </c>
      <c r="B2576" s="1">
        <v>4</v>
      </c>
      <c r="C2576" s="1">
        <v>411</v>
      </c>
      <c r="D2576" s="1">
        <v>-2.7743000000000002</v>
      </c>
      <c r="E2576" s="1">
        <v>1.1574</v>
      </c>
      <c r="F2576" s="1">
        <v>-4.4929999999999996E-3</v>
      </c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</row>
    <row r="2577" spans="1:17" x14ac:dyDescent="0.25">
      <c r="A2577" t="str">
        <f t="shared" si="40"/>
        <v>4_412</v>
      </c>
      <c r="B2577" s="1">
        <v>4</v>
      </c>
      <c r="C2577" s="1">
        <v>412</v>
      </c>
      <c r="D2577" s="1">
        <v>-2.9024999999999999</v>
      </c>
      <c r="E2577" s="1">
        <v>1.1547000000000001</v>
      </c>
      <c r="F2577" s="1">
        <v>1.6148E-3</v>
      </c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</row>
    <row r="2578" spans="1:17" x14ac:dyDescent="0.25">
      <c r="A2578" t="str">
        <f t="shared" si="40"/>
        <v>4_413</v>
      </c>
      <c r="B2578" s="1">
        <v>4</v>
      </c>
      <c r="C2578" s="1">
        <v>413</v>
      </c>
      <c r="D2578" s="1">
        <v>-2.8176000000000001</v>
      </c>
      <c r="E2578" s="1">
        <v>1.1519999999999999</v>
      </c>
      <c r="F2578" s="1">
        <v>-3.8859000000000002E-4</v>
      </c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</row>
    <row r="2579" spans="1:17" x14ac:dyDescent="0.25">
      <c r="A2579" t="str">
        <f t="shared" si="40"/>
        <v>4_414</v>
      </c>
      <c r="B2579" s="1">
        <v>4</v>
      </c>
      <c r="C2579" s="1">
        <v>414</v>
      </c>
      <c r="D2579" s="1">
        <v>-2.6581999999999999</v>
      </c>
      <c r="E2579" s="1">
        <v>1.1493</v>
      </c>
      <c r="F2579" s="1">
        <v>1.1172E-2</v>
      </c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</row>
    <row r="2580" spans="1:17" x14ac:dyDescent="0.25">
      <c r="A2580" t="str">
        <f t="shared" si="40"/>
        <v>4_415</v>
      </c>
      <c r="B2580" s="1">
        <v>4</v>
      </c>
      <c r="C2580" s="1">
        <v>415</v>
      </c>
      <c r="D2580" s="1">
        <v>-2.7339000000000002</v>
      </c>
      <c r="E2580" s="1">
        <v>1.1467000000000001</v>
      </c>
      <c r="F2580" s="1">
        <v>-7.6730000000000001E-3</v>
      </c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</row>
    <row r="2581" spans="1:17" x14ac:dyDescent="0.25">
      <c r="A2581" t="str">
        <f t="shared" si="40"/>
        <v>4_416</v>
      </c>
      <c r="B2581" s="1">
        <v>4</v>
      </c>
      <c r="C2581" s="1">
        <v>416</v>
      </c>
      <c r="D2581" s="1">
        <v>-2.6774</v>
      </c>
      <c r="E2581" s="1">
        <v>1.1442000000000001</v>
      </c>
      <c r="F2581" s="1">
        <v>-7.7622999999999998E-3</v>
      </c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</row>
    <row r="2582" spans="1:17" x14ac:dyDescent="0.25">
      <c r="A2582" t="str">
        <f t="shared" si="40"/>
        <v>4_417</v>
      </c>
      <c r="B2582" s="1">
        <v>4</v>
      </c>
      <c r="C2582" s="1">
        <v>417</v>
      </c>
      <c r="D2582" s="1">
        <v>-2.6486999999999998</v>
      </c>
      <c r="E2582" s="1">
        <v>1.1416999999999999</v>
      </c>
      <c r="F2582" s="1">
        <v>-1.9029000000000001E-2</v>
      </c>
      <c r="G2582" s="1"/>
      <c r="H2582" s="1"/>
      <c r="I2582" s="1"/>
      <c r="J2582" s="1"/>
      <c r="K2582" s="1"/>
      <c r="L2582" s="1"/>
      <c r="M2582" s="1"/>
      <c r="N2582" s="78"/>
      <c r="O2582" s="1"/>
      <c r="P2582" s="1"/>
      <c r="Q2582" s="1"/>
    </row>
    <row r="2583" spans="1:17" x14ac:dyDescent="0.25">
      <c r="A2583" t="str">
        <f t="shared" si="40"/>
        <v>4_418</v>
      </c>
      <c r="B2583" s="1">
        <v>4</v>
      </c>
      <c r="C2583" s="1">
        <v>418</v>
      </c>
      <c r="D2583" s="1">
        <v>-3.1291000000000002</v>
      </c>
      <c r="E2583" s="1">
        <v>1.139</v>
      </c>
      <c r="F2583" s="1">
        <v>1.2097E-3</v>
      </c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</row>
    <row r="2584" spans="1:17" x14ac:dyDescent="0.25">
      <c r="A2584" t="str">
        <f t="shared" si="40"/>
        <v>4_419</v>
      </c>
      <c r="B2584" s="1">
        <v>4</v>
      </c>
      <c r="C2584" s="1">
        <v>419</v>
      </c>
      <c r="D2584" s="1">
        <v>-3.0238</v>
      </c>
      <c r="E2584" s="1">
        <v>1.1362000000000001</v>
      </c>
      <c r="F2584" s="1">
        <v>-3.4072E-3</v>
      </c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</row>
    <row r="2585" spans="1:17" x14ac:dyDescent="0.25">
      <c r="A2585" t="str">
        <f t="shared" si="40"/>
        <v>4_420</v>
      </c>
      <c r="B2585" s="1">
        <v>4</v>
      </c>
      <c r="C2585" s="1">
        <v>420</v>
      </c>
      <c r="D2585" s="1">
        <v>-3.3885999999999998</v>
      </c>
      <c r="E2585" s="1">
        <v>1.1331</v>
      </c>
      <c r="F2585" s="1">
        <v>-4.9855999999999998E-2</v>
      </c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</row>
    <row r="2586" spans="1:17" x14ac:dyDescent="0.25">
      <c r="A2586" t="str">
        <f t="shared" si="40"/>
        <v>4_421</v>
      </c>
      <c r="B2586" s="1">
        <v>4</v>
      </c>
      <c r="C2586" s="1">
        <v>421</v>
      </c>
      <c r="D2586" s="1">
        <v>-3.5872999999999999</v>
      </c>
      <c r="E2586" s="1">
        <v>1.1298999999999999</v>
      </c>
      <c r="F2586" s="1">
        <v>-2.2231999999999998E-2</v>
      </c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</row>
    <row r="2587" spans="1:17" x14ac:dyDescent="0.25">
      <c r="A2587" t="str">
        <f t="shared" si="40"/>
        <v>4_422</v>
      </c>
      <c r="B2587" s="1">
        <v>4</v>
      </c>
      <c r="C2587" s="1">
        <v>422</v>
      </c>
      <c r="D2587" s="1">
        <v>-3.8767</v>
      </c>
      <c r="E2587" s="1">
        <v>1.1263000000000001</v>
      </c>
      <c r="F2587" s="1">
        <v>-1.9835999999999999E-2</v>
      </c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</row>
    <row r="2588" spans="1:17" x14ac:dyDescent="0.25">
      <c r="A2588" t="str">
        <f t="shared" si="40"/>
        <v>4_423</v>
      </c>
      <c r="B2588" s="1">
        <v>4</v>
      </c>
      <c r="C2588" s="1">
        <v>423</v>
      </c>
      <c r="D2588" s="1">
        <v>-4.0957999999999997</v>
      </c>
      <c r="E2588" s="1">
        <v>1.1226</v>
      </c>
      <c r="F2588" s="1">
        <v>-8.3982999999999992E-3</v>
      </c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</row>
    <row r="2589" spans="1:17" x14ac:dyDescent="0.25">
      <c r="A2589" t="str">
        <f t="shared" si="40"/>
        <v>4_424</v>
      </c>
      <c r="B2589" s="1">
        <v>4</v>
      </c>
      <c r="C2589" s="1">
        <v>424</v>
      </c>
      <c r="D2589" s="1">
        <v>-3.7643</v>
      </c>
      <c r="E2589" s="1">
        <v>1.1189</v>
      </c>
      <c r="F2589" s="1">
        <v>5.1514000000000004E-3</v>
      </c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</row>
    <row r="2590" spans="1:17" x14ac:dyDescent="0.25">
      <c r="A2590" t="str">
        <f t="shared" si="40"/>
        <v>4_425</v>
      </c>
      <c r="B2590" s="1">
        <v>4</v>
      </c>
      <c r="C2590" s="1">
        <v>425</v>
      </c>
      <c r="D2590" s="1">
        <v>-4.1043000000000003</v>
      </c>
      <c r="E2590" s="1">
        <v>1.1152</v>
      </c>
      <c r="F2590" s="1">
        <v>1.7624999999999998E-2</v>
      </c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</row>
    <row r="2591" spans="1:17" x14ac:dyDescent="0.25">
      <c r="A2591" t="str">
        <f t="shared" si="40"/>
        <v>4_426</v>
      </c>
      <c r="B2591" s="1">
        <v>4</v>
      </c>
      <c r="C2591" s="1">
        <v>426</v>
      </c>
      <c r="D2591" s="1">
        <v>-4.3432000000000004</v>
      </c>
      <c r="E2591" s="1">
        <v>1.1113</v>
      </c>
      <c r="F2591" s="1">
        <v>-1.0895999999999999E-2</v>
      </c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</row>
    <row r="2592" spans="1:17" x14ac:dyDescent="0.25">
      <c r="A2592" t="str">
        <f t="shared" si="40"/>
        <v>4_427</v>
      </c>
      <c r="B2592" s="1">
        <v>4</v>
      </c>
      <c r="C2592" s="1">
        <v>427</v>
      </c>
      <c r="D2592" s="1">
        <v>-4.2172000000000001</v>
      </c>
      <c r="E2592" s="1">
        <v>1.1073999999999999</v>
      </c>
      <c r="F2592" s="1">
        <v>1.5097000000000001E-3</v>
      </c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</row>
    <row r="2593" spans="1:17" x14ac:dyDescent="0.25">
      <c r="A2593" t="str">
        <f t="shared" si="40"/>
        <v>4_428</v>
      </c>
      <c r="B2593" s="1">
        <v>4</v>
      </c>
      <c r="C2593" s="1">
        <v>428</v>
      </c>
      <c r="D2593" s="1">
        <v>-4.4722999999999997</v>
      </c>
      <c r="E2593" s="1">
        <v>1.1032999999999999</v>
      </c>
      <c r="F2593" s="1">
        <v>-9.0439000000000005E-3</v>
      </c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</row>
    <row r="2594" spans="1:17" x14ac:dyDescent="0.25">
      <c r="A2594" t="str">
        <f t="shared" si="40"/>
        <v>4_429</v>
      </c>
      <c r="B2594" s="1">
        <v>4</v>
      </c>
      <c r="C2594" s="1">
        <v>429</v>
      </c>
      <c r="D2594" s="1">
        <v>-4.7201000000000004</v>
      </c>
      <c r="E2594" s="1">
        <v>1.0991</v>
      </c>
      <c r="F2594" s="1">
        <v>-8.7197000000000004E-3</v>
      </c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</row>
    <row r="2595" spans="1:17" x14ac:dyDescent="0.25">
      <c r="A2595" t="str">
        <f t="shared" si="40"/>
        <v>4_430</v>
      </c>
      <c r="B2595" s="1">
        <v>4</v>
      </c>
      <c r="C2595" s="1">
        <v>430</v>
      </c>
      <c r="D2595" s="1">
        <v>-4.1628999999999996</v>
      </c>
      <c r="E2595" s="1">
        <v>1.0952999999999999</v>
      </c>
      <c r="F2595" s="1">
        <v>-7.7523999999999996E-3</v>
      </c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</row>
    <row r="2596" spans="1:17" x14ac:dyDescent="0.25">
      <c r="A2596" t="str">
        <f t="shared" si="40"/>
        <v>4_431</v>
      </c>
      <c r="B2596" s="1">
        <v>4</v>
      </c>
      <c r="C2596" s="1">
        <v>431</v>
      </c>
      <c r="D2596" s="1">
        <v>-4.3912000000000004</v>
      </c>
      <c r="E2596" s="1">
        <v>1.0914999999999999</v>
      </c>
      <c r="F2596" s="1">
        <v>-2.4840999999999998E-2</v>
      </c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</row>
    <row r="2597" spans="1:17" x14ac:dyDescent="0.25">
      <c r="A2597" t="str">
        <f t="shared" si="40"/>
        <v>4_432</v>
      </c>
      <c r="B2597" s="1">
        <v>4</v>
      </c>
      <c r="C2597" s="1">
        <v>432</v>
      </c>
      <c r="D2597" s="1">
        <v>-3.7166000000000001</v>
      </c>
      <c r="E2597" s="1">
        <v>1.0878000000000001</v>
      </c>
      <c r="F2597" s="1">
        <v>-3.3752999999999999E-3</v>
      </c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</row>
    <row r="2598" spans="1:17" x14ac:dyDescent="0.25">
      <c r="A2598" t="str">
        <f t="shared" si="40"/>
        <v>4_433</v>
      </c>
      <c r="B2598" s="1">
        <v>4</v>
      </c>
      <c r="C2598" s="1">
        <v>433</v>
      </c>
      <c r="D2598" s="1">
        <v>-3.7475000000000001</v>
      </c>
      <c r="E2598" s="1">
        <v>1.0844</v>
      </c>
      <c r="F2598" s="1">
        <v>1.0607E-2</v>
      </c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</row>
    <row r="2599" spans="1:17" x14ac:dyDescent="0.25">
      <c r="A2599" t="str">
        <f t="shared" si="40"/>
        <v>4_434</v>
      </c>
      <c r="B2599" s="1">
        <v>4</v>
      </c>
      <c r="C2599" s="1">
        <v>434</v>
      </c>
      <c r="D2599" s="1">
        <v>-3.2381000000000002</v>
      </c>
      <c r="E2599" s="1">
        <v>1.0810999999999999</v>
      </c>
      <c r="F2599" s="1">
        <v>-2.1410999999999999E-2</v>
      </c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</row>
    <row r="2600" spans="1:17" x14ac:dyDescent="0.25">
      <c r="A2600" t="str">
        <f t="shared" si="40"/>
        <v>4_435</v>
      </c>
      <c r="B2600" s="1">
        <v>4</v>
      </c>
      <c r="C2600" s="1">
        <v>435</v>
      </c>
      <c r="D2600" s="1">
        <v>-3.2347999999999999</v>
      </c>
      <c r="E2600" s="1">
        <v>1.0784</v>
      </c>
      <c r="F2600" s="1">
        <v>9.0431999999999995E-3</v>
      </c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</row>
    <row r="2601" spans="1:17" x14ac:dyDescent="0.25">
      <c r="A2601" t="str">
        <f t="shared" si="40"/>
        <v>4_436</v>
      </c>
      <c r="B2601" s="1">
        <v>4</v>
      </c>
      <c r="C2601" s="1">
        <v>436</v>
      </c>
      <c r="D2601" s="1">
        <v>-3.4291999999999998</v>
      </c>
      <c r="E2601" s="1">
        <v>1.0754999999999999</v>
      </c>
      <c r="F2601" s="1">
        <v>-8.7933000000000004E-3</v>
      </c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</row>
    <row r="2602" spans="1:17" x14ac:dyDescent="0.25">
      <c r="A2602" t="str">
        <f t="shared" si="40"/>
        <v>4_437</v>
      </c>
      <c r="B2602" s="1">
        <v>4</v>
      </c>
      <c r="C2602" s="1">
        <v>437</v>
      </c>
      <c r="D2602" s="1">
        <v>-3.2997999999999998</v>
      </c>
      <c r="E2602" s="1">
        <v>1.0724</v>
      </c>
      <c r="F2602" s="1">
        <v>-1.83E-2</v>
      </c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</row>
    <row r="2603" spans="1:17" x14ac:dyDescent="0.25">
      <c r="A2603" t="str">
        <f t="shared" si="40"/>
        <v>4_438</v>
      </c>
      <c r="B2603" s="1">
        <v>4</v>
      </c>
      <c r="C2603" s="1">
        <v>438</v>
      </c>
      <c r="D2603" s="1">
        <v>-3.2578</v>
      </c>
      <c r="E2603" s="1">
        <v>1.0694999999999999</v>
      </c>
      <c r="F2603" s="1">
        <v>-6.4231999999999996E-3</v>
      </c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</row>
    <row r="2604" spans="1:17" x14ac:dyDescent="0.25">
      <c r="A2604" t="str">
        <f t="shared" si="40"/>
        <v>4_439</v>
      </c>
      <c r="B2604" s="1">
        <v>4</v>
      </c>
      <c r="C2604" s="1">
        <v>439</v>
      </c>
      <c r="D2604" s="1">
        <v>-2.8252999999999999</v>
      </c>
      <c r="E2604" s="1">
        <v>1.0668</v>
      </c>
      <c r="F2604" s="1">
        <v>1.1476E-2</v>
      </c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</row>
    <row r="2605" spans="1:17" x14ac:dyDescent="0.25">
      <c r="A2605" t="str">
        <f t="shared" si="40"/>
        <v>4_440</v>
      </c>
      <c r="B2605" s="1">
        <v>4</v>
      </c>
      <c r="C2605" s="1">
        <v>440</v>
      </c>
      <c r="D2605" s="1">
        <v>-2.7785000000000002</v>
      </c>
      <c r="E2605" s="1">
        <v>1.0643</v>
      </c>
      <c r="F2605" s="1">
        <v>3.5036999999999998E-3</v>
      </c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</row>
    <row r="2606" spans="1:17" x14ac:dyDescent="0.25">
      <c r="A2606" t="str">
        <f t="shared" si="40"/>
        <v>4_441</v>
      </c>
      <c r="B2606" s="1">
        <v>4</v>
      </c>
      <c r="C2606" s="1">
        <v>441</v>
      </c>
      <c r="D2606" s="1">
        <v>-2.7473999999999998</v>
      </c>
      <c r="E2606" s="1">
        <v>1.0619000000000001</v>
      </c>
      <c r="F2606" s="1">
        <v>4.6052000000000003E-3</v>
      </c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</row>
    <row r="2607" spans="1:17" x14ac:dyDescent="0.25">
      <c r="A2607" t="str">
        <f t="shared" si="40"/>
        <v>4_442</v>
      </c>
      <c r="B2607" s="1">
        <v>4</v>
      </c>
      <c r="C2607" s="1">
        <v>442</v>
      </c>
      <c r="D2607" s="1">
        <v>-2.5901999999999998</v>
      </c>
      <c r="E2607" s="1">
        <v>1.0595000000000001</v>
      </c>
      <c r="F2607" s="1">
        <v>-2.4837999999999999E-2</v>
      </c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</row>
    <row r="2608" spans="1:17" x14ac:dyDescent="0.25">
      <c r="A2608" t="str">
        <f t="shared" si="40"/>
        <v>4_443</v>
      </c>
      <c r="B2608" s="1">
        <v>4</v>
      </c>
      <c r="C2608" s="1">
        <v>443</v>
      </c>
      <c r="D2608" s="1">
        <v>-3.0024000000000002</v>
      </c>
      <c r="E2608" s="1">
        <v>1.0569999999999999</v>
      </c>
      <c r="F2608" s="1">
        <v>-3.3993000000000002E-2</v>
      </c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</row>
    <row r="2609" spans="1:17" x14ac:dyDescent="0.25">
      <c r="A2609" t="str">
        <f t="shared" si="40"/>
        <v>4_444</v>
      </c>
      <c r="B2609" s="1">
        <v>4</v>
      </c>
      <c r="C2609" s="1">
        <v>444</v>
      </c>
      <c r="D2609" s="1">
        <v>-3.1970000000000001</v>
      </c>
      <c r="E2609" s="1">
        <v>1.0542</v>
      </c>
      <c r="F2609" s="1">
        <v>-1.9392999999999999E-3</v>
      </c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</row>
    <row r="2610" spans="1:17" x14ac:dyDescent="0.25">
      <c r="A2610" t="str">
        <f t="shared" si="40"/>
        <v>4_445</v>
      </c>
      <c r="B2610" s="1">
        <v>4</v>
      </c>
      <c r="C2610" s="1">
        <v>445</v>
      </c>
      <c r="D2610" s="1">
        <v>-2.6177999999999999</v>
      </c>
      <c r="E2610" s="1">
        <v>1.0517000000000001</v>
      </c>
      <c r="F2610" s="1">
        <v>2.0955999999999999E-2</v>
      </c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</row>
    <row r="2611" spans="1:17" x14ac:dyDescent="0.25">
      <c r="A2611" t="str">
        <f t="shared" si="40"/>
        <v>4_446</v>
      </c>
      <c r="B2611" s="1">
        <v>4</v>
      </c>
      <c r="C2611" s="1">
        <v>446</v>
      </c>
      <c r="D2611" s="1">
        <v>-2.8767</v>
      </c>
      <c r="E2611" s="1">
        <v>1.0491999999999999</v>
      </c>
      <c r="F2611" s="1">
        <v>-1.8998000000000001E-2</v>
      </c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</row>
    <row r="2612" spans="1:17" x14ac:dyDescent="0.25">
      <c r="A2612" t="str">
        <f t="shared" si="40"/>
        <v>4_447</v>
      </c>
      <c r="B2612" s="1">
        <v>4</v>
      </c>
      <c r="C2612" s="1">
        <v>447</v>
      </c>
      <c r="D2612" s="1">
        <v>-2.6549999999999998</v>
      </c>
      <c r="E2612" s="1">
        <v>1.0468</v>
      </c>
      <c r="F2612" s="1">
        <v>1.2239999999999999E-2</v>
      </c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</row>
    <row r="2613" spans="1:17" x14ac:dyDescent="0.25">
      <c r="A2613" t="str">
        <f t="shared" si="40"/>
        <v>4_448</v>
      </c>
      <c r="B2613" s="1">
        <v>4</v>
      </c>
      <c r="C2613" s="1">
        <v>448</v>
      </c>
      <c r="D2613" s="1">
        <v>-2.4449999999999998</v>
      </c>
      <c r="E2613" s="1">
        <v>1.0445</v>
      </c>
      <c r="F2613" s="1">
        <v>-1.6372000000000001E-2</v>
      </c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</row>
    <row r="2614" spans="1:17" x14ac:dyDescent="0.25">
      <c r="A2614" t="str">
        <f t="shared" si="40"/>
        <v>4_449</v>
      </c>
      <c r="B2614" s="1">
        <v>4</v>
      </c>
      <c r="C2614" s="1">
        <v>449</v>
      </c>
      <c r="D2614" s="1">
        <v>-2.58</v>
      </c>
      <c r="E2614" s="1">
        <v>1.0423</v>
      </c>
      <c r="F2614" s="1">
        <v>-4.3762000000000002E-2</v>
      </c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</row>
    <row r="2615" spans="1:17" x14ac:dyDescent="0.25">
      <c r="A2615" t="str">
        <f t="shared" si="40"/>
        <v>4_450</v>
      </c>
      <c r="B2615" s="1">
        <v>4</v>
      </c>
      <c r="C2615" s="1">
        <v>450</v>
      </c>
      <c r="D2615" s="1">
        <v>-2.0929000000000002</v>
      </c>
      <c r="E2615" s="1">
        <v>1.0402</v>
      </c>
      <c r="F2615" s="1">
        <v>1.8024E-3</v>
      </c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</row>
    <row r="2616" spans="1:17" x14ac:dyDescent="0.25">
      <c r="A2616" t="str">
        <f t="shared" si="40"/>
        <v>4_451</v>
      </c>
      <c r="B2616" s="1">
        <v>4</v>
      </c>
      <c r="C2616" s="1">
        <v>451</v>
      </c>
      <c r="D2616" s="1">
        <v>-2.7839999999999998</v>
      </c>
      <c r="E2616" s="1">
        <v>1.0382</v>
      </c>
      <c r="F2616" s="1">
        <v>-2.3839999999999998E-3</v>
      </c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</row>
    <row r="2617" spans="1:17" x14ac:dyDescent="0.25">
      <c r="A2617" t="str">
        <f t="shared" si="40"/>
        <v>4_452</v>
      </c>
      <c r="B2617" s="1">
        <v>4</v>
      </c>
      <c r="C2617" s="1">
        <v>452</v>
      </c>
      <c r="D2617" s="1">
        <v>-2.6183000000000001</v>
      </c>
      <c r="E2617" s="1">
        <v>1.0358000000000001</v>
      </c>
      <c r="F2617" s="1">
        <v>-1.6371999999999999E-3</v>
      </c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</row>
    <row r="2618" spans="1:17" x14ac:dyDescent="0.25">
      <c r="A2618" t="str">
        <f t="shared" si="40"/>
        <v>4_453</v>
      </c>
      <c r="B2618" s="1">
        <v>4</v>
      </c>
      <c r="C2618" s="1">
        <v>453</v>
      </c>
      <c r="D2618" s="1">
        <v>-2.0529999999999999</v>
      </c>
      <c r="E2618" s="1">
        <v>1.0337000000000001</v>
      </c>
      <c r="F2618" s="1">
        <v>-1.4947999999999999E-2</v>
      </c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</row>
    <row r="2619" spans="1:17" x14ac:dyDescent="0.25">
      <c r="A2619" t="str">
        <f t="shared" si="40"/>
        <v>4_454</v>
      </c>
      <c r="B2619" s="1">
        <v>4</v>
      </c>
      <c r="C2619" s="1">
        <v>454</v>
      </c>
      <c r="D2619" s="1">
        <v>-2.4390999999999998</v>
      </c>
      <c r="E2619" s="1">
        <v>1.0318000000000001</v>
      </c>
      <c r="F2619" s="1">
        <v>7.7391999999999999E-3</v>
      </c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</row>
    <row r="2620" spans="1:17" x14ac:dyDescent="0.25">
      <c r="A2620" t="str">
        <f t="shared" si="40"/>
        <v>4_455</v>
      </c>
      <c r="B2620" s="1">
        <v>4</v>
      </c>
      <c r="C2620" s="1">
        <v>455</v>
      </c>
      <c r="D2620" s="1">
        <v>-2.4281999999999999</v>
      </c>
      <c r="E2620" s="1">
        <v>1.0296000000000001</v>
      </c>
      <c r="F2620" s="1">
        <v>-4.4134999999999999E-3</v>
      </c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</row>
    <row r="2621" spans="1:17" x14ac:dyDescent="0.25">
      <c r="A2621" t="str">
        <f t="shared" si="40"/>
        <v>4_456</v>
      </c>
      <c r="B2621" s="1">
        <v>4</v>
      </c>
      <c r="C2621" s="1">
        <v>456</v>
      </c>
      <c r="D2621" s="1">
        <v>-2.7726999999999999</v>
      </c>
      <c r="E2621" s="1">
        <v>1.0274000000000001</v>
      </c>
      <c r="F2621" s="1">
        <v>3.3731999999999998E-3</v>
      </c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</row>
    <row r="2622" spans="1:17" x14ac:dyDescent="0.25">
      <c r="A2622" t="str">
        <f t="shared" si="40"/>
        <v>4_457</v>
      </c>
      <c r="B2622" s="1">
        <v>4</v>
      </c>
      <c r="C2622" s="1">
        <v>457</v>
      </c>
      <c r="D2622" s="1">
        <v>-2.5141</v>
      </c>
      <c r="E2622" s="1">
        <v>1.0253000000000001</v>
      </c>
      <c r="F2622" s="1">
        <v>-7.4038000000000003E-3</v>
      </c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</row>
    <row r="2623" spans="1:17" x14ac:dyDescent="0.25">
      <c r="A2623" t="str">
        <f t="shared" si="40"/>
        <v>4_458</v>
      </c>
      <c r="B2623" s="1">
        <v>4</v>
      </c>
      <c r="C2623" s="1">
        <v>458</v>
      </c>
      <c r="D2623" s="1">
        <v>-2.4318</v>
      </c>
      <c r="E2623" s="1">
        <v>1.0230999999999999</v>
      </c>
      <c r="F2623" s="1">
        <v>-1.7929E-2</v>
      </c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</row>
    <row r="2624" spans="1:17" x14ac:dyDescent="0.25">
      <c r="A2624" t="str">
        <f t="shared" si="40"/>
        <v>4_459</v>
      </c>
      <c r="B2624" s="1">
        <v>4</v>
      </c>
      <c r="C2624" s="1">
        <v>459</v>
      </c>
      <c r="D2624" s="1">
        <v>-2.8626</v>
      </c>
      <c r="E2624" s="1">
        <v>1.0208999999999999</v>
      </c>
      <c r="F2624" s="1">
        <v>-1.9665999999999999E-2</v>
      </c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</row>
    <row r="2625" spans="1:17" x14ac:dyDescent="0.25">
      <c r="A2625" t="str">
        <f t="shared" si="40"/>
        <v>4_460</v>
      </c>
      <c r="B2625" s="1">
        <v>4</v>
      </c>
      <c r="C2625" s="1">
        <v>460</v>
      </c>
      <c r="D2625" s="1">
        <v>-2.4762</v>
      </c>
      <c r="E2625" s="1">
        <v>1.0186999999999999</v>
      </c>
      <c r="F2625" s="1">
        <v>-8.5985000000000002E-3</v>
      </c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</row>
    <row r="2626" spans="1:17" x14ac:dyDescent="0.25">
      <c r="A2626" t="str">
        <f t="shared" si="40"/>
        <v>4_461</v>
      </c>
      <c r="B2626" s="1">
        <v>4</v>
      </c>
      <c r="C2626" s="1">
        <v>461</v>
      </c>
      <c r="D2626" s="1">
        <v>-2.1833</v>
      </c>
      <c r="E2626" s="1">
        <v>1.0166999999999999</v>
      </c>
      <c r="F2626" s="1">
        <v>-8.5380999999999999E-3</v>
      </c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</row>
    <row r="2627" spans="1:17" x14ac:dyDescent="0.25">
      <c r="A2627" t="str">
        <f t="shared" ref="A2627:A2690" si="41">B2627&amp;"_"&amp;C2627</f>
        <v>4_462</v>
      </c>
      <c r="B2627" s="1">
        <v>4</v>
      </c>
      <c r="C2627" s="1">
        <v>462</v>
      </c>
      <c r="D2627" s="1">
        <v>-1.9754</v>
      </c>
      <c r="E2627" s="1">
        <v>1.0148999999999999</v>
      </c>
      <c r="F2627" s="1">
        <v>1.5478E-2</v>
      </c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</row>
    <row r="2628" spans="1:17" x14ac:dyDescent="0.25">
      <c r="A2628" t="str">
        <f t="shared" si="41"/>
        <v>4_463</v>
      </c>
      <c r="B2628" s="1">
        <v>4</v>
      </c>
      <c r="C2628" s="1">
        <v>463</v>
      </c>
      <c r="D2628" s="1">
        <v>-2.4039999999999999</v>
      </c>
      <c r="E2628" s="1">
        <v>1.0130999999999999</v>
      </c>
      <c r="F2628" s="1">
        <v>-2.4341999999999999E-2</v>
      </c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</row>
    <row r="2629" spans="1:17" x14ac:dyDescent="0.25">
      <c r="A2629" t="str">
        <f t="shared" si="41"/>
        <v>4_464</v>
      </c>
      <c r="B2629" s="1">
        <v>4</v>
      </c>
      <c r="C2629" s="1">
        <v>464</v>
      </c>
      <c r="D2629" s="1">
        <v>-2.9961000000000002</v>
      </c>
      <c r="E2629" s="1">
        <v>1.0107999999999999</v>
      </c>
      <c r="F2629" s="1">
        <v>-2.1589000000000001E-2</v>
      </c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</row>
    <row r="2630" spans="1:17" x14ac:dyDescent="0.25">
      <c r="A2630" t="str">
        <f t="shared" si="41"/>
        <v>4_465</v>
      </c>
      <c r="B2630" s="1">
        <v>4</v>
      </c>
      <c r="C2630" s="1">
        <v>465</v>
      </c>
      <c r="D2630" s="1">
        <v>-2.7906</v>
      </c>
      <c r="E2630" s="1">
        <v>1.0083</v>
      </c>
      <c r="F2630" s="1">
        <v>-1.5054E-2</v>
      </c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</row>
    <row r="2631" spans="1:17" x14ac:dyDescent="0.25">
      <c r="A2631" t="str">
        <f t="shared" si="41"/>
        <v>4_466</v>
      </c>
      <c r="B2631" s="1">
        <v>4</v>
      </c>
      <c r="C2631" s="1">
        <v>466</v>
      </c>
      <c r="D2631" s="1">
        <v>-2.5034999999999998</v>
      </c>
      <c r="E2631" s="1">
        <v>1.0063</v>
      </c>
      <c r="F2631" s="1">
        <v>-4.6901000000000001E-4</v>
      </c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</row>
    <row r="2632" spans="1:17" x14ac:dyDescent="0.25">
      <c r="A2632" t="str">
        <f t="shared" si="41"/>
        <v>4_467</v>
      </c>
      <c r="B2632" s="1">
        <v>4</v>
      </c>
      <c r="C2632" s="1">
        <v>467</v>
      </c>
      <c r="D2632" s="1">
        <v>-2.2389999999999999</v>
      </c>
      <c r="E2632" s="1">
        <v>1.0042</v>
      </c>
      <c r="F2632" s="1">
        <v>-6.8126000000000003E-3</v>
      </c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</row>
    <row r="2633" spans="1:17" x14ac:dyDescent="0.25">
      <c r="A2633" t="str">
        <f t="shared" si="41"/>
        <v>4_468</v>
      </c>
      <c r="B2633" s="1">
        <v>4</v>
      </c>
      <c r="C2633" s="1">
        <v>468</v>
      </c>
      <c r="D2633" s="1">
        <v>-2.2559999999999998</v>
      </c>
      <c r="E2633" s="1">
        <v>1.0022</v>
      </c>
      <c r="F2633" s="1">
        <v>-1.6875000000000001E-2</v>
      </c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</row>
    <row r="2634" spans="1:17" x14ac:dyDescent="0.25">
      <c r="A2634" t="str">
        <f t="shared" si="41"/>
        <v>4_469</v>
      </c>
      <c r="B2634" s="1">
        <v>4</v>
      </c>
      <c r="C2634" s="1">
        <v>469</v>
      </c>
      <c r="D2634" s="1">
        <v>-2.4502000000000002</v>
      </c>
      <c r="E2634" s="1">
        <v>1.0003</v>
      </c>
      <c r="F2634" s="1">
        <v>1.7656E-3</v>
      </c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</row>
    <row r="2635" spans="1:17" x14ac:dyDescent="0.25">
      <c r="A2635" t="str">
        <f t="shared" si="41"/>
        <v>4_470</v>
      </c>
      <c r="B2635" s="1">
        <v>4</v>
      </c>
      <c r="C2635" s="1">
        <v>470</v>
      </c>
      <c r="D2635" s="1">
        <v>-2.2865000000000002</v>
      </c>
      <c r="E2635" s="1">
        <v>0.99826000000000004</v>
      </c>
      <c r="F2635" s="1">
        <v>-1.0761E-2</v>
      </c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</row>
    <row r="2636" spans="1:17" x14ac:dyDescent="0.25">
      <c r="A2636" t="str">
        <f t="shared" si="41"/>
        <v>4_471</v>
      </c>
      <c r="B2636" s="1">
        <v>4</v>
      </c>
      <c r="C2636" s="1">
        <v>471</v>
      </c>
      <c r="D2636" s="1">
        <v>-1.9319999999999999</v>
      </c>
      <c r="E2636" s="1">
        <v>0.99648000000000003</v>
      </c>
      <c r="F2636" s="1">
        <v>-8.6651999999999996E-3</v>
      </c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</row>
    <row r="2637" spans="1:17" x14ac:dyDescent="0.25">
      <c r="A2637" t="str">
        <f t="shared" si="41"/>
        <v>4_472</v>
      </c>
      <c r="B2637" s="1">
        <v>4</v>
      </c>
      <c r="C2637" s="1">
        <v>472</v>
      </c>
      <c r="D2637" s="1">
        <v>-1.6955</v>
      </c>
      <c r="E2637" s="1">
        <v>0.99490000000000001</v>
      </c>
      <c r="F2637" s="1">
        <v>5.5118999999999999E-5</v>
      </c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</row>
    <row r="2638" spans="1:17" x14ac:dyDescent="0.25">
      <c r="A2638" t="str">
        <f t="shared" si="41"/>
        <v>4_473</v>
      </c>
      <c r="B2638" s="1">
        <v>4</v>
      </c>
      <c r="C2638" s="1">
        <v>473</v>
      </c>
      <c r="D2638" s="1">
        <v>-1.2814000000000001</v>
      </c>
      <c r="E2638" s="1">
        <v>0.99373</v>
      </c>
      <c r="F2638" s="1">
        <v>-2.0448999999999998E-2</v>
      </c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</row>
    <row r="2639" spans="1:17" x14ac:dyDescent="0.25">
      <c r="A2639" t="str">
        <f t="shared" si="41"/>
        <v>4_474</v>
      </c>
      <c r="B2639" s="1">
        <v>4</v>
      </c>
      <c r="C2639" s="1">
        <v>474</v>
      </c>
      <c r="D2639" s="1">
        <v>-1.6439999999999999</v>
      </c>
      <c r="E2639" s="1">
        <v>0.99248999999999998</v>
      </c>
      <c r="F2639" s="1">
        <v>-6.9226000000000001E-3</v>
      </c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</row>
    <row r="2640" spans="1:17" x14ac:dyDescent="0.25">
      <c r="A2640" t="str">
        <f t="shared" si="41"/>
        <v>4_475</v>
      </c>
      <c r="B2640" s="1">
        <v>4</v>
      </c>
      <c r="C2640" s="1">
        <v>475</v>
      </c>
      <c r="D2640" s="1">
        <v>-2.1604000000000001</v>
      </c>
      <c r="E2640" s="1">
        <v>0.99080000000000001</v>
      </c>
      <c r="F2640" s="1">
        <v>1.7606E-2</v>
      </c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</row>
    <row r="2641" spans="1:17" x14ac:dyDescent="0.25">
      <c r="A2641" t="str">
        <f t="shared" si="41"/>
        <v>4_476</v>
      </c>
      <c r="B2641" s="1">
        <v>4</v>
      </c>
      <c r="C2641" s="1">
        <v>476</v>
      </c>
      <c r="D2641" s="1">
        <v>-2.1122999999999998</v>
      </c>
      <c r="E2641" s="1">
        <v>0.98912</v>
      </c>
      <c r="F2641" s="1">
        <v>-5.5561999999999999E-3</v>
      </c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</row>
    <row r="2642" spans="1:17" x14ac:dyDescent="0.25">
      <c r="A2642" t="str">
        <f t="shared" si="41"/>
        <v>4_477</v>
      </c>
      <c r="B2642" s="1">
        <v>4</v>
      </c>
      <c r="C2642" s="1">
        <v>477</v>
      </c>
      <c r="D2642" s="1">
        <v>-1.7935000000000001</v>
      </c>
      <c r="E2642" s="1">
        <v>0.98751999999999995</v>
      </c>
      <c r="F2642" s="1">
        <v>1.9531E-2</v>
      </c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</row>
    <row r="2643" spans="1:17" x14ac:dyDescent="0.25">
      <c r="A2643" t="str">
        <f t="shared" si="41"/>
        <v>4_478</v>
      </c>
      <c r="B2643" s="1">
        <v>4</v>
      </c>
      <c r="C2643" s="1">
        <v>478</v>
      </c>
      <c r="D2643" s="1">
        <v>-1.8544</v>
      </c>
      <c r="E2643" s="1">
        <v>0.98599999999999999</v>
      </c>
      <c r="F2643" s="1">
        <v>-4.0794999999999998E-3</v>
      </c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</row>
    <row r="2644" spans="1:17" x14ac:dyDescent="0.25">
      <c r="A2644" t="str">
        <f t="shared" si="41"/>
        <v>4_479</v>
      </c>
      <c r="B2644" s="1">
        <v>4</v>
      </c>
      <c r="C2644" s="1">
        <v>479</v>
      </c>
      <c r="D2644" s="1">
        <v>-2.0482999999999998</v>
      </c>
      <c r="E2644" s="1">
        <v>0.98445000000000005</v>
      </c>
      <c r="F2644" s="1">
        <v>-9.7695999999999998E-3</v>
      </c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</row>
    <row r="2645" spans="1:17" x14ac:dyDescent="0.25">
      <c r="A2645" t="str">
        <f t="shared" si="41"/>
        <v>4_480</v>
      </c>
      <c r="B2645" s="1">
        <v>4</v>
      </c>
      <c r="C2645" s="1">
        <v>480</v>
      </c>
      <c r="D2645" s="1">
        <v>-1.9997</v>
      </c>
      <c r="E2645" s="1">
        <v>0.98282000000000003</v>
      </c>
      <c r="F2645" s="1">
        <v>1.3894999999999999E-2</v>
      </c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</row>
    <row r="2646" spans="1:17" x14ac:dyDescent="0.25">
      <c r="A2646" t="str">
        <f t="shared" si="41"/>
        <v>4_481</v>
      </c>
      <c r="B2646" s="1">
        <v>4</v>
      </c>
      <c r="C2646" s="1">
        <v>481</v>
      </c>
      <c r="D2646" s="1">
        <v>-2.1122000000000001</v>
      </c>
      <c r="E2646" s="1">
        <v>0.98116999999999999</v>
      </c>
      <c r="F2646" s="1">
        <v>5.9490999999999997E-3</v>
      </c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</row>
    <row r="2647" spans="1:17" x14ac:dyDescent="0.25">
      <c r="A2647" t="str">
        <f t="shared" si="41"/>
        <v>4_482</v>
      </c>
      <c r="B2647" s="1">
        <v>4</v>
      </c>
      <c r="C2647" s="1">
        <v>482</v>
      </c>
      <c r="D2647" s="1">
        <v>-1.6267</v>
      </c>
      <c r="E2647" s="1">
        <v>0.97965000000000002</v>
      </c>
      <c r="F2647" s="1">
        <v>2.7888000000000001E-3</v>
      </c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</row>
    <row r="2648" spans="1:17" x14ac:dyDescent="0.25">
      <c r="A2648" t="str">
        <f t="shared" si="41"/>
        <v>4_483</v>
      </c>
      <c r="B2648" s="1">
        <v>4</v>
      </c>
      <c r="C2648" s="1">
        <v>483</v>
      </c>
      <c r="D2648" s="1">
        <v>-1.8673999999999999</v>
      </c>
      <c r="E2648" s="1">
        <v>0.97824</v>
      </c>
      <c r="F2648" s="1">
        <v>-6.0461999999999998E-3</v>
      </c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</row>
    <row r="2649" spans="1:17" x14ac:dyDescent="0.25">
      <c r="A2649" t="str">
        <f t="shared" si="41"/>
        <v>4_484</v>
      </c>
      <c r="B2649" s="1">
        <v>4</v>
      </c>
      <c r="C2649" s="1">
        <v>484</v>
      </c>
      <c r="D2649" s="1">
        <v>-1.3203</v>
      </c>
      <c r="E2649" s="1">
        <v>0.97704999999999997</v>
      </c>
      <c r="F2649" s="1">
        <v>-1.2615E-3</v>
      </c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</row>
    <row r="2650" spans="1:17" x14ac:dyDescent="0.25">
      <c r="A2650" t="str">
        <f t="shared" si="41"/>
        <v>4_485</v>
      </c>
      <c r="B2650" s="1">
        <v>4</v>
      </c>
      <c r="C2650" s="1">
        <v>485</v>
      </c>
      <c r="D2650" s="1">
        <v>-1.5366</v>
      </c>
      <c r="E2650" s="1">
        <v>0.97587000000000002</v>
      </c>
      <c r="F2650" s="1">
        <v>6.0807999999999999E-3</v>
      </c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</row>
    <row r="2651" spans="1:17" x14ac:dyDescent="0.25">
      <c r="A2651" t="str">
        <f t="shared" si="41"/>
        <v>4_486</v>
      </c>
      <c r="B2651" s="1">
        <v>4</v>
      </c>
      <c r="C2651" s="1">
        <v>486</v>
      </c>
      <c r="D2651" s="1">
        <v>-1.4359</v>
      </c>
      <c r="E2651" s="1">
        <v>0.97463999999999995</v>
      </c>
      <c r="F2651" s="1">
        <v>1.5862999999999999E-2</v>
      </c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</row>
    <row r="2652" spans="1:17" x14ac:dyDescent="0.25">
      <c r="A2652" t="str">
        <f t="shared" si="41"/>
        <v>4_487</v>
      </c>
      <c r="B2652" s="1">
        <v>4</v>
      </c>
      <c r="C2652" s="1">
        <v>487</v>
      </c>
      <c r="D2652" s="1">
        <v>-1.3932</v>
      </c>
      <c r="E2652" s="1">
        <v>0.97343999999999997</v>
      </c>
      <c r="F2652" s="1">
        <v>1.4574999999999999E-2</v>
      </c>
      <c r="G2652" s="1"/>
      <c r="H2652" s="1"/>
      <c r="I2652" s="1"/>
      <c r="J2652" s="1"/>
      <c r="K2652" s="1"/>
      <c r="L2652" s="1"/>
      <c r="M2652" s="1"/>
      <c r="N2652" s="78"/>
      <c r="O2652" s="1"/>
      <c r="P2652" s="1"/>
      <c r="Q2652" s="1"/>
    </row>
    <row r="2653" spans="1:17" x14ac:dyDescent="0.25">
      <c r="A2653" t="str">
        <f t="shared" si="41"/>
        <v>4_488</v>
      </c>
      <c r="B2653" s="1">
        <v>4</v>
      </c>
      <c r="C2653" s="1">
        <v>488</v>
      </c>
      <c r="D2653" s="1">
        <v>-2.0030999999999999</v>
      </c>
      <c r="E2653" s="1">
        <v>0.97202999999999995</v>
      </c>
      <c r="F2653" s="1">
        <v>-2.0782999999999999E-2</v>
      </c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</row>
    <row r="2654" spans="1:17" x14ac:dyDescent="0.25">
      <c r="A2654" t="str">
        <f t="shared" si="41"/>
        <v>4_489</v>
      </c>
      <c r="B2654" s="1">
        <v>4</v>
      </c>
      <c r="C2654" s="1">
        <v>489</v>
      </c>
      <c r="D2654" s="1">
        <v>-2.3744000000000001</v>
      </c>
      <c r="E2654" s="1">
        <v>0.97014</v>
      </c>
      <c r="F2654" s="1">
        <v>-8.9209000000000007E-3</v>
      </c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</row>
    <row r="2655" spans="1:17" x14ac:dyDescent="0.25">
      <c r="A2655" t="str">
        <f t="shared" si="41"/>
        <v>4_490</v>
      </c>
      <c r="B2655" s="1">
        <v>4</v>
      </c>
      <c r="C2655" s="1">
        <v>490</v>
      </c>
      <c r="D2655" s="1">
        <v>-2.4878999999999998</v>
      </c>
      <c r="E2655" s="1">
        <v>0.96806999999999999</v>
      </c>
      <c r="F2655" s="1">
        <v>-2.3734999999999999E-2</v>
      </c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</row>
    <row r="2656" spans="1:17" x14ac:dyDescent="0.25">
      <c r="A2656" t="str">
        <f t="shared" si="41"/>
        <v>4_491</v>
      </c>
      <c r="B2656" s="1">
        <v>4</v>
      </c>
      <c r="C2656" s="1">
        <v>491</v>
      </c>
      <c r="D2656" s="1">
        <v>-2.4262999999999999</v>
      </c>
      <c r="E2656" s="1">
        <v>0.96614999999999995</v>
      </c>
      <c r="F2656" s="1">
        <v>-3.2786999999999997E-2</v>
      </c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</row>
    <row r="2657" spans="1:17" x14ac:dyDescent="0.25">
      <c r="A2657" t="str">
        <f t="shared" si="41"/>
        <v>4_492</v>
      </c>
      <c r="B2657" s="1">
        <v>4</v>
      </c>
      <c r="C2657" s="1">
        <v>492</v>
      </c>
      <c r="D2657" s="1">
        <v>-1.9483999999999999</v>
      </c>
      <c r="E2657" s="1">
        <v>0.96430000000000005</v>
      </c>
      <c r="F2657" s="1">
        <v>9.9247999999999992E-3</v>
      </c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</row>
    <row r="2658" spans="1:17" x14ac:dyDescent="0.25">
      <c r="A2658" t="str">
        <f t="shared" si="41"/>
        <v>4_493</v>
      </c>
      <c r="B2658" s="1">
        <v>4</v>
      </c>
      <c r="C2658" s="1">
        <v>493</v>
      </c>
      <c r="D2658" s="1">
        <v>-2.6324000000000001</v>
      </c>
      <c r="E2658" s="1">
        <v>0.96247000000000005</v>
      </c>
      <c r="F2658" s="1">
        <v>-1.7316000000000002E-2</v>
      </c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</row>
    <row r="2659" spans="1:17" x14ac:dyDescent="0.25">
      <c r="A2659" t="str">
        <f t="shared" si="41"/>
        <v>4_494</v>
      </c>
      <c r="B2659" s="1">
        <v>4</v>
      </c>
      <c r="C2659" s="1">
        <v>494</v>
      </c>
      <c r="D2659" s="1">
        <v>-2.5609000000000002</v>
      </c>
      <c r="E2659" s="1">
        <v>0.96040999999999999</v>
      </c>
      <c r="F2659" s="1">
        <v>-1.8523999999999999E-2</v>
      </c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</row>
    <row r="2660" spans="1:17" x14ac:dyDescent="0.25">
      <c r="A2660" t="str">
        <f t="shared" si="41"/>
        <v>4_495</v>
      </c>
      <c r="B2660" s="1">
        <v>4</v>
      </c>
      <c r="C2660" s="1">
        <v>495</v>
      </c>
      <c r="D2660" s="1">
        <v>-2.395</v>
      </c>
      <c r="E2660" s="1">
        <v>0.95847000000000004</v>
      </c>
      <c r="F2660" s="1">
        <v>1.5323E-2</v>
      </c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</row>
    <row r="2661" spans="1:17" x14ac:dyDescent="0.25">
      <c r="A2661" t="str">
        <f t="shared" si="41"/>
        <v>4_496</v>
      </c>
      <c r="B2661" s="1">
        <v>4</v>
      </c>
      <c r="C2661" s="1">
        <v>496</v>
      </c>
      <c r="D2661" s="1">
        <v>-2.323</v>
      </c>
      <c r="E2661" s="1">
        <v>0.95648</v>
      </c>
      <c r="F2661" s="1">
        <v>-2.1610000000000002E-3</v>
      </c>
      <c r="G2661" s="1"/>
      <c r="H2661" s="1"/>
      <c r="I2661" s="1"/>
      <c r="J2661" s="1"/>
      <c r="K2661" s="1"/>
      <c r="L2661" s="78"/>
      <c r="M2661" s="1"/>
      <c r="N2661" s="1"/>
      <c r="O2661" s="1"/>
      <c r="P2661" s="1"/>
      <c r="Q2661" s="1"/>
    </row>
    <row r="2662" spans="1:17" x14ac:dyDescent="0.25">
      <c r="A2662" t="str">
        <f t="shared" si="41"/>
        <v>4_497</v>
      </c>
      <c r="B2662" s="1">
        <v>4</v>
      </c>
      <c r="C2662" s="1">
        <v>497</v>
      </c>
      <c r="D2662" s="1">
        <v>-2.5727000000000002</v>
      </c>
      <c r="E2662" s="1">
        <v>0.95445000000000002</v>
      </c>
      <c r="F2662" s="1">
        <v>1.3509999999999999E-2</v>
      </c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</row>
    <row r="2663" spans="1:17" x14ac:dyDescent="0.25">
      <c r="A2663" t="str">
        <f t="shared" si="41"/>
        <v>4_498</v>
      </c>
      <c r="B2663" s="1">
        <v>4</v>
      </c>
      <c r="C2663" s="1">
        <v>498</v>
      </c>
      <c r="D2663" s="1">
        <v>-2.4413999999999998</v>
      </c>
      <c r="E2663" s="1">
        <v>0.95245999999999997</v>
      </c>
      <c r="F2663" s="1">
        <v>-1.6004000000000001E-2</v>
      </c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</row>
    <row r="2664" spans="1:17" x14ac:dyDescent="0.25">
      <c r="A2664" t="str">
        <f t="shared" si="41"/>
        <v>4_499</v>
      </c>
      <c r="B2664" s="1">
        <v>4</v>
      </c>
      <c r="C2664" s="1">
        <v>499</v>
      </c>
      <c r="D2664" s="1">
        <v>-2.1884000000000001</v>
      </c>
      <c r="E2664" s="1">
        <v>0.95048999999999995</v>
      </c>
      <c r="F2664" s="1">
        <v>-6.8165999999999999E-3</v>
      </c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</row>
    <row r="2665" spans="1:17" x14ac:dyDescent="0.25">
      <c r="A2665" t="str">
        <f t="shared" si="41"/>
        <v>4_500</v>
      </c>
      <c r="B2665" s="1">
        <v>4</v>
      </c>
      <c r="C2665" s="1">
        <v>500</v>
      </c>
      <c r="D2665" s="1">
        <v>-2.5344000000000002</v>
      </c>
      <c r="E2665" s="1">
        <v>0.94864999999999999</v>
      </c>
      <c r="F2665" s="1">
        <v>-7.3774000000000001E-3</v>
      </c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</row>
    <row r="2666" spans="1:17" x14ac:dyDescent="0.25">
      <c r="A2666" t="str">
        <f t="shared" si="41"/>
        <v>4_501</v>
      </c>
      <c r="B2666" s="1">
        <v>4</v>
      </c>
      <c r="C2666" s="1">
        <v>501</v>
      </c>
      <c r="D2666" s="1">
        <v>-2.6190000000000002</v>
      </c>
      <c r="E2666" s="1">
        <v>0.94667999999999997</v>
      </c>
      <c r="F2666" s="1">
        <v>1.3074000000000001E-2</v>
      </c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</row>
    <row r="2667" spans="1:17" x14ac:dyDescent="0.25">
      <c r="A2667" t="str">
        <f t="shared" si="41"/>
        <v>4_502</v>
      </c>
      <c r="B2667" s="1">
        <v>4</v>
      </c>
      <c r="C2667" s="1">
        <v>502</v>
      </c>
      <c r="D2667" s="1">
        <v>-2.8769999999999998</v>
      </c>
      <c r="E2667" s="1">
        <v>0.94466000000000006</v>
      </c>
      <c r="F2667" s="1">
        <v>-2.3938999999999998E-2</v>
      </c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</row>
    <row r="2668" spans="1:17" x14ac:dyDescent="0.25">
      <c r="A2668" t="str">
        <f t="shared" si="41"/>
        <v>4_503</v>
      </c>
      <c r="B2668" s="1">
        <v>4</v>
      </c>
      <c r="C2668" s="1">
        <v>503</v>
      </c>
      <c r="D2668" s="1">
        <v>-3.0066000000000002</v>
      </c>
      <c r="E2668" s="1">
        <v>0.94227000000000005</v>
      </c>
      <c r="F2668" s="1">
        <v>-9.2888999999999992E-3</v>
      </c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</row>
    <row r="2669" spans="1:17" x14ac:dyDescent="0.25">
      <c r="A2669" t="str">
        <f t="shared" si="41"/>
        <v>4_504</v>
      </c>
      <c r="B2669" s="1">
        <v>4</v>
      </c>
      <c r="C2669" s="1">
        <v>504</v>
      </c>
      <c r="D2669" s="1">
        <v>-3.2039</v>
      </c>
      <c r="E2669" s="1">
        <v>0.93969000000000003</v>
      </c>
      <c r="F2669" s="1">
        <v>-1.6365999999999999E-2</v>
      </c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</row>
    <row r="2670" spans="1:17" x14ac:dyDescent="0.25">
      <c r="A2670" t="str">
        <f t="shared" si="41"/>
        <v>4_505</v>
      </c>
      <c r="B2670" s="1">
        <v>4</v>
      </c>
      <c r="C2670" s="1">
        <v>505</v>
      </c>
      <c r="D2670" s="1">
        <v>-3.1227</v>
      </c>
      <c r="E2670" s="1">
        <v>0.93725999999999998</v>
      </c>
      <c r="F2670" s="1">
        <v>2.4802999999999999E-2</v>
      </c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</row>
    <row r="2671" spans="1:17" x14ac:dyDescent="0.25">
      <c r="A2671" t="str">
        <f t="shared" si="41"/>
        <v>4_506</v>
      </c>
      <c r="B2671" s="1">
        <v>4</v>
      </c>
      <c r="C2671" s="1">
        <v>506</v>
      </c>
      <c r="D2671" s="1">
        <v>-2.8955000000000002</v>
      </c>
      <c r="E2671" s="1">
        <v>0.93493999999999999</v>
      </c>
      <c r="F2671" s="1">
        <v>-1.6372999999999999E-2</v>
      </c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</row>
    <row r="2672" spans="1:17" x14ac:dyDescent="0.25">
      <c r="A2672" t="str">
        <f t="shared" si="41"/>
        <v>4_507</v>
      </c>
      <c r="B2672" s="1">
        <v>4</v>
      </c>
      <c r="C2672" s="1">
        <v>507</v>
      </c>
      <c r="D2672" s="1">
        <v>-3.0619999999999998</v>
      </c>
      <c r="E2672" s="1">
        <v>0.93252000000000002</v>
      </c>
      <c r="F2672" s="1">
        <v>-7.2840999999999999E-3</v>
      </c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</row>
    <row r="2673" spans="1:17" x14ac:dyDescent="0.25">
      <c r="A2673" t="str">
        <f t="shared" si="41"/>
        <v>4_508</v>
      </c>
      <c r="B2673" s="1">
        <v>4</v>
      </c>
      <c r="C2673" s="1">
        <v>508</v>
      </c>
      <c r="D2673" s="1">
        <v>-3.0686</v>
      </c>
      <c r="E2673" s="1">
        <v>0.93017000000000005</v>
      </c>
      <c r="F2673" s="1">
        <v>-1.5518000000000001E-2</v>
      </c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</row>
    <row r="2674" spans="1:17" x14ac:dyDescent="0.25">
      <c r="A2674" t="str">
        <f t="shared" si="41"/>
        <v>4_509</v>
      </c>
      <c r="B2674" s="1">
        <v>4</v>
      </c>
      <c r="C2674" s="1">
        <v>509</v>
      </c>
      <c r="D2674" s="1">
        <v>-2.7086999999999999</v>
      </c>
      <c r="E2674" s="1">
        <v>0.92796000000000001</v>
      </c>
      <c r="F2674" s="1">
        <v>1.0078E-2</v>
      </c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</row>
    <row r="2675" spans="1:17" x14ac:dyDescent="0.25">
      <c r="A2675" t="str">
        <f t="shared" si="41"/>
        <v>4_510</v>
      </c>
      <c r="B2675" s="1">
        <v>4</v>
      </c>
      <c r="C2675" s="1">
        <v>510</v>
      </c>
      <c r="D2675" s="1">
        <v>-2.9895999999999998</v>
      </c>
      <c r="E2675" s="1">
        <v>0.92581999999999998</v>
      </c>
      <c r="F2675" s="1">
        <v>2.4989000000000001E-3</v>
      </c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</row>
    <row r="2676" spans="1:17" x14ac:dyDescent="0.25">
      <c r="A2676" t="str">
        <f t="shared" si="41"/>
        <v>4_511</v>
      </c>
      <c r="B2676" s="1">
        <v>4</v>
      </c>
      <c r="C2676" s="1">
        <v>511</v>
      </c>
      <c r="D2676" s="1">
        <v>-3.6341000000000001</v>
      </c>
      <c r="E2676" s="1">
        <v>0.92332000000000003</v>
      </c>
      <c r="F2676" s="1">
        <v>-6.8776999999999996E-3</v>
      </c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</row>
    <row r="2677" spans="1:17" x14ac:dyDescent="0.25">
      <c r="A2677" t="str">
        <f t="shared" si="41"/>
        <v>4_512</v>
      </c>
      <c r="B2677" s="1">
        <v>4</v>
      </c>
      <c r="C2677" s="1">
        <v>512</v>
      </c>
      <c r="D2677" s="1">
        <v>-4.0232999999999999</v>
      </c>
      <c r="E2677" s="1">
        <v>0.92042999999999997</v>
      </c>
      <c r="F2677" s="1">
        <v>-3.0121999999999999E-2</v>
      </c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</row>
    <row r="2678" spans="1:17" x14ac:dyDescent="0.25">
      <c r="A2678" t="str">
        <f t="shared" si="41"/>
        <v>4_513</v>
      </c>
      <c r="B2678" s="1">
        <v>4</v>
      </c>
      <c r="C2678" s="1">
        <v>513</v>
      </c>
      <c r="D2678" s="1">
        <v>-4.0547000000000004</v>
      </c>
      <c r="E2678" s="1">
        <v>0.91735999999999995</v>
      </c>
      <c r="F2678" s="1">
        <v>-5.5434999999999998E-3</v>
      </c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</row>
    <row r="2679" spans="1:17" x14ac:dyDescent="0.25">
      <c r="A2679" t="str">
        <f t="shared" si="41"/>
        <v>4_514</v>
      </c>
      <c r="B2679" s="1">
        <v>4</v>
      </c>
      <c r="C2679" s="1">
        <v>514</v>
      </c>
      <c r="D2679" s="1">
        <v>-4.1677</v>
      </c>
      <c r="E2679" s="1">
        <v>0.91425000000000001</v>
      </c>
      <c r="F2679" s="1">
        <v>1.1896E-2</v>
      </c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</row>
    <row r="2680" spans="1:17" x14ac:dyDescent="0.25">
      <c r="A2680" t="str">
        <f t="shared" si="41"/>
        <v>4_515</v>
      </c>
      <c r="B2680" s="1">
        <v>4</v>
      </c>
      <c r="C2680" s="1">
        <v>515</v>
      </c>
      <c r="D2680" s="1">
        <v>-3.9851000000000001</v>
      </c>
      <c r="E2680" s="1">
        <v>0.91117000000000004</v>
      </c>
      <c r="F2680" s="1">
        <v>1.6811E-2</v>
      </c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</row>
    <row r="2681" spans="1:17" x14ac:dyDescent="0.25">
      <c r="A2681" t="str">
        <f t="shared" si="41"/>
        <v>4_516</v>
      </c>
      <c r="B2681" s="1">
        <v>4</v>
      </c>
      <c r="C2681" s="1">
        <v>516</v>
      </c>
      <c r="D2681" s="1">
        <v>-3.8672</v>
      </c>
      <c r="E2681" s="1">
        <v>0.90820000000000001</v>
      </c>
      <c r="F2681" s="1">
        <v>1.5183E-2</v>
      </c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</row>
    <row r="2682" spans="1:17" x14ac:dyDescent="0.25">
      <c r="A2682" t="str">
        <f t="shared" si="41"/>
        <v>4_517</v>
      </c>
      <c r="B2682" s="1">
        <v>4</v>
      </c>
      <c r="C2682" s="1">
        <v>517</v>
      </c>
      <c r="D2682" s="1">
        <v>-3.8403</v>
      </c>
      <c r="E2682" s="1">
        <v>0.90525999999999995</v>
      </c>
      <c r="F2682" s="1">
        <v>-2.9961999999999999E-2</v>
      </c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</row>
    <row r="2683" spans="1:17" x14ac:dyDescent="0.25">
      <c r="A2683" t="str">
        <f t="shared" si="41"/>
        <v>4_518</v>
      </c>
      <c r="B2683" s="1">
        <v>4</v>
      </c>
      <c r="C2683" s="1">
        <v>518</v>
      </c>
      <c r="D2683" s="1">
        <v>-4.0716000000000001</v>
      </c>
      <c r="E2683" s="1">
        <v>0.90225</v>
      </c>
      <c r="F2683" s="1">
        <v>-1.4706E-2</v>
      </c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</row>
    <row r="2684" spans="1:17" x14ac:dyDescent="0.25">
      <c r="A2684" t="str">
        <f t="shared" si="41"/>
        <v>4_519</v>
      </c>
      <c r="B2684" s="1">
        <v>4</v>
      </c>
      <c r="C2684" s="1">
        <v>519</v>
      </c>
      <c r="D2684" s="1">
        <v>-4.0175999999999998</v>
      </c>
      <c r="E2684" s="1">
        <v>0.89920999999999995</v>
      </c>
      <c r="F2684" s="1">
        <v>-2.1960999999999999E-3</v>
      </c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</row>
    <row r="2685" spans="1:17" x14ac:dyDescent="0.25">
      <c r="A2685" t="str">
        <f t="shared" si="41"/>
        <v>4_520</v>
      </c>
      <c r="B2685" s="1">
        <v>4</v>
      </c>
      <c r="C2685" s="1">
        <v>520</v>
      </c>
      <c r="D2685" s="1">
        <v>-3.8468</v>
      </c>
      <c r="E2685" s="1">
        <v>0.89620999999999995</v>
      </c>
      <c r="F2685" s="1">
        <v>1.259E-2</v>
      </c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</row>
    <row r="2686" spans="1:17" x14ac:dyDescent="0.25">
      <c r="A2686" t="str">
        <f t="shared" si="41"/>
        <v>4_521</v>
      </c>
      <c r="B2686" s="1">
        <v>4</v>
      </c>
      <c r="C2686" s="1">
        <v>521</v>
      </c>
      <c r="D2686" s="1">
        <v>-4.2329999999999997</v>
      </c>
      <c r="E2686" s="1">
        <v>0.8931</v>
      </c>
      <c r="F2686" s="1">
        <v>-1.0022E-2</v>
      </c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</row>
    <row r="2687" spans="1:17" x14ac:dyDescent="0.25">
      <c r="A2687" t="str">
        <f t="shared" si="41"/>
        <v>4_522</v>
      </c>
      <c r="B2687" s="1">
        <v>4</v>
      </c>
      <c r="C2687" s="1">
        <v>522</v>
      </c>
      <c r="D2687" s="1">
        <v>-4.6279000000000003</v>
      </c>
      <c r="E2687" s="1">
        <v>0.88978999999999997</v>
      </c>
      <c r="F2687" s="1">
        <v>-1.8209999999999999E-3</v>
      </c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</row>
    <row r="2688" spans="1:17" x14ac:dyDescent="0.25">
      <c r="A2688" t="str">
        <f t="shared" si="41"/>
        <v>4_523</v>
      </c>
      <c r="B2688" s="1">
        <v>4</v>
      </c>
      <c r="C2688" s="1">
        <v>523</v>
      </c>
      <c r="D2688" s="1">
        <v>-4.3539000000000003</v>
      </c>
      <c r="E2688" s="1">
        <v>0.88651000000000002</v>
      </c>
      <c r="F2688" s="1">
        <v>-4.7200999999999996E-3</v>
      </c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</row>
    <row r="2689" spans="1:17" x14ac:dyDescent="0.25">
      <c r="A2689" t="str">
        <f t="shared" si="41"/>
        <v>4_524</v>
      </c>
      <c r="B2689" s="1">
        <v>4</v>
      </c>
      <c r="C2689" s="1">
        <v>524</v>
      </c>
      <c r="D2689" s="1">
        <v>-4.0622999999999996</v>
      </c>
      <c r="E2689" s="1">
        <v>0.88338000000000005</v>
      </c>
      <c r="F2689" s="1">
        <v>1.1241000000000001E-3</v>
      </c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</row>
    <row r="2690" spans="1:17" x14ac:dyDescent="0.25">
      <c r="A2690" t="str">
        <f t="shared" si="41"/>
        <v>4_525</v>
      </c>
      <c r="B2690" s="1">
        <v>4</v>
      </c>
      <c r="C2690" s="1">
        <v>525</v>
      </c>
      <c r="D2690" s="1">
        <v>-3.9342000000000001</v>
      </c>
      <c r="E2690" s="1">
        <v>0.88038000000000005</v>
      </c>
      <c r="F2690" s="1">
        <v>7.1947000000000001E-3</v>
      </c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</row>
    <row r="2691" spans="1:17" x14ac:dyDescent="0.25">
      <c r="A2691" t="str">
        <f t="shared" ref="A2691:A2754" si="42">B2691&amp;"_"&amp;C2691</f>
        <v>4_526</v>
      </c>
      <c r="B2691" s="1">
        <v>4</v>
      </c>
      <c r="C2691" s="1">
        <v>526</v>
      </c>
      <c r="D2691" s="1">
        <v>-3.8690000000000002</v>
      </c>
      <c r="E2691" s="1">
        <v>0.87768000000000002</v>
      </c>
      <c r="F2691" s="1">
        <v>-1.5269E-2</v>
      </c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</row>
    <row r="2692" spans="1:17" x14ac:dyDescent="0.25">
      <c r="A2692" t="str">
        <f t="shared" si="42"/>
        <v>4_527</v>
      </c>
      <c r="B2692" s="1">
        <v>4</v>
      </c>
      <c r="C2692" s="1">
        <v>527</v>
      </c>
      <c r="D2692" s="1">
        <v>-4.0224000000000002</v>
      </c>
      <c r="E2692" s="78">
        <v>0.87480999999999998</v>
      </c>
      <c r="F2692" s="78">
        <v>-7.0669000000000001E-3</v>
      </c>
      <c r="G2692" s="78"/>
      <c r="H2692" s="1"/>
      <c r="I2692" s="1"/>
      <c r="J2692" s="1"/>
      <c r="K2692" s="1"/>
      <c r="L2692" s="1"/>
      <c r="M2692" s="1"/>
      <c r="N2692" s="1"/>
      <c r="O2692" s="1"/>
      <c r="P2692" s="1"/>
      <c r="Q2692" s="1"/>
    </row>
    <row r="2693" spans="1:17" x14ac:dyDescent="0.25">
      <c r="A2693" t="str">
        <f t="shared" si="42"/>
        <v>4_528</v>
      </c>
      <c r="B2693" s="1">
        <v>4</v>
      </c>
      <c r="C2693" s="1">
        <v>528</v>
      </c>
      <c r="D2693" s="1">
        <v>-3.802</v>
      </c>
      <c r="E2693" s="1">
        <v>0.87204000000000004</v>
      </c>
      <c r="F2693" s="1">
        <v>6.7453000000000001E-3</v>
      </c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</row>
    <row r="2694" spans="1:17" x14ac:dyDescent="0.25">
      <c r="A2694" t="str">
        <f t="shared" si="42"/>
        <v>4_529</v>
      </c>
      <c r="B2694" s="1">
        <v>4</v>
      </c>
      <c r="C2694" s="1">
        <v>529</v>
      </c>
      <c r="D2694" s="1">
        <v>-3.2738999999999998</v>
      </c>
      <c r="E2694" s="1">
        <v>0.86948000000000003</v>
      </c>
      <c r="F2694" s="1">
        <v>3.8337000000000003E-2</v>
      </c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</row>
    <row r="2695" spans="1:17" x14ac:dyDescent="0.25">
      <c r="A2695" t="str">
        <f t="shared" si="42"/>
        <v>4_530</v>
      </c>
      <c r="B2695" s="1">
        <v>4</v>
      </c>
      <c r="C2695" s="1">
        <v>530</v>
      </c>
      <c r="D2695" s="1">
        <v>-2.8249</v>
      </c>
      <c r="E2695" s="1">
        <v>0.86726000000000003</v>
      </c>
      <c r="F2695" s="1">
        <v>-1.6402E-2</v>
      </c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</row>
    <row r="2696" spans="1:17" x14ac:dyDescent="0.25">
      <c r="A2696" t="str">
        <f t="shared" si="42"/>
        <v>4_531</v>
      </c>
      <c r="B2696" s="1">
        <v>4</v>
      </c>
      <c r="C2696" s="1">
        <v>531</v>
      </c>
      <c r="D2696" s="1">
        <v>-2.7387999999999999</v>
      </c>
      <c r="E2696" s="1">
        <v>0.86516000000000004</v>
      </c>
      <c r="F2696" s="1">
        <v>7.9614000000000004E-3</v>
      </c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</row>
    <row r="2697" spans="1:17" x14ac:dyDescent="0.25">
      <c r="A2697" t="str">
        <f t="shared" si="42"/>
        <v>4_532</v>
      </c>
      <c r="B2697" s="1">
        <v>4</v>
      </c>
      <c r="C2697" s="1">
        <v>532</v>
      </c>
      <c r="D2697" s="1">
        <v>-3.0750999999999999</v>
      </c>
      <c r="E2697" s="1">
        <v>0.86309999999999998</v>
      </c>
      <c r="F2697" s="1">
        <v>-1.5547999999999999E-2</v>
      </c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</row>
    <row r="2698" spans="1:17" x14ac:dyDescent="0.25">
      <c r="A2698" t="str">
        <f t="shared" si="42"/>
        <v>4_533</v>
      </c>
      <c r="B2698" s="1">
        <v>4</v>
      </c>
      <c r="C2698" s="1">
        <v>533</v>
      </c>
      <c r="D2698" s="1">
        <v>-2.8582999999999998</v>
      </c>
      <c r="E2698" s="1">
        <v>0.86099999999999999</v>
      </c>
      <c r="F2698" s="1">
        <v>3.4542000000000002E-3</v>
      </c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</row>
    <row r="2699" spans="1:17" x14ac:dyDescent="0.25">
      <c r="A2699" t="str">
        <f t="shared" si="42"/>
        <v>4_534</v>
      </c>
      <c r="B2699" s="1">
        <v>4</v>
      </c>
      <c r="C2699" s="1">
        <v>534</v>
      </c>
      <c r="D2699" s="1">
        <v>-2.6779999999999999</v>
      </c>
      <c r="E2699" s="1">
        <v>0.85907999999999995</v>
      </c>
      <c r="F2699" s="1">
        <v>-2.4893999999999999E-2</v>
      </c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</row>
    <row r="2700" spans="1:17" x14ac:dyDescent="0.25">
      <c r="A2700" t="str">
        <f t="shared" si="42"/>
        <v>4_535</v>
      </c>
      <c r="B2700" s="1">
        <v>4</v>
      </c>
      <c r="C2700" s="1">
        <v>535</v>
      </c>
      <c r="D2700" s="1">
        <v>-2.4430999999999998</v>
      </c>
      <c r="E2700" s="1">
        <v>0.85719000000000001</v>
      </c>
      <c r="F2700" s="1">
        <v>-3.9148999999999998E-3</v>
      </c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</row>
    <row r="2701" spans="1:17" x14ac:dyDescent="0.25">
      <c r="A2701" t="str">
        <f t="shared" si="42"/>
        <v>4_536</v>
      </c>
      <c r="B2701" s="1">
        <v>4</v>
      </c>
      <c r="C2701" s="1">
        <v>536</v>
      </c>
      <c r="D2701" s="1">
        <v>-2.5781999999999998</v>
      </c>
      <c r="E2701" s="1">
        <v>0.85535000000000005</v>
      </c>
      <c r="F2701" s="1">
        <v>1.0606000000000001E-2</v>
      </c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</row>
    <row r="2702" spans="1:17" x14ac:dyDescent="0.25">
      <c r="A2702" t="str">
        <f t="shared" si="42"/>
        <v>4_537</v>
      </c>
      <c r="B2702" s="1">
        <v>4</v>
      </c>
      <c r="C2702" s="1">
        <v>537</v>
      </c>
      <c r="D2702" s="1">
        <v>-3.0112999999999999</v>
      </c>
      <c r="E2702" s="1">
        <v>0.85343000000000002</v>
      </c>
      <c r="F2702" s="1">
        <v>-5.2243000000000003E-3</v>
      </c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</row>
    <row r="2703" spans="1:17" x14ac:dyDescent="0.25">
      <c r="A2703" t="str">
        <f t="shared" si="42"/>
        <v>4_538</v>
      </c>
      <c r="B2703" s="1">
        <v>4</v>
      </c>
      <c r="C2703" s="1">
        <v>538</v>
      </c>
      <c r="D2703" s="1">
        <v>-3.1234999999999999</v>
      </c>
      <c r="E2703" s="1">
        <v>0.85128999999999999</v>
      </c>
      <c r="F2703" s="1">
        <v>-5.0904000000000001E-3</v>
      </c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</row>
    <row r="2704" spans="1:17" x14ac:dyDescent="0.25">
      <c r="A2704" t="str">
        <f t="shared" si="42"/>
        <v>4_539</v>
      </c>
      <c r="B2704" s="1">
        <v>4</v>
      </c>
      <c r="C2704" s="1">
        <v>539</v>
      </c>
      <c r="D2704" s="1">
        <v>-3.3643000000000001</v>
      </c>
      <c r="E2704" s="1">
        <v>0.84897999999999996</v>
      </c>
      <c r="F2704" s="1">
        <v>3.8205999999999997E-2</v>
      </c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</row>
    <row r="2705" spans="1:17" x14ac:dyDescent="0.25">
      <c r="A2705" t="str">
        <f t="shared" si="42"/>
        <v>4_540</v>
      </c>
      <c r="B2705" s="1">
        <v>4</v>
      </c>
      <c r="C2705" s="1">
        <v>540</v>
      </c>
      <c r="D2705" s="1">
        <v>-3.8881999999999999</v>
      </c>
      <c r="E2705" s="1">
        <v>0.84645999999999999</v>
      </c>
      <c r="F2705" s="1">
        <v>-2.0369999999999999E-2</v>
      </c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</row>
    <row r="2706" spans="1:17" x14ac:dyDescent="0.25">
      <c r="A2706" t="str">
        <f t="shared" si="42"/>
        <v>4_541</v>
      </c>
      <c r="B2706" s="1">
        <v>4</v>
      </c>
      <c r="C2706" s="1">
        <v>541</v>
      </c>
      <c r="D2706" s="1">
        <v>-4.5865999999999998</v>
      </c>
      <c r="E2706" s="1">
        <v>0.84331999999999996</v>
      </c>
      <c r="F2706" s="1">
        <v>-3.3111000000000002E-2</v>
      </c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</row>
    <row r="2707" spans="1:17" x14ac:dyDescent="0.25">
      <c r="A2707" t="str">
        <f t="shared" si="42"/>
        <v>4_542</v>
      </c>
      <c r="B2707" s="1">
        <v>4</v>
      </c>
      <c r="C2707" s="1">
        <v>542</v>
      </c>
      <c r="D2707" s="1">
        <v>-4.7435999999999998</v>
      </c>
      <c r="E2707" s="1">
        <v>0.83997999999999995</v>
      </c>
      <c r="F2707" s="1">
        <v>3.3668000000000001E-4</v>
      </c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</row>
    <row r="2708" spans="1:17" x14ac:dyDescent="0.25">
      <c r="A2708" t="str">
        <f t="shared" si="42"/>
        <v>4_543</v>
      </c>
      <c r="B2708" s="1">
        <v>4</v>
      </c>
      <c r="C2708" s="1">
        <v>543</v>
      </c>
      <c r="D2708" s="1">
        <v>-4.4709000000000003</v>
      </c>
      <c r="E2708" s="1">
        <v>0.83674000000000004</v>
      </c>
      <c r="F2708" s="1">
        <v>7.5687000000000003E-3</v>
      </c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</row>
    <row r="2709" spans="1:17" x14ac:dyDescent="0.25">
      <c r="A2709" t="str">
        <f t="shared" si="42"/>
        <v>4_544</v>
      </c>
      <c r="B2709" s="1">
        <v>4</v>
      </c>
      <c r="C2709" s="1">
        <v>544</v>
      </c>
      <c r="D2709" s="1">
        <v>-4.2328000000000001</v>
      </c>
      <c r="E2709" s="1">
        <v>0.83374999999999999</v>
      </c>
      <c r="F2709" s="1">
        <v>-2.4271000000000001E-2</v>
      </c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</row>
    <row r="2710" spans="1:17" x14ac:dyDescent="0.25">
      <c r="A2710" t="str">
        <f t="shared" si="42"/>
        <v>4_545</v>
      </c>
      <c r="B2710" s="1">
        <v>4</v>
      </c>
      <c r="C2710" s="1">
        <v>545</v>
      </c>
      <c r="D2710" s="1">
        <v>-4.3101000000000003</v>
      </c>
      <c r="E2710" s="1">
        <v>0.83089000000000002</v>
      </c>
      <c r="F2710" s="1">
        <v>7.2765E-3</v>
      </c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</row>
    <row r="2711" spans="1:17" x14ac:dyDescent="0.25">
      <c r="A2711" t="str">
        <f t="shared" si="42"/>
        <v>4_546</v>
      </c>
      <c r="B2711" s="1">
        <v>4</v>
      </c>
      <c r="C2711" s="1">
        <v>546</v>
      </c>
      <c r="D2711" s="1">
        <v>-4.0769000000000002</v>
      </c>
      <c r="E2711" s="1">
        <v>0.82796000000000003</v>
      </c>
      <c r="F2711" s="1">
        <v>2.2463E-2</v>
      </c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</row>
    <row r="2712" spans="1:17" x14ac:dyDescent="0.25">
      <c r="A2712" t="str">
        <f t="shared" si="42"/>
        <v>4_547</v>
      </c>
      <c r="B2712" s="1">
        <v>4</v>
      </c>
      <c r="C2712" s="1">
        <v>547</v>
      </c>
      <c r="D2712" s="1">
        <v>-3.8647</v>
      </c>
      <c r="E2712" s="1">
        <v>0.82523000000000002</v>
      </c>
      <c r="F2712" s="1">
        <v>8.8451999999999992E-3</v>
      </c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</row>
    <row r="2713" spans="1:17" x14ac:dyDescent="0.25">
      <c r="A2713" t="str">
        <f t="shared" si="42"/>
        <v>4_548</v>
      </c>
      <c r="B2713" s="1">
        <v>4</v>
      </c>
      <c r="C2713" s="1">
        <v>548</v>
      </c>
      <c r="D2713" s="1">
        <v>-4.0114000000000001</v>
      </c>
      <c r="E2713" s="1">
        <v>0.82252000000000003</v>
      </c>
      <c r="F2713" s="1">
        <v>-1.128E-2</v>
      </c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</row>
    <row r="2714" spans="1:17" x14ac:dyDescent="0.25">
      <c r="A2714" t="str">
        <f t="shared" si="42"/>
        <v>4_549</v>
      </c>
      <c r="B2714" s="1">
        <v>4</v>
      </c>
      <c r="C2714" s="1">
        <v>549</v>
      </c>
      <c r="D2714" s="1">
        <v>-4.0868000000000002</v>
      </c>
      <c r="E2714" s="1">
        <v>0.81974999999999998</v>
      </c>
      <c r="F2714" s="1">
        <v>7.2968E-3</v>
      </c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</row>
    <row r="2715" spans="1:17" x14ac:dyDescent="0.25">
      <c r="A2715" t="str">
        <f t="shared" si="42"/>
        <v>4_550</v>
      </c>
      <c r="B2715" s="1">
        <v>4</v>
      </c>
      <c r="C2715" s="1">
        <v>550</v>
      </c>
      <c r="D2715" s="1">
        <v>-3.9138000000000002</v>
      </c>
      <c r="E2715" s="1">
        <v>0.81701999999999997</v>
      </c>
      <c r="F2715" s="1">
        <v>-4.6030000000000003E-3</v>
      </c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</row>
    <row r="2716" spans="1:17" x14ac:dyDescent="0.25">
      <c r="A2716" t="str">
        <f t="shared" si="42"/>
        <v>4_551</v>
      </c>
      <c r="B2716" s="1">
        <v>4</v>
      </c>
      <c r="C2716" s="1">
        <v>551</v>
      </c>
      <c r="D2716" s="1">
        <v>-3.8437999999999999</v>
      </c>
      <c r="E2716" s="1">
        <v>0.81445999999999996</v>
      </c>
      <c r="F2716" s="1">
        <v>2.9697E-3</v>
      </c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</row>
    <row r="2717" spans="1:17" x14ac:dyDescent="0.25">
      <c r="A2717" t="str">
        <f t="shared" si="42"/>
        <v>4_552</v>
      </c>
      <c r="B2717" s="1">
        <v>4</v>
      </c>
      <c r="C2717" s="1">
        <v>552</v>
      </c>
      <c r="D2717" s="1">
        <v>-3.9081000000000001</v>
      </c>
      <c r="E2717" s="1">
        <v>0.81184999999999996</v>
      </c>
      <c r="F2717" s="1">
        <v>-8.0642999999999999E-3</v>
      </c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</row>
    <row r="2718" spans="1:17" x14ac:dyDescent="0.25">
      <c r="A2718" t="str">
        <f t="shared" si="42"/>
        <v>4_553</v>
      </c>
      <c r="B2718" s="1">
        <v>4</v>
      </c>
      <c r="C2718" s="1">
        <v>553</v>
      </c>
      <c r="D2718" s="1">
        <v>-3.5556000000000001</v>
      </c>
      <c r="E2718" s="1">
        <v>0.80940999999999996</v>
      </c>
      <c r="F2718" s="1">
        <v>1.8421E-2</v>
      </c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</row>
    <row r="2719" spans="1:17" x14ac:dyDescent="0.25">
      <c r="A2719" t="str">
        <f t="shared" si="42"/>
        <v>4_554</v>
      </c>
      <c r="B2719" s="1">
        <v>4</v>
      </c>
      <c r="C2719" s="1">
        <v>554</v>
      </c>
      <c r="D2719" s="1">
        <v>-3.8389000000000002</v>
      </c>
      <c r="E2719" s="1">
        <v>0.80688000000000004</v>
      </c>
      <c r="F2719" s="1">
        <v>-1.4404E-2</v>
      </c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</row>
    <row r="2720" spans="1:17" x14ac:dyDescent="0.25">
      <c r="A2720" t="str">
        <f t="shared" si="42"/>
        <v>4_555</v>
      </c>
      <c r="B2720" s="1">
        <v>4</v>
      </c>
      <c r="C2720" s="1">
        <v>555</v>
      </c>
      <c r="D2720" s="1">
        <v>-3.9514</v>
      </c>
      <c r="E2720" s="1">
        <v>0.80430999999999997</v>
      </c>
      <c r="F2720" s="1">
        <v>-8.6913000000000008E-3</v>
      </c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</row>
    <row r="2721" spans="1:17" x14ac:dyDescent="0.25">
      <c r="A2721" t="str">
        <f t="shared" si="42"/>
        <v>4_556</v>
      </c>
      <c r="B2721" s="1">
        <v>4</v>
      </c>
      <c r="C2721" s="1">
        <v>556</v>
      </c>
      <c r="D2721" s="1">
        <v>-4.0598999999999998</v>
      </c>
      <c r="E2721" s="1">
        <v>0.80164000000000002</v>
      </c>
      <c r="F2721" s="1">
        <v>-3.7891999999999999E-3</v>
      </c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</row>
    <row r="2722" spans="1:17" x14ac:dyDescent="0.25">
      <c r="A2722" t="str">
        <f t="shared" si="42"/>
        <v>4_557</v>
      </c>
      <c r="B2722" s="1">
        <v>4</v>
      </c>
      <c r="C2722" s="1">
        <v>557</v>
      </c>
      <c r="D2722" s="1">
        <v>-4.0075000000000003</v>
      </c>
      <c r="E2722" s="1">
        <v>0.79898000000000002</v>
      </c>
      <c r="F2722" s="1">
        <v>1.0840000000000001E-2</v>
      </c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</row>
    <row r="2723" spans="1:17" x14ac:dyDescent="0.25">
      <c r="A2723" t="str">
        <f t="shared" si="42"/>
        <v>4_558</v>
      </c>
      <c r="B2723" s="1">
        <v>4</v>
      </c>
      <c r="C2723" s="1">
        <v>558</v>
      </c>
      <c r="D2723" s="1">
        <v>-4.1479999999999997</v>
      </c>
      <c r="E2723" s="1">
        <v>0.79629000000000005</v>
      </c>
      <c r="F2723" s="1">
        <v>-2.0344999999999999E-2</v>
      </c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</row>
    <row r="2724" spans="1:17" x14ac:dyDescent="0.25">
      <c r="A2724" t="str">
        <f t="shared" si="42"/>
        <v>4_559</v>
      </c>
      <c r="B2724" s="1">
        <v>4</v>
      </c>
      <c r="C2724" s="1">
        <v>559</v>
      </c>
      <c r="D2724" s="1">
        <v>-4.3056999999999999</v>
      </c>
      <c r="E2724" s="1">
        <v>0.79351000000000005</v>
      </c>
      <c r="F2724" s="1">
        <v>1.4756000000000001E-3</v>
      </c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</row>
    <row r="2725" spans="1:17" x14ac:dyDescent="0.25">
      <c r="A2725" t="str">
        <f t="shared" si="42"/>
        <v>4_560</v>
      </c>
      <c r="B2725" s="1">
        <v>4</v>
      </c>
      <c r="C2725" s="1">
        <v>560</v>
      </c>
      <c r="D2725" s="1">
        <v>-4.3277999999999999</v>
      </c>
      <c r="E2725" s="1">
        <v>0.79079999999999995</v>
      </c>
      <c r="F2725" s="1">
        <v>-8.8024000000000002E-3</v>
      </c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</row>
    <row r="2726" spans="1:17" x14ac:dyDescent="0.25">
      <c r="A2726" t="str">
        <f t="shared" si="42"/>
        <v>4_561</v>
      </c>
      <c r="B2726" s="1">
        <v>4</v>
      </c>
      <c r="C2726" s="1">
        <v>561</v>
      </c>
      <c r="D2726" s="1">
        <v>-4.5228000000000002</v>
      </c>
      <c r="E2726" s="1">
        <v>0.78788000000000002</v>
      </c>
      <c r="F2726" s="1">
        <v>2.2301999999999999E-2</v>
      </c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</row>
    <row r="2727" spans="1:17" x14ac:dyDescent="0.25">
      <c r="A2727" t="str">
        <f t="shared" si="42"/>
        <v>4_562</v>
      </c>
      <c r="B2727" s="1">
        <v>4</v>
      </c>
      <c r="C2727" s="1">
        <v>562</v>
      </c>
      <c r="D2727" s="1">
        <v>-4.4827000000000004</v>
      </c>
      <c r="E2727" s="1">
        <v>0.78495000000000004</v>
      </c>
      <c r="F2727" s="1">
        <v>-5.4075E-5</v>
      </c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</row>
    <row r="2728" spans="1:17" x14ac:dyDescent="0.25">
      <c r="A2728" t="str">
        <f t="shared" si="42"/>
        <v>4_563</v>
      </c>
      <c r="B2728" s="1">
        <v>4</v>
      </c>
      <c r="C2728" s="1">
        <v>563</v>
      </c>
      <c r="D2728" s="1">
        <v>-4.5141</v>
      </c>
      <c r="E2728" s="1">
        <v>0.78200999999999998</v>
      </c>
      <c r="F2728" s="1">
        <v>-2.3937E-2</v>
      </c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</row>
    <row r="2729" spans="1:17" x14ac:dyDescent="0.25">
      <c r="A2729" t="str">
        <f t="shared" si="42"/>
        <v>4_564</v>
      </c>
      <c r="B2729" s="1">
        <v>4</v>
      </c>
      <c r="C2729" s="1">
        <v>564</v>
      </c>
      <c r="D2729" s="1">
        <v>-4.7705000000000002</v>
      </c>
      <c r="E2729" s="1">
        <v>0.77888000000000002</v>
      </c>
      <c r="F2729" s="1">
        <v>9.4161999999999996E-3</v>
      </c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</row>
    <row r="2730" spans="1:17" x14ac:dyDescent="0.25">
      <c r="A2730" t="str">
        <f t="shared" si="42"/>
        <v>4_565</v>
      </c>
      <c r="B2730" s="1">
        <v>4</v>
      </c>
      <c r="C2730" s="1">
        <v>565</v>
      </c>
      <c r="D2730" s="1">
        <v>-4.7070999999999996</v>
      </c>
      <c r="E2730" s="1">
        <v>0.77578999999999998</v>
      </c>
      <c r="F2730" s="1">
        <v>4.6461999999999996E-3</v>
      </c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</row>
    <row r="2731" spans="1:17" x14ac:dyDescent="0.25">
      <c r="A2731" t="str">
        <f t="shared" si="42"/>
        <v>4_566</v>
      </c>
      <c r="B2731" s="1">
        <v>4</v>
      </c>
      <c r="C2731" s="1">
        <v>566</v>
      </c>
      <c r="D2731" s="1">
        <v>-4.9598000000000004</v>
      </c>
      <c r="E2731" s="1">
        <v>0.77263999999999999</v>
      </c>
      <c r="F2731" s="1">
        <v>-6.9178999999999996E-4</v>
      </c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</row>
    <row r="2732" spans="1:17" x14ac:dyDescent="0.25">
      <c r="A2732" t="str">
        <f t="shared" si="42"/>
        <v>4_567</v>
      </c>
      <c r="B2732" s="1">
        <v>4</v>
      </c>
      <c r="C2732" s="1">
        <v>567</v>
      </c>
      <c r="D2732" s="1">
        <v>-5.0651999999999999</v>
      </c>
      <c r="E2732" s="1">
        <v>0.76941000000000004</v>
      </c>
      <c r="F2732" s="1">
        <v>1.4413E-2</v>
      </c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</row>
    <row r="2733" spans="1:17" x14ac:dyDescent="0.25">
      <c r="A2733" t="str">
        <f t="shared" si="42"/>
        <v>4_568</v>
      </c>
      <c r="B2733" s="1">
        <v>4</v>
      </c>
      <c r="C2733" s="1">
        <v>568</v>
      </c>
      <c r="D2733" s="1">
        <v>-5.0547000000000004</v>
      </c>
      <c r="E2733" s="1">
        <v>0.76619999999999999</v>
      </c>
      <c r="F2733" s="1">
        <v>9.2326999999999999E-3</v>
      </c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</row>
    <row r="2734" spans="1:17" x14ac:dyDescent="0.25">
      <c r="A2734" t="str">
        <f t="shared" si="42"/>
        <v>4_569</v>
      </c>
      <c r="B2734" s="1">
        <v>4</v>
      </c>
      <c r="C2734" s="1">
        <v>569</v>
      </c>
      <c r="D2734" s="1">
        <v>-5.0475000000000003</v>
      </c>
      <c r="E2734" s="1">
        <v>0.76288999999999996</v>
      </c>
      <c r="F2734" s="1">
        <v>1.4876E-2</v>
      </c>
      <c r="G2734" s="1"/>
      <c r="H2734" s="1"/>
      <c r="I2734" s="1"/>
      <c r="J2734" s="1"/>
      <c r="K2734" s="1"/>
      <c r="L2734" s="1"/>
      <c r="M2734" s="1"/>
      <c r="N2734" s="1"/>
      <c r="O2734" s="78"/>
      <c r="P2734" s="1"/>
      <c r="Q2734" s="1"/>
    </row>
    <row r="2735" spans="1:17" x14ac:dyDescent="0.25">
      <c r="A2735" t="str">
        <f t="shared" si="42"/>
        <v>4_570</v>
      </c>
      <c r="B2735" s="1">
        <v>4</v>
      </c>
      <c r="C2735" s="1">
        <v>570</v>
      </c>
      <c r="D2735" s="1">
        <v>-5.0693000000000001</v>
      </c>
      <c r="E2735" s="1">
        <v>0.75970000000000004</v>
      </c>
      <c r="F2735" s="1">
        <v>-3.2011000000000001E-3</v>
      </c>
      <c r="G2735" s="1"/>
      <c r="H2735" s="1"/>
      <c r="I2735" s="1"/>
      <c r="J2735" s="1"/>
      <c r="K2735" s="1"/>
      <c r="L2735" s="1"/>
      <c r="M2735" s="78"/>
      <c r="N2735" s="1"/>
      <c r="O2735" s="1"/>
      <c r="P2735" s="1"/>
      <c r="Q2735" s="1"/>
    </row>
    <row r="2736" spans="1:17" x14ac:dyDescent="0.25">
      <c r="A2736" t="str">
        <f t="shared" si="42"/>
        <v>4_571</v>
      </c>
      <c r="B2736" s="1">
        <v>4</v>
      </c>
      <c r="C2736" s="1">
        <v>571</v>
      </c>
      <c r="D2736" s="1">
        <v>-5.0118999999999998</v>
      </c>
      <c r="E2736" s="1">
        <v>0.75651999999999997</v>
      </c>
      <c r="F2736" s="1">
        <v>-2.3712E-2</v>
      </c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</row>
    <row r="2737" spans="1:17" x14ac:dyDescent="0.25">
      <c r="A2737" t="str">
        <f t="shared" si="42"/>
        <v>4_572</v>
      </c>
      <c r="B2737" s="1">
        <v>4</v>
      </c>
      <c r="C2737" s="1">
        <v>572</v>
      </c>
      <c r="D2737" s="1">
        <v>-4.8163</v>
      </c>
      <c r="E2737" s="1">
        <v>0.75336999999999998</v>
      </c>
      <c r="F2737" s="1">
        <v>-1.1523E-2</v>
      </c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</row>
    <row r="2738" spans="1:17" x14ac:dyDescent="0.25">
      <c r="A2738" t="str">
        <f t="shared" si="42"/>
        <v>4_573</v>
      </c>
      <c r="B2738" s="1">
        <v>4</v>
      </c>
      <c r="C2738" s="1">
        <v>573</v>
      </c>
      <c r="D2738" s="1">
        <v>-4.8691000000000004</v>
      </c>
      <c r="E2738" s="1">
        <v>0.75034999999999996</v>
      </c>
      <c r="F2738" s="1">
        <v>-1.9830999999999998E-3</v>
      </c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</row>
    <row r="2739" spans="1:17" x14ac:dyDescent="0.25">
      <c r="A2739" t="str">
        <f t="shared" si="42"/>
        <v>4_574</v>
      </c>
      <c r="B2739" s="1">
        <v>4</v>
      </c>
      <c r="C2739" s="1">
        <v>574</v>
      </c>
      <c r="D2739" s="1">
        <v>-5.1375000000000002</v>
      </c>
      <c r="E2739" s="1">
        <v>0.74722999999999995</v>
      </c>
      <c r="F2739" s="1">
        <v>-9.5887000000000003E-3</v>
      </c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</row>
    <row r="2740" spans="1:17" x14ac:dyDescent="0.25">
      <c r="A2740" t="str">
        <f t="shared" si="42"/>
        <v>4_575</v>
      </c>
      <c r="B2740" s="1">
        <v>4</v>
      </c>
      <c r="C2740" s="1">
        <v>575</v>
      </c>
      <c r="D2740" s="1">
        <v>-5.1040999999999999</v>
      </c>
      <c r="E2740" s="1">
        <v>0.74404999999999999</v>
      </c>
      <c r="F2740" s="1">
        <v>4.0927999999999997E-3</v>
      </c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</row>
    <row r="2741" spans="1:17" x14ac:dyDescent="0.25">
      <c r="A2741" t="str">
        <f t="shared" si="42"/>
        <v>4_576</v>
      </c>
      <c r="B2741" s="1">
        <v>4</v>
      </c>
      <c r="C2741" s="1">
        <v>576</v>
      </c>
      <c r="D2741" s="1">
        <v>-4.8324999999999996</v>
      </c>
      <c r="E2741" s="1">
        <v>0.74097999999999997</v>
      </c>
      <c r="F2741" s="1">
        <v>-2.6388999999999999E-2</v>
      </c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</row>
    <row r="2742" spans="1:17" x14ac:dyDescent="0.25">
      <c r="A2742" t="str">
        <f t="shared" si="42"/>
        <v>4_577</v>
      </c>
      <c r="B2742" s="1">
        <v>4</v>
      </c>
      <c r="C2742" s="1">
        <v>577</v>
      </c>
      <c r="D2742" s="1">
        <v>-4.5389999999999997</v>
      </c>
      <c r="E2742" s="1">
        <v>0.73812999999999995</v>
      </c>
      <c r="F2742" s="1">
        <v>-9.2615000000000006E-3</v>
      </c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</row>
    <row r="2743" spans="1:17" x14ac:dyDescent="0.25">
      <c r="A2743" t="str">
        <f t="shared" si="42"/>
        <v>4_578</v>
      </c>
      <c r="B2743" s="1">
        <v>4</v>
      </c>
      <c r="C2743" s="1">
        <v>578</v>
      </c>
      <c r="D2743" s="1">
        <v>-4.8661000000000003</v>
      </c>
      <c r="E2743" s="1">
        <v>0.73526999999999998</v>
      </c>
      <c r="F2743" s="1">
        <v>-2.0693E-2</v>
      </c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</row>
    <row r="2744" spans="1:17" x14ac:dyDescent="0.25">
      <c r="A2744" t="str">
        <f t="shared" si="42"/>
        <v>4_579</v>
      </c>
      <c r="B2744" s="1">
        <v>4</v>
      </c>
      <c r="C2744" s="1">
        <v>579</v>
      </c>
      <c r="D2744" s="1">
        <v>-3.7694999999999999</v>
      </c>
      <c r="E2744" s="1">
        <v>0.73267000000000004</v>
      </c>
      <c r="F2744" s="1">
        <v>4.4152999999999998E-2</v>
      </c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</row>
    <row r="2745" spans="1:17" x14ac:dyDescent="0.25">
      <c r="A2745" t="str">
        <f t="shared" si="42"/>
        <v>4_580</v>
      </c>
      <c r="B2745" s="1">
        <v>4</v>
      </c>
      <c r="C2745" s="1">
        <v>580</v>
      </c>
      <c r="D2745" s="1">
        <v>-3.6514000000000002</v>
      </c>
      <c r="E2745" s="1">
        <v>0.73038000000000003</v>
      </c>
      <c r="F2745" s="1">
        <v>-5.5595999999999996E-3</v>
      </c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</row>
    <row r="2746" spans="1:17" x14ac:dyDescent="0.25">
      <c r="A2746" t="str">
        <f t="shared" si="42"/>
        <v>4_581</v>
      </c>
      <c r="B2746" s="1">
        <v>4</v>
      </c>
      <c r="C2746" s="1">
        <v>581</v>
      </c>
      <c r="D2746" s="1">
        <v>-3.8561000000000001</v>
      </c>
      <c r="E2746" s="1">
        <v>0.72806999999999999</v>
      </c>
      <c r="F2746" s="1">
        <v>1.8759999999999999E-2</v>
      </c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</row>
    <row r="2747" spans="1:17" x14ac:dyDescent="0.25">
      <c r="A2747" t="str">
        <f t="shared" si="42"/>
        <v>4_582</v>
      </c>
      <c r="B2747" s="1">
        <v>4</v>
      </c>
      <c r="C2747" s="1">
        <v>582</v>
      </c>
      <c r="D2747" s="1">
        <v>-3.8351999999999999</v>
      </c>
      <c r="E2747" s="1">
        <v>0.72574000000000005</v>
      </c>
      <c r="F2747" s="1">
        <v>5.4684E-3</v>
      </c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</row>
    <row r="2748" spans="1:17" x14ac:dyDescent="0.25">
      <c r="A2748" t="str">
        <f t="shared" si="42"/>
        <v>4_583</v>
      </c>
      <c r="B2748" s="1">
        <v>4</v>
      </c>
      <c r="C2748" s="1">
        <v>583</v>
      </c>
      <c r="D2748" s="1">
        <v>-3.9155000000000002</v>
      </c>
      <c r="E2748" s="1">
        <v>0.72341999999999995</v>
      </c>
      <c r="F2748" s="1">
        <v>-1.1237E-2</v>
      </c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</row>
    <row r="2749" spans="1:17" x14ac:dyDescent="0.25">
      <c r="A2749" t="str">
        <f t="shared" si="42"/>
        <v>4_584</v>
      </c>
      <c r="B2749" s="1">
        <v>4</v>
      </c>
      <c r="C2749" s="1">
        <v>584</v>
      </c>
      <c r="D2749" s="1">
        <v>-3.7715999999999998</v>
      </c>
      <c r="E2749" s="1">
        <v>0.72106999999999999</v>
      </c>
      <c r="F2749" s="1">
        <v>-3.7910000000000001E-3</v>
      </c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</row>
    <row r="2750" spans="1:17" x14ac:dyDescent="0.25">
      <c r="A2750" t="str">
        <f t="shared" si="42"/>
        <v>4_585</v>
      </c>
      <c r="B2750" s="1">
        <v>4</v>
      </c>
      <c r="C2750" s="1">
        <v>585</v>
      </c>
      <c r="D2750" s="1">
        <v>-3.6562999999999999</v>
      </c>
      <c r="E2750" s="1">
        <v>0.71872000000000003</v>
      </c>
      <c r="F2750" s="1">
        <v>7.3276000000000001E-3</v>
      </c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</row>
    <row r="2751" spans="1:17" x14ac:dyDescent="0.25">
      <c r="A2751" t="str">
        <f t="shared" si="42"/>
        <v>4_586</v>
      </c>
      <c r="B2751" s="1">
        <v>4</v>
      </c>
      <c r="C2751" s="1">
        <v>586</v>
      </c>
      <c r="D2751" s="1">
        <v>-3.7023999999999999</v>
      </c>
      <c r="E2751" s="1">
        <v>0.71660000000000001</v>
      </c>
      <c r="F2751" s="1">
        <v>1.6840000000000001E-2</v>
      </c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</row>
    <row r="2752" spans="1:17" x14ac:dyDescent="0.25">
      <c r="A2752" t="str">
        <f t="shared" si="42"/>
        <v>4_587</v>
      </c>
      <c r="B2752" s="1">
        <v>4</v>
      </c>
      <c r="C2752" s="1">
        <v>587</v>
      </c>
      <c r="D2752" s="1">
        <v>-3.7717999999999998</v>
      </c>
      <c r="E2752" s="1">
        <v>0.71431999999999995</v>
      </c>
      <c r="F2752" s="1">
        <v>8.4235999999999998E-3</v>
      </c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</row>
    <row r="2753" spans="1:17" x14ac:dyDescent="0.25">
      <c r="A2753" t="str">
        <f t="shared" si="42"/>
        <v>4_588</v>
      </c>
      <c r="B2753" s="1">
        <v>4</v>
      </c>
      <c r="C2753" s="1">
        <v>588</v>
      </c>
      <c r="D2753" s="1">
        <v>-3.6549</v>
      </c>
      <c r="E2753" s="1">
        <v>0.71209999999999996</v>
      </c>
      <c r="F2753" s="1">
        <v>7.7194999999999998E-3</v>
      </c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</row>
    <row r="2754" spans="1:17" x14ac:dyDescent="0.25">
      <c r="A2754" t="str">
        <f t="shared" si="42"/>
        <v>4_589</v>
      </c>
      <c r="B2754" s="1">
        <v>4</v>
      </c>
      <c r="C2754" s="1">
        <v>589</v>
      </c>
      <c r="D2754" s="1">
        <v>-3.9794999999999998</v>
      </c>
      <c r="E2754" s="1">
        <v>0.70982000000000001</v>
      </c>
      <c r="F2754" s="1">
        <v>-9.3459000000000007E-3</v>
      </c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</row>
    <row r="2755" spans="1:17" x14ac:dyDescent="0.25">
      <c r="A2755" t="str">
        <f t="shared" ref="A2755:A2818" si="43">B2755&amp;"_"&amp;C2755</f>
        <v>4_590</v>
      </c>
      <c r="B2755" s="1">
        <v>4</v>
      </c>
      <c r="C2755" s="1">
        <v>590</v>
      </c>
      <c r="D2755" s="1">
        <v>-3.8275999999999999</v>
      </c>
      <c r="E2755" s="1">
        <v>0.70747000000000004</v>
      </c>
      <c r="F2755" s="1">
        <v>1.2364999999999999E-2</v>
      </c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</row>
    <row r="2756" spans="1:17" x14ac:dyDescent="0.25">
      <c r="A2756" t="str">
        <f t="shared" si="43"/>
        <v>4_591</v>
      </c>
      <c r="B2756" s="1">
        <v>4</v>
      </c>
      <c r="C2756" s="1">
        <v>591</v>
      </c>
      <c r="D2756" s="1">
        <v>-3.9466000000000001</v>
      </c>
      <c r="E2756" s="1">
        <v>0.70525000000000004</v>
      </c>
      <c r="F2756" s="1">
        <v>-2.7198E-2</v>
      </c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</row>
    <row r="2757" spans="1:17" x14ac:dyDescent="0.25">
      <c r="A2757" t="str">
        <f t="shared" si="43"/>
        <v>4_592</v>
      </c>
      <c r="B2757" s="1">
        <v>4</v>
      </c>
      <c r="C2757" s="1">
        <v>592</v>
      </c>
      <c r="D2757" s="1">
        <v>-4.1143999999999998</v>
      </c>
      <c r="E2757" s="1">
        <v>0.70284999999999997</v>
      </c>
      <c r="F2757" s="1">
        <v>1.5024000000000001E-3</v>
      </c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</row>
    <row r="2758" spans="1:17" x14ac:dyDescent="0.25">
      <c r="A2758" t="str">
        <f t="shared" si="43"/>
        <v>4_593</v>
      </c>
      <c r="B2758" s="1">
        <v>4</v>
      </c>
      <c r="C2758" s="1">
        <v>593</v>
      </c>
      <c r="D2758" s="1">
        <v>-4.3367000000000004</v>
      </c>
      <c r="E2758" s="1">
        <v>0.70042000000000004</v>
      </c>
      <c r="F2758" s="1">
        <v>2.2197999999999999E-2</v>
      </c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</row>
    <row r="2759" spans="1:17" x14ac:dyDescent="0.25">
      <c r="A2759" t="str">
        <f t="shared" si="43"/>
        <v>4_594</v>
      </c>
      <c r="B2759" s="1">
        <v>4</v>
      </c>
      <c r="C2759" s="1">
        <v>594</v>
      </c>
      <c r="D2759" s="1">
        <v>-4.2797999999999998</v>
      </c>
      <c r="E2759" s="1">
        <v>0.69789000000000001</v>
      </c>
      <c r="F2759" s="1">
        <v>-1.0926E-2</v>
      </c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</row>
    <row r="2760" spans="1:17" x14ac:dyDescent="0.25">
      <c r="A2760" t="str">
        <f t="shared" si="43"/>
        <v>4_595</v>
      </c>
      <c r="B2760" s="1">
        <v>4</v>
      </c>
      <c r="C2760" s="1">
        <v>595</v>
      </c>
      <c r="D2760" s="1">
        <v>-4.4451000000000001</v>
      </c>
      <c r="E2760" s="1">
        <v>0.69532000000000005</v>
      </c>
      <c r="F2760" s="1">
        <v>1.7902999999999999E-2</v>
      </c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</row>
    <row r="2761" spans="1:17" x14ac:dyDescent="0.25">
      <c r="A2761" t="str">
        <f t="shared" si="43"/>
        <v>4_596</v>
      </c>
      <c r="B2761" s="1">
        <v>4</v>
      </c>
      <c r="C2761" s="1">
        <v>596</v>
      </c>
      <c r="D2761" s="1">
        <v>-4.4497999999999998</v>
      </c>
      <c r="E2761" s="1">
        <v>0.69269999999999998</v>
      </c>
      <c r="F2761" s="1">
        <v>-8.3949999999999997E-3</v>
      </c>
      <c r="G2761" s="1"/>
      <c r="H2761" s="1"/>
      <c r="I2761" s="1"/>
      <c r="J2761" s="1"/>
      <c r="K2761" s="1"/>
      <c r="L2761" s="1"/>
      <c r="M2761" s="1"/>
      <c r="N2761" s="78"/>
      <c r="O2761" s="1"/>
      <c r="P2761" s="1"/>
      <c r="Q2761" s="1"/>
    </row>
    <row r="2762" spans="1:17" x14ac:dyDescent="0.25">
      <c r="A2762" t="str">
        <f t="shared" si="43"/>
        <v>4_597</v>
      </c>
      <c r="B2762" s="1">
        <v>4</v>
      </c>
      <c r="C2762" s="1">
        <v>597</v>
      </c>
      <c r="D2762" s="1">
        <v>-3.8734999999999999</v>
      </c>
      <c r="E2762" s="1">
        <v>0.69030999999999998</v>
      </c>
      <c r="F2762" s="1">
        <v>1.7886E-3</v>
      </c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</row>
    <row r="2763" spans="1:17" x14ac:dyDescent="0.25">
      <c r="A2763" t="str">
        <f t="shared" si="43"/>
        <v>4_598</v>
      </c>
      <c r="B2763" s="1">
        <v>4</v>
      </c>
      <c r="C2763" s="1">
        <v>598</v>
      </c>
      <c r="D2763" s="1">
        <v>-3.9853000000000001</v>
      </c>
      <c r="E2763" s="1">
        <v>0.68798000000000004</v>
      </c>
      <c r="F2763" s="1">
        <v>5.7387999999999996E-3</v>
      </c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</row>
    <row r="2764" spans="1:17" x14ac:dyDescent="0.25">
      <c r="A2764" t="str">
        <f t="shared" si="43"/>
        <v>4_599</v>
      </c>
      <c r="B2764" s="1">
        <v>4</v>
      </c>
      <c r="C2764" s="1">
        <v>599</v>
      </c>
      <c r="D2764" s="1">
        <v>-4.3898000000000001</v>
      </c>
      <c r="E2764" s="1">
        <v>0.68562000000000001</v>
      </c>
      <c r="F2764" s="1">
        <v>-4.4274000000000001E-2</v>
      </c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</row>
    <row r="2765" spans="1:17" x14ac:dyDescent="0.25">
      <c r="A2765" t="str">
        <f t="shared" si="43"/>
        <v>4_600</v>
      </c>
      <c r="B2765" s="1">
        <v>4</v>
      </c>
      <c r="C2765" s="1">
        <v>600</v>
      </c>
      <c r="D2765" s="1">
        <v>-4.3753000000000002</v>
      </c>
      <c r="E2765" s="1">
        <v>0.68315999999999999</v>
      </c>
      <c r="F2765" s="1">
        <v>1.4289E-2</v>
      </c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</row>
    <row r="2766" spans="1:17" x14ac:dyDescent="0.25">
      <c r="A2766" t="str">
        <f t="shared" si="43"/>
        <v>4_601</v>
      </c>
      <c r="B2766" s="1">
        <v>4</v>
      </c>
      <c r="C2766" s="1">
        <v>601</v>
      </c>
      <c r="D2766" s="1">
        <v>-4.4261999999999997</v>
      </c>
      <c r="E2766" s="1">
        <v>0.68061000000000005</v>
      </c>
      <c r="F2766" s="1">
        <v>-2.1963E-2</v>
      </c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</row>
    <row r="2767" spans="1:17" x14ac:dyDescent="0.25">
      <c r="A2767" t="str">
        <f t="shared" si="43"/>
        <v>4_602</v>
      </c>
      <c r="B2767" s="1">
        <v>4</v>
      </c>
      <c r="C2767" s="1">
        <v>602</v>
      </c>
      <c r="D2767" s="1">
        <v>-4.2679999999999998</v>
      </c>
      <c r="E2767" s="1">
        <v>0.67820000000000003</v>
      </c>
      <c r="F2767" s="1">
        <v>-2.4553999999999999E-2</v>
      </c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</row>
    <row r="2768" spans="1:17" x14ac:dyDescent="0.25">
      <c r="A2768" t="str">
        <f t="shared" si="43"/>
        <v>4_603</v>
      </c>
      <c r="B2768" s="1">
        <v>4</v>
      </c>
      <c r="C2768" s="1">
        <v>603</v>
      </c>
      <c r="D2768" s="1">
        <v>-4.1542000000000003</v>
      </c>
      <c r="E2768" s="1">
        <v>0.67576000000000003</v>
      </c>
      <c r="F2768" s="1">
        <v>1.1716E-4</v>
      </c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</row>
    <row r="2769" spans="1:17" x14ac:dyDescent="0.25">
      <c r="A2769" t="str">
        <f t="shared" si="43"/>
        <v>4_604</v>
      </c>
      <c r="B2769" s="1">
        <v>4</v>
      </c>
      <c r="C2769" s="1">
        <v>604</v>
      </c>
      <c r="D2769" s="1">
        <v>-3.7715999999999998</v>
      </c>
      <c r="E2769" s="1">
        <v>0.67357999999999996</v>
      </c>
      <c r="F2769" s="1">
        <v>9.5978000000000001E-3</v>
      </c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</row>
    <row r="2770" spans="1:17" x14ac:dyDescent="0.25">
      <c r="A2770" t="str">
        <f t="shared" si="43"/>
        <v>4_605</v>
      </c>
      <c r="B2770" s="1">
        <v>4</v>
      </c>
      <c r="C2770" s="1">
        <v>605</v>
      </c>
      <c r="D2770" s="1">
        <v>-4.1307999999999998</v>
      </c>
      <c r="E2770" s="1">
        <v>0.67147000000000001</v>
      </c>
      <c r="F2770" s="1">
        <v>-7.3623999999999998E-3</v>
      </c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</row>
    <row r="2771" spans="1:17" x14ac:dyDescent="0.25">
      <c r="A2771" t="str">
        <f t="shared" si="43"/>
        <v>4_606</v>
      </c>
      <c r="B2771" s="1">
        <v>4</v>
      </c>
      <c r="C2771" s="1">
        <v>606</v>
      </c>
      <c r="D2771" s="1">
        <v>-4.1258999999999997</v>
      </c>
      <c r="E2771" s="1">
        <v>0.66912000000000005</v>
      </c>
      <c r="F2771" s="1">
        <v>8.567E-3</v>
      </c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</row>
    <row r="2772" spans="1:17" x14ac:dyDescent="0.25">
      <c r="A2772" t="str">
        <f t="shared" si="43"/>
        <v>4_607</v>
      </c>
      <c r="B2772" s="1">
        <v>4</v>
      </c>
      <c r="C2772" s="1">
        <v>607</v>
      </c>
      <c r="D2772" s="1">
        <v>-3.5501999999999998</v>
      </c>
      <c r="E2772" s="1">
        <v>0.66703000000000001</v>
      </c>
      <c r="F2772" s="1">
        <v>-1.5927E-2</v>
      </c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</row>
    <row r="2773" spans="1:17" x14ac:dyDescent="0.25">
      <c r="A2773" t="str">
        <f t="shared" si="43"/>
        <v>4_608</v>
      </c>
      <c r="B2773" s="1">
        <v>4</v>
      </c>
      <c r="C2773" s="1">
        <v>608</v>
      </c>
      <c r="D2773" s="1">
        <v>-3.4373</v>
      </c>
      <c r="E2773" s="1">
        <v>0.66503999999999996</v>
      </c>
      <c r="F2773" s="1">
        <v>1.7469999999999999E-2</v>
      </c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</row>
    <row r="2774" spans="1:17" x14ac:dyDescent="0.25">
      <c r="A2774" t="str">
        <f t="shared" si="43"/>
        <v>4_609</v>
      </c>
      <c r="B2774" s="1">
        <v>4</v>
      </c>
      <c r="C2774" s="1">
        <v>609</v>
      </c>
      <c r="D2774" s="1">
        <v>-3.8241999999999998</v>
      </c>
      <c r="E2774" s="1">
        <v>0.66308</v>
      </c>
      <c r="F2774" s="1">
        <v>-4.1135E-3</v>
      </c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</row>
    <row r="2775" spans="1:17" x14ac:dyDescent="0.25">
      <c r="A2775" t="str">
        <f t="shared" si="43"/>
        <v>4_610</v>
      </c>
      <c r="B2775" s="1">
        <v>4</v>
      </c>
      <c r="C2775" s="1">
        <v>610</v>
      </c>
      <c r="D2775" s="1">
        <v>-3.6151</v>
      </c>
      <c r="E2775" s="1">
        <v>0.66100999999999999</v>
      </c>
      <c r="F2775" s="1">
        <v>-5.1510999999999996E-3</v>
      </c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</row>
    <row r="2776" spans="1:17" x14ac:dyDescent="0.25">
      <c r="A2776" t="str">
        <f t="shared" si="43"/>
        <v>4_611</v>
      </c>
      <c r="B2776" s="1">
        <v>4</v>
      </c>
      <c r="C2776" s="1">
        <v>611</v>
      </c>
      <c r="D2776" s="1">
        <v>-3.5485000000000002</v>
      </c>
      <c r="E2776" s="1">
        <v>0.65905000000000002</v>
      </c>
      <c r="F2776" s="1">
        <v>1.3074000000000001E-2</v>
      </c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</row>
    <row r="2777" spans="1:17" x14ac:dyDescent="0.25">
      <c r="A2777" t="str">
        <f t="shared" si="43"/>
        <v>4_612</v>
      </c>
      <c r="B2777" s="1">
        <v>4</v>
      </c>
      <c r="C2777" s="1">
        <v>612</v>
      </c>
      <c r="D2777" s="1">
        <v>-3.3961999999999999</v>
      </c>
      <c r="E2777" s="1">
        <v>0.65707000000000004</v>
      </c>
      <c r="F2777" s="1">
        <v>1.3273E-2</v>
      </c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</row>
    <row r="2778" spans="1:17" x14ac:dyDescent="0.25">
      <c r="A2778" t="str">
        <f t="shared" si="43"/>
        <v>4_613</v>
      </c>
      <c r="B2778" s="1">
        <v>4</v>
      </c>
      <c r="C2778" s="1">
        <v>613</v>
      </c>
      <c r="D2778" s="1">
        <v>-3.4981</v>
      </c>
      <c r="E2778" s="1">
        <v>0.65512000000000004</v>
      </c>
      <c r="F2778" s="1">
        <v>-8.7714999999999998E-3</v>
      </c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</row>
    <row r="2779" spans="1:17" x14ac:dyDescent="0.25">
      <c r="A2779" t="str">
        <f t="shared" si="43"/>
        <v>4_614</v>
      </c>
      <c r="B2779" s="1">
        <v>4</v>
      </c>
      <c r="C2779" s="1">
        <v>614</v>
      </c>
      <c r="D2779" s="1">
        <v>-3.2075</v>
      </c>
      <c r="E2779" s="1">
        <v>0.65329000000000004</v>
      </c>
      <c r="F2779" s="1">
        <v>3.5998000000000002E-2</v>
      </c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</row>
    <row r="2780" spans="1:17" x14ac:dyDescent="0.25">
      <c r="A2780" t="str">
        <f t="shared" si="43"/>
        <v>4_615</v>
      </c>
      <c r="B2780" s="1">
        <v>4</v>
      </c>
      <c r="C2780" s="1">
        <v>615</v>
      </c>
      <c r="D2780" s="1">
        <v>-3.2658</v>
      </c>
      <c r="E2780" s="1">
        <v>0.65151000000000003</v>
      </c>
      <c r="F2780" s="1">
        <v>-3.8815E-3</v>
      </c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</row>
    <row r="2781" spans="1:17" x14ac:dyDescent="0.25">
      <c r="A2781" t="str">
        <f t="shared" si="43"/>
        <v>4_616</v>
      </c>
      <c r="B2781" s="1">
        <v>4</v>
      </c>
      <c r="C2781" s="1">
        <v>616</v>
      </c>
      <c r="D2781" s="1">
        <v>-3.3313000000000001</v>
      </c>
      <c r="E2781" s="1">
        <v>0.64971000000000001</v>
      </c>
      <c r="F2781" s="1">
        <v>2.9545999999999999E-3</v>
      </c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</row>
    <row r="2782" spans="1:17" x14ac:dyDescent="0.25">
      <c r="A2782" t="str">
        <f t="shared" si="43"/>
        <v>4_617</v>
      </c>
      <c r="B2782" s="1">
        <v>4</v>
      </c>
      <c r="C2782" s="1">
        <v>617</v>
      </c>
      <c r="D2782" s="1">
        <v>-3.4798</v>
      </c>
      <c r="E2782" s="1">
        <v>0.64790000000000003</v>
      </c>
      <c r="F2782" s="1">
        <v>1.9419999999999999E-3</v>
      </c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</row>
    <row r="2783" spans="1:17" x14ac:dyDescent="0.25">
      <c r="A2783" t="str">
        <f t="shared" si="43"/>
        <v>4_618</v>
      </c>
      <c r="B2783" s="1">
        <v>4</v>
      </c>
      <c r="C2783" s="1">
        <v>618</v>
      </c>
      <c r="D2783" s="1">
        <v>-2.9567000000000001</v>
      </c>
      <c r="E2783" s="1">
        <v>0.64615999999999996</v>
      </c>
      <c r="F2783" s="1">
        <v>-8.2480000000000001E-3</v>
      </c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</row>
    <row r="2784" spans="1:17" x14ac:dyDescent="0.25">
      <c r="A2784" t="str">
        <f t="shared" si="43"/>
        <v>4_619</v>
      </c>
      <c r="B2784" s="1">
        <v>4</v>
      </c>
      <c r="C2784" s="1">
        <v>619</v>
      </c>
      <c r="D2784" s="1">
        <v>-3.2515000000000001</v>
      </c>
      <c r="E2784" s="1">
        <v>0.64451999999999998</v>
      </c>
      <c r="F2784" s="1">
        <v>8.4103000000000008E-3</v>
      </c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</row>
    <row r="2785" spans="1:17" x14ac:dyDescent="0.25">
      <c r="A2785" t="str">
        <f t="shared" si="43"/>
        <v>4_620</v>
      </c>
      <c r="B2785" s="1">
        <v>4</v>
      </c>
      <c r="C2785" s="1">
        <v>620</v>
      </c>
      <c r="D2785" s="1">
        <v>-3.4121000000000001</v>
      </c>
      <c r="E2785" s="1">
        <v>0.64270000000000005</v>
      </c>
      <c r="F2785" s="1">
        <v>-1.1287999999999999E-2</v>
      </c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</row>
    <row r="2786" spans="1:17" x14ac:dyDescent="0.25">
      <c r="A2786" t="str">
        <f t="shared" si="43"/>
        <v>4_621</v>
      </c>
      <c r="B2786" s="1">
        <v>4</v>
      </c>
      <c r="C2786" s="1">
        <v>621</v>
      </c>
      <c r="D2786" s="1">
        <v>-3.4327999999999999</v>
      </c>
      <c r="E2786" s="1">
        <v>0.64090000000000003</v>
      </c>
      <c r="F2786" s="1">
        <v>-6.0179999999999999E-3</v>
      </c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</row>
    <row r="2787" spans="1:17" x14ac:dyDescent="0.25">
      <c r="A2787" t="str">
        <f t="shared" si="43"/>
        <v>4_622</v>
      </c>
      <c r="B2787" s="1">
        <v>4</v>
      </c>
      <c r="C2787" s="1">
        <v>622</v>
      </c>
      <c r="D2787" s="1">
        <v>-3.1962999999999999</v>
      </c>
      <c r="E2787" s="1">
        <v>0.63909000000000005</v>
      </c>
      <c r="F2787" s="1">
        <v>-1.1381E-2</v>
      </c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</row>
    <row r="2788" spans="1:17" x14ac:dyDescent="0.25">
      <c r="A2788" t="str">
        <f t="shared" si="43"/>
        <v>4_623</v>
      </c>
      <c r="B2788" s="1">
        <v>4</v>
      </c>
      <c r="C2788" s="1">
        <v>623</v>
      </c>
      <c r="D2788" s="1">
        <v>-2.8431000000000002</v>
      </c>
      <c r="E2788" s="1">
        <v>0.63739999999999997</v>
      </c>
      <c r="F2788" s="1">
        <v>8.7971999999999996E-4</v>
      </c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</row>
    <row r="2789" spans="1:17" x14ac:dyDescent="0.25">
      <c r="A2789" t="str">
        <f t="shared" si="43"/>
        <v>4_624</v>
      </c>
      <c r="B2789" s="1">
        <v>4</v>
      </c>
      <c r="C2789" s="1">
        <v>624</v>
      </c>
      <c r="D2789" s="1">
        <v>-2.7006000000000001</v>
      </c>
      <c r="E2789" s="1">
        <v>0.63595999999999997</v>
      </c>
      <c r="F2789" s="1">
        <v>2.8103E-2</v>
      </c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</row>
    <row r="2790" spans="1:17" x14ac:dyDescent="0.25">
      <c r="A2790" t="str">
        <f t="shared" si="43"/>
        <v>4_625</v>
      </c>
      <c r="B2790" s="1">
        <v>4</v>
      </c>
      <c r="C2790" s="1">
        <v>625</v>
      </c>
      <c r="D2790" s="1">
        <v>-3.3483999999999998</v>
      </c>
      <c r="E2790" s="1">
        <v>0.63424000000000003</v>
      </c>
      <c r="F2790" s="1">
        <v>-2.5204000000000001E-2</v>
      </c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</row>
    <row r="2791" spans="1:17" x14ac:dyDescent="0.25">
      <c r="A2791" t="str">
        <f t="shared" si="43"/>
        <v>4_626</v>
      </c>
      <c r="B2791" s="1">
        <v>4</v>
      </c>
      <c r="C2791" s="1">
        <v>626</v>
      </c>
      <c r="D2791" s="1">
        <v>-3.4624000000000001</v>
      </c>
      <c r="E2791" s="1">
        <v>0.63246000000000002</v>
      </c>
      <c r="F2791" s="1">
        <v>-1.9748000000000002E-2</v>
      </c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</row>
    <row r="2792" spans="1:17" x14ac:dyDescent="0.25">
      <c r="A2792" t="str">
        <f t="shared" si="43"/>
        <v>4_627</v>
      </c>
      <c r="B2792" s="1">
        <v>4</v>
      </c>
      <c r="C2792" s="1">
        <v>627</v>
      </c>
      <c r="D2792" s="1">
        <v>-3.2256999999999998</v>
      </c>
      <c r="E2792" s="1">
        <v>0.63068999999999997</v>
      </c>
      <c r="F2792" s="1">
        <v>-6.4847000000000004E-3</v>
      </c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</row>
    <row r="2793" spans="1:17" x14ac:dyDescent="0.25">
      <c r="A2793" t="str">
        <f t="shared" si="43"/>
        <v>4_628</v>
      </c>
      <c r="B2793" s="1">
        <v>4</v>
      </c>
      <c r="C2793" s="1">
        <v>628</v>
      </c>
      <c r="D2793" s="1">
        <v>-3.1547999999999998</v>
      </c>
      <c r="E2793" s="1">
        <v>0.62895000000000001</v>
      </c>
      <c r="F2793" s="1">
        <v>1.6725E-2</v>
      </c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</row>
    <row r="2794" spans="1:17" x14ac:dyDescent="0.25">
      <c r="A2794" t="str">
        <f t="shared" si="43"/>
        <v>4_629</v>
      </c>
      <c r="B2794" s="1">
        <v>4</v>
      </c>
      <c r="C2794" s="1">
        <v>629</v>
      </c>
      <c r="D2794" s="1">
        <v>-2.9108999999999998</v>
      </c>
      <c r="E2794" s="1">
        <v>0.62736000000000003</v>
      </c>
      <c r="F2794" s="1">
        <v>-9.3550000000000005E-3</v>
      </c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</row>
    <row r="2795" spans="1:17" x14ac:dyDescent="0.25">
      <c r="A2795" t="str">
        <f t="shared" si="43"/>
        <v>4_630</v>
      </c>
      <c r="B2795" s="1">
        <v>4</v>
      </c>
      <c r="C2795" s="1">
        <v>630</v>
      </c>
      <c r="D2795" s="1">
        <v>-2.7465999999999999</v>
      </c>
      <c r="E2795" s="1">
        <v>0.62590000000000001</v>
      </c>
      <c r="F2795" s="1">
        <v>1.1592999999999999E-2</v>
      </c>
      <c r="G2795" s="1"/>
      <c r="H2795" s="1"/>
      <c r="I2795" s="1"/>
      <c r="J2795" s="1"/>
      <c r="K2795" s="1"/>
      <c r="L2795" s="1"/>
      <c r="M2795" s="78"/>
      <c r="N2795" s="1"/>
      <c r="O2795" s="1"/>
      <c r="P2795" s="1"/>
      <c r="Q2795" s="1"/>
    </row>
    <row r="2796" spans="1:17" x14ac:dyDescent="0.25">
      <c r="A2796" t="str">
        <f t="shared" si="43"/>
        <v>4_631</v>
      </c>
      <c r="B2796" s="1">
        <v>4</v>
      </c>
      <c r="C2796" s="1">
        <v>631</v>
      </c>
      <c r="D2796" s="1">
        <v>-2.6730999999999998</v>
      </c>
      <c r="E2796" s="1">
        <v>0.62446999999999997</v>
      </c>
      <c r="F2796" s="1">
        <v>2.3050000000000002E-3</v>
      </c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</row>
    <row r="2797" spans="1:17" x14ac:dyDescent="0.25">
      <c r="A2797" t="str">
        <f t="shared" si="43"/>
        <v>4_632</v>
      </c>
      <c r="B2797" s="1">
        <v>4</v>
      </c>
      <c r="C2797" s="1">
        <v>632</v>
      </c>
      <c r="D2797" s="1">
        <v>-2.5592999999999999</v>
      </c>
      <c r="E2797" s="1">
        <v>0.62307000000000001</v>
      </c>
      <c r="F2797" s="1">
        <v>6.5863E-4</v>
      </c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</row>
    <row r="2798" spans="1:17" x14ac:dyDescent="0.25">
      <c r="A2798" t="str">
        <f t="shared" si="43"/>
        <v>4_633</v>
      </c>
      <c r="B2798" s="1">
        <v>4</v>
      </c>
      <c r="C2798" s="1">
        <v>633</v>
      </c>
      <c r="D2798" s="1">
        <v>-2.7290000000000001</v>
      </c>
      <c r="E2798" s="1">
        <v>0.62168000000000001</v>
      </c>
      <c r="F2798" s="1">
        <v>-1.6361000000000001E-2</v>
      </c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</row>
    <row r="2799" spans="1:17" x14ac:dyDescent="0.25">
      <c r="A2799" t="str">
        <f t="shared" si="43"/>
        <v>4_634</v>
      </c>
      <c r="B2799" s="1">
        <v>4</v>
      </c>
      <c r="C2799" s="1">
        <v>634</v>
      </c>
      <c r="D2799" s="1">
        <v>-2.2692000000000001</v>
      </c>
      <c r="E2799" s="1">
        <v>0.62039</v>
      </c>
      <c r="F2799" s="1">
        <v>8.9554000000000005E-3</v>
      </c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</row>
    <row r="2800" spans="1:17" x14ac:dyDescent="0.25">
      <c r="A2800" t="str">
        <f t="shared" si="43"/>
        <v>4_635</v>
      </c>
      <c r="B2800" s="1">
        <v>4</v>
      </c>
      <c r="C2800" s="1">
        <v>635</v>
      </c>
      <c r="D2800" s="1">
        <v>-2.6360000000000001</v>
      </c>
      <c r="E2800" s="1">
        <v>0.61909000000000003</v>
      </c>
      <c r="F2800" s="1">
        <v>1.6100999999999999E-3</v>
      </c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</row>
    <row r="2801" spans="1:17" x14ac:dyDescent="0.25">
      <c r="A2801" t="str">
        <f t="shared" si="43"/>
        <v>4_636</v>
      </c>
      <c r="B2801" s="1">
        <v>4</v>
      </c>
      <c r="C2801" s="1">
        <v>636</v>
      </c>
      <c r="D2801" s="1">
        <v>-2.6894999999999998</v>
      </c>
      <c r="E2801" s="1">
        <v>0.61770000000000003</v>
      </c>
      <c r="F2801" s="1">
        <v>1.4179000000000001E-2</v>
      </c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</row>
    <row r="2802" spans="1:17" x14ac:dyDescent="0.25">
      <c r="A2802" t="str">
        <f t="shared" si="43"/>
        <v>4_637</v>
      </c>
      <c r="B2802" s="1">
        <v>4</v>
      </c>
      <c r="C2802" s="1">
        <v>637</v>
      </c>
      <c r="D2802" s="1">
        <v>-2.7418</v>
      </c>
      <c r="E2802" s="1">
        <v>0.61626999999999998</v>
      </c>
      <c r="F2802" s="1">
        <v>-4.5306000000000001E-3</v>
      </c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</row>
    <row r="2803" spans="1:17" x14ac:dyDescent="0.25">
      <c r="A2803" t="str">
        <f t="shared" si="43"/>
        <v>4_638</v>
      </c>
      <c r="B2803" s="1">
        <v>4</v>
      </c>
      <c r="C2803" s="1">
        <v>638</v>
      </c>
      <c r="D2803" s="1">
        <v>-2.8258999999999999</v>
      </c>
      <c r="E2803" s="1">
        <v>0.61478999999999995</v>
      </c>
      <c r="F2803" s="1">
        <v>-3.6427E-3</v>
      </c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</row>
    <row r="2804" spans="1:17" x14ac:dyDescent="0.25">
      <c r="A2804" t="str">
        <f t="shared" si="43"/>
        <v>4_639</v>
      </c>
      <c r="B2804" s="1">
        <v>4</v>
      </c>
      <c r="C2804" s="1">
        <v>639</v>
      </c>
      <c r="D2804" s="1">
        <v>-2.4815999999999998</v>
      </c>
      <c r="E2804" s="1">
        <v>0.61336000000000002</v>
      </c>
      <c r="F2804" s="1">
        <v>2.1059999999999999E-2</v>
      </c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</row>
    <row r="2805" spans="1:17" x14ac:dyDescent="0.25">
      <c r="A2805" t="str">
        <f t="shared" si="43"/>
        <v>4_640</v>
      </c>
      <c r="B2805" s="1">
        <v>4</v>
      </c>
      <c r="C2805" s="1">
        <v>640</v>
      </c>
      <c r="D2805" s="1">
        <v>-2.6211000000000002</v>
      </c>
      <c r="E2805" s="1">
        <v>0.61209000000000002</v>
      </c>
      <c r="F2805" s="1">
        <v>-2.9175E-2</v>
      </c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</row>
    <row r="2806" spans="1:17" x14ac:dyDescent="0.25">
      <c r="A2806" t="str">
        <f t="shared" si="43"/>
        <v>4_641</v>
      </c>
      <c r="B2806" s="1">
        <v>4</v>
      </c>
      <c r="C2806" s="1">
        <v>641</v>
      </c>
      <c r="D2806" s="1">
        <v>-2.605</v>
      </c>
      <c r="E2806" s="1">
        <v>0.61070000000000002</v>
      </c>
      <c r="F2806" s="1">
        <v>8.8257000000000006E-3</v>
      </c>
      <c r="G2806" s="1"/>
      <c r="H2806" s="1"/>
      <c r="I2806" s="1"/>
      <c r="J2806" s="1"/>
      <c r="K2806" s="1"/>
      <c r="L2806" s="1"/>
      <c r="M2806" s="1"/>
      <c r="N2806" s="78"/>
      <c r="O2806" s="1"/>
      <c r="P2806" s="1"/>
      <c r="Q2806" s="1"/>
    </row>
    <row r="2807" spans="1:17" x14ac:dyDescent="0.25">
      <c r="A2807" t="str">
        <f t="shared" si="43"/>
        <v>4_642</v>
      </c>
      <c r="B2807" s="1">
        <v>4</v>
      </c>
      <c r="C2807" s="1">
        <v>642</v>
      </c>
      <c r="D2807" s="1">
        <v>-2.7671999999999999</v>
      </c>
      <c r="E2807" s="1">
        <v>0.60934999999999995</v>
      </c>
      <c r="F2807" s="1">
        <v>-8.9642999999999997E-3</v>
      </c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</row>
    <row r="2808" spans="1:17" x14ac:dyDescent="0.25">
      <c r="A2808" t="str">
        <f t="shared" si="43"/>
        <v>4_643</v>
      </c>
      <c r="B2808" s="1">
        <v>4</v>
      </c>
      <c r="C2808" s="1">
        <v>643</v>
      </c>
      <c r="D2808" s="1">
        <v>-2.8047</v>
      </c>
      <c r="E2808" s="1">
        <v>0.60789000000000004</v>
      </c>
      <c r="F2808" s="1">
        <v>7.5551000000000004E-3</v>
      </c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</row>
    <row r="2809" spans="1:17" x14ac:dyDescent="0.25">
      <c r="A2809" t="str">
        <f t="shared" si="43"/>
        <v>4_644</v>
      </c>
      <c r="B2809" s="1">
        <v>4</v>
      </c>
      <c r="C2809" s="1">
        <v>644</v>
      </c>
      <c r="D2809" s="1">
        <v>-2.8441999999999998</v>
      </c>
      <c r="E2809" s="1">
        <v>0.60648000000000002</v>
      </c>
      <c r="F2809" s="1">
        <v>-2.2948000000000001E-3</v>
      </c>
      <c r="G2809" s="1"/>
      <c r="H2809" s="1"/>
      <c r="I2809" s="1"/>
      <c r="J2809" s="1"/>
      <c r="K2809" s="1"/>
      <c r="L2809" s="78"/>
      <c r="M2809" s="1"/>
      <c r="N2809" s="1"/>
      <c r="O2809" s="1"/>
      <c r="P2809" s="1"/>
      <c r="Q2809" s="1"/>
    </row>
    <row r="2810" spans="1:17" x14ac:dyDescent="0.25">
      <c r="A2810" t="str">
        <f t="shared" si="43"/>
        <v>4_645</v>
      </c>
      <c r="B2810" s="1">
        <v>4</v>
      </c>
      <c r="C2810" s="1">
        <v>645</v>
      </c>
      <c r="D2810" s="1">
        <v>-3.3161999999999998</v>
      </c>
      <c r="E2810" s="1">
        <v>0.60494999999999999</v>
      </c>
      <c r="F2810" s="1">
        <v>-2.6915999999999999E-2</v>
      </c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</row>
    <row r="2811" spans="1:17" x14ac:dyDescent="0.25">
      <c r="A2811" t="str">
        <f t="shared" si="43"/>
        <v>4_646</v>
      </c>
      <c r="B2811" s="1">
        <v>4</v>
      </c>
      <c r="C2811" s="1">
        <v>646</v>
      </c>
      <c r="D2811" s="1">
        <v>-3.2966000000000002</v>
      </c>
      <c r="E2811" s="1">
        <v>0.60328999999999999</v>
      </c>
      <c r="F2811" s="1">
        <v>-2.1863999999999998E-3</v>
      </c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</row>
    <row r="2812" spans="1:17" x14ac:dyDescent="0.25">
      <c r="A2812" t="str">
        <f t="shared" si="43"/>
        <v>4_647</v>
      </c>
      <c r="B2812" s="1">
        <v>4</v>
      </c>
      <c r="C2812" s="1">
        <v>647</v>
      </c>
      <c r="D2812" s="1">
        <v>-3.4594999999999998</v>
      </c>
      <c r="E2812" s="1">
        <v>0.60152000000000005</v>
      </c>
      <c r="F2812" s="1">
        <v>-1.1353E-2</v>
      </c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</row>
    <row r="2813" spans="1:17" x14ac:dyDescent="0.25">
      <c r="A2813" t="str">
        <f t="shared" si="43"/>
        <v>4_648</v>
      </c>
      <c r="B2813" s="1">
        <v>4</v>
      </c>
      <c r="C2813" s="1">
        <v>648</v>
      </c>
      <c r="D2813" s="1">
        <v>-3.8961000000000001</v>
      </c>
      <c r="E2813" s="1">
        <v>0.59967000000000004</v>
      </c>
      <c r="F2813" s="1">
        <v>3.8958E-3</v>
      </c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</row>
    <row r="2814" spans="1:17" x14ac:dyDescent="0.25">
      <c r="A2814" t="str">
        <f t="shared" si="43"/>
        <v>4_649</v>
      </c>
      <c r="B2814" s="1">
        <v>4</v>
      </c>
      <c r="C2814" s="1">
        <v>649</v>
      </c>
      <c r="D2814" s="1">
        <v>-3.5649999999999999</v>
      </c>
      <c r="E2814" s="1">
        <v>0.59789000000000003</v>
      </c>
      <c r="F2814" s="1">
        <v>-1.9354E-2</v>
      </c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</row>
    <row r="2815" spans="1:17" x14ac:dyDescent="0.25">
      <c r="A2815" t="str">
        <f t="shared" si="43"/>
        <v>4_650</v>
      </c>
      <c r="B2815" s="1">
        <v>4</v>
      </c>
      <c r="C2815" s="1">
        <v>650</v>
      </c>
      <c r="D2815" s="1">
        <v>-3.2972999999999999</v>
      </c>
      <c r="E2815" s="1">
        <v>0.59621999999999997</v>
      </c>
      <c r="F2815" s="1">
        <v>1.2566000000000001E-3</v>
      </c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</row>
    <row r="2816" spans="1:17" x14ac:dyDescent="0.25">
      <c r="A2816" t="str">
        <f t="shared" si="43"/>
        <v>4_651</v>
      </c>
      <c r="B2816" s="1">
        <v>4</v>
      </c>
      <c r="C2816" s="1">
        <v>651</v>
      </c>
      <c r="D2816" s="1">
        <v>-3.2280000000000002</v>
      </c>
      <c r="E2816" s="1">
        <v>0.59458999999999995</v>
      </c>
      <c r="F2816" s="1">
        <v>1.4635E-3</v>
      </c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</row>
    <row r="2817" spans="1:17" x14ac:dyDescent="0.25">
      <c r="A2817" t="str">
        <f t="shared" si="43"/>
        <v>4_652</v>
      </c>
      <c r="B2817" s="1">
        <v>4</v>
      </c>
      <c r="C2817" s="1">
        <v>652</v>
      </c>
      <c r="D2817" s="1">
        <v>-3.2397</v>
      </c>
      <c r="E2817" s="1">
        <v>0.59297</v>
      </c>
      <c r="F2817" s="1">
        <v>-2.8150999999999999E-2</v>
      </c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</row>
    <row r="2818" spans="1:17" x14ac:dyDescent="0.25">
      <c r="A2818" t="str">
        <f t="shared" si="43"/>
        <v>4_653</v>
      </c>
      <c r="B2818" s="1">
        <v>4</v>
      </c>
      <c r="C2818" s="1">
        <v>653</v>
      </c>
      <c r="D2818" s="1">
        <v>-3.4571999999999998</v>
      </c>
      <c r="E2818" s="1">
        <v>0.59135000000000004</v>
      </c>
      <c r="F2818" s="1">
        <v>-1.357E-2</v>
      </c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</row>
    <row r="2819" spans="1:17" x14ac:dyDescent="0.25">
      <c r="A2819" t="str">
        <f t="shared" ref="A2819:A2882" si="44">B2819&amp;"_"&amp;C2819</f>
        <v>4_654</v>
      </c>
      <c r="B2819" s="1">
        <v>4</v>
      </c>
      <c r="C2819" s="1">
        <v>654</v>
      </c>
      <c r="D2819" s="1">
        <v>-3.1823999999999999</v>
      </c>
      <c r="E2819" s="1">
        <v>0.58962000000000003</v>
      </c>
      <c r="F2819" s="1">
        <v>9.0484999999999993E-3</v>
      </c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</row>
    <row r="2820" spans="1:17" x14ac:dyDescent="0.25">
      <c r="A2820" t="str">
        <f t="shared" si="44"/>
        <v>4_655</v>
      </c>
      <c r="B2820" s="1">
        <v>4</v>
      </c>
      <c r="C2820" s="1">
        <v>655</v>
      </c>
      <c r="D2820" s="1">
        <v>-3.1775000000000002</v>
      </c>
      <c r="E2820" s="1">
        <v>0.58803000000000005</v>
      </c>
      <c r="F2820" s="1">
        <v>1.9470999999999999E-2</v>
      </c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</row>
    <row r="2821" spans="1:17" x14ac:dyDescent="0.25">
      <c r="A2821" t="str">
        <f t="shared" si="44"/>
        <v>4_656</v>
      </c>
      <c r="B2821" s="1">
        <v>4</v>
      </c>
      <c r="C2821" s="1">
        <v>656</v>
      </c>
      <c r="D2821" s="1">
        <v>-3.1173999999999999</v>
      </c>
      <c r="E2821" s="1">
        <v>0.58645999999999998</v>
      </c>
      <c r="F2821" s="1">
        <v>1.3088000000000001E-2</v>
      </c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</row>
    <row r="2822" spans="1:17" x14ac:dyDescent="0.25">
      <c r="A2822" t="str">
        <f t="shared" si="44"/>
        <v>4_657</v>
      </c>
      <c r="B2822" s="1">
        <v>4</v>
      </c>
      <c r="C2822" s="1">
        <v>657</v>
      </c>
      <c r="D2822" s="1">
        <v>-2.8372000000000002</v>
      </c>
      <c r="E2822" s="1">
        <v>0.58501999999999998</v>
      </c>
      <c r="F2822" s="1">
        <v>1.6764000000000001E-2</v>
      </c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</row>
    <row r="2823" spans="1:17" x14ac:dyDescent="0.25">
      <c r="A2823" t="str">
        <f t="shared" si="44"/>
        <v>4_658</v>
      </c>
      <c r="B2823" s="1">
        <v>4</v>
      </c>
      <c r="C2823" s="1">
        <v>658</v>
      </c>
      <c r="D2823" s="1">
        <v>-2.7784</v>
      </c>
      <c r="E2823" s="1">
        <v>0.58359000000000005</v>
      </c>
      <c r="F2823" s="1">
        <v>-9.4947999999999994E-3</v>
      </c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</row>
    <row r="2824" spans="1:17" x14ac:dyDescent="0.25">
      <c r="A2824" t="str">
        <f t="shared" si="44"/>
        <v>4_659</v>
      </c>
      <c r="B2824" s="1">
        <v>4</v>
      </c>
      <c r="C2824" s="1">
        <v>659</v>
      </c>
      <c r="D2824" s="1">
        <v>-2.7704</v>
      </c>
      <c r="E2824" s="1">
        <v>0.58225000000000005</v>
      </c>
      <c r="F2824" s="1">
        <v>6.8919999999999997E-3</v>
      </c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</row>
    <row r="2825" spans="1:17" x14ac:dyDescent="0.25">
      <c r="A2825" t="str">
        <f t="shared" si="44"/>
        <v>4_660</v>
      </c>
      <c r="B2825" s="1">
        <v>4</v>
      </c>
      <c r="C2825" s="1">
        <v>660</v>
      </c>
      <c r="D2825" s="1">
        <v>-2.5589</v>
      </c>
      <c r="E2825" s="1">
        <v>0.58101000000000003</v>
      </c>
      <c r="F2825" s="1">
        <v>1.6115000000000001E-2</v>
      </c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</row>
    <row r="2826" spans="1:17" x14ac:dyDescent="0.25">
      <c r="A2826" t="str">
        <f t="shared" si="44"/>
        <v>4_661</v>
      </c>
      <c r="B2826" s="1">
        <v>4</v>
      </c>
      <c r="C2826" s="1">
        <v>661</v>
      </c>
      <c r="D2826" s="1">
        <v>-2.3113000000000001</v>
      </c>
      <c r="E2826" s="1">
        <v>0.57982999999999996</v>
      </c>
      <c r="F2826" s="1">
        <v>7.4047999999999996E-3</v>
      </c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</row>
    <row r="2827" spans="1:17" x14ac:dyDescent="0.25">
      <c r="A2827" t="str">
        <f t="shared" si="44"/>
        <v>4_662</v>
      </c>
      <c r="B2827" s="1">
        <v>4</v>
      </c>
      <c r="C2827" s="1">
        <v>662</v>
      </c>
      <c r="D2827" s="1">
        <v>-2.198</v>
      </c>
      <c r="E2827" s="1">
        <v>0.57877000000000001</v>
      </c>
      <c r="F2827" s="1">
        <v>1.3755E-2</v>
      </c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</row>
    <row r="2828" spans="1:17" x14ac:dyDescent="0.25">
      <c r="A2828" t="str">
        <f t="shared" si="44"/>
        <v>4_663</v>
      </c>
      <c r="B2828" s="1">
        <v>4</v>
      </c>
      <c r="C2828" s="1">
        <v>663</v>
      </c>
      <c r="D2828" s="1">
        <v>-2.2054999999999998</v>
      </c>
      <c r="E2828" s="1">
        <v>0.57765999999999995</v>
      </c>
      <c r="F2828" s="1">
        <v>-8.2602000000000005E-3</v>
      </c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</row>
    <row r="2829" spans="1:17" x14ac:dyDescent="0.25">
      <c r="A2829" t="str">
        <f t="shared" si="44"/>
        <v>4_664</v>
      </c>
      <c r="B2829" s="1">
        <v>4</v>
      </c>
      <c r="C2829" s="1">
        <v>664</v>
      </c>
      <c r="D2829" s="1">
        <v>-2.0958999999999999</v>
      </c>
      <c r="E2829" s="1">
        <v>0.57662000000000002</v>
      </c>
      <c r="F2829" s="1">
        <v>-2.9559E-3</v>
      </c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</row>
    <row r="2830" spans="1:17" x14ac:dyDescent="0.25">
      <c r="A2830" t="str">
        <f t="shared" si="44"/>
        <v>4_665</v>
      </c>
      <c r="B2830" s="1">
        <v>4</v>
      </c>
      <c r="C2830" s="1">
        <v>665</v>
      </c>
      <c r="D2830" s="1">
        <v>-2.3795999999999999</v>
      </c>
      <c r="E2830" s="1">
        <v>0.57555000000000001</v>
      </c>
      <c r="F2830" s="1">
        <v>-6.9740000000000004E-4</v>
      </c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</row>
    <row r="2831" spans="1:17" x14ac:dyDescent="0.25">
      <c r="A2831" t="str">
        <f t="shared" si="44"/>
        <v>4_666</v>
      </c>
      <c r="B2831" s="1">
        <v>4</v>
      </c>
      <c r="C2831" s="1">
        <v>666</v>
      </c>
      <c r="D2831" s="1">
        <v>-2.3570000000000002</v>
      </c>
      <c r="E2831" s="1">
        <v>0.57445000000000002</v>
      </c>
      <c r="F2831" s="1">
        <v>-6.0286000000000003E-3</v>
      </c>
      <c r="G2831" s="1"/>
      <c r="H2831" s="1"/>
      <c r="I2831" s="1"/>
      <c r="J2831" s="1"/>
      <c r="K2831" s="1"/>
      <c r="L2831" s="1"/>
      <c r="M2831" s="1"/>
      <c r="N2831" s="78"/>
      <c r="O2831" s="78"/>
      <c r="P2831" s="78"/>
      <c r="Q2831" s="78"/>
    </row>
    <row r="2832" spans="1:17" x14ac:dyDescent="0.25">
      <c r="A2832" t="str">
        <f t="shared" si="44"/>
        <v>4_667</v>
      </c>
      <c r="B2832" s="1">
        <v>4</v>
      </c>
      <c r="C2832" s="1">
        <v>667</v>
      </c>
      <c r="D2832" s="1">
        <v>-2.5859000000000001</v>
      </c>
      <c r="E2832" s="1">
        <v>0.57326999999999995</v>
      </c>
      <c r="F2832" s="1">
        <v>7.2928000000000001E-4</v>
      </c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</row>
    <row r="2833" spans="1:17" x14ac:dyDescent="0.25">
      <c r="A2833" t="str">
        <f t="shared" si="44"/>
        <v>4_668</v>
      </c>
      <c r="B2833" s="1">
        <v>4</v>
      </c>
      <c r="C2833" s="1">
        <v>668</v>
      </c>
      <c r="D2833" s="1">
        <v>-2.2804000000000002</v>
      </c>
      <c r="E2833" s="1">
        <v>0.57221</v>
      </c>
      <c r="F2833" s="1">
        <v>-6.0086000000000002E-3</v>
      </c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</row>
    <row r="2834" spans="1:17" x14ac:dyDescent="0.25">
      <c r="A2834" t="str">
        <f t="shared" si="44"/>
        <v>4_669</v>
      </c>
      <c r="B2834" s="1">
        <v>4</v>
      </c>
      <c r="C2834" s="1">
        <v>669</v>
      </c>
      <c r="D2834" s="1">
        <v>-2.1705999999999999</v>
      </c>
      <c r="E2834" s="1">
        <v>0.57111999999999996</v>
      </c>
      <c r="F2834" s="1">
        <v>-2.1728999999999998E-2</v>
      </c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</row>
    <row r="2835" spans="1:17" x14ac:dyDescent="0.25">
      <c r="A2835" t="str">
        <f t="shared" si="44"/>
        <v>4_670</v>
      </c>
      <c r="B2835" s="1">
        <v>4</v>
      </c>
      <c r="C2835" s="1">
        <v>670</v>
      </c>
      <c r="D2835" s="1">
        <v>-2.6232000000000002</v>
      </c>
      <c r="E2835" s="1">
        <v>0.56994999999999996</v>
      </c>
      <c r="F2835" s="1">
        <v>-2.4383999999999999E-2</v>
      </c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</row>
    <row r="2836" spans="1:17" x14ac:dyDescent="0.25">
      <c r="A2836" t="str">
        <f t="shared" si="44"/>
        <v>4_671</v>
      </c>
      <c r="B2836" s="1">
        <v>4</v>
      </c>
      <c r="C2836" s="1">
        <v>671</v>
      </c>
      <c r="D2836" s="1">
        <v>-2.9272</v>
      </c>
      <c r="E2836" s="1">
        <v>0.56862999999999997</v>
      </c>
      <c r="F2836" s="1">
        <v>-4.4981999999999999E-3</v>
      </c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</row>
    <row r="2837" spans="1:17" x14ac:dyDescent="0.25">
      <c r="A2837" t="str">
        <f t="shared" si="44"/>
        <v>4_672</v>
      </c>
      <c r="B2837" s="1">
        <v>4</v>
      </c>
      <c r="C2837" s="1">
        <v>672</v>
      </c>
      <c r="D2837" s="1">
        <v>-3.3222999999999998</v>
      </c>
      <c r="E2837" s="1">
        <v>0.56716999999999995</v>
      </c>
      <c r="F2837" s="1">
        <v>8.1414999999999994E-3</v>
      </c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</row>
    <row r="2838" spans="1:17" x14ac:dyDescent="0.25">
      <c r="A2838" t="str">
        <f t="shared" si="44"/>
        <v>4_673</v>
      </c>
      <c r="B2838" s="1">
        <v>4</v>
      </c>
      <c r="C2838" s="1">
        <v>673</v>
      </c>
      <c r="D2838" s="1">
        <v>-3.6791</v>
      </c>
      <c r="E2838" s="1">
        <v>0.56550999999999996</v>
      </c>
      <c r="F2838" s="1">
        <v>-1.3613E-2</v>
      </c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</row>
    <row r="2839" spans="1:17" x14ac:dyDescent="0.25">
      <c r="A2839" t="str">
        <f t="shared" si="44"/>
        <v>4_674</v>
      </c>
      <c r="B2839" s="1">
        <v>4</v>
      </c>
      <c r="C2839" s="1">
        <v>674</v>
      </c>
      <c r="D2839" s="1">
        <v>-3.8559999999999999</v>
      </c>
      <c r="E2839" s="1">
        <v>0.56374999999999997</v>
      </c>
      <c r="F2839" s="1">
        <v>-5.7545000000000001E-3</v>
      </c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</row>
    <row r="2840" spans="1:17" x14ac:dyDescent="0.25">
      <c r="A2840" t="str">
        <f t="shared" si="44"/>
        <v>4_675</v>
      </c>
      <c r="B2840" s="1">
        <v>4</v>
      </c>
      <c r="C2840" s="1">
        <v>675</v>
      </c>
      <c r="D2840" s="1">
        <v>-4.1292999999999997</v>
      </c>
      <c r="E2840" s="1">
        <v>0.56193000000000004</v>
      </c>
      <c r="F2840" s="1">
        <v>-1.5332999999999999E-2</v>
      </c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</row>
    <row r="2841" spans="1:17" x14ac:dyDescent="0.25">
      <c r="A2841" t="str">
        <f t="shared" si="44"/>
        <v>4_676</v>
      </c>
      <c r="B2841" s="1">
        <v>4</v>
      </c>
      <c r="C2841" s="1">
        <v>676</v>
      </c>
      <c r="D2841" s="1">
        <v>-4.3106</v>
      </c>
      <c r="E2841" s="1">
        <v>0.55993999999999999</v>
      </c>
      <c r="F2841" s="1">
        <v>4.7556999999999999E-3</v>
      </c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</row>
    <row r="2842" spans="1:17" x14ac:dyDescent="0.25">
      <c r="A2842" t="str">
        <f t="shared" si="44"/>
        <v>4_677</v>
      </c>
      <c r="B2842" s="1">
        <v>4</v>
      </c>
      <c r="C2842" s="1">
        <v>677</v>
      </c>
      <c r="D2842" s="1">
        <v>-4.3479000000000001</v>
      </c>
      <c r="E2842" s="1">
        <v>0.55791000000000002</v>
      </c>
      <c r="F2842" s="1">
        <v>-1.5716000000000001E-2</v>
      </c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</row>
    <row r="2843" spans="1:17" x14ac:dyDescent="0.25">
      <c r="A2843" t="str">
        <f t="shared" si="44"/>
        <v>4_678</v>
      </c>
      <c r="B2843" s="1">
        <v>4</v>
      </c>
      <c r="C2843" s="1">
        <v>678</v>
      </c>
      <c r="D2843" s="1">
        <v>-4.4249999999999998</v>
      </c>
      <c r="E2843" s="1">
        <v>0.55591999999999997</v>
      </c>
      <c r="F2843" s="1">
        <v>-9.6862000000000007E-3</v>
      </c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</row>
    <row r="2844" spans="1:17" x14ac:dyDescent="0.25">
      <c r="A2844" t="str">
        <f t="shared" si="44"/>
        <v>4_679</v>
      </c>
      <c r="B2844" s="1">
        <v>4</v>
      </c>
      <c r="C2844" s="1">
        <v>679</v>
      </c>
      <c r="D2844" s="1">
        <v>-5.3532999999999999</v>
      </c>
      <c r="E2844" s="1">
        <v>0.55366000000000004</v>
      </c>
      <c r="F2844" s="1">
        <v>-2.9082E-2</v>
      </c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</row>
    <row r="2845" spans="1:17" x14ac:dyDescent="0.25">
      <c r="A2845" t="str">
        <f t="shared" si="44"/>
        <v>4_680</v>
      </c>
      <c r="B2845" s="1">
        <v>4</v>
      </c>
      <c r="C2845" s="1">
        <v>680</v>
      </c>
      <c r="D2845" s="1">
        <v>-5.0124000000000004</v>
      </c>
      <c r="E2845" s="1">
        <v>0.55125999999999997</v>
      </c>
      <c r="F2845" s="1">
        <v>-6.7257000000000003E-3</v>
      </c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</row>
    <row r="2846" spans="1:17" x14ac:dyDescent="0.25">
      <c r="A2846" t="str">
        <f t="shared" si="44"/>
        <v>4_681</v>
      </c>
      <c r="B2846" s="1">
        <v>4</v>
      </c>
      <c r="C2846" s="1">
        <v>681</v>
      </c>
      <c r="D2846" s="1">
        <v>-4.9302000000000001</v>
      </c>
      <c r="E2846" s="1">
        <v>0.54893999999999998</v>
      </c>
      <c r="F2846" s="1">
        <v>1.5616E-2</v>
      </c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</row>
    <row r="2847" spans="1:17" x14ac:dyDescent="0.25">
      <c r="A2847" t="str">
        <f t="shared" si="44"/>
        <v>4_682</v>
      </c>
      <c r="B2847" s="1">
        <v>4</v>
      </c>
      <c r="C2847" s="1">
        <v>682</v>
      </c>
      <c r="D2847" s="1">
        <v>-5.0294999999999996</v>
      </c>
      <c r="E2847" s="1">
        <v>0.54666999999999999</v>
      </c>
      <c r="F2847" s="1">
        <v>-1.4699E-2</v>
      </c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</row>
    <row r="2848" spans="1:17" x14ac:dyDescent="0.25">
      <c r="A2848" t="str">
        <f t="shared" si="44"/>
        <v>4_683</v>
      </c>
      <c r="B2848" s="1">
        <v>4</v>
      </c>
      <c r="C2848" s="1">
        <v>683</v>
      </c>
      <c r="D2848" s="1">
        <v>-4.9250999999999996</v>
      </c>
      <c r="E2848" s="1">
        <v>0.54444000000000004</v>
      </c>
      <c r="F2848" s="1">
        <v>-1.8001E-2</v>
      </c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</row>
    <row r="2849" spans="1:17" x14ac:dyDescent="0.25">
      <c r="A2849" t="str">
        <f t="shared" si="44"/>
        <v>4_684</v>
      </c>
      <c r="B2849" s="1">
        <v>4</v>
      </c>
      <c r="C2849" s="1">
        <v>684</v>
      </c>
      <c r="D2849" s="1">
        <v>-5.2736999999999998</v>
      </c>
      <c r="E2849" s="1">
        <v>0.54213999999999996</v>
      </c>
      <c r="F2849" s="1">
        <v>-1.7239000000000001E-2</v>
      </c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</row>
    <row r="2850" spans="1:17" x14ac:dyDescent="0.25">
      <c r="A2850" t="str">
        <f t="shared" si="44"/>
        <v>4_685</v>
      </c>
      <c r="B2850" s="1">
        <v>4</v>
      </c>
      <c r="C2850" s="1">
        <v>685</v>
      </c>
      <c r="D2850" s="1">
        <v>-5.4097999999999997</v>
      </c>
      <c r="E2850" s="1">
        <v>0.53969999999999996</v>
      </c>
      <c r="F2850" s="1">
        <v>2.1127E-2</v>
      </c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</row>
    <row r="2851" spans="1:17" x14ac:dyDescent="0.25">
      <c r="A2851" t="str">
        <f t="shared" si="44"/>
        <v>4_686</v>
      </c>
      <c r="B2851" s="1">
        <v>4</v>
      </c>
      <c r="C2851" s="1">
        <v>686</v>
      </c>
      <c r="D2851" s="1">
        <v>-5.7464000000000004</v>
      </c>
      <c r="E2851" s="1">
        <v>0.53717999999999999</v>
      </c>
      <c r="F2851" s="1">
        <v>-2.6671E-2</v>
      </c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</row>
    <row r="2852" spans="1:17" x14ac:dyDescent="0.25">
      <c r="A2852" t="str">
        <f t="shared" si="44"/>
        <v>4_687</v>
      </c>
      <c r="B2852" s="1">
        <v>4</v>
      </c>
      <c r="C2852" s="1">
        <v>687</v>
      </c>
      <c r="D2852" s="1">
        <v>-5.5224000000000002</v>
      </c>
      <c r="E2852" s="1">
        <v>0.53464</v>
      </c>
      <c r="F2852" s="1">
        <v>1.6023E-4</v>
      </c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</row>
    <row r="2853" spans="1:17" x14ac:dyDescent="0.25">
      <c r="A2853" t="str">
        <f t="shared" si="44"/>
        <v>4_688</v>
      </c>
      <c r="B2853" s="1">
        <v>4</v>
      </c>
      <c r="C2853" s="1">
        <v>688</v>
      </c>
      <c r="D2853" s="1">
        <v>-5.8952999999999998</v>
      </c>
      <c r="E2853" s="1">
        <v>0.53212000000000004</v>
      </c>
      <c r="F2853" s="1">
        <v>-1.5710999999999999E-2</v>
      </c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</row>
    <row r="2854" spans="1:17" x14ac:dyDescent="0.25">
      <c r="A2854" t="str">
        <f t="shared" si="44"/>
        <v>4_689</v>
      </c>
      <c r="B2854" s="1">
        <v>4</v>
      </c>
      <c r="C2854" s="1">
        <v>689</v>
      </c>
      <c r="D2854" s="1">
        <v>-5.9490999999999996</v>
      </c>
      <c r="E2854" s="1">
        <v>0.52952999999999995</v>
      </c>
      <c r="F2854" s="1">
        <v>4.5614000000000002E-3</v>
      </c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</row>
    <row r="2855" spans="1:17" x14ac:dyDescent="0.25">
      <c r="A2855" t="str">
        <f t="shared" si="44"/>
        <v>4_690</v>
      </c>
      <c r="B2855" s="1">
        <v>4</v>
      </c>
      <c r="C2855" s="1">
        <v>690</v>
      </c>
      <c r="D2855" s="1">
        <v>-6.4606000000000003</v>
      </c>
      <c r="E2855" s="1">
        <v>0.52678000000000003</v>
      </c>
      <c r="F2855" s="1">
        <v>-1.0454E-2</v>
      </c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</row>
    <row r="2856" spans="1:17" x14ac:dyDescent="0.25">
      <c r="A2856" t="str">
        <f t="shared" si="44"/>
        <v>4_691</v>
      </c>
      <c r="B2856" s="1">
        <v>4</v>
      </c>
      <c r="C2856" s="1">
        <v>691</v>
      </c>
      <c r="D2856" s="1">
        <v>-6.3509000000000002</v>
      </c>
      <c r="E2856" s="1">
        <v>0.52395000000000003</v>
      </c>
      <c r="F2856" s="1">
        <v>-6.8392000000000001E-3</v>
      </c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</row>
    <row r="2857" spans="1:17" x14ac:dyDescent="0.25">
      <c r="A2857" t="str">
        <f t="shared" si="44"/>
        <v>4_692</v>
      </c>
      <c r="B2857" s="1">
        <v>4</v>
      </c>
      <c r="C2857" s="1">
        <v>692</v>
      </c>
      <c r="D2857" s="1">
        <v>-6.3468999999999998</v>
      </c>
      <c r="E2857" s="1">
        <v>0.52122999999999997</v>
      </c>
      <c r="F2857" s="1">
        <v>-9.5709999999999996E-3</v>
      </c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</row>
    <row r="2858" spans="1:17" x14ac:dyDescent="0.25">
      <c r="A2858" t="str">
        <f t="shared" si="44"/>
        <v>4_693</v>
      </c>
      <c r="B2858" s="1">
        <v>4</v>
      </c>
      <c r="C2858" s="1">
        <v>693</v>
      </c>
      <c r="D2858" s="1">
        <v>-6.3251999999999997</v>
      </c>
      <c r="E2858" s="1">
        <v>0.51846000000000003</v>
      </c>
      <c r="F2858" s="1">
        <v>-1.7798000000000001E-2</v>
      </c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</row>
    <row r="2859" spans="1:17" x14ac:dyDescent="0.25">
      <c r="A2859" t="str">
        <f t="shared" si="44"/>
        <v>4_694</v>
      </c>
      <c r="B2859" s="1">
        <v>4</v>
      </c>
      <c r="C2859" s="1">
        <v>694</v>
      </c>
      <c r="D2859" s="1">
        <v>-6.2403000000000004</v>
      </c>
      <c r="E2859" s="1">
        <v>0.51578000000000002</v>
      </c>
      <c r="F2859" s="1">
        <v>1.1150000000000001E-3</v>
      </c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</row>
    <row r="2860" spans="1:17" x14ac:dyDescent="0.25">
      <c r="A2860" t="str">
        <f t="shared" si="44"/>
        <v>4_695</v>
      </c>
      <c r="B2860" s="1">
        <v>4</v>
      </c>
      <c r="C2860" s="1">
        <v>695</v>
      </c>
      <c r="D2860" s="1">
        <v>-6.0792999999999999</v>
      </c>
      <c r="E2860" s="1">
        <v>0.51312000000000002</v>
      </c>
      <c r="F2860" s="1">
        <v>8.0263999999999995E-3</v>
      </c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</row>
    <row r="2861" spans="1:17" x14ac:dyDescent="0.25">
      <c r="A2861" t="str">
        <f t="shared" si="44"/>
        <v>4_696</v>
      </c>
      <c r="B2861" s="1">
        <v>4</v>
      </c>
      <c r="C2861" s="1">
        <v>696</v>
      </c>
      <c r="D2861" s="1">
        <v>-6.3827999999999996</v>
      </c>
      <c r="E2861" s="1">
        <v>0.51041000000000003</v>
      </c>
      <c r="F2861" s="1">
        <v>2.5742999999999999E-3</v>
      </c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</row>
    <row r="2862" spans="1:17" x14ac:dyDescent="0.25">
      <c r="A2862" t="str">
        <f t="shared" si="44"/>
        <v>4_697</v>
      </c>
      <c r="B2862" s="1">
        <v>4</v>
      </c>
      <c r="C2862" s="1">
        <v>697</v>
      </c>
      <c r="D2862" s="1">
        <v>-6.1508000000000003</v>
      </c>
      <c r="E2862" s="1">
        <v>0.50775999999999999</v>
      </c>
      <c r="F2862" s="1">
        <v>5.6286000000000001E-3</v>
      </c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</row>
    <row r="2863" spans="1:17" x14ac:dyDescent="0.25">
      <c r="A2863" t="str">
        <f t="shared" si="44"/>
        <v>4_698</v>
      </c>
      <c r="B2863" s="1">
        <v>4</v>
      </c>
      <c r="C2863" s="1">
        <v>698</v>
      </c>
      <c r="D2863" s="1">
        <v>-6.2267999999999999</v>
      </c>
      <c r="E2863" s="1">
        <v>0.50519000000000003</v>
      </c>
      <c r="F2863" s="1">
        <v>-5.8690000000000001E-3</v>
      </c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</row>
    <row r="2864" spans="1:17" x14ac:dyDescent="0.25">
      <c r="A2864" t="str">
        <f t="shared" si="44"/>
        <v>4_699</v>
      </c>
      <c r="B2864" s="1">
        <v>4</v>
      </c>
      <c r="C2864" s="1">
        <v>699</v>
      </c>
      <c r="D2864" s="1">
        <v>-6.1921999999999997</v>
      </c>
      <c r="E2864" s="1">
        <v>0.50256999999999996</v>
      </c>
      <c r="F2864" s="1">
        <v>6.4396999999999996E-3</v>
      </c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</row>
    <row r="2865" spans="1:17" x14ac:dyDescent="0.25">
      <c r="A2865" t="str">
        <f t="shared" si="44"/>
        <v>4_700</v>
      </c>
      <c r="B2865" s="1">
        <v>4</v>
      </c>
      <c r="C2865" s="1">
        <v>700</v>
      </c>
      <c r="D2865" s="1">
        <v>-6.0856000000000003</v>
      </c>
      <c r="E2865" s="1">
        <v>0.50004999999999999</v>
      </c>
      <c r="F2865" s="1">
        <v>-4.6859E-5</v>
      </c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</row>
    <row r="2866" spans="1:17" x14ac:dyDescent="0.25">
      <c r="A2866" t="str">
        <f t="shared" si="44"/>
        <v>4_701</v>
      </c>
      <c r="B2866" s="1">
        <v>4</v>
      </c>
      <c r="C2866" s="1">
        <v>701</v>
      </c>
      <c r="D2866" s="1">
        <v>-6.1306000000000003</v>
      </c>
      <c r="E2866" s="1">
        <v>0.49751000000000001</v>
      </c>
      <c r="F2866" s="1">
        <v>1.5069000000000001E-2</v>
      </c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</row>
    <row r="2867" spans="1:17" x14ac:dyDescent="0.25">
      <c r="A2867" t="str">
        <f t="shared" si="44"/>
        <v>4_702</v>
      </c>
      <c r="B2867" s="1">
        <v>4</v>
      </c>
      <c r="C2867" s="1">
        <v>702</v>
      </c>
      <c r="D2867" s="1">
        <v>-6.2891000000000004</v>
      </c>
      <c r="E2867" s="1">
        <v>0.49492999999999998</v>
      </c>
      <c r="F2867" s="1">
        <v>-4.2107000000000004E-3</v>
      </c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</row>
    <row r="2868" spans="1:17" x14ac:dyDescent="0.25">
      <c r="A2868" t="str">
        <f t="shared" si="44"/>
        <v>4_703</v>
      </c>
      <c r="B2868" s="1">
        <v>4</v>
      </c>
      <c r="C2868" s="1">
        <v>703</v>
      </c>
      <c r="D2868" s="1">
        <v>-6.1398000000000001</v>
      </c>
      <c r="E2868" s="1">
        <v>0.49230000000000002</v>
      </c>
      <c r="F2868" s="1">
        <v>1.0621000000000001E-3</v>
      </c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</row>
    <row r="2869" spans="1:17" x14ac:dyDescent="0.25">
      <c r="A2869" t="str">
        <f t="shared" si="44"/>
        <v>4_704</v>
      </c>
      <c r="B2869" s="1">
        <v>4</v>
      </c>
      <c r="C2869" s="1">
        <v>704</v>
      </c>
      <c r="D2869" s="1">
        <v>-5.7313999999999998</v>
      </c>
      <c r="E2869" s="1">
        <v>0.48986000000000002</v>
      </c>
      <c r="F2869" s="1">
        <v>-6.1856000000000003E-3</v>
      </c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</row>
    <row r="2870" spans="1:17" x14ac:dyDescent="0.25">
      <c r="A2870" t="str">
        <f t="shared" si="44"/>
        <v>4_705</v>
      </c>
      <c r="B2870" s="1">
        <v>4</v>
      </c>
      <c r="C2870" s="1">
        <v>705</v>
      </c>
      <c r="D2870" s="1">
        <v>-5.8691000000000004</v>
      </c>
      <c r="E2870" s="1">
        <v>0.48752000000000001</v>
      </c>
      <c r="F2870" s="1">
        <v>-1.0057999999999999E-2</v>
      </c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</row>
    <row r="2871" spans="1:17" x14ac:dyDescent="0.25">
      <c r="A2871" t="str">
        <f t="shared" si="44"/>
        <v>4_706</v>
      </c>
      <c r="B2871" s="1">
        <v>4</v>
      </c>
      <c r="C2871" s="1">
        <v>706</v>
      </c>
      <c r="D2871" s="1">
        <v>-5.7206999999999999</v>
      </c>
      <c r="E2871" s="1">
        <v>0.48515000000000003</v>
      </c>
      <c r="F2871" s="1">
        <v>-1.207E-3</v>
      </c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</row>
    <row r="2872" spans="1:17" x14ac:dyDescent="0.25">
      <c r="A2872" t="str">
        <f t="shared" si="44"/>
        <v>4_707</v>
      </c>
      <c r="B2872" s="1">
        <v>4</v>
      </c>
      <c r="C2872" s="1">
        <v>707</v>
      </c>
      <c r="D2872" s="1">
        <v>-5.7150999999999996</v>
      </c>
      <c r="E2872" s="1">
        <v>0.48281000000000002</v>
      </c>
      <c r="F2872" s="1">
        <v>-2.5825000000000002E-3</v>
      </c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</row>
    <row r="2873" spans="1:17" x14ac:dyDescent="0.25">
      <c r="A2873" t="str">
        <f t="shared" si="44"/>
        <v>4_708</v>
      </c>
      <c r="B2873" s="1">
        <v>4</v>
      </c>
      <c r="C2873" s="1">
        <v>708</v>
      </c>
      <c r="D2873" s="1">
        <v>-5.5880000000000001</v>
      </c>
      <c r="E2873" s="1">
        <v>0.48050999999999999</v>
      </c>
      <c r="F2873" s="1">
        <v>-6.6645000000000003E-3</v>
      </c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</row>
    <row r="2874" spans="1:17" x14ac:dyDescent="0.25">
      <c r="A2874" t="str">
        <f t="shared" si="44"/>
        <v>4_709</v>
      </c>
      <c r="B2874" s="1">
        <v>4</v>
      </c>
      <c r="C2874" s="1">
        <v>709</v>
      </c>
      <c r="D2874" s="1">
        <v>-5.4436999999999998</v>
      </c>
      <c r="E2874" s="1">
        <v>0.47831000000000001</v>
      </c>
      <c r="F2874" s="1">
        <v>1.295E-2</v>
      </c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</row>
    <row r="2875" spans="1:17" x14ac:dyDescent="0.25">
      <c r="A2875" t="str">
        <f t="shared" si="44"/>
        <v>4_710</v>
      </c>
      <c r="B2875" s="1">
        <v>4</v>
      </c>
      <c r="C2875" s="1">
        <v>710</v>
      </c>
      <c r="D2875" s="1">
        <v>-5.5475000000000003</v>
      </c>
      <c r="E2875" s="1">
        <v>0.47615000000000002</v>
      </c>
      <c r="F2875" s="1">
        <v>-1.4217E-2</v>
      </c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</row>
    <row r="2876" spans="1:17" x14ac:dyDescent="0.25">
      <c r="A2876" t="str">
        <f t="shared" si="44"/>
        <v>4_711</v>
      </c>
      <c r="B2876" s="1">
        <v>4</v>
      </c>
      <c r="C2876" s="1">
        <v>711</v>
      </c>
      <c r="D2876" s="1">
        <v>-5.0664999999999996</v>
      </c>
      <c r="E2876" s="1">
        <v>0.47403000000000001</v>
      </c>
      <c r="F2876" s="1">
        <v>1.5831999999999999E-2</v>
      </c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</row>
    <row r="2877" spans="1:17" x14ac:dyDescent="0.25">
      <c r="A2877" t="str">
        <f t="shared" si="44"/>
        <v>4_712</v>
      </c>
      <c r="B2877" s="1">
        <v>4</v>
      </c>
      <c r="C2877" s="1">
        <v>712</v>
      </c>
      <c r="D2877" s="1">
        <v>-5.8440000000000003</v>
      </c>
      <c r="E2877" s="1">
        <v>0.47186</v>
      </c>
      <c r="F2877" s="1">
        <v>-2.7629999999999998E-2</v>
      </c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</row>
    <row r="2878" spans="1:17" x14ac:dyDescent="0.25">
      <c r="A2878" t="str">
        <f t="shared" si="44"/>
        <v>4_713</v>
      </c>
      <c r="B2878" s="1">
        <v>4</v>
      </c>
      <c r="C2878" s="1">
        <v>713</v>
      </c>
      <c r="D2878" s="1">
        <v>-5.9873000000000003</v>
      </c>
      <c r="E2878" s="1">
        <v>0.46955999999999998</v>
      </c>
      <c r="F2878" s="1">
        <v>7.4272000000000001E-3</v>
      </c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</row>
    <row r="2879" spans="1:17" x14ac:dyDescent="0.25">
      <c r="A2879" t="str">
        <f t="shared" si="44"/>
        <v>4_714</v>
      </c>
      <c r="B2879" s="1">
        <v>4</v>
      </c>
      <c r="C2879" s="1">
        <v>714</v>
      </c>
      <c r="D2879" s="1">
        <v>-5.8543000000000003</v>
      </c>
      <c r="E2879" s="1">
        <v>0.46726000000000001</v>
      </c>
      <c r="F2879" s="1">
        <v>-3.9258000000000001E-3</v>
      </c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</row>
    <row r="2880" spans="1:17" x14ac:dyDescent="0.25">
      <c r="A2880" t="str">
        <f t="shared" si="44"/>
        <v>4_715</v>
      </c>
      <c r="B2880" s="1">
        <v>4</v>
      </c>
      <c r="C2880" s="1">
        <v>715</v>
      </c>
      <c r="D2880" s="1">
        <v>-6.1616999999999997</v>
      </c>
      <c r="E2880" s="1">
        <v>0.46494000000000002</v>
      </c>
      <c r="F2880" s="1">
        <v>5.8383999999999997E-3</v>
      </c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</row>
    <row r="2881" spans="1:17" x14ac:dyDescent="0.25">
      <c r="A2881" t="str">
        <f t="shared" si="44"/>
        <v>4_716</v>
      </c>
      <c r="B2881" s="1">
        <v>4</v>
      </c>
      <c r="C2881" s="1">
        <v>716</v>
      </c>
      <c r="D2881" s="1">
        <v>-6.3197000000000001</v>
      </c>
      <c r="E2881" s="1">
        <v>0.46251999999999999</v>
      </c>
      <c r="F2881" s="1">
        <v>-1.6337999999999998E-2</v>
      </c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</row>
    <row r="2882" spans="1:17" x14ac:dyDescent="0.25">
      <c r="A2882" t="str">
        <f t="shared" si="44"/>
        <v>4_717</v>
      </c>
      <c r="B2882" s="1">
        <v>4</v>
      </c>
      <c r="C2882" s="1">
        <v>717</v>
      </c>
      <c r="D2882" s="1">
        <v>-6.5837000000000003</v>
      </c>
      <c r="E2882" s="1">
        <v>0.46006000000000002</v>
      </c>
      <c r="F2882" s="1">
        <v>-2.1167999999999999E-2</v>
      </c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</row>
    <row r="2883" spans="1:17" x14ac:dyDescent="0.25">
      <c r="A2883" t="str">
        <f t="shared" ref="A2883:A2946" si="45">B2883&amp;"_"&amp;C2883</f>
        <v>4_718</v>
      </c>
      <c r="B2883" s="1">
        <v>4</v>
      </c>
      <c r="C2883" s="1">
        <v>718</v>
      </c>
      <c r="D2883" s="1">
        <v>-6.6616</v>
      </c>
      <c r="E2883" s="1">
        <v>0.45749000000000001</v>
      </c>
      <c r="F2883" s="1">
        <v>-3.5217999999999999E-2</v>
      </c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</row>
    <row r="2884" spans="1:17" x14ac:dyDescent="0.25">
      <c r="A2884" t="str">
        <f t="shared" si="45"/>
        <v>4_719</v>
      </c>
      <c r="B2884" s="1">
        <v>4</v>
      </c>
      <c r="C2884" s="1">
        <v>719</v>
      </c>
      <c r="D2884" s="1">
        <v>-6.7111999999999998</v>
      </c>
      <c r="E2884" s="1">
        <v>0.45490000000000003</v>
      </c>
      <c r="F2884" s="1">
        <v>-2.9320000000000001E-3</v>
      </c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</row>
    <row r="2885" spans="1:17" x14ac:dyDescent="0.25">
      <c r="A2885" t="str">
        <f t="shared" si="45"/>
        <v>4_720</v>
      </c>
      <c r="B2885" s="1">
        <v>4</v>
      </c>
      <c r="C2885" s="1">
        <v>720</v>
      </c>
      <c r="D2885" s="1">
        <v>-6.3141999999999996</v>
      </c>
      <c r="E2885" s="1">
        <v>0.45245999999999997</v>
      </c>
      <c r="F2885" s="1">
        <v>-6.8795000000000002E-3</v>
      </c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</row>
    <row r="2886" spans="1:17" x14ac:dyDescent="0.25">
      <c r="A2886" t="str">
        <f t="shared" si="45"/>
        <v>5_0</v>
      </c>
      <c r="B2886" s="1">
        <v>5</v>
      </c>
      <c r="C2886" s="1">
        <v>0</v>
      </c>
      <c r="D2886" s="1">
        <v>4.9987999999999998E-2</v>
      </c>
      <c r="E2886" s="1">
        <v>1</v>
      </c>
      <c r="F2886" s="1">
        <v>0</v>
      </c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</row>
    <row r="2887" spans="1:17" x14ac:dyDescent="0.25">
      <c r="A2887" t="str">
        <f t="shared" si="45"/>
        <v>5_1</v>
      </c>
      <c r="B2887" s="1">
        <v>5</v>
      </c>
      <c r="C2887" s="1">
        <v>1</v>
      </c>
      <c r="D2887" s="1">
        <v>8.0341999999999997E-2</v>
      </c>
      <c r="E2887" s="1">
        <v>0.99994000000000005</v>
      </c>
      <c r="F2887" s="1">
        <v>-8.8290999999999994E-3</v>
      </c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</row>
    <row r="2888" spans="1:17" x14ac:dyDescent="0.25">
      <c r="A2888" t="str">
        <f t="shared" si="45"/>
        <v>5_2</v>
      </c>
      <c r="B2888" s="1">
        <v>5</v>
      </c>
      <c r="C2888" s="1">
        <v>2</v>
      </c>
      <c r="D2888" s="1">
        <v>0.31824000000000002</v>
      </c>
      <c r="E2888" s="1">
        <v>1.0002</v>
      </c>
      <c r="F2888" s="1">
        <v>-2.0032000000000001E-2</v>
      </c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</row>
    <row r="2889" spans="1:17" x14ac:dyDescent="0.25">
      <c r="A2889" t="str">
        <f t="shared" si="45"/>
        <v>5_3</v>
      </c>
      <c r="B2889" s="1">
        <v>5</v>
      </c>
      <c r="C2889" s="1">
        <v>3</v>
      </c>
      <c r="D2889" s="1">
        <v>0.45788000000000001</v>
      </c>
      <c r="E2889" s="1">
        <v>1.0004999999999999</v>
      </c>
      <c r="F2889" s="1">
        <v>-3.6358000000000001E-2</v>
      </c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</row>
    <row r="2890" spans="1:17" x14ac:dyDescent="0.25">
      <c r="A2890" t="str">
        <f t="shared" si="45"/>
        <v>5_4</v>
      </c>
      <c r="B2890" s="1">
        <v>5</v>
      </c>
      <c r="C2890" s="1">
        <v>4</v>
      </c>
      <c r="D2890" s="1">
        <v>0.37868000000000002</v>
      </c>
      <c r="E2890" s="1">
        <v>1.0007999999999999</v>
      </c>
      <c r="F2890" s="1">
        <v>5.1241000000000004E-3</v>
      </c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</row>
    <row r="2891" spans="1:17" x14ac:dyDescent="0.25">
      <c r="A2891" t="str">
        <f t="shared" si="45"/>
        <v>5_5</v>
      </c>
      <c r="B2891" s="1">
        <v>5</v>
      </c>
      <c r="C2891" s="1">
        <v>5</v>
      </c>
      <c r="D2891" s="1">
        <v>-0.10349999999999999</v>
      </c>
      <c r="E2891" s="1">
        <v>1.0008999999999999</v>
      </c>
      <c r="F2891" s="1">
        <v>-1.2185E-2</v>
      </c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</row>
    <row r="2892" spans="1:17" x14ac:dyDescent="0.25">
      <c r="A2892" t="str">
        <f t="shared" si="45"/>
        <v>5_6</v>
      </c>
      <c r="B2892" s="1">
        <v>5</v>
      </c>
      <c r="C2892" s="1">
        <v>6</v>
      </c>
      <c r="D2892" s="1">
        <v>4.9764999999999997E-2</v>
      </c>
      <c r="E2892" s="1">
        <v>1.0008999999999999</v>
      </c>
      <c r="F2892" s="1">
        <v>2.0655E-2</v>
      </c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</row>
    <row r="2893" spans="1:17" x14ac:dyDescent="0.25">
      <c r="A2893" t="str">
        <f t="shared" si="45"/>
        <v>5_7</v>
      </c>
      <c r="B2893" s="1">
        <v>5</v>
      </c>
      <c r="C2893" s="1">
        <v>7</v>
      </c>
      <c r="D2893" s="1">
        <v>-0.12171</v>
      </c>
      <c r="E2893" s="1">
        <v>1.0008999999999999</v>
      </c>
      <c r="F2893" s="1">
        <v>2.0777E-4</v>
      </c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</row>
    <row r="2894" spans="1:17" x14ac:dyDescent="0.25">
      <c r="A2894" t="str">
        <f t="shared" si="45"/>
        <v>5_8</v>
      </c>
      <c r="B2894" s="1">
        <v>5</v>
      </c>
      <c r="C2894" s="1">
        <v>8</v>
      </c>
      <c r="D2894" s="1">
        <v>-0.24092</v>
      </c>
      <c r="E2894" s="1">
        <v>1.0007999999999999</v>
      </c>
      <c r="F2894" s="1">
        <v>-1.2451000000000001E-3</v>
      </c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</row>
    <row r="2895" spans="1:17" x14ac:dyDescent="0.25">
      <c r="A2895" t="str">
        <f t="shared" si="45"/>
        <v>5_9</v>
      </c>
      <c r="B2895" s="1">
        <v>5</v>
      </c>
      <c r="C2895" s="1">
        <v>9</v>
      </c>
      <c r="D2895" s="1">
        <v>-0.13838</v>
      </c>
      <c r="E2895" s="1">
        <v>1.0006999999999999</v>
      </c>
      <c r="F2895" s="1">
        <v>-1.5525000000000001E-2</v>
      </c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</row>
    <row r="2896" spans="1:17" x14ac:dyDescent="0.25">
      <c r="A2896" t="str">
        <f t="shared" si="45"/>
        <v>5_10</v>
      </c>
      <c r="B2896" s="1">
        <v>5</v>
      </c>
      <c r="C2896" s="1">
        <v>10</v>
      </c>
      <c r="D2896" s="1">
        <v>-0.38650000000000001</v>
      </c>
      <c r="E2896" s="1">
        <v>1.0004999999999999</v>
      </c>
      <c r="F2896" s="1">
        <v>2.2308999999999999E-2</v>
      </c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</row>
    <row r="2897" spans="1:17" x14ac:dyDescent="0.25">
      <c r="A2897" t="str">
        <f t="shared" si="45"/>
        <v>5_11</v>
      </c>
      <c r="B2897" s="1">
        <v>5</v>
      </c>
      <c r="C2897" s="1">
        <v>11</v>
      </c>
      <c r="D2897" s="1">
        <v>-0.50094000000000005</v>
      </c>
      <c r="E2897" s="1">
        <v>1.0001</v>
      </c>
      <c r="F2897" s="1">
        <v>-2.7434E-2</v>
      </c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</row>
    <row r="2898" spans="1:17" x14ac:dyDescent="0.25">
      <c r="A2898" t="str">
        <f t="shared" si="45"/>
        <v>5_12</v>
      </c>
      <c r="B2898" s="1">
        <v>5</v>
      </c>
      <c r="C2898" s="1">
        <v>12</v>
      </c>
      <c r="D2898" s="1">
        <v>-0.29530000000000001</v>
      </c>
      <c r="E2898" s="1">
        <v>0.99985000000000002</v>
      </c>
      <c r="F2898" s="1">
        <v>-1.2487E-2</v>
      </c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</row>
    <row r="2899" spans="1:17" x14ac:dyDescent="0.25">
      <c r="A2899" t="str">
        <f t="shared" si="45"/>
        <v>5_13</v>
      </c>
      <c r="B2899" s="1">
        <v>5</v>
      </c>
      <c r="C2899" s="1">
        <v>13</v>
      </c>
      <c r="D2899" s="1">
        <v>1.1642E-2</v>
      </c>
      <c r="E2899" s="1">
        <v>0.99975000000000003</v>
      </c>
      <c r="F2899" s="1">
        <v>1.7722000000000002E-2</v>
      </c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</row>
    <row r="2900" spans="1:17" x14ac:dyDescent="0.25">
      <c r="A2900" t="str">
        <f t="shared" si="45"/>
        <v>5_14</v>
      </c>
      <c r="B2900" s="1">
        <v>5</v>
      </c>
      <c r="C2900" s="1">
        <v>14</v>
      </c>
      <c r="D2900" s="1">
        <v>0.43987999999999999</v>
      </c>
      <c r="E2900" s="1">
        <v>0.99980999999999998</v>
      </c>
      <c r="F2900" s="1">
        <v>-4.8107999999999996E-3</v>
      </c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</row>
    <row r="2901" spans="1:17" x14ac:dyDescent="0.25">
      <c r="A2901" t="str">
        <f t="shared" si="45"/>
        <v>5_15</v>
      </c>
      <c r="B2901" s="1">
        <v>5</v>
      </c>
      <c r="C2901" s="1">
        <v>15</v>
      </c>
      <c r="D2901" s="1">
        <v>9.6216999999999997E-2</v>
      </c>
      <c r="E2901" s="1">
        <v>1</v>
      </c>
      <c r="F2901" s="1">
        <v>-2.9673999999999999E-2</v>
      </c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</row>
    <row r="2902" spans="1:17" x14ac:dyDescent="0.25">
      <c r="A2902" t="str">
        <f t="shared" si="45"/>
        <v>5_16</v>
      </c>
      <c r="B2902" s="1">
        <v>5</v>
      </c>
      <c r="C2902" s="1">
        <v>16</v>
      </c>
      <c r="D2902" s="1">
        <v>9.1814000000000007E-2</v>
      </c>
      <c r="E2902" s="1">
        <v>1.0003</v>
      </c>
      <c r="F2902" s="1">
        <v>-1.4989000000000001E-3</v>
      </c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</row>
    <row r="2903" spans="1:17" x14ac:dyDescent="0.25">
      <c r="A2903" t="str">
        <f t="shared" si="45"/>
        <v>5_17</v>
      </c>
      <c r="B2903" s="1">
        <v>5</v>
      </c>
      <c r="C2903" s="1">
        <v>17</v>
      </c>
      <c r="D2903" s="1">
        <v>-0.2102</v>
      </c>
      <c r="E2903" s="1">
        <v>1.0002</v>
      </c>
      <c r="F2903" s="1">
        <v>3.4746E-3</v>
      </c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</row>
    <row r="2904" spans="1:17" x14ac:dyDescent="0.25">
      <c r="A2904" t="str">
        <f t="shared" si="45"/>
        <v>5_18</v>
      </c>
      <c r="B2904" s="1">
        <v>5</v>
      </c>
      <c r="C2904" s="1">
        <v>18</v>
      </c>
      <c r="D2904" s="1">
        <v>-9.0525999999999995E-2</v>
      </c>
      <c r="E2904" s="1">
        <v>1.0002</v>
      </c>
      <c r="F2904" s="1">
        <v>7.6255999999999997E-3</v>
      </c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</row>
    <row r="2905" spans="1:17" x14ac:dyDescent="0.25">
      <c r="A2905" t="str">
        <f t="shared" si="45"/>
        <v>5_19</v>
      </c>
      <c r="B2905" s="1">
        <v>5</v>
      </c>
      <c r="C2905" s="1">
        <v>19</v>
      </c>
      <c r="D2905" s="1">
        <v>-7.4732999999999994E-2</v>
      </c>
      <c r="E2905" s="1">
        <v>1</v>
      </c>
      <c r="F2905" s="1">
        <v>-6.4111999999999997E-3</v>
      </c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</row>
    <row r="2906" spans="1:17" x14ac:dyDescent="0.25">
      <c r="A2906" t="str">
        <f t="shared" si="45"/>
        <v>5_20</v>
      </c>
      <c r="B2906" s="1">
        <v>5</v>
      </c>
      <c r="C2906" s="1">
        <v>20</v>
      </c>
      <c r="D2906" s="1">
        <v>8.6548E-2</v>
      </c>
      <c r="E2906" s="1">
        <v>0.99997999999999998</v>
      </c>
      <c r="F2906" s="1">
        <v>8.1571000000000005E-3</v>
      </c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</row>
    <row r="2907" spans="1:17" x14ac:dyDescent="0.25">
      <c r="A2907" t="str">
        <f t="shared" si="45"/>
        <v>5_21</v>
      </c>
      <c r="B2907" s="1">
        <v>5</v>
      </c>
      <c r="C2907" s="1">
        <v>21</v>
      </c>
      <c r="D2907" s="1">
        <v>0.18132000000000001</v>
      </c>
      <c r="E2907" s="1">
        <v>1</v>
      </c>
      <c r="F2907" s="1">
        <v>-6.2715999999999996E-3</v>
      </c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</row>
    <row r="2908" spans="1:17" x14ac:dyDescent="0.25">
      <c r="A2908" t="str">
        <f t="shared" si="45"/>
        <v>5_22</v>
      </c>
      <c r="B2908" s="1">
        <v>5</v>
      </c>
      <c r="C2908" s="1">
        <v>22</v>
      </c>
      <c r="D2908" s="1">
        <v>7.7132000000000006E-2</v>
      </c>
      <c r="E2908" s="1">
        <v>1.0002</v>
      </c>
      <c r="F2908" s="1">
        <v>3.2270999999999998E-4</v>
      </c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</row>
    <row r="2909" spans="1:17" x14ac:dyDescent="0.25">
      <c r="A2909" t="str">
        <f t="shared" si="45"/>
        <v>5_23</v>
      </c>
      <c r="B2909" s="1">
        <v>5</v>
      </c>
      <c r="C2909" s="1">
        <v>23</v>
      </c>
      <c r="D2909" s="1">
        <v>0.30689</v>
      </c>
      <c r="E2909" s="1">
        <v>1.0004</v>
      </c>
      <c r="F2909" s="1">
        <v>-3.2888000000000001E-2</v>
      </c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</row>
    <row r="2910" spans="1:17" x14ac:dyDescent="0.25">
      <c r="A2910" t="str">
        <f t="shared" si="45"/>
        <v>5_24</v>
      </c>
      <c r="B2910" s="1">
        <v>5</v>
      </c>
      <c r="C2910" s="1">
        <v>24</v>
      </c>
      <c r="D2910" s="1">
        <v>0.27632000000000001</v>
      </c>
      <c r="E2910" s="1">
        <v>1.0005999999999999</v>
      </c>
      <c r="F2910" s="1">
        <v>3.6107000000000001E-3</v>
      </c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</row>
    <row r="2911" spans="1:17" x14ac:dyDescent="0.25">
      <c r="A2911" t="str">
        <f t="shared" si="45"/>
        <v>5_25</v>
      </c>
      <c r="B2911" s="1">
        <v>5</v>
      </c>
      <c r="C2911" s="1">
        <v>25</v>
      </c>
      <c r="D2911" s="1">
        <v>-0.28759000000000001</v>
      </c>
      <c r="E2911" s="1">
        <v>1.0005999999999999</v>
      </c>
      <c r="F2911" s="1">
        <v>-1.2312E-2</v>
      </c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</row>
    <row r="2912" spans="1:17" x14ac:dyDescent="0.25">
      <c r="A2912" t="str">
        <f t="shared" si="45"/>
        <v>5_26</v>
      </c>
      <c r="B2912" s="1">
        <v>5</v>
      </c>
      <c r="C2912" s="1">
        <v>26</v>
      </c>
      <c r="D2912" s="1">
        <v>-0.18890999999999999</v>
      </c>
      <c r="E2912" s="1">
        <v>1.0004</v>
      </c>
      <c r="F2912" s="1">
        <v>1.6461E-2</v>
      </c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</row>
    <row r="2913" spans="1:17" x14ac:dyDescent="0.25">
      <c r="A2913" t="str">
        <f t="shared" si="45"/>
        <v>5_27</v>
      </c>
      <c r="B2913" s="1">
        <v>5</v>
      </c>
      <c r="C2913" s="1">
        <v>27</v>
      </c>
      <c r="D2913" s="1">
        <v>2.6922000000000001E-2</v>
      </c>
      <c r="E2913" s="1">
        <v>1.0003</v>
      </c>
      <c r="F2913" s="1">
        <v>-1.0805E-2</v>
      </c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</row>
    <row r="2914" spans="1:17" x14ac:dyDescent="0.25">
      <c r="A2914" t="str">
        <f t="shared" si="45"/>
        <v>5_28</v>
      </c>
      <c r="B2914" s="1">
        <v>5</v>
      </c>
      <c r="C2914" s="1">
        <v>28</v>
      </c>
      <c r="D2914" s="1">
        <v>0.43812000000000001</v>
      </c>
      <c r="E2914" s="1">
        <v>1.0004999999999999</v>
      </c>
      <c r="F2914" s="1">
        <v>-3.0765000000000001E-2</v>
      </c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</row>
    <row r="2915" spans="1:17" x14ac:dyDescent="0.25">
      <c r="A2915" t="str">
        <f t="shared" si="45"/>
        <v>5_29</v>
      </c>
      <c r="B2915" s="1">
        <v>5</v>
      </c>
      <c r="C2915" s="1">
        <v>29</v>
      </c>
      <c r="D2915" s="1">
        <v>0.58979000000000004</v>
      </c>
      <c r="E2915" s="1">
        <v>1.0007999999999999</v>
      </c>
      <c r="F2915" s="1">
        <v>2.0683E-2</v>
      </c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</row>
    <row r="2916" spans="1:17" x14ac:dyDescent="0.25">
      <c r="A2916" t="str">
        <f t="shared" si="45"/>
        <v>5_30</v>
      </c>
      <c r="B2916" s="1">
        <v>5</v>
      </c>
      <c r="C2916" s="1">
        <v>30</v>
      </c>
      <c r="D2916" s="1">
        <v>0.29203000000000001</v>
      </c>
      <c r="E2916" s="1">
        <v>1.0012000000000001</v>
      </c>
      <c r="F2916" s="1">
        <v>-1.6486000000000001E-2</v>
      </c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</row>
    <row r="2917" spans="1:17" x14ac:dyDescent="0.25">
      <c r="A2917" t="str">
        <f t="shared" si="45"/>
        <v>5_31</v>
      </c>
      <c r="B2917" s="1">
        <v>5</v>
      </c>
      <c r="C2917" s="1">
        <v>31</v>
      </c>
      <c r="D2917" s="1">
        <v>2.7345999999999999E-2</v>
      </c>
      <c r="E2917" s="1">
        <v>1.0014000000000001</v>
      </c>
      <c r="F2917" s="1">
        <v>-1.5886999999999998E-2</v>
      </c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</row>
    <row r="2918" spans="1:17" x14ac:dyDescent="0.25">
      <c r="A2918" t="str">
        <f t="shared" si="45"/>
        <v>5_32</v>
      </c>
      <c r="B2918" s="1">
        <v>5</v>
      </c>
      <c r="C2918" s="1">
        <v>32</v>
      </c>
      <c r="D2918" s="1">
        <v>9.2188999999999993E-2</v>
      </c>
      <c r="E2918" s="1">
        <v>1.0013000000000001</v>
      </c>
      <c r="F2918" s="1">
        <v>-1.6742999999999999E-4</v>
      </c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</row>
    <row r="2919" spans="1:17" x14ac:dyDescent="0.25">
      <c r="A2919" t="str">
        <f t="shared" si="45"/>
        <v>5_33</v>
      </c>
      <c r="B2919" s="1">
        <v>5</v>
      </c>
      <c r="C2919" s="1">
        <v>33</v>
      </c>
      <c r="D2919" s="1">
        <v>0.27667999999999998</v>
      </c>
      <c r="E2919" s="1">
        <v>1.0014000000000001</v>
      </c>
      <c r="F2919" s="1">
        <v>3.7839000000000002E-3</v>
      </c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</row>
    <row r="2920" spans="1:17" x14ac:dyDescent="0.25">
      <c r="A2920" t="str">
        <f t="shared" si="45"/>
        <v>5_34</v>
      </c>
      <c r="B2920" s="1">
        <v>5</v>
      </c>
      <c r="C2920" s="1">
        <v>34</v>
      </c>
      <c r="D2920" s="1">
        <v>0.1047</v>
      </c>
      <c r="E2920" s="1">
        <v>1.0017</v>
      </c>
      <c r="F2920" s="1">
        <v>2.3595999999999999E-3</v>
      </c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</row>
    <row r="2921" spans="1:17" x14ac:dyDescent="0.25">
      <c r="A2921" t="str">
        <f t="shared" si="45"/>
        <v>5_35</v>
      </c>
      <c r="B2921" s="1">
        <v>5</v>
      </c>
      <c r="C2921" s="1">
        <v>35</v>
      </c>
      <c r="D2921" s="1">
        <v>-0.29599999999999999</v>
      </c>
      <c r="E2921" s="1">
        <v>1.0016</v>
      </c>
      <c r="F2921" s="1">
        <v>2.4445000000000001E-2</v>
      </c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</row>
    <row r="2922" spans="1:17" x14ac:dyDescent="0.25">
      <c r="A2922" t="str">
        <f t="shared" si="45"/>
        <v>5_36</v>
      </c>
      <c r="B2922" s="1">
        <v>5</v>
      </c>
      <c r="C2922" s="1">
        <v>36</v>
      </c>
      <c r="D2922" s="1">
        <v>-0.11899999999999999</v>
      </c>
      <c r="E2922" s="1">
        <v>1.0014000000000001</v>
      </c>
      <c r="F2922" s="1">
        <v>1.0455000000000001E-2</v>
      </c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</row>
    <row r="2923" spans="1:17" x14ac:dyDescent="0.25">
      <c r="A2923" t="str">
        <f t="shared" si="45"/>
        <v>5_37</v>
      </c>
      <c r="B2923" s="1">
        <v>5</v>
      </c>
      <c r="C2923" s="1">
        <v>37</v>
      </c>
      <c r="D2923" s="1">
        <v>-0.12446</v>
      </c>
      <c r="E2923" s="1">
        <v>1.0013000000000001</v>
      </c>
      <c r="F2923" s="1">
        <v>4.5352999999999999E-3</v>
      </c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</row>
    <row r="2924" spans="1:17" x14ac:dyDescent="0.25">
      <c r="A2924" t="str">
        <f t="shared" si="45"/>
        <v>5_38</v>
      </c>
      <c r="B2924" s="1">
        <v>5</v>
      </c>
      <c r="C2924" s="1">
        <v>38</v>
      </c>
      <c r="D2924" s="1">
        <v>0.30606</v>
      </c>
      <c r="E2924" s="1">
        <v>1.0015000000000001</v>
      </c>
      <c r="F2924" s="1">
        <v>3.382E-3</v>
      </c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</row>
    <row r="2925" spans="1:17" x14ac:dyDescent="0.25">
      <c r="A2925" t="str">
        <f t="shared" si="45"/>
        <v>5_39</v>
      </c>
      <c r="B2925" s="1">
        <v>5</v>
      </c>
      <c r="C2925" s="1">
        <v>39</v>
      </c>
      <c r="D2925" s="1">
        <v>0.24346999999999999</v>
      </c>
      <c r="E2925" s="1">
        <v>1.0017</v>
      </c>
      <c r="F2925" s="1">
        <v>8.0661000000000003E-4</v>
      </c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</row>
    <row r="2926" spans="1:17" x14ac:dyDescent="0.25">
      <c r="A2926" t="str">
        <f t="shared" si="45"/>
        <v>5_40</v>
      </c>
      <c r="B2926" s="1">
        <v>5</v>
      </c>
      <c r="C2926" s="1">
        <v>40</v>
      </c>
      <c r="D2926" s="1">
        <v>-9.4596E-2</v>
      </c>
      <c r="E2926" s="1">
        <v>1.0018</v>
      </c>
      <c r="F2926" s="1">
        <v>2.6294000000000001E-2</v>
      </c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</row>
    <row r="2927" spans="1:17" x14ac:dyDescent="0.25">
      <c r="A2927" t="str">
        <f t="shared" si="45"/>
        <v>5_41</v>
      </c>
      <c r="B2927" s="1">
        <v>5</v>
      </c>
      <c r="C2927" s="1">
        <v>41</v>
      </c>
      <c r="D2927" s="1">
        <v>-0.2142</v>
      </c>
      <c r="E2927" s="1">
        <v>1.0016</v>
      </c>
      <c r="F2927" s="1">
        <v>-7.9101999999999992E-3</v>
      </c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</row>
    <row r="2928" spans="1:17" x14ac:dyDescent="0.25">
      <c r="A2928" t="str">
        <f t="shared" si="45"/>
        <v>5_42</v>
      </c>
      <c r="B2928" s="1">
        <v>5</v>
      </c>
      <c r="C2928" s="1">
        <v>42</v>
      </c>
      <c r="D2928" s="1">
        <v>-0.54301999999999995</v>
      </c>
      <c r="E2928" s="1">
        <v>1.0013000000000001</v>
      </c>
      <c r="F2928" s="1">
        <v>2.3923999999999998E-3</v>
      </c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</row>
    <row r="2929" spans="1:17" x14ac:dyDescent="0.25">
      <c r="A2929" t="str">
        <f t="shared" si="45"/>
        <v>5_43</v>
      </c>
      <c r="B2929" s="1">
        <v>5</v>
      </c>
      <c r="C2929" s="1">
        <v>43</v>
      </c>
      <c r="D2929" s="1">
        <v>-1.0427</v>
      </c>
      <c r="E2929" s="1">
        <v>1.0006999999999999</v>
      </c>
      <c r="F2929" s="1">
        <v>-1.4109E-2</v>
      </c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</row>
    <row r="2930" spans="1:17" x14ac:dyDescent="0.25">
      <c r="A2930" t="str">
        <f t="shared" si="45"/>
        <v>5_44</v>
      </c>
      <c r="B2930" s="1">
        <v>5</v>
      </c>
      <c r="C2930" s="1">
        <v>44</v>
      </c>
      <c r="D2930" s="1">
        <v>-1.0150999999999999</v>
      </c>
      <c r="E2930" s="1">
        <v>0.99988999999999995</v>
      </c>
      <c r="F2930" s="1">
        <v>2.4455999999999999E-2</v>
      </c>
      <c r="G2930" s="1"/>
      <c r="H2930" s="1"/>
      <c r="I2930" s="1"/>
      <c r="J2930" s="1"/>
      <c r="K2930" s="1"/>
      <c r="L2930" s="1"/>
      <c r="M2930" s="1"/>
      <c r="N2930" s="78"/>
      <c r="O2930" s="1"/>
      <c r="P2930" s="1"/>
      <c r="Q2930" s="1"/>
    </row>
    <row r="2931" spans="1:17" x14ac:dyDescent="0.25">
      <c r="A2931" t="str">
        <f t="shared" si="45"/>
        <v>5_45</v>
      </c>
      <c r="B2931" s="1">
        <v>5</v>
      </c>
      <c r="C2931" s="1">
        <v>45</v>
      </c>
      <c r="D2931" s="1">
        <v>-0.74045000000000005</v>
      </c>
      <c r="E2931" s="1">
        <v>0.99907999999999997</v>
      </c>
      <c r="F2931" s="1">
        <v>9.5314000000000006E-3</v>
      </c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</row>
    <row r="2932" spans="1:17" x14ac:dyDescent="0.25">
      <c r="A2932" t="str">
        <f t="shared" si="45"/>
        <v>5_46</v>
      </c>
      <c r="B2932" s="1">
        <v>5</v>
      </c>
      <c r="C2932" s="1">
        <v>46</v>
      </c>
      <c r="D2932" s="1">
        <v>-0.65942999999999996</v>
      </c>
      <c r="E2932" s="1">
        <v>0.99843999999999999</v>
      </c>
      <c r="F2932" s="1">
        <v>2.2478999999999999E-2</v>
      </c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</row>
    <row r="2933" spans="1:17" x14ac:dyDescent="0.25">
      <c r="A2933" t="str">
        <f t="shared" si="45"/>
        <v>5_47</v>
      </c>
      <c r="B2933" s="1">
        <v>5</v>
      </c>
      <c r="C2933" s="1">
        <v>47</v>
      </c>
      <c r="D2933" s="1">
        <v>-0.98458000000000001</v>
      </c>
      <c r="E2933" s="1">
        <v>0.99773000000000001</v>
      </c>
      <c r="F2933" s="1">
        <v>-1.6355999999999999E-2</v>
      </c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</row>
    <row r="2934" spans="1:17" x14ac:dyDescent="0.25">
      <c r="A2934" t="str">
        <f t="shared" si="45"/>
        <v>5_48</v>
      </c>
      <c r="B2934" s="1">
        <v>5</v>
      </c>
      <c r="C2934" s="1">
        <v>48</v>
      </c>
      <c r="D2934" s="1">
        <v>-0.90125999999999995</v>
      </c>
      <c r="E2934" s="1">
        <v>0.99692999999999998</v>
      </c>
      <c r="F2934" s="1">
        <v>-2.6554999999999999E-2</v>
      </c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</row>
    <row r="2935" spans="1:17" x14ac:dyDescent="0.25">
      <c r="A2935" t="str">
        <f t="shared" si="45"/>
        <v>5_49</v>
      </c>
      <c r="B2935" s="1">
        <v>5</v>
      </c>
      <c r="C2935" s="1">
        <v>49</v>
      </c>
      <c r="D2935" s="1">
        <v>-0.52859</v>
      </c>
      <c r="E2935" s="1">
        <v>0.99624999999999997</v>
      </c>
      <c r="F2935" s="1">
        <v>-4.7613999999999997E-2</v>
      </c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</row>
    <row r="2936" spans="1:17" x14ac:dyDescent="0.25">
      <c r="A2936" t="str">
        <f t="shared" si="45"/>
        <v>5_50</v>
      </c>
      <c r="B2936" s="1">
        <v>5</v>
      </c>
      <c r="C2936" s="1">
        <v>50</v>
      </c>
      <c r="D2936" s="1">
        <v>-0.43547999999999998</v>
      </c>
      <c r="E2936" s="1">
        <v>0.99590000000000001</v>
      </c>
      <c r="F2936" s="1">
        <v>7.8549999999999996E-4</v>
      </c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</row>
    <row r="2937" spans="1:17" x14ac:dyDescent="0.25">
      <c r="A2937" t="str">
        <f t="shared" si="45"/>
        <v>5_51</v>
      </c>
      <c r="B2937" s="1">
        <v>5</v>
      </c>
      <c r="C2937" s="1">
        <v>51</v>
      </c>
      <c r="D2937" s="1">
        <v>-0.58216999999999997</v>
      </c>
      <c r="E2937" s="1">
        <v>0.99560000000000004</v>
      </c>
      <c r="F2937" s="1">
        <v>1.5082999999999999E-2</v>
      </c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</row>
    <row r="2938" spans="1:17" x14ac:dyDescent="0.25">
      <c r="A2938" t="str">
        <f t="shared" si="45"/>
        <v>5_52</v>
      </c>
      <c r="B2938" s="1">
        <v>5</v>
      </c>
      <c r="C2938" s="1">
        <v>52</v>
      </c>
      <c r="D2938" s="1">
        <v>-0.51990999999999998</v>
      </c>
      <c r="E2938" s="1">
        <v>0.99507000000000001</v>
      </c>
      <c r="F2938" s="1">
        <v>-2.5075999999999999E-4</v>
      </c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</row>
    <row r="2939" spans="1:17" x14ac:dyDescent="0.25">
      <c r="A2939" t="str">
        <f t="shared" si="45"/>
        <v>5_53</v>
      </c>
      <c r="B2939" s="1">
        <v>5</v>
      </c>
      <c r="C2939" s="1">
        <v>53</v>
      </c>
      <c r="D2939" s="1">
        <v>-1.2242999999999999</v>
      </c>
      <c r="E2939" s="1">
        <v>0.99441999999999997</v>
      </c>
      <c r="F2939" s="1">
        <v>-3.0034000000000002E-2</v>
      </c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</row>
    <row r="2940" spans="1:17" x14ac:dyDescent="0.25">
      <c r="A2940" t="str">
        <f t="shared" si="45"/>
        <v>5_54</v>
      </c>
      <c r="B2940" s="1">
        <v>5</v>
      </c>
      <c r="C2940" s="1">
        <v>54</v>
      </c>
      <c r="D2940" s="1">
        <v>-0.57132000000000005</v>
      </c>
      <c r="E2940" s="1">
        <v>0.99358999999999997</v>
      </c>
      <c r="F2940" s="1">
        <v>3.0294000000000001E-2</v>
      </c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</row>
    <row r="2941" spans="1:17" x14ac:dyDescent="0.25">
      <c r="A2941" t="str">
        <f t="shared" si="45"/>
        <v>5_55</v>
      </c>
      <c r="B2941" s="1">
        <v>5</v>
      </c>
      <c r="C2941" s="1">
        <v>55</v>
      </c>
      <c r="D2941" s="1">
        <v>-0.62710999999999995</v>
      </c>
      <c r="E2941" s="1">
        <v>0.99302000000000001</v>
      </c>
      <c r="F2941" s="1">
        <v>-1.1098E-2</v>
      </c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</row>
    <row r="2942" spans="1:17" x14ac:dyDescent="0.25">
      <c r="A2942" t="str">
        <f t="shared" si="45"/>
        <v>5_56</v>
      </c>
      <c r="B2942" s="1">
        <v>5</v>
      </c>
      <c r="C2942" s="1">
        <v>56</v>
      </c>
      <c r="D2942" s="1">
        <v>-0.85443999999999998</v>
      </c>
      <c r="E2942" s="1">
        <v>0.99229000000000001</v>
      </c>
      <c r="F2942" s="1">
        <v>-1.3531E-2</v>
      </c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</row>
    <row r="2943" spans="1:17" x14ac:dyDescent="0.25">
      <c r="A2943" t="str">
        <f t="shared" si="45"/>
        <v>5_57</v>
      </c>
      <c r="B2943" s="1">
        <v>5</v>
      </c>
      <c r="C2943" s="1">
        <v>57</v>
      </c>
      <c r="D2943" s="1">
        <v>-0.71482000000000001</v>
      </c>
      <c r="E2943" s="1">
        <v>0.99177999999999999</v>
      </c>
      <c r="F2943" s="1">
        <v>-2.6824000000000001E-3</v>
      </c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</row>
    <row r="2944" spans="1:17" x14ac:dyDescent="0.25">
      <c r="A2944" t="str">
        <f t="shared" si="45"/>
        <v>5_58</v>
      </c>
      <c r="B2944" s="1">
        <v>5</v>
      </c>
      <c r="C2944" s="1">
        <v>58</v>
      </c>
      <c r="D2944" s="1">
        <v>-0.59940000000000004</v>
      </c>
      <c r="E2944" s="1">
        <v>0.99119000000000002</v>
      </c>
      <c r="F2944" s="1">
        <v>4.0240999999999999E-2</v>
      </c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</row>
    <row r="2945" spans="1:17" x14ac:dyDescent="0.25">
      <c r="A2945" t="str">
        <f t="shared" si="45"/>
        <v>5_59</v>
      </c>
      <c r="B2945" s="1">
        <v>5</v>
      </c>
      <c r="C2945" s="1">
        <v>59</v>
      </c>
      <c r="D2945" s="1">
        <v>-0.80983000000000005</v>
      </c>
      <c r="E2945" s="1">
        <v>0.99051999999999996</v>
      </c>
      <c r="F2945" s="1">
        <v>9.9392000000000005E-3</v>
      </c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</row>
    <row r="2946" spans="1:17" x14ac:dyDescent="0.25">
      <c r="A2946" t="str">
        <f t="shared" si="45"/>
        <v>5_60</v>
      </c>
      <c r="B2946" s="1">
        <v>5</v>
      </c>
      <c r="C2946" s="1">
        <v>60</v>
      </c>
      <c r="D2946" s="1">
        <v>-1.0164</v>
      </c>
      <c r="E2946" s="1">
        <v>0.98975000000000002</v>
      </c>
      <c r="F2946" s="1">
        <v>-4.5281000000000002E-3</v>
      </c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</row>
    <row r="2947" spans="1:17" x14ac:dyDescent="0.25">
      <c r="A2947" t="str">
        <f t="shared" ref="A2947:A3010" si="46">B2947&amp;"_"&amp;C2947</f>
        <v>5_61</v>
      </c>
      <c r="B2947" s="1">
        <v>5</v>
      </c>
      <c r="C2947" s="1">
        <v>61</v>
      </c>
      <c r="D2947" s="1">
        <v>-1.1225000000000001</v>
      </c>
      <c r="E2947" s="1">
        <v>0.98887999999999998</v>
      </c>
      <c r="F2947" s="1">
        <v>2.0497000000000001E-2</v>
      </c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</row>
    <row r="2948" spans="1:17" x14ac:dyDescent="0.25">
      <c r="A2948" t="str">
        <f t="shared" si="46"/>
        <v>5_62</v>
      </c>
      <c r="B2948" s="1">
        <v>5</v>
      </c>
      <c r="C2948" s="1">
        <v>62</v>
      </c>
      <c r="D2948" s="1">
        <v>-1.0891</v>
      </c>
      <c r="E2948" s="1">
        <v>0.98797000000000001</v>
      </c>
      <c r="F2948" s="1">
        <v>-5.9435E-3</v>
      </c>
      <c r="G2948" s="1"/>
      <c r="H2948" s="1"/>
      <c r="I2948" s="1"/>
      <c r="J2948" s="1"/>
      <c r="K2948" s="1"/>
      <c r="L2948" s="1"/>
      <c r="M2948" s="1"/>
      <c r="N2948" s="1"/>
      <c r="O2948" s="1"/>
      <c r="P2948" s="78"/>
      <c r="Q2948" s="78"/>
    </row>
    <row r="2949" spans="1:17" x14ac:dyDescent="0.25">
      <c r="A2949" t="str">
        <f t="shared" si="46"/>
        <v>5_63</v>
      </c>
      <c r="B2949" s="1">
        <v>5</v>
      </c>
      <c r="C2949" s="1">
        <v>63</v>
      </c>
      <c r="D2949" s="1">
        <v>-1.3199000000000001</v>
      </c>
      <c r="E2949" s="1">
        <v>0.98702000000000001</v>
      </c>
      <c r="F2949" s="1">
        <v>2.0587000000000001E-2</v>
      </c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</row>
    <row r="2950" spans="1:17" x14ac:dyDescent="0.25">
      <c r="A2950" t="str">
        <f t="shared" si="46"/>
        <v>5_64</v>
      </c>
      <c r="B2950" s="1">
        <v>5</v>
      </c>
      <c r="C2950" s="1">
        <v>64</v>
      </c>
      <c r="D2950" s="1">
        <v>-1.369</v>
      </c>
      <c r="E2950" s="1">
        <v>0.98587000000000002</v>
      </c>
      <c r="F2950" s="1">
        <v>-1.8200999999999998E-2</v>
      </c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</row>
    <row r="2951" spans="1:17" x14ac:dyDescent="0.25">
      <c r="A2951" t="str">
        <f t="shared" si="46"/>
        <v>5_65</v>
      </c>
      <c r="B2951" s="1">
        <v>5</v>
      </c>
      <c r="C2951" s="1">
        <v>65</v>
      </c>
      <c r="D2951" s="1">
        <v>-1.4137</v>
      </c>
      <c r="E2951" s="1">
        <v>0.98470000000000002</v>
      </c>
      <c r="F2951" s="1">
        <v>3.8670000000000002E-4</v>
      </c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</row>
    <row r="2952" spans="1:17" x14ac:dyDescent="0.25">
      <c r="A2952" t="str">
        <f t="shared" si="46"/>
        <v>5_66</v>
      </c>
      <c r="B2952" s="1">
        <v>5</v>
      </c>
      <c r="C2952" s="1">
        <v>66</v>
      </c>
      <c r="D2952" s="1">
        <v>-1.3452</v>
      </c>
      <c r="E2952" s="1">
        <v>0.98348999999999998</v>
      </c>
      <c r="F2952" s="1">
        <v>-1.1375000000000001E-3</v>
      </c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</row>
    <row r="2953" spans="1:17" x14ac:dyDescent="0.25">
      <c r="A2953" t="str">
        <f t="shared" si="46"/>
        <v>5_67</v>
      </c>
      <c r="B2953" s="1">
        <v>5</v>
      </c>
      <c r="C2953" s="1">
        <v>67</v>
      </c>
      <c r="D2953" s="1">
        <v>-1.4043000000000001</v>
      </c>
      <c r="E2953" s="1">
        <v>0.98236999999999997</v>
      </c>
      <c r="F2953" s="1">
        <v>-1.8086000000000001E-3</v>
      </c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</row>
    <row r="2954" spans="1:17" x14ac:dyDescent="0.25">
      <c r="A2954" t="str">
        <f t="shared" si="46"/>
        <v>5_68</v>
      </c>
      <c r="B2954" s="1">
        <v>5</v>
      </c>
      <c r="C2954" s="1">
        <v>68</v>
      </c>
      <c r="D2954" s="1">
        <v>-0.72170999999999996</v>
      </c>
      <c r="E2954" s="1">
        <v>0.98155000000000003</v>
      </c>
      <c r="F2954" s="1">
        <v>5.0729E-3</v>
      </c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</row>
    <row r="2955" spans="1:17" x14ac:dyDescent="0.25">
      <c r="A2955" t="str">
        <f t="shared" si="46"/>
        <v>5_69</v>
      </c>
      <c r="B2955" s="1">
        <v>5</v>
      </c>
      <c r="C2955" s="1">
        <v>69</v>
      </c>
      <c r="D2955" s="1">
        <v>-0.51256000000000002</v>
      </c>
      <c r="E2955" s="1">
        <v>0.98096000000000005</v>
      </c>
      <c r="F2955" s="1">
        <v>3.2388E-3</v>
      </c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</row>
    <row r="2956" spans="1:17" x14ac:dyDescent="0.25">
      <c r="A2956" t="str">
        <f t="shared" si="46"/>
        <v>5_70</v>
      </c>
      <c r="B2956" s="1">
        <v>5</v>
      </c>
      <c r="C2956" s="1">
        <v>70</v>
      </c>
      <c r="D2956" s="1">
        <v>-0.78415000000000001</v>
      </c>
      <c r="E2956" s="1">
        <v>0.98053000000000001</v>
      </c>
      <c r="F2956" s="1">
        <v>-1.7933999999999999E-2</v>
      </c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</row>
    <row r="2957" spans="1:17" x14ac:dyDescent="0.25">
      <c r="A2957" t="str">
        <f t="shared" si="46"/>
        <v>5_71</v>
      </c>
      <c r="B2957" s="1">
        <v>5</v>
      </c>
      <c r="C2957" s="1">
        <v>71</v>
      </c>
      <c r="D2957" s="1">
        <v>-0.69647000000000003</v>
      </c>
      <c r="E2957" s="1">
        <v>0.98001000000000005</v>
      </c>
      <c r="F2957" s="1">
        <v>-1.0779E-2</v>
      </c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</row>
    <row r="2958" spans="1:17" x14ac:dyDescent="0.25">
      <c r="A2958" t="str">
        <f t="shared" si="46"/>
        <v>5_72</v>
      </c>
      <c r="B2958" s="1">
        <v>5</v>
      </c>
      <c r="C2958" s="1">
        <v>72</v>
      </c>
      <c r="D2958" s="1">
        <v>-0.75307999999999997</v>
      </c>
      <c r="E2958" s="1">
        <v>0.97945000000000004</v>
      </c>
      <c r="F2958" s="1">
        <v>-1.2503E-2</v>
      </c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</row>
    <row r="2959" spans="1:17" x14ac:dyDescent="0.25">
      <c r="A2959" t="str">
        <f t="shared" si="46"/>
        <v>5_73</v>
      </c>
      <c r="B2959" s="1">
        <v>5</v>
      </c>
      <c r="C2959" s="1">
        <v>73</v>
      </c>
      <c r="D2959" s="1">
        <v>-0.65458000000000005</v>
      </c>
      <c r="E2959" s="1">
        <v>0.97882000000000002</v>
      </c>
      <c r="F2959" s="1">
        <v>-1.311E-2</v>
      </c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</row>
    <row r="2960" spans="1:17" x14ac:dyDescent="0.25">
      <c r="A2960" t="str">
        <f t="shared" si="46"/>
        <v>5_74</v>
      </c>
      <c r="B2960" s="1">
        <v>5</v>
      </c>
      <c r="C2960" s="1">
        <v>74</v>
      </c>
      <c r="D2960" s="1">
        <v>-0.41905999999999999</v>
      </c>
      <c r="E2960" s="1">
        <v>0.97826000000000002</v>
      </c>
      <c r="F2960" s="1">
        <v>-1.1221999999999999E-2</v>
      </c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</row>
    <row r="2961" spans="1:17" x14ac:dyDescent="0.25">
      <c r="A2961" t="str">
        <f t="shared" si="46"/>
        <v>5_75</v>
      </c>
      <c r="B2961" s="1">
        <v>5</v>
      </c>
      <c r="C2961" s="1">
        <v>75</v>
      </c>
      <c r="D2961" s="1">
        <v>-0.6583</v>
      </c>
      <c r="E2961" s="1">
        <v>0.97792999999999997</v>
      </c>
      <c r="F2961" s="1">
        <v>5.3033999999999998E-3</v>
      </c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</row>
    <row r="2962" spans="1:17" x14ac:dyDescent="0.25">
      <c r="A2962" t="str">
        <f t="shared" si="46"/>
        <v>5_76</v>
      </c>
      <c r="B2962" s="1">
        <v>5</v>
      </c>
      <c r="C2962" s="1">
        <v>76</v>
      </c>
      <c r="D2962" s="1">
        <v>-1.6374</v>
      </c>
      <c r="E2962" s="1">
        <v>0.97711999999999999</v>
      </c>
      <c r="F2962" s="1">
        <v>-2.3574999999999999E-2</v>
      </c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</row>
    <row r="2963" spans="1:17" x14ac:dyDescent="0.25">
      <c r="A2963" t="str">
        <f t="shared" si="46"/>
        <v>5_77</v>
      </c>
      <c r="B2963" s="1">
        <v>5</v>
      </c>
      <c r="C2963" s="1">
        <v>77</v>
      </c>
      <c r="D2963" s="1">
        <v>-1.5972999999999999</v>
      </c>
      <c r="E2963" s="1">
        <v>0.97579000000000005</v>
      </c>
      <c r="F2963" s="1">
        <v>3.8716000000000002E-3</v>
      </c>
      <c r="G2963" s="1"/>
      <c r="H2963" s="1"/>
      <c r="I2963" s="1"/>
      <c r="J2963" s="1"/>
      <c r="K2963" s="1"/>
      <c r="L2963" s="1"/>
      <c r="M2963" s="1"/>
      <c r="N2963" s="1"/>
      <c r="O2963" s="1"/>
      <c r="P2963" s="78"/>
      <c r="Q2963" s="78"/>
    </row>
    <row r="2964" spans="1:17" x14ac:dyDescent="0.25">
      <c r="A2964" t="str">
        <f t="shared" si="46"/>
        <v>5_78</v>
      </c>
      <c r="B2964" s="1">
        <v>5</v>
      </c>
      <c r="C2964" s="1">
        <v>78</v>
      </c>
      <c r="D2964" s="1">
        <v>-1.4997</v>
      </c>
      <c r="E2964" s="1">
        <v>0.97443000000000002</v>
      </c>
      <c r="F2964" s="1">
        <v>1.0194E-2</v>
      </c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</row>
    <row r="2965" spans="1:17" x14ac:dyDescent="0.25">
      <c r="A2965" t="str">
        <f t="shared" si="46"/>
        <v>5_79</v>
      </c>
      <c r="B2965" s="1">
        <v>5</v>
      </c>
      <c r="C2965" s="1">
        <v>79</v>
      </c>
      <c r="D2965" s="1">
        <v>-1.4917</v>
      </c>
      <c r="E2965" s="1">
        <v>0.97319</v>
      </c>
      <c r="F2965" s="1">
        <v>1.7468000000000001E-2</v>
      </c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</row>
    <row r="2966" spans="1:17" x14ac:dyDescent="0.25">
      <c r="A2966" t="str">
        <f t="shared" si="46"/>
        <v>5_80</v>
      </c>
      <c r="B2966" s="1">
        <v>5</v>
      </c>
      <c r="C2966" s="1">
        <v>80</v>
      </c>
      <c r="D2966" s="1">
        <v>-2.1242999999999999</v>
      </c>
      <c r="E2966" s="1">
        <v>0.97175999999999996</v>
      </c>
      <c r="F2966" s="1">
        <v>-1.3009E-2</v>
      </c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</row>
    <row r="2967" spans="1:17" x14ac:dyDescent="0.25">
      <c r="A2967" t="str">
        <f t="shared" si="46"/>
        <v>5_81</v>
      </c>
      <c r="B2967" s="1">
        <v>5</v>
      </c>
      <c r="C2967" s="1">
        <v>81</v>
      </c>
      <c r="D2967" s="1">
        <v>-2.0598000000000001</v>
      </c>
      <c r="E2967" s="1">
        <v>0.97009000000000001</v>
      </c>
      <c r="F2967" s="1">
        <v>1.1284000000000001E-2</v>
      </c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</row>
    <row r="2968" spans="1:17" x14ac:dyDescent="0.25">
      <c r="A2968" t="str">
        <f t="shared" si="46"/>
        <v>5_82</v>
      </c>
      <c r="B2968" s="1">
        <v>5</v>
      </c>
      <c r="C2968" s="1">
        <v>82</v>
      </c>
      <c r="D2968" s="1">
        <v>-2.0609000000000002</v>
      </c>
      <c r="E2968" s="1">
        <v>0.96841999999999995</v>
      </c>
      <c r="F2968" s="1">
        <v>-1.6174999999999998E-2</v>
      </c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</row>
    <row r="2969" spans="1:17" x14ac:dyDescent="0.25">
      <c r="A2969" t="str">
        <f t="shared" si="46"/>
        <v>5_83</v>
      </c>
      <c r="B2969" s="1">
        <v>5</v>
      </c>
      <c r="C2969" s="1">
        <v>83</v>
      </c>
      <c r="D2969" s="1">
        <v>-2.3807</v>
      </c>
      <c r="E2969" s="1">
        <v>0.96665999999999996</v>
      </c>
      <c r="F2969" s="1">
        <v>-6.9502000000000001E-3</v>
      </c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</row>
    <row r="2970" spans="1:17" x14ac:dyDescent="0.25">
      <c r="A2970" t="str">
        <f t="shared" si="46"/>
        <v>5_84</v>
      </c>
      <c r="B2970" s="1">
        <v>5</v>
      </c>
      <c r="C2970" s="1">
        <v>84</v>
      </c>
      <c r="D2970" s="1">
        <v>-2.2597</v>
      </c>
      <c r="E2970" s="1">
        <v>0.96475</v>
      </c>
      <c r="F2970" s="1">
        <v>-8.3575999999999998E-3</v>
      </c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</row>
    <row r="2971" spans="1:17" x14ac:dyDescent="0.25">
      <c r="A2971" t="str">
        <f t="shared" si="46"/>
        <v>5_85</v>
      </c>
      <c r="B2971" s="1">
        <v>5</v>
      </c>
      <c r="C2971" s="1">
        <v>85</v>
      </c>
      <c r="D2971" s="1">
        <v>-1.8219000000000001</v>
      </c>
      <c r="E2971" s="1">
        <v>0.96314999999999995</v>
      </c>
      <c r="F2971" s="1">
        <v>-1.1879000000000001E-2</v>
      </c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</row>
    <row r="2972" spans="1:17" x14ac:dyDescent="0.25">
      <c r="A2972" t="str">
        <f t="shared" si="46"/>
        <v>5_86</v>
      </c>
      <c r="B2972" s="1">
        <v>5</v>
      </c>
      <c r="C2972" s="1">
        <v>86</v>
      </c>
      <c r="D2972" s="1">
        <v>-1.8754999999999999</v>
      </c>
      <c r="E2972" s="1">
        <v>0.96174000000000004</v>
      </c>
      <c r="F2972" s="1">
        <v>2.1218999999999999E-3</v>
      </c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</row>
    <row r="2973" spans="1:17" x14ac:dyDescent="0.25">
      <c r="A2973" t="str">
        <f t="shared" si="46"/>
        <v>5_87</v>
      </c>
      <c r="B2973" s="1">
        <v>5</v>
      </c>
      <c r="C2973" s="1">
        <v>87</v>
      </c>
      <c r="D2973" s="1">
        <v>-2.0339999999999998</v>
      </c>
      <c r="E2973" s="1">
        <v>0.96013000000000004</v>
      </c>
      <c r="F2973" s="1">
        <v>1.0119E-2</v>
      </c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</row>
    <row r="2974" spans="1:17" x14ac:dyDescent="0.25">
      <c r="A2974" t="str">
        <f t="shared" si="46"/>
        <v>5_88</v>
      </c>
      <c r="B2974" s="1">
        <v>5</v>
      </c>
      <c r="C2974" s="1">
        <v>88</v>
      </c>
      <c r="D2974" s="1">
        <v>-1.9584999999999999</v>
      </c>
      <c r="E2974" s="1">
        <v>0.95852000000000004</v>
      </c>
      <c r="F2974" s="1">
        <v>1.3837E-2</v>
      </c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</row>
    <row r="2975" spans="1:17" x14ac:dyDescent="0.25">
      <c r="A2975" t="str">
        <f t="shared" si="46"/>
        <v>5_89</v>
      </c>
      <c r="B2975" s="1">
        <v>5</v>
      </c>
      <c r="C2975" s="1">
        <v>89</v>
      </c>
      <c r="D2975" s="1">
        <v>-2.1816</v>
      </c>
      <c r="E2975" s="1">
        <v>0.95684999999999998</v>
      </c>
      <c r="F2975" s="1">
        <v>1.5376000000000001E-3</v>
      </c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</row>
    <row r="2976" spans="1:17" x14ac:dyDescent="0.25">
      <c r="A2976" t="str">
        <f t="shared" si="46"/>
        <v>5_90</v>
      </c>
      <c r="B2976" s="1">
        <v>5</v>
      </c>
      <c r="C2976" s="1">
        <v>90</v>
      </c>
      <c r="D2976" s="1">
        <v>-1.8641000000000001</v>
      </c>
      <c r="E2976" s="1">
        <v>0.95520000000000005</v>
      </c>
      <c r="F2976" s="1">
        <v>-4.9715999999999996E-3</v>
      </c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</row>
    <row r="2977" spans="1:17" x14ac:dyDescent="0.25">
      <c r="A2977" t="str">
        <f t="shared" si="46"/>
        <v>5_91</v>
      </c>
      <c r="B2977" s="1">
        <v>5</v>
      </c>
      <c r="C2977" s="1">
        <v>91</v>
      </c>
      <c r="D2977" s="1">
        <v>-1.9484999999999999</v>
      </c>
      <c r="E2977" s="1">
        <v>0.95362999999999998</v>
      </c>
      <c r="F2977" s="1">
        <v>-2.7283999999999999E-2</v>
      </c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</row>
    <row r="2978" spans="1:17" x14ac:dyDescent="0.25">
      <c r="A2978" t="str">
        <f t="shared" si="46"/>
        <v>5_92</v>
      </c>
      <c r="B2978" s="1">
        <v>5</v>
      </c>
      <c r="C2978" s="1">
        <v>92</v>
      </c>
      <c r="D2978" s="1">
        <v>-2.0034999999999998</v>
      </c>
      <c r="E2978" s="1">
        <v>0.95211000000000001</v>
      </c>
      <c r="F2978" s="1">
        <v>-7.3831000000000001E-3</v>
      </c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</row>
    <row r="2979" spans="1:17" x14ac:dyDescent="0.25">
      <c r="A2979" t="str">
        <f t="shared" si="46"/>
        <v>5_93</v>
      </c>
      <c r="B2979" s="1">
        <v>5</v>
      </c>
      <c r="C2979" s="1">
        <v>93</v>
      </c>
      <c r="D2979" s="1">
        <v>-1.5004</v>
      </c>
      <c r="E2979" s="1">
        <v>0.95071000000000006</v>
      </c>
      <c r="F2979" s="1">
        <v>1.6303999999999999E-2</v>
      </c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</row>
    <row r="2980" spans="1:17" x14ac:dyDescent="0.25">
      <c r="A2980" t="str">
        <f t="shared" si="46"/>
        <v>5_94</v>
      </c>
      <c r="B2980" s="1">
        <v>5</v>
      </c>
      <c r="C2980" s="1">
        <v>94</v>
      </c>
      <c r="D2980" s="1">
        <v>-1.8962000000000001</v>
      </c>
      <c r="E2980" s="1">
        <v>0.94930999999999999</v>
      </c>
      <c r="F2980" s="1">
        <v>2.5321000000000002E-4</v>
      </c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</row>
    <row r="2981" spans="1:17" x14ac:dyDescent="0.25">
      <c r="A2981" t="str">
        <f t="shared" si="46"/>
        <v>5_95</v>
      </c>
      <c r="B2981" s="1">
        <v>5</v>
      </c>
      <c r="C2981" s="1">
        <v>95</v>
      </c>
      <c r="D2981" s="1">
        <v>-1.8073999999999999</v>
      </c>
      <c r="E2981" s="1">
        <v>0.94784999999999997</v>
      </c>
      <c r="F2981" s="1">
        <v>1.4695E-2</v>
      </c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</row>
    <row r="2982" spans="1:17" x14ac:dyDescent="0.25">
      <c r="A2982" t="str">
        <f t="shared" si="46"/>
        <v>5_96</v>
      </c>
      <c r="B2982" s="1">
        <v>5</v>
      </c>
      <c r="C2982" s="1">
        <v>96</v>
      </c>
      <c r="D2982" s="1">
        <v>-1.6209</v>
      </c>
      <c r="E2982" s="1">
        <v>0.94647999999999999</v>
      </c>
      <c r="F2982" s="1">
        <v>1.5275E-3</v>
      </c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</row>
    <row r="2983" spans="1:17" x14ac:dyDescent="0.25">
      <c r="A2983" t="str">
        <f t="shared" si="46"/>
        <v>5_97</v>
      </c>
      <c r="B2983" s="1">
        <v>5</v>
      </c>
      <c r="C2983" s="1">
        <v>97</v>
      </c>
      <c r="D2983" s="1">
        <v>-1.2376</v>
      </c>
      <c r="E2983" s="1">
        <v>0.94542999999999999</v>
      </c>
      <c r="F2983" s="1">
        <v>1.15E-2</v>
      </c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</row>
    <row r="2984" spans="1:17" x14ac:dyDescent="0.25">
      <c r="A2984" t="str">
        <f t="shared" si="46"/>
        <v>5_98</v>
      </c>
      <c r="B2984" s="1">
        <v>5</v>
      </c>
      <c r="C2984" s="1">
        <v>98</v>
      </c>
      <c r="D2984" s="1">
        <v>-0.56933</v>
      </c>
      <c r="E2984" s="1">
        <v>0.94472999999999996</v>
      </c>
      <c r="F2984" s="1">
        <v>1.4789999999999999E-2</v>
      </c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</row>
    <row r="2985" spans="1:17" x14ac:dyDescent="0.25">
      <c r="A2985" t="str">
        <f t="shared" si="46"/>
        <v>5_99</v>
      </c>
      <c r="B2985" s="1">
        <v>5</v>
      </c>
      <c r="C2985" s="1">
        <v>99</v>
      </c>
      <c r="D2985" s="1">
        <v>-0.38429999999999997</v>
      </c>
      <c r="E2985" s="1">
        <v>0.94430000000000003</v>
      </c>
      <c r="F2985" s="1">
        <v>1.1787000000000001E-2</v>
      </c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</row>
    <row r="2986" spans="1:17" x14ac:dyDescent="0.25">
      <c r="A2986" t="str">
        <f t="shared" si="46"/>
        <v>5_100</v>
      </c>
      <c r="B2986" s="1">
        <v>5</v>
      </c>
      <c r="C2986" s="1">
        <v>100</v>
      </c>
      <c r="D2986" s="1">
        <v>5.9619999999999999E-2</v>
      </c>
      <c r="E2986" s="1">
        <v>0.94416</v>
      </c>
      <c r="F2986" s="1">
        <v>-7.5158999999999998E-3</v>
      </c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</row>
    <row r="2987" spans="1:17" x14ac:dyDescent="0.25">
      <c r="A2987" t="str">
        <f t="shared" si="46"/>
        <v>5_101</v>
      </c>
      <c r="B2987" s="1">
        <v>5</v>
      </c>
      <c r="C2987" s="1">
        <v>101</v>
      </c>
      <c r="D2987" s="1">
        <v>0.51493</v>
      </c>
      <c r="E2987" s="1">
        <v>0.94435000000000002</v>
      </c>
      <c r="F2987" s="1">
        <v>1.4673E-2</v>
      </c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</row>
    <row r="2988" spans="1:17" x14ac:dyDescent="0.25">
      <c r="A2988" t="str">
        <f t="shared" si="46"/>
        <v>5_102</v>
      </c>
      <c r="B2988" s="1">
        <v>5</v>
      </c>
      <c r="C2988" s="1">
        <v>102</v>
      </c>
      <c r="D2988" s="1">
        <v>0.33185999999999999</v>
      </c>
      <c r="E2988" s="1">
        <v>0.94464000000000004</v>
      </c>
      <c r="F2988" s="1">
        <v>-2.3866E-3</v>
      </c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</row>
    <row r="2989" spans="1:17" x14ac:dyDescent="0.25">
      <c r="A2989" t="str">
        <f t="shared" si="46"/>
        <v>5_103</v>
      </c>
      <c r="B2989" s="1">
        <v>5</v>
      </c>
      <c r="C2989" s="1">
        <v>103</v>
      </c>
      <c r="D2989" s="1">
        <v>0.44801999999999997</v>
      </c>
      <c r="E2989" s="1">
        <v>0.94489999999999996</v>
      </c>
      <c r="F2989" s="1">
        <v>5.2759E-3</v>
      </c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</row>
    <row r="2990" spans="1:17" x14ac:dyDescent="0.25">
      <c r="A2990" t="str">
        <f t="shared" si="46"/>
        <v>5_104</v>
      </c>
      <c r="B2990" s="1">
        <v>5</v>
      </c>
      <c r="C2990" s="1">
        <v>104</v>
      </c>
      <c r="D2990" s="1">
        <v>0.41738999999999998</v>
      </c>
      <c r="E2990" s="1">
        <v>0.94525000000000003</v>
      </c>
      <c r="F2990" s="1">
        <v>6.7837000000000001E-3</v>
      </c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</row>
    <row r="2991" spans="1:17" x14ac:dyDescent="0.25">
      <c r="A2991" t="str">
        <f t="shared" si="46"/>
        <v>5_105</v>
      </c>
      <c r="B2991" s="1">
        <v>5</v>
      </c>
      <c r="C2991" s="1">
        <v>105</v>
      </c>
      <c r="D2991" s="1">
        <v>0.68838999999999995</v>
      </c>
      <c r="E2991" s="1">
        <v>0.94579000000000002</v>
      </c>
      <c r="F2991" s="1">
        <v>2.1151E-2</v>
      </c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</row>
    <row r="2992" spans="1:17" x14ac:dyDescent="0.25">
      <c r="A2992" t="str">
        <f t="shared" si="46"/>
        <v>5_106</v>
      </c>
      <c r="B2992" s="1">
        <v>5</v>
      </c>
      <c r="C2992" s="1">
        <v>106</v>
      </c>
      <c r="D2992" s="1">
        <v>1.0012000000000001</v>
      </c>
      <c r="E2992" s="1">
        <v>0.94637000000000004</v>
      </c>
      <c r="F2992" s="1">
        <v>1.3365E-2</v>
      </c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</row>
    <row r="2993" spans="1:17" x14ac:dyDescent="0.25">
      <c r="A2993" t="str">
        <f t="shared" si="46"/>
        <v>5_107</v>
      </c>
      <c r="B2993" s="1">
        <v>5</v>
      </c>
      <c r="C2993" s="1">
        <v>107</v>
      </c>
      <c r="D2993" s="1">
        <v>0.77654999999999996</v>
      </c>
      <c r="E2993" s="1">
        <v>0.94708999999999999</v>
      </c>
      <c r="F2993" s="1">
        <v>-1.1771E-2</v>
      </c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</row>
    <row r="2994" spans="1:17" x14ac:dyDescent="0.25">
      <c r="A2994" t="str">
        <f t="shared" si="46"/>
        <v>5_108</v>
      </c>
      <c r="B2994" s="1">
        <v>5</v>
      </c>
      <c r="C2994" s="1">
        <v>108</v>
      </c>
      <c r="D2994" s="1">
        <v>0.73338000000000003</v>
      </c>
      <c r="E2994" s="1">
        <v>0.94767999999999997</v>
      </c>
      <c r="F2994" s="1">
        <v>-2.2488E-3</v>
      </c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</row>
    <row r="2995" spans="1:17" x14ac:dyDescent="0.25">
      <c r="A2995" t="str">
        <f t="shared" si="46"/>
        <v>5_109</v>
      </c>
      <c r="B2995" s="1">
        <v>5</v>
      </c>
      <c r="C2995" s="1">
        <v>109</v>
      </c>
      <c r="D2995" s="1">
        <v>1.3163</v>
      </c>
      <c r="E2995" s="1">
        <v>0.94857000000000002</v>
      </c>
      <c r="F2995" s="1">
        <v>1.6385E-2</v>
      </c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</row>
    <row r="2996" spans="1:17" x14ac:dyDescent="0.25">
      <c r="A2996" t="str">
        <f t="shared" si="46"/>
        <v>5_110</v>
      </c>
      <c r="B2996" s="1">
        <v>5</v>
      </c>
      <c r="C2996" s="1">
        <v>110</v>
      </c>
      <c r="D2996" s="1">
        <v>1.6669</v>
      </c>
      <c r="E2996" s="1">
        <v>0.94971000000000005</v>
      </c>
      <c r="F2996" s="1">
        <v>-8.8739000000000005E-3</v>
      </c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</row>
    <row r="2997" spans="1:17" x14ac:dyDescent="0.25">
      <c r="A2997" t="str">
        <f t="shared" si="46"/>
        <v>5_111</v>
      </c>
      <c r="B2997" s="1">
        <v>5</v>
      </c>
      <c r="C2997" s="1">
        <v>111</v>
      </c>
      <c r="D2997" s="1">
        <v>1.9451000000000001</v>
      </c>
      <c r="E2997" s="1">
        <v>0.95109999999999995</v>
      </c>
      <c r="F2997" s="1">
        <v>7.4056E-3</v>
      </c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</row>
    <row r="2998" spans="1:17" x14ac:dyDescent="0.25">
      <c r="A2998" t="str">
        <f t="shared" si="46"/>
        <v>5_112</v>
      </c>
      <c r="B2998" s="1">
        <v>5</v>
      </c>
      <c r="C2998" s="1">
        <v>112</v>
      </c>
      <c r="D2998" s="1">
        <v>2.0150999999999999</v>
      </c>
      <c r="E2998" s="1">
        <v>0.95262000000000002</v>
      </c>
      <c r="F2998" s="1">
        <v>-6.4279000000000003E-3</v>
      </c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</row>
    <row r="2999" spans="1:17" x14ac:dyDescent="0.25">
      <c r="A2999" t="str">
        <f t="shared" si="46"/>
        <v>5_113</v>
      </c>
      <c r="B2999" s="1">
        <v>5</v>
      </c>
      <c r="C2999" s="1">
        <v>113</v>
      </c>
      <c r="D2999" s="1">
        <v>2.5520999999999998</v>
      </c>
      <c r="E2999" s="1">
        <v>0.95435999999999999</v>
      </c>
      <c r="F2999" s="1">
        <v>1.7840000000000002E-2</v>
      </c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</row>
    <row r="3000" spans="1:17" x14ac:dyDescent="0.25">
      <c r="A3000" t="str">
        <f t="shared" si="46"/>
        <v>5_114</v>
      </c>
      <c r="B3000" s="1">
        <v>5</v>
      </c>
      <c r="C3000" s="1">
        <v>114</v>
      </c>
      <c r="D3000" s="1">
        <v>2.2149999999999999</v>
      </c>
      <c r="E3000" s="1">
        <v>0.95621999999999996</v>
      </c>
      <c r="F3000" s="1">
        <v>-6.2699000000000001E-3</v>
      </c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</row>
    <row r="3001" spans="1:17" x14ac:dyDescent="0.25">
      <c r="A3001" t="str">
        <f t="shared" si="46"/>
        <v>5_115</v>
      </c>
      <c r="B3001" s="1">
        <v>5</v>
      </c>
      <c r="C3001" s="1">
        <v>115</v>
      </c>
      <c r="D3001" s="1">
        <v>1.8156000000000001</v>
      </c>
      <c r="E3001" s="1">
        <v>0.95791000000000004</v>
      </c>
      <c r="F3001" s="1">
        <v>-1.5479E-2</v>
      </c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</row>
    <row r="3002" spans="1:17" x14ac:dyDescent="0.25">
      <c r="A3002" t="str">
        <f t="shared" si="46"/>
        <v>5_116</v>
      </c>
      <c r="B3002" s="1">
        <v>5</v>
      </c>
      <c r="C3002" s="1">
        <v>116</v>
      </c>
      <c r="D3002" s="1">
        <v>1.5721000000000001</v>
      </c>
      <c r="E3002" s="1">
        <v>0.95923999999999998</v>
      </c>
      <c r="F3002" s="1">
        <v>1.8763999999999999E-2</v>
      </c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</row>
    <row r="3003" spans="1:17" x14ac:dyDescent="0.25">
      <c r="A3003" t="str">
        <f t="shared" si="46"/>
        <v>5_117</v>
      </c>
      <c r="B3003" s="1">
        <v>5</v>
      </c>
      <c r="C3003" s="1">
        <v>117</v>
      </c>
      <c r="D3003" s="1">
        <v>1.6147</v>
      </c>
      <c r="E3003" s="1">
        <v>0.96048999999999995</v>
      </c>
      <c r="F3003" s="1">
        <v>2.3725E-2</v>
      </c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</row>
    <row r="3004" spans="1:17" x14ac:dyDescent="0.25">
      <c r="A3004" t="str">
        <f t="shared" si="46"/>
        <v>5_118</v>
      </c>
      <c r="B3004" s="1">
        <v>5</v>
      </c>
      <c r="C3004" s="1">
        <v>118</v>
      </c>
      <c r="D3004" s="1">
        <v>1.4060999999999999</v>
      </c>
      <c r="E3004" s="1">
        <v>0.96177999999999997</v>
      </c>
      <c r="F3004" s="1">
        <v>7.0235999999999996E-3</v>
      </c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</row>
    <row r="3005" spans="1:17" x14ac:dyDescent="0.25">
      <c r="A3005" t="str">
        <f t="shared" si="46"/>
        <v>5_119</v>
      </c>
      <c r="B3005" s="1">
        <v>5</v>
      </c>
      <c r="C3005" s="1">
        <v>119</v>
      </c>
      <c r="D3005" s="1">
        <v>1.6176999999999999</v>
      </c>
      <c r="E3005" s="1">
        <v>0.96306999999999998</v>
      </c>
      <c r="F3005" s="1">
        <v>-7.2110000000000004E-3</v>
      </c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</row>
    <row r="3006" spans="1:17" x14ac:dyDescent="0.25">
      <c r="A3006" t="str">
        <f t="shared" si="46"/>
        <v>5_120</v>
      </c>
      <c r="B3006" s="1">
        <v>5</v>
      </c>
      <c r="C3006" s="1">
        <v>120</v>
      </c>
      <c r="D3006" s="1">
        <v>1.8069</v>
      </c>
      <c r="E3006" s="1">
        <v>0.96445999999999998</v>
      </c>
      <c r="F3006" s="1">
        <v>1.3616E-2</v>
      </c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</row>
    <row r="3007" spans="1:17" x14ac:dyDescent="0.25">
      <c r="A3007" t="str">
        <f t="shared" si="46"/>
        <v>5_121</v>
      </c>
      <c r="B3007" s="1">
        <v>5</v>
      </c>
      <c r="C3007" s="1">
        <v>121</v>
      </c>
      <c r="D3007" s="1">
        <v>1.7047000000000001</v>
      </c>
      <c r="E3007" s="1">
        <v>0.96587000000000001</v>
      </c>
      <c r="F3007" s="1">
        <v>-1.04E-6</v>
      </c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</row>
    <row r="3008" spans="1:17" x14ac:dyDescent="0.25">
      <c r="A3008" t="str">
        <f t="shared" si="46"/>
        <v>5_122</v>
      </c>
      <c r="B3008" s="1">
        <v>5</v>
      </c>
      <c r="C3008" s="1">
        <v>122</v>
      </c>
      <c r="D3008" s="1">
        <v>1.7255</v>
      </c>
      <c r="E3008" s="1">
        <v>0.96725000000000005</v>
      </c>
      <c r="F3008" s="1">
        <v>2.0621E-2</v>
      </c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</row>
    <row r="3009" spans="1:17" x14ac:dyDescent="0.25">
      <c r="A3009" t="str">
        <f t="shared" si="46"/>
        <v>5_123</v>
      </c>
      <c r="B3009" s="1">
        <v>5</v>
      </c>
      <c r="C3009" s="1">
        <v>123</v>
      </c>
      <c r="D3009" s="1">
        <v>2.0783999999999998</v>
      </c>
      <c r="E3009" s="1">
        <v>0.96877999999999997</v>
      </c>
      <c r="F3009" s="1">
        <v>-2.9781999999999999E-3</v>
      </c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</row>
    <row r="3010" spans="1:17" x14ac:dyDescent="0.25">
      <c r="A3010" t="str">
        <f t="shared" si="46"/>
        <v>5_124</v>
      </c>
      <c r="B3010" s="1">
        <v>5</v>
      </c>
      <c r="C3010" s="1">
        <v>124</v>
      </c>
      <c r="D3010" s="1">
        <v>2.2563</v>
      </c>
      <c r="E3010" s="1">
        <v>0.97055000000000002</v>
      </c>
      <c r="F3010" s="1">
        <v>-1.9810000000000001E-3</v>
      </c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</row>
    <row r="3011" spans="1:17" x14ac:dyDescent="0.25">
      <c r="A3011" t="str">
        <f t="shared" ref="A3011:A3074" si="47">B3011&amp;"_"&amp;C3011</f>
        <v>5_125</v>
      </c>
      <c r="B3011" s="1">
        <v>5</v>
      </c>
      <c r="C3011" s="1">
        <v>125</v>
      </c>
      <c r="D3011" s="1">
        <v>2.5461999999999998</v>
      </c>
      <c r="E3011" s="1">
        <v>0.97245999999999999</v>
      </c>
      <c r="F3011" s="1">
        <v>4.4001999999999999E-3</v>
      </c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</row>
    <row r="3012" spans="1:17" x14ac:dyDescent="0.25">
      <c r="A3012" t="str">
        <f t="shared" si="47"/>
        <v>5_126</v>
      </c>
      <c r="B3012" s="1">
        <v>5</v>
      </c>
      <c r="C3012" s="1">
        <v>126</v>
      </c>
      <c r="D3012" s="1">
        <v>3.1154999999999999</v>
      </c>
      <c r="E3012" s="1">
        <v>0.97477999999999998</v>
      </c>
      <c r="F3012" s="1">
        <v>2.6370999999999999E-2</v>
      </c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</row>
    <row r="3013" spans="1:17" x14ac:dyDescent="0.25">
      <c r="A3013" t="str">
        <f t="shared" si="47"/>
        <v>5_127</v>
      </c>
      <c r="B3013" s="1">
        <v>5</v>
      </c>
      <c r="C3013" s="1">
        <v>127</v>
      </c>
      <c r="D3013" s="1">
        <v>2.6916000000000002</v>
      </c>
      <c r="E3013" s="1">
        <v>0.97726999999999997</v>
      </c>
      <c r="F3013" s="1">
        <v>-1.1820999999999999E-3</v>
      </c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</row>
    <row r="3014" spans="1:17" x14ac:dyDescent="0.25">
      <c r="A3014" t="str">
        <f t="shared" si="47"/>
        <v>5_128</v>
      </c>
      <c r="B3014" s="1">
        <v>5</v>
      </c>
      <c r="C3014" s="1">
        <v>128</v>
      </c>
      <c r="D3014" s="1">
        <v>2.7486999999999999</v>
      </c>
      <c r="E3014" s="1">
        <v>0.97951999999999995</v>
      </c>
      <c r="F3014" s="1">
        <v>8.9242999999999996E-3</v>
      </c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</row>
    <row r="3015" spans="1:17" x14ac:dyDescent="0.25">
      <c r="A3015" t="str">
        <f t="shared" si="47"/>
        <v>5_129</v>
      </c>
      <c r="B3015" s="1">
        <v>5</v>
      </c>
      <c r="C3015" s="1">
        <v>129</v>
      </c>
      <c r="D3015" s="1">
        <v>3.2772999999999999</v>
      </c>
      <c r="E3015" s="1">
        <v>0.98177999999999999</v>
      </c>
      <c r="F3015" s="1">
        <v>-2.0596999999999998E-3</v>
      </c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</row>
    <row r="3016" spans="1:17" x14ac:dyDescent="0.25">
      <c r="A3016" t="str">
        <f t="shared" si="47"/>
        <v>5_130</v>
      </c>
      <c r="B3016" s="1">
        <v>5</v>
      </c>
      <c r="C3016" s="1">
        <v>130</v>
      </c>
      <c r="D3016" s="1">
        <v>3.0710000000000002</v>
      </c>
      <c r="E3016" s="1">
        <v>0.98433999999999999</v>
      </c>
      <c r="F3016" s="1">
        <v>-6.1105999999999999E-3</v>
      </c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</row>
    <row r="3017" spans="1:17" x14ac:dyDescent="0.25">
      <c r="A3017" t="str">
        <f t="shared" si="47"/>
        <v>5_131</v>
      </c>
      <c r="B3017" s="1">
        <v>5</v>
      </c>
      <c r="C3017" s="1">
        <v>131</v>
      </c>
      <c r="D3017" s="1">
        <v>3.0872999999999999</v>
      </c>
      <c r="E3017" s="1">
        <v>0.98699000000000003</v>
      </c>
      <c r="F3017" s="1">
        <v>1.7602E-3</v>
      </c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</row>
    <row r="3018" spans="1:17" x14ac:dyDescent="0.25">
      <c r="A3018" t="str">
        <f t="shared" si="47"/>
        <v>5_132</v>
      </c>
      <c r="B3018" s="1">
        <v>5</v>
      </c>
      <c r="C3018" s="1">
        <v>132</v>
      </c>
      <c r="D3018" s="1">
        <v>2.6179000000000001</v>
      </c>
      <c r="E3018" s="1">
        <v>0.98939999999999995</v>
      </c>
      <c r="F3018" s="1">
        <v>-4.1417000000000002E-2</v>
      </c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</row>
    <row r="3019" spans="1:17" x14ac:dyDescent="0.25">
      <c r="A3019" t="str">
        <f t="shared" si="47"/>
        <v>5_133</v>
      </c>
      <c r="B3019" s="1">
        <v>5</v>
      </c>
      <c r="C3019" s="1">
        <v>133</v>
      </c>
      <c r="D3019" s="1">
        <v>3.0084</v>
      </c>
      <c r="E3019" s="1">
        <v>0.99173</v>
      </c>
      <c r="F3019" s="1">
        <v>2.4581E-3</v>
      </c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</row>
    <row r="3020" spans="1:17" x14ac:dyDescent="0.25">
      <c r="A3020" t="str">
        <f t="shared" si="47"/>
        <v>5_134</v>
      </c>
      <c r="B3020" s="1">
        <v>5</v>
      </c>
      <c r="C3020" s="1">
        <v>134</v>
      </c>
      <c r="D3020" s="1">
        <v>3.0868000000000002</v>
      </c>
      <c r="E3020" s="1">
        <v>0.99424999999999997</v>
      </c>
      <c r="F3020" s="1">
        <v>-1.6833000000000001E-4</v>
      </c>
      <c r="G3020" s="1"/>
      <c r="H3020" s="1"/>
      <c r="I3020" s="1"/>
      <c r="J3020" s="1"/>
      <c r="K3020" s="1"/>
      <c r="L3020" s="78"/>
      <c r="M3020" s="1"/>
      <c r="N3020" s="1"/>
      <c r="O3020" s="1"/>
      <c r="P3020" s="1"/>
      <c r="Q3020" s="1"/>
    </row>
    <row r="3021" spans="1:17" x14ac:dyDescent="0.25">
      <c r="A3021" t="str">
        <f t="shared" si="47"/>
        <v>5_135</v>
      </c>
      <c r="B3021" s="1">
        <v>5</v>
      </c>
      <c r="C3021" s="1">
        <v>135</v>
      </c>
      <c r="D3021" s="1">
        <v>3.4965999999999999</v>
      </c>
      <c r="E3021" s="1">
        <v>0.99687000000000003</v>
      </c>
      <c r="F3021" s="1">
        <v>2.8191000000000002E-3</v>
      </c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</row>
    <row r="3022" spans="1:17" x14ac:dyDescent="0.25">
      <c r="A3022" t="str">
        <f t="shared" si="47"/>
        <v>5_136</v>
      </c>
      <c r="B3022" s="1">
        <v>5</v>
      </c>
      <c r="C3022" s="1">
        <v>136</v>
      </c>
      <c r="D3022" s="1">
        <v>3.2669999999999999</v>
      </c>
      <c r="E3022" s="1">
        <v>0.99973000000000001</v>
      </c>
      <c r="F3022" s="1">
        <v>1.8218000000000002E-2</v>
      </c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</row>
    <row r="3023" spans="1:17" x14ac:dyDescent="0.25">
      <c r="A3023" t="str">
        <f t="shared" si="47"/>
        <v>5_137</v>
      </c>
      <c r="B3023" s="1">
        <v>5</v>
      </c>
      <c r="C3023" s="1">
        <v>137</v>
      </c>
      <c r="D3023" s="1">
        <v>3.5514999999999999</v>
      </c>
      <c r="E3023" s="1">
        <v>1.0024999999999999</v>
      </c>
      <c r="F3023" s="1">
        <v>3.0232999999999999E-2</v>
      </c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</row>
    <row r="3024" spans="1:17" x14ac:dyDescent="0.25">
      <c r="A3024" t="str">
        <f t="shared" si="47"/>
        <v>5_138</v>
      </c>
      <c r="B3024" s="1">
        <v>5</v>
      </c>
      <c r="C3024" s="1">
        <v>138</v>
      </c>
      <c r="D3024" s="1">
        <v>3.4049999999999998</v>
      </c>
      <c r="E3024" s="1">
        <v>1.0053000000000001</v>
      </c>
      <c r="F3024" s="1">
        <v>3.3463E-2</v>
      </c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</row>
    <row r="3025" spans="1:17" x14ac:dyDescent="0.25">
      <c r="A3025" t="str">
        <f t="shared" si="47"/>
        <v>5_139</v>
      </c>
      <c r="B3025" s="1">
        <v>5</v>
      </c>
      <c r="C3025" s="1">
        <v>139</v>
      </c>
      <c r="D3025" s="1">
        <v>3.4902000000000002</v>
      </c>
      <c r="E3025" s="1">
        <v>1.0081</v>
      </c>
      <c r="F3025" s="1">
        <v>6.9053999999999999E-3</v>
      </c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</row>
    <row r="3026" spans="1:17" x14ac:dyDescent="0.25">
      <c r="A3026" t="str">
        <f t="shared" si="47"/>
        <v>5_140</v>
      </c>
      <c r="B3026" s="1">
        <v>5</v>
      </c>
      <c r="C3026" s="1">
        <v>140</v>
      </c>
      <c r="D3026" s="1">
        <v>3.5714999999999999</v>
      </c>
      <c r="E3026" s="1">
        <v>1.0109999999999999</v>
      </c>
      <c r="F3026" s="1">
        <v>-1.3706E-3</v>
      </c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</row>
    <row r="3027" spans="1:17" x14ac:dyDescent="0.25">
      <c r="A3027" t="str">
        <f t="shared" si="47"/>
        <v>5_141</v>
      </c>
      <c r="B3027" s="1">
        <v>5</v>
      </c>
      <c r="C3027" s="1">
        <v>141</v>
      </c>
      <c r="D3027" s="1">
        <v>3.6105</v>
      </c>
      <c r="E3027" s="1">
        <v>1.0141</v>
      </c>
      <c r="F3027" s="1">
        <v>5.7275E-3</v>
      </c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</row>
    <row r="3028" spans="1:17" x14ac:dyDescent="0.25">
      <c r="A3028" t="str">
        <f t="shared" si="47"/>
        <v>5_142</v>
      </c>
      <c r="B3028" s="1">
        <v>5</v>
      </c>
      <c r="C3028" s="1">
        <v>142</v>
      </c>
      <c r="D3028" s="1">
        <v>3.9847000000000001</v>
      </c>
      <c r="E3028" s="1">
        <v>1.0173000000000001</v>
      </c>
      <c r="F3028" s="1">
        <v>3.0168999999999999E-3</v>
      </c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</row>
    <row r="3029" spans="1:17" x14ac:dyDescent="0.25">
      <c r="A3029" t="str">
        <f t="shared" si="47"/>
        <v>5_143</v>
      </c>
      <c r="B3029" s="1">
        <v>5</v>
      </c>
      <c r="C3029" s="1">
        <v>143</v>
      </c>
      <c r="D3029" s="1">
        <v>3.7374000000000001</v>
      </c>
      <c r="E3029" s="1">
        <v>1.0206</v>
      </c>
      <c r="F3029" s="1">
        <v>-7.5258E-3</v>
      </c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</row>
    <row r="3030" spans="1:17" x14ac:dyDescent="0.25">
      <c r="A3030" t="str">
        <f t="shared" si="47"/>
        <v>5_144</v>
      </c>
      <c r="B3030" s="1">
        <v>5</v>
      </c>
      <c r="C3030" s="1">
        <v>144</v>
      </c>
      <c r="D3030" s="1">
        <v>4.0708000000000002</v>
      </c>
      <c r="E3030" s="1">
        <v>1.0238</v>
      </c>
      <c r="F3030" s="1">
        <v>1.4323000000000001E-2</v>
      </c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</row>
    <row r="3031" spans="1:17" x14ac:dyDescent="0.25">
      <c r="A3031" t="str">
        <f t="shared" si="47"/>
        <v>5_145</v>
      </c>
      <c r="B3031" s="1">
        <v>5</v>
      </c>
      <c r="C3031" s="1">
        <v>145</v>
      </c>
      <c r="D3031" s="1">
        <v>3.5251999999999999</v>
      </c>
      <c r="E3031" s="1">
        <v>1.0269999999999999</v>
      </c>
      <c r="F3031" s="1">
        <v>1.4711999999999999E-2</v>
      </c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</row>
    <row r="3032" spans="1:17" x14ac:dyDescent="0.25">
      <c r="A3032" t="str">
        <f t="shared" si="47"/>
        <v>5_146</v>
      </c>
      <c r="B3032" s="1">
        <v>5</v>
      </c>
      <c r="C3032" s="1">
        <v>146</v>
      </c>
      <c r="D3032" s="1">
        <v>3.9941</v>
      </c>
      <c r="E3032" s="1">
        <v>1.0302</v>
      </c>
      <c r="F3032" s="1">
        <v>2.2924E-2</v>
      </c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</row>
    <row r="3033" spans="1:17" x14ac:dyDescent="0.25">
      <c r="A3033" t="str">
        <f t="shared" si="47"/>
        <v>5_147</v>
      </c>
      <c r="B3033" s="1">
        <v>5</v>
      </c>
      <c r="C3033" s="1">
        <v>147</v>
      </c>
      <c r="D3033" s="1">
        <v>4.4793000000000003</v>
      </c>
      <c r="E3033" s="1">
        <v>1.0338000000000001</v>
      </c>
      <c r="F3033" s="1">
        <v>6.1822999999999999E-4</v>
      </c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</row>
    <row r="3034" spans="1:17" x14ac:dyDescent="0.25">
      <c r="A3034" t="str">
        <f t="shared" si="47"/>
        <v>5_148</v>
      </c>
      <c r="B3034" s="1">
        <v>5</v>
      </c>
      <c r="C3034" s="1">
        <v>148</v>
      </c>
      <c r="D3034" s="1">
        <v>4.4039999999999999</v>
      </c>
      <c r="E3034" s="1">
        <v>1.0376000000000001</v>
      </c>
      <c r="F3034" s="1">
        <v>1.8447000000000002E-2</v>
      </c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</row>
    <row r="3035" spans="1:17" x14ac:dyDescent="0.25">
      <c r="A3035" t="str">
        <f t="shared" si="47"/>
        <v>5_149</v>
      </c>
      <c r="B3035" s="1">
        <v>5</v>
      </c>
      <c r="C3035" s="1">
        <v>149</v>
      </c>
      <c r="D3035" s="1">
        <v>4.5640999999999998</v>
      </c>
      <c r="E3035" s="1">
        <v>1.0416000000000001</v>
      </c>
      <c r="F3035" s="1">
        <v>-1.9326E-3</v>
      </c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</row>
    <row r="3036" spans="1:17" x14ac:dyDescent="0.25">
      <c r="A3036" t="str">
        <f t="shared" si="47"/>
        <v>5_150</v>
      </c>
      <c r="B3036" s="1">
        <v>5</v>
      </c>
      <c r="C3036" s="1">
        <v>150</v>
      </c>
      <c r="D3036" s="1">
        <v>4.3475000000000001</v>
      </c>
      <c r="E3036" s="1">
        <v>1.0454000000000001</v>
      </c>
      <c r="F3036" s="1">
        <v>-1.5513000000000001E-2</v>
      </c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</row>
    <row r="3037" spans="1:17" x14ac:dyDescent="0.25">
      <c r="A3037" t="str">
        <f t="shared" si="47"/>
        <v>5_151</v>
      </c>
      <c r="B3037" s="1">
        <v>5</v>
      </c>
      <c r="C3037" s="1">
        <v>151</v>
      </c>
      <c r="D3037" s="1">
        <v>3.6071</v>
      </c>
      <c r="E3037" s="1">
        <v>1.0488999999999999</v>
      </c>
      <c r="F3037" s="1">
        <v>1.023E-3</v>
      </c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</row>
    <row r="3038" spans="1:17" x14ac:dyDescent="0.25">
      <c r="A3038" t="str">
        <f t="shared" si="47"/>
        <v>5_152</v>
      </c>
      <c r="B3038" s="1">
        <v>5</v>
      </c>
      <c r="C3038" s="1">
        <v>152</v>
      </c>
      <c r="D3038" s="1">
        <v>3.4597000000000002</v>
      </c>
      <c r="E3038" s="1">
        <v>1.052</v>
      </c>
      <c r="F3038" s="1">
        <v>-1.6371E-2</v>
      </c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</row>
    <row r="3039" spans="1:17" x14ac:dyDescent="0.25">
      <c r="A3039" t="str">
        <f t="shared" si="47"/>
        <v>5_153</v>
      </c>
      <c r="B3039" s="1">
        <v>5</v>
      </c>
      <c r="C3039" s="1">
        <v>153</v>
      </c>
      <c r="D3039" s="1">
        <v>3.2820999999999998</v>
      </c>
      <c r="E3039" s="1">
        <v>1.0549999999999999</v>
      </c>
      <c r="F3039" s="1">
        <v>9.7269999999999995E-3</v>
      </c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</row>
    <row r="3040" spans="1:17" x14ac:dyDescent="0.25">
      <c r="A3040" t="str">
        <f t="shared" si="47"/>
        <v>5_154</v>
      </c>
      <c r="B3040" s="1">
        <v>5</v>
      </c>
      <c r="C3040" s="1">
        <v>154</v>
      </c>
      <c r="D3040" s="1">
        <v>3.0951</v>
      </c>
      <c r="E3040" s="1">
        <v>1.0580000000000001</v>
      </c>
      <c r="F3040" s="1">
        <v>-1.1738999999999999E-2</v>
      </c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</row>
    <row r="3041" spans="1:17" x14ac:dyDescent="0.25">
      <c r="A3041" t="str">
        <f t="shared" si="47"/>
        <v>5_155</v>
      </c>
      <c r="B3041" s="1">
        <v>5</v>
      </c>
      <c r="C3041" s="1">
        <v>155</v>
      </c>
      <c r="D3041" s="1">
        <v>3.4293999999999998</v>
      </c>
      <c r="E3041" s="1">
        <v>1.0609</v>
      </c>
      <c r="F3041" s="1">
        <v>-3.4590000000000001E-4</v>
      </c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</row>
    <row r="3042" spans="1:17" x14ac:dyDescent="0.25">
      <c r="A3042" t="str">
        <f t="shared" si="47"/>
        <v>5_156</v>
      </c>
      <c r="B3042" s="1">
        <v>5</v>
      </c>
      <c r="C3042" s="1">
        <v>156</v>
      </c>
      <c r="D3042" s="1">
        <v>3.4201000000000001</v>
      </c>
      <c r="E3042" s="1">
        <v>1.0640000000000001</v>
      </c>
      <c r="F3042" s="1">
        <v>-4.0022000000000001E-4</v>
      </c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</row>
    <row r="3043" spans="1:17" x14ac:dyDescent="0.25">
      <c r="A3043" t="str">
        <f t="shared" si="47"/>
        <v>5_157</v>
      </c>
      <c r="B3043" s="1">
        <v>5</v>
      </c>
      <c r="C3043" s="1">
        <v>157</v>
      </c>
      <c r="D3043" s="1">
        <v>3.4356</v>
      </c>
      <c r="E3043" s="1">
        <v>1.0671999999999999</v>
      </c>
      <c r="F3043" s="1">
        <v>2.1713E-2</v>
      </c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</row>
    <row r="3044" spans="1:17" x14ac:dyDescent="0.25">
      <c r="A3044" t="str">
        <f t="shared" si="47"/>
        <v>5_158</v>
      </c>
      <c r="B3044" s="1">
        <v>5</v>
      </c>
      <c r="C3044" s="1">
        <v>158</v>
      </c>
      <c r="D3044" s="1">
        <v>3.2864</v>
      </c>
      <c r="E3044" s="1">
        <v>1.0702</v>
      </c>
      <c r="F3044" s="1">
        <v>7.2734000000000002E-3</v>
      </c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</row>
    <row r="3045" spans="1:17" x14ac:dyDescent="0.25">
      <c r="A3045" t="str">
        <f t="shared" si="47"/>
        <v>5_159</v>
      </c>
      <c r="B3045" s="1">
        <v>5</v>
      </c>
      <c r="C3045" s="1">
        <v>159</v>
      </c>
      <c r="D3045" s="1">
        <v>3.0203000000000002</v>
      </c>
      <c r="E3045" s="1">
        <v>1.0728</v>
      </c>
      <c r="F3045" s="1">
        <v>1.6615999999999999E-2</v>
      </c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</row>
    <row r="3046" spans="1:17" x14ac:dyDescent="0.25">
      <c r="A3046" t="str">
        <f t="shared" si="47"/>
        <v>5_160</v>
      </c>
      <c r="B3046" s="1">
        <v>5</v>
      </c>
      <c r="C3046" s="1">
        <v>160</v>
      </c>
      <c r="D3046" s="1">
        <v>2.8130000000000002</v>
      </c>
      <c r="E3046" s="1">
        <v>1.0754999999999999</v>
      </c>
      <c r="F3046" s="1">
        <v>3.7291999999999998E-3</v>
      </c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</row>
    <row r="3047" spans="1:17" x14ac:dyDescent="0.25">
      <c r="A3047" t="str">
        <f t="shared" si="47"/>
        <v>5_161</v>
      </c>
      <c r="B3047" s="1">
        <v>5</v>
      </c>
      <c r="C3047" s="1">
        <v>161</v>
      </c>
      <c r="D3047" s="1">
        <v>2.9780000000000002</v>
      </c>
      <c r="E3047" s="1">
        <v>1.0781000000000001</v>
      </c>
      <c r="F3047" s="1">
        <v>-1.4833000000000001E-2</v>
      </c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</row>
    <row r="3048" spans="1:17" x14ac:dyDescent="0.25">
      <c r="A3048" t="str">
        <f t="shared" si="47"/>
        <v>5_162</v>
      </c>
      <c r="B3048" s="1">
        <v>5</v>
      </c>
      <c r="C3048" s="1">
        <v>162</v>
      </c>
      <c r="D3048" s="1">
        <v>2.9925000000000002</v>
      </c>
      <c r="E3048" s="1">
        <v>1.0809</v>
      </c>
      <c r="F3048" s="1">
        <v>4.3384000000000001E-3</v>
      </c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</row>
    <row r="3049" spans="1:17" x14ac:dyDescent="0.25">
      <c r="A3049" t="str">
        <f t="shared" si="47"/>
        <v>5_163</v>
      </c>
      <c r="B3049" s="1">
        <v>5</v>
      </c>
      <c r="C3049" s="1">
        <v>163</v>
      </c>
      <c r="D3049" s="1">
        <v>3.2395999999999998</v>
      </c>
      <c r="E3049" s="1">
        <v>1.0835999999999999</v>
      </c>
      <c r="F3049" s="1">
        <v>9.3147999999999998E-3</v>
      </c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</row>
    <row r="3050" spans="1:17" x14ac:dyDescent="0.25">
      <c r="A3050" t="str">
        <f t="shared" si="47"/>
        <v>5_164</v>
      </c>
      <c r="B3050" s="1">
        <v>5</v>
      </c>
      <c r="C3050" s="1">
        <v>164</v>
      </c>
      <c r="D3050" s="1">
        <v>3.1993999999999998</v>
      </c>
      <c r="E3050" s="1">
        <v>1.0865</v>
      </c>
      <c r="F3050" s="1">
        <v>-7.3613000000000003E-3</v>
      </c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</row>
    <row r="3051" spans="1:17" x14ac:dyDescent="0.25">
      <c r="A3051" t="str">
        <f t="shared" si="47"/>
        <v>5_165</v>
      </c>
      <c r="B3051" s="1">
        <v>5</v>
      </c>
      <c r="C3051" s="1">
        <v>165</v>
      </c>
      <c r="D3051" s="1">
        <v>3.129</v>
      </c>
      <c r="E3051" s="1">
        <v>1.0894999999999999</v>
      </c>
      <c r="F3051" s="1">
        <v>1.9449999999999999E-3</v>
      </c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</row>
    <row r="3052" spans="1:17" x14ac:dyDescent="0.25">
      <c r="A3052" t="str">
        <f t="shared" si="47"/>
        <v>5_166</v>
      </c>
      <c r="B3052" s="1">
        <v>5</v>
      </c>
      <c r="C3052" s="1">
        <v>166</v>
      </c>
      <c r="D3052" s="1">
        <v>3.786</v>
      </c>
      <c r="E3052" s="1">
        <v>1.0925</v>
      </c>
      <c r="F3052" s="1">
        <v>6.5824999999999998E-3</v>
      </c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</row>
    <row r="3053" spans="1:17" x14ac:dyDescent="0.25">
      <c r="A3053" t="str">
        <f t="shared" si="47"/>
        <v>5_167</v>
      </c>
      <c r="B3053" s="1">
        <v>5</v>
      </c>
      <c r="C3053" s="1">
        <v>167</v>
      </c>
      <c r="D3053" s="1">
        <v>4.0743</v>
      </c>
      <c r="E3053" s="1">
        <v>1.0960000000000001</v>
      </c>
      <c r="F3053" s="1">
        <v>8.6867000000000003E-3</v>
      </c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</row>
    <row r="3054" spans="1:17" x14ac:dyDescent="0.25">
      <c r="A3054" t="str">
        <f t="shared" si="47"/>
        <v>5_168</v>
      </c>
      <c r="B3054" s="1">
        <v>5</v>
      </c>
      <c r="C3054" s="1">
        <v>168</v>
      </c>
      <c r="D3054" s="1">
        <v>3.8538999999999999</v>
      </c>
      <c r="E3054" s="1">
        <v>1.0996999999999999</v>
      </c>
      <c r="F3054" s="1">
        <v>1.6811E-2</v>
      </c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</row>
    <row r="3055" spans="1:17" x14ac:dyDescent="0.25">
      <c r="A3055" t="str">
        <f t="shared" si="47"/>
        <v>5_169</v>
      </c>
      <c r="B3055" s="1">
        <v>5</v>
      </c>
      <c r="C3055" s="1">
        <v>169</v>
      </c>
      <c r="D3055" s="1">
        <v>4.2854999999999999</v>
      </c>
      <c r="E3055" s="1">
        <v>1.1034999999999999</v>
      </c>
      <c r="F3055" s="1">
        <v>-1.4734000000000001E-2</v>
      </c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</row>
    <row r="3056" spans="1:17" x14ac:dyDescent="0.25">
      <c r="A3056" t="str">
        <f t="shared" si="47"/>
        <v>5_170</v>
      </c>
      <c r="B3056" s="1">
        <v>5</v>
      </c>
      <c r="C3056" s="1">
        <v>170</v>
      </c>
      <c r="D3056" s="1">
        <v>5.0529000000000002</v>
      </c>
      <c r="E3056" s="1">
        <v>1.1077999999999999</v>
      </c>
      <c r="F3056" s="1">
        <v>-1.7076999999999998E-2</v>
      </c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</row>
    <row r="3057" spans="1:17" x14ac:dyDescent="0.25">
      <c r="A3057" t="str">
        <f t="shared" si="47"/>
        <v>5_171</v>
      </c>
      <c r="B3057" s="1">
        <v>5</v>
      </c>
      <c r="C3057" s="1">
        <v>171</v>
      </c>
      <c r="D3057" s="1">
        <v>4.9984000000000002</v>
      </c>
      <c r="E3057" s="1">
        <v>1.1127</v>
      </c>
      <c r="F3057" s="1">
        <v>1.4050999999999999E-2</v>
      </c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</row>
    <row r="3058" spans="1:17" x14ac:dyDescent="0.25">
      <c r="A3058" t="str">
        <f t="shared" si="47"/>
        <v>5_172</v>
      </c>
      <c r="B3058" s="1">
        <v>5</v>
      </c>
      <c r="C3058" s="1">
        <v>172</v>
      </c>
      <c r="D3058" s="1">
        <v>5.1386000000000003</v>
      </c>
      <c r="E3058" s="1">
        <v>1.1173999999999999</v>
      </c>
      <c r="F3058" s="1">
        <v>-2.2082999999999998E-2</v>
      </c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</row>
    <row r="3059" spans="1:17" x14ac:dyDescent="0.25">
      <c r="A3059" t="str">
        <f t="shared" si="47"/>
        <v>5_173</v>
      </c>
      <c r="B3059" s="1">
        <v>5</v>
      </c>
      <c r="C3059" s="1">
        <v>173</v>
      </c>
      <c r="D3059" s="1">
        <v>5.3307000000000002</v>
      </c>
      <c r="E3059" s="1">
        <v>1.1222000000000001</v>
      </c>
      <c r="F3059" s="1">
        <v>2.3310000000000001E-2</v>
      </c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</row>
    <row r="3060" spans="1:17" x14ac:dyDescent="0.25">
      <c r="A3060" t="str">
        <f t="shared" si="47"/>
        <v>5_174</v>
      </c>
      <c r="B3060" s="1">
        <v>5</v>
      </c>
      <c r="C3060" s="1">
        <v>174</v>
      </c>
      <c r="D3060" s="1">
        <v>5.3449</v>
      </c>
      <c r="E3060" s="1">
        <v>1.1273</v>
      </c>
      <c r="F3060" s="1">
        <v>-2.5598999999999999E-3</v>
      </c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</row>
    <row r="3061" spans="1:17" x14ac:dyDescent="0.25">
      <c r="A3061" t="str">
        <f t="shared" si="47"/>
        <v>5_175</v>
      </c>
      <c r="B3061" s="1">
        <v>5</v>
      </c>
      <c r="C3061" s="1">
        <v>175</v>
      </c>
      <c r="D3061" s="1">
        <v>5.3772000000000002</v>
      </c>
      <c r="E3061" s="1">
        <v>1.1323000000000001</v>
      </c>
      <c r="F3061" s="1">
        <v>2.6540000000000001E-2</v>
      </c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</row>
    <row r="3062" spans="1:17" x14ac:dyDescent="0.25">
      <c r="A3062" t="str">
        <f t="shared" si="47"/>
        <v>5_176</v>
      </c>
      <c r="B3062" s="1">
        <v>5</v>
      </c>
      <c r="C3062" s="1">
        <v>176</v>
      </c>
      <c r="D3062" s="1">
        <v>5.6679000000000004</v>
      </c>
      <c r="E3062" s="1">
        <v>1.1373</v>
      </c>
      <c r="F3062" s="1">
        <v>2.5131000000000001E-2</v>
      </c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</row>
    <row r="3063" spans="1:17" x14ac:dyDescent="0.25">
      <c r="A3063" t="str">
        <f t="shared" si="47"/>
        <v>5_177</v>
      </c>
      <c r="B3063" s="1">
        <v>5</v>
      </c>
      <c r="C3063" s="1">
        <v>177</v>
      </c>
      <c r="D3063" s="1">
        <v>5.5903999999999998</v>
      </c>
      <c r="E3063" s="1">
        <v>1.1426000000000001</v>
      </c>
      <c r="F3063" s="1">
        <v>1.8984000000000001E-2</v>
      </c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</row>
    <row r="3064" spans="1:17" x14ac:dyDescent="0.25">
      <c r="A3064" t="str">
        <f t="shared" si="47"/>
        <v>5_178</v>
      </c>
      <c r="B3064" s="1">
        <v>5</v>
      </c>
      <c r="C3064" s="1">
        <v>178</v>
      </c>
      <c r="D3064" s="1">
        <v>5.6755000000000004</v>
      </c>
      <c r="E3064" s="1">
        <v>1.1480999999999999</v>
      </c>
      <c r="F3064" s="1">
        <v>2.7761999999999999E-3</v>
      </c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</row>
    <row r="3065" spans="1:17" x14ac:dyDescent="0.25">
      <c r="A3065" t="str">
        <f t="shared" si="47"/>
        <v>5_179</v>
      </c>
      <c r="B3065" s="1">
        <v>5</v>
      </c>
      <c r="C3065" s="1">
        <v>179</v>
      </c>
      <c r="D3065" s="1">
        <v>6.2972999999999999</v>
      </c>
      <c r="E3065" s="1">
        <v>1.1538999999999999</v>
      </c>
      <c r="F3065" s="1">
        <v>2.9236000000000002E-2</v>
      </c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</row>
    <row r="3066" spans="1:17" x14ac:dyDescent="0.25">
      <c r="A3066" t="str">
        <f t="shared" si="47"/>
        <v>5_180</v>
      </c>
      <c r="B3066" s="1">
        <v>5</v>
      </c>
      <c r="C3066" s="1">
        <v>180</v>
      </c>
      <c r="D3066" s="1">
        <v>5.9904000000000002</v>
      </c>
      <c r="E3066" s="1">
        <v>1.1597</v>
      </c>
      <c r="F3066" s="1">
        <v>3.2508000000000002E-2</v>
      </c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</row>
    <row r="3067" spans="1:17" x14ac:dyDescent="0.25">
      <c r="A3067" t="str">
        <f t="shared" si="47"/>
        <v>5_181</v>
      </c>
      <c r="B3067" s="1">
        <v>5</v>
      </c>
      <c r="C3067" s="1">
        <v>181</v>
      </c>
      <c r="D3067" s="1">
        <v>6.0232999999999999</v>
      </c>
      <c r="E3067" s="1">
        <v>1.1656</v>
      </c>
      <c r="F3067" s="1">
        <v>9.5469000000000001E-4</v>
      </c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</row>
    <row r="3068" spans="1:17" x14ac:dyDescent="0.25">
      <c r="A3068" t="str">
        <f t="shared" si="47"/>
        <v>5_182</v>
      </c>
      <c r="B3068" s="1">
        <v>5</v>
      </c>
      <c r="C3068" s="1">
        <v>182</v>
      </c>
      <c r="D3068" s="1">
        <v>5.6116000000000001</v>
      </c>
      <c r="E3068" s="1">
        <v>1.1711</v>
      </c>
      <c r="F3068" s="1">
        <v>-2.2072000000000001E-2</v>
      </c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</row>
    <row r="3069" spans="1:17" x14ac:dyDescent="0.25">
      <c r="A3069" t="str">
        <f t="shared" si="47"/>
        <v>5_183</v>
      </c>
      <c r="B3069" s="1">
        <v>5</v>
      </c>
      <c r="C3069" s="1">
        <v>183</v>
      </c>
      <c r="D3069" s="1">
        <v>5.6167999999999996</v>
      </c>
      <c r="E3069" s="1">
        <v>1.1767000000000001</v>
      </c>
      <c r="F3069" s="1">
        <v>1.6906000000000001E-2</v>
      </c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</row>
    <row r="3070" spans="1:17" x14ac:dyDescent="0.25">
      <c r="A3070" t="str">
        <f t="shared" si="47"/>
        <v>5_184</v>
      </c>
      <c r="B3070" s="1">
        <v>5</v>
      </c>
      <c r="C3070" s="1">
        <v>184</v>
      </c>
      <c r="D3070" s="1">
        <v>5.4031000000000002</v>
      </c>
      <c r="E3070" s="1">
        <v>1.1820999999999999</v>
      </c>
      <c r="F3070" s="1">
        <v>5.2763000000000003E-3</v>
      </c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</row>
    <row r="3071" spans="1:17" x14ac:dyDescent="0.25">
      <c r="A3071" t="str">
        <f t="shared" si="47"/>
        <v>5_185</v>
      </c>
      <c r="B3071" s="1">
        <v>5</v>
      </c>
      <c r="C3071" s="1">
        <v>185</v>
      </c>
      <c r="D3071" s="1">
        <v>5.1940999999999997</v>
      </c>
      <c r="E3071" s="1">
        <v>1.1874</v>
      </c>
      <c r="F3071" s="1">
        <v>-2.8048999999999999E-3</v>
      </c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</row>
    <row r="3072" spans="1:17" x14ac:dyDescent="0.25">
      <c r="A3072" t="str">
        <f t="shared" si="47"/>
        <v>5_186</v>
      </c>
      <c r="B3072" s="1">
        <v>5</v>
      </c>
      <c r="C3072" s="1">
        <v>186</v>
      </c>
      <c r="D3072" s="1">
        <v>5.1026999999999996</v>
      </c>
      <c r="E3072" s="1">
        <v>1.1924999999999999</v>
      </c>
      <c r="F3072" s="1">
        <v>2.2157E-2</v>
      </c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</row>
    <row r="3073" spans="1:17" x14ac:dyDescent="0.25">
      <c r="A3073" t="str">
        <f t="shared" si="47"/>
        <v>5_187</v>
      </c>
      <c r="B3073" s="1">
        <v>5</v>
      </c>
      <c r="C3073" s="1">
        <v>187</v>
      </c>
      <c r="D3073" s="1">
        <v>4.6958000000000002</v>
      </c>
      <c r="E3073" s="1">
        <v>1.1974</v>
      </c>
      <c r="F3073" s="1">
        <v>-1.8051999999999999E-2</v>
      </c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</row>
    <row r="3074" spans="1:17" x14ac:dyDescent="0.25">
      <c r="A3074" t="str">
        <f t="shared" si="47"/>
        <v>5_188</v>
      </c>
      <c r="B3074" s="1">
        <v>5</v>
      </c>
      <c r="C3074" s="1">
        <v>188</v>
      </c>
      <c r="D3074" s="1">
        <v>4.1837999999999997</v>
      </c>
      <c r="E3074" s="1">
        <v>1.2018</v>
      </c>
      <c r="F3074" s="1">
        <v>-1.3589E-2</v>
      </c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</row>
    <row r="3075" spans="1:17" x14ac:dyDescent="0.25">
      <c r="A3075" t="str">
        <f t="shared" ref="A3075:A3138" si="48">B3075&amp;"_"&amp;C3075</f>
        <v>5_189</v>
      </c>
      <c r="B3075" s="1">
        <v>5</v>
      </c>
      <c r="C3075" s="1">
        <v>189</v>
      </c>
      <c r="D3075" s="1">
        <v>4.0861999999999998</v>
      </c>
      <c r="E3075" s="1">
        <v>1.206</v>
      </c>
      <c r="F3075" s="1">
        <v>1.4159E-2</v>
      </c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</row>
    <row r="3076" spans="1:17" x14ac:dyDescent="0.25">
      <c r="A3076" t="str">
        <f t="shared" si="48"/>
        <v>5_190</v>
      </c>
      <c r="B3076" s="1">
        <v>5</v>
      </c>
      <c r="C3076" s="1">
        <v>190</v>
      </c>
      <c r="D3076" s="1">
        <v>4.1574</v>
      </c>
      <c r="E3076" s="1">
        <v>1.2101</v>
      </c>
      <c r="F3076" s="1">
        <v>1.6657999999999999E-2</v>
      </c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</row>
    <row r="3077" spans="1:17" x14ac:dyDescent="0.25">
      <c r="A3077" t="str">
        <f t="shared" si="48"/>
        <v>5_191</v>
      </c>
      <c r="B3077" s="1">
        <v>5</v>
      </c>
      <c r="C3077" s="1">
        <v>191</v>
      </c>
      <c r="D3077" s="1">
        <v>3.6040000000000001</v>
      </c>
      <c r="E3077" s="1">
        <v>1.214</v>
      </c>
      <c r="F3077" s="1">
        <v>-9.5072999999999998E-3</v>
      </c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</row>
    <row r="3078" spans="1:17" x14ac:dyDescent="0.25">
      <c r="A3078" t="str">
        <f t="shared" si="48"/>
        <v>5_192</v>
      </c>
      <c r="B3078" s="1">
        <v>5</v>
      </c>
      <c r="C3078" s="1">
        <v>192</v>
      </c>
      <c r="D3078" s="1">
        <v>3.7706</v>
      </c>
      <c r="E3078" s="1">
        <v>1.2177</v>
      </c>
      <c r="F3078" s="1">
        <v>1.3960999999999999E-2</v>
      </c>
      <c r="G3078" s="1"/>
      <c r="H3078" s="1"/>
      <c r="I3078" s="1"/>
      <c r="J3078" s="1"/>
      <c r="K3078" s="1"/>
      <c r="L3078" s="1"/>
      <c r="M3078" s="1"/>
      <c r="N3078" s="78"/>
      <c r="O3078" s="1"/>
      <c r="P3078" s="1"/>
      <c r="Q3078" s="1"/>
    </row>
    <row r="3079" spans="1:17" x14ac:dyDescent="0.25">
      <c r="A3079" t="str">
        <f t="shared" si="48"/>
        <v>5_193</v>
      </c>
      <c r="B3079" s="1">
        <v>5</v>
      </c>
      <c r="C3079" s="1">
        <v>193</v>
      </c>
      <c r="D3079" s="1">
        <v>3.827</v>
      </c>
      <c r="E3079" s="1">
        <v>1.2216</v>
      </c>
      <c r="F3079" s="1">
        <v>7.8730999999999992E-3</v>
      </c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</row>
    <row r="3080" spans="1:17" x14ac:dyDescent="0.25">
      <c r="A3080" t="str">
        <f t="shared" si="48"/>
        <v>5_194</v>
      </c>
      <c r="B3080" s="1">
        <v>5</v>
      </c>
      <c r="C3080" s="1">
        <v>194</v>
      </c>
      <c r="D3080" s="1">
        <v>3.9859</v>
      </c>
      <c r="E3080" s="1">
        <v>1.2256</v>
      </c>
      <c r="F3080" s="1">
        <v>-6.9674000000000003E-3</v>
      </c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</row>
    <row r="3081" spans="1:17" x14ac:dyDescent="0.25">
      <c r="A3081" t="str">
        <f t="shared" si="48"/>
        <v>5_195</v>
      </c>
      <c r="B3081" s="1">
        <v>5</v>
      </c>
      <c r="C3081" s="1">
        <v>195</v>
      </c>
      <c r="D3081" s="1">
        <v>4.1878000000000002</v>
      </c>
      <c r="E3081" s="1">
        <v>1.2296</v>
      </c>
      <c r="F3081" s="1">
        <v>-2.3958E-2</v>
      </c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</row>
    <row r="3082" spans="1:17" x14ac:dyDescent="0.25">
      <c r="A3082" t="str">
        <f t="shared" si="48"/>
        <v>5_196</v>
      </c>
      <c r="B3082" s="1">
        <v>5</v>
      </c>
      <c r="C3082" s="1">
        <v>196</v>
      </c>
      <c r="D3082" s="1">
        <v>4.5803000000000003</v>
      </c>
      <c r="E3082" s="1">
        <v>1.2342</v>
      </c>
      <c r="F3082" s="1">
        <v>-3.9499000000000001E-3</v>
      </c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</row>
    <row r="3083" spans="1:17" x14ac:dyDescent="0.25">
      <c r="A3083" t="str">
        <f t="shared" si="48"/>
        <v>5_197</v>
      </c>
      <c r="B3083" s="1">
        <v>5</v>
      </c>
      <c r="C3083" s="1">
        <v>197</v>
      </c>
      <c r="D3083" s="1">
        <v>4.6410999999999998</v>
      </c>
      <c r="E3083" s="1">
        <v>1.2388999999999999</v>
      </c>
      <c r="F3083" s="1">
        <v>-1.1872000000000001E-2</v>
      </c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</row>
    <row r="3084" spans="1:17" x14ac:dyDescent="0.25">
      <c r="A3084" t="str">
        <f t="shared" si="48"/>
        <v>5_198</v>
      </c>
      <c r="B3084" s="1">
        <v>5</v>
      </c>
      <c r="C3084" s="1">
        <v>198</v>
      </c>
      <c r="D3084" s="1">
        <v>4.4561999999999999</v>
      </c>
      <c r="E3084" s="1">
        <v>1.2437</v>
      </c>
      <c r="F3084" s="1">
        <v>-9.9022999999999993E-3</v>
      </c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</row>
    <row r="3085" spans="1:17" x14ac:dyDescent="0.25">
      <c r="A3085" t="str">
        <f t="shared" si="48"/>
        <v>5_199</v>
      </c>
      <c r="B3085" s="1">
        <v>5</v>
      </c>
      <c r="C3085" s="1">
        <v>199</v>
      </c>
      <c r="D3085" s="1">
        <v>4.3773</v>
      </c>
      <c r="E3085" s="1">
        <v>1.2482</v>
      </c>
      <c r="F3085" s="1">
        <v>4.4000999999999997E-3</v>
      </c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</row>
    <row r="3086" spans="1:17" x14ac:dyDescent="0.25">
      <c r="A3086" t="str">
        <f t="shared" si="48"/>
        <v>5_200</v>
      </c>
      <c r="B3086" s="1">
        <v>5</v>
      </c>
      <c r="C3086" s="1">
        <v>200</v>
      </c>
      <c r="D3086" s="1">
        <v>4.6420000000000003</v>
      </c>
      <c r="E3086" s="1">
        <v>1.2527999999999999</v>
      </c>
      <c r="F3086" s="1">
        <v>1.5034E-2</v>
      </c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</row>
    <row r="3087" spans="1:17" x14ac:dyDescent="0.25">
      <c r="A3087" t="str">
        <f t="shared" si="48"/>
        <v>5_201</v>
      </c>
      <c r="B3087" s="1">
        <v>5</v>
      </c>
      <c r="C3087" s="1">
        <v>201</v>
      </c>
      <c r="D3087" s="1">
        <v>4.9916</v>
      </c>
      <c r="E3087" s="1">
        <v>1.258</v>
      </c>
      <c r="F3087" s="1">
        <v>2.6703000000000001E-2</v>
      </c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</row>
    <row r="3088" spans="1:17" x14ac:dyDescent="0.25">
      <c r="A3088" t="str">
        <f t="shared" si="48"/>
        <v>5_202</v>
      </c>
      <c r="B3088" s="1">
        <v>5</v>
      </c>
      <c r="C3088" s="1">
        <v>202</v>
      </c>
      <c r="D3088" s="1">
        <v>4.7278000000000002</v>
      </c>
      <c r="E3088" s="1">
        <v>1.2630999999999999</v>
      </c>
      <c r="F3088" s="1">
        <v>-1.7423000000000001E-2</v>
      </c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</row>
    <row r="3089" spans="1:17" x14ac:dyDescent="0.25">
      <c r="A3089" t="str">
        <f t="shared" si="48"/>
        <v>5_203</v>
      </c>
      <c r="B3089" s="1">
        <v>5</v>
      </c>
      <c r="C3089" s="1">
        <v>203</v>
      </c>
      <c r="D3089" s="1">
        <v>5.0144000000000002</v>
      </c>
      <c r="E3089" s="1">
        <v>1.2681</v>
      </c>
      <c r="F3089" s="1">
        <v>2.8408999999999999E-3</v>
      </c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</row>
    <row r="3090" spans="1:17" x14ac:dyDescent="0.25">
      <c r="A3090" t="str">
        <f t="shared" si="48"/>
        <v>5_204</v>
      </c>
      <c r="B3090" s="1">
        <v>5</v>
      </c>
      <c r="C3090" s="1">
        <v>204</v>
      </c>
      <c r="D3090" s="1">
        <v>4.8795000000000002</v>
      </c>
      <c r="E3090" s="1">
        <v>1.2732000000000001</v>
      </c>
      <c r="F3090" s="1">
        <v>-1.4722000000000001E-2</v>
      </c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</row>
    <row r="3091" spans="1:17" x14ac:dyDescent="0.25">
      <c r="A3091" t="str">
        <f t="shared" si="48"/>
        <v>5_205</v>
      </c>
      <c r="B3091" s="1">
        <v>5</v>
      </c>
      <c r="C3091" s="1">
        <v>205</v>
      </c>
      <c r="D3091" s="1">
        <v>5.1485000000000003</v>
      </c>
      <c r="E3091" s="1">
        <v>1.2786</v>
      </c>
      <c r="F3091" s="1">
        <v>-1.3958E-2</v>
      </c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</row>
    <row r="3092" spans="1:17" x14ac:dyDescent="0.25">
      <c r="A3092" t="str">
        <f t="shared" si="48"/>
        <v>5_206</v>
      </c>
      <c r="B3092" s="1">
        <v>5</v>
      </c>
      <c r="C3092" s="1">
        <v>206</v>
      </c>
      <c r="D3092" s="1">
        <v>5.4107000000000003</v>
      </c>
      <c r="E3092" s="1">
        <v>1.2843</v>
      </c>
      <c r="F3092" s="1">
        <v>1.4045999999999999E-2</v>
      </c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</row>
    <row r="3093" spans="1:17" x14ac:dyDescent="0.25">
      <c r="A3093" t="str">
        <f t="shared" si="48"/>
        <v>5_207</v>
      </c>
      <c r="B3093" s="1">
        <v>5</v>
      </c>
      <c r="C3093" s="1">
        <v>207</v>
      </c>
      <c r="D3093" s="1">
        <v>5.4424999999999999</v>
      </c>
      <c r="E3093" s="1">
        <v>1.29</v>
      </c>
      <c r="F3093" s="1">
        <v>6.2414000000000002E-3</v>
      </c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</row>
    <row r="3094" spans="1:17" x14ac:dyDescent="0.25">
      <c r="A3094" t="str">
        <f t="shared" si="48"/>
        <v>5_208</v>
      </c>
      <c r="B3094" s="1">
        <v>5</v>
      </c>
      <c r="C3094" s="1">
        <v>208</v>
      </c>
      <c r="D3094" s="1">
        <v>5.3395000000000001</v>
      </c>
      <c r="E3094" s="1">
        <v>1.2957000000000001</v>
      </c>
      <c r="F3094" s="1">
        <v>1.4487E-2</v>
      </c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</row>
    <row r="3095" spans="1:17" x14ac:dyDescent="0.25">
      <c r="A3095" t="str">
        <f t="shared" si="48"/>
        <v>5_209</v>
      </c>
      <c r="B3095" s="1">
        <v>5</v>
      </c>
      <c r="C3095" s="1">
        <v>209</v>
      </c>
      <c r="D3095" s="1">
        <v>5.9189999999999996</v>
      </c>
      <c r="E3095" s="1">
        <v>1.3016000000000001</v>
      </c>
      <c r="F3095" s="1">
        <v>3.1593999999999997E-2</v>
      </c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</row>
    <row r="3096" spans="1:17" x14ac:dyDescent="0.25">
      <c r="A3096" t="str">
        <f t="shared" si="48"/>
        <v>5_210</v>
      </c>
      <c r="B3096" s="1">
        <v>5</v>
      </c>
      <c r="C3096" s="1">
        <v>210</v>
      </c>
      <c r="D3096" s="1">
        <v>5.7031999999999998</v>
      </c>
      <c r="E3096" s="1">
        <v>1.3079000000000001</v>
      </c>
      <c r="F3096" s="1">
        <v>6.7495000000000003E-3</v>
      </c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</row>
    <row r="3097" spans="1:17" x14ac:dyDescent="0.25">
      <c r="A3097" t="str">
        <f t="shared" si="48"/>
        <v>5_211</v>
      </c>
      <c r="B3097" s="1">
        <v>5</v>
      </c>
      <c r="C3097" s="1">
        <v>211</v>
      </c>
      <c r="D3097" s="1">
        <v>5.9911000000000003</v>
      </c>
      <c r="E3097" s="1">
        <v>1.3145</v>
      </c>
      <c r="F3097" s="1">
        <v>2.9104000000000001E-2</v>
      </c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</row>
    <row r="3098" spans="1:17" x14ac:dyDescent="0.25">
      <c r="A3098" t="str">
        <f t="shared" si="48"/>
        <v>5_212</v>
      </c>
      <c r="B3098" s="1">
        <v>5</v>
      </c>
      <c r="C3098" s="1">
        <v>212</v>
      </c>
      <c r="D3098" s="1">
        <v>6.5297999999999998</v>
      </c>
      <c r="E3098" s="1">
        <v>1.3212999999999999</v>
      </c>
      <c r="F3098" s="1">
        <v>5.8110000000000002E-3</v>
      </c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</row>
    <row r="3099" spans="1:17" x14ac:dyDescent="0.25">
      <c r="A3099" t="str">
        <f t="shared" si="48"/>
        <v>5_213</v>
      </c>
      <c r="B3099" s="1">
        <v>5</v>
      </c>
      <c r="C3099" s="1">
        <v>213</v>
      </c>
      <c r="D3099" s="1">
        <v>6.7030000000000003</v>
      </c>
      <c r="E3099" s="1">
        <v>1.3287</v>
      </c>
      <c r="F3099" s="1">
        <v>1.1108E-2</v>
      </c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</row>
    <row r="3100" spans="1:17" x14ac:dyDescent="0.25">
      <c r="A3100" t="str">
        <f t="shared" si="48"/>
        <v>5_214</v>
      </c>
      <c r="B3100" s="1">
        <v>5</v>
      </c>
      <c r="C3100" s="1">
        <v>214</v>
      </c>
      <c r="D3100" s="1">
        <v>6.2491000000000003</v>
      </c>
      <c r="E3100" s="1">
        <v>1.3359000000000001</v>
      </c>
      <c r="F3100" s="1">
        <v>-7.0781000000000004E-3</v>
      </c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</row>
    <row r="3101" spans="1:17" x14ac:dyDescent="0.25">
      <c r="A3101" t="str">
        <f t="shared" si="48"/>
        <v>5_215</v>
      </c>
      <c r="B3101" s="1">
        <v>5</v>
      </c>
      <c r="C3101" s="1">
        <v>215</v>
      </c>
      <c r="D3101" s="1">
        <v>6.4036999999999997</v>
      </c>
      <c r="E3101" s="1">
        <v>1.343</v>
      </c>
      <c r="F3101" s="1">
        <v>2.4676E-2</v>
      </c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</row>
    <row r="3102" spans="1:17" x14ac:dyDescent="0.25">
      <c r="A3102" t="str">
        <f t="shared" si="48"/>
        <v>5_216</v>
      </c>
      <c r="B3102" s="1">
        <v>5</v>
      </c>
      <c r="C3102" s="1">
        <v>216</v>
      </c>
      <c r="D3102" s="1">
        <v>6.8654000000000002</v>
      </c>
      <c r="E3102" s="1">
        <v>1.3504</v>
      </c>
      <c r="F3102" s="1">
        <v>2.6381000000000002E-2</v>
      </c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</row>
    <row r="3103" spans="1:17" x14ac:dyDescent="0.25">
      <c r="A3103" t="str">
        <f t="shared" si="48"/>
        <v>5_217</v>
      </c>
      <c r="B3103" s="1">
        <v>5</v>
      </c>
      <c r="C3103" s="1">
        <v>217</v>
      </c>
      <c r="D3103" s="1">
        <v>7.0293000000000001</v>
      </c>
      <c r="E3103" s="1">
        <v>1.3584000000000001</v>
      </c>
      <c r="F3103" s="1">
        <v>3.8147E-2</v>
      </c>
      <c r="G3103" s="1"/>
      <c r="H3103" s="1"/>
      <c r="I3103" s="1"/>
      <c r="J3103" s="1"/>
      <c r="K3103" s="1"/>
      <c r="L3103" s="1"/>
      <c r="M3103" s="78"/>
      <c r="N3103" s="1"/>
      <c r="O3103" s="1"/>
      <c r="P3103" s="1"/>
      <c r="Q3103" s="1"/>
    </row>
    <row r="3104" spans="1:17" x14ac:dyDescent="0.25">
      <c r="A3104" t="str">
        <f t="shared" si="48"/>
        <v>5_218</v>
      </c>
      <c r="B3104" s="1">
        <v>5</v>
      </c>
      <c r="C3104" s="1">
        <v>218</v>
      </c>
      <c r="D3104" s="1">
        <v>7.8935000000000004</v>
      </c>
      <c r="E3104" s="1">
        <v>1.3667</v>
      </c>
      <c r="F3104" s="1">
        <v>4.5476000000000003E-2</v>
      </c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</row>
    <row r="3105" spans="1:17" x14ac:dyDescent="0.25">
      <c r="A3105" t="str">
        <f t="shared" si="48"/>
        <v>5_219</v>
      </c>
      <c r="B3105" s="1">
        <v>5</v>
      </c>
      <c r="C3105" s="1">
        <v>219</v>
      </c>
      <c r="D3105" s="1">
        <v>7.7126000000000001</v>
      </c>
      <c r="E3105" s="1">
        <v>1.3754999999999999</v>
      </c>
      <c r="F3105" s="1">
        <v>-1.52E-2</v>
      </c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</row>
    <row r="3106" spans="1:17" x14ac:dyDescent="0.25">
      <c r="A3106" t="str">
        <f t="shared" si="48"/>
        <v>5_220</v>
      </c>
      <c r="B3106" s="1">
        <v>5</v>
      </c>
      <c r="C3106" s="1">
        <v>220</v>
      </c>
      <c r="D3106" s="1">
        <v>7.1539000000000001</v>
      </c>
      <c r="E3106" s="1">
        <v>1.3839999999999999</v>
      </c>
      <c r="F3106" s="1">
        <v>-5.9534000000000003E-5</v>
      </c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</row>
    <row r="3107" spans="1:17" x14ac:dyDescent="0.25">
      <c r="A3107" t="str">
        <f t="shared" si="48"/>
        <v>5_221</v>
      </c>
      <c r="B3107" s="1">
        <v>5</v>
      </c>
      <c r="C3107" s="1">
        <v>221</v>
      </c>
      <c r="D3107" s="1">
        <v>7.4020000000000001</v>
      </c>
      <c r="E3107" s="1">
        <v>1.3926000000000001</v>
      </c>
      <c r="F3107" s="1">
        <v>2.852E-2</v>
      </c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</row>
    <row r="3108" spans="1:17" x14ac:dyDescent="0.25">
      <c r="A3108" t="str">
        <f t="shared" si="48"/>
        <v>5_222</v>
      </c>
      <c r="B3108" s="1">
        <v>5</v>
      </c>
      <c r="C3108" s="1">
        <v>222</v>
      </c>
      <c r="D3108" s="1">
        <v>7.3160999999999996</v>
      </c>
      <c r="E3108" s="1">
        <v>1.4009</v>
      </c>
      <c r="F3108" s="1">
        <v>1.4192E-2</v>
      </c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</row>
    <row r="3109" spans="1:17" x14ac:dyDescent="0.25">
      <c r="A3109" t="str">
        <f t="shared" si="48"/>
        <v>5_223</v>
      </c>
      <c r="B3109" s="1">
        <v>5</v>
      </c>
      <c r="C3109" s="1">
        <v>223</v>
      </c>
      <c r="D3109" s="1">
        <v>7.2304000000000004</v>
      </c>
      <c r="E3109" s="1">
        <v>1.4093</v>
      </c>
      <c r="F3109" s="1">
        <v>1.8939E-3</v>
      </c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</row>
    <row r="3110" spans="1:17" x14ac:dyDescent="0.25">
      <c r="A3110" t="str">
        <f t="shared" si="48"/>
        <v>5_224</v>
      </c>
      <c r="B3110" s="1">
        <v>5</v>
      </c>
      <c r="C3110" s="1">
        <v>224</v>
      </c>
      <c r="D3110" s="1">
        <v>7.1921999999999997</v>
      </c>
      <c r="E3110" s="1">
        <v>1.4179999999999999</v>
      </c>
      <c r="F3110" s="1">
        <v>3.8111E-3</v>
      </c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</row>
    <row r="3111" spans="1:17" x14ac:dyDescent="0.25">
      <c r="A3111" t="str">
        <f t="shared" si="48"/>
        <v>5_225</v>
      </c>
      <c r="B3111" s="1">
        <v>5</v>
      </c>
      <c r="C3111" s="1">
        <v>225</v>
      </c>
      <c r="D3111" s="1">
        <v>7.0796000000000001</v>
      </c>
      <c r="E3111" s="1">
        <v>1.4262999999999999</v>
      </c>
      <c r="F3111" s="1">
        <v>2.5867000000000001E-2</v>
      </c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</row>
    <row r="3112" spans="1:17" x14ac:dyDescent="0.25">
      <c r="A3112" t="str">
        <f t="shared" si="48"/>
        <v>5_226</v>
      </c>
      <c r="B3112" s="1">
        <v>5</v>
      </c>
      <c r="C3112" s="1">
        <v>226</v>
      </c>
      <c r="D3112" s="1">
        <v>7.125</v>
      </c>
      <c r="E3112" s="1">
        <v>1.4348000000000001</v>
      </c>
      <c r="F3112" s="1">
        <v>-2.7542000000000001E-3</v>
      </c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</row>
    <row r="3113" spans="1:17" x14ac:dyDescent="0.25">
      <c r="A3113" t="str">
        <f t="shared" si="48"/>
        <v>5_227</v>
      </c>
      <c r="B3113" s="1">
        <v>5</v>
      </c>
      <c r="C3113" s="1">
        <v>227</v>
      </c>
      <c r="D3113" s="1">
        <v>7.3108000000000004</v>
      </c>
      <c r="E3113" s="1">
        <v>1.4432</v>
      </c>
      <c r="F3113" s="1">
        <v>-8.9263999999999993E-3</v>
      </c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</row>
    <row r="3114" spans="1:17" x14ac:dyDescent="0.25">
      <c r="A3114" t="str">
        <f t="shared" si="48"/>
        <v>5_228</v>
      </c>
      <c r="B3114" s="1">
        <v>5</v>
      </c>
      <c r="C3114" s="1">
        <v>228</v>
      </c>
      <c r="D3114" s="1">
        <v>6.9877000000000002</v>
      </c>
      <c r="E3114" s="1">
        <v>1.4519</v>
      </c>
      <c r="F3114" s="1">
        <v>-1.7406999999999999E-2</v>
      </c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</row>
    <row r="3115" spans="1:17" x14ac:dyDescent="0.25">
      <c r="A3115" t="str">
        <f t="shared" si="48"/>
        <v>5_229</v>
      </c>
      <c r="B3115" s="1">
        <v>5</v>
      </c>
      <c r="C3115" s="1">
        <v>229</v>
      </c>
      <c r="D3115" s="1">
        <v>7.3045</v>
      </c>
      <c r="E3115" s="1">
        <v>1.4602999999999999</v>
      </c>
      <c r="F3115" s="1">
        <v>5.2580999999999997E-5</v>
      </c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</row>
    <row r="3116" spans="1:17" x14ac:dyDescent="0.25">
      <c r="A3116" t="str">
        <f t="shared" si="48"/>
        <v>5_230</v>
      </c>
      <c r="B3116" s="1">
        <v>5</v>
      </c>
      <c r="C3116" s="1">
        <v>230</v>
      </c>
      <c r="D3116" s="1">
        <v>7.2244999999999999</v>
      </c>
      <c r="E3116" s="1">
        <v>1.4691000000000001</v>
      </c>
      <c r="F3116" s="1">
        <v>-2.8912999999999999E-3</v>
      </c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</row>
    <row r="3117" spans="1:17" x14ac:dyDescent="0.25">
      <c r="A3117" t="str">
        <f t="shared" si="48"/>
        <v>5_231</v>
      </c>
      <c r="B3117" s="1">
        <v>5</v>
      </c>
      <c r="C3117" s="1">
        <v>231</v>
      </c>
      <c r="D3117" s="1">
        <v>6.9748000000000001</v>
      </c>
      <c r="E3117" s="1">
        <v>1.4779</v>
      </c>
      <c r="F3117" s="1">
        <v>2.1616000000000001E-3</v>
      </c>
      <c r="G3117" s="1"/>
      <c r="H3117" s="1"/>
      <c r="I3117" s="1"/>
      <c r="J3117" s="1"/>
      <c r="K3117" s="1"/>
      <c r="L3117" s="78"/>
      <c r="M3117" s="1"/>
      <c r="N3117" s="1"/>
      <c r="O3117" s="1"/>
      <c r="P3117" s="1"/>
      <c r="Q3117" s="1"/>
    </row>
    <row r="3118" spans="1:17" x14ac:dyDescent="0.25">
      <c r="A3118" t="str">
        <f t="shared" si="48"/>
        <v>5_232</v>
      </c>
      <c r="B3118" s="1">
        <v>5</v>
      </c>
      <c r="C3118" s="1">
        <v>232</v>
      </c>
      <c r="D3118" s="1">
        <v>6.9477000000000002</v>
      </c>
      <c r="E3118" s="1">
        <v>1.4863999999999999</v>
      </c>
      <c r="F3118" s="1">
        <v>1.1495999999999999E-2</v>
      </c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</row>
    <row r="3119" spans="1:17" x14ac:dyDescent="0.25">
      <c r="A3119" t="str">
        <f t="shared" si="48"/>
        <v>5_233</v>
      </c>
      <c r="B3119" s="1">
        <v>5</v>
      </c>
      <c r="C3119" s="1">
        <v>233</v>
      </c>
      <c r="D3119" s="1">
        <v>6.8857999999999997</v>
      </c>
      <c r="E3119" s="1">
        <v>1.4947999999999999</v>
      </c>
      <c r="F3119" s="1">
        <v>2.0952999999999999E-2</v>
      </c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</row>
    <row r="3120" spans="1:17" x14ac:dyDescent="0.25">
      <c r="A3120" t="str">
        <f t="shared" si="48"/>
        <v>5_234</v>
      </c>
      <c r="B3120" s="1">
        <v>5</v>
      </c>
      <c r="C3120" s="1">
        <v>234</v>
      </c>
      <c r="D3120" s="1">
        <v>7.3461999999999996</v>
      </c>
      <c r="E3120" s="1">
        <v>1.5036</v>
      </c>
      <c r="F3120" s="1">
        <v>1.8761E-2</v>
      </c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</row>
    <row r="3121" spans="1:17" x14ac:dyDescent="0.25">
      <c r="A3121" t="str">
        <f t="shared" si="48"/>
        <v>5_235</v>
      </c>
      <c r="B3121" s="1">
        <v>5</v>
      </c>
      <c r="C3121" s="1">
        <v>235</v>
      </c>
      <c r="D3121" s="1">
        <v>7.8728999999999996</v>
      </c>
      <c r="E3121" s="1">
        <v>1.5134000000000001</v>
      </c>
      <c r="F3121" s="1">
        <v>4.5452000000000001E-3</v>
      </c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</row>
    <row r="3122" spans="1:17" x14ac:dyDescent="0.25">
      <c r="A3122" t="str">
        <f t="shared" si="48"/>
        <v>5_236</v>
      </c>
      <c r="B3122" s="1">
        <v>5</v>
      </c>
      <c r="C3122" s="1">
        <v>236</v>
      </c>
      <c r="D3122" s="1">
        <v>7.6440999999999999</v>
      </c>
      <c r="E3122" s="1">
        <v>1.5232000000000001</v>
      </c>
      <c r="F3122" s="1">
        <v>3.9202000000000004E-3</v>
      </c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</row>
    <row r="3123" spans="1:17" x14ac:dyDescent="0.25">
      <c r="A3123" t="str">
        <f t="shared" si="48"/>
        <v>5_237</v>
      </c>
      <c r="B3123" s="1">
        <v>5</v>
      </c>
      <c r="C3123" s="1">
        <v>237</v>
      </c>
      <c r="D3123" s="1">
        <v>7.7133000000000003</v>
      </c>
      <c r="E3123" s="1">
        <v>1.5330999999999999</v>
      </c>
      <c r="F3123" s="1">
        <v>-1.2106E-2</v>
      </c>
      <c r="G3123" s="1"/>
      <c r="H3123" s="1"/>
      <c r="I3123" s="1"/>
      <c r="J3123" s="1"/>
      <c r="K3123" s="1"/>
      <c r="L3123" s="1"/>
      <c r="M3123" s="1"/>
      <c r="N3123" s="1"/>
      <c r="O3123" s="78"/>
      <c r="P3123" s="1"/>
      <c r="Q3123" s="1"/>
    </row>
    <row r="3124" spans="1:17" x14ac:dyDescent="0.25">
      <c r="A3124" t="str">
        <f t="shared" si="48"/>
        <v>5_238</v>
      </c>
      <c r="B3124" s="1">
        <v>5</v>
      </c>
      <c r="C3124" s="1">
        <v>238</v>
      </c>
      <c r="D3124" s="1">
        <v>7.4379</v>
      </c>
      <c r="E3124" s="1">
        <v>1.5427999999999999</v>
      </c>
      <c r="F3124" s="1">
        <v>-2.0011999999999999E-2</v>
      </c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</row>
    <row r="3125" spans="1:17" x14ac:dyDescent="0.25">
      <c r="A3125" t="str">
        <f t="shared" si="48"/>
        <v>5_239</v>
      </c>
      <c r="B3125" s="1">
        <v>5</v>
      </c>
      <c r="C3125" s="1">
        <v>239</v>
      </c>
      <c r="D3125" s="1">
        <v>7.8285999999999998</v>
      </c>
      <c r="E3125" s="1">
        <v>1.5528999999999999</v>
      </c>
      <c r="F3125" s="1">
        <v>2.1276E-2</v>
      </c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</row>
    <row r="3126" spans="1:17" x14ac:dyDescent="0.25">
      <c r="A3126" t="str">
        <f t="shared" si="48"/>
        <v>5_240</v>
      </c>
      <c r="B3126" s="1">
        <v>5</v>
      </c>
      <c r="C3126" s="1">
        <v>240</v>
      </c>
      <c r="D3126" s="1">
        <v>7.5002000000000004</v>
      </c>
      <c r="E3126" s="1">
        <v>1.5628</v>
      </c>
      <c r="F3126" s="1">
        <v>1.4574E-2</v>
      </c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</row>
    <row r="3127" spans="1:17" x14ac:dyDescent="0.25">
      <c r="A3127" t="str">
        <f t="shared" si="48"/>
        <v>5_241</v>
      </c>
      <c r="B3127" s="1">
        <v>5</v>
      </c>
      <c r="C3127" s="1">
        <v>241</v>
      </c>
      <c r="D3127" s="1">
        <v>7.2488000000000001</v>
      </c>
      <c r="E3127" s="1">
        <v>1.5725</v>
      </c>
      <c r="F3127" s="1">
        <v>2.3961999999999998E-3</v>
      </c>
      <c r="G3127" s="1"/>
      <c r="H3127" s="1"/>
      <c r="I3127" s="1"/>
      <c r="J3127" s="1"/>
      <c r="K3127" s="1"/>
      <c r="L3127" s="78"/>
      <c r="M3127" s="1"/>
      <c r="N3127" s="1"/>
      <c r="O3127" s="1"/>
      <c r="P3127" s="1"/>
      <c r="Q3127" s="1"/>
    </row>
    <row r="3128" spans="1:17" x14ac:dyDescent="0.25">
      <c r="A3128" t="str">
        <f t="shared" si="48"/>
        <v>5_242</v>
      </c>
      <c r="B3128" s="1">
        <v>5</v>
      </c>
      <c r="C3128" s="1">
        <v>242</v>
      </c>
      <c r="D3128" s="1">
        <v>7.1018999999999997</v>
      </c>
      <c r="E3128" s="1">
        <v>1.5819000000000001</v>
      </c>
      <c r="F3128" s="1">
        <v>1.2789E-2</v>
      </c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</row>
    <row r="3129" spans="1:17" x14ac:dyDescent="0.25">
      <c r="A3129" t="str">
        <f t="shared" si="48"/>
        <v>5_243</v>
      </c>
      <c r="B3129" s="1">
        <v>5</v>
      </c>
      <c r="C3129" s="1">
        <v>243</v>
      </c>
      <c r="D3129" s="1">
        <v>7.4234</v>
      </c>
      <c r="E3129" s="1">
        <v>1.5914999999999999</v>
      </c>
      <c r="F3129" s="1">
        <v>8.6514999999999995E-3</v>
      </c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</row>
    <row r="3130" spans="1:17" x14ac:dyDescent="0.25">
      <c r="A3130" t="str">
        <f t="shared" si="48"/>
        <v>5_244</v>
      </c>
      <c r="B3130" s="1">
        <v>5</v>
      </c>
      <c r="C3130" s="1">
        <v>244</v>
      </c>
      <c r="D3130" s="1">
        <v>7.4390999999999998</v>
      </c>
      <c r="E3130" s="1">
        <v>1.6015999999999999</v>
      </c>
      <c r="F3130" s="1">
        <v>3.1661000000000002E-2</v>
      </c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</row>
    <row r="3131" spans="1:17" x14ac:dyDescent="0.25">
      <c r="A3131" t="str">
        <f t="shared" si="48"/>
        <v>5_245</v>
      </c>
      <c r="B3131" s="1">
        <v>5</v>
      </c>
      <c r="C3131" s="1">
        <v>245</v>
      </c>
      <c r="D3131" s="1">
        <v>7.6999000000000004</v>
      </c>
      <c r="E3131" s="1">
        <v>1.6117999999999999</v>
      </c>
      <c r="F3131" s="1">
        <v>2.3668000000000002E-2</v>
      </c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</row>
    <row r="3132" spans="1:17" x14ac:dyDescent="0.25">
      <c r="A3132" t="str">
        <f t="shared" si="48"/>
        <v>5_246</v>
      </c>
      <c r="B3132" s="1">
        <v>5</v>
      </c>
      <c r="C3132" s="1">
        <v>246</v>
      </c>
      <c r="D3132" s="1">
        <v>7.8148</v>
      </c>
      <c r="E3132" s="1">
        <v>1.6223000000000001</v>
      </c>
      <c r="F3132" s="1">
        <v>3.3901999999999999E-3</v>
      </c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</row>
    <row r="3133" spans="1:17" x14ac:dyDescent="0.25">
      <c r="A3133" t="str">
        <f t="shared" si="48"/>
        <v>5_247</v>
      </c>
      <c r="B3133" s="1">
        <v>5</v>
      </c>
      <c r="C3133" s="1">
        <v>247</v>
      </c>
      <c r="D3133" s="1">
        <v>8.0244</v>
      </c>
      <c r="E3133" s="1">
        <v>1.6332</v>
      </c>
      <c r="F3133" s="1">
        <v>3.3467999999999998E-2</v>
      </c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</row>
    <row r="3134" spans="1:17" x14ac:dyDescent="0.25">
      <c r="A3134" t="str">
        <f t="shared" si="48"/>
        <v>5_248</v>
      </c>
      <c r="B3134" s="1">
        <v>5</v>
      </c>
      <c r="C3134" s="1">
        <v>248</v>
      </c>
      <c r="D3134" s="1">
        <v>8.1941000000000006</v>
      </c>
      <c r="E3134" s="1">
        <v>1.6444000000000001</v>
      </c>
      <c r="F3134" s="1">
        <v>1.3684E-2</v>
      </c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</row>
    <row r="3135" spans="1:17" x14ac:dyDescent="0.25">
      <c r="A3135" t="str">
        <f t="shared" si="48"/>
        <v>5_249</v>
      </c>
      <c r="B3135" s="1">
        <v>5</v>
      </c>
      <c r="C3135" s="1">
        <v>249</v>
      </c>
      <c r="D3135" s="1">
        <v>8.2606999999999999</v>
      </c>
      <c r="E3135" s="1">
        <v>1.6556</v>
      </c>
      <c r="F3135" s="1">
        <v>-8.1074000000000001E-4</v>
      </c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</row>
    <row r="3136" spans="1:17" x14ac:dyDescent="0.25">
      <c r="A3136" t="str">
        <f t="shared" si="48"/>
        <v>5_250</v>
      </c>
      <c r="B3136" s="1">
        <v>5</v>
      </c>
      <c r="C3136" s="1">
        <v>250</v>
      </c>
      <c r="D3136" s="1">
        <v>8.2401</v>
      </c>
      <c r="E3136" s="1">
        <v>1.667</v>
      </c>
      <c r="F3136" s="1">
        <v>8.9750000000000003E-3</v>
      </c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</row>
    <row r="3137" spans="1:17" x14ac:dyDescent="0.25">
      <c r="A3137" t="str">
        <f t="shared" si="48"/>
        <v>5_251</v>
      </c>
      <c r="B3137" s="1">
        <v>5</v>
      </c>
      <c r="C3137" s="1">
        <v>251</v>
      </c>
      <c r="D3137" s="1">
        <v>8.7588000000000008</v>
      </c>
      <c r="E3137" s="1">
        <v>1.679</v>
      </c>
      <c r="F3137" s="1">
        <v>2.0836E-2</v>
      </c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</row>
    <row r="3138" spans="1:17" x14ac:dyDescent="0.25">
      <c r="A3138" t="str">
        <f t="shared" si="48"/>
        <v>5_252</v>
      </c>
      <c r="B3138" s="1">
        <v>5</v>
      </c>
      <c r="C3138" s="1">
        <v>252</v>
      </c>
      <c r="D3138" s="1">
        <v>8.8556000000000008</v>
      </c>
      <c r="E3138" s="1">
        <v>1.6914</v>
      </c>
      <c r="F3138" s="1">
        <v>1.5696999999999999E-2</v>
      </c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</row>
    <row r="3139" spans="1:17" x14ac:dyDescent="0.25">
      <c r="A3139" t="str">
        <f t="shared" ref="A3139:A3202" si="49">B3139&amp;"_"&amp;C3139</f>
        <v>5_253</v>
      </c>
      <c r="B3139" s="1">
        <v>5</v>
      </c>
      <c r="C3139" s="1">
        <v>253</v>
      </c>
      <c r="D3139" s="1">
        <v>8.9387000000000008</v>
      </c>
      <c r="E3139" s="1">
        <v>1.7041999999999999</v>
      </c>
      <c r="F3139" s="1">
        <v>2.0264999999999998E-2</v>
      </c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</row>
    <row r="3140" spans="1:17" x14ac:dyDescent="0.25">
      <c r="A3140" t="str">
        <f t="shared" si="49"/>
        <v>5_254</v>
      </c>
      <c r="B3140" s="1">
        <v>5</v>
      </c>
      <c r="C3140" s="1">
        <v>254</v>
      </c>
      <c r="D3140" s="1">
        <v>8.9328000000000003</v>
      </c>
      <c r="E3140" s="1">
        <v>1.7169000000000001</v>
      </c>
      <c r="F3140" s="1">
        <v>1.2127000000000001E-2</v>
      </c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</row>
    <row r="3141" spans="1:17" x14ac:dyDescent="0.25">
      <c r="A3141" t="str">
        <f t="shared" si="49"/>
        <v>5_255</v>
      </c>
      <c r="B3141" s="1">
        <v>5</v>
      </c>
      <c r="C3141" s="1">
        <v>255</v>
      </c>
      <c r="D3141" s="1">
        <v>8.8650000000000002</v>
      </c>
      <c r="E3141" s="1">
        <v>1.7296</v>
      </c>
      <c r="F3141" s="1">
        <v>-3.4472999999999999E-3</v>
      </c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</row>
    <row r="3142" spans="1:17" x14ac:dyDescent="0.25">
      <c r="A3142" t="str">
        <f t="shared" si="49"/>
        <v>5_256</v>
      </c>
      <c r="B3142" s="1">
        <v>5</v>
      </c>
      <c r="C3142" s="1">
        <v>256</v>
      </c>
      <c r="D3142" s="1">
        <v>9.1331000000000007</v>
      </c>
      <c r="E3142" s="1">
        <v>1.7425999999999999</v>
      </c>
      <c r="F3142" s="1">
        <v>-1.4766E-2</v>
      </c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</row>
    <row r="3143" spans="1:17" x14ac:dyDescent="0.25">
      <c r="A3143" t="str">
        <f t="shared" si="49"/>
        <v>5_257</v>
      </c>
      <c r="B3143" s="1">
        <v>5</v>
      </c>
      <c r="C3143" s="1">
        <v>257</v>
      </c>
      <c r="D3143" s="1">
        <v>9.2052999999999994</v>
      </c>
      <c r="E3143" s="1">
        <v>1.7557</v>
      </c>
      <c r="F3143" s="1">
        <v>2.1901E-2</v>
      </c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</row>
    <row r="3144" spans="1:17" x14ac:dyDescent="0.25">
      <c r="A3144" t="str">
        <f t="shared" si="49"/>
        <v>5_258</v>
      </c>
      <c r="B3144" s="1">
        <v>5</v>
      </c>
      <c r="C3144" s="1">
        <v>258</v>
      </c>
      <c r="D3144" s="1">
        <v>9.4915000000000003</v>
      </c>
      <c r="E3144" s="1">
        <v>1.7695000000000001</v>
      </c>
      <c r="F3144" s="1">
        <v>1.6080000000000001E-2</v>
      </c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</row>
    <row r="3145" spans="1:17" x14ac:dyDescent="0.25">
      <c r="A3145" t="str">
        <f t="shared" si="49"/>
        <v>5_259</v>
      </c>
      <c r="B3145" s="1">
        <v>5</v>
      </c>
      <c r="C3145" s="1">
        <v>259</v>
      </c>
      <c r="D3145" s="1">
        <v>9.5822000000000003</v>
      </c>
      <c r="E3145" s="1">
        <v>1.7836000000000001</v>
      </c>
      <c r="F3145" s="1">
        <v>-5.4324999999999998E-3</v>
      </c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</row>
    <row r="3146" spans="1:17" x14ac:dyDescent="0.25">
      <c r="A3146" t="str">
        <f t="shared" si="49"/>
        <v>5_260</v>
      </c>
      <c r="B3146" s="1">
        <v>5</v>
      </c>
      <c r="C3146" s="1">
        <v>260</v>
      </c>
      <c r="D3146" s="1">
        <v>10.029999999999999</v>
      </c>
      <c r="E3146" s="1">
        <v>1.7982</v>
      </c>
      <c r="F3146" s="1">
        <v>8.1975999999999993E-3</v>
      </c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</row>
    <row r="3147" spans="1:17" x14ac:dyDescent="0.25">
      <c r="A3147" t="str">
        <f t="shared" si="49"/>
        <v>5_261</v>
      </c>
      <c r="B3147" s="1">
        <v>5</v>
      </c>
      <c r="C3147" s="1">
        <v>261</v>
      </c>
      <c r="D3147" s="1">
        <v>10.141999999999999</v>
      </c>
      <c r="E3147" s="1">
        <v>1.8132999999999999</v>
      </c>
      <c r="F3147" s="1">
        <v>1.001E-2</v>
      </c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</row>
    <row r="3148" spans="1:17" x14ac:dyDescent="0.25">
      <c r="A3148" t="str">
        <f t="shared" si="49"/>
        <v>5_262</v>
      </c>
      <c r="B3148" s="1">
        <v>5</v>
      </c>
      <c r="C3148" s="1">
        <v>262</v>
      </c>
      <c r="D3148" s="1">
        <v>10.417</v>
      </c>
      <c r="E3148" s="1">
        <v>1.8288</v>
      </c>
      <c r="F3148" s="1">
        <v>5.4288000000000001E-3</v>
      </c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</row>
    <row r="3149" spans="1:17" x14ac:dyDescent="0.25">
      <c r="A3149" t="str">
        <f t="shared" si="49"/>
        <v>5_263</v>
      </c>
      <c r="B3149" s="1">
        <v>5</v>
      </c>
      <c r="C3149" s="1">
        <v>263</v>
      </c>
      <c r="D3149" s="1">
        <v>10.414</v>
      </c>
      <c r="E3149" s="1">
        <v>1.8448</v>
      </c>
      <c r="F3149" s="1">
        <v>6.0508000000000003E-3</v>
      </c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</row>
    <row r="3150" spans="1:17" x14ac:dyDescent="0.25">
      <c r="A3150" t="str">
        <f t="shared" si="49"/>
        <v>5_264</v>
      </c>
      <c r="B3150" s="1">
        <v>5</v>
      </c>
      <c r="C3150" s="1">
        <v>264</v>
      </c>
      <c r="D3150" s="1">
        <v>10.57</v>
      </c>
      <c r="E3150" s="1">
        <v>1.8612</v>
      </c>
      <c r="F3150" s="1">
        <v>2.2768E-2</v>
      </c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</row>
    <row r="3151" spans="1:17" x14ac:dyDescent="0.25">
      <c r="A3151" t="str">
        <f t="shared" si="49"/>
        <v>5_265</v>
      </c>
      <c r="B3151" s="1">
        <v>5</v>
      </c>
      <c r="C3151" s="1">
        <v>265</v>
      </c>
      <c r="D3151" s="1">
        <v>10.352</v>
      </c>
      <c r="E3151" s="1">
        <v>1.8776999999999999</v>
      </c>
      <c r="F3151" s="1">
        <v>-1.3559999999999999E-2</v>
      </c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</row>
    <row r="3152" spans="1:17" x14ac:dyDescent="0.25">
      <c r="A3152" t="str">
        <f t="shared" si="49"/>
        <v>5_266</v>
      </c>
      <c r="B3152" s="1">
        <v>5</v>
      </c>
      <c r="C3152" s="1">
        <v>266</v>
      </c>
      <c r="D3152" s="1">
        <v>10.502000000000001</v>
      </c>
      <c r="E3152" s="1">
        <v>1.8940999999999999</v>
      </c>
      <c r="F3152" s="1">
        <v>-5.6981999999999996E-3</v>
      </c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</row>
    <row r="3153" spans="1:17" x14ac:dyDescent="0.25">
      <c r="A3153" t="str">
        <f t="shared" si="49"/>
        <v>5_267</v>
      </c>
      <c r="B3153" s="1">
        <v>5</v>
      </c>
      <c r="C3153" s="1">
        <v>267</v>
      </c>
      <c r="D3153" s="1">
        <v>10.917</v>
      </c>
      <c r="E3153" s="1">
        <v>1.9113</v>
      </c>
      <c r="F3153" s="1">
        <v>-3.3062E-3</v>
      </c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</row>
    <row r="3154" spans="1:17" x14ac:dyDescent="0.25">
      <c r="A3154" t="str">
        <f t="shared" si="49"/>
        <v>5_268</v>
      </c>
      <c r="B3154" s="1">
        <v>5</v>
      </c>
      <c r="C3154" s="1">
        <v>268</v>
      </c>
      <c r="D3154" s="1">
        <v>10.484999999999999</v>
      </c>
      <c r="E3154" s="1">
        <v>1.9285000000000001</v>
      </c>
      <c r="F3154" s="1">
        <v>-6.9091999999999999E-3</v>
      </c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</row>
    <row r="3155" spans="1:17" x14ac:dyDescent="0.25">
      <c r="A3155" t="str">
        <f t="shared" si="49"/>
        <v>5_269</v>
      </c>
      <c r="B3155" s="1">
        <v>5</v>
      </c>
      <c r="C3155" s="1">
        <v>269</v>
      </c>
      <c r="D3155" s="1">
        <v>10.788</v>
      </c>
      <c r="E3155" s="1">
        <v>1.9456</v>
      </c>
      <c r="F3155" s="1">
        <v>2.6690999999999999E-2</v>
      </c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</row>
    <row r="3156" spans="1:17" x14ac:dyDescent="0.25">
      <c r="A3156" t="str">
        <f t="shared" si="49"/>
        <v>5_270</v>
      </c>
      <c r="B3156" s="1">
        <v>5</v>
      </c>
      <c r="C3156" s="1">
        <v>270</v>
      </c>
      <c r="D3156" s="1">
        <v>10.625</v>
      </c>
      <c r="E3156" s="1">
        <v>1.9628000000000001</v>
      </c>
      <c r="F3156" s="1">
        <v>3.0054000000000001E-2</v>
      </c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</row>
    <row r="3157" spans="1:17" x14ac:dyDescent="0.25">
      <c r="A3157" t="str">
        <f t="shared" si="49"/>
        <v>5_271</v>
      </c>
      <c r="B3157" s="1">
        <v>5</v>
      </c>
      <c r="C3157" s="1">
        <v>271</v>
      </c>
      <c r="D3157" s="1">
        <v>10.417</v>
      </c>
      <c r="E3157" s="1">
        <v>1.9798</v>
      </c>
      <c r="F3157" s="1">
        <v>2.3596000000000001E-4</v>
      </c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</row>
    <row r="3158" spans="1:17" x14ac:dyDescent="0.25">
      <c r="A3158" t="str">
        <f t="shared" si="49"/>
        <v>5_272</v>
      </c>
      <c r="B3158" s="1">
        <v>5</v>
      </c>
      <c r="C3158" s="1">
        <v>272</v>
      </c>
      <c r="D3158" s="1">
        <v>10.548999999999999</v>
      </c>
      <c r="E3158" s="1">
        <v>1.9974000000000001</v>
      </c>
      <c r="F3158" s="1">
        <v>4.0355000000000002E-4</v>
      </c>
      <c r="G3158" s="1"/>
      <c r="H3158" s="1"/>
      <c r="I3158" s="1"/>
      <c r="J3158" s="1"/>
      <c r="K3158" s="1"/>
      <c r="L3158" s="1"/>
      <c r="M3158" s="1"/>
      <c r="N3158" s="1"/>
      <c r="O3158" s="1"/>
      <c r="P3158" s="78"/>
      <c r="Q3158" s="78"/>
    </row>
    <row r="3159" spans="1:17" x14ac:dyDescent="0.25">
      <c r="A3159" t="str">
        <f t="shared" si="49"/>
        <v>5_273</v>
      </c>
      <c r="B3159" s="1">
        <v>5</v>
      </c>
      <c r="C3159" s="1">
        <v>273</v>
      </c>
      <c r="D3159" s="1">
        <v>10.471</v>
      </c>
      <c r="E3159" s="1">
        <v>2.0148999999999999</v>
      </c>
      <c r="F3159" s="1">
        <v>4.1223000000000003E-2</v>
      </c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</row>
    <row r="3160" spans="1:17" x14ac:dyDescent="0.25">
      <c r="A3160" t="str">
        <f t="shared" si="49"/>
        <v>5_274</v>
      </c>
      <c r="B3160" s="1">
        <v>5</v>
      </c>
      <c r="C3160" s="1">
        <v>274</v>
      </c>
      <c r="D3160" s="1">
        <v>11.007999999999999</v>
      </c>
      <c r="E3160" s="1">
        <v>2.0329000000000002</v>
      </c>
      <c r="F3160" s="1">
        <v>3.5756999999999997E-2</v>
      </c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</row>
    <row r="3161" spans="1:17" x14ac:dyDescent="0.25">
      <c r="A3161" t="str">
        <f t="shared" si="49"/>
        <v>5_275</v>
      </c>
      <c r="B3161" s="1">
        <v>5</v>
      </c>
      <c r="C3161" s="1">
        <v>275</v>
      </c>
      <c r="D3161" s="1">
        <v>10.694000000000001</v>
      </c>
      <c r="E3161" s="1">
        <v>2.0514999999999999</v>
      </c>
      <c r="F3161" s="1">
        <v>4.2357999999999996E-3</v>
      </c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</row>
    <row r="3162" spans="1:17" x14ac:dyDescent="0.25">
      <c r="A3162" t="str">
        <f t="shared" si="49"/>
        <v>5_276</v>
      </c>
      <c r="B3162" s="1">
        <v>5</v>
      </c>
      <c r="C3162" s="1">
        <v>276</v>
      </c>
      <c r="D3162" s="1">
        <v>11.096</v>
      </c>
      <c r="E3162" s="1">
        <v>2.0701000000000001</v>
      </c>
      <c r="F3162" s="1">
        <v>1.4024E-2</v>
      </c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</row>
    <row r="3163" spans="1:17" x14ac:dyDescent="0.25">
      <c r="A3163" t="str">
        <f t="shared" si="49"/>
        <v>5_277</v>
      </c>
      <c r="B3163" s="1">
        <v>5</v>
      </c>
      <c r="C3163" s="1">
        <v>277</v>
      </c>
      <c r="D3163" s="1">
        <v>10.561999999999999</v>
      </c>
      <c r="E3163" s="1">
        <v>2.0886</v>
      </c>
      <c r="F3163" s="1">
        <v>-1.4034E-2</v>
      </c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</row>
    <row r="3164" spans="1:17" x14ac:dyDescent="0.25">
      <c r="A3164" t="str">
        <f t="shared" si="49"/>
        <v>5_278</v>
      </c>
      <c r="B3164" s="1">
        <v>5</v>
      </c>
      <c r="C3164" s="1">
        <v>278</v>
      </c>
      <c r="D3164" s="1">
        <v>10.6</v>
      </c>
      <c r="E3164" s="1">
        <v>2.1072000000000002</v>
      </c>
      <c r="F3164" s="1">
        <v>2.9163999999999999E-2</v>
      </c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</row>
    <row r="3165" spans="1:17" x14ac:dyDescent="0.25">
      <c r="A3165" t="str">
        <f t="shared" si="49"/>
        <v>5_279</v>
      </c>
      <c r="B3165" s="1">
        <v>5</v>
      </c>
      <c r="C3165" s="1">
        <v>279</v>
      </c>
      <c r="D3165" s="1">
        <v>10.506</v>
      </c>
      <c r="E3165" s="1">
        <v>2.1257000000000001</v>
      </c>
      <c r="F3165" s="1">
        <v>9.6868000000000006E-3</v>
      </c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</row>
    <row r="3166" spans="1:17" x14ac:dyDescent="0.25">
      <c r="A3166" t="str">
        <f t="shared" si="49"/>
        <v>5_280</v>
      </c>
      <c r="B3166" s="1">
        <v>5</v>
      </c>
      <c r="C3166" s="1">
        <v>280</v>
      </c>
      <c r="D3166" s="1">
        <v>10.032999999999999</v>
      </c>
      <c r="E3166" s="1">
        <v>2.1442000000000001</v>
      </c>
      <c r="F3166" s="1">
        <v>-1.6695999999999999E-2</v>
      </c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</row>
    <row r="3167" spans="1:17" x14ac:dyDescent="0.25">
      <c r="A3167" t="str">
        <f t="shared" si="49"/>
        <v>5_281</v>
      </c>
      <c r="B3167" s="1">
        <v>5</v>
      </c>
      <c r="C3167" s="1">
        <v>281</v>
      </c>
      <c r="D3167" s="1">
        <v>10.002000000000001</v>
      </c>
      <c r="E3167" s="1">
        <v>2.1621999999999999</v>
      </c>
      <c r="F3167" s="1">
        <v>-2.1870000000000001E-2</v>
      </c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</row>
    <row r="3168" spans="1:17" x14ac:dyDescent="0.25">
      <c r="A3168" t="str">
        <f t="shared" si="49"/>
        <v>5_282</v>
      </c>
      <c r="B3168" s="1">
        <v>5</v>
      </c>
      <c r="C3168" s="1">
        <v>282</v>
      </c>
      <c r="D3168" s="1">
        <v>10.032999999999999</v>
      </c>
      <c r="E3168" s="1">
        <v>2.1800000000000002</v>
      </c>
      <c r="F3168" s="1">
        <v>2.3442999999999999E-2</v>
      </c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</row>
    <row r="3169" spans="1:17" x14ac:dyDescent="0.25">
      <c r="A3169" t="str">
        <f t="shared" si="49"/>
        <v>5_283</v>
      </c>
      <c r="B3169" s="1">
        <v>5</v>
      </c>
      <c r="C3169" s="1">
        <v>283</v>
      </c>
      <c r="D3169" s="1">
        <v>9.8926999999999996</v>
      </c>
      <c r="E3169" s="1">
        <v>2.1981999999999999</v>
      </c>
      <c r="F3169" s="1">
        <v>1.1023E-2</v>
      </c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</row>
    <row r="3170" spans="1:17" x14ac:dyDescent="0.25">
      <c r="A3170" t="str">
        <f t="shared" si="49"/>
        <v>5_284</v>
      </c>
      <c r="B3170" s="1">
        <v>5</v>
      </c>
      <c r="C3170" s="1">
        <v>284</v>
      </c>
      <c r="D3170" s="1">
        <v>10.138</v>
      </c>
      <c r="E3170" s="1">
        <v>2.2168999999999999</v>
      </c>
      <c r="F3170" s="1">
        <v>8.8392999999999996E-3</v>
      </c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</row>
    <row r="3171" spans="1:17" x14ac:dyDescent="0.25">
      <c r="A3171" t="str">
        <f t="shared" si="49"/>
        <v>5_285</v>
      </c>
      <c r="B3171" s="1">
        <v>5</v>
      </c>
      <c r="C3171" s="1">
        <v>285</v>
      </c>
      <c r="D3171" s="1">
        <v>9.4529999999999994</v>
      </c>
      <c r="E3171" s="1">
        <v>2.2351000000000001</v>
      </c>
      <c r="F3171" s="1">
        <v>-8.3753999999999999E-3</v>
      </c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</row>
    <row r="3172" spans="1:17" x14ac:dyDescent="0.25">
      <c r="A3172" t="str">
        <f t="shared" si="49"/>
        <v>5_286</v>
      </c>
      <c r="B3172" s="1">
        <v>5</v>
      </c>
      <c r="C3172" s="1">
        <v>286</v>
      </c>
      <c r="D3172" s="1">
        <v>9.6830999999999996</v>
      </c>
      <c r="E3172" s="1">
        <v>2.2532999999999999</v>
      </c>
      <c r="F3172" s="1">
        <v>6.1427000000000001E-3</v>
      </c>
      <c r="G3172" s="1"/>
      <c r="H3172" s="1"/>
      <c r="I3172" s="1"/>
      <c r="J3172" s="1"/>
      <c r="K3172" s="1"/>
      <c r="L3172" s="1"/>
      <c r="M3172" s="1"/>
      <c r="N3172" s="78"/>
      <c r="O3172" s="1"/>
      <c r="P3172" s="1"/>
      <c r="Q3172" s="1"/>
    </row>
    <row r="3173" spans="1:17" x14ac:dyDescent="0.25">
      <c r="A3173" t="str">
        <f t="shared" si="49"/>
        <v>5_287</v>
      </c>
      <c r="B3173" s="1">
        <v>5</v>
      </c>
      <c r="C3173" s="1">
        <v>287</v>
      </c>
      <c r="D3173" s="1">
        <v>9.7202999999999999</v>
      </c>
      <c r="E3173" s="1">
        <v>2.2715000000000001</v>
      </c>
      <c r="F3173" s="1">
        <v>8.2229999999999994E-3</v>
      </c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</row>
    <row r="3174" spans="1:17" x14ac:dyDescent="0.25">
      <c r="A3174" t="str">
        <f t="shared" si="49"/>
        <v>5_288</v>
      </c>
      <c r="B3174" s="1">
        <v>5</v>
      </c>
      <c r="C3174" s="1">
        <v>288</v>
      </c>
      <c r="D3174" s="1">
        <v>10.013</v>
      </c>
      <c r="E3174" s="1">
        <v>2.2900999999999998</v>
      </c>
      <c r="F3174" s="1">
        <v>1.0862999999999999E-3</v>
      </c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</row>
    <row r="3175" spans="1:17" x14ac:dyDescent="0.25">
      <c r="A3175" t="str">
        <f t="shared" si="49"/>
        <v>5_289</v>
      </c>
      <c r="B3175" s="1">
        <v>5</v>
      </c>
      <c r="C3175" s="1">
        <v>289</v>
      </c>
      <c r="D3175" s="1">
        <v>10.156000000000001</v>
      </c>
      <c r="E3175" s="1">
        <v>2.3092999999999999</v>
      </c>
      <c r="F3175" s="1">
        <v>1.261E-2</v>
      </c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</row>
    <row r="3176" spans="1:17" x14ac:dyDescent="0.25">
      <c r="A3176" t="str">
        <f t="shared" si="49"/>
        <v>5_290</v>
      </c>
      <c r="B3176" s="1">
        <v>5</v>
      </c>
      <c r="C3176" s="1">
        <v>290</v>
      </c>
      <c r="D3176" s="1">
        <v>10.16</v>
      </c>
      <c r="E3176" s="1">
        <v>2.3290000000000002</v>
      </c>
      <c r="F3176" s="1">
        <v>9.7833999999999994E-3</v>
      </c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</row>
    <row r="3177" spans="1:17" x14ac:dyDescent="0.25">
      <c r="A3177" t="str">
        <f t="shared" si="49"/>
        <v>5_291</v>
      </c>
      <c r="B3177" s="1">
        <v>5</v>
      </c>
      <c r="C3177" s="1">
        <v>291</v>
      </c>
      <c r="D3177" s="1">
        <v>9.7568999999999999</v>
      </c>
      <c r="E3177" s="1">
        <v>2.3483000000000001</v>
      </c>
      <c r="F3177" s="1">
        <v>-8.8006000000000004E-3</v>
      </c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</row>
    <row r="3178" spans="1:17" x14ac:dyDescent="0.25">
      <c r="A3178" t="str">
        <f t="shared" si="49"/>
        <v>5_292</v>
      </c>
      <c r="B3178" s="1">
        <v>5</v>
      </c>
      <c r="C3178" s="1">
        <v>292</v>
      </c>
      <c r="D3178" s="1">
        <v>9.8079000000000001</v>
      </c>
      <c r="E3178" s="1">
        <v>2.3675999999999999</v>
      </c>
      <c r="F3178" s="1">
        <v>1.315E-2</v>
      </c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</row>
    <row r="3179" spans="1:17" x14ac:dyDescent="0.25">
      <c r="A3179" t="str">
        <f t="shared" si="49"/>
        <v>5_293</v>
      </c>
      <c r="B3179" s="1">
        <v>5</v>
      </c>
      <c r="C3179" s="1">
        <v>293</v>
      </c>
      <c r="D3179" s="1">
        <v>9.7978000000000005</v>
      </c>
      <c r="E3179" s="1">
        <v>2.3873000000000002</v>
      </c>
      <c r="F3179" s="1">
        <v>1.1579000000000001E-2</v>
      </c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</row>
    <row r="3180" spans="1:17" x14ac:dyDescent="0.25">
      <c r="A3180" t="str">
        <f t="shared" si="49"/>
        <v>5_294</v>
      </c>
      <c r="B3180" s="1">
        <v>5</v>
      </c>
      <c r="C3180" s="1">
        <v>294</v>
      </c>
      <c r="D3180" s="1">
        <v>9.9486000000000008</v>
      </c>
      <c r="E3180" s="1">
        <v>2.4072</v>
      </c>
      <c r="F3180" s="1">
        <v>1.0892000000000001E-2</v>
      </c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</row>
    <row r="3181" spans="1:17" x14ac:dyDescent="0.25">
      <c r="A3181" t="str">
        <f t="shared" si="49"/>
        <v>5_295</v>
      </c>
      <c r="B3181" s="1">
        <v>5</v>
      </c>
      <c r="C3181" s="1">
        <v>295</v>
      </c>
      <c r="D3181" s="1">
        <v>10.007</v>
      </c>
      <c r="E3181" s="1">
        <v>2.4272</v>
      </c>
      <c r="F3181" s="1">
        <v>2.4083E-2</v>
      </c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</row>
    <row r="3182" spans="1:17" x14ac:dyDescent="0.25">
      <c r="A3182" t="str">
        <f t="shared" si="49"/>
        <v>5_296</v>
      </c>
      <c r="B3182" s="1">
        <v>5</v>
      </c>
      <c r="C3182" s="1">
        <v>296</v>
      </c>
      <c r="D3182" s="1">
        <v>10.016</v>
      </c>
      <c r="E3182" s="1">
        <v>2.4474999999999998</v>
      </c>
      <c r="F3182" s="1">
        <v>9.4806999999999999E-3</v>
      </c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</row>
    <row r="3183" spans="1:17" x14ac:dyDescent="0.25">
      <c r="A3183" t="str">
        <f t="shared" si="49"/>
        <v>5_297</v>
      </c>
      <c r="B3183" s="1">
        <v>5</v>
      </c>
      <c r="C3183" s="1">
        <v>297</v>
      </c>
      <c r="D3183" s="1">
        <v>10.393000000000001</v>
      </c>
      <c r="E3183" s="1">
        <v>2.4685999999999999</v>
      </c>
      <c r="F3183" s="1">
        <v>1.0983E-2</v>
      </c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</row>
    <row r="3184" spans="1:17" x14ac:dyDescent="0.25">
      <c r="A3184" t="str">
        <f t="shared" si="49"/>
        <v>5_298</v>
      </c>
      <c r="B3184" s="1">
        <v>5</v>
      </c>
      <c r="C3184" s="1">
        <v>298</v>
      </c>
      <c r="D3184" s="1">
        <v>10.327999999999999</v>
      </c>
      <c r="E3184" s="1">
        <v>2.4900000000000002</v>
      </c>
      <c r="F3184" s="1">
        <v>1.4289E-2</v>
      </c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</row>
    <row r="3185" spans="1:17" x14ac:dyDescent="0.25">
      <c r="A3185" t="str">
        <f t="shared" si="49"/>
        <v>5_299</v>
      </c>
      <c r="B3185" s="1">
        <v>5</v>
      </c>
      <c r="C3185" s="1">
        <v>299</v>
      </c>
      <c r="D3185" s="1">
        <v>10.013</v>
      </c>
      <c r="E3185" s="1">
        <v>2.5112999999999999</v>
      </c>
      <c r="F3185" s="1">
        <v>1.6244000000000001E-2</v>
      </c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</row>
    <row r="3186" spans="1:17" x14ac:dyDescent="0.25">
      <c r="A3186" t="str">
        <f t="shared" si="49"/>
        <v>5_300</v>
      </c>
      <c r="B3186" s="1">
        <v>5</v>
      </c>
      <c r="C3186" s="1">
        <v>300</v>
      </c>
      <c r="D3186" s="1">
        <v>9.9023000000000003</v>
      </c>
      <c r="E3186" s="1">
        <v>2.5322</v>
      </c>
      <c r="F3186" s="1">
        <v>-1.6570999999999999E-3</v>
      </c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</row>
    <row r="3187" spans="1:17" x14ac:dyDescent="0.25">
      <c r="A3187" t="str">
        <f t="shared" si="49"/>
        <v>5_301</v>
      </c>
      <c r="B3187" s="1">
        <v>5</v>
      </c>
      <c r="C3187" s="1">
        <v>301</v>
      </c>
      <c r="D3187" s="1">
        <v>9.1898</v>
      </c>
      <c r="E3187" s="1">
        <v>2.5525000000000002</v>
      </c>
      <c r="F3187" s="1">
        <v>-1.7139E-3</v>
      </c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</row>
    <row r="3188" spans="1:17" x14ac:dyDescent="0.25">
      <c r="A3188" t="str">
        <f t="shared" si="49"/>
        <v>5_302</v>
      </c>
      <c r="B3188" s="1">
        <v>5</v>
      </c>
      <c r="C3188" s="1">
        <v>302</v>
      </c>
      <c r="D3188" s="1">
        <v>9.4270999999999994</v>
      </c>
      <c r="E3188" s="1">
        <v>2.5724</v>
      </c>
      <c r="F3188" s="1">
        <v>3.0707000000000002E-2</v>
      </c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</row>
    <row r="3189" spans="1:17" x14ac:dyDescent="0.25">
      <c r="A3189" t="str">
        <f t="shared" si="49"/>
        <v>5_303</v>
      </c>
      <c r="B3189" s="1">
        <v>5</v>
      </c>
      <c r="C3189" s="1">
        <v>303</v>
      </c>
      <c r="D3189" s="1">
        <v>9.2805</v>
      </c>
      <c r="E3189" s="1">
        <v>2.5928</v>
      </c>
      <c r="F3189" s="1">
        <v>-1.4186000000000001E-2</v>
      </c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</row>
    <row r="3190" spans="1:17" x14ac:dyDescent="0.25">
      <c r="A3190" t="str">
        <f t="shared" si="49"/>
        <v>5_304</v>
      </c>
      <c r="B3190" s="1">
        <v>5</v>
      </c>
      <c r="C3190" s="1">
        <v>304</v>
      </c>
      <c r="D3190" s="1">
        <v>9.3805999999999994</v>
      </c>
      <c r="E3190" s="1">
        <v>2.6128999999999998</v>
      </c>
      <c r="F3190" s="1">
        <v>1.0506E-2</v>
      </c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</row>
    <row r="3191" spans="1:17" x14ac:dyDescent="0.25">
      <c r="A3191" t="str">
        <f t="shared" si="49"/>
        <v>5_305</v>
      </c>
      <c r="B3191" s="1">
        <v>5</v>
      </c>
      <c r="C3191" s="1">
        <v>305</v>
      </c>
      <c r="D3191" s="1">
        <v>9.4082000000000008</v>
      </c>
      <c r="E3191" s="1">
        <v>2.6335999999999999</v>
      </c>
      <c r="F3191" s="1">
        <v>-2.9761000000000002E-3</v>
      </c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</row>
    <row r="3192" spans="1:17" x14ac:dyDescent="0.25">
      <c r="A3192" t="str">
        <f t="shared" si="49"/>
        <v>5_306</v>
      </c>
      <c r="B3192" s="1">
        <v>5</v>
      </c>
      <c r="C3192" s="1">
        <v>306</v>
      </c>
      <c r="D3192" s="1">
        <v>9.1820000000000004</v>
      </c>
      <c r="E3192" s="1">
        <v>2.6543000000000001</v>
      </c>
      <c r="F3192" s="1">
        <v>-1.1427E-3</v>
      </c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</row>
    <row r="3193" spans="1:17" x14ac:dyDescent="0.25">
      <c r="A3193" t="str">
        <f t="shared" si="49"/>
        <v>5_307</v>
      </c>
      <c r="B3193" s="1">
        <v>5</v>
      </c>
      <c r="C3193" s="1">
        <v>307</v>
      </c>
      <c r="D3193" s="1">
        <v>9.5736000000000008</v>
      </c>
      <c r="E3193" s="1">
        <v>2.6751999999999998</v>
      </c>
      <c r="F3193" s="1">
        <v>2.9642999999999999E-2</v>
      </c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</row>
    <row r="3194" spans="1:17" x14ac:dyDescent="0.25">
      <c r="A3194" t="str">
        <f t="shared" si="49"/>
        <v>5_308</v>
      </c>
      <c r="B3194" s="1">
        <v>5</v>
      </c>
      <c r="C3194" s="1">
        <v>308</v>
      </c>
      <c r="D3194" s="1">
        <v>9.4404000000000003</v>
      </c>
      <c r="E3194" s="1">
        <v>2.6964999999999999</v>
      </c>
      <c r="F3194" s="1">
        <v>-1.0546E-2</v>
      </c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</row>
    <row r="3195" spans="1:17" x14ac:dyDescent="0.25">
      <c r="A3195" t="str">
        <f t="shared" si="49"/>
        <v>5_309</v>
      </c>
      <c r="B3195" s="1">
        <v>5</v>
      </c>
      <c r="C3195" s="1">
        <v>309</v>
      </c>
      <c r="D3195" s="1">
        <v>9.2547999999999995</v>
      </c>
      <c r="E3195" s="1">
        <v>2.7178</v>
      </c>
      <c r="F3195" s="1">
        <v>-4.1505999999999999E-3</v>
      </c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</row>
    <row r="3196" spans="1:17" x14ac:dyDescent="0.25">
      <c r="A3196" t="str">
        <f t="shared" si="49"/>
        <v>5_310</v>
      </c>
      <c r="B3196" s="1">
        <v>5</v>
      </c>
      <c r="C3196" s="1">
        <v>310</v>
      </c>
      <c r="D3196" s="1">
        <v>9.5056999999999992</v>
      </c>
      <c r="E3196" s="1">
        <v>2.7391000000000001</v>
      </c>
      <c r="F3196" s="1">
        <v>4.2733E-2</v>
      </c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</row>
    <row r="3197" spans="1:17" x14ac:dyDescent="0.25">
      <c r="A3197" t="str">
        <f t="shared" si="49"/>
        <v>5_311</v>
      </c>
      <c r="B3197" s="1">
        <v>5</v>
      </c>
      <c r="C3197" s="1">
        <v>311</v>
      </c>
      <c r="D3197" s="1">
        <v>9.3785000000000007</v>
      </c>
      <c r="E3197" s="1">
        <v>2.7610000000000001</v>
      </c>
      <c r="F3197" s="1">
        <v>3.7306000000000001E-3</v>
      </c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</row>
    <row r="3198" spans="1:17" x14ac:dyDescent="0.25">
      <c r="A3198" t="str">
        <f t="shared" si="49"/>
        <v>5_312</v>
      </c>
      <c r="B3198" s="1">
        <v>5</v>
      </c>
      <c r="C3198" s="1">
        <v>312</v>
      </c>
      <c r="D3198" s="1">
        <v>9.5253999999999994</v>
      </c>
      <c r="E3198" s="1">
        <v>2.7831000000000001</v>
      </c>
      <c r="F3198" s="1">
        <v>-1.0985999999999999E-2</v>
      </c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</row>
    <row r="3199" spans="1:17" x14ac:dyDescent="0.25">
      <c r="A3199" t="str">
        <f t="shared" si="49"/>
        <v>5_313</v>
      </c>
      <c r="B3199" s="1">
        <v>5</v>
      </c>
      <c r="C3199" s="1">
        <v>313</v>
      </c>
      <c r="D3199" s="1">
        <v>9.6708999999999996</v>
      </c>
      <c r="E3199" s="1">
        <v>2.8054000000000001</v>
      </c>
      <c r="F3199" s="1">
        <v>-8.0122000000000006E-3</v>
      </c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</row>
    <row r="3200" spans="1:17" x14ac:dyDescent="0.25">
      <c r="A3200" t="str">
        <f t="shared" si="49"/>
        <v>5_314</v>
      </c>
      <c r="B3200" s="1">
        <v>5</v>
      </c>
      <c r="C3200" s="1">
        <v>314</v>
      </c>
      <c r="D3200" s="1">
        <v>9.9034999999999993</v>
      </c>
      <c r="E3200" s="1">
        <v>2.8283</v>
      </c>
      <c r="F3200" s="1">
        <v>1.6941000000000001E-2</v>
      </c>
      <c r="G3200" s="1"/>
      <c r="H3200" s="1"/>
      <c r="I3200" s="1"/>
      <c r="J3200" s="1"/>
      <c r="K3200" s="1"/>
      <c r="L3200" s="1"/>
      <c r="M3200" s="1"/>
      <c r="N3200" s="78"/>
      <c r="O3200" s="1"/>
      <c r="P3200" s="1"/>
      <c r="Q3200" s="1"/>
    </row>
    <row r="3201" spans="1:17" x14ac:dyDescent="0.25">
      <c r="A3201" t="str">
        <f t="shared" si="49"/>
        <v>5_315</v>
      </c>
      <c r="B3201" s="1">
        <v>5</v>
      </c>
      <c r="C3201" s="1">
        <v>315</v>
      </c>
      <c r="D3201" s="1">
        <v>9.8567999999999998</v>
      </c>
      <c r="E3201" s="1">
        <v>2.8517999999999999</v>
      </c>
      <c r="F3201" s="1">
        <v>1.8277000000000002E-2</v>
      </c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</row>
    <row r="3202" spans="1:17" x14ac:dyDescent="0.25">
      <c r="A3202" t="str">
        <f t="shared" si="49"/>
        <v>5_316</v>
      </c>
      <c r="B3202" s="1">
        <v>5</v>
      </c>
      <c r="C3202" s="1">
        <v>316</v>
      </c>
      <c r="D3202" s="1">
        <v>9.8138000000000005</v>
      </c>
      <c r="E3202" s="1">
        <v>2.8753000000000002</v>
      </c>
      <c r="F3202" s="1">
        <v>5.9322999999999997E-3</v>
      </c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</row>
    <row r="3203" spans="1:17" x14ac:dyDescent="0.25">
      <c r="A3203" t="str">
        <f t="shared" ref="A3203:A3266" si="50">B3203&amp;"_"&amp;C3203</f>
        <v>5_317</v>
      </c>
      <c r="B3203" s="1">
        <v>5</v>
      </c>
      <c r="C3203" s="1">
        <v>317</v>
      </c>
      <c r="D3203" s="1">
        <v>9.8435000000000006</v>
      </c>
      <c r="E3203" s="1">
        <v>2.8990999999999998</v>
      </c>
      <c r="F3203" s="1">
        <v>4.3702999999999999E-2</v>
      </c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</row>
    <row r="3204" spans="1:17" x14ac:dyDescent="0.25">
      <c r="A3204" t="str">
        <f t="shared" si="50"/>
        <v>5_318</v>
      </c>
      <c r="B3204" s="1">
        <v>5</v>
      </c>
      <c r="C3204" s="1">
        <v>318</v>
      </c>
      <c r="D3204" s="1">
        <v>10.343999999999999</v>
      </c>
      <c r="E3204" s="1">
        <v>2.9239999999999999</v>
      </c>
      <c r="F3204" s="1">
        <v>1.5533999999999999E-2</v>
      </c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</row>
    <row r="3205" spans="1:17" x14ac:dyDescent="0.25">
      <c r="A3205" t="str">
        <f t="shared" si="50"/>
        <v>5_319</v>
      </c>
      <c r="B3205" s="1">
        <v>5</v>
      </c>
      <c r="C3205" s="1">
        <v>319</v>
      </c>
      <c r="D3205" s="1">
        <v>10.323</v>
      </c>
      <c r="E3205" s="1">
        <v>2.9493</v>
      </c>
      <c r="F3205" s="1">
        <v>1.3377E-3</v>
      </c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</row>
    <row r="3206" spans="1:17" x14ac:dyDescent="0.25">
      <c r="A3206" t="str">
        <f t="shared" si="50"/>
        <v>5_320</v>
      </c>
      <c r="B3206" s="1">
        <v>5</v>
      </c>
      <c r="C3206" s="1">
        <v>320</v>
      </c>
      <c r="D3206" s="1">
        <v>10.454000000000001</v>
      </c>
      <c r="E3206" s="1">
        <v>2.9748000000000001</v>
      </c>
      <c r="F3206" s="1">
        <v>2.1881000000000001E-2</v>
      </c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</row>
    <row r="3207" spans="1:17" x14ac:dyDescent="0.25">
      <c r="A3207" t="str">
        <f t="shared" si="50"/>
        <v>5_321</v>
      </c>
      <c r="B3207" s="1">
        <v>5</v>
      </c>
      <c r="C3207" s="1">
        <v>321</v>
      </c>
      <c r="D3207" s="1">
        <v>10.694000000000001</v>
      </c>
      <c r="E3207" s="1">
        <v>3.0011999999999999</v>
      </c>
      <c r="F3207" s="1">
        <v>5.4224000000000001E-2</v>
      </c>
      <c r="G3207" s="1"/>
      <c r="H3207" s="1"/>
      <c r="I3207" s="1"/>
      <c r="J3207" s="1"/>
      <c r="K3207" s="1"/>
      <c r="L3207" s="1"/>
      <c r="M3207" s="1"/>
      <c r="N3207" s="78"/>
      <c r="O3207" s="1"/>
      <c r="P3207" s="1"/>
      <c r="Q3207" s="1"/>
    </row>
    <row r="3208" spans="1:17" x14ac:dyDescent="0.25">
      <c r="A3208" t="str">
        <f t="shared" si="50"/>
        <v>5_322</v>
      </c>
      <c r="B3208" s="1">
        <v>5</v>
      </c>
      <c r="C3208" s="1">
        <v>322</v>
      </c>
      <c r="D3208" s="1">
        <v>9.9349000000000007</v>
      </c>
      <c r="E3208" s="1">
        <v>3.0268000000000002</v>
      </c>
      <c r="F3208" s="1">
        <v>-1.4125E-2</v>
      </c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</row>
    <row r="3209" spans="1:17" x14ac:dyDescent="0.25">
      <c r="A3209" t="str">
        <f t="shared" si="50"/>
        <v>5_323</v>
      </c>
      <c r="B3209" s="1">
        <v>5</v>
      </c>
      <c r="C3209" s="1">
        <v>323</v>
      </c>
      <c r="D3209" s="1">
        <v>10.436</v>
      </c>
      <c r="E3209" s="1">
        <v>3.0524</v>
      </c>
      <c r="F3209" s="1">
        <v>1.9130000000000001E-2</v>
      </c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</row>
    <row r="3210" spans="1:17" x14ac:dyDescent="0.25">
      <c r="A3210" t="str">
        <f t="shared" si="50"/>
        <v>5_324</v>
      </c>
      <c r="B3210" s="1">
        <v>5</v>
      </c>
      <c r="C3210" s="1">
        <v>324</v>
      </c>
      <c r="D3210" s="1">
        <v>10.295</v>
      </c>
      <c r="E3210" s="1">
        <v>3.0787</v>
      </c>
      <c r="F3210" s="1">
        <v>2.464E-3</v>
      </c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</row>
    <row r="3211" spans="1:17" x14ac:dyDescent="0.25">
      <c r="A3211" t="str">
        <f t="shared" si="50"/>
        <v>5_325</v>
      </c>
      <c r="B3211" s="1">
        <v>5</v>
      </c>
      <c r="C3211" s="1">
        <v>325</v>
      </c>
      <c r="D3211" s="1">
        <v>10.516</v>
      </c>
      <c r="E3211" s="1">
        <v>3.1055999999999999</v>
      </c>
      <c r="F3211" s="1">
        <v>1.2351000000000001E-2</v>
      </c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</row>
    <row r="3212" spans="1:17" x14ac:dyDescent="0.25">
      <c r="A3212" t="str">
        <f t="shared" si="50"/>
        <v>5_326</v>
      </c>
      <c r="B3212" s="1">
        <v>5</v>
      </c>
      <c r="C3212" s="1">
        <v>326</v>
      </c>
      <c r="D3212" s="1">
        <v>10.351000000000001</v>
      </c>
      <c r="E3212" s="1">
        <v>3.1328999999999998</v>
      </c>
      <c r="F3212" s="1">
        <v>-1.9951E-2</v>
      </c>
      <c r="G3212" s="1"/>
      <c r="H3212" s="1"/>
      <c r="I3212" s="1"/>
      <c r="J3212" s="1"/>
      <c r="K3212" s="1"/>
      <c r="L3212" s="1"/>
      <c r="M3212" s="78"/>
      <c r="N3212" s="1"/>
      <c r="O3212" s="1"/>
      <c r="P3212" s="1"/>
      <c r="Q3212" s="1"/>
    </row>
    <row r="3213" spans="1:17" x14ac:dyDescent="0.25">
      <c r="A3213" t="str">
        <f t="shared" si="50"/>
        <v>5_327</v>
      </c>
      <c r="B3213" s="1">
        <v>5</v>
      </c>
      <c r="C3213" s="1">
        <v>327</v>
      </c>
      <c r="D3213" s="1">
        <v>10.680999999999999</v>
      </c>
      <c r="E3213" s="1">
        <v>3.1604000000000001</v>
      </c>
      <c r="F3213" s="1">
        <v>1.9677E-2</v>
      </c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</row>
    <row r="3214" spans="1:17" x14ac:dyDescent="0.25">
      <c r="A3214" t="str">
        <f t="shared" si="50"/>
        <v>5_328</v>
      </c>
      <c r="B3214" s="1">
        <v>5</v>
      </c>
      <c r="C3214" s="1">
        <v>328</v>
      </c>
      <c r="D3214" s="1">
        <v>10.403</v>
      </c>
      <c r="E3214" s="1">
        <v>3.1880000000000002</v>
      </c>
      <c r="F3214" s="1">
        <v>1.4387E-2</v>
      </c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</row>
    <row r="3215" spans="1:17" x14ac:dyDescent="0.25">
      <c r="A3215" t="str">
        <f t="shared" si="50"/>
        <v>5_329</v>
      </c>
      <c r="B3215" s="1">
        <v>5</v>
      </c>
      <c r="C3215" s="1">
        <v>329</v>
      </c>
      <c r="D3215" s="1">
        <v>10.132</v>
      </c>
      <c r="E3215" s="1">
        <v>3.2155999999999998</v>
      </c>
      <c r="F3215" s="1">
        <v>-1.1936E-2</v>
      </c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</row>
    <row r="3216" spans="1:17" x14ac:dyDescent="0.25">
      <c r="A3216" t="str">
        <f t="shared" si="50"/>
        <v>5_330</v>
      </c>
      <c r="B3216" s="1">
        <v>5</v>
      </c>
      <c r="C3216" s="1">
        <v>330</v>
      </c>
      <c r="D3216" s="1">
        <v>10.118</v>
      </c>
      <c r="E3216" s="1">
        <v>3.2427999999999999</v>
      </c>
      <c r="F3216" s="1">
        <v>3.7506999999999999E-2</v>
      </c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</row>
    <row r="3217" spans="1:17" x14ac:dyDescent="0.25">
      <c r="A3217" t="str">
        <f t="shared" si="50"/>
        <v>5_331</v>
      </c>
      <c r="B3217" s="1">
        <v>5</v>
      </c>
      <c r="C3217" s="1">
        <v>331</v>
      </c>
      <c r="D3217" s="1">
        <v>9.91</v>
      </c>
      <c r="E3217" s="1">
        <v>3.2698</v>
      </c>
      <c r="F3217" s="1">
        <v>1.2936E-2</v>
      </c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</row>
    <row r="3218" spans="1:17" x14ac:dyDescent="0.25">
      <c r="A3218" t="str">
        <f t="shared" si="50"/>
        <v>5_332</v>
      </c>
      <c r="B3218" s="1">
        <v>5</v>
      </c>
      <c r="C3218" s="1">
        <v>332</v>
      </c>
      <c r="D3218" s="1">
        <v>9.8772000000000002</v>
      </c>
      <c r="E3218" s="1">
        <v>3.2970999999999999</v>
      </c>
      <c r="F3218" s="1">
        <v>1.5598000000000001E-3</v>
      </c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</row>
    <row r="3219" spans="1:17" x14ac:dyDescent="0.25">
      <c r="A3219" t="str">
        <f t="shared" si="50"/>
        <v>5_333</v>
      </c>
      <c r="B3219" s="1">
        <v>5</v>
      </c>
      <c r="C3219" s="1">
        <v>333</v>
      </c>
      <c r="D3219" s="1">
        <v>9.8912999999999993</v>
      </c>
      <c r="E3219" s="1">
        <v>3.3245</v>
      </c>
      <c r="F3219" s="1">
        <v>1.1720999999999999E-3</v>
      </c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</row>
    <row r="3220" spans="1:17" x14ac:dyDescent="0.25">
      <c r="A3220" t="str">
        <f t="shared" si="50"/>
        <v>5_334</v>
      </c>
      <c r="B3220" s="1">
        <v>5</v>
      </c>
      <c r="C3220" s="1">
        <v>334</v>
      </c>
      <c r="D3220" s="1">
        <v>9.9103999999999992</v>
      </c>
      <c r="E3220" s="1">
        <v>3.3519999999999999</v>
      </c>
      <c r="F3220" s="1">
        <v>-5.8954000000000003E-3</v>
      </c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</row>
    <row r="3221" spans="1:17" x14ac:dyDescent="0.25">
      <c r="A3221" t="str">
        <f t="shared" si="50"/>
        <v>5_335</v>
      </c>
      <c r="B3221" s="1">
        <v>5</v>
      </c>
      <c r="C3221" s="1">
        <v>335</v>
      </c>
      <c r="D3221" s="1">
        <v>10.414999999999999</v>
      </c>
      <c r="E3221" s="1">
        <v>3.3805000000000001</v>
      </c>
      <c r="F3221" s="1">
        <v>4.6829999999999997E-3</v>
      </c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</row>
    <row r="3222" spans="1:17" x14ac:dyDescent="0.25">
      <c r="A3222" t="str">
        <f t="shared" si="50"/>
        <v>5_336</v>
      </c>
      <c r="B3222" s="1">
        <v>5</v>
      </c>
      <c r="C3222" s="1">
        <v>336</v>
      </c>
      <c r="D3222" s="1">
        <v>10.284000000000001</v>
      </c>
      <c r="E3222" s="1">
        <v>3.4097</v>
      </c>
      <c r="F3222" s="1">
        <v>2.7754000000000001E-2</v>
      </c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</row>
    <row r="3223" spans="1:17" x14ac:dyDescent="0.25">
      <c r="A3223" t="str">
        <f t="shared" si="50"/>
        <v>5_337</v>
      </c>
      <c r="B3223" s="1">
        <v>5</v>
      </c>
      <c r="C3223" s="1">
        <v>337</v>
      </c>
      <c r="D3223" s="1">
        <v>9.9327000000000005</v>
      </c>
      <c r="E3223" s="1">
        <v>3.4386000000000001</v>
      </c>
      <c r="F3223" s="1">
        <v>5.8225999999999998E-3</v>
      </c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</row>
    <row r="3224" spans="1:17" x14ac:dyDescent="0.25">
      <c r="A3224" t="str">
        <f t="shared" si="50"/>
        <v>5_338</v>
      </c>
      <c r="B3224" s="1">
        <v>5</v>
      </c>
      <c r="C3224" s="1">
        <v>338</v>
      </c>
      <c r="D3224" s="1">
        <v>9.9078999999999997</v>
      </c>
      <c r="E3224" s="1">
        <v>3.4672000000000001</v>
      </c>
      <c r="F3224" s="1">
        <v>7.7984999999999999E-3</v>
      </c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</row>
    <row r="3225" spans="1:17" x14ac:dyDescent="0.25">
      <c r="A3225" t="str">
        <f t="shared" si="50"/>
        <v>5_339</v>
      </c>
      <c r="B3225" s="1">
        <v>5</v>
      </c>
      <c r="C3225" s="1">
        <v>339</v>
      </c>
      <c r="D3225" s="1">
        <v>9.7873999999999999</v>
      </c>
      <c r="E3225" s="1">
        <v>3.4954999999999998</v>
      </c>
      <c r="F3225" s="1">
        <v>9.1628000000000005E-3</v>
      </c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</row>
    <row r="3226" spans="1:17" x14ac:dyDescent="0.25">
      <c r="A3226" t="str">
        <f t="shared" si="50"/>
        <v>5_340</v>
      </c>
      <c r="B3226" s="1">
        <v>5</v>
      </c>
      <c r="C3226" s="1">
        <v>340</v>
      </c>
      <c r="D3226" s="1">
        <v>9.4518000000000004</v>
      </c>
      <c r="E3226" s="1">
        <v>3.5238</v>
      </c>
      <c r="F3226" s="1">
        <v>-2.1441999999999999E-2</v>
      </c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</row>
    <row r="3227" spans="1:17" x14ac:dyDescent="0.25">
      <c r="A3227" t="str">
        <f t="shared" si="50"/>
        <v>5_341</v>
      </c>
      <c r="B3227" s="1">
        <v>5</v>
      </c>
      <c r="C3227" s="1">
        <v>341</v>
      </c>
      <c r="D3227" s="1">
        <v>9.6989000000000001</v>
      </c>
      <c r="E3227" s="1">
        <v>3.5516000000000001</v>
      </c>
      <c r="F3227" s="1">
        <v>3.3673000000000002E-2</v>
      </c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</row>
    <row r="3228" spans="1:17" x14ac:dyDescent="0.25">
      <c r="A3228" t="str">
        <f t="shared" si="50"/>
        <v>5_342</v>
      </c>
      <c r="B3228" s="1">
        <v>5</v>
      </c>
      <c r="C3228" s="1">
        <v>342</v>
      </c>
      <c r="D3228" s="1">
        <v>10.331</v>
      </c>
      <c r="E3228" s="1">
        <v>3.5813000000000001</v>
      </c>
      <c r="F3228" s="1">
        <v>4.2941999999999998E-3</v>
      </c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</row>
    <row r="3229" spans="1:17" x14ac:dyDescent="0.25">
      <c r="A3229" t="str">
        <f t="shared" si="50"/>
        <v>5_343</v>
      </c>
      <c r="B3229" s="1">
        <v>5</v>
      </c>
      <c r="C3229" s="1">
        <v>343</v>
      </c>
      <c r="D3229" s="1">
        <v>9.9100999999999999</v>
      </c>
      <c r="E3229" s="1">
        <v>3.6114000000000002</v>
      </c>
      <c r="F3229" s="1">
        <v>-6.0325999999999999E-3</v>
      </c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</row>
    <row r="3230" spans="1:17" x14ac:dyDescent="0.25">
      <c r="A3230" t="str">
        <f t="shared" si="50"/>
        <v>5_344</v>
      </c>
      <c r="B3230" s="1">
        <v>5</v>
      </c>
      <c r="C3230" s="1">
        <v>344</v>
      </c>
      <c r="D3230" s="1">
        <v>9.7842000000000002</v>
      </c>
      <c r="E3230" s="1">
        <v>3.6412</v>
      </c>
      <c r="F3230" s="1">
        <v>6.7935000000000001E-3</v>
      </c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</row>
    <row r="3231" spans="1:17" x14ac:dyDescent="0.25">
      <c r="A3231" t="str">
        <f t="shared" si="50"/>
        <v>5_345</v>
      </c>
      <c r="B3231" s="1">
        <v>5</v>
      </c>
      <c r="C3231" s="1">
        <v>345</v>
      </c>
      <c r="D3231" s="1">
        <v>9.5608000000000004</v>
      </c>
      <c r="E3231" s="1">
        <v>3.6709000000000001</v>
      </c>
      <c r="F3231" s="1">
        <v>3.9798999999999998E-3</v>
      </c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</row>
    <row r="3232" spans="1:17" x14ac:dyDescent="0.25">
      <c r="A3232" t="str">
        <f t="shared" si="50"/>
        <v>5_346</v>
      </c>
      <c r="B3232" s="1">
        <v>5</v>
      </c>
      <c r="C3232" s="1">
        <v>346</v>
      </c>
      <c r="D3232" s="1">
        <v>9.6644000000000005</v>
      </c>
      <c r="E3232" s="1">
        <v>3.7002000000000002</v>
      </c>
      <c r="F3232" s="1">
        <v>1.0015E-2</v>
      </c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</row>
    <row r="3233" spans="1:17" x14ac:dyDescent="0.25">
      <c r="A3233" t="str">
        <f t="shared" si="50"/>
        <v>5_347</v>
      </c>
      <c r="B3233" s="1">
        <v>5</v>
      </c>
      <c r="C3233" s="1">
        <v>347</v>
      </c>
      <c r="D3233" s="1">
        <v>10.314</v>
      </c>
      <c r="E3233" s="1">
        <v>3.7309000000000001</v>
      </c>
      <c r="F3233" s="1">
        <v>5.8234000000000003E-3</v>
      </c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</row>
    <row r="3234" spans="1:17" x14ac:dyDescent="0.25">
      <c r="A3234" t="str">
        <f t="shared" si="50"/>
        <v>5_348</v>
      </c>
      <c r="B3234" s="1">
        <v>5</v>
      </c>
      <c r="C3234" s="1">
        <v>348</v>
      </c>
      <c r="D3234" s="1">
        <v>10.361000000000001</v>
      </c>
      <c r="E3234" s="1">
        <v>3.7627999999999999</v>
      </c>
      <c r="F3234" s="1">
        <v>1.9501000000000001E-2</v>
      </c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</row>
    <row r="3235" spans="1:17" x14ac:dyDescent="0.25">
      <c r="A3235" t="str">
        <f t="shared" si="50"/>
        <v>5_349</v>
      </c>
      <c r="B3235" s="1">
        <v>5</v>
      </c>
      <c r="C3235" s="1">
        <v>349</v>
      </c>
      <c r="D3235" s="1">
        <v>9.9291999999999998</v>
      </c>
      <c r="E3235" s="1">
        <v>3.7942999999999998</v>
      </c>
      <c r="F3235" s="1">
        <v>2.4102999999999999E-2</v>
      </c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</row>
    <row r="3236" spans="1:17" x14ac:dyDescent="0.25">
      <c r="A3236" t="str">
        <f t="shared" si="50"/>
        <v>5_350</v>
      </c>
      <c r="B3236" s="1">
        <v>5</v>
      </c>
      <c r="C3236" s="1">
        <v>350</v>
      </c>
      <c r="D3236" s="1">
        <v>9.9611000000000001</v>
      </c>
      <c r="E3236" s="1">
        <v>3.8258999999999999</v>
      </c>
      <c r="F3236" s="1">
        <v>2.6955E-3</v>
      </c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</row>
    <row r="3237" spans="1:17" x14ac:dyDescent="0.25">
      <c r="A3237" t="str">
        <f t="shared" si="50"/>
        <v>5_351</v>
      </c>
      <c r="B3237" s="1">
        <v>5</v>
      </c>
      <c r="C3237" s="1">
        <v>351</v>
      </c>
      <c r="D3237" s="1">
        <v>10.337999999999999</v>
      </c>
      <c r="E3237" s="1">
        <v>3.8584999999999998</v>
      </c>
      <c r="F3237" s="1">
        <v>-1.8484E-3</v>
      </c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</row>
    <row r="3238" spans="1:17" x14ac:dyDescent="0.25">
      <c r="A3238" t="str">
        <f t="shared" si="50"/>
        <v>5_352</v>
      </c>
      <c r="B3238" s="1">
        <v>5</v>
      </c>
      <c r="C3238" s="1">
        <v>352</v>
      </c>
      <c r="D3238" s="1">
        <v>10.489000000000001</v>
      </c>
      <c r="E3238" s="1">
        <v>3.8917000000000002</v>
      </c>
      <c r="F3238" s="1">
        <v>-1.8395000000000002E-2</v>
      </c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</row>
    <row r="3239" spans="1:17" x14ac:dyDescent="0.25">
      <c r="A3239" t="str">
        <f t="shared" si="50"/>
        <v>5_353</v>
      </c>
      <c r="B3239" s="1">
        <v>5</v>
      </c>
      <c r="C3239" s="1">
        <v>353</v>
      </c>
      <c r="D3239" s="1">
        <v>10.625999999999999</v>
      </c>
      <c r="E3239" s="1">
        <v>3.9264999999999999</v>
      </c>
      <c r="F3239" s="1">
        <v>-4.0065999999999999E-3</v>
      </c>
      <c r="G3239" s="1"/>
      <c r="H3239" s="1"/>
      <c r="I3239" s="1"/>
      <c r="J3239" s="1"/>
      <c r="K3239" s="1"/>
      <c r="L3239" s="1"/>
      <c r="M3239" s="1"/>
      <c r="N3239" s="1"/>
      <c r="O3239" s="1"/>
      <c r="P3239" s="78"/>
      <c r="Q3239" s="78"/>
    </row>
    <row r="3240" spans="1:17" x14ac:dyDescent="0.25">
      <c r="A3240" t="str">
        <f t="shared" si="50"/>
        <v>5_354</v>
      </c>
      <c r="B3240" s="1">
        <v>5</v>
      </c>
      <c r="C3240" s="1">
        <v>354</v>
      </c>
      <c r="D3240" s="1">
        <v>10.47</v>
      </c>
      <c r="E3240" s="1">
        <v>3.9613</v>
      </c>
      <c r="F3240" s="1">
        <v>-1.6355000000000001E-2</v>
      </c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</row>
    <row r="3241" spans="1:17" x14ac:dyDescent="0.25">
      <c r="A3241" t="str">
        <f t="shared" si="50"/>
        <v>5_355</v>
      </c>
      <c r="B3241" s="1">
        <v>5</v>
      </c>
      <c r="C3241" s="1">
        <v>355</v>
      </c>
      <c r="D3241" s="1">
        <v>10.692</v>
      </c>
      <c r="E3241" s="1">
        <v>3.9962</v>
      </c>
      <c r="F3241" s="1">
        <v>1.7668E-2</v>
      </c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</row>
    <row r="3242" spans="1:17" x14ac:dyDescent="0.25">
      <c r="A3242" t="str">
        <f t="shared" si="50"/>
        <v>5_356</v>
      </c>
      <c r="B3242" s="1">
        <v>5</v>
      </c>
      <c r="C3242" s="1">
        <v>356</v>
      </c>
      <c r="D3242" s="1">
        <v>10.37</v>
      </c>
      <c r="E3242" s="1">
        <v>4.0312000000000001</v>
      </c>
      <c r="F3242" s="1">
        <v>1.3715999999999999E-3</v>
      </c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</row>
    <row r="3243" spans="1:17" x14ac:dyDescent="0.25">
      <c r="A3243" t="str">
        <f t="shared" si="50"/>
        <v>5_357</v>
      </c>
      <c r="B3243" s="1">
        <v>5</v>
      </c>
      <c r="C3243" s="1">
        <v>357</v>
      </c>
      <c r="D3243" s="1">
        <v>10.257</v>
      </c>
      <c r="E3243" s="1">
        <v>4.0662000000000003</v>
      </c>
      <c r="F3243" s="1">
        <v>-1.0267E-2</v>
      </c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</row>
    <row r="3244" spans="1:17" x14ac:dyDescent="0.25">
      <c r="A3244" t="str">
        <f t="shared" si="50"/>
        <v>5_358</v>
      </c>
      <c r="B3244" s="1">
        <v>5</v>
      </c>
      <c r="C3244" s="1">
        <v>358</v>
      </c>
      <c r="D3244" s="1">
        <v>10.291</v>
      </c>
      <c r="E3244" s="1">
        <v>4.1013000000000002</v>
      </c>
      <c r="F3244" s="1">
        <v>6.7532E-3</v>
      </c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</row>
    <row r="3245" spans="1:17" x14ac:dyDescent="0.25">
      <c r="A3245" t="str">
        <f t="shared" si="50"/>
        <v>5_359</v>
      </c>
      <c r="B3245" s="1">
        <v>5</v>
      </c>
      <c r="C3245" s="1">
        <v>359</v>
      </c>
      <c r="D3245" s="1">
        <v>10.153</v>
      </c>
      <c r="E3245" s="1">
        <v>4.1359000000000004</v>
      </c>
      <c r="F3245" s="1">
        <v>-6.2201000000000001E-3</v>
      </c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</row>
    <row r="3246" spans="1:17" x14ac:dyDescent="0.25">
      <c r="A3246" t="str">
        <f t="shared" si="50"/>
        <v>5_360</v>
      </c>
      <c r="B3246" s="1">
        <v>5</v>
      </c>
      <c r="C3246" s="1">
        <v>360</v>
      </c>
      <c r="D3246" s="1">
        <v>9.9558</v>
      </c>
      <c r="E3246" s="1">
        <v>4.1707000000000001</v>
      </c>
      <c r="F3246" s="1">
        <v>1.5983E-3</v>
      </c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</row>
    <row r="3247" spans="1:17" x14ac:dyDescent="0.25">
      <c r="A3247" t="str">
        <f t="shared" si="50"/>
        <v>5_361</v>
      </c>
      <c r="B3247" s="1">
        <v>5</v>
      </c>
      <c r="C3247" s="1">
        <v>361</v>
      </c>
      <c r="D3247" s="1">
        <v>9.7331000000000003</v>
      </c>
      <c r="E3247" s="1">
        <v>4.2050000000000001</v>
      </c>
      <c r="F3247" s="1">
        <v>-2.4313999999999998E-3</v>
      </c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</row>
    <row r="3248" spans="1:17" x14ac:dyDescent="0.25">
      <c r="A3248" t="str">
        <f t="shared" si="50"/>
        <v>5_362</v>
      </c>
      <c r="B3248" s="1">
        <v>5</v>
      </c>
      <c r="C3248" s="1">
        <v>362</v>
      </c>
      <c r="D3248" s="1">
        <v>10.316000000000001</v>
      </c>
      <c r="E3248" s="1">
        <v>4.2401999999999997</v>
      </c>
      <c r="F3248" s="1">
        <v>1.3575E-2</v>
      </c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</row>
    <row r="3249" spans="1:17" x14ac:dyDescent="0.25">
      <c r="A3249" t="str">
        <f t="shared" si="50"/>
        <v>5_363</v>
      </c>
      <c r="B3249" s="1">
        <v>5</v>
      </c>
      <c r="C3249" s="1">
        <v>363</v>
      </c>
      <c r="D3249" s="1">
        <v>10.055999999999999</v>
      </c>
      <c r="E3249" s="1">
        <v>4.2765000000000004</v>
      </c>
      <c r="F3249" s="1">
        <v>-2.3682000000000002E-2</v>
      </c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</row>
    <row r="3250" spans="1:17" x14ac:dyDescent="0.25">
      <c r="A3250" t="str">
        <f t="shared" si="50"/>
        <v>5_364</v>
      </c>
      <c r="B3250" s="1">
        <v>5</v>
      </c>
      <c r="C3250" s="1">
        <v>364</v>
      </c>
      <c r="D3250" s="1">
        <v>9.5952999999999999</v>
      </c>
      <c r="E3250" s="1">
        <v>4.3117999999999999</v>
      </c>
      <c r="F3250" s="1">
        <v>2.8849000000000001E-3</v>
      </c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</row>
    <row r="3251" spans="1:17" x14ac:dyDescent="0.25">
      <c r="A3251" t="str">
        <f t="shared" si="50"/>
        <v>5_365</v>
      </c>
      <c r="B3251" s="1">
        <v>5</v>
      </c>
      <c r="C3251" s="1">
        <v>365</v>
      </c>
      <c r="D3251" s="1">
        <v>9.6300000000000008</v>
      </c>
      <c r="E3251" s="1">
        <v>4.3470000000000004</v>
      </c>
      <c r="F3251" s="1">
        <v>4.2743E-3</v>
      </c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</row>
    <row r="3252" spans="1:17" x14ac:dyDescent="0.25">
      <c r="A3252" t="str">
        <f t="shared" si="50"/>
        <v>5_366</v>
      </c>
      <c r="B3252" s="1">
        <v>5</v>
      </c>
      <c r="C3252" s="1">
        <v>366</v>
      </c>
      <c r="D3252" s="1">
        <v>9.1417000000000002</v>
      </c>
      <c r="E3252" s="1">
        <v>4.3810000000000002</v>
      </c>
      <c r="F3252" s="1">
        <v>4.1609000000000004E-3</v>
      </c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</row>
    <row r="3253" spans="1:17" x14ac:dyDescent="0.25">
      <c r="A3253" t="str">
        <f t="shared" si="50"/>
        <v>5_367</v>
      </c>
      <c r="B3253" s="1">
        <v>5</v>
      </c>
      <c r="C3253" s="1">
        <v>367</v>
      </c>
      <c r="D3253" s="1">
        <v>9.3486999999999991</v>
      </c>
      <c r="E3253" s="1">
        <v>4.415</v>
      </c>
      <c r="F3253" s="1">
        <v>-4.5626E-3</v>
      </c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</row>
    <row r="3254" spans="1:17" x14ac:dyDescent="0.25">
      <c r="A3254" t="str">
        <f t="shared" si="50"/>
        <v>5_368</v>
      </c>
      <c r="B3254" s="1">
        <v>5</v>
      </c>
      <c r="C3254" s="1">
        <v>368</v>
      </c>
      <c r="D3254" s="1">
        <v>8.8391000000000002</v>
      </c>
      <c r="E3254" s="1">
        <v>4.4481000000000002</v>
      </c>
      <c r="F3254" s="1">
        <v>9.1590000000000005E-3</v>
      </c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</row>
    <row r="3255" spans="1:17" x14ac:dyDescent="0.25">
      <c r="A3255" t="str">
        <f t="shared" si="50"/>
        <v>5_369</v>
      </c>
      <c r="B3255" s="1">
        <v>5</v>
      </c>
      <c r="C3255" s="1">
        <v>369</v>
      </c>
      <c r="D3255" s="1">
        <v>9.3680000000000003</v>
      </c>
      <c r="E3255" s="1">
        <v>4.4819000000000004</v>
      </c>
      <c r="F3255" s="1">
        <v>1.2333999999999999E-2</v>
      </c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</row>
    <row r="3256" spans="1:17" x14ac:dyDescent="0.25">
      <c r="A3256" t="str">
        <f t="shared" si="50"/>
        <v>5_370</v>
      </c>
      <c r="B3256" s="1">
        <v>5</v>
      </c>
      <c r="C3256" s="1">
        <v>370</v>
      </c>
      <c r="D3256" s="1">
        <v>9.0711999999999993</v>
      </c>
      <c r="E3256" s="1">
        <v>4.5166000000000004</v>
      </c>
      <c r="F3256" s="1">
        <v>7.0042999999999998E-3</v>
      </c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</row>
    <row r="3257" spans="1:17" x14ac:dyDescent="0.25">
      <c r="A3257" t="str">
        <f t="shared" si="50"/>
        <v>5_371</v>
      </c>
      <c r="B3257" s="1">
        <v>5</v>
      </c>
      <c r="C3257" s="1">
        <v>371</v>
      </c>
      <c r="D3257" s="1">
        <v>8.9687999999999999</v>
      </c>
      <c r="E3257" s="1">
        <v>4.5505000000000004</v>
      </c>
      <c r="F3257" s="1">
        <v>2.0462999999999999E-2</v>
      </c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</row>
    <row r="3258" spans="1:17" x14ac:dyDescent="0.25">
      <c r="A3258" t="str">
        <f t="shared" si="50"/>
        <v>5_372</v>
      </c>
      <c r="B3258" s="1">
        <v>5</v>
      </c>
      <c r="C3258" s="1">
        <v>372</v>
      </c>
      <c r="D3258" s="1">
        <v>8.9260000000000002</v>
      </c>
      <c r="E3258" s="1">
        <v>4.5846999999999998</v>
      </c>
      <c r="F3258" s="1">
        <v>1.7437000000000001E-2</v>
      </c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</row>
    <row r="3259" spans="1:17" x14ac:dyDescent="0.25">
      <c r="A3259" t="str">
        <f t="shared" si="50"/>
        <v>5_373</v>
      </c>
      <c r="B3259" s="1">
        <v>5</v>
      </c>
      <c r="C3259" s="1">
        <v>373</v>
      </c>
      <c r="D3259" s="1">
        <v>9.1501000000000001</v>
      </c>
      <c r="E3259" s="1">
        <v>4.6193999999999997</v>
      </c>
      <c r="F3259" s="1">
        <v>2.146E-2</v>
      </c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</row>
    <row r="3260" spans="1:17" x14ac:dyDescent="0.25">
      <c r="A3260" t="str">
        <f t="shared" si="50"/>
        <v>5_374</v>
      </c>
      <c r="B3260" s="1">
        <v>5</v>
      </c>
      <c r="C3260" s="1">
        <v>374</v>
      </c>
      <c r="D3260" s="1">
        <v>8.4405000000000001</v>
      </c>
      <c r="E3260" s="1">
        <v>4.6539999999999999</v>
      </c>
      <c r="F3260" s="1">
        <v>-1.9222E-3</v>
      </c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</row>
    <row r="3261" spans="1:17" x14ac:dyDescent="0.25">
      <c r="A3261" t="str">
        <f t="shared" si="50"/>
        <v>5_375</v>
      </c>
      <c r="B3261" s="1">
        <v>5</v>
      </c>
      <c r="C3261" s="1">
        <v>375</v>
      </c>
      <c r="D3261" s="1">
        <v>8.1242000000000001</v>
      </c>
      <c r="E3261" s="1">
        <v>4.6863999999999999</v>
      </c>
      <c r="F3261" s="1">
        <v>2.4920999999999999E-2</v>
      </c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</row>
    <row r="3262" spans="1:17" x14ac:dyDescent="0.25">
      <c r="A3262" t="str">
        <f t="shared" si="50"/>
        <v>5_376</v>
      </c>
      <c r="B3262" s="1">
        <v>5</v>
      </c>
      <c r="C3262" s="1">
        <v>376</v>
      </c>
      <c r="D3262" s="1">
        <v>8.1846999999999994</v>
      </c>
      <c r="E3262" s="1">
        <v>4.7186000000000003</v>
      </c>
      <c r="F3262" s="1">
        <v>1.3224E-2</v>
      </c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</row>
    <row r="3263" spans="1:17" x14ac:dyDescent="0.25">
      <c r="A3263" t="str">
        <f t="shared" si="50"/>
        <v>5_377</v>
      </c>
      <c r="B3263" s="1">
        <v>5</v>
      </c>
      <c r="C3263" s="1">
        <v>377</v>
      </c>
      <c r="D3263" s="1">
        <v>8.2005999999999997</v>
      </c>
      <c r="E3263" s="1">
        <v>4.7511000000000001</v>
      </c>
      <c r="F3263" s="1">
        <v>2.0115999999999998E-2</v>
      </c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</row>
    <row r="3264" spans="1:17" x14ac:dyDescent="0.25">
      <c r="A3264" t="str">
        <f t="shared" si="50"/>
        <v>5_378</v>
      </c>
      <c r="B3264" s="1">
        <v>5</v>
      </c>
      <c r="C3264" s="1">
        <v>378</v>
      </c>
      <c r="D3264" s="1">
        <v>8.4948999999999995</v>
      </c>
      <c r="E3264" s="1">
        <v>4.7843</v>
      </c>
      <c r="F3264" s="1">
        <v>7.1693E-3</v>
      </c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</row>
    <row r="3265" spans="1:17" x14ac:dyDescent="0.25">
      <c r="A3265" t="str">
        <f t="shared" si="50"/>
        <v>5_379</v>
      </c>
      <c r="B3265" s="1">
        <v>5</v>
      </c>
      <c r="C3265" s="1">
        <v>379</v>
      </c>
      <c r="D3265" s="1">
        <v>8.4872999999999994</v>
      </c>
      <c r="E3265" s="1">
        <v>4.8182999999999998</v>
      </c>
      <c r="F3265" s="1">
        <v>1.4571000000000001E-2</v>
      </c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</row>
    <row r="3266" spans="1:17" x14ac:dyDescent="0.25">
      <c r="A3266" t="str">
        <f t="shared" si="50"/>
        <v>5_380</v>
      </c>
      <c r="B3266" s="1">
        <v>5</v>
      </c>
      <c r="C3266" s="1">
        <v>380</v>
      </c>
      <c r="D3266" s="1">
        <v>8.4799000000000007</v>
      </c>
      <c r="E3266" s="1">
        <v>4.8533999999999997</v>
      </c>
      <c r="F3266" s="1">
        <v>-1.3494000000000001E-2</v>
      </c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</row>
    <row r="3267" spans="1:17" x14ac:dyDescent="0.25">
      <c r="A3267" t="str">
        <f t="shared" ref="A3267:A3330" si="51">B3267&amp;"_"&amp;C3267</f>
        <v>5_381</v>
      </c>
      <c r="B3267" s="1">
        <v>5</v>
      </c>
      <c r="C3267" s="1">
        <v>381</v>
      </c>
      <c r="D3267" s="1">
        <v>8.4433000000000007</v>
      </c>
      <c r="E3267" s="1">
        <v>4.8872</v>
      </c>
      <c r="F3267" s="1">
        <v>5.6262999999999999E-3</v>
      </c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</row>
    <row r="3268" spans="1:17" x14ac:dyDescent="0.25">
      <c r="A3268" t="str">
        <f t="shared" si="51"/>
        <v>5_382</v>
      </c>
      <c r="B3268" s="1">
        <v>5</v>
      </c>
      <c r="C3268" s="1">
        <v>382</v>
      </c>
      <c r="D3268" s="1">
        <v>8.5960000000000001</v>
      </c>
      <c r="E3268" s="1">
        <v>4.9221000000000004</v>
      </c>
      <c r="F3268" s="1">
        <v>-3.2845999999999998E-4</v>
      </c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</row>
    <row r="3269" spans="1:17" x14ac:dyDescent="0.25">
      <c r="A3269" t="str">
        <f t="shared" si="51"/>
        <v>5_383</v>
      </c>
      <c r="B3269" s="1">
        <v>5</v>
      </c>
      <c r="C3269" s="1">
        <v>383</v>
      </c>
      <c r="D3269" s="1">
        <v>8.5037000000000003</v>
      </c>
      <c r="E3269" s="1">
        <v>4.9577</v>
      </c>
      <c r="F3269" s="1">
        <v>1.8414E-2</v>
      </c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</row>
    <row r="3270" spans="1:17" x14ac:dyDescent="0.25">
      <c r="A3270" t="str">
        <f t="shared" si="51"/>
        <v>5_384</v>
      </c>
      <c r="B3270" s="1">
        <v>5</v>
      </c>
      <c r="C3270" s="1">
        <v>384</v>
      </c>
      <c r="D3270" s="1">
        <v>8.7103999999999999</v>
      </c>
      <c r="E3270" s="1">
        <v>4.9941000000000004</v>
      </c>
      <c r="F3270" s="1">
        <v>-1.2648E-2</v>
      </c>
      <c r="G3270" s="1"/>
      <c r="H3270" s="1"/>
      <c r="I3270" s="1"/>
      <c r="J3270" s="1"/>
      <c r="K3270" s="1"/>
      <c r="L3270" s="1"/>
      <c r="M3270" s="1"/>
      <c r="N3270" s="78"/>
      <c r="O3270" s="1"/>
      <c r="P3270" s="1"/>
      <c r="Q3270" s="1"/>
    </row>
    <row r="3271" spans="1:17" x14ac:dyDescent="0.25">
      <c r="A3271" t="str">
        <f t="shared" si="51"/>
        <v>5_385</v>
      </c>
      <c r="B3271" s="1">
        <v>5</v>
      </c>
      <c r="C3271" s="1">
        <v>385</v>
      </c>
      <c r="D3271" s="1">
        <v>8.3336000000000006</v>
      </c>
      <c r="E3271" s="1">
        <v>5.03</v>
      </c>
      <c r="F3271" s="1">
        <v>-1.2621E-2</v>
      </c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</row>
    <row r="3272" spans="1:17" x14ac:dyDescent="0.25">
      <c r="A3272" t="str">
        <f t="shared" si="51"/>
        <v>5_386</v>
      </c>
      <c r="B3272" s="1">
        <v>5</v>
      </c>
      <c r="C3272" s="1">
        <v>386</v>
      </c>
      <c r="D3272" s="1">
        <v>8.3201999999999998</v>
      </c>
      <c r="E3272" s="1">
        <v>5.0652999999999997</v>
      </c>
      <c r="F3272" s="1">
        <v>5.5455000000000001E-3</v>
      </c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</row>
    <row r="3273" spans="1:17" x14ac:dyDescent="0.25">
      <c r="A3273" t="str">
        <f t="shared" si="51"/>
        <v>5_387</v>
      </c>
      <c r="B3273" s="1">
        <v>5</v>
      </c>
      <c r="C3273" s="1">
        <v>387</v>
      </c>
      <c r="D3273" s="1">
        <v>8.3978999999999999</v>
      </c>
      <c r="E3273" s="1">
        <v>5.0995999999999997</v>
      </c>
      <c r="F3273" s="1">
        <v>-8.1984999999999992E-3</v>
      </c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</row>
    <row r="3274" spans="1:17" x14ac:dyDescent="0.25">
      <c r="A3274" t="str">
        <f t="shared" si="51"/>
        <v>5_388</v>
      </c>
      <c r="B3274" s="1">
        <v>5</v>
      </c>
      <c r="C3274" s="1">
        <v>388</v>
      </c>
      <c r="D3274" s="1">
        <v>7.8894000000000002</v>
      </c>
      <c r="E3274" s="1">
        <v>5.1341999999999999</v>
      </c>
      <c r="F3274" s="1">
        <v>3.8351999999999999E-4</v>
      </c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</row>
    <row r="3275" spans="1:17" x14ac:dyDescent="0.25">
      <c r="A3275" t="str">
        <f t="shared" si="51"/>
        <v>5_389</v>
      </c>
      <c r="B3275" s="1">
        <v>5</v>
      </c>
      <c r="C3275" s="1">
        <v>389</v>
      </c>
      <c r="D3275" s="1">
        <v>8.1218000000000004</v>
      </c>
      <c r="E3275" s="1">
        <v>5.1684999999999999</v>
      </c>
      <c r="F3275" s="1">
        <v>1.5608E-2</v>
      </c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</row>
    <row r="3276" spans="1:17" x14ac:dyDescent="0.25">
      <c r="A3276" t="str">
        <f t="shared" si="51"/>
        <v>5_390</v>
      </c>
      <c r="B3276" s="1">
        <v>5</v>
      </c>
      <c r="C3276" s="1">
        <v>390</v>
      </c>
      <c r="D3276" s="1">
        <v>8.2669999999999995</v>
      </c>
      <c r="E3276" s="1">
        <v>5.2035999999999998</v>
      </c>
      <c r="F3276" s="1">
        <v>7.4043000000000004E-4</v>
      </c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</row>
    <row r="3277" spans="1:17" x14ac:dyDescent="0.25">
      <c r="A3277" t="str">
        <f t="shared" si="51"/>
        <v>5_391</v>
      </c>
      <c r="B3277" s="1">
        <v>5</v>
      </c>
      <c r="C3277" s="1">
        <v>391</v>
      </c>
      <c r="D3277" s="1">
        <v>8.1204000000000001</v>
      </c>
      <c r="E3277" s="1">
        <v>5.2389000000000001</v>
      </c>
      <c r="F3277" s="1">
        <v>-4.4410999999999999E-3</v>
      </c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</row>
    <row r="3278" spans="1:17" x14ac:dyDescent="0.25">
      <c r="A3278" t="str">
        <f t="shared" si="51"/>
        <v>5_392</v>
      </c>
      <c r="B3278" s="1">
        <v>5</v>
      </c>
      <c r="C3278" s="1">
        <v>392</v>
      </c>
      <c r="D3278" s="1">
        <v>8.4205000000000005</v>
      </c>
      <c r="E3278" s="1">
        <v>5.2751000000000001</v>
      </c>
      <c r="F3278" s="1">
        <v>1.9887999999999999E-2</v>
      </c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</row>
    <row r="3279" spans="1:17" x14ac:dyDescent="0.25">
      <c r="A3279" t="str">
        <f t="shared" si="51"/>
        <v>5_393</v>
      </c>
      <c r="B3279" s="1">
        <v>5</v>
      </c>
      <c r="C3279" s="1">
        <v>393</v>
      </c>
      <c r="D3279" s="1">
        <v>8.3504000000000005</v>
      </c>
      <c r="E3279" s="1">
        <v>5.3121</v>
      </c>
      <c r="F3279" s="1">
        <v>-2.3847E-2</v>
      </c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</row>
    <row r="3280" spans="1:17" x14ac:dyDescent="0.25">
      <c r="A3280" t="str">
        <f t="shared" si="51"/>
        <v>5_394</v>
      </c>
      <c r="B3280" s="1">
        <v>5</v>
      </c>
      <c r="C3280" s="1">
        <v>394</v>
      </c>
      <c r="D3280" s="1">
        <v>8.0892999999999997</v>
      </c>
      <c r="E3280" s="1">
        <v>5.3483000000000001</v>
      </c>
      <c r="F3280" s="1">
        <v>-4.9274000000000002E-3</v>
      </c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</row>
    <row r="3281" spans="1:17" x14ac:dyDescent="0.25">
      <c r="A3281" t="str">
        <f t="shared" si="51"/>
        <v>5_395</v>
      </c>
      <c r="B3281" s="1">
        <v>5</v>
      </c>
      <c r="C3281" s="1">
        <v>395</v>
      </c>
      <c r="D3281" s="1">
        <v>7.7396000000000003</v>
      </c>
      <c r="E3281" s="1">
        <v>5.3840000000000003</v>
      </c>
      <c r="F3281" s="1">
        <v>-1.3873E-2</v>
      </c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</row>
    <row r="3282" spans="1:17" x14ac:dyDescent="0.25">
      <c r="A3282" t="str">
        <f t="shared" si="51"/>
        <v>5_396</v>
      </c>
      <c r="B3282" s="1">
        <v>5</v>
      </c>
      <c r="C3282" s="1">
        <v>396</v>
      </c>
      <c r="D3282" s="1">
        <v>7.5101000000000004</v>
      </c>
      <c r="E3282" s="1">
        <v>5.4180000000000001</v>
      </c>
      <c r="F3282" s="1">
        <v>4.7796000000000002E-3</v>
      </c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</row>
    <row r="3283" spans="1:17" x14ac:dyDescent="0.25">
      <c r="A3283" t="str">
        <f t="shared" si="51"/>
        <v>5_397</v>
      </c>
      <c r="B3283" s="1">
        <v>5</v>
      </c>
      <c r="C3283" s="1">
        <v>397</v>
      </c>
      <c r="D3283" s="1">
        <v>7.8132999999999999</v>
      </c>
      <c r="E3283" s="1">
        <v>5.4523000000000001</v>
      </c>
      <c r="F3283" s="1">
        <v>7.5535000000000003E-3</v>
      </c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</row>
    <row r="3284" spans="1:17" x14ac:dyDescent="0.25">
      <c r="A3284" t="str">
        <f t="shared" si="51"/>
        <v>5_398</v>
      </c>
      <c r="B3284" s="1">
        <v>5</v>
      </c>
      <c r="C3284" s="1">
        <v>398</v>
      </c>
      <c r="D3284" s="1">
        <v>7.9196999999999997</v>
      </c>
      <c r="E3284" s="1">
        <v>5.4878999999999998</v>
      </c>
      <c r="F3284" s="1">
        <v>-1.5082999999999999E-2</v>
      </c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</row>
    <row r="3285" spans="1:17" x14ac:dyDescent="0.25">
      <c r="A3285" t="str">
        <f t="shared" si="51"/>
        <v>5_399</v>
      </c>
      <c r="B3285" s="1">
        <v>5</v>
      </c>
      <c r="C3285" s="1">
        <v>399</v>
      </c>
      <c r="D3285" s="1">
        <v>7.8398000000000003</v>
      </c>
      <c r="E3285" s="1">
        <v>5.5237999999999996</v>
      </c>
      <c r="F3285" s="1">
        <v>-4.6508000000000001E-3</v>
      </c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</row>
    <row r="3286" spans="1:17" x14ac:dyDescent="0.25">
      <c r="A3286" t="str">
        <f t="shared" si="51"/>
        <v>5_400</v>
      </c>
      <c r="B3286" s="1">
        <v>5</v>
      </c>
      <c r="C3286" s="1">
        <v>400</v>
      </c>
      <c r="D3286" s="1">
        <v>7.8699000000000003</v>
      </c>
      <c r="E3286" s="1">
        <v>5.5605000000000002</v>
      </c>
      <c r="F3286" s="1">
        <v>3.1551999999999997E-2</v>
      </c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</row>
    <row r="3287" spans="1:17" x14ac:dyDescent="0.25">
      <c r="A3287" t="str">
        <f t="shared" si="51"/>
        <v>5_401</v>
      </c>
      <c r="B3287" s="1">
        <v>5</v>
      </c>
      <c r="C3287" s="1">
        <v>401</v>
      </c>
      <c r="D3287" s="1">
        <v>7.87</v>
      </c>
      <c r="E3287" s="1">
        <v>5.5975000000000001</v>
      </c>
      <c r="F3287" s="1">
        <v>2.1656999999999999E-2</v>
      </c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</row>
    <row r="3288" spans="1:17" x14ac:dyDescent="0.25">
      <c r="A3288" t="str">
        <f t="shared" si="51"/>
        <v>5_402</v>
      </c>
      <c r="B3288" s="1">
        <v>5</v>
      </c>
      <c r="C3288" s="1">
        <v>402</v>
      </c>
      <c r="D3288" s="1">
        <v>7.8254999999999999</v>
      </c>
      <c r="E3288" s="1">
        <v>5.6344000000000003</v>
      </c>
      <c r="F3288" s="1">
        <v>-2.7733000000000001E-2</v>
      </c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</row>
    <row r="3289" spans="1:17" x14ac:dyDescent="0.25">
      <c r="A3289" t="str">
        <f t="shared" si="51"/>
        <v>5_403</v>
      </c>
      <c r="B3289" s="1">
        <v>5</v>
      </c>
      <c r="C3289" s="1">
        <v>403</v>
      </c>
      <c r="D3289" s="1">
        <v>7.7563000000000004</v>
      </c>
      <c r="E3289" s="1">
        <v>5.6712999999999996</v>
      </c>
      <c r="F3289" s="1">
        <v>-6.3436999999999999E-3</v>
      </c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</row>
    <row r="3290" spans="1:17" x14ac:dyDescent="0.25">
      <c r="A3290" t="str">
        <f t="shared" si="51"/>
        <v>5_404</v>
      </c>
      <c r="B3290" s="1">
        <v>5</v>
      </c>
      <c r="C3290" s="1">
        <v>404</v>
      </c>
      <c r="D3290" s="1">
        <v>7.7927</v>
      </c>
      <c r="E3290" s="1">
        <v>5.7084999999999999</v>
      </c>
      <c r="F3290" s="1">
        <v>2.2772000000000001E-2</v>
      </c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</row>
    <row r="3291" spans="1:17" x14ac:dyDescent="0.25">
      <c r="A3291" t="str">
        <f t="shared" si="51"/>
        <v>5_405</v>
      </c>
      <c r="B3291" s="1">
        <v>5</v>
      </c>
      <c r="C3291" s="1">
        <v>405</v>
      </c>
      <c r="D3291" s="1">
        <v>8.2179000000000002</v>
      </c>
      <c r="E3291" s="1">
        <v>5.7465999999999999</v>
      </c>
      <c r="F3291" s="1">
        <v>2.3476E-2</v>
      </c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</row>
    <row r="3292" spans="1:17" x14ac:dyDescent="0.25">
      <c r="A3292" t="str">
        <f t="shared" si="51"/>
        <v>5_406</v>
      </c>
      <c r="B3292" s="1">
        <v>5</v>
      </c>
      <c r="C3292" s="1">
        <v>406</v>
      </c>
      <c r="D3292" s="1">
        <v>8.2752999999999997</v>
      </c>
      <c r="E3292" s="1">
        <v>5.7862999999999998</v>
      </c>
      <c r="F3292" s="1">
        <v>2.9297E-2</v>
      </c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</row>
    <row r="3293" spans="1:17" x14ac:dyDescent="0.25">
      <c r="A3293" t="str">
        <f t="shared" si="51"/>
        <v>5_407</v>
      </c>
      <c r="B3293" s="1">
        <v>5</v>
      </c>
      <c r="C3293" s="1">
        <v>407</v>
      </c>
      <c r="D3293" s="1">
        <v>8.6841000000000008</v>
      </c>
      <c r="E3293" s="1">
        <v>5.8276000000000003</v>
      </c>
      <c r="F3293" s="1">
        <v>5.1031999999999996E-3</v>
      </c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</row>
    <row r="3294" spans="1:17" x14ac:dyDescent="0.25">
      <c r="A3294" t="str">
        <f t="shared" si="51"/>
        <v>5_408</v>
      </c>
      <c r="B3294" s="1">
        <v>5</v>
      </c>
      <c r="C3294" s="1">
        <v>408</v>
      </c>
      <c r="D3294" s="1">
        <v>8.0587999999999997</v>
      </c>
      <c r="E3294" s="1">
        <v>5.8685</v>
      </c>
      <c r="F3294" s="1">
        <v>5.3241E-3</v>
      </c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</row>
    <row r="3295" spans="1:17" x14ac:dyDescent="0.25">
      <c r="A3295" t="str">
        <f t="shared" si="51"/>
        <v>5_409</v>
      </c>
      <c r="B3295" s="1">
        <v>5</v>
      </c>
      <c r="C3295" s="1">
        <v>409</v>
      </c>
      <c r="D3295" s="1">
        <v>8.3094999999999999</v>
      </c>
      <c r="E3295" s="1">
        <v>5.9081999999999999</v>
      </c>
      <c r="F3295" s="1">
        <v>1.3823E-2</v>
      </c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</row>
    <row r="3296" spans="1:17" x14ac:dyDescent="0.25">
      <c r="A3296" t="str">
        <f t="shared" si="51"/>
        <v>5_410</v>
      </c>
      <c r="B3296" s="1">
        <v>5</v>
      </c>
      <c r="C3296" s="1">
        <v>410</v>
      </c>
      <c r="D3296" s="1">
        <v>8.3950999999999993</v>
      </c>
      <c r="E3296" s="1">
        <v>5.9497</v>
      </c>
      <c r="F3296" s="1">
        <v>9.7684E-3</v>
      </c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</row>
    <row r="3297" spans="1:17" x14ac:dyDescent="0.25">
      <c r="A3297" t="str">
        <f t="shared" si="51"/>
        <v>5_411</v>
      </c>
      <c r="B3297" s="1">
        <v>5</v>
      </c>
      <c r="C3297" s="1">
        <v>411</v>
      </c>
      <c r="D3297" s="1">
        <v>8.1854999999999993</v>
      </c>
      <c r="E3297" s="1">
        <v>5.9908000000000001</v>
      </c>
      <c r="F3297" s="1">
        <v>4.7618000000000001E-3</v>
      </c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</row>
    <row r="3298" spans="1:17" x14ac:dyDescent="0.25">
      <c r="A3298" t="str">
        <f t="shared" si="51"/>
        <v>5_412</v>
      </c>
      <c r="B3298" s="1">
        <v>5</v>
      </c>
      <c r="C3298" s="1">
        <v>412</v>
      </c>
      <c r="D3298" s="1">
        <v>8.4723000000000006</v>
      </c>
      <c r="E3298" s="1">
        <v>6.0323000000000002</v>
      </c>
      <c r="F3298" s="1">
        <v>9.0275000000000002E-4</v>
      </c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</row>
    <row r="3299" spans="1:17" x14ac:dyDescent="0.25">
      <c r="A3299" t="str">
        <f t="shared" si="51"/>
        <v>5_413</v>
      </c>
      <c r="B3299" s="1">
        <v>5</v>
      </c>
      <c r="C3299" s="1">
        <v>413</v>
      </c>
      <c r="D3299" s="1">
        <v>8.8198000000000008</v>
      </c>
      <c r="E3299" s="1">
        <v>6.0758000000000001</v>
      </c>
      <c r="F3299" s="1">
        <v>-9.3906000000000007E-3</v>
      </c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</row>
    <row r="3300" spans="1:17" x14ac:dyDescent="0.25">
      <c r="A3300" t="str">
        <f t="shared" si="51"/>
        <v>5_414</v>
      </c>
      <c r="B3300" s="1">
        <v>5</v>
      </c>
      <c r="C3300" s="1">
        <v>414</v>
      </c>
      <c r="D3300" s="1">
        <v>8.8941999999999997</v>
      </c>
      <c r="E3300" s="1">
        <v>6.1212999999999997</v>
      </c>
      <c r="F3300" s="1">
        <v>-8.6218000000000006E-3</v>
      </c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</row>
    <row r="3301" spans="1:17" x14ac:dyDescent="0.25">
      <c r="A3301" t="str">
        <f t="shared" si="51"/>
        <v>5_415</v>
      </c>
      <c r="B3301" s="1">
        <v>5</v>
      </c>
      <c r="C3301" s="1">
        <v>415</v>
      </c>
      <c r="D3301" s="1">
        <v>8.7492999999999999</v>
      </c>
      <c r="E3301" s="1">
        <v>6.1665000000000001</v>
      </c>
      <c r="F3301" s="1">
        <v>1.2534999999999999E-2</v>
      </c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</row>
    <row r="3302" spans="1:17" x14ac:dyDescent="0.25">
      <c r="A3302" t="str">
        <f t="shared" si="51"/>
        <v>5_416</v>
      </c>
      <c r="B3302" s="1">
        <v>5</v>
      </c>
      <c r="C3302" s="1">
        <v>416</v>
      </c>
      <c r="D3302" s="1">
        <v>8.8188999999999993</v>
      </c>
      <c r="E3302" s="1">
        <v>6.2118000000000002</v>
      </c>
      <c r="F3302" s="1">
        <v>2.8275000000000002E-2</v>
      </c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</row>
    <row r="3303" spans="1:17" x14ac:dyDescent="0.25">
      <c r="A3303" t="str">
        <f t="shared" si="51"/>
        <v>5_417</v>
      </c>
      <c r="B3303" s="1">
        <v>5</v>
      </c>
      <c r="C3303" s="1">
        <v>417</v>
      </c>
      <c r="D3303" s="1">
        <v>8.6933000000000007</v>
      </c>
      <c r="E3303" s="1">
        <v>6.2571000000000003</v>
      </c>
      <c r="F3303" s="1">
        <v>-1.4044000000000001E-3</v>
      </c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</row>
    <row r="3304" spans="1:17" x14ac:dyDescent="0.25">
      <c r="A3304" t="str">
        <f t="shared" si="51"/>
        <v>5_418</v>
      </c>
      <c r="B3304" s="1">
        <v>5</v>
      </c>
      <c r="C3304" s="1">
        <v>418</v>
      </c>
      <c r="D3304" s="1">
        <v>9.0381999999999998</v>
      </c>
      <c r="E3304" s="1">
        <v>6.3032000000000004</v>
      </c>
      <c r="F3304" s="1">
        <v>3.1821000000000002E-2</v>
      </c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</row>
    <row r="3305" spans="1:17" x14ac:dyDescent="0.25">
      <c r="A3305" t="str">
        <f t="shared" si="51"/>
        <v>5_419</v>
      </c>
      <c r="B3305" s="1">
        <v>5</v>
      </c>
      <c r="C3305" s="1">
        <v>419</v>
      </c>
      <c r="D3305" s="1">
        <v>8.5692000000000004</v>
      </c>
      <c r="E3305" s="1">
        <v>6.3498000000000001</v>
      </c>
      <c r="F3305" s="1">
        <v>1.9096999999999999E-2</v>
      </c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</row>
    <row r="3306" spans="1:17" x14ac:dyDescent="0.25">
      <c r="A3306" t="str">
        <f t="shared" si="51"/>
        <v>5_420</v>
      </c>
      <c r="B3306" s="1">
        <v>5</v>
      </c>
      <c r="C3306" s="1">
        <v>420</v>
      </c>
      <c r="D3306" s="1">
        <v>8.3054000000000006</v>
      </c>
      <c r="E3306" s="1">
        <v>6.3943000000000003</v>
      </c>
      <c r="F3306" s="1">
        <v>1.9318999999999999E-2</v>
      </c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</row>
    <row r="3307" spans="1:17" x14ac:dyDescent="0.25">
      <c r="A3307" t="str">
        <f t="shared" si="51"/>
        <v>5_421</v>
      </c>
      <c r="B3307" s="1">
        <v>5</v>
      </c>
      <c r="C3307" s="1">
        <v>421</v>
      </c>
      <c r="D3307" s="1">
        <v>8.4009999999999998</v>
      </c>
      <c r="E3307" s="1">
        <v>6.4390000000000001</v>
      </c>
      <c r="F3307" s="1">
        <v>2.5715999999999998E-3</v>
      </c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</row>
    <row r="3308" spans="1:17" x14ac:dyDescent="0.25">
      <c r="A3308" t="str">
        <f t="shared" si="51"/>
        <v>5_422</v>
      </c>
      <c r="B3308" s="1">
        <v>5</v>
      </c>
      <c r="C3308" s="1">
        <v>422</v>
      </c>
      <c r="D3308" s="1">
        <v>8.1618999999999993</v>
      </c>
      <c r="E3308" s="1">
        <v>6.4828000000000001</v>
      </c>
      <c r="F3308" s="1">
        <v>2.5208000000000001E-2</v>
      </c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</row>
    <row r="3309" spans="1:17" x14ac:dyDescent="0.25">
      <c r="A3309" t="str">
        <f t="shared" si="51"/>
        <v>5_423</v>
      </c>
      <c r="B3309" s="1">
        <v>5</v>
      </c>
      <c r="C3309" s="1">
        <v>423</v>
      </c>
      <c r="D3309" s="1">
        <v>7.7104999999999997</v>
      </c>
      <c r="E3309" s="1">
        <v>6.5254000000000003</v>
      </c>
      <c r="F3309" s="1">
        <v>3.4551999999999999E-3</v>
      </c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</row>
    <row r="3310" spans="1:17" x14ac:dyDescent="0.25">
      <c r="A3310" t="str">
        <f t="shared" si="51"/>
        <v>5_424</v>
      </c>
      <c r="B3310" s="1">
        <v>5</v>
      </c>
      <c r="C3310" s="1">
        <v>424</v>
      </c>
      <c r="D3310" s="1">
        <v>7.8575999999999997</v>
      </c>
      <c r="E3310" s="1">
        <v>6.5678999999999998</v>
      </c>
      <c r="F3310" s="1">
        <v>2.3207999999999999E-2</v>
      </c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</row>
    <row r="3311" spans="1:17" x14ac:dyDescent="0.25">
      <c r="A3311" t="str">
        <f t="shared" si="51"/>
        <v>5_425</v>
      </c>
      <c r="B3311" s="1">
        <v>5</v>
      </c>
      <c r="C3311" s="1">
        <v>425</v>
      </c>
      <c r="D3311" s="1">
        <v>7.4325999999999999</v>
      </c>
      <c r="E3311" s="1">
        <v>6.609</v>
      </c>
      <c r="F3311" s="1">
        <v>-1.3915E-2</v>
      </c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</row>
    <row r="3312" spans="1:17" x14ac:dyDescent="0.25">
      <c r="A3312" t="str">
        <f t="shared" si="51"/>
        <v>5_426</v>
      </c>
      <c r="B3312" s="1">
        <v>5</v>
      </c>
      <c r="C3312" s="1">
        <v>426</v>
      </c>
      <c r="D3312" s="1">
        <v>7.3342000000000001</v>
      </c>
      <c r="E3312" s="1">
        <v>6.6497999999999999</v>
      </c>
      <c r="F3312" s="1">
        <v>1.9525000000000001E-2</v>
      </c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</row>
    <row r="3313" spans="1:17" x14ac:dyDescent="0.25">
      <c r="A3313" t="str">
        <f t="shared" si="51"/>
        <v>5_427</v>
      </c>
      <c r="B3313" s="1">
        <v>5</v>
      </c>
      <c r="C3313" s="1">
        <v>427</v>
      </c>
      <c r="D3313" s="1">
        <v>7.6896000000000004</v>
      </c>
      <c r="E3313" s="1">
        <v>6.6916000000000002</v>
      </c>
      <c r="F3313" s="1">
        <v>3.1327E-3</v>
      </c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</row>
    <row r="3314" spans="1:17" x14ac:dyDescent="0.25">
      <c r="A3314" t="str">
        <f t="shared" si="51"/>
        <v>5_428</v>
      </c>
      <c r="B3314" s="1">
        <v>5</v>
      </c>
      <c r="C3314" s="1">
        <v>428</v>
      </c>
      <c r="D3314" s="1">
        <v>8.0099</v>
      </c>
      <c r="E3314" s="1">
        <v>6.7361000000000004</v>
      </c>
      <c r="F3314" s="1">
        <v>1.6201E-2</v>
      </c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</row>
    <row r="3315" spans="1:17" x14ac:dyDescent="0.25">
      <c r="A3315" t="str">
        <f t="shared" si="51"/>
        <v>5_429</v>
      </c>
      <c r="B3315" s="1">
        <v>5</v>
      </c>
      <c r="C3315" s="1">
        <v>429</v>
      </c>
      <c r="D3315" s="1">
        <v>7.9318999999999997</v>
      </c>
      <c r="E3315" s="1">
        <v>6.7819000000000003</v>
      </c>
      <c r="F3315" s="1">
        <v>-2.0837000000000001E-2</v>
      </c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</row>
    <row r="3316" spans="1:17" x14ac:dyDescent="0.25">
      <c r="A3316" t="str">
        <f t="shared" si="51"/>
        <v>5_430</v>
      </c>
      <c r="B3316" s="1">
        <v>5</v>
      </c>
      <c r="C3316" s="1">
        <v>430</v>
      </c>
      <c r="D3316" s="1">
        <v>8.0230999999999995</v>
      </c>
      <c r="E3316" s="1">
        <v>6.8262</v>
      </c>
      <c r="F3316" s="1">
        <v>1.0002E-2</v>
      </c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</row>
    <row r="3317" spans="1:17" x14ac:dyDescent="0.25">
      <c r="A3317" t="str">
        <f t="shared" si="51"/>
        <v>5_431</v>
      </c>
      <c r="B3317" s="1">
        <v>5</v>
      </c>
      <c r="C3317" s="1">
        <v>431</v>
      </c>
      <c r="D3317" s="1">
        <v>7.8517999999999999</v>
      </c>
      <c r="E3317" s="1">
        <v>6.8719000000000001</v>
      </c>
      <c r="F3317" s="1">
        <v>7.7298000000000002E-3</v>
      </c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</row>
    <row r="3318" spans="1:17" x14ac:dyDescent="0.25">
      <c r="A3318" t="str">
        <f t="shared" si="51"/>
        <v>5_432</v>
      </c>
      <c r="B3318" s="1">
        <v>5</v>
      </c>
      <c r="C3318" s="1">
        <v>432</v>
      </c>
      <c r="D3318" s="1">
        <v>7.4555999999999996</v>
      </c>
      <c r="E3318" s="1">
        <v>6.9161000000000001</v>
      </c>
      <c r="F3318" s="1">
        <v>-1.1893000000000001E-2</v>
      </c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</row>
    <row r="3319" spans="1:17" x14ac:dyDescent="0.25">
      <c r="A3319" t="str">
        <f t="shared" si="51"/>
        <v>5_433</v>
      </c>
      <c r="B3319" s="1">
        <v>5</v>
      </c>
      <c r="C3319" s="1">
        <v>433</v>
      </c>
      <c r="D3319" s="1">
        <v>7.3280000000000003</v>
      </c>
      <c r="E3319" s="1">
        <v>6.9592999999999998</v>
      </c>
      <c r="F3319" s="1">
        <v>8.9378999999999999E-4</v>
      </c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</row>
    <row r="3320" spans="1:17" x14ac:dyDescent="0.25">
      <c r="A3320" t="str">
        <f t="shared" si="51"/>
        <v>5_434</v>
      </c>
      <c r="B3320" s="1">
        <v>5</v>
      </c>
      <c r="C3320" s="1">
        <v>434</v>
      </c>
      <c r="D3320" s="1">
        <v>6.9429999999999996</v>
      </c>
      <c r="E3320" s="1">
        <v>7.0006000000000004</v>
      </c>
      <c r="F3320" s="1">
        <v>9.5195999999999996E-3</v>
      </c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</row>
    <row r="3321" spans="1:17" x14ac:dyDescent="0.25">
      <c r="A3321" t="str">
        <f t="shared" si="51"/>
        <v>5_435</v>
      </c>
      <c r="B3321" s="1">
        <v>5</v>
      </c>
      <c r="C3321" s="1">
        <v>435</v>
      </c>
      <c r="D3321" s="1">
        <v>7.3129999999999997</v>
      </c>
      <c r="E3321" s="1">
        <v>7.0422000000000002</v>
      </c>
      <c r="F3321" s="1">
        <v>1.5345999999999999E-3</v>
      </c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</row>
    <row r="3322" spans="1:17" x14ac:dyDescent="0.25">
      <c r="A3322" t="str">
        <f t="shared" si="51"/>
        <v>5_436</v>
      </c>
      <c r="B3322" s="1">
        <v>5</v>
      </c>
      <c r="C3322" s="1">
        <v>436</v>
      </c>
      <c r="D3322" s="1">
        <v>7.2188999999999997</v>
      </c>
      <c r="E3322" s="1">
        <v>7.0860000000000003</v>
      </c>
      <c r="F3322" s="1">
        <v>9.6714999999999995E-3</v>
      </c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</row>
    <row r="3323" spans="1:17" x14ac:dyDescent="0.25">
      <c r="A3323" t="str">
        <f t="shared" si="51"/>
        <v>5_437</v>
      </c>
      <c r="B3323" s="1">
        <v>5</v>
      </c>
      <c r="C3323" s="1">
        <v>437</v>
      </c>
      <c r="D3323" s="1">
        <v>6.7332000000000001</v>
      </c>
      <c r="E3323" s="1">
        <v>7.1269999999999998</v>
      </c>
      <c r="F3323" s="1">
        <v>3.0357000000000001E-3</v>
      </c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</row>
    <row r="3324" spans="1:17" x14ac:dyDescent="0.25">
      <c r="A3324" t="str">
        <f t="shared" si="51"/>
        <v>5_438</v>
      </c>
      <c r="B3324" s="1">
        <v>5</v>
      </c>
      <c r="C3324" s="1">
        <v>438</v>
      </c>
      <c r="D3324" s="1">
        <v>6.8125</v>
      </c>
      <c r="E3324" s="1">
        <v>7.1683000000000003</v>
      </c>
      <c r="F3324" s="1">
        <v>-3.7916999999999998E-3</v>
      </c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</row>
    <row r="3325" spans="1:17" x14ac:dyDescent="0.25">
      <c r="A3325" t="str">
        <f t="shared" si="51"/>
        <v>5_439</v>
      </c>
      <c r="B3325" s="1">
        <v>5</v>
      </c>
      <c r="C3325" s="1">
        <v>439</v>
      </c>
      <c r="D3325" s="1">
        <v>7.1355000000000004</v>
      </c>
      <c r="E3325" s="1">
        <v>7.2114000000000003</v>
      </c>
      <c r="F3325" s="1">
        <v>3.0343000000000002E-3</v>
      </c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</row>
    <row r="3326" spans="1:17" x14ac:dyDescent="0.25">
      <c r="A3326" t="str">
        <f t="shared" si="51"/>
        <v>5_440</v>
      </c>
      <c r="B3326" s="1">
        <v>5</v>
      </c>
      <c r="C3326" s="1">
        <v>440</v>
      </c>
      <c r="D3326" s="1">
        <v>7.2548000000000004</v>
      </c>
      <c r="E3326" s="1">
        <v>7.2549000000000001</v>
      </c>
      <c r="F3326" s="1">
        <v>5.2344000000000002E-3</v>
      </c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</row>
    <row r="3327" spans="1:17" x14ac:dyDescent="0.25">
      <c r="A3327" t="str">
        <f t="shared" si="51"/>
        <v>5_441</v>
      </c>
      <c r="B3327" s="1">
        <v>5</v>
      </c>
      <c r="C3327" s="1">
        <v>441</v>
      </c>
      <c r="D3327" s="1">
        <v>7.3350999999999997</v>
      </c>
      <c r="E3327" s="1">
        <v>7.2988</v>
      </c>
      <c r="F3327" s="1">
        <v>2.1083E-3</v>
      </c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</row>
    <row r="3328" spans="1:17" x14ac:dyDescent="0.25">
      <c r="A3328" t="str">
        <f t="shared" si="51"/>
        <v>5_442</v>
      </c>
      <c r="B3328" s="1">
        <v>5</v>
      </c>
      <c r="C3328" s="1">
        <v>442</v>
      </c>
      <c r="D3328" s="1">
        <v>7.4549000000000003</v>
      </c>
      <c r="E3328" s="1">
        <v>7.3437999999999999</v>
      </c>
      <c r="F3328" s="1">
        <v>-2.8589E-2</v>
      </c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</row>
    <row r="3329" spans="1:17" x14ac:dyDescent="0.25">
      <c r="A3329" t="str">
        <f t="shared" si="51"/>
        <v>5_443</v>
      </c>
      <c r="B3329" s="1">
        <v>5</v>
      </c>
      <c r="C3329" s="1">
        <v>443</v>
      </c>
      <c r="D3329" s="1">
        <v>7.9268999999999998</v>
      </c>
      <c r="E3329" s="1">
        <v>7.3902999999999999</v>
      </c>
      <c r="F3329" s="1">
        <v>-2.2786999999999998E-3</v>
      </c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</row>
    <row r="3330" spans="1:17" x14ac:dyDescent="0.25">
      <c r="A3330" t="str">
        <f t="shared" si="51"/>
        <v>5_444</v>
      </c>
      <c r="B3330" s="1">
        <v>5</v>
      </c>
      <c r="C3330" s="1">
        <v>444</v>
      </c>
      <c r="D3330" s="1">
        <v>7.5618999999999996</v>
      </c>
      <c r="E3330" s="1">
        <v>7.4379</v>
      </c>
      <c r="F3330" s="1">
        <v>-2.3668000000000002E-2</v>
      </c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</row>
    <row r="3331" spans="1:17" x14ac:dyDescent="0.25">
      <c r="A3331" t="str">
        <f t="shared" ref="A3331:A3394" si="52">B3331&amp;"_"&amp;C3331</f>
        <v>5_445</v>
      </c>
      <c r="B3331" s="1">
        <v>5</v>
      </c>
      <c r="C3331" s="1">
        <v>445</v>
      </c>
      <c r="D3331" s="1">
        <v>7.3044000000000002</v>
      </c>
      <c r="E3331" s="1">
        <v>7.4844999999999997</v>
      </c>
      <c r="F3331" s="1">
        <v>-1.0489999999999999E-2</v>
      </c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</row>
    <row r="3332" spans="1:17" x14ac:dyDescent="0.25">
      <c r="A3332" t="str">
        <f t="shared" si="52"/>
        <v>5_446</v>
      </c>
      <c r="B3332" s="1">
        <v>5</v>
      </c>
      <c r="C3332" s="1">
        <v>446</v>
      </c>
      <c r="D3332" s="1">
        <v>6.9459</v>
      </c>
      <c r="E3332" s="1">
        <v>7.5285000000000002</v>
      </c>
      <c r="F3332" s="1">
        <v>-4.8329999999999996E-3</v>
      </c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</row>
    <row r="3333" spans="1:17" x14ac:dyDescent="0.25">
      <c r="A3333" t="str">
        <f t="shared" si="52"/>
        <v>5_447</v>
      </c>
      <c r="B3333" s="1">
        <v>5</v>
      </c>
      <c r="C3333" s="1">
        <v>447</v>
      </c>
      <c r="D3333" s="1">
        <v>6.9229000000000003</v>
      </c>
      <c r="E3333" s="1">
        <v>7.5723000000000003</v>
      </c>
      <c r="F3333" s="1">
        <v>1.1410999999999999E-3</v>
      </c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</row>
    <row r="3334" spans="1:17" x14ac:dyDescent="0.25">
      <c r="A3334" t="str">
        <f t="shared" si="52"/>
        <v>5_448</v>
      </c>
      <c r="B3334" s="1">
        <v>5</v>
      </c>
      <c r="C3334" s="1">
        <v>448</v>
      </c>
      <c r="D3334" s="1">
        <v>6.7824</v>
      </c>
      <c r="E3334" s="1">
        <v>7.6161000000000003</v>
      </c>
      <c r="F3334" s="1">
        <v>2.2776999999999999E-2</v>
      </c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</row>
    <row r="3335" spans="1:17" x14ac:dyDescent="0.25">
      <c r="A3335" t="str">
        <f t="shared" si="52"/>
        <v>5_449</v>
      </c>
      <c r="B3335" s="1">
        <v>5</v>
      </c>
      <c r="C3335" s="1">
        <v>449</v>
      </c>
      <c r="D3335" s="1">
        <v>6.7683999999999997</v>
      </c>
      <c r="E3335" s="1">
        <v>7.6600999999999999</v>
      </c>
      <c r="F3335" s="1">
        <v>2.5901E-2</v>
      </c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</row>
    <row r="3336" spans="1:17" x14ac:dyDescent="0.25">
      <c r="A3336" t="str">
        <f t="shared" si="52"/>
        <v>5_450</v>
      </c>
      <c r="B3336" s="1">
        <v>5</v>
      </c>
      <c r="C3336" s="1">
        <v>450</v>
      </c>
      <c r="D3336" s="1">
        <v>6.7995000000000001</v>
      </c>
      <c r="E3336" s="1">
        <v>7.7035</v>
      </c>
      <c r="F3336" s="1">
        <v>1.3957000000000001E-2</v>
      </c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</row>
    <row r="3337" spans="1:17" x14ac:dyDescent="0.25">
      <c r="A3337" t="str">
        <f t="shared" si="52"/>
        <v>5_451</v>
      </c>
      <c r="B3337" s="1">
        <v>5</v>
      </c>
      <c r="C3337" s="1">
        <v>451</v>
      </c>
      <c r="D3337" s="1">
        <v>6.7961999999999998</v>
      </c>
      <c r="E3337" s="1">
        <v>7.7473000000000001</v>
      </c>
      <c r="F3337" s="1">
        <v>3.6989000000000002E-3</v>
      </c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</row>
    <row r="3338" spans="1:17" x14ac:dyDescent="0.25">
      <c r="A3338" t="str">
        <f t="shared" si="52"/>
        <v>5_452</v>
      </c>
      <c r="B3338" s="1">
        <v>5</v>
      </c>
      <c r="C3338" s="1">
        <v>452</v>
      </c>
      <c r="D3338" s="1">
        <v>7.0679999999999996</v>
      </c>
      <c r="E3338" s="1">
        <v>7.7925000000000004</v>
      </c>
      <c r="F3338" s="1">
        <v>9.7252999999999992E-3</v>
      </c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</row>
    <row r="3339" spans="1:17" x14ac:dyDescent="0.25">
      <c r="A3339" t="str">
        <f t="shared" si="52"/>
        <v>5_453</v>
      </c>
      <c r="B3339" s="1">
        <v>5</v>
      </c>
      <c r="C3339" s="1">
        <v>453</v>
      </c>
      <c r="D3339" s="1">
        <v>6.9863999999999997</v>
      </c>
      <c r="E3339" s="1">
        <v>7.8385999999999996</v>
      </c>
      <c r="F3339" s="1">
        <v>-2.1031999999999999E-3</v>
      </c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</row>
    <row r="3340" spans="1:17" x14ac:dyDescent="0.25">
      <c r="A3340" t="str">
        <f t="shared" si="52"/>
        <v>5_454</v>
      </c>
      <c r="B3340" s="1">
        <v>5</v>
      </c>
      <c r="C3340" s="1">
        <v>454</v>
      </c>
      <c r="D3340" s="1">
        <v>7.2112999999999996</v>
      </c>
      <c r="E3340" s="1">
        <v>7.8849</v>
      </c>
      <c r="F3340" s="1">
        <v>2.1427999999999999E-2</v>
      </c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</row>
    <row r="3341" spans="1:17" x14ac:dyDescent="0.25">
      <c r="A3341" t="str">
        <f t="shared" si="52"/>
        <v>5_455</v>
      </c>
      <c r="B3341" s="1">
        <v>5</v>
      </c>
      <c r="C3341" s="1">
        <v>455</v>
      </c>
      <c r="D3341" s="1">
        <v>7.1523000000000003</v>
      </c>
      <c r="E3341" s="1">
        <v>7.9316000000000004</v>
      </c>
      <c r="F3341" s="1">
        <v>8.5235999999999992E-3</v>
      </c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</row>
    <row r="3342" spans="1:17" x14ac:dyDescent="0.25">
      <c r="A3342" t="str">
        <f t="shared" si="52"/>
        <v>5_456</v>
      </c>
      <c r="B3342" s="1">
        <v>5</v>
      </c>
      <c r="C3342" s="1">
        <v>456</v>
      </c>
      <c r="D3342" s="1">
        <v>7.2450000000000001</v>
      </c>
      <c r="E3342" s="1">
        <v>7.9787999999999997</v>
      </c>
      <c r="F3342" s="1">
        <v>1.8992999999999999E-2</v>
      </c>
      <c r="G3342" s="1"/>
      <c r="H3342" s="1"/>
      <c r="I3342" s="1"/>
      <c r="J3342" s="1"/>
      <c r="K3342" s="1"/>
      <c r="L3342" s="1"/>
      <c r="M3342" s="1"/>
      <c r="N3342" s="1"/>
      <c r="O3342" s="78"/>
      <c r="P3342" s="1"/>
      <c r="Q3342" s="1"/>
    </row>
    <row r="3343" spans="1:17" x14ac:dyDescent="0.25">
      <c r="A3343" t="str">
        <f t="shared" si="52"/>
        <v>5_457</v>
      </c>
      <c r="B3343" s="1">
        <v>5</v>
      </c>
      <c r="C3343" s="1">
        <v>457</v>
      </c>
      <c r="D3343" s="1">
        <v>6.5098000000000003</v>
      </c>
      <c r="E3343" s="1">
        <v>8.0244999999999997</v>
      </c>
      <c r="F3343" s="1">
        <v>-2.0854999999999999E-2</v>
      </c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</row>
    <row r="3344" spans="1:17" x14ac:dyDescent="0.25">
      <c r="A3344" t="str">
        <f t="shared" si="52"/>
        <v>5_458</v>
      </c>
      <c r="B3344" s="1">
        <v>5</v>
      </c>
      <c r="C3344" s="1">
        <v>458</v>
      </c>
      <c r="D3344" s="1">
        <v>6.6414</v>
      </c>
      <c r="E3344" s="1">
        <v>8.0679999999999996</v>
      </c>
      <c r="F3344" s="1">
        <v>2.2991999999999999E-2</v>
      </c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</row>
    <row r="3345" spans="1:17" x14ac:dyDescent="0.25">
      <c r="A3345" t="str">
        <f t="shared" si="52"/>
        <v>5_459</v>
      </c>
      <c r="B3345" s="1">
        <v>5</v>
      </c>
      <c r="C3345" s="1">
        <v>459</v>
      </c>
      <c r="D3345" s="1">
        <v>6.6478000000000002</v>
      </c>
      <c r="E3345" s="1">
        <v>8.1134000000000004</v>
      </c>
      <c r="F3345" s="1">
        <v>1.9255000000000001E-2</v>
      </c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</row>
    <row r="3346" spans="1:17" x14ac:dyDescent="0.25">
      <c r="A3346" t="str">
        <f t="shared" si="52"/>
        <v>5_460</v>
      </c>
      <c r="B3346" s="1">
        <v>5</v>
      </c>
      <c r="C3346" s="1">
        <v>460</v>
      </c>
      <c r="D3346" s="1">
        <v>6.2282999999999999</v>
      </c>
      <c r="E3346" s="1">
        <v>8.1567000000000007</v>
      </c>
      <c r="F3346" s="1">
        <v>-1.7807E-2</v>
      </c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</row>
    <row r="3347" spans="1:17" x14ac:dyDescent="0.25">
      <c r="A3347" t="str">
        <f t="shared" si="52"/>
        <v>5_461</v>
      </c>
      <c r="B3347" s="1">
        <v>5</v>
      </c>
      <c r="C3347" s="1">
        <v>461</v>
      </c>
      <c r="D3347" s="1">
        <v>6.4397000000000002</v>
      </c>
      <c r="E3347" s="1">
        <v>8.1989999999999998</v>
      </c>
      <c r="F3347" s="1">
        <v>-7.4872000000000003E-3</v>
      </c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</row>
    <row r="3348" spans="1:17" x14ac:dyDescent="0.25">
      <c r="A3348" t="str">
        <f t="shared" si="52"/>
        <v>5_462</v>
      </c>
      <c r="B3348" s="1">
        <v>5</v>
      </c>
      <c r="C3348" s="1">
        <v>462</v>
      </c>
      <c r="D3348" s="1">
        <v>6.3186999999999998</v>
      </c>
      <c r="E3348" s="1">
        <v>8.2429000000000006</v>
      </c>
      <c r="F3348" s="1">
        <v>-1.6490999999999999E-2</v>
      </c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</row>
    <row r="3349" spans="1:17" x14ac:dyDescent="0.25">
      <c r="A3349" t="str">
        <f t="shared" si="52"/>
        <v>5_463</v>
      </c>
      <c r="B3349" s="1">
        <v>5</v>
      </c>
      <c r="C3349" s="1">
        <v>463</v>
      </c>
      <c r="D3349" s="1">
        <v>6.7713000000000001</v>
      </c>
      <c r="E3349" s="1">
        <v>8.2891999999999992</v>
      </c>
      <c r="F3349" s="1">
        <v>2.7966000000000001E-2</v>
      </c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</row>
    <row r="3350" spans="1:17" x14ac:dyDescent="0.25">
      <c r="A3350" t="str">
        <f t="shared" si="52"/>
        <v>5_464</v>
      </c>
      <c r="B3350" s="1">
        <v>5</v>
      </c>
      <c r="C3350" s="1">
        <v>464</v>
      </c>
      <c r="D3350" s="1">
        <v>6.4283000000000001</v>
      </c>
      <c r="E3350" s="1">
        <v>8.3344000000000005</v>
      </c>
      <c r="F3350" s="1">
        <v>-3.7228000000000001E-3</v>
      </c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</row>
    <row r="3351" spans="1:17" x14ac:dyDescent="0.25">
      <c r="A3351" t="str">
        <f t="shared" si="52"/>
        <v>5_465</v>
      </c>
      <c r="B3351" s="1">
        <v>5</v>
      </c>
      <c r="C3351" s="1">
        <v>465</v>
      </c>
      <c r="D3351" s="1">
        <v>6.1772</v>
      </c>
      <c r="E3351" s="1">
        <v>8.3774999999999995</v>
      </c>
      <c r="F3351" s="1">
        <v>7.0435000000000003E-3</v>
      </c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</row>
    <row r="3352" spans="1:17" x14ac:dyDescent="0.25">
      <c r="A3352" t="str">
        <f t="shared" si="52"/>
        <v>5_466</v>
      </c>
      <c r="B3352" s="1">
        <v>5</v>
      </c>
      <c r="C3352" s="1">
        <v>466</v>
      </c>
      <c r="D3352" s="1">
        <v>6.1820000000000004</v>
      </c>
      <c r="E3352" s="1">
        <v>8.4212000000000007</v>
      </c>
      <c r="F3352" s="1">
        <v>-4.2354000000000003E-3</v>
      </c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</row>
    <row r="3353" spans="1:17" x14ac:dyDescent="0.25">
      <c r="A3353" t="str">
        <f t="shared" si="52"/>
        <v>5_467</v>
      </c>
      <c r="B3353" s="1">
        <v>5</v>
      </c>
      <c r="C3353" s="1">
        <v>467</v>
      </c>
      <c r="D3353" s="1">
        <v>5.7663000000000002</v>
      </c>
      <c r="E3353" s="1">
        <v>8.4638000000000009</v>
      </c>
      <c r="F3353" s="1">
        <v>1.3088000000000001E-2</v>
      </c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</row>
    <row r="3354" spans="1:17" x14ac:dyDescent="0.25">
      <c r="A3354" t="str">
        <f t="shared" si="52"/>
        <v>5_468</v>
      </c>
      <c r="B3354" s="1">
        <v>5</v>
      </c>
      <c r="C3354" s="1">
        <v>468</v>
      </c>
      <c r="D3354" s="1">
        <v>5.7077999999999998</v>
      </c>
      <c r="E3354" s="1">
        <v>8.5040999999999993</v>
      </c>
      <c r="F3354" s="1">
        <v>2.0227000000000001E-3</v>
      </c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</row>
    <row r="3355" spans="1:17" x14ac:dyDescent="0.25">
      <c r="A3355" t="str">
        <f t="shared" si="52"/>
        <v>5_469</v>
      </c>
      <c r="B3355" s="1">
        <v>5</v>
      </c>
      <c r="C3355" s="1">
        <v>469</v>
      </c>
      <c r="D3355" s="1">
        <v>5.2122999999999999</v>
      </c>
      <c r="E3355" s="1">
        <v>8.5436999999999994</v>
      </c>
      <c r="F3355" s="1">
        <v>7.4162999999999998E-3</v>
      </c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</row>
    <row r="3356" spans="1:17" x14ac:dyDescent="0.25">
      <c r="A3356" t="str">
        <f t="shared" si="52"/>
        <v>5_470</v>
      </c>
      <c r="B3356" s="1">
        <v>5</v>
      </c>
      <c r="C3356" s="1">
        <v>470</v>
      </c>
      <c r="D3356" s="1">
        <v>5.4532999999999996</v>
      </c>
      <c r="E3356" s="1">
        <v>8.5815000000000001</v>
      </c>
      <c r="F3356" s="1">
        <v>9.6387999999999995E-3</v>
      </c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</row>
    <row r="3357" spans="1:17" x14ac:dyDescent="0.25">
      <c r="A3357" t="str">
        <f t="shared" si="52"/>
        <v>5_471</v>
      </c>
      <c r="B3357" s="1">
        <v>5</v>
      </c>
      <c r="C3357" s="1">
        <v>471</v>
      </c>
      <c r="D3357" s="1">
        <v>5.7339000000000002</v>
      </c>
      <c r="E3357" s="1">
        <v>8.6216000000000008</v>
      </c>
      <c r="F3357" s="1">
        <v>-6.4999999999999997E-3</v>
      </c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</row>
    <row r="3358" spans="1:17" x14ac:dyDescent="0.25">
      <c r="A3358" t="str">
        <f t="shared" si="52"/>
        <v>5_472</v>
      </c>
      <c r="B3358" s="1">
        <v>5</v>
      </c>
      <c r="C3358" s="1">
        <v>472</v>
      </c>
      <c r="D3358" s="1">
        <v>5.9546999999999999</v>
      </c>
      <c r="E3358" s="1">
        <v>8.6638999999999999</v>
      </c>
      <c r="F3358" s="1">
        <v>9.1231999999999999E-4</v>
      </c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</row>
    <row r="3359" spans="1:17" x14ac:dyDescent="0.25">
      <c r="A3359" t="str">
        <f t="shared" si="52"/>
        <v>5_473</v>
      </c>
      <c r="B3359" s="1">
        <v>5</v>
      </c>
      <c r="C3359" s="1">
        <v>473</v>
      </c>
      <c r="D3359" s="1">
        <v>6.0704000000000002</v>
      </c>
      <c r="E3359" s="1">
        <v>8.7070000000000007</v>
      </c>
      <c r="F3359" s="1">
        <v>9.6361999999999993E-3</v>
      </c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</row>
    <row r="3360" spans="1:17" x14ac:dyDescent="0.25">
      <c r="A3360" t="str">
        <f t="shared" si="52"/>
        <v>5_474</v>
      </c>
      <c r="B3360" s="1">
        <v>5</v>
      </c>
      <c r="C3360" s="1">
        <v>474</v>
      </c>
      <c r="D3360" s="1">
        <v>6.3689</v>
      </c>
      <c r="E3360" s="1">
        <v>8.7521000000000004</v>
      </c>
      <c r="F3360" s="1">
        <v>3.2081000000000002E-3</v>
      </c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</row>
    <row r="3361" spans="1:17" x14ac:dyDescent="0.25">
      <c r="A3361" t="str">
        <f t="shared" si="52"/>
        <v>5_475</v>
      </c>
      <c r="B3361" s="1">
        <v>5</v>
      </c>
      <c r="C3361" s="1">
        <v>475</v>
      </c>
      <c r="D3361" s="1">
        <v>6.8094000000000001</v>
      </c>
      <c r="E3361" s="1">
        <v>8.8007000000000009</v>
      </c>
      <c r="F3361" s="1">
        <v>-5.0416999999999997E-3</v>
      </c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</row>
    <row r="3362" spans="1:17" x14ac:dyDescent="0.25">
      <c r="A3362" t="str">
        <f t="shared" si="52"/>
        <v>5_476</v>
      </c>
      <c r="B3362" s="1">
        <v>5</v>
      </c>
      <c r="C3362" s="1">
        <v>476</v>
      </c>
      <c r="D3362" s="1">
        <v>6.8864999999999998</v>
      </c>
      <c r="E3362" s="1">
        <v>8.8510000000000009</v>
      </c>
      <c r="F3362" s="1">
        <v>-1.9118E-2</v>
      </c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</row>
    <row r="3363" spans="1:17" x14ac:dyDescent="0.25">
      <c r="A3363" t="str">
        <f t="shared" si="52"/>
        <v>5_477</v>
      </c>
      <c r="B3363" s="1">
        <v>5</v>
      </c>
      <c r="C3363" s="1">
        <v>477</v>
      </c>
      <c r="D3363" s="1">
        <v>6.7937000000000003</v>
      </c>
      <c r="E3363" s="1">
        <v>8.9007000000000005</v>
      </c>
      <c r="F3363" s="1">
        <v>7.4673999999999999E-3</v>
      </c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</row>
    <row r="3364" spans="1:17" x14ac:dyDescent="0.25">
      <c r="A3364" t="str">
        <f t="shared" si="52"/>
        <v>5_478</v>
      </c>
      <c r="B3364" s="1">
        <v>5</v>
      </c>
      <c r="C3364" s="1">
        <v>478</v>
      </c>
      <c r="D3364" s="1">
        <v>6.9928999999999997</v>
      </c>
      <c r="E3364" s="1">
        <v>8.9532000000000007</v>
      </c>
      <c r="F3364" s="1">
        <v>1.6688E-3</v>
      </c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</row>
    <row r="3365" spans="1:17" x14ac:dyDescent="0.25">
      <c r="A3365" t="str">
        <f t="shared" si="52"/>
        <v>5_479</v>
      </c>
      <c r="B3365" s="1">
        <v>5</v>
      </c>
      <c r="C3365" s="1">
        <v>479</v>
      </c>
      <c r="D3365" s="1">
        <v>7.3665000000000003</v>
      </c>
      <c r="E3365" s="1">
        <v>9.0067000000000004</v>
      </c>
      <c r="F3365" s="1">
        <v>5.4266000000000004E-4</v>
      </c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</row>
    <row r="3366" spans="1:17" x14ac:dyDescent="0.25">
      <c r="A3366" t="str">
        <f t="shared" si="52"/>
        <v>5_480</v>
      </c>
      <c r="B3366" s="1">
        <v>5</v>
      </c>
      <c r="C3366" s="1">
        <v>480</v>
      </c>
      <c r="D3366" s="1">
        <v>7.1863999999999999</v>
      </c>
      <c r="E3366" s="1">
        <v>9.0616000000000003</v>
      </c>
      <c r="F3366" s="1">
        <v>1.3701E-2</v>
      </c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</row>
    <row r="3367" spans="1:17" x14ac:dyDescent="0.25">
      <c r="A3367" t="str">
        <f t="shared" si="52"/>
        <v>5_481</v>
      </c>
      <c r="B3367" s="1">
        <v>5</v>
      </c>
      <c r="C3367" s="1">
        <v>481</v>
      </c>
      <c r="D3367" s="1">
        <v>7.0583999999999998</v>
      </c>
      <c r="E3367" s="1">
        <v>9.1158000000000001</v>
      </c>
      <c r="F3367" s="1">
        <v>-1.0168E-3</v>
      </c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</row>
    <row r="3368" spans="1:17" x14ac:dyDescent="0.25">
      <c r="A3368" t="str">
        <f t="shared" si="52"/>
        <v>5_482</v>
      </c>
      <c r="B3368" s="1">
        <v>5</v>
      </c>
      <c r="C3368" s="1">
        <v>482</v>
      </c>
      <c r="D3368" s="1">
        <v>6.9138000000000002</v>
      </c>
      <c r="E3368" s="1">
        <v>9.1690000000000005</v>
      </c>
      <c r="F3368" s="1">
        <v>1.3465E-2</v>
      </c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</row>
    <row r="3369" spans="1:17" x14ac:dyDescent="0.25">
      <c r="A3369" t="str">
        <f t="shared" si="52"/>
        <v>5_483</v>
      </c>
      <c r="B3369" s="1">
        <v>5</v>
      </c>
      <c r="C3369" s="1">
        <v>483</v>
      </c>
      <c r="D3369" s="1">
        <v>7.0922999999999998</v>
      </c>
      <c r="E3369" s="1">
        <v>9.2219999999999995</v>
      </c>
      <c r="F3369" s="1">
        <v>1.7566999999999999E-2</v>
      </c>
      <c r="G3369" s="1"/>
      <c r="H3369" s="1"/>
      <c r="I3369" s="1"/>
      <c r="J3369" s="1"/>
      <c r="K3369" s="1"/>
      <c r="L3369" s="1"/>
      <c r="M3369" s="1"/>
      <c r="N3369" s="78"/>
      <c r="O3369" s="1"/>
      <c r="P3369" s="1"/>
      <c r="Q3369" s="1"/>
    </row>
    <row r="3370" spans="1:17" x14ac:dyDescent="0.25">
      <c r="A3370" t="str">
        <f t="shared" si="52"/>
        <v>5_484</v>
      </c>
      <c r="B3370" s="1">
        <v>5</v>
      </c>
      <c r="C3370" s="1">
        <v>484</v>
      </c>
      <c r="D3370" s="1">
        <v>7.0415000000000001</v>
      </c>
      <c r="E3370" s="1">
        <v>9.2760999999999996</v>
      </c>
      <c r="F3370" s="1">
        <v>1.9595999999999999E-2</v>
      </c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</row>
    <row r="3371" spans="1:17" x14ac:dyDescent="0.25">
      <c r="A3371" t="str">
        <f t="shared" si="52"/>
        <v>5_485</v>
      </c>
      <c r="B3371" s="1">
        <v>5</v>
      </c>
      <c r="C3371" s="1">
        <v>485</v>
      </c>
      <c r="D3371" s="1">
        <v>7.3719999999999999</v>
      </c>
      <c r="E3371" s="1">
        <v>9.3331</v>
      </c>
      <c r="F3371" s="1">
        <v>4.5685999999999999E-3</v>
      </c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</row>
    <row r="3372" spans="1:17" x14ac:dyDescent="0.25">
      <c r="A3372" t="str">
        <f t="shared" si="52"/>
        <v>5_486</v>
      </c>
      <c r="B3372" s="1">
        <v>5</v>
      </c>
      <c r="C3372" s="1">
        <v>486</v>
      </c>
      <c r="D3372" s="1">
        <v>7.5697000000000001</v>
      </c>
      <c r="E3372" s="1">
        <v>9.3914000000000009</v>
      </c>
      <c r="F3372" s="1">
        <v>1.523E-2</v>
      </c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</row>
    <row r="3373" spans="1:17" x14ac:dyDescent="0.25">
      <c r="A3373" t="str">
        <f t="shared" si="52"/>
        <v>5_487</v>
      </c>
      <c r="B3373" s="1">
        <v>5</v>
      </c>
      <c r="C3373" s="1">
        <v>487</v>
      </c>
      <c r="D3373" s="1">
        <v>7.2858000000000001</v>
      </c>
      <c r="E3373" s="1">
        <v>9.4498999999999995</v>
      </c>
      <c r="F3373" s="1">
        <v>-1.3161000000000001E-2</v>
      </c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</row>
    <row r="3374" spans="1:17" x14ac:dyDescent="0.25">
      <c r="A3374" t="str">
        <f t="shared" si="52"/>
        <v>5_488</v>
      </c>
      <c r="B3374" s="1">
        <v>5</v>
      </c>
      <c r="C3374" s="1">
        <v>488</v>
      </c>
      <c r="D3374" s="1">
        <v>7.0071000000000003</v>
      </c>
      <c r="E3374" s="1">
        <v>9.5065000000000008</v>
      </c>
      <c r="F3374" s="1">
        <v>2.1254999999999998E-3</v>
      </c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</row>
    <row r="3375" spans="1:17" x14ac:dyDescent="0.25">
      <c r="A3375" t="str">
        <f t="shared" si="52"/>
        <v>5_489</v>
      </c>
      <c r="B3375" s="1">
        <v>5</v>
      </c>
      <c r="C3375" s="1">
        <v>489</v>
      </c>
      <c r="D3375" s="1">
        <v>7.0721999999999996</v>
      </c>
      <c r="E3375" s="1">
        <v>9.5611999999999995</v>
      </c>
      <c r="F3375" s="1">
        <v>2.2395999999999999E-2</v>
      </c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</row>
    <row r="3376" spans="1:17" x14ac:dyDescent="0.25">
      <c r="A3376" t="str">
        <f t="shared" si="52"/>
        <v>5_490</v>
      </c>
      <c r="B3376" s="1">
        <v>5</v>
      </c>
      <c r="C3376" s="1">
        <v>490</v>
      </c>
      <c r="D3376" s="1">
        <v>7.2195999999999998</v>
      </c>
      <c r="E3376" s="1">
        <v>9.6181000000000001</v>
      </c>
      <c r="F3376" s="1">
        <v>2.0483000000000001E-2</v>
      </c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</row>
    <row r="3377" spans="1:17" x14ac:dyDescent="0.25">
      <c r="A3377" t="str">
        <f t="shared" si="52"/>
        <v>5_491</v>
      </c>
      <c r="B3377" s="1">
        <v>5</v>
      </c>
      <c r="C3377" s="1">
        <v>491</v>
      </c>
      <c r="D3377" s="1">
        <v>6.7533000000000003</v>
      </c>
      <c r="E3377" s="1">
        <v>9.6738</v>
      </c>
      <c r="F3377" s="1">
        <v>1.1164E-2</v>
      </c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</row>
    <row r="3378" spans="1:17" x14ac:dyDescent="0.25">
      <c r="A3378" t="str">
        <f t="shared" si="52"/>
        <v>5_492</v>
      </c>
      <c r="B3378" s="1">
        <v>5</v>
      </c>
      <c r="C3378" s="1">
        <v>492</v>
      </c>
      <c r="D3378" s="1">
        <v>7.0548999999999999</v>
      </c>
      <c r="E3378" s="1">
        <v>9.7293000000000003</v>
      </c>
      <c r="F3378" s="1">
        <v>2.0424000000000001E-2</v>
      </c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</row>
    <row r="3379" spans="1:17" x14ac:dyDescent="0.25">
      <c r="A3379" t="str">
        <f t="shared" si="52"/>
        <v>5_493</v>
      </c>
      <c r="B3379" s="1">
        <v>5</v>
      </c>
      <c r="C3379" s="1">
        <v>493</v>
      </c>
      <c r="D3379" s="1">
        <v>7.5608000000000004</v>
      </c>
      <c r="E3379" s="1">
        <v>9.7888999999999999</v>
      </c>
      <c r="F3379" s="1">
        <v>3.0880999999999999E-3</v>
      </c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</row>
    <row r="3380" spans="1:17" x14ac:dyDescent="0.25">
      <c r="A3380" t="str">
        <f t="shared" si="52"/>
        <v>5_494</v>
      </c>
      <c r="B3380" s="1">
        <v>5</v>
      </c>
      <c r="C3380" s="1">
        <v>494</v>
      </c>
      <c r="D3380" s="1">
        <v>7.6162000000000001</v>
      </c>
      <c r="E3380" s="1">
        <v>9.8506999999999998</v>
      </c>
      <c r="F3380" s="1">
        <v>-6.4955999999999998E-3</v>
      </c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</row>
    <row r="3381" spans="1:17" x14ac:dyDescent="0.25">
      <c r="A3381" t="str">
        <f t="shared" si="52"/>
        <v>5_495</v>
      </c>
      <c r="B3381" s="1">
        <v>5</v>
      </c>
      <c r="C3381" s="1">
        <v>495</v>
      </c>
      <c r="D3381" s="1">
        <v>7.48</v>
      </c>
      <c r="E3381" s="1">
        <v>9.9126999999999992</v>
      </c>
      <c r="F3381" s="1">
        <v>1.5681E-2</v>
      </c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</row>
    <row r="3382" spans="1:17" x14ac:dyDescent="0.25">
      <c r="A3382" t="str">
        <f t="shared" si="52"/>
        <v>5_496</v>
      </c>
      <c r="B3382" s="1">
        <v>5</v>
      </c>
      <c r="C3382" s="1">
        <v>496</v>
      </c>
      <c r="D3382" s="1">
        <v>7.7504</v>
      </c>
      <c r="E3382" s="1">
        <v>9.9765999999999995</v>
      </c>
      <c r="F3382" s="1">
        <v>1.3664000000000001E-2</v>
      </c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</row>
    <row r="3383" spans="1:17" x14ac:dyDescent="0.25">
      <c r="A3383" t="str">
        <f t="shared" si="52"/>
        <v>5_497</v>
      </c>
      <c r="B3383" s="1">
        <v>5</v>
      </c>
      <c r="C3383" s="1">
        <v>497</v>
      </c>
      <c r="D3383" s="1">
        <v>7.9429999999999996</v>
      </c>
      <c r="E3383" s="1">
        <v>10.042999999999999</v>
      </c>
      <c r="F3383" s="1">
        <v>1.1381E-2</v>
      </c>
      <c r="G3383" s="1"/>
      <c r="H3383" s="1"/>
      <c r="I3383" s="1"/>
      <c r="J3383" s="1"/>
      <c r="K3383" s="1"/>
      <c r="L3383" s="1"/>
      <c r="M3383" s="1"/>
      <c r="N3383" s="78"/>
      <c r="O3383" s="1"/>
      <c r="P3383" s="1"/>
      <c r="Q3383" s="1"/>
    </row>
    <row r="3384" spans="1:17" x14ac:dyDescent="0.25">
      <c r="A3384" t="str">
        <f t="shared" si="52"/>
        <v>5_498</v>
      </c>
      <c r="B3384" s="1">
        <v>5</v>
      </c>
      <c r="C3384" s="1">
        <v>498</v>
      </c>
      <c r="D3384" s="1">
        <v>7.7881999999999998</v>
      </c>
      <c r="E3384" s="1">
        <v>10.109</v>
      </c>
      <c r="F3384" s="1">
        <v>7.2767000000000003E-4</v>
      </c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</row>
    <row r="3385" spans="1:17" x14ac:dyDescent="0.25">
      <c r="A3385" t="str">
        <f t="shared" si="52"/>
        <v>5_499</v>
      </c>
      <c r="B3385" s="1">
        <v>5</v>
      </c>
      <c r="C3385" s="1">
        <v>499</v>
      </c>
      <c r="D3385" s="1">
        <v>7.3497000000000003</v>
      </c>
      <c r="E3385" s="1">
        <v>10.173999999999999</v>
      </c>
      <c r="F3385" s="1">
        <v>2.2341E-2</v>
      </c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</row>
    <row r="3386" spans="1:17" x14ac:dyDescent="0.25">
      <c r="A3386" t="str">
        <f t="shared" si="52"/>
        <v>5_500</v>
      </c>
      <c r="B3386" s="1">
        <v>5</v>
      </c>
      <c r="C3386" s="1">
        <v>500</v>
      </c>
      <c r="D3386" s="1">
        <v>7.4063999999999997</v>
      </c>
      <c r="E3386" s="1">
        <v>10.237</v>
      </c>
      <c r="F3386" s="1">
        <v>-3.2813999999999999E-3</v>
      </c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</row>
    <row r="3387" spans="1:17" x14ac:dyDescent="0.25">
      <c r="A3387" t="str">
        <f t="shared" si="52"/>
        <v>5_501</v>
      </c>
      <c r="B3387" s="1">
        <v>5</v>
      </c>
      <c r="C3387" s="1">
        <v>501</v>
      </c>
      <c r="D3387" s="1">
        <v>7.5160999999999998</v>
      </c>
      <c r="E3387" s="1">
        <v>10.301</v>
      </c>
      <c r="F3387" s="1">
        <v>-4.6148999999999999E-3</v>
      </c>
      <c r="G3387" s="1"/>
      <c r="H3387" s="1"/>
      <c r="I3387" s="1"/>
      <c r="J3387" s="1"/>
      <c r="K3387" s="1"/>
      <c r="L3387" s="1"/>
      <c r="M3387" s="1"/>
      <c r="N3387" s="1"/>
      <c r="O3387" s="1"/>
      <c r="P3387" s="78"/>
      <c r="Q3387" s="78"/>
    </row>
    <row r="3388" spans="1:17" x14ac:dyDescent="0.25">
      <c r="A3388" t="str">
        <f t="shared" si="52"/>
        <v>5_502</v>
      </c>
      <c r="B3388" s="1">
        <v>5</v>
      </c>
      <c r="C3388" s="1">
        <v>502</v>
      </c>
      <c r="D3388" s="1">
        <v>7.6337999999999999</v>
      </c>
      <c r="E3388" s="1">
        <v>10.366</v>
      </c>
      <c r="F3388" s="1">
        <v>1.2449999999999999E-2</v>
      </c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</row>
    <row r="3389" spans="1:17" x14ac:dyDescent="0.25">
      <c r="A3389" t="str">
        <f t="shared" si="52"/>
        <v>5_503</v>
      </c>
      <c r="B3389" s="1">
        <v>5</v>
      </c>
      <c r="C3389" s="1">
        <v>503</v>
      </c>
      <c r="D3389" s="1">
        <v>7.3308999999999997</v>
      </c>
      <c r="E3389" s="1">
        <v>10.432</v>
      </c>
      <c r="F3389" s="1">
        <v>-4.7694E-3</v>
      </c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</row>
    <row r="3390" spans="1:17" x14ac:dyDescent="0.25">
      <c r="A3390" t="str">
        <f t="shared" si="52"/>
        <v>5_504</v>
      </c>
      <c r="B3390" s="1">
        <v>5</v>
      </c>
      <c r="C3390" s="1">
        <v>504</v>
      </c>
      <c r="D3390" s="1">
        <v>7.4534000000000002</v>
      </c>
      <c r="E3390" s="1">
        <v>10.497</v>
      </c>
      <c r="F3390" s="1">
        <v>1.5337999999999999E-2</v>
      </c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</row>
    <row r="3391" spans="1:17" x14ac:dyDescent="0.25">
      <c r="A3391" t="str">
        <f t="shared" si="52"/>
        <v>5_505</v>
      </c>
      <c r="B3391" s="1">
        <v>5</v>
      </c>
      <c r="C3391" s="1">
        <v>505</v>
      </c>
      <c r="D3391" s="1">
        <v>7.6740000000000004</v>
      </c>
      <c r="E3391" s="1">
        <v>10.561999999999999</v>
      </c>
      <c r="F3391" s="1">
        <v>1.6766999999999999E-3</v>
      </c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</row>
    <row r="3392" spans="1:17" x14ac:dyDescent="0.25">
      <c r="A3392" t="str">
        <f t="shared" si="52"/>
        <v>5_506</v>
      </c>
      <c r="B3392" s="1">
        <v>5</v>
      </c>
      <c r="C3392" s="1">
        <v>506</v>
      </c>
      <c r="D3392" s="1">
        <v>8.2306000000000008</v>
      </c>
      <c r="E3392" s="1">
        <v>10.632999999999999</v>
      </c>
      <c r="F3392" s="1">
        <v>-4.4999999999999997E-3</v>
      </c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</row>
    <row r="3393" spans="1:17" x14ac:dyDescent="0.25">
      <c r="A3393" t="str">
        <f t="shared" si="52"/>
        <v>5_507</v>
      </c>
      <c r="B3393" s="1">
        <v>5</v>
      </c>
      <c r="C3393" s="1">
        <v>507</v>
      </c>
      <c r="D3393" s="1">
        <v>8.0140999999999991</v>
      </c>
      <c r="E3393" s="1">
        <v>10.706</v>
      </c>
      <c r="F3393" s="1">
        <v>1.7575E-2</v>
      </c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</row>
    <row r="3394" spans="1:17" x14ac:dyDescent="0.25">
      <c r="A3394" t="str">
        <f t="shared" si="52"/>
        <v>5_508</v>
      </c>
      <c r="B3394" s="1">
        <v>5</v>
      </c>
      <c r="C3394" s="1">
        <v>508</v>
      </c>
      <c r="D3394" s="1">
        <v>8.1959</v>
      </c>
      <c r="E3394" s="1">
        <v>10.776999999999999</v>
      </c>
      <c r="F3394" s="1">
        <v>1.264E-2</v>
      </c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</row>
    <row r="3395" spans="1:17" x14ac:dyDescent="0.25">
      <c r="A3395" t="str">
        <f t="shared" ref="A3395:A3458" si="53">B3395&amp;"_"&amp;C3395</f>
        <v>5_509</v>
      </c>
      <c r="B3395" s="1">
        <v>5</v>
      </c>
      <c r="C3395" s="1">
        <v>509</v>
      </c>
      <c r="D3395" s="1">
        <v>7.7430000000000003</v>
      </c>
      <c r="E3395" s="1">
        <v>10.848000000000001</v>
      </c>
      <c r="F3395" s="1">
        <v>9.8093999999999994E-3</v>
      </c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</row>
    <row r="3396" spans="1:17" x14ac:dyDescent="0.25">
      <c r="A3396" t="str">
        <f t="shared" si="53"/>
        <v>5_510</v>
      </c>
      <c r="B3396" s="1">
        <v>5</v>
      </c>
      <c r="C3396" s="1">
        <v>510</v>
      </c>
      <c r="D3396" s="1">
        <v>8.0134000000000007</v>
      </c>
      <c r="E3396" s="1">
        <v>10.919</v>
      </c>
      <c r="F3396" s="1">
        <v>2.6291000000000001E-3</v>
      </c>
      <c r="G3396" s="1"/>
      <c r="H3396" s="1"/>
      <c r="I3396" s="1"/>
      <c r="J3396" s="1"/>
      <c r="K3396" s="1"/>
      <c r="L3396" s="78"/>
      <c r="M3396" s="1"/>
      <c r="N3396" s="1"/>
      <c r="O3396" s="1"/>
      <c r="P3396" s="1"/>
      <c r="Q3396" s="1"/>
    </row>
    <row r="3397" spans="1:17" x14ac:dyDescent="0.25">
      <c r="A3397" t="str">
        <f t="shared" si="53"/>
        <v>5_511</v>
      </c>
      <c r="B3397" s="1">
        <v>5</v>
      </c>
      <c r="C3397" s="1">
        <v>511</v>
      </c>
      <c r="D3397" s="1">
        <v>8.4542999999999999</v>
      </c>
      <c r="E3397" s="1">
        <v>10.994</v>
      </c>
      <c r="F3397" s="1">
        <v>1.4795000000000001E-2</v>
      </c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</row>
    <row r="3398" spans="1:17" x14ac:dyDescent="0.25">
      <c r="A3398" t="str">
        <f t="shared" si="53"/>
        <v>5_512</v>
      </c>
      <c r="B3398" s="1">
        <v>5</v>
      </c>
      <c r="C3398" s="1">
        <v>512</v>
      </c>
      <c r="D3398" s="1">
        <v>8.4120000000000008</v>
      </c>
      <c r="E3398" s="1">
        <v>11.07</v>
      </c>
      <c r="F3398" s="1">
        <v>1.0189999999999999E-3</v>
      </c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</row>
    <row r="3399" spans="1:17" x14ac:dyDescent="0.25">
      <c r="A3399" t="str">
        <f t="shared" si="53"/>
        <v>5_513</v>
      </c>
      <c r="B3399" s="1">
        <v>5</v>
      </c>
      <c r="C3399" s="1">
        <v>513</v>
      </c>
      <c r="D3399" s="1">
        <v>8.7333999999999996</v>
      </c>
      <c r="E3399" s="1">
        <v>11.151</v>
      </c>
      <c r="F3399" s="1">
        <v>4.5605999999999997E-3</v>
      </c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</row>
    <row r="3400" spans="1:17" x14ac:dyDescent="0.25">
      <c r="A3400" t="str">
        <f t="shared" si="53"/>
        <v>5_514</v>
      </c>
      <c r="B3400" s="1">
        <v>5</v>
      </c>
      <c r="C3400" s="1">
        <v>514</v>
      </c>
      <c r="D3400" s="1">
        <v>8.8134999999999994</v>
      </c>
      <c r="E3400" s="1">
        <v>11.233000000000001</v>
      </c>
      <c r="F3400" s="1">
        <v>-2.6927000000000001E-3</v>
      </c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</row>
    <row r="3401" spans="1:17" x14ac:dyDescent="0.25">
      <c r="A3401" t="str">
        <f t="shared" si="53"/>
        <v>5_515</v>
      </c>
      <c r="B3401" s="1">
        <v>5</v>
      </c>
      <c r="C3401" s="1">
        <v>515</v>
      </c>
      <c r="D3401" s="1">
        <v>9.1290999999999993</v>
      </c>
      <c r="E3401" s="1">
        <v>11.318</v>
      </c>
      <c r="F3401" s="1">
        <v>1.6655E-2</v>
      </c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</row>
    <row r="3402" spans="1:17" x14ac:dyDescent="0.25">
      <c r="A3402" t="str">
        <f t="shared" si="53"/>
        <v>5_516</v>
      </c>
      <c r="B3402" s="1">
        <v>5</v>
      </c>
      <c r="C3402" s="1">
        <v>516</v>
      </c>
      <c r="D3402" s="1">
        <v>9.0054999999999996</v>
      </c>
      <c r="E3402" s="1">
        <v>11.404</v>
      </c>
      <c r="F3402" s="1">
        <v>7.7250000000000001E-3</v>
      </c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</row>
    <row r="3403" spans="1:17" x14ac:dyDescent="0.25">
      <c r="A3403" t="str">
        <f t="shared" si="53"/>
        <v>5_517</v>
      </c>
      <c r="B3403" s="1">
        <v>5</v>
      </c>
      <c r="C3403" s="1">
        <v>517</v>
      </c>
      <c r="D3403" s="1">
        <v>9.0042000000000009</v>
      </c>
      <c r="E3403" s="1">
        <v>11.489000000000001</v>
      </c>
      <c r="F3403" s="1">
        <v>1.6367E-2</v>
      </c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</row>
    <row r="3404" spans="1:17" x14ac:dyDescent="0.25">
      <c r="A3404" t="str">
        <f t="shared" si="53"/>
        <v>5_518</v>
      </c>
      <c r="B3404" s="1">
        <v>5</v>
      </c>
      <c r="C3404" s="1">
        <v>518</v>
      </c>
      <c r="D3404" s="1">
        <v>8.6068999999999996</v>
      </c>
      <c r="E3404" s="1">
        <v>11.574</v>
      </c>
      <c r="F3404" s="1">
        <v>-1.1797E-2</v>
      </c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</row>
    <row r="3405" spans="1:17" x14ac:dyDescent="0.25">
      <c r="A3405" t="str">
        <f t="shared" si="53"/>
        <v>5_519</v>
      </c>
      <c r="B3405" s="1">
        <v>5</v>
      </c>
      <c r="C3405" s="1">
        <v>519</v>
      </c>
      <c r="D3405" s="1">
        <v>8.3960000000000008</v>
      </c>
      <c r="E3405" s="1">
        <v>11.656000000000001</v>
      </c>
      <c r="F3405" s="1">
        <v>3.2507000000000001E-2</v>
      </c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</row>
    <row r="3406" spans="1:17" x14ac:dyDescent="0.25">
      <c r="A3406" t="str">
        <f t="shared" si="53"/>
        <v>5_520</v>
      </c>
      <c r="B3406" s="1">
        <v>5</v>
      </c>
      <c r="C3406" s="1">
        <v>520</v>
      </c>
      <c r="D3406" s="1">
        <v>8.8766999999999996</v>
      </c>
      <c r="E3406" s="1">
        <v>11.741</v>
      </c>
      <c r="F3406" s="1">
        <v>3.2856000000000003E-2</v>
      </c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</row>
    <row r="3407" spans="1:17" x14ac:dyDescent="0.25">
      <c r="A3407" t="str">
        <f t="shared" si="53"/>
        <v>5_521</v>
      </c>
      <c r="B3407" s="1">
        <v>5</v>
      </c>
      <c r="C3407" s="1">
        <v>521</v>
      </c>
      <c r="D3407" s="1">
        <v>9.1136999999999997</v>
      </c>
      <c r="E3407" s="1">
        <v>11.827999999999999</v>
      </c>
      <c r="F3407" s="1">
        <v>4.8585E-3</v>
      </c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</row>
    <row r="3408" spans="1:17" x14ac:dyDescent="0.25">
      <c r="A3408" t="str">
        <f t="shared" si="53"/>
        <v>5_522</v>
      </c>
      <c r="B3408" s="1">
        <v>5</v>
      </c>
      <c r="C3408" s="1">
        <v>522</v>
      </c>
      <c r="D3408" s="1">
        <v>8.7815999999999992</v>
      </c>
      <c r="E3408" s="1">
        <v>11.914999999999999</v>
      </c>
      <c r="F3408" s="1">
        <v>1.8526000000000001E-2</v>
      </c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</row>
    <row r="3409" spans="1:17" x14ac:dyDescent="0.25">
      <c r="A3409" t="str">
        <f t="shared" si="53"/>
        <v>5_523</v>
      </c>
      <c r="B3409" s="1">
        <v>5</v>
      </c>
      <c r="C3409" s="1">
        <v>523</v>
      </c>
      <c r="D3409" s="1">
        <v>8.7516999999999996</v>
      </c>
      <c r="E3409" s="1">
        <v>12.004</v>
      </c>
      <c r="F3409" s="1">
        <v>-6.9699000000000002E-3</v>
      </c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</row>
    <row r="3410" spans="1:17" x14ac:dyDescent="0.25">
      <c r="A3410" t="str">
        <f t="shared" si="53"/>
        <v>5_524</v>
      </c>
      <c r="B3410" s="1">
        <v>5</v>
      </c>
      <c r="C3410" s="1">
        <v>524</v>
      </c>
      <c r="D3410" s="1">
        <v>9.0427999999999997</v>
      </c>
      <c r="E3410" s="1">
        <v>12.093999999999999</v>
      </c>
      <c r="F3410" s="1">
        <v>2.0306E-3</v>
      </c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</row>
    <row r="3411" spans="1:17" x14ac:dyDescent="0.25">
      <c r="A3411" t="str">
        <f t="shared" si="53"/>
        <v>5_525</v>
      </c>
      <c r="B3411" s="1">
        <v>5</v>
      </c>
      <c r="C3411" s="1">
        <v>525</v>
      </c>
      <c r="D3411" s="1">
        <v>9.5571000000000002</v>
      </c>
      <c r="E3411" s="1">
        <v>12.188000000000001</v>
      </c>
      <c r="F3411" s="1">
        <v>2.0192999999999999E-2</v>
      </c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</row>
    <row r="3412" spans="1:17" x14ac:dyDescent="0.25">
      <c r="A3412" t="str">
        <f t="shared" si="53"/>
        <v>5_526</v>
      </c>
      <c r="B3412" s="1">
        <v>5</v>
      </c>
      <c r="C3412" s="1">
        <v>526</v>
      </c>
      <c r="D3412" s="1">
        <v>9.3783999999999992</v>
      </c>
      <c r="E3412" s="1">
        <v>12.285</v>
      </c>
      <c r="F3412" s="1">
        <v>2.1257000000000002E-2</v>
      </c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</row>
    <row r="3413" spans="1:17" x14ac:dyDescent="0.25">
      <c r="A3413" t="str">
        <f t="shared" si="53"/>
        <v>5_527</v>
      </c>
      <c r="B3413" s="1">
        <v>5</v>
      </c>
      <c r="C3413" s="1">
        <v>527</v>
      </c>
      <c r="D3413" s="1">
        <v>10.27</v>
      </c>
      <c r="E3413" s="1">
        <v>12.385</v>
      </c>
      <c r="F3413" s="1">
        <v>3.4627999999999999E-2</v>
      </c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</row>
    <row r="3414" spans="1:17" x14ac:dyDescent="0.25">
      <c r="A3414" t="str">
        <f t="shared" si="53"/>
        <v>5_528</v>
      </c>
      <c r="B3414" s="1">
        <v>5</v>
      </c>
      <c r="C3414" s="1">
        <v>528</v>
      </c>
      <c r="D3414" s="1">
        <v>10.099</v>
      </c>
      <c r="E3414" s="1">
        <v>12.491</v>
      </c>
      <c r="F3414" s="1">
        <v>-7.9752999999999994E-3</v>
      </c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</row>
    <row r="3415" spans="1:17" x14ac:dyDescent="0.25">
      <c r="A3415" t="str">
        <f t="shared" si="53"/>
        <v>5_529</v>
      </c>
      <c r="B3415" s="1">
        <v>5</v>
      </c>
      <c r="C3415" s="1">
        <v>529</v>
      </c>
      <c r="D3415" s="1">
        <v>10.263</v>
      </c>
      <c r="E3415" s="1">
        <v>12.598000000000001</v>
      </c>
      <c r="F3415" s="1">
        <v>6.5242E-3</v>
      </c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</row>
    <row r="3416" spans="1:17" x14ac:dyDescent="0.25">
      <c r="A3416" t="str">
        <f t="shared" si="53"/>
        <v>5_530</v>
      </c>
      <c r="B3416" s="1">
        <v>5</v>
      </c>
      <c r="C3416" s="1">
        <v>530</v>
      </c>
      <c r="D3416" s="1">
        <v>10.028</v>
      </c>
      <c r="E3416" s="1">
        <v>12.705</v>
      </c>
      <c r="F3416" s="1">
        <v>4.9579999999999997E-3</v>
      </c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</row>
    <row r="3417" spans="1:17" x14ac:dyDescent="0.25">
      <c r="A3417" t="str">
        <f t="shared" si="53"/>
        <v>5_531</v>
      </c>
      <c r="B3417" s="1">
        <v>5</v>
      </c>
      <c r="C3417" s="1">
        <v>531</v>
      </c>
      <c r="D3417" s="1">
        <v>9.8786000000000005</v>
      </c>
      <c r="E3417" s="1">
        <v>12.811</v>
      </c>
      <c r="F3417" s="1">
        <v>-2.3535E-2</v>
      </c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</row>
    <row r="3418" spans="1:17" x14ac:dyDescent="0.25">
      <c r="A3418" t="str">
        <f t="shared" si="53"/>
        <v>5_532</v>
      </c>
      <c r="B3418" s="1">
        <v>5</v>
      </c>
      <c r="C3418" s="1">
        <v>532</v>
      </c>
      <c r="D3418" s="1">
        <v>9.8230000000000004</v>
      </c>
      <c r="E3418" s="1">
        <v>12.917999999999999</v>
      </c>
      <c r="F3418" s="1">
        <v>-1.1193E-2</v>
      </c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</row>
    <row r="3419" spans="1:17" x14ac:dyDescent="0.25">
      <c r="A3419" t="str">
        <f t="shared" si="53"/>
        <v>5_533</v>
      </c>
      <c r="B3419" s="1">
        <v>5</v>
      </c>
      <c r="C3419" s="1">
        <v>533</v>
      </c>
      <c r="D3419" s="1">
        <v>9.6457999999999995</v>
      </c>
      <c r="E3419" s="1">
        <v>13.023</v>
      </c>
      <c r="F3419" s="1">
        <v>2.3890000000000002E-2</v>
      </c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</row>
    <row r="3420" spans="1:17" x14ac:dyDescent="0.25">
      <c r="A3420" t="str">
        <f t="shared" si="53"/>
        <v>5_534</v>
      </c>
      <c r="B3420" s="1">
        <v>5</v>
      </c>
      <c r="C3420" s="1">
        <v>534</v>
      </c>
      <c r="D3420" s="1">
        <v>9.4581999999999997</v>
      </c>
      <c r="E3420" s="1">
        <v>13.127000000000001</v>
      </c>
      <c r="F3420" s="1">
        <v>1.7226000000000002E-2</v>
      </c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</row>
    <row r="3421" spans="1:17" x14ac:dyDescent="0.25">
      <c r="A3421" t="str">
        <f t="shared" si="53"/>
        <v>5_535</v>
      </c>
      <c r="B3421" s="1">
        <v>5</v>
      </c>
      <c r="C3421" s="1">
        <v>535</v>
      </c>
      <c r="D3421" s="1">
        <v>9.4955999999999996</v>
      </c>
      <c r="E3421" s="1">
        <v>13.231</v>
      </c>
      <c r="F3421" s="1">
        <v>1.3280999999999999E-2</v>
      </c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</row>
    <row r="3422" spans="1:17" x14ac:dyDescent="0.25">
      <c r="A3422" t="str">
        <f t="shared" si="53"/>
        <v>5_536</v>
      </c>
      <c r="B3422" s="1">
        <v>5</v>
      </c>
      <c r="C3422" s="1">
        <v>536</v>
      </c>
      <c r="D3422" s="1">
        <v>8.9204000000000008</v>
      </c>
      <c r="E3422" s="1">
        <v>13.333</v>
      </c>
      <c r="F3422" s="1">
        <v>-2.2830999999999999E-4</v>
      </c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</row>
    <row r="3423" spans="1:17" x14ac:dyDescent="0.25">
      <c r="A3423" t="str">
        <f t="shared" si="53"/>
        <v>5_537</v>
      </c>
      <c r="B3423" s="1">
        <v>5</v>
      </c>
      <c r="C3423" s="1">
        <v>537</v>
      </c>
      <c r="D3423" s="1">
        <v>9.0426000000000002</v>
      </c>
      <c r="E3423" s="1">
        <v>13.432</v>
      </c>
      <c r="F3423" s="1">
        <v>7.4453999999999996E-3</v>
      </c>
      <c r="G3423" s="1"/>
      <c r="H3423" s="1"/>
      <c r="I3423" s="1"/>
      <c r="J3423" s="1"/>
      <c r="K3423" s="1"/>
      <c r="L3423" s="1"/>
      <c r="M3423" s="1"/>
      <c r="N3423" s="1"/>
      <c r="O3423" s="1"/>
      <c r="P3423" s="78"/>
      <c r="Q3423" s="78"/>
    </row>
    <row r="3424" spans="1:17" x14ac:dyDescent="0.25">
      <c r="A3424" t="str">
        <f t="shared" si="53"/>
        <v>5_538</v>
      </c>
      <c r="B3424" s="1">
        <v>5</v>
      </c>
      <c r="C3424" s="1">
        <v>538</v>
      </c>
      <c r="D3424" s="1">
        <v>9.4045000000000005</v>
      </c>
      <c r="E3424" s="1">
        <v>13.538</v>
      </c>
      <c r="F3424" s="1">
        <v>-7.3657999999999996E-3</v>
      </c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</row>
    <row r="3425" spans="1:17" x14ac:dyDescent="0.25">
      <c r="A3425" t="str">
        <f t="shared" si="53"/>
        <v>5_539</v>
      </c>
      <c r="B3425" s="1">
        <v>5</v>
      </c>
      <c r="C3425" s="1">
        <v>539</v>
      </c>
      <c r="D3425" s="1">
        <v>9.7383000000000006</v>
      </c>
      <c r="E3425" s="1">
        <v>13.645</v>
      </c>
      <c r="F3425" s="1">
        <v>2.3245999999999999E-2</v>
      </c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</row>
    <row r="3426" spans="1:17" x14ac:dyDescent="0.25">
      <c r="A3426" t="str">
        <f t="shared" si="53"/>
        <v>5_540</v>
      </c>
      <c r="B3426" s="1">
        <v>5</v>
      </c>
      <c r="C3426" s="1">
        <v>540</v>
      </c>
      <c r="D3426" s="1">
        <v>9.6074000000000002</v>
      </c>
      <c r="E3426" s="1">
        <v>13.755000000000001</v>
      </c>
      <c r="F3426" s="1">
        <v>1.5783999999999999E-2</v>
      </c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</row>
    <row r="3427" spans="1:17" x14ac:dyDescent="0.25">
      <c r="A3427" t="str">
        <f t="shared" si="53"/>
        <v>5_541</v>
      </c>
      <c r="B3427" s="1">
        <v>5</v>
      </c>
      <c r="C3427" s="1">
        <v>541</v>
      </c>
      <c r="D3427" s="1">
        <v>9.6769999999999996</v>
      </c>
      <c r="E3427" s="1">
        <v>13.865</v>
      </c>
      <c r="F3427" s="1">
        <v>3.2041E-2</v>
      </c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</row>
    <row r="3428" spans="1:17" x14ac:dyDescent="0.25">
      <c r="A3428" t="str">
        <f t="shared" si="53"/>
        <v>5_542</v>
      </c>
      <c r="B3428" s="1">
        <v>5</v>
      </c>
      <c r="C3428" s="1">
        <v>542</v>
      </c>
      <c r="D3428" s="1">
        <v>9.8856999999999999</v>
      </c>
      <c r="E3428" s="1">
        <v>13.978999999999999</v>
      </c>
      <c r="F3428" s="1">
        <v>4.4083000000000002E-4</v>
      </c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</row>
    <row r="3429" spans="1:17" x14ac:dyDescent="0.25">
      <c r="A3429" t="str">
        <f t="shared" si="53"/>
        <v>5_543</v>
      </c>
      <c r="B3429" s="1">
        <v>5</v>
      </c>
      <c r="C3429" s="1">
        <v>543</v>
      </c>
      <c r="D3429" s="1">
        <v>9.9199000000000002</v>
      </c>
      <c r="E3429" s="1">
        <v>14.093999999999999</v>
      </c>
      <c r="F3429" s="1">
        <v>1.1624000000000001E-2</v>
      </c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</row>
    <row r="3430" spans="1:17" x14ac:dyDescent="0.25">
      <c r="A3430" t="str">
        <f t="shared" si="53"/>
        <v>5_544</v>
      </c>
      <c r="B3430" s="1">
        <v>5</v>
      </c>
      <c r="C3430" s="1">
        <v>544</v>
      </c>
      <c r="D3430" s="1">
        <v>9.9824999999999999</v>
      </c>
      <c r="E3430" s="1">
        <v>14.212</v>
      </c>
      <c r="F3430" s="1">
        <v>6.8060999999999998E-3</v>
      </c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</row>
    <row r="3431" spans="1:17" x14ac:dyDescent="0.25">
      <c r="A3431" t="str">
        <f t="shared" si="53"/>
        <v>5_545</v>
      </c>
      <c r="B3431" s="1">
        <v>5</v>
      </c>
      <c r="C3431" s="1">
        <v>545</v>
      </c>
      <c r="D3431" s="1">
        <v>9.9068000000000005</v>
      </c>
      <c r="E3431" s="1">
        <v>14.331</v>
      </c>
      <c r="F3431" s="1">
        <v>-1.9435999999999998E-2</v>
      </c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</row>
    <row r="3432" spans="1:17" x14ac:dyDescent="0.25">
      <c r="A3432" t="str">
        <f t="shared" si="53"/>
        <v>5_546</v>
      </c>
      <c r="B3432" s="1">
        <v>5</v>
      </c>
      <c r="C3432" s="1">
        <v>546</v>
      </c>
      <c r="D3432" s="1">
        <v>10.202999999999999</v>
      </c>
      <c r="E3432" s="1">
        <v>14.45</v>
      </c>
      <c r="F3432" s="1">
        <v>1.3481E-2</v>
      </c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</row>
    <row r="3433" spans="1:17" x14ac:dyDescent="0.25">
      <c r="A3433" t="str">
        <f t="shared" si="53"/>
        <v>5_547</v>
      </c>
      <c r="B3433" s="1">
        <v>5</v>
      </c>
      <c r="C3433" s="1">
        <v>547</v>
      </c>
      <c r="D3433" s="1">
        <v>9.782</v>
      </c>
      <c r="E3433" s="1">
        <v>14.571999999999999</v>
      </c>
      <c r="F3433" s="1">
        <v>-4.0359000000000003E-3</v>
      </c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</row>
    <row r="3434" spans="1:17" x14ac:dyDescent="0.25">
      <c r="A3434" t="str">
        <f t="shared" si="53"/>
        <v>5_548</v>
      </c>
      <c r="B3434" s="1">
        <v>5</v>
      </c>
      <c r="C3434" s="1">
        <v>548</v>
      </c>
      <c r="D3434" s="1">
        <v>9.5959000000000003</v>
      </c>
      <c r="E3434" s="1">
        <v>14.689</v>
      </c>
      <c r="F3434" s="1">
        <v>3.1245999999999999E-3</v>
      </c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</row>
    <row r="3435" spans="1:17" x14ac:dyDescent="0.25">
      <c r="A3435" t="str">
        <f t="shared" si="53"/>
        <v>5_549</v>
      </c>
      <c r="B3435" s="1">
        <v>5</v>
      </c>
      <c r="C3435" s="1">
        <v>549</v>
      </c>
      <c r="D3435" s="1">
        <v>9.7766999999999999</v>
      </c>
      <c r="E3435" s="1">
        <v>14.808999999999999</v>
      </c>
      <c r="F3435" s="1">
        <v>-1.0921E-2</v>
      </c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</row>
    <row r="3436" spans="1:17" x14ac:dyDescent="0.25">
      <c r="A3436" t="str">
        <f t="shared" si="53"/>
        <v>5_550</v>
      </c>
      <c r="B3436" s="1">
        <v>5</v>
      </c>
      <c r="C3436" s="1">
        <v>550</v>
      </c>
      <c r="D3436" s="1">
        <v>9.5092999999999996</v>
      </c>
      <c r="E3436" s="1">
        <v>14.928000000000001</v>
      </c>
      <c r="F3436" s="1">
        <v>-2.5294000000000001E-2</v>
      </c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</row>
    <row r="3437" spans="1:17" x14ac:dyDescent="0.25">
      <c r="A3437" t="str">
        <f t="shared" si="53"/>
        <v>5_551</v>
      </c>
      <c r="B3437" s="1">
        <v>5</v>
      </c>
      <c r="C3437" s="1">
        <v>551</v>
      </c>
      <c r="D3437" s="1">
        <v>9.9109999999999996</v>
      </c>
      <c r="E3437" s="1">
        <v>15.05</v>
      </c>
      <c r="F3437" s="1">
        <v>4.4134E-2</v>
      </c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</row>
    <row r="3438" spans="1:17" x14ac:dyDescent="0.25">
      <c r="A3438" t="str">
        <f t="shared" si="53"/>
        <v>5_552</v>
      </c>
      <c r="B3438" s="1">
        <v>5</v>
      </c>
      <c r="C3438" s="1">
        <v>552</v>
      </c>
      <c r="D3438" s="1">
        <v>10.089</v>
      </c>
      <c r="E3438" s="1">
        <v>15.175000000000001</v>
      </c>
      <c r="F3438" s="1">
        <v>-3.0823000000000001E-3</v>
      </c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</row>
    <row r="3439" spans="1:17" x14ac:dyDescent="0.25">
      <c r="A3439" t="str">
        <f t="shared" si="53"/>
        <v>5_553</v>
      </c>
      <c r="B3439" s="1">
        <v>5</v>
      </c>
      <c r="C3439" s="1">
        <v>553</v>
      </c>
      <c r="D3439" s="1">
        <v>10.08</v>
      </c>
      <c r="E3439" s="1">
        <v>15.304</v>
      </c>
      <c r="F3439" s="1">
        <v>7.5798999999999997E-3</v>
      </c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</row>
    <row r="3440" spans="1:17" x14ac:dyDescent="0.25">
      <c r="A3440" t="str">
        <f t="shared" si="53"/>
        <v>5_554</v>
      </c>
      <c r="B3440" s="1">
        <v>5</v>
      </c>
      <c r="C3440" s="1">
        <v>554</v>
      </c>
      <c r="D3440" s="1">
        <v>9.9512999999999998</v>
      </c>
      <c r="E3440" s="1">
        <v>15.433999999999999</v>
      </c>
      <c r="F3440" s="1">
        <v>-2.5367E-4</v>
      </c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</row>
    <row r="3441" spans="1:17" x14ac:dyDescent="0.25">
      <c r="A3441" t="str">
        <f t="shared" si="53"/>
        <v>5_555</v>
      </c>
      <c r="B3441" s="1">
        <v>5</v>
      </c>
      <c r="C3441" s="1">
        <v>555</v>
      </c>
      <c r="D3441" s="1">
        <v>9.7697000000000003</v>
      </c>
      <c r="E3441" s="1">
        <v>15.564</v>
      </c>
      <c r="F3441" s="1">
        <v>-7.3657000000000002E-3</v>
      </c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</row>
    <row r="3442" spans="1:17" x14ac:dyDescent="0.25">
      <c r="A3442" t="str">
        <f t="shared" si="53"/>
        <v>5_556</v>
      </c>
      <c r="B3442" s="1">
        <v>5</v>
      </c>
      <c r="C3442" s="1">
        <v>556</v>
      </c>
      <c r="D3442" s="1">
        <v>9.4163999999999994</v>
      </c>
      <c r="E3442" s="1">
        <v>15.688000000000001</v>
      </c>
      <c r="F3442" s="1">
        <v>1.4330000000000001E-2</v>
      </c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</row>
    <row r="3443" spans="1:17" x14ac:dyDescent="0.25">
      <c r="A3443" t="str">
        <f t="shared" si="53"/>
        <v>5_557</v>
      </c>
      <c r="B3443" s="1">
        <v>5</v>
      </c>
      <c r="C3443" s="1">
        <v>557</v>
      </c>
      <c r="D3443" s="1">
        <v>9.1754999999999995</v>
      </c>
      <c r="E3443" s="1">
        <v>15.81</v>
      </c>
      <c r="F3443" s="1">
        <v>1.4618000000000001E-2</v>
      </c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</row>
    <row r="3444" spans="1:17" x14ac:dyDescent="0.25">
      <c r="A3444" t="str">
        <f t="shared" si="53"/>
        <v>5_558</v>
      </c>
      <c r="B3444" s="1">
        <v>5</v>
      </c>
      <c r="C3444" s="1">
        <v>558</v>
      </c>
      <c r="D3444" s="1">
        <v>8.9225999999999992</v>
      </c>
      <c r="E3444" s="1">
        <v>15.93</v>
      </c>
      <c r="F3444" s="1">
        <v>1.1943E-2</v>
      </c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</row>
    <row r="3445" spans="1:17" x14ac:dyDescent="0.25">
      <c r="A3445" t="str">
        <f t="shared" si="53"/>
        <v>5_559</v>
      </c>
      <c r="B3445" s="1">
        <v>5</v>
      </c>
      <c r="C3445" s="1">
        <v>559</v>
      </c>
      <c r="D3445" s="1">
        <v>8.6552000000000007</v>
      </c>
      <c r="E3445" s="1">
        <v>16.05</v>
      </c>
      <c r="F3445" s="1">
        <v>1.4759E-2</v>
      </c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</row>
    <row r="3446" spans="1:17" x14ac:dyDescent="0.25">
      <c r="A3446" t="str">
        <f t="shared" si="53"/>
        <v>5_560</v>
      </c>
      <c r="B3446" s="1">
        <v>5</v>
      </c>
      <c r="C3446" s="1">
        <v>560</v>
      </c>
      <c r="D3446" s="1">
        <v>8.8265999999999991</v>
      </c>
      <c r="E3446" s="1">
        <v>16.167000000000002</v>
      </c>
      <c r="F3446" s="1">
        <v>-3.6105E-3</v>
      </c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</row>
    <row r="3447" spans="1:17" x14ac:dyDescent="0.25">
      <c r="A3447" t="str">
        <f t="shared" si="53"/>
        <v>5_561</v>
      </c>
      <c r="B3447" s="1">
        <v>5</v>
      </c>
      <c r="C3447" s="1">
        <v>561</v>
      </c>
      <c r="D3447" s="1">
        <v>8.8846000000000007</v>
      </c>
      <c r="E3447" s="1">
        <v>16.285</v>
      </c>
      <c r="F3447" s="1">
        <v>2.3970999999999999E-2</v>
      </c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</row>
    <row r="3448" spans="1:17" x14ac:dyDescent="0.25">
      <c r="A3448" t="str">
        <f t="shared" si="53"/>
        <v>5_562</v>
      </c>
      <c r="B3448" s="1">
        <v>5</v>
      </c>
      <c r="C3448" s="1">
        <v>562</v>
      </c>
      <c r="D3448" s="1">
        <v>9.1137999999999995</v>
      </c>
      <c r="E3448" s="1">
        <v>16.408999999999999</v>
      </c>
      <c r="F3448" s="1">
        <v>1.7952000000000001E-3</v>
      </c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</row>
    <row r="3449" spans="1:17" x14ac:dyDescent="0.25">
      <c r="A3449" t="str">
        <f t="shared" si="53"/>
        <v>5_563</v>
      </c>
      <c r="B3449" s="1">
        <v>5</v>
      </c>
      <c r="C3449" s="1">
        <v>563</v>
      </c>
      <c r="D3449" s="1">
        <v>9.3416999999999994</v>
      </c>
      <c r="E3449" s="1">
        <v>16.536999999999999</v>
      </c>
      <c r="F3449" s="1">
        <v>3.1567999999999999E-2</v>
      </c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</row>
    <row r="3450" spans="1:17" x14ac:dyDescent="0.25">
      <c r="A3450" t="str">
        <f t="shared" si="53"/>
        <v>5_564</v>
      </c>
      <c r="B3450" s="1">
        <v>5</v>
      </c>
      <c r="C3450" s="1">
        <v>564</v>
      </c>
      <c r="D3450" s="1">
        <v>9.0800999999999998</v>
      </c>
      <c r="E3450" s="1">
        <v>16.664000000000001</v>
      </c>
      <c r="F3450" s="1">
        <v>-8.8118999999999992E-3</v>
      </c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</row>
    <row r="3451" spans="1:17" x14ac:dyDescent="0.25">
      <c r="A3451" t="str">
        <f t="shared" si="53"/>
        <v>5_565</v>
      </c>
      <c r="B3451" s="1">
        <v>5</v>
      </c>
      <c r="C3451" s="1">
        <v>565</v>
      </c>
      <c r="D3451" s="1">
        <v>9.4102999999999994</v>
      </c>
      <c r="E3451" s="1">
        <v>16.792000000000002</v>
      </c>
      <c r="F3451" s="1">
        <v>1.3613E-2</v>
      </c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</row>
    <row r="3452" spans="1:17" x14ac:dyDescent="0.25">
      <c r="A3452" t="str">
        <f t="shared" si="53"/>
        <v>5_566</v>
      </c>
      <c r="B3452" s="1">
        <v>5</v>
      </c>
      <c r="C3452" s="1">
        <v>566</v>
      </c>
      <c r="D3452" s="1">
        <v>9.3005999999999993</v>
      </c>
      <c r="E3452" s="1">
        <v>16.922999999999998</v>
      </c>
      <c r="F3452" s="1">
        <v>3.3227999999999999E-3</v>
      </c>
      <c r="G3452" s="1"/>
      <c r="H3452" s="1"/>
      <c r="I3452" s="1"/>
      <c r="J3452" s="1"/>
      <c r="K3452" s="1"/>
      <c r="L3452" s="78"/>
      <c r="M3452" s="1"/>
      <c r="N3452" s="1"/>
      <c r="O3452" s="1"/>
      <c r="P3452" s="1"/>
      <c r="Q3452" s="1"/>
    </row>
    <row r="3453" spans="1:17" x14ac:dyDescent="0.25">
      <c r="A3453" t="str">
        <f t="shared" si="53"/>
        <v>5_567</v>
      </c>
      <c r="B3453" s="1">
        <v>5</v>
      </c>
      <c r="C3453" s="1">
        <v>567</v>
      </c>
      <c r="D3453" s="1">
        <v>9.7200000000000006</v>
      </c>
      <c r="E3453" s="1">
        <v>17.058</v>
      </c>
      <c r="F3453" s="1">
        <v>4.2458000000000003E-2</v>
      </c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</row>
    <row r="3454" spans="1:17" x14ac:dyDescent="0.25">
      <c r="A3454" t="str">
        <f t="shared" si="53"/>
        <v>5_568</v>
      </c>
      <c r="B3454" s="1">
        <v>5</v>
      </c>
      <c r="C3454" s="1">
        <v>568</v>
      </c>
      <c r="D3454" s="1">
        <v>9.3146000000000004</v>
      </c>
      <c r="E3454" s="1">
        <v>17.193000000000001</v>
      </c>
      <c r="F3454" s="1">
        <v>1.1887999999999999E-2</v>
      </c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</row>
    <row r="3455" spans="1:17" x14ac:dyDescent="0.25">
      <c r="A3455" t="str">
        <f t="shared" si="53"/>
        <v>5_569</v>
      </c>
      <c r="B3455" s="1">
        <v>5</v>
      </c>
      <c r="C3455" s="1">
        <v>569</v>
      </c>
      <c r="D3455" s="1">
        <v>8.7914999999999992</v>
      </c>
      <c r="E3455" s="1">
        <v>17.324000000000002</v>
      </c>
      <c r="F3455" s="1">
        <v>2.4185000000000001E-3</v>
      </c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</row>
    <row r="3456" spans="1:17" x14ac:dyDescent="0.25">
      <c r="A3456" t="str">
        <f t="shared" si="53"/>
        <v>5_570</v>
      </c>
      <c r="B3456" s="1">
        <v>5</v>
      </c>
      <c r="C3456" s="1">
        <v>570</v>
      </c>
      <c r="D3456" s="1">
        <v>8.8361000000000001</v>
      </c>
      <c r="E3456" s="1">
        <v>17.451000000000001</v>
      </c>
      <c r="F3456" s="1">
        <v>-2.0174999999999998E-2</v>
      </c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</row>
    <row r="3457" spans="1:17" x14ac:dyDescent="0.25">
      <c r="A3457" t="str">
        <f t="shared" si="53"/>
        <v>5_571</v>
      </c>
      <c r="B3457" s="1">
        <v>5</v>
      </c>
      <c r="C3457" s="1">
        <v>571</v>
      </c>
      <c r="D3457" s="1">
        <v>8.6667000000000005</v>
      </c>
      <c r="E3457" s="1">
        <v>17.577000000000002</v>
      </c>
      <c r="F3457" s="1">
        <v>-2.3976000000000002E-3</v>
      </c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</row>
    <row r="3458" spans="1:17" x14ac:dyDescent="0.25">
      <c r="A3458" t="str">
        <f t="shared" si="53"/>
        <v>5_572</v>
      </c>
      <c r="B3458" s="1">
        <v>5</v>
      </c>
      <c r="C3458" s="1">
        <v>572</v>
      </c>
      <c r="D3458" s="1">
        <v>8.4365000000000006</v>
      </c>
      <c r="E3458" s="1">
        <v>17.702999999999999</v>
      </c>
      <c r="F3458" s="1">
        <v>3.5371000000000001E-3</v>
      </c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</row>
    <row r="3459" spans="1:17" x14ac:dyDescent="0.25">
      <c r="A3459" t="str">
        <f t="shared" ref="A3459:A3522" si="54">B3459&amp;"_"&amp;C3459</f>
        <v>5_573</v>
      </c>
      <c r="B3459" s="1">
        <v>5</v>
      </c>
      <c r="C3459" s="1">
        <v>573</v>
      </c>
      <c r="D3459" s="1">
        <v>8.3681000000000001</v>
      </c>
      <c r="E3459" s="1">
        <v>17.826000000000001</v>
      </c>
      <c r="F3459" s="1">
        <v>-3.8915E-3</v>
      </c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</row>
    <row r="3460" spans="1:17" x14ac:dyDescent="0.25">
      <c r="A3460" t="str">
        <f t="shared" si="54"/>
        <v>5_574</v>
      </c>
      <c r="B3460" s="1">
        <v>5</v>
      </c>
      <c r="C3460" s="1">
        <v>574</v>
      </c>
      <c r="D3460" s="1">
        <v>8.4351000000000003</v>
      </c>
      <c r="E3460" s="1">
        <v>17.952999999999999</v>
      </c>
      <c r="F3460" s="1">
        <v>1.1107000000000001E-2</v>
      </c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</row>
    <row r="3461" spans="1:17" x14ac:dyDescent="0.25">
      <c r="A3461" t="str">
        <f t="shared" si="54"/>
        <v>5_575</v>
      </c>
      <c r="B3461" s="1">
        <v>5</v>
      </c>
      <c r="C3461" s="1">
        <v>575</v>
      </c>
      <c r="D3461" s="1">
        <v>8.3553999999999995</v>
      </c>
      <c r="E3461" s="1">
        <v>18.077999999999999</v>
      </c>
      <c r="F3461" s="1">
        <v>6.7574000000000002E-3</v>
      </c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</row>
    <row r="3462" spans="1:17" x14ac:dyDescent="0.25">
      <c r="A3462" t="str">
        <f t="shared" si="54"/>
        <v>5_576</v>
      </c>
      <c r="B3462" s="1">
        <v>5</v>
      </c>
      <c r="C3462" s="1">
        <v>576</v>
      </c>
      <c r="D3462" s="1">
        <v>8.2230000000000008</v>
      </c>
      <c r="E3462" s="1">
        <v>18.204000000000001</v>
      </c>
      <c r="F3462" s="1">
        <v>2.1055000000000001E-2</v>
      </c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</row>
    <row r="3463" spans="1:17" x14ac:dyDescent="0.25">
      <c r="A3463" t="str">
        <f t="shared" si="54"/>
        <v>5_577</v>
      </c>
      <c r="B3463" s="1">
        <v>5</v>
      </c>
      <c r="C3463" s="1">
        <v>577</v>
      </c>
      <c r="D3463" s="1">
        <v>7.4490999999999996</v>
      </c>
      <c r="E3463" s="1">
        <v>18.323</v>
      </c>
      <c r="F3463" s="1">
        <v>1.0142999999999999E-2</v>
      </c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</row>
    <row r="3464" spans="1:17" x14ac:dyDescent="0.25">
      <c r="A3464" t="str">
        <f t="shared" si="54"/>
        <v>5_578</v>
      </c>
      <c r="B3464" s="1">
        <v>5</v>
      </c>
      <c r="C3464" s="1">
        <v>578</v>
      </c>
      <c r="D3464" s="1">
        <v>7.4191000000000003</v>
      </c>
      <c r="E3464" s="1">
        <v>18.437999999999999</v>
      </c>
      <c r="F3464" s="1">
        <v>-1.1558E-3</v>
      </c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</row>
    <row r="3465" spans="1:17" x14ac:dyDescent="0.25">
      <c r="A3465" t="str">
        <f t="shared" si="54"/>
        <v>5_579</v>
      </c>
      <c r="B3465" s="1">
        <v>5</v>
      </c>
      <c r="C3465" s="1">
        <v>579</v>
      </c>
      <c r="D3465" s="1">
        <v>7.2864000000000004</v>
      </c>
      <c r="E3465" s="1">
        <v>18.552</v>
      </c>
      <c r="F3465" s="1">
        <v>1.5684E-2</v>
      </c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</row>
    <row r="3466" spans="1:17" x14ac:dyDescent="0.25">
      <c r="A3466" t="str">
        <f t="shared" si="54"/>
        <v>5_580</v>
      </c>
      <c r="B3466" s="1">
        <v>5</v>
      </c>
      <c r="C3466" s="1">
        <v>580</v>
      </c>
      <c r="D3466" s="1">
        <v>7.4051999999999998</v>
      </c>
      <c r="E3466" s="1">
        <v>18.664999999999999</v>
      </c>
      <c r="F3466" s="1">
        <v>4.8053000000000002E-3</v>
      </c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</row>
    <row r="3467" spans="1:17" x14ac:dyDescent="0.25">
      <c r="A3467" t="str">
        <f t="shared" si="54"/>
        <v>5_581</v>
      </c>
      <c r="B3467" s="1">
        <v>5</v>
      </c>
      <c r="C3467" s="1">
        <v>581</v>
      </c>
      <c r="D3467" s="1">
        <v>7.5122999999999998</v>
      </c>
      <c r="E3467" s="1">
        <v>18.782</v>
      </c>
      <c r="F3467" s="1">
        <v>1.6226000000000001E-3</v>
      </c>
      <c r="G3467" s="1"/>
      <c r="H3467" s="1"/>
      <c r="I3467" s="1"/>
      <c r="J3467" s="1"/>
      <c r="K3467" s="1"/>
      <c r="L3467" s="1"/>
      <c r="M3467" s="1"/>
      <c r="N3467" s="1"/>
      <c r="O3467" s="1"/>
      <c r="P3467" s="78"/>
      <c r="Q3467" s="78"/>
    </row>
    <row r="3468" spans="1:17" x14ac:dyDescent="0.25">
      <c r="A3468" t="str">
        <f t="shared" si="54"/>
        <v>5_582</v>
      </c>
      <c r="B3468" s="1">
        <v>5</v>
      </c>
      <c r="C3468" s="1">
        <v>582</v>
      </c>
      <c r="D3468" s="1">
        <v>7.2241999999999997</v>
      </c>
      <c r="E3468" s="1">
        <v>18.899000000000001</v>
      </c>
      <c r="F3468" s="1">
        <v>8.7642999999999992E-3</v>
      </c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</row>
    <row r="3469" spans="1:17" x14ac:dyDescent="0.25">
      <c r="A3469" t="str">
        <f t="shared" si="54"/>
        <v>5_583</v>
      </c>
      <c r="B3469" s="1">
        <v>5</v>
      </c>
      <c r="C3469" s="1">
        <v>583</v>
      </c>
      <c r="D3469" s="1">
        <v>7.2416999999999998</v>
      </c>
      <c r="E3469" s="1">
        <v>19.013000000000002</v>
      </c>
      <c r="F3469" s="1">
        <v>-7.5427000000000003E-3</v>
      </c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</row>
    <row r="3470" spans="1:17" x14ac:dyDescent="0.25">
      <c r="A3470" t="str">
        <f t="shared" si="54"/>
        <v>5_584</v>
      </c>
      <c r="B3470" s="1">
        <v>5</v>
      </c>
      <c r="C3470" s="1">
        <v>584</v>
      </c>
      <c r="D3470" s="1">
        <v>7.3520000000000003</v>
      </c>
      <c r="E3470" s="1">
        <v>19.132000000000001</v>
      </c>
      <c r="F3470" s="1">
        <v>4.2353E-3</v>
      </c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</row>
    <row r="3471" spans="1:17" x14ac:dyDescent="0.25">
      <c r="A3471" t="str">
        <f t="shared" si="54"/>
        <v>5_585</v>
      </c>
      <c r="B3471" s="1">
        <v>5</v>
      </c>
      <c r="C3471" s="1">
        <v>585</v>
      </c>
      <c r="D3471" s="1">
        <v>7.4069000000000003</v>
      </c>
      <c r="E3471" s="1">
        <v>19.251999999999999</v>
      </c>
      <c r="F3471" s="1">
        <v>3.8767000000000003E-2</v>
      </c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</row>
    <row r="3472" spans="1:17" x14ac:dyDescent="0.25">
      <c r="A3472" t="str">
        <f t="shared" si="54"/>
        <v>5_586</v>
      </c>
      <c r="B3472" s="1">
        <v>5</v>
      </c>
      <c r="C3472" s="1">
        <v>586</v>
      </c>
      <c r="D3472" s="1">
        <v>6.8552999999999997</v>
      </c>
      <c r="E3472" s="1">
        <v>19.367000000000001</v>
      </c>
      <c r="F3472" s="1">
        <v>1.397E-2</v>
      </c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</row>
    <row r="3473" spans="1:17" x14ac:dyDescent="0.25">
      <c r="A3473" t="str">
        <f t="shared" si="54"/>
        <v>5_587</v>
      </c>
      <c r="B3473" s="1">
        <v>5</v>
      </c>
      <c r="C3473" s="1">
        <v>587</v>
      </c>
      <c r="D3473" s="1">
        <v>6.5133000000000001</v>
      </c>
      <c r="E3473" s="1">
        <v>19.475000000000001</v>
      </c>
      <c r="F3473" s="1">
        <v>-1.5072E-2</v>
      </c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</row>
    <row r="3474" spans="1:17" x14ac:dyDescent="0.25">
      <c r="A3474" t="str">
        <f t="shared" si="54"/>
        <v>5_588</v>
      </c>
      <c r="B3474" s="1">
        <v>5</v>
      </c>
      <c r="C3474" s="1">
        <v>588</v>
      </c>
      <c r="D3474" s="1">
        <v>6.3144</v>
      </c>
      <c r="E3474" s="1">
        <v>19.579999999999998</v>
      </c>
      <c r="F3474" s="1">
        <v>4.0618E-3</v>
      </c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</row>
    <row r="3475" spans="1:17" x14ac:dyDescent="0.25">
      <c r="A3475" t="str">
        <f t="shared" si="54"/>
        <v>5_589</v>
      </c>
      <c r="B3475" s="1">
        <v>5</v>
      </c>
      <c r="C3475" s="1">
        <v>589</v>
      </c>
      <c r="D3475" s="1">
        <v>6.3449</v>
      </c>
      <c r="E3475" s="1">
        <v>19.684000000000001</v>
      </c>
      <c r="F3475" s="1">
        <v>1.0187E-2</v>
      </c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</row>
    <row r="3476" spans="1:17" x14ac:dyDescent="0.25">
      <c r="A3476" t="str">
        <f t="shared" si="54"/>
        <v>5_590</v>
      </c>
      <c r="B3476" s="1">
        <v>5</v>
      </c>
      <c r="C3476" s="1">
        <v>590</v>
      </c>
      <c r="D3476" s="1">
        <v>7.1082999999999998</v>
      </c>
      <c r="E3476" s="1">
        <v>19.792999999999999</v>
      </c>
      <c r="F3476" s="1">
        <v>-2.3723000000000001E-2</v>
      </c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</row>
    <row r="3477" spans="1:17" x14ac:dyDescent="0.25">
      <c r="A3477" t="str">
        <f t="shared" si="54"/>
        <v>5_591</v>
      </c>
      <c r="B3477" s="1">
        <v>5</v>
      </c>
      <c r="C3477" s="1">
        <v>591</v>
      </c>
      <c r="D3477" s="1">
        <v>6.9385000000000003</v>
      </c>
      <c r="E3477" s="1">
        <v>19.908999999999999</v>
      </c>
      <c r="F3477" s="1">
        <v>3.6124000000000003E-2</v>
      </c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</row>
    <row r="3478" spans="1:17" x14ac:dyDescent="0.25">
      <c r="A3478" t="str">
        <f t="shared" si="54"/>
        <v>5_592</v>
      </c>
      <c r="B3478" s="1">
        <v>5</v>
      </c>
      <c r="C3478" s="1">
        <v>592</v>
      </c>
      <c r="D3478" s="1">
        <v>7.0632000000000001</v>
      </c>
      <c r="E3478" s="1">
        <v>20.027999999999999</v>
      </c>
      <c r="F3478" s="1">
        <v>6.5383999999999998E-3</v>
      </c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</row>
    <row r="3479" spans="1:17" x14ac:dyDescent="0.25">
      <c r="A3479" t="str">
        <f t="shared" si="54"/>
        <v>5_593</v>
      </c>
      <c r="B3479" s="1">
        <v>5</v>
      </c>
      <c r="C3479" s="1">
        <v>593</v>
      </c>
      <c r="D3479" s="1">
        <v>6.8808999999999996</v>
      </c>
      <c r="E3479" s="1">
        <v>20.145</v>
      </c>
      <c r="F3479" s="1">
        <v>1.0199E-3</v>
      </c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</row>
    <row r="3480" spans="1:17" x14ac:dyDescent="0.25">
      <c r="A3480" t="str">
        <f t="shared" si="54"/>
        <v>5_594</v>
      </c>
      <c r="B3480" s="1">
        <v>5</v>
      </c>
      <c r="C3480" s="1">
        <v>594</v>
      </c>
      <c r="D3480" s="1">
        <v>6.9013</v>
      </c>
      <c r="E3480" s="1">
        <v>20.262</v>
      </c>
      <c r="F3480" s="1">
        <v>-2.2412000000000001E-2</v>
      </c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</row>
    <row r="3481" spans="1:17" x14ac:dyDescent="0.25">
      <c r="A3481" t="str">
        <f t="shared" si="54"/>
        <v>5_595</v>
      </c>
      <c r="B3481" s="1">
        <v>5</v>
      </c>
      <c r="C3481" s="1">
        <v>595</v>
      </c>
      <c r="D3481" s="1">
        <v>7.0495000000000001</v>
      </c>
      <c r="E3481" s="1">
        <v>20.38</v>
      </c>
      <c r="F3481" s="1">
        <v>1.5910000000000001E-2</v>
      </c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</row>
    <row r="3482" spans="1:17" x14ac:dyDescent="0.25">
      <c r="A3482" t="str">
        <f t="shared" si="54"/>
        <v>5_596</v>
      </c>
      <c r="B3482" s="1">
        <v>5</v>
      </c>
      <c r="C3482" s="1">
        <v>596</v>
      </c>
      <c r="D3482" s="1">
        <v>7.1577000000000002</v>
      </c>
      <c r="E3482" s="1">
        <v>20.503</v>
      </c>
      <c r="F3482" s="1">
        <v>1.7860000000000001E-2</v>
      </c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</row>
    <row r="3483" spans="1:17" x14ac:dyDescent="0.25">
      <c r="A3483" t="str">
        <f t="shared" si="54"/>
        <v>5_597</v>
      </c>
      <c r="B3483" s="1">
        <v>5</v>
      </c>
      <c r="C3483" s="1">
        <v>597</v>
      </c>
      <c r="D3483" s="1">
        <v>7.3497000000000003</v>
      </c>
      <c r="E3483" s="1">
        <v>20.629000000000001</v>
      </c>
      <c r="F3483" s="1">
        <v>2.7897999999999999E-2</v>
      </c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</row>
    <row r="3484" spans="1:17" x14ac:dyDescent="0.25">
      <c r="A3484" t="str">
        <f t="shared" si="54"/>
        <v>5_598</v>
      </c>
      <c r="B3484" s="1">
        <v>5</v>
      </c>
      <c r="C3484" s="1">
        <v>598</v>
      </c>
      <c r="D3484" s="1">
        <v>7.3764000000000003</v>
      </c>
      <c r="E3484" s="1">
        <v>20.754999999999999</v>
      </c>
      <c r="F3484" s="1">
        <v>1.6181999999999998E-2</v>
      </c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</row>
    <row r="3485" spans="1:17" x14ac:dyDescent="0.25">
      <c r="A3485" t="str">
        <f t="shared" si="54"/>
        <v>5_599</v>
      </c>
      <c r="B3485" s="1">
        <v>5</v>
      </c>
      <c r="C3485" s="1">
        <v>599</v>
      </c>
      <c r="D3485" s="1">
        <v>7.2245999999999997</v>
      </c>
      <c r="E3485" s="1">
        <v>20.882000000000001</v>
      </c>
      <c r="F3485" s="1">
        <v>-1.825E-3</v>
      </c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</row>
    <row r="3486" spans="1:17" x14ac:dyDescent="0.25">
      <c r="A3486" t="str">
        <f t="shared" si="54"/>
        <v>5_600</v>
      </c>
      <c r="B3486" s="1">
        <v>5</v>
      </c>
      <c r="C3486" s="1">
        <v>600</v>
      </c>
      <c r="D3486" s="1">
        <v>7.2118000000000002</v>
      </c>
      <c r="E3486" s="1">
        <v>21.007999999999999</v>
      </c>
      <c r="F3486" s="1">
        <v>9.7654000000000005E-3</v>
      </c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</row>
    <row r="3487" spans="1:17" x14ac:dyDescent="0.25">
      <c r="A3487" t="str">
        <f t="shared" si="54"/>
        <v>5_601</v>
      </c>
      <c r="B3487" s="1">
        <v>5</v>
      </c>
      <c r="C3487" s="1">
        <v>601</v>
      </c>
      <c r="D3487" s="1">
        <v>7.9936999999999996</v>
      </c>
      <c r="E3487" s="1">
        <v>21.14</v>
      </c>
      <c r="F3487" s="1">
        <v>2.2211000000000002E-2</v>
      </c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</row>
    <row r="3488" spans="1:17" x14ac:dyDescent="0.25">
      <c r="A3488" t="str">
        <f t="shared" si="54"/>
        <v>5_602</v>
      </c>
      <c r="B3488" s="1">
        <v>5</v>
      </c>
      <c r="C3488" s="1">
        <v>602</v>
      </c>
      <c r="D3488" s="1">
        <v>7.9109999999999996</v>
      </c>
      <c r="E3488" s="1">
        <v>21.280999999999999</v>
      </c>
      <c r="F3488" s="1">
        <v>-3.4930999999999999E-3</v>
      </c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</row>
    <row r="3489" spans="1:17" x14ac:dyDescent="0.25">
      <c r="A3489" t="str">
        <f t="shared" si="54"/>
        <v>5_603</v>
      </c>
      <c r="B3489" s="1">
        <v>5</v>
      </c>
      <c r="C3489" s="1">
        <v>603</v>
      </c>
      <c r="D3489" s="1">
        <v>8.1821999999999999</v>
      </c>
      <c r="E3489" s="1">
        <v>21.423999999999999</v>
      </c>
      <c r="F3489" s="1">
        <v>2.121E-2</v>
      </c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</row>
    <row r="3490" spans="1:17" x14ac:dyDescent="0.25">
      <c r="A3490" t="str">
        <f t="shared" si="54"/>
        <v>5_604</v>
      </c>
      <c r="B3490" s="1">
        <v>5</v>
      </c>
      <c r="C3490" s="1">
        <v>604</v>
      </c>
      <c r="D3490" s="1">
        <v>8.1240000000000006</v>
      </c>
      <c r="E3490" s="1">
        <v>21.568000000000001</v>
      </c>
      <c r="F3490" s="1">
        <v>4.5443999999999997E-3</v>
      </c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</row>
    <row r="3491" spans="1:17" x14ac:dyDescent="0.25">
      <c r="A3491" t="str">
        <f t="shared" si="54"/>
        <v>5_605</v>
      </c>
      <c r="B3491" s="1">
        <v>5</v>
      </c>
      <c r="C3491" s="1">
        <v>605</v>
      </c>
      <c r="D3491" s="1">
        <v>8.5411000000000001</v>
      </c>
      <c r="E3491" s="1">
        <v>21.72</v>
      </c>
      <c r="F3491" s="1">
        <v>-1.7445E-3</v>
      </c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</row>
    <row r="3492" spans="1:17" x14ac:dyDescent="0.25">
      <c r="A3492" t="str">
        <f t="shared" si="54"/>
        <v>5_606</v>
      </c>
      <c r="B3492" s="1">
        <v>5</v>
      </c>
      <c r="C3492" s="1">
        <v>606</v>
      </c>
      <c r="D3492" s="1">
        <v>8.5264000000000006</v>
      </c>
      <c r="E3492" s="1">
        <v>21.876000000000001</v>
      </c>
      <c r="F3492" s="1">
        <v>-3.0171E-3</v>
      </c>
      <c r="G3492" s="1"/>
      <c r="H3492" s="1"/>
      <c r="I3492" s="1"/>
      <c r="J3492" s="1"/>
      <c r="K3492" s="1"/>
      <c r="L3492" s="1"/>
      <c r="M3492" s="78"/>
      <c r="N3492" s="1"/>
      <c r="O3492" s="1"/>
      <c r="P3492" s="1"/>
      <c r="Q3492" s="1"/>
    </row>
    <row r="3493" spans="1:17" x14ac:dyDescent="0.25">
      <c r="A3493" t="str">
        <f t="shared" si="54"/>
        <v>5_607</v>
      </c>
      <c r="B3493" s="1">
        <v>5</v>
      </c>
      <c r="C3493" s="1">
        <v>607</v>
      </c>
      <c r="D3493" s="1">
        <v>8.7531999999999996</v>
      </c>
      <c r="E3493" s="1">
        <v>22.036999999999999</v>
      </c>
      <c r="F3493" s="1">
        <v>2.4274E-2</v>
      </c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</row>
    <row r="3494" spans="1:17" x14ac:dyDescent="0.25">
      <c r="A3494" t="str">
        <f t="shared" si="54"/>
        <v>5_608</v>
      </c>
      <c r="B3494" s="1">
        <v>5</v>
      </c>
      <c r="C3494" s="1">
        <v>608</v>
      </c>
      <c r="D3494" s="1">
        <v>8.5296000000000003</v>
      </c>
      <c r="E3494" s="1">
        <v>22.196999999999999</v>
      </c>
      <c r="F3494" s="1">
        <v>-1.4995E-2</v>
      </c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</row>
    <row r="3495" spans="1:17" x14ac:dyDescent="0.25">
      <c r="A3495" t="str">
        <f t="shared" si="54"/>
        <v>5_609</v>
      </c>
      <c r="B3495" s="1">
        <v>5</v>
      </c>
      <c r="C3495" s="1">
        <v>609</v>
      </c>
      <c r="D3495" s="1">
        <v>8.7373999999999992</v>
      </c>
      <c r="E3495" s="1">
        <v>22.358000000000001</v>
      </c>
      <c r="F3495" s="1">
        <v>2.5964999999999998E-2</v>
      </c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</row>
    <row r="3496" spans="1:17" x14ac:dyDescent="0.25">
      <c r="A3496" t="str">
        <f t="shared" si="54"/>
        <v>5_610</v>
      </c>
      <c r="B3496" s="1">
        <v>5</v>
      </c>
      <c r="C3496" s="1">
        <v>610</v>
      </c>
      <c r="D3496" s="1">
        <v>8.7454000000000001</v>
      </c>
      <c r="E3496" s="1">
        <v>22.518000000000001</v>
      </c>
      <c r="F3496" s="1">
        <v>1.6747000000000001E-2</v>
      </c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</row>
    <row r="3497" spans="1:17" x14ac:dyDescent="0.25">
      <c r="A3497" t="str">
        <f t="shared" si="54"/>
        <v>5_611</v>
      </c>
      <c r="B3497" s="1">
        <v>5</v>
      </c>
      <c r="C3497" s="1">
        <v>611</v>
      </c>
      <c r="D3497" s="1">
        <v>8.4689999999999994</v>
      </c>
      <c r="E3497" s="1">
        <v>22.68</v>
      </c>
      <c r="F3497" s="1">
        <v>1.6923000000000001E-2</v>
      </c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</row>
    <row r="3498" spans="1:17" x14ac:dyDescent="0.25">
      <c r="A3498" t="str">
        <f t="shared" si="54"/>
        <v>5_612</v>
      </c>
      <c r="B3498" s="1">
        <v>5</v>
      </c>
      <c r="C3498" s="1">
        <v>612</v>
      </c>
      <c r="D3498" s="1">
        <v>8.3085000000000004</v>
      </c>
      <c r="E3498" s="1">
        <v>22.84</v>
      </c>
      <c r="F3498" s="1">
        <v>1.2930000000000001E-2</v>
      </c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</row>
    <row r="3499" spans="1:17" x14ac:dyDescent="0.25">
      <c r="A3499" t="str">
        <f t="shared" si="54"/>
        <v>5_613</v>
      </c>
      <c r="B3499" s="1">
        <v>5</v>
      </c>
      <c r="C3499" s="1">
        <v>613</v>
      </c>
      <c r="D3499" s="1">
        <v>8.4768000000000008</v>
      </c>
      <c r="E3499" s="1">
        <v>23.004000000000001</v>
      </c>
      <c r="F3499" s="1">
        <v>2.4549999999999999E-2</v>
      </c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</row>
    <row r="3500" spans="1:17" x14ac:dyDescent="0.25">
      <c r="A3500" t="str">
        <f t="shared" si="54"/>
        <v>5_614</v>
      </c>
      <c r="B3500" s="1">
        <v>5</v>
      </c>
      <c r="C3500" s="1">
        <v>614</v>
      </c>
      <c r="D3500" s="1">
        <v>8.1570999999999998</v>
      </c>
      <c r="E3500" s="1">
        <v>23.164000000000001</v>
      </c>
      <c r="F3500" s="1">
        <v>-4.0850000000000001E-3</v>
      </c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</row>
    <row r="3501" spans="1:17" x14ac:dyDescent="0.25">
      <c r="A3501" t="str">
        <f t="shared" si="54"/>
        <v>5_615</v>
      </c>
      <c r="B3501" s="1">
        <v>5</v>
      </c>
      <c r="C3501" s="1">
        <v>615</v>
      </c>
      <c r="D3501" s="1">
        <v>8.4056999999999995</v>
      </c>
      <c r="E3501" s="1">
        <v>23.324000000000002</v>
      </c>
      <c r="F3501" s="1">
        <v>1.7493000000000002E-2</v>
      </c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</row>
    <row r="3502" spans="1:17" x14ac:dyDescent="0.25">
      <c r="A3502" t="str">
        <f t="shared" si="54"/>
        <v>5_616</v>
      </c>
      <c r="B3502" s="1">
        <v>5</v>
      </c>
      <c r="C3502" s="1">
        <v>616</v>
      </c>
      <c r="D3502" s="1">
        <v>8.1959</v>
      </c>
      <c r="E3502" s="1">
        <v>23.486000000000001</v>
      </c>
      <c r="F3502" s="1">
        <v>-2.9185000000000001E-3</v>
      </c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</row>
    <row r="3503" spans="1:17" x14ac:dyDescent="0.25">
      <c r="A3503" t="str">
        <f t="shared" si="54"/>
        <v>5_617</v>
      </c>
      <c r="B3503" s="1">
        <v>5</v>
      </c>
      <c r="C3503" s="1">
        <v>617</v>
      </c>
      <c r="D3503" s="1">
        <v>8.1661999999999999</v>
      </c>
      <c r="E3503" s="1">
        <v>23.646000000000001</v>
      </c>
      <c r="F3503" s="1">
        <v>3.4715000000000003E-2</v>
      </c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</row>
    <row r="3504" spans="1:17" x14ac:dyDescent="0.25">
      <c r="A3504" t="str">
        <f t="shared" si="54"/>
        <v>5_618</v>
      </c>
      <c r="B3504" s="1">
        <v>5</v>
      </c>
      <c r="C3504" s="1">
        <v>618</v>
      </c>
      <c r="D3504" s="1">
        <v>8.4482999999999997</v>
      </c>
      <c r="E3504" s="1">
        <v>23.806000000000001</v>
      </c>
      <c r="F3504" s="1">
        <v>6.2681000000000004E-3</v>
      </c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</row>
    <row r="3505" spans="1:17" x14ac:dyDescent="0.25">
      <c r="A3505" t="str">
        <f t="shared" si="54"/>
        <v>5_619</v>
      </c>
      <c r="B3505" s="1">
        <v>5</v>
      </c>
      <c r="C3505" s="1">
        <v>619</v>
      </c>
      <c r="D3505" s="1">
        <v>8.1859000000000002</v>
      </c>
      <c r="E3505" s="1">
        <v>23.97</v>
      </c>
      <c r="F3505" s="1">
        <v>-6.3283999999999997E-3</v>
      </c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</row>
    <row r="3506" spans="1:17" x14ac:dyDescent="0.25">
      <c r="A3506" t="str">
        <f t="shared" si="54"/>
        <v>5_620</v>
      </c>
      <c r="B3506" s="1">
        <v>5</v>
      </c>
      <c r="C3506" s="1">
        <v>620</v>
      </c>
      <c r="D3506" s="1">
        <v>7.8411999999999997</v>
      </c>
      <c r="E3506" s="1">
        <v>24.129000000000001</v>
      </c>
      <c r="F3506" s="1">
        <v>8.2897000000000005E-3</v>
      </c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</row>
    <row r="3507" spans="1:17" x14ac:dyDescent="0.25">
      <c r="A3507" t="str">
        <f t="shared" si="54"/>
        <v>5_621</v>
      </c>
      <c r="B3507" s="1">
        <v>5</v>
      </c>
      <c r="C3507" s="1">
        <v>621</v>
      </c>
      <c r="D3507" s="1">
        <v>8.1890000000000001</v>
      </c>
      <c r="E3507" s="1">
        <v>24.291</v>
      </c>
      <c r="F3507" s="1">
        <v>1.2224E-4</v>
      </c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</row>
    <row r="3508" spans="1:17" x14ac:dyDescent="0.25">
      <c r="A3508" t="str">
        <f t="shared" si="54"/>
        <v>5_622</v>
      </c>
      <c r="B3508" s="1">
        <v>5</v>
      </c>
      <c r="C3508" s="1">
        <v>622</v>
      </c>
      <c r="D3508" s="1">
        <v>8.1059999999999999</v>
      </c>
      <c r="E3508" s="1">
        <v>24.46</v>
      </c>
      <c r="F3508" s="1">
        <v>1.2078999999999999E-2</v>
      </c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</row>
    <row r="3509" spans="1:17" x14ac:dyDescent="0.25">
      <c r="A3509" t="str">
        <f t="shared" si="54"/>
        <v>5_623</v>
      </c>
      <c r="B3509" s="1">
        <v>5</v>
      </c>
      <c r="C3509" s="1">
        <v>623</v>
      </c>
      <c r="D3509" s="1">
        <v>8.0815000000000001</v>
      </c>
      <c r="E3509" s="1">
        <v>24.626999999999999</v>
      </c>
      <c r="F3509" s="1">
        <v>1.1521E-2</v>
      </c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</row>
    <row r="3510" spans="1:17" x14ac:dyDescent="0.25">
      <c r="A3510" t="str">
        <f t="shared" si="54"/>
        <v>5_624</v>
      </c>
      <c r="B3510" s="1">
        <v>5</v>
      </c>
      <c r="C3510" s="1">
        <v>624</v>
      </c>
      <c r="D3510" s="1">
        <v>7.9808000000000003</v>
      </c>
      <c r="E3510" s="1">
        <v>24.794</v>
      </c>
      <c r="F3510" s="1">
        <v>1.1719E-2</v>
      </c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</row>
    <row r="3511" spans="1:17" x14ac:dyDescent="0.25">
      <c r="A3511" t="str">
        <f t="shared" si="54"/>
        <v>5_625</v>
      </c>
      <c r="B3511" s="1">
        <v>5</v>
      </c>
      <c r="C3511" s="1">
        <v>625</v>
      </c>
      <c r="D3511" s="1">
        <v>7.9146999999999998</v>
      </c>
      <c r="E3511" s="1">
        <v>24.959</v>
      </c>
      <c r="F3511" s="1">
        <v>1.8948E-2</v>
      </c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</row>
    <row r="3512" spans="1:17" x14ac:dyDescent="0.25">
      <c r="A3512" t="str">
        <f t="shared" si="54"/>
        <v>5_626</v>
      </c>
      <c r="B3512" s="1">
        <v>5</v>
      </c>
      <c r="C3512" s="1">
        <v>626</v>
      </c>
      <c r="D3512" s="1">
        <v>7.2732000000000001</v>
      </c>
      <c r="E3512" s="1">
        <v>25.117000000000001</v>
      </c>
      <c r="F3512" s="1">
        <v>1.7034000000000001E-2</v>
      </c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</row>
    <row r="3513" spans="1:17" x14ac:dyDescent="0.25">
      <c r="A3513" t="str">
        <f t="shared" si="54"/>
        <v>5_627</v>
      </c>
      <c r="B3513" s="1">
        <v>5</v>
      </c>
      <c r="C3513" s="1">
        <v>627</v>
      </c>
      <c r="D3513" s="1">
        <v>7.2580999999999998</v>
      </c>
      <c r="E3513" s="1">
        <v>25.27</v>
      </c>
      <c r="F3513" s="1">
        <v>1.1162999999999999E-2</v>
      </c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</row>
    <row r="3514" spans="1:17" x14ac:dyDescent="0.25">
      <c r="A3514" t="str">
        <f t="shared" si="54"/>
        <v>5_628</v>
      </c>
      <c r="B3514" s="1">
        <v>5</v>
      </c>
      <c r="C3514" s="1">
        <v>628</v>
      </c>
      <c r="D3514" s="1">
        <v>7.2397</v>
      </c>
      <c r="E3514" s="1">
        <v>25.420999999999999</v>
      </c>
      <c r="F3514" s="1">
        <v>-2.1759000000000001E-2</v>
      </c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</row>
    <row r="3515" spans="1:17" x14ac:dyDescent="0.25">
      <c r="A3515" t="str">
        <f t="shared" si="54"/>
        <v>5_629</v>
      </c>
      <c r="B3515" s="1">
        <v>5</v>
      </c>
      <c r="C3515" s="1">
        <v>629</v>
      </c>
      <c r="D3515" s="1">
        <v>7.0514000000000001</v>
      </c>
      <c r="E3515" s="1">
        <v>25.57</v>
      </c>
      <c r="F3515" s="1">
        <v>-9.7067000000000004E-3</v>
      </c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</row>
    <row r="3516" spans="1:17" x14ac:dyDescent="0.25">
      <c r="A3516" t="str">
        <f t="shared" si="54"/>
        <v>5_630</v>
      </c>
      <c r="B3516" s="1">
        <v>5</v>
      </c>
      <c r="C3516" s="1">
        <v>630</v>
      </c>
      <c r="D3516" s="1">
        <v>7.1773999999999996</v>
      </c>
      <c r="E3516" s="1">
        <v>25.719000000000001</v>
      </c>
      <c r="F3516" s="1">
        <v>-9.2718000000000002E-3</v>
      </c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</row>
    <row r="3517" spans="1:17" x14ac:dyDescent="0.25">
      <c r="A3517" t="str">
        <f t="shared" si="54"/>
        <v>5_631</v>
      </c>
      <c r="B3517" s="1">
        <v>5</v>
      </c>
      <c r="C3517" s="1">
        <v>631</v>
      </c>
      <c r="D3517" s="1">
        <v>7.6421000000000001</v>
      </c>
      <c r="E3517" s="1">
        <v>25.88</v>
      </c>
      <c r="F3517" s="1">
        <v>2.8413999999999998E-2</v>
      </c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</row>
    <row r="3518" spans="1:17" x14ac:dyDescent="0.25">
      <c r="A3518" t="str">
        <f t="shared" si="54"/>
        <v>5_632</v>
      </c>
      <c r="B3518" s="1">
        <v>5</v>
      </c>
      <c r="C3518" s="1">
        <v>632</v>
      </c>
      <c r="D3518" s="1">
        <v>7.7435</v>
      </c>
      <c r="E3518" s="1">
        <v>26.047999999999998</v>
      </c>
      <c r="F3518" s="1">
        <v>5.2611999999999997E-3</v>
      </c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</row>
    <row r="3519" spans="1:17" x14ac:dyDescent="0.25">
      <c r="A3519" t="str">
        <f t="shared" si="54"/>
        <v>5_633</v>
      </c>
      <c r="B3519" s="1">
        <v>5</v>
      </c>
      <c r="C3519" s="1">
        <v>633</v>
      </c>
      <c r="D3519" s="1">
        <v>7.7407000000000004</v>
      </c>
      <c r="E3519" s="1">
        <v>26.216999999999999</v>
      </c>
      <c r="F3519" s="1">
        <v>-1.1849E-3</v>
      </c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</row>
    <row r="3520" spans="1:17" x14ac:dyDescent="0.25">
      <c r="A3520" t="str">
        <f t="shared" si="54"/>
        <v>5_634</v>
      </c>
      <c r="B3520" s="1">
        <v>5</v>
      </c>
      <c r="C3520" s="1">
        <v>634</v>
      </c>
      <c r="D3520" s="1">
        <v>7.6913</v>
      </c>
      <c r="E3520" s="1">
        <v>26.384</v>
      </c>
      <c r="F3520" s="1">
        <v>-7.4768999999999999E-3</v>
      </c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</row>
    <row r="3521" spans="1:17" x14ac:dyDescent="0.25">
      <c r="A3521" t="str">
        <f t="shared" si="54"/>
        <v>5_635</v>
      </c>
      <c r="B3521" s="1">
        <v>5</v>
      </c>
      <c r="C3521" s="1">
        <v>635</v>
      </c>
      <c r="D3521" s="1">
        <v>7.452</v>
      </c>
      <c r="E3521" s="1">
        <v>26.552</v>
      </c>
      <c r="F3521" s="1">
        <v>-8.7934999999999992E-3</v>
      </c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</row>
    <row r="3522" spans="1:17" x14ac:dyDescent="0.25">
      <c r="A3522" t="str">
        <f t="shared" si="54"/>
        <v>5_636</v>
      </c>
      <c r="B3522" s="1">
        <v>5</v>
      </c>
      <c r="C3522" s="1">
        <v>636</v>
      </c>
      <c r="D3522" s="1">
        <v>7.3152999999999997</v>
      </c>
      <c r="E3522" s="1">
        <v>26.715</v>
      </c>
      <c r="F3522" s="1">
        <v>1.6685999999999999E-2</v>
      </c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</row>
    <row r="3523" spans="1:17" x14ac:dyDescent="0.25">
      <c r="A3523" t="str">
        <f t="shared" ref="A3523:A3586" si="55">B3523&amp;"_"&amp;C3523</f>
        <v>5_637</v>
      </c>
      <c r="B3523" s="1">
        <v>5</v>
      </c>
      <c r="C3523" s="1">
        <v>637</v>
      </c>
      <c r="D3523" s="1">
        <v>7.4379</v>
      </c>
      <c r="E3523" s="1">
        <v>26.88</v>
      </c>
      <c r="F3523" s="1">
        <v>2.5836000000000001E-2</v>
      </c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</row>
    <row r="3524" spans="1:17" x14ac:dyDescent="0.25">
      <c r="A3524" t="str">
        <f t="shared" si="55"/>
        <v>5_638</v>
      </c>
      <c r="B3524" s="1">
        <v>5</v>
      </c>
      <c r="C3524" s="1">
        <v>638</v>
      </c>
      <c r="D3524" s="1">
        <v>7.7499000000000002</v>
      </c>
      <c r="E3524" s="1">
        <v>27.053000000000001</v>
      </c>
      <c r="F3524" s="1">
        <v>-1.6782999999999999E-2</v>
      </c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</row>
    <row r="3525" spans="1:17" x14ac:dyDescent="0.25">
      <c r="A3525" t="str">
        <f t="shared" si="55"/>
        <v>5_639</v>
      </c>
      <c r="B3525" s="1">
        <v>5</v>
      </c>
      <c r="C3525" s="1">
        <v>639</v>
      </c>
      <c r="D3525" s="1">
        <v>7.8086000000000002</v>
      </c>
      <c r="E3525" s="1">
        <v>27.233000000000001</v>
      </c>
      <c r="F3525" s="1">
        <v>-1.2074E-2</v>
      </c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</row>
    <row r="3526" spans="1:17" x14ac:dyDescent="0.25">
      <c r="A3526" t="str">
        <f t="shared" si="55"/>
        <v>5_640</v>
      </c>
      <c r="B3526" s="1">
        <v>5</v>
      </c>
      <c r="C3526" s="1">
        <v>640</v>
      </c>
      <c r="D3526" s="1">
        <v>8.0458999999999996</v>
      </c>
      <c r="E3526" s="1">
        <v>27.414000000000001</v>
      </c>
      <c r="F3526" s="1">
        <v>6.5554000000000003E-3</v>
      </c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</row>
    <row r="3527" spans="1:17" x14ac:dyDescent="0.25">
      <c r="A3527" t="str">
        <f t="shared" si="55"/>
        <v>5_641</v>
      </c>
      <c r="B3527" s="1">
        <v>5</v>
      </c>
      <c r="C3527" s="1">
        <v>641</v>
      </c>
      <c r="D3527" s="1">
        <v>7.9771999999999998</v>
      </c>
      <c r="E3527" s="1">
        <v>27.597999999999999</v>
      </c>
      <c r="F3527" s="1">
        <v>1.1917000000000001E-2</v>
      </c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</row>
    <row r="3528" spans="1:17" x14ac:dyDescent="0.25">
      <c r="A3528" t="str">
        <f t="shared" si="55"/>
        <v>5_642</v>
      </c>
      <c r="B3528" s="1">
        <v>5</v>
      </c>
      <c r="C3528" s="1">
        <v>642</v>
      </c>
      <c r="D3528" s="1">
        <v>7.9709000000000003</v>
      </c>
      <c r="E3528" s="1">
        <v>27.780999999999999</v>
      </c>
      <c r="F3528" s="1">
        <v>4.5760000000000002E-3</v>
      </c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</row>
    <row r="3529" spans="1:17" x14ac:dyDescent="0.25">
      <c r="A3529" t="str">
        <f t="shared" si="55"/>
        <v>5_643</v>
      </c>
      <c r="B3529" s="1">
        <v>5</v>
      </c>
      <c r="C3529" s="1">
        <v>643</v>
      </c>
      <c r="D3529" s="1">
        <v>8.3396000000000008</v>
      </c>
      <c r="E3529" s="1">
        <v>27.97</v>
      </c>
      <c r="F3529" s="1">
        <v>1.0666E-2</v>
      </c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</row>
    <row r="3530" spans="1:17" x14ac:dyDescent="0.25">
      <c r="A3530" t="str">
        <f t="shared" si="55"/>
        <v>5_644</v>
      </c>
      <c r="B3530" s="1">
        <v>5</v>
      </c>
      <c r="C3530" s="1">
        <v>644</v>
      </c>
      <c r="D3530" s="1">
        <v>8.0484000000000009</v>
      </c>
      <c r="E3530" s="1">
        <v>28.164000000000001</v>
      </c>
      <c r="F3530" s="1">
        <v>-1.7247E-3</v>
      </c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</row>
    <row r="3531" spans="1:17" x14ac:dyDescent="0.25">
      <c r="A3531" t="str">
        <f t="shared" si="55"/>
        <v>5_645</v>
      </c>
      <c r="B3531" s="1">
        <v>5</v>
      </c>
      <c r="C3531" s="1">
        <v>645</v>
      </c>
      <c r="D3531" s="1">
        <v>8.3254999999999999</v>
      </c>
      <c r="E3531" s="1">
        <v>28.356000000000002</v>
      </c>
      <c r="F3531" s="1">
        <v>3.1446000000000002E-2</v>
      </c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</row>
    <row r="3532" spans="1:17" x14ac:dyDescent="0.25">
      <c r="A3532" t="str">
        <f t="shared" si="55"/>
        <v>5_646</v>
      </c>
      <c r="B3532" s="1">
        <v>5</v>
      </c>
      <c r="C3532" s="1">
        <v>646</v>
      </c>
      <c r="D3532" s="1">
        <v>8.0190999999999999</v>
      </c>
      <c r="E3532" s="1">
        <v>28.552</v>
      </c>
      <c r="F3532" s="1">
        <v>-1.5284000000000001E-2</v>
      </c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</row>
    <row r="3533" spans="1:17" x14ac:dyDescent="0.25">
      <c r="A3533" t="str">
        <f t="shared" si="55"/>
        <v>5_647</v>
      </c>
      <c r="B3533" s="1">
        <v>5</v>
      </c>
      <c r="C3533" s="1">
        <v>647</v>
      </c>
      <c r="D3533" s="1">
        <v>8.1077999999999992</v>
      </c>
      <c r="E3533" s="1">
        <v>28.744</v>
      </c>
      <c r="F3533" s="1">
        <v>-1.2773000000000001E-3</v>
      </c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</row>
    <row r="3534" spans="1:17" x14ac:dyDescent="0.25">
      <c r="A3534" t="str">
        <f t="shared" si="55"/>
        <v>5_648</v>
      </c>
      <c r="B3534" s="1">
        <v>5</v>
      </c>
      <c r="C3534" s="1">
        <v>648</v>
      </c>
      <c r="D3534" s="1">
        <v>8.3457000000000008</v>
      </c>
      <c r="E3534" s="1">
        <v>28.942</v>
      </c>
      <c r="F3534" s="1">
        <v>-5.0642999999999999E-3</v>
      </c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</row>
    <row r="3535" spans="1:17" x14ac:dyDescent="0.25">
      <c r="A3535" t="str">
        <f t="shared" si="55"/>
        <v>5_649</v>
      </c>
      <c r="B3535" s="1">
        <v>5</v>
      </c>
      <c r="C3535" s="1">
        <v>649</v>
      </c>
      <c r="D3535" s="1">
        <v>8.4806000000000008</v>
      </c>
      <c r="E3535" s="1">
        <v>29.146000000000001</v>
      </c>
      <c r="F3535" s="1">
        <v>-1.1697000000000001E-2</v>
      </c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</row>
    <row r="3536" spans="1:17" x14ac:dyDescent="0.25">
      <c r="A3536" t="str">
        <f t="shared" si="55"/>
        <v>5_650</v>
      </c>
      <c r="B3536" s="1">
        <v>5</v>
      </c>
      <c r="C3536" s="1">
        <v>650</v>
      </c>
      <c r="D3536" s="1">
        <v>8.4300999999999995</v>
      </c>
      <c r="E3536" s="1">
        <v>29.355</v>
      </c>
      <c r="F3536" s="1">
        <v>-8.9450999999999992E-3</v>
      </c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</row>
    <row r="3537" spans="1:17" x14ac:dyDescent="0.25">
      <c r="A3537" t="str">
        <f t="shared" si="55"/>
        <v>5_651</v>
      </c>
      <c r="B3537" s="1">
        <v>5</v>
      </c>
      <c r="C3537" s="1">
        <v>651</v>
      </c>
      <c r="D3537" s="1">
        <v>8.2039000000000009</v>
      </c>
      <c r="E3537" s="1">
        <v>29.562000000000001</v>
      </c>
      <c r="F3537" s="1">
        <v>4.0884999999999998E-2</v>
      </c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</row>
    <row r="3538" spans="1:17" x14ac:dyDescent="0.25">
      <c r="A3538" t="str">
        <f t="shared" si="55"/>
        <v>5_652</v>
      </c>
      <c r="B3538" s="1">
        <v>5</v>
      </c>
      <c r="C3538" s="1">
        <v>652</v>
      </c>
      <c r="D3538" s="1">
        <v>7.7973999999999997</v>
      </c>
      <c r="E3538" s="1">
        <v>29.757000000000001</v>
      </c>
      <c r="F3538" s="1">
        <v>2.8396999999999998E-4</v>
      </c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</row>
    <row r="3539" spans="1:17" x14ac:dyDescent="0.25">
      <c r="A3539" t="str">
        <f t="shared" si="55"/>
        <v>5_653</v>
      </c>
      <c r="B3539" s="1">
        <v>5</v>
      </c>
      <c r="C3539" s="1">
        <v>653</v>
      </c>
      <c r="D3539" s="1">
        <v>8.0028000000000006</v>
      </c>
      <c r="E3539" s="1">
        <v>29.954000000000001</v>
      </c>
      <c r="F3539" s="1">
        <v>-5.0328999999999999E-3</v>
      </c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</row>
    <row r="3540" spans="1:17" x14ac:dyDescent="0.25">
      <c r="A3540" t="str">
        <f t="shared" si="55"/>
        <v>5_654</v>
      </c>
      <c r="B3540" s="1">
        <v>5</v>
      </c>
      <c r="C3540" s="1">
        <v>654</v>
      </c>
      <c r="D3540" s="1">
        <v>8.2163000000000004</v>
      </c>
      <c r="E3540" s="1">
        <v>30.158000000000001</v>
      </c>
      <c r="F3540" s="1">
        <v>1.7987E-2</v>
      </c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</row>
    <row r="3541" spans="1:17" x14ac:dyDescent="0.25">
      <c r="A3541" t="str">
        <f t="shared" si="55"/>
        <v>5_655</v>
      </c>
      <c r="B3541" s="1">
        <v>5</v>
      </c>
      <c r="C3541" s="1">
        <v>655</v>
      </c>
      <c r="D3541" s="1">
        <v>8.2863000000000007</v>
      </c>
      <c r="E3541" s="1">
        <v>30.367000000000001</v>
      </c>
      <c r="F3541" s="1">
        <v>3.0446000000000001E-2</v>
      </c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</row>
    <row r="3542" spans="1:17" x14ac:dyDescent="0.25">
      <c r="A3542" t="str">
        <f t="shared" si="55"/>
        <v>5_656</v>
      </c>
      <c r="B3542" s="1">
        <v>5</v>
      </c>
      <c r="C3542" s="1">
        <v>656</v>
      </c>
      <c r="D3542" s="1">
        <v>8.2667999999999999</v>
      </c>
      <c r="E3542" s="1">
        <v>30.577999999999999</v>
      </c>
      <c r="F3542" s="1">
        <v>-6.0587E-4</v>
      </c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</row>
    <row r="3543" spans="1:17" x14ac:dyDescent="0.25">
      <c r="A3543" t="str">
        <f t="shared" si="55"/>
        <v>5_657</v>
      </c>
      <c r="B3543" s="1">
        <v>5</v>
      </c>
      <c r="C3543" s="1">
        <v>657</v>
      </c>
      <c r="D3543" s="1">
        <v>8.202</v>
      </c>
      <c r="E3543" s="1">
        <v>30.789000000000001</v>
      </c>
      <c r="F3543" s="1">
        <v>1.4500000000000001E-2</v>
      </c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</row>
    <row r="3544" spans="1:17" x14ac:dyDescent="0.25">
      <c r="A3544" t="str">
        <f t="shared" si="55"/>
        <v>5_658</v>
      </c>
      <c r="B3544" s="1">
        <v>5</v>
      </c>
      <c r="C3544" s="1">
        <v>658</v>
      </c>
      <c r="D3544" s="1">
        <v>8.2866999999999997</v>
      </c>
      <c r="E3544" s="1">
        <v>31.001000000000001</v>
      </c>
      <c r="F3544" s="1">
        <v>4.5545000000000004E-3</v>
      </c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</row>
    <row r="3545" spans="1:17" x14ac:dyDescent="0.25">
      <c r="A3545" t="str">
        <f t="shared" si="55"/>
        <v>5_659</v>
      </c>
      <c r="B3545" s="1">
        <v>5</v>
      </c>
      <c r="C3545" s="1">
        <v>659</v>
      </c>
      <c r="D3545" s="1">
        <v>8.1457999999999995</v>
      </c>
      <c r="E3545" s="1">
        <v>31.212</v>
      </c>
      <c r="F3545" s="1">
        <v>2.1038999999999999E-2</v>
      </c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</row>
    <row r="3546" spans="1:17" x14ac:dyDescent="0.25">
      <c r="A3546" t="str">
        <f t="shared" si="55"/>
        <v>5_660</v>
      </c>
      <c r="B3546" s="1">
        <v>5</v>
      </c>
      <c r="C3546" s="1">
        <v>660</v>
      </c>
      <c r="D3546" s="1">
        <v>8.0254999999999992</v>
      </c>
      <c r="E3546" s="1">
        <v>31.423999999999999</v>
      </c>
      <c r="F3546" s="1">
        <v>1.4995E-2</v>
      </c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</row>
    <row r="3547" spans="1:17" x14ac:dyDescent="0.25">
      <c r="A3547" t="str">
        <f t="shared" si="55"/>
        <v>5_661</v>
      </c>
      <c r="B3547" s="1">
        <v>5</v>
      </c>
      <c r="C3547" s="1">
        <v>661</v>
      </c>
      <c r="D3547" s="1">
        <v>8.3284000000000002</v>
      </c>
      <c r="E3547" s="1">
        <v>31.638000000000002</v>
      </c>
      <c r="F3547" s="1">
        <v>7.1180999999999996E-3</v>
      </c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</row>
    <row r="3548" spans="1:17" x14ac:dyDescent="0.25">
      <c r="A3548" t="str">
        <f t="shared" si="55"/>
        <v>5_662</v>
      </c>
      <c r="B3548" s="1">
        <v>5</v>
      </c>
      <c r="C3548" s="1">
        <v>662</v>
      </c>
      <c r="D3548" s="1">
        <v>7.9812000000000003</v>
      </c>
      <c r="E3548" s="1">
        <v>31.855</v>
      </c>
      <c r="F3548" s="1">
        <v>1.8534999999999999E-3</v>
      </c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</row>
    <row r="3549" spans="1:17" x14ac:dyDescent="0.25">
      <c r="A3549" t="str">
        <f t="shared" si="55"/>
        <v>5_663</v>
      </c>
      <c r="B3549" s="1">
        <v>5</v>
      </c>
      <c r="C3549" s="1">
        <v>663</v>
      </c>
      <c r="D3549" s="1">
        <v>8.3511000000000006</v>
      </c>
      <c r="E3549" s="1">
        <v>32.073</v>
      </c>
      <c r="F3549" s="1">
        <v>9.5516000000000004E-3</v>
      </c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</row>
    <row r="3550" spans="1:17" x14ac:dyDescent="0.25">
      <c r="A3550" t="str">
        <f t="shared" si="55"/>
        <v>5_664</v>
      </c>
      <c r="B3550" s="1">
        <v>5</v>
      </c>
      <c r="C3550" s="1">
        <v>664</v>
      </c>
      <c r="D3550" s="1">
        <v>8.4048999999999996</v>
      </c>
      <c r="E3550" s="1">
        <v>32.293999999999997</v>
      </c>
      <c r="F3550" s="1">
        <v>1.0810999999999999E-2</v>
      </c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</row>
    <row r="3551" spans="1:17" x14ac:dyDescent="0.25">
      <c r="A3551" t="str">
        <f t="shared" si="55"/>
        <v>5_665</v>
      </c>
      <c r="B3551" s="1">
        <v>5</v>
      </c>
      <c r="C3551" s="1">
        <v>665</v>
      </c>
      <c r="D3551" s="1">
        <v>8.4487000000000005</v>
      </c>
      <c r="E3551" s="1">
        <v>32.520000000000003</v>
      </c>
      <c r="F3551" s="1">
        <v>3.1186E-3</v>
      </c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</row>
    <row r="3552" spans="1:17" x14ac:dyDescent="0.25">
      <c r="A3552" t="str">
        <f t="shared" si="55"/>
        <v>5_666</v>
      </c>
      <c r="B3552" s="1">
        <v>5</v>
      </c>
      <c r="C3552" s="1">
        <v>666</v>
      </c>
      <c r="D3552" s="1">
        <v>8.5317000000000007</v>
      </c>
      <c r="E3552" s="1">
        <v>32.75</v>
      </c>
      <c r="F3552" s="1">
        <v>2.5559999999999999E-2</v>
      </c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</row>
    <row r="3553" spans="1:17" x14ac:dyDescent="0.25">
      <c r="A3553" t="str">
        <f t="shared" si="55"/>
        <v>5_667</v>
      </c>
      <c r="B3553" s="1">
        <v>5</v>
      </c>
      <c r="C3553" s="1">
        <v>667</v>
      </c>
      <c r="D3553" s="1">
        <v>7.9031000000000002</v>
      </c>
      <c r="E3553" s="1">
        <v>32.975999999999999</v>
      </c>
      <c r="F3553" s="1">
        <v>-1.0617999999999999E-3</v>
      </c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</row>
    <row r="3554" spans="1:17" x14ac:dyDescent="0.25">
      <c r="A3554" t="str">
        <f t="shared" si="55"/>
        <v>5_668</v>
      </c>
      <c r="B3554" s="1">
        <v>5</v>
      </c>
      <c r="C3554" s="1">
        <v>668</v>
      </c>
      <c r="D3554" s="1">
        <v>7.7182000000000004</v>
      </c>
      <c r="E3554" s="1">
        <v>33.189</v>
      </c>
      <c r="F3554" s="1">
        <v>9.2764999999999997E-5</v>
      </c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</row>
    <row r="3555" spans="1:17" x14ac:dyDescent="0.25">
      <c r="A3555" t="str">
        <f t="shared" si="55"/>
        <v>5_669</v>
      </c>
      <c r="B3555" s="1">
        <v>5</v>
      </c>
      <c r="C3555" s="1">
        <v>669</v>
      </c>
      <c r="D3555" s="1">
        <v>7.4889000000000001</v>
      </c>
      <c r="E3555" s="1">
        <v>33.399000000000001</v>
      </c>
      <c r="F3555" s="1">
        <v>4.2811000000000004E-3</v>
      </c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</row>
    <row r="3556" spans="1:17" x14ac:dyDescent="0.25">
      <c r="A3556" t="str">
        <f t="shared" si="55"/>
        <v>5_670</v>
      </c>
      <c r="B3556" s="1">
        <v>5</v>
      </c>
      <c r="C3556" s="1">
        <v>670</v>
      </c>
      <c r="D3556" s="1">
        <v>7.8799000000000001</v>
      </c>
      <c r="E3556" s="1">
        <v>33.613</v>
      </c>
      <c r="F3556" s="1">
        <v>3.7948999999999997E-2</v>
      </c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</row>
    <row r="3557" spans="1:17" x14ac:dyDescent="0.25">
      <c r="A3557" t="str">
        <f t="shared" si="55"/>
        <v>5_671</v>
      </c>
      <c r="B3557" s="1">
        <v>5</v>
      </c>
      <c r="C3557" s="1">
        <v>671</v>
      </c>
      <c r="D3557" s="1">
        <v>7.7108999999999996</v>
      </c>
      <c r="E3557" s="1">
        <v>33.834000000000003</v>
      </c>
      <c r="F3557" s="1">
        <v>8.5938999999999998E-3</v>
      </c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</row>
    <row r="3558" spans="1:17" x14ac:dyDescent="0.25">
      <c r="A3558" t="str">
        <f t="shared" si="55"/>
        <v>5_672</v>
      </c>
      <c r="B3558" s="1">
        <v>5</v>
      </c>
      <c r="C3558" s="1">
        <v>672</v>
      </c>
      <c r="D3558" s="1">
        <v>7.4522000000000004</v>
      </c>
      <c r="E3558" s="1">
        <v>34.046999999999997</v>
      </c>
      <c r="F3558" s="1">
        <v>-2.0560999999999999E-2</v>
      </c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</row>
    <row r="3559" spans="1:17" x14ac:dyDescent="0.25">
      <c r="A3559" t="str">
        <f t="shared" si="55"/>
        <v>5_673</v>
      </c>
      <c r="B3559" s="1">
        <v>5</v>
      </c>
      <c r="C3559" s="1">
        <v>673</v>
      </c>
      <c r="D3559" s="1">
        <v>7.4362000000000004</v>
      </c>
      <c r="E3559" s="1">
        <v>34.26</v>
      </c>
      <c r="F3559" s="1">
        <v>2.4927000000000001E-2</v>
      </c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</row>
    <row r="3560" spans="1:17" x14ac:dyDescent="0.25">
      <c r="A3560" t="str">
        <f t="shared" si="55"/>
        <v>5_674</v>
      </c>
      <c r="B3560" s="1">
        <v>5</v>
      </c>
      <c r="C3560" s="1">
        <v>674</v>
      </c>
      <c r="D3560" s="1">
        <v>7.1303000000000001</v>
      </c>
      <c r="E3560" s="1">
        <v>34.469000000000001</v>
      </c>
      <c r="F3560" s="1">
        <v>-3.6502000000000001E-3</v>
      </c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</row>
    <row r="3561" spans="1:17" x14ac:dyDescent="0.25">
      <c r="A3561" t="str">
        <f t="shared" si="55"/>
        <v>5_675</v>
      </c>
      <c r="B3561" s="1">
        <v>5</v>
      </c>
      <c r="C3561" s="1">
        <v>675</v>
      </c>
      <c r="D3561" s="1">
        <v>6.6193999999999997</v>
      </c>
      <c r="E3561" s="1">
        <v>34.665999999999997</v>
      </c>
      <c r="F3561" s="1">
        <v>-1.2145E-2</v>
      </c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</row>
    <row r="3562" spans="1:17" x14ac:dyDescent="0.25">
      <c r="A3562" t="str">
        <f t="shared" si="55"/>
        <v>5_676</v>
      </c>
      <c r="B3562" s="1">
        <v>5</v>
      </c>
      <c r="C3562" s="1">
        <v>676</v>
      </c>
      <c r="D3562" s="1">
        <v>6.8783000000000003</v>
      </c>
      <c r="E3562" s="1">
        <v>34.86</v>
      </c>
      <c r="F3562" s="1">
        <v>5.2724E-3</v>
      </c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</row>
    <row r="3563" spans="1:17" x14ac:dyDescent="0.25">
      <c r="A3563" t="str">
        <f t="shared" si="55"/>
        <v>5_677</v>
      </c>
      <c r="B3563" s="1">
        <v>5</v>
      </c>
      <c r="C3563" s="1">
        <v>677</v>
      </c>
      <c r="D3563" s="1">
        <v>7.0865999999999998</v>
      </c>
      <c r="E3563" s="1">
        <v>35.069000000000003</v>
      </c>
      <c r="F3563" s="1">
        <v>4.4457999999999998E-3</v>
      </c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</row>
    <row r="3564" spans="1:17" x14ac:dyDescent="0.25">
      <c r="A3564" t="str">
        <f t="shared" si="55"/>
        <v>5_678</v>
      </c>
      <c r="B3564" s="1">
        <v>5</v>
      </c>
      <c r="C3564" s="1">
        <v>678</v>
      </c>
      <c r="D3564" s="1">
        <v>6.8482000000000003</v>
      </c>
      <c r="E3564" s="1">
        <v>35.276000000000003</v>
      </c>
      <c r="F3564" s="1">
        <v>7.4840999999999996E-3</v>
      </c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</row>
    <row r="3565" spans="1:17" x14ac:dyDescent="0.25">
      <c r="A3565" t="str">
        <f t="shared" si="55"/>
        <v>5_679</v>
      </c>
      <c r="B3565" s="1">
        <v>5</v>
      </c>
      <c r="C3565" s="1">
        <v>679</v>
      </c>
      <c r="D3565" s="1">
        <v>6.8372999999999999</v>
      </c>
      <c r="E3565" s="1">
        <v>35.478000000000002</v>
      </c>
      <c r="F3565" s="1">
        <v>-3.6505999999999999E-3</v>
      </c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</row>
    <row r="3566" spans="1:17" x14ac:dyDescent="0.25">
      <c r="A3566" t="str">
        <f t="shared" si="55"/>
        <v>5_680</v>
      </c>
      <c r="B3566" s="1">
        <v>5</v>
      </c>
      <c r="C3566" s="1">
        <v>680</v>
      </c>
      <c r="D3566" s="1">
        <v>6.6356999999999999</v>
      </c>
      <c r="E3566" s="1">
        <v>35.682000000000002</v>
      </c>
      <c r="F3566" s="1">
        <v>3.4689999999999999E-3</v>
      </c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</row>
    <row r="3567" spans="1:17" x14ac:dyDescent="0.25">
      <c r="A3567" t="str">
        <f t="shared" si="55"/>
        <v>5_681</v>
      </c>
      <c r="B3567" s="1">
        <v>5</v>
      </c>
      <c r="C3567" s="1">
        <v>681</v>
      </c>
      <c r="D3567" s="1">
        <v>6.2599</v>
      </c>
      <c r="E3567" s="1">
        <v>35.874000000000002</v>
      </c>
      <c r="F3567" s="1">
        <v>8.5533999999999992E-3</v>
      </c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</row>
    <row r="3568" spans="1:17" x14ac:dyDescent="0.25">
      <c r="A3568" t="str">
        <f t="shared" si="55"/>
        <v>5_682</v>
      </c>
      <c r="B3568" s="1">
        <v>5</v>
      </c>
      <c r="C3568" s="1">
        <v>682</v>
      </c>
      <c r="D3568" s="1">
        <v>6.1226000000000003</v>
      </c>
      <c r="E3568" s="1">
        <v>36.055</v>
      </c>
      <c r="F3568" s="1">
        <v>1.653E-2</v>
      </c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</row>
    <row r="3569" spans="1:17" x14ac:dyDescent="0.25">
      <c r="A3569" t="str">
        <f t="shared" si="55"/>
        <v>5_683</v>
      </c>
      <c r="B3569" s="1">
        <v>5</v>
      </c>
      <c r="C3569" s="1">
        <v>683</v>
      </c>
      <c r="D3569" s="1">
        <v>6.4298000000000002</v>
      </c>
      <c r="E3569" s="1">
        <v>36.241999999999997</v>
      </c>
      <c r="F3569" s="1">
        <v>1.7160000000000002E-2</v>
      </c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</row>
    <row r="3570" spans="1:17" x14ac:dyDescent="0.25">
      <c r="A3570" t="str">
        <f t="shared" si="55"/>
        <v>5_684</v>
      </c>
      <c r="B3570" s="1">
        <v>5</v>
      </c>
      <c r="C3570" s="1">
        <v>684</v>
      </c>
      <c r="D3570" s="1">
        <v>6.6062000000000003</v>
      </c>
      <c r="E3570" s="1">
        <v>36.436</v>
      </c>
      <c r="F3570" s="1">
        <v>-6.7771000000000003E-3</v>
      </c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</row>
    <row r="3571" spans="1:17" x14ac:dyDescent="0.25">
      <c r="A3571" t="str">
        <f t="shared" si="55"/>
        <v>5_685</v>
      </c>
      <c r="B3571" s="1">
        <v>5</v>
      </c>
      <c r="C3571" s="1">
        <v>685</v>
      </c>
      <c r="D3571" s="1">
        <v>6.4057000000000004</v>
      </c>
      <c r="E3571" s="1">
        <v>36.628</v>
      </c>
      <c r="F3571" s="1">
        <v>1.0168E-2</v>
      </c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</row>
    <row r="3572" spans="1:17" x14ac:dyDescent="0.25">
      <c r="A3572" t="str">
        <f t="shared" si="55"/>
        <v>5_686</v>
      </c>
      <c r="B3572" s="1">
        <v>5</v>
      </c>
      <c r="C3572" s="1">
        <v>686</v>
      </c>
      <c r="D3572" s="1">
        <v>6.4954000000000001</v>
      </c>
      <c r="E3572" s="1">
        <v>36.826000000000001</v>
      </c>
      <c r="F3572" s="1">
        <v>9.7684E-3</v>
      </c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</row>
    <row r="3573" spans="1:17" x14ac:dyDescent="0.25">
      <c r="A3573" t="str">
        <f t="shared" si="55"/>
        <v>5_687</v>
      </c>
      <c r="B3573" s="1">
        <v>5</v>
      </c>
      <c r="C3573" s="1">
        <v>687</v>
      </c>
      <c r="D3573" s="1">
        <v>6.6463000000000001</v>
      </c>
      <c r="E3573" s="1">
        <v>37.027999999999999</v>
      </c>
      <c r="F3573" s="1">
        <v>3.1296999999999998E-2</v>
      </c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</row>
    <row r="3574" spans="1:17" x14ac:dyDescent="0.25">
      <c r="A3574" t="str">
        <f t="shared" si="55"/>
        <v>5_688</v>
      </c>
      <c r="B3574" s="1">
        <v>5</v>
      </c>
      <c r="C3574" s="1">
        <v>688</v>
      </c>
      <c r="D3574" s="1">
        <v>6.5008999999999997</v>
      </c>
      <c r="E3574" s="1">
        <v>37.234000000000002</v>
      </c>
      <c r="F3574" s="1">
        <v>9.9538999999999999E-3</v>
      </c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</row>
    <row r="3575" spans="1:17" x14ac:dyDescent="0.25">
      <c r="A3575" t="str">
        <f t="shared" si="55"/>
        <v>5_689</v>
      </c>
      <c r="B3575" s="1">
        <v>5</v>
      </c>
      <c r="C3575" s="1">
        <v>689</v>
      </c>
      <c r="D3575" s="1">
        <v>6.4730999999999996</v>
      </c>
      <c r="E3575" s="1">
        <v>37.433999999999997</v>
      </c>
      <c r="F3575" s="1">
        <v>-9.8648999999999994E-3</v>
      </c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</row>
    <row r="3576" spans="1:17" x14ac:dyDescent="0.25">
      <c r="A3576" t="str">
        <f t="shared" si="55"/>
        <v>5_690</v>
      </c>
      <c r="B3576" s="1">
        <v>5</v>
      </c>
      <c r="C3576" s="1">
        <v>690</v>
      </c>
      <c r="D3576" s="1">
        <v>6.5717999999999996</v>
      </c>
      <c r="E3576" s="1">
        <v>37.637</v>
      </c>
      <c r="F3576" s="1">
        <v>9.5770000000000004E-3</v>
      </c>
      <c r="G3576" s="1"/>
      <c r="H3576" s="1"/>
      <c r="I3576" s="1"/>
      <c r="J3576" s="1"/>
      <c r="K3576" s="1"/>
      <c r="L3576" s="1"/>
      <c r="M3576" s="1"/>
      <c r="N3576" s="1"/>
      <c r="O3576" s="1"/>
      <c r="P3576" s="78"/>
      <c r="Q3576" s="78"/>
    </row>
    <row r="3577" spans="1:17" x14ac:dyDescent="0.25">
      <c r="A3577" t="str">
        <f t="shared" si="55"/>
        <v>5_691</v>
      </c>
      <c r="B3577" s="1">
        <v>5</v>
      </c>
      <c r="C3577" s="1">
        <v>691</v>
      </c>
      <c r="D3577" s="1">
        <v>6.6154000000000002</v>
      </c>
      <c r="E3577" s="1">
        <v>37.847000000000001</v>
      </c>
      <c r="F3577" s="1">
        <v>-3.408E-3</v>
      </c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</row>
    <row r="3578" spans="1:17" x14ac:dyDescent="0.25">
      <c r="A3578" t="str">
        <f t="shared" si="55"/>
        <v>5_692</v>
      </c>
      <c r="B3578" s="1">
        <v>5</v>
      </c>
      <c r="C3578" s="1">
        <v>692</v>
      </c>
      <c r="D3578" s="1">
        <v>6.3727</v>
      </c>
      <c r="E3578" s="1">
        <v>38.052</v>
      </c>
      <c r="F3578" s="1">
        <v>5.1583000000000002E-3</v>
      </c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</row>
    <row r="3579" spans="1:17" x14ac:dyDescent="0.25">
      <c r="A3579" t="str">
        <f t="shared" si="55"/>
        <v>5_693</v>
      </c>
      <c r="B3579" s="1">
        <v>5</v>
      </c>
      <c r="C3579" s="1">
        <v>693</v>
      </c>
      <c r="D3579" s="1">
        <v>6.6340000000000003</v>
      </c>
      <c r="E3579" s="1">
        <v>38.261000000000003</v>
      </c>
      <c r="F3579" s="1">
        <v>-5.8291999999999997E-3</v>
      </c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</row>
    <row r="3580" spans="1:17" x14ac:dyDescent="0.25">
      <c r="A3580" t="str">
        <f t="shared" si="55"/>
        <v>5_694</v>
      </c>
      <c r="B3580" s="1">
        <v>5</v>
      </c>
      <c r="C3580" s="1">
        <v>694</v>
      </c>
      <c r="D3580" s="1">
        <v>6.8349000000000002</v>
      </c>
      <c r="E3580" s="1">
        <v>38.475999999999999</v>
      </c>
      <c r="F3580" s="1">
        <v>-4.3973000000000002E-6</v>
      </c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</row>
    <row r="3581" spans="1:17" x14ac:dyDescent="0.25">
      <c r="A3581" t="str">
        <f t="shared" si="55"/>
        <v>5_695</v>
      </c>
      <c r="B3581" s="1">
        <v>5</v>
      </c>
      <c r="C3581" s="1">
        <v>695</v>
      </c>
      <c r="D3581" s="1">
        <v>7.1837</v>
      </c>
      <c r="E3581" s="1">
        <v>38.698999999999998</v>
      </c>
      <c r="F3581" s="1">
        <v>2.7744999999999999E-2</v>
      </c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</row>
    <row r="3582" spans="1:17" x14ac:dyDescent="0.25">
      <c r="A3582" t="str">
        <f t="shared" si="55"/>
        <v>5_696</v>
      </c>
      <c r="B3582" s="1">
        <v>5</v>
      </c>
      <c r="C3582" s="1">
        <v>696</v>
      </c>
      <c r="D3582" s="1">
        <v>6.7068000000000003</v>
      </c>
      <c r="E3582" s="1">
        <v>38.924999999999997</v>
      </c>
      <c r="F3582" s="1">
        <v>-7.5725000000000002E-3</v>
      </c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</row>
    <row r="3583" spans="1:17" x14ac:dyDescent="0.25">
      <c r="A3583" t="str">
        <f t="shared" si="55"/>
        <v>5_697</v>
      </c>
      <c r="B3583" s="1">
        <v>5</v>
      </c>
      <c r="C3583" s="1">
        <v>697</v>
      </c>
      <c r="D3583" s="1">
        <v>6.6058000000000003</v>
      </c>
      <c r="E3583" s="1">
        <v>39.143000000000001</v>
      </c>
      <c r="F3583" s="1">
        <v>-5.4206999999999997E-3</v>
      </c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</row>
    <row r="3584" spans="1:17" x14ac:dyDescent="0.25">
      <c r="A3584" t="str">
        <f t="shared" si="55"/>
        <v>5_698</v>
      </c>
      <c r="B3584" s="1">
        <v>5</v>
      </c>
      <c r="C3584" s="1">
        <v>698</v>
      </c>
      <c r="D3584" s="1">
        <v>7.2793000000000001</v>
      </c>
      <c r="E3584" s="1">
        <v>39.371000000000002</v>
      </c>
      <c r="F3584" s="1">
        <v>1.7596000000000001E-2</v>
      </c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</row>
    <row r="3585" spans="1:17" x14ac:dyDescent="0.25">
      <c r="A3585" t="str">
        <f t="shared" si="55"/>
        <v>5_699</v>
      </c>
      <c r="B3585" s="1">
        <v>5</v>
      </c>
      <c r="C3585" s="1">
        <v>699</v>
      </c>
      <c r="D3585" s="1">
        <v>6.3826999999999998</v>
      </c>
      <c r="E3585" s="1">
        <v>39.593000000000004</v>
      </c>
      <c r="F3585" s="1">
        <v>5.1669000000000003E-3</v>
      </c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</row>
    <row r="3586" spans="1:17" x14ac:dyDescent="0.25">
      <c r="A3586" t="str">
        <f t="shared" si="55"/>
        <v>5_700</v>
      </c>
      <c r="B3586" s="1">
        <v>5</v>
      </c>
      <c r="C3586" s="1">
        <v>700</v>
      </c>
      <c r="D3586" s="1">
        <v>6.4999000000000002</v>
      </c>
      <c r="E3586" s="1">
        <v>39.805999999999997</v>
      </c>
      <c r="F3586" s="1">
        <v>6.7410999999999999E-3</v>
      </c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</row>
    <row r="3587" spans="1:17" x14ac:dyDescent="0.25">
      <c r="A3587" t="str">
        <f t="shared" ref="A3587:A3650" si="56">B3587&amp;"_"&amp;C3587</f>
        <v>5_701</v>
      </c>
      <c r="B3587" s="1">
        <v>5</v>
      </c>
      <c r="C3587" s="1">
        <v>701</v>
      </c>
      <c r="D3587" s="1">
        <v>6.4012000000000002</v>
      </c>
      <c r="E3587" s="1">
        <v>40.021999999999998</v>
      </c>
      <c r="F3587" s="1">
        <v>1.0408000000000001E-2</v>
      </c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</row>
    <row r="3588" spans="1:17" x14ac:dyDescent="0.25">
      <c r="A3588" t="str">
        <f t="shared" si="56"/>
        <v>5_702</v>
      </c>
      <c r="B3588" s="1">
        <v>5</v>
      </c>
      <c r="C3588" s="1">
        <v>702</v>
      </c>
      <c r="D3588" s="1">
        <v>6.5416999999999996</v>
      </c>
      <c r="E3588" s="1">
        <v>40.24</v>
      </c>
      <c r="F3588" s="1">
        <v>2.8201E-2</v>
      </c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</row>
    <row r="3589" spans="1:17" x14ac:dyDescent="0.25">
      <c r="A3589" t="str">
        <f t="shared" si="56"/>
        <v>5_703</v>
      </c>
      <c r="B3589" s="1">
        <v>5</v>
      </c>
      <c r="C3589" s="1">
        <v>703</v>
      </c>
      <c r="D3589" s="1">
        <v>6.8813000000000004</v>
      </c>
      <c r="E3589" s="1">
        <v>40.465000000000003</v>
      </c>
      <c r="F3589" s="1">
        <v>8.8491999999999998E-3</v>
      </c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</row>
    <row r="3590" spans="1:17" x14ac:dyDescent="0.25">
      <c r="A3590" t="str">
        <f t="shared" si="56"/>
        <v>5_704</v>
      </c>
      <c r="B3590" s="1">
        <v>5</v>
      </c>
      <c r="C3590" s="1">
        <v>704</v>
      </c>
      <c r="D3590" s="1">
        <v>6.7076000000000002</v>
      </c>
      <c r="E3590" s="1">
        <v>40.697000000000003</v>
      </c>
      <c r="F3590" s="1">
        <v>-2.8375000000000002E-3</v>
      </c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</row>
    <row r="3591" spans="1:17" x14ac:dyDescent="0.25">
      <c r="A3591" t="str">
        <f t="shared" si="56"/>
        <v>5_705</v>
      </c>
      <c r="B3591" s="1">
        <v>5</v>
      </c>
      <c r="C3591" s="1">
        <v>705</v>
      </c>
      <c r="D3591" s="1">
        <v>6.9063999999999997</v>
      </c>
      <c r="E3591" s="1">
        <v>40.927999999999997</v>
      </c>
      <c r="F3591" s="1">
        <v>1.9931000000000001E-2</v>
      </c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</row>
    <row r="3592" spans="1:17" x14ac:dyDescent="0.25">
      <c r="A3592" t="str">
        <f t="shared" si="56"/>
        <v>5_706</v>
      </c>
      <c r="B3592" s="1">
        <v>5</v>
      </c>
      <c r="C3592" s="1">
        <v>706</v>
      </c>
      <c r="D3592" s="1">
        <v>7.2347000000000001</v>
      </c>
      <c r="E3592" s="1">
        <v>41.168999999999997</v>
      </c>
      <c r="F3592" s="1">
        <v>3.1213999999999999E-2</v>
      </c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</row>
    <row r="3593" spans="1:17" x14ac:dyDescent="0.25">
      <c r="A3593" t="str">
        <f t="shared" si="56"/>
        <v>5_707</v>
      </c>
      <c r="B3593" s="1">
        <v>5</v>
      </c>
      <c r="C3593" s="1">
        <v>707</v>
      </c>
      <c r="D3593" s="1">
        <v>6.7790999999999997</v>
      </c>
      <c r="E3593" s="1">
        <v>41.406999999999996</v>
      </c>
      <c r="F3593" s="1">
        <v>-8.8734999999999997E-4</v>
      </c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</row>
    <row r="3594" spans="1:17" x14ac:dyDescent="0.25">
      <c r="A3594" t="str">
        <f t="shared" si="56"/>
        <v>5_708</v>
      </c>
      <c r="B3594" s="1">
        <v>5</v>
      </c>
      <c r="C3594" s="1">
        <v>708</v>
      </c>
      <c r="D3594" s="1">
        <v>6.8516000000000004</v>
      </c>
      <c r="E3594" s="1">
        <v>41.643000000000001</v>
      </c>
      <c r="F3594" s="1">
        <v>2.4468E-2</v>
      </c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</row>
    <row r="3595" spans="1:17" x14ac:dyDescent="0.25">
      <c r="A3595" t="str">
        <f t="shared" si="56"/>
        <v>5_709</v>
      </c>
      <c r="B3595" s="1">
        <v>5</v>
      </c>
      <c r="C3595" s="1">
        <v>709</v>
      </c>
      <c r="D3595" s="1">
        <v>7.3502000000000001</v>
      </c>
      <c r="E3595" s="1">
        <v>41.893000000000001</v>
      </c>
      <c r="F3595" s="1">
        <v>2.3377000000000001E-4</v>
      </c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</row>
    <row r="3596" spans="1:17" x14ac:dyDescent="0.25">
      <c r="A3596" t="str">
        <f t="shared" si="56"/>
        <v>5_710</v>
      </c>
      <c r="B3596" s="1">
        <v>5</v>
      </c>
      <c r="C3596" s="1">
        <v>710</v>
      </c>
      <c r="D3596" s="1">
        <v>7.5552999999999999</v>
      </c>
      <c r="E3596" s="1">
        <v>42.152999999999999</v>
      </c>
      <c r="F3596" s="1">
        <v>1.7330000000000002E-2</v>
      </c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</row>
    <row r="3597" spans="1:17" x14ac:dyDescent="0.25">
      <c r="A3597" t="str">
        <f t="shared" si="56"/>
        <v>5_711</v>
      </c>
      <c r="B3597" s="1">
        <v>5</v>
      </c>
      <c r="C3597" s="1">
        <v>711</v>
      </c>
      <c r="D3597" s="1">
        <v>7.5288000000000004</v>
      </c>
      <c r="E3597" s="1">
        <v>42.415999999999997</v>
      </c>
      <c r="F3597" s="1">
        <v>-1.4449999999999999E-2</v>
      </c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</row>
    <row r="3598" spans="1:17" x14ac:dyDescent="0.25">
      <c r="A3598" t="str">
        <f t="shared" si="56"/>
        <v>5_712</v>
      </c>
      <c r="B3598" s="1">
        <v>5</v>
      </c>
      <c r="C3598" s="1">
        <v>712</v>
      </c>
      <c r="D3598" s="1">
        <v>7.5579000000000001</v>
      </c>
      <c r="E3598" s="1">
        <v>42.685000000000002</v>
      </c>
      <c r="F3598" s="1">
        <v>2.5048999999999998E-2</v>
      </c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</row>
    <row r="3599" spans="1:17" x14ac:dyDescent="0.25">
      <c r="A3599" t="str">
        <f t="shared" si="56"/>
        <v>5_713</v>
      </c>
      <c r="B3599" s="1">
        <v>5</v>
      </c>
      <c r="C3599" s="1">
        <v>713</v>
      </c>
      <c r="D3599" s="1">
        <v>7.6342999999999996</v>
      </c>
      <c r="E3599" s="1">
        <v>42.95</v>
      </c>
      <c r="F3599" s="1">
        <v>1.4287E-3</v>
      </c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</row>
    <row r="3600" spans="1:17" x14ac:dyDescent="0.25">
      <c r="A3600" t="str">
        <f t="shared" si="56"/>
        <v>5_714</v>
      </c>
      <c r="B3600" s="1">
        <v>5</v>
      </c>
      <c r="C3600" s="1">
        <v>714</v>
      </c>
      <c r="D3600" s="1">
        <v>7.8536000000000001</v>
      </c>
      <c r="E3600" s="1">
        <v>43.228999999999999</v>
      </c>
      <c r="F3600" s="1">
        <v>-6.5744000000000002E-3</v>
      </c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</row>
    <row r="3601" spans="1:17" x14ac:dyDescent="0.25">
      <c r="A3601" t="str">
        <f t="shared" si="56"/>
        <v>5_715</v>
      </c>
      <c r="B3601" s="1">
        <v>5</v>
      </c>
      <c r="C3601" s="1">
        <v>715</v>
      </c>
      <c r="D3601" s="1">
        <v>7.5235000000000003</v>
      </c>
      <c r="E3601" s="1">
        <v>43.506999999999998</v>
      </c>
      <c r="F3601" s="1">
        <v>6.4197999999999998E-3</v>
      </c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</row>
    <row r="3602" spans="1:17" x14ac:dyDescent="0.25">
      <c r="A3602" t="str">
        <f t="shared" si="56"/>
        <v>5_716</v>
      </c>
      <c r="B3602" s="1">
        <v>5</v>
      </c>
      <c r="C3602" s="1">
        <v>716</v>
      </c>
      <c r="D3602" s="1">
        <v>7.4442000000000004</v>
      </c>
      <c r="E3602" s="1">
        <v>43.78</v>
      </c>
      <c r="F3602" s="1">
        <v>3.0145000000000002E-2</v>
      </c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</row>
    <row r="3603" spans="1:17" x14ac:dyDescent="0.25">
      <c r="A3603" t="str">
        <f t="shared" si="56"/>
        <v>5_717</v>
      </c>
      <c r="B3603" s="1">
        <v>5</v>
      </c>
      <c r="C3603" s="1">
        <v>717</v>
      </c>
      <c r="D3603" s="1">
        <v>7.3129999999999997</v>
      </c>
      <c r="E3603" s="1">
        <v>44.046999999999997</v>
      </c>
      <c r="F3603" s="1">
        <v>1.6246E-2</v>
      </c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</row>
    <row r="3604" spans="1:17" x14ac:dyDescent="0.25">
      <c r="A3604" t="str">
        <f t="shared" si="56"/>
        <v>5_718</v>
      </c>
      <c r="B3604" s="1">
        <v>5</v>
      </c>
      <c r="C3604" s="1">
        <v>718</v>
      </c>
      <c r="D3604" s="1">
        <v>7.7080000000000002</v>
      </c>
      <c r="E3604" s="1">
        <v>44.319000000000003</v>
      </c>
      <c r="F3604" s="1">
        <v>-1.8645999999999999E-2</v>
      </c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</row>
    <row r="3605" spans="1:17" x14ac:dyDescent="0.25">
      <c r="A3605" t="str">
        <f t="shared" si="56"/>
        <v>5_719</v>
      </c>
      <c r="B3605" s="1">
        <v>5</v>
      </c>
      <c r="C3605" s="1">
        <v>719</v>
      </c>
      <c r="D3605" s="1">
        <v>7.9611999999999998</v>
      </c>
      <c r="E3605" s="1">
        <v>44.612000000000002</v>
      </c>
      <c r="F3605" s="1">
        <v>1.9505999999999999E-2</v>
      </c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</row>
    <row r="3606" spans="1:17" x14ac:dyDescent="0.25">
      <c r="A3606" t="str">
        <f t="shared" si="56"/>
        <v>5_720</v>
      </c>
      <c r="B3606" s="1">
        <v>5</v>
      </c>
      <c r="C3606" s="1">
        <v>720</v>
      </c>
      <c r="D3606" s="1">
        <v>7.6939000000000002</v>
      </c>
      <c r="E3606" s="1">
        <v>44.904000000000003</v>
      </c>
      <c r="F3606" s="1">
        <v>-4.8015000000000002E-3</v>
      </c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</row>
    <row r="3607" spans="1:17" x14ac:dyDescent="0.25">
      <c r="A3607" t="str">
        <f t="shared" si="56"/>
        <v>6_0</v>
      </c>
      <c r="B3607" s="1">
        <v>6</v>
      </c>
      <c r="C3607" s="1">
        <v>0</v>
      </c>
      <c r="D3607" s="1">
        <v>4.9987999999999998E-2</v>
      </c>
      <c r="E3607" s="1">
        <v>1</v>
      </c>
      <c r="F3607" s="1">
        <v>0</v>
      </c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</row>
    <row r="3608" spans="1:17" x14ac:dyDescent="0.25">
      <c r="A3608" t="str">
        <f t="shared" si="56"/>
        <v>6_1</v>
      </c>
      <c r="B3608" s="1">
        <v>6</v>
      </c>
      <c r="C3608" s="1">
        <v>1</v>
      </c>
      <c r="D3608" s="1">
        <v>7.2475999999999999E-2</v>
      </c>
      <c r="E3608" s="1">
        <v>1.0001</v>
      </c>
      <c r="F3608" s="1">
        <v>-1.9175000000000001E-2</v>
      </c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</row>
    <row r="3609" spans="1:17" x14ac:dyDescent="0.25">
      <c r="A3609" t="str">
        <f t="shared" si="56"/>
        <v>6_2</v>
      </c>
      <c r="B3609" s="1">
        <v>6</v>
      </c>
      <c r="C3609" s="1">
        <v>2</v>
      </c>
      <c r="D3609" s="1">
        <v>0.18532000000000001</v>
      </c>
      <c r="E3609" s="1">
        <v>1.0002</v>
      </c>
      <c r="F3609" s="1">
        <v>-1.1693E-2</v>
      </c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</row>
    <row r="3610" spans="1:17" x14ac:dyDescent="0.25">
      <c r="A3610" t="str">
        <f t="shared" si="56"/>
        <v>6_3</v>
      </c>
      <c r="B3610" s="1">
        <v>6</v>
      </c>
      <c r="C3610" s="1">
        <v>3</v>
      </c>
      <c r="D3610" s="1">
        <v>-0.29093999999999998</v>
      </c>
      <c r="E3610" s="1">
        <v>1</v>
      </c>
      <c r="F3610" s="1">
        <v>4.4840000000000001E-3</v>
      </c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</row>
    <row r="3611" spans="1:17" x14ac:dyDescent="0.25">
      <c r="A3611" t="str">
        <f t="shared" si="56"/>
        <v>6_4</v>
      </c>
      <c r="B3611" s="1">
        <v>6</v>
      </c>
      <c r="C3611" s="1">
        <v>4</v>
      </c>
      <c r="D3611" s="1">
        <v>-0.35005999999999998</v>
      </c>
      <c r="E3611" s="1">
        <v>0.99972000000000005</v>
      </c>
      <c r="F3611" s="1">
        <v>2.5756999999999999E-2</v>
      </c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</row>
    <row r="3612" spans="1:17" x14ac:dyDescent="0.25">
      <c r="A3612" t="str">
        <f t="shared" si="56"/>
        <v>6_5</v>
      </c>
      <c r="B3612" s="1">
        <v>6</v>
      </c>
      <c r="C3612" s="1">
        <v>5</v>
      </c>
      <c r="D3612" s="1">
        <v>-0.45873999999999998</v>
      </c>
      <c r="E3612" s="1">
        <v>0.99938000000000005</v>
      </c>
      <c r="F3612" s="1">
        <v>-1.3508999999999999E-3</v>
      </c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</row>
    <row r="3613" spans="1:17" x14ac:dyDescent="0.25">
      <c r="A3613" t="str">
        <f t="shared" si="56"/>
        <v>6_6</v>
      </c>
      <c r="B3613" s="1">
        <v>6</v>
      </c>
      <c r="C3613" s="1">
        <v>6</v>
      </c>
      <c r="D3613" s="1">
        <v>-0.62482000000000004</v>
      </c>
      <c r="E3613" s="1">
        <v>0.99892000000000003</v>
      </c>
      <c r="F3613" s="1">
        <v>2.1588E-2</v>
      </c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</row>
    <row r="3614" spans="1:17" x14ac:dyDescent="0.25">
      <c r="A3614" t="str">
        <f t="shared" si="56"/>
        <v>6_7</v>
      </c>
      <c r="B3614" s="1">
        <v>6</v>
      </c>
      <c r="C3614" s="1">
        <v>7</v>
      </c>
      <c r="D3614" s="1">
        <v>-0.69906999999999997</v>
      </c>
      <c r="E3614" s="1">
        <v>0.99836000000000003</v>
      </c>
      <c r="F3614" s="1">
        <v>-2.0691000000000001E-2</v>
      </c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</row>
    <row r="3615" spans="1:17" x14ac:dyDescent="0.25">
      <c r="A3615" t="str">
        <f t="shared" si="56"/>
        <v>6_8</v>
      </c>
      <c r="B3615" s="1">
        <v>6</v>
      </c>
      <c r="C3615" s="1">
        <v>8</v>
      </c>
      <c r="D3615" s="1">
        <v>-0.68103999999999998</v>
      </c>
      <c r="E3615" s="1">
        <v>0.99780000000000002</v>
      </c>
      <c r="F3615" s="1">
        <v>-3.6021999999999998E-2</v>
      </c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</row>
    <row r="3616" spans="1:17" x14ac:dyDescent="0.25">
      <c r="A3616" t="str">
        <f t="shared" si="56"/>
        <v>6_9</v>
      </c>
      <c r="B3616" s="1">
        <v>6</v>
      </c>
      <c r="C3616" s="1">
        <v>9</v>
      </c>
      <c r="D3616" s="1">
        <v>-0.76554</v>
      </c>
      <c r="E3616" s="1">
        <v>0.99726999999999999</v>
      </c>
      <c r="F3616" s="1">
        <v>2.7146E-2</v>
      </c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</row>
    <row r="3617" spans="1:17" x14ac:dyDescent="0.25">
      <c r="A3617" t="str">
        <f t="shared" si="56"/>
        <v>6_10</v>
      </c>
      <c r="B3617" s="1">
        <v>6</v>
      </c>
      <c r="C3617" s="1">
        <v>10</v>
      </c>
      <c r="D3617" s="1">
        <v>-0.44162000000000001</v>
      </c>
      <c r="E3617" s="1">
        <v>0.99668000000000001</v>
      </c>
      <c r="F3617" s="1">
        <v>-1.1443E-2</v>
      </c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</row>
    <row r="3618" spans="1:17" x14ac:dyDescent="0.25">
      <c r="A3618" t="str">
        <f t="shared" si="56"/>
        <v>6_11</v>
      </c>
      <c r="B3618" s="1">
        <v>6</v>
      </c>
      <c r="C3618" s="1">
        <v>11</v>
      </c>
      <c r="D3618" s="1">
        <v>-0.55418999999999996</v>
      </c>
      <c r="E3618" s="1">
        <v>0.99629000000000001</v>
      </c>
      <c r="F3618" s="1">
        <v>1.14E-2</v>
      </c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</row>
    <row r="3619" spans="1:17" x14ac:dyDescent="0.25">
      <c r="A3619" t="str">
        <f t="shared" si="56"/>
        <v>6_12</v>
      </c>
      <c r="B3619" s="1">
        <v>6</v>
      </c>
      <c r="C3619" s="1">
        <v>12</v>
      </c>
      <c r="D3619" s="1">
        <v>-0.52754000000000001</v>
      </c>
      <c r="E3619" s="1">
        <v>0.99568000000000001</v>
      </c>
      <c r="F3619" s="1">
        <v>1.3034E-2</v>
      </c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</row>
    <row r="3620" spans="1:17" x14ac:dyDescent="0.25">
      <c r="A3620" t="str">
        <f t="shared" si="56"/>
        <v>6_13</v>
      </c>
      <c r="B3620" s="1">
        <v>6</v>
      </c>
      <c r="C3620" s="1">
        <v>13</v>
      </c>
      <c r="D3620" s="1">
        <v>-0.64514000000000005</v>
      </c>
      <c r="E3620" s="1">
        <v>0.99522999999999995</v>
      </c>
      <c r="F3620" s="1">
        <v>5.2053999999999998E-3</v>
      </c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</row>
    <row r="3621" spans="1:17" x14ac:dyDescent="0.25">
      <c r="A3621" t="str">
        <f t="shared" si="56"/>
        <v>6_14</v>
      </c>
      <c r="B3621" s="1">
        <v>6</v>
      </c>
      <c r="C3621" s="1">
        <v>14</v>
      </c>
      <c r="D3621" s="1">
        <v>-0.71716000000000002</v>
      </c>
      <c r="E3621" s="1">
        <v>0.99465000000000003</v>
      </c>
      <c r="F3621" s="1">
        <v>2.1930000000000002E-2</v>
      </c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</row>
    <row r="3622" spans="1:17" x14ac:dyDescent="0.25">
      <c r="A3622" t="str">
        <f t="shared" si="56"/>
        <v>6_15</v>
      </c>
      <c r="B3622" s="1">
        <v>6</v>
      </c>
      <c r="C3622" s="1">
        <v>15</v>
      </c>
      <c r="D3622" s="1">
        <v>-0.69947999999999999</v>
      </c>
      <c r="E3622" s="1">
        <v>0.99409000000000003</v>
      </c>
      <c r="F3622" s="1">
        <v>-1.1649E-2</v>
      </c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</row>
    <row r="3623" spans="1:17" x14ac:dyDescent="0.25">
      <c r="A3623" t="str">
        <f t="shared" si="56"/>
        <v>6_16</v>
      </c>
      <c r="B3623" s="1">
        <v>6</v>
      </c>
      <c r="C3623" s="1">
        <v>16</v>
      </c>
      <c r="D3623" s="1">
        <v>-0.33493000000000001</v>
      </c>
      <c r="E3623" s="1">
        <v>0.99355000000000004</v>
      </c>
      <c r="F3623" s="1">
        <v>1.8922000000000001E-2</v>
      </c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</row>
    <row r="3624" spans="1:17" x14ac:dyDescent="0.25">
      <c r="A3624" t="str">
        <f t="shared" si="56"/>
        <v>6_17</v>
      </c>
      <c r="B3624" s="1">
        <v>6</v>
      </c>
      <c r="C3624" s="1">
        <v>17</v>
      </c>
      <c r="D3624" s="1">
        <v>-0.74236999999999997</v>
      </c>
      <c r="E3624" s="1">
        <v>0.99307000000000001</v>
      </c>
      <c r="F3624" s="1">
        <v>-1.332E-2</v>
      </c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</row>
    <row r="3625" spans="1:17" x14ac:dyDescent="0.25">
      <c r="A3625" t="str">
        <f t="shared" si="56"/>
        <v>6_18</v>
      </c>
      <c r="B3625" s="1">
        <v>6</v>
      </c>
      <c r="C3625" s="1">
        <v>18</v>
      </c>
      <c r="D3625" s="1">
        <v>-0.31219000000000002</v>
      </c>
      <c r="E3625" s="1">
        <v>0.99253000000000002</v>
      </c>
      <c r="F3625" s="1">
        <v>8.9131999999999996E-3</v>
      </c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</row>
    <row r="3626" spans="1:17" x14ac:dyDescent="0.25">
      <c r="A3626" t="str">
        <f t="shared" si="56"/>
        <v>6_19</v>
      </c>
      <c r="B3626" s="1">
        <v>6</v>
      </c>
      <c r="C3626" s="1">
        <v>19</v>
      </c>
      <c r="D3626" s="1">
        <v>-0.32669999999999999</v>
      </c>
      <c r="E3626" s="1">
        <v>0.99219000000000002</v>
      </c>
      <c r="F3626" s="1">
        <v>1.5698000000000001E-3</v>
      </c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</row>
    <row r="3627" spans="1:17" x14ac:dyDescent="0.25">
      <c r="A3627" t="str">
        <f t="shared" si="56"/>
        <v>6_20</v>
      </c>
      <c r="B3627" s="1">
        <v>6</v>
      </c>
      <c r="C3627" s="1">
        <v>20</v>
      </c>
      <c r="D3627" s="1">
        <v>-0.64215</v>
      </c>
      <c r="E3627" s="1">
        <v>0.99178999999999995</v>
      </c>
      <c r="F3627" s="1">
        <v>2.6784000000000001E-3</v>
      </c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</row>
    <row r="3628" spans="1:17" x14ac:dyDescent="0.25">
      <c r="A3628" t="str">
        <f t="shared" si="56"/>
        <v>6_21</v>
      </c>
      <c r="B3628" s="1">
        <v>6</v>
      </c>
      <c r="C3628" s="1">
        <v>21</v>
      </c>
      <c r="D3628" s="1">
        <v>-1.0679000000000001</v>
      </c>
      <c r="E3628" s="1">
        <v>0.99102999999999997</v>
      </c>
      <c r="F3628" s="1">
        <v>-6.4581999999999997E-4</v>
      </c>
      <c r="G3628" s="1"/>
      <c r="H3628" s="1"/>
      <c r="I3628" s="1"/>
      <c r="J3628" s="1"/>
      <c r="K3628" s="1"/>
      <c r="L3628" s="78"/>
      <c r="M3628" s="1"/>
      <c r="N3628" s="1"/>
      <c r="O3628" s="1"/>
      <c r="P3628" s="1"/>
      <c r="Q3628" s="1"/>
    </row>
    <row r="3629" spans="1:17" x14ac:dyDescent="0.25">
      <c r="A3629" t="str">
        <f t="shared" si="56"/>
        <v>6_22</v>
      </c>
      <c r="B3629" s="1">
        <v>6</v>
      </c>
      <c r="C3629" s="1">
        <v>22</v>
      </c>
      <c r="D3629" s="1">
        <v>-1.0127999999999999</v>
      </c>
      <c r="E3629" s="1">
        <v>0.99019000000000001</v>
      </c>
      <c r="F3629" s="1">
        <v>5.0654999999999997E-3</v>
      </c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</row>
    <row r="3630" spans="1:17" x14ac:dyDescent="0.25">
      <c r="A3630" t="str">
        <f t="shared" si="56"/>
        <v>6_23</v>
      </c>
      <c r="B3630" s="1">
        <v>6</v>
      </c>
      <c r="C3630" s="1">
        <v>23</v>
      </c>
      <c r="D3630" s="1">
        <v>-1.1334</v>
      </c>
      <c r="E3630" s="1">
        <v>0.98929999999999996</v>
      </c>
      <c r="F3630" s="1">
        <v>-1.7590000000000001E-2</v>
      </c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</row>
    <row r="3631" spans="1:17" x14ac:dyDescent="0.25">
      <c r="A3631" t="str">
        <f t="shared" si="56"/>
        <v>6_24</v>
      </c>
      <c r="B3631" s="1">
        <v>6</v>
      </c>
      <c r="C3631" s="1">
        <v>24</v>
      </c>
      <c r="D3631" s="1">
        <v>-1.1438999999999999</v>
      </c>
      <c r="E3631" s="1">
        <v>0.98834999999999995</v>
      </c>
      <c r="F3631" s="1">
        <v>-1.2499E-2</v>
      </c>
      <c r="G3631" s="1"/>
      <c r="H3631" s="1"/>
      <c r="I3631" s="1"/>
      <c r="J3631" s="1"/>
      <c r="K3631" s="1"/>
      <c r="L3631" s="1"/>
      <c r="M3631" s="1"/>
      <c r="N3631" s="78"/>
      <c r="O3631" s="1"/>
      <c r="P3631" s="1"/>
      <c r="Q3631" s="1"/>
    </row>
    <row r="3632" spans="1:17" x14ac:dyDescent="0.25">
      <c r="A3632" t="str">
        <f t="shared" si="56"/>
        <v>6_25</v>
      </c>
      <c r="B3632" s="1">
        <v>6</v>
      </c>
      <c r="C3632" s="1">
        <v>25</v>
      </c>
      <c r="D3632" s="1">
        <v>-1.4481999999999999</v>
      </c>
      <c r="E3632" s="1">
        <v>0.98719999999999997</v>
      </c>
      <c r="F3632" s="1">
        <v>-1.5169999999999999E-2</v>
      </c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</row>
    <row r="3633" spans="1:17" x14ac:dyDescent="0.25">
      <c r="A3633" t="str">
        <f t="shared" si="56"/>
        <v>6_26</v>
      </c>
      <c r="B3633" s="1">
        <v>6</v>
      </c>
      <c r="C3633" s="1">
        <v>26</v>
      </c>
      <c r="D3633" s="1">
        <v>-1.8703000000000001</v>
      </c>
      <c r="E3633" s="1">
        <v>0.98589000000000004</v>
      </c>
      <c r="F3633" s="1">
        <v>1.4564999999999999E-3</v>
      </c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</row>
    <row r="3634" spans="1:17" x14ac:dyDescent="0.25">
      <c r="A3634" t="str">
        <f t="shared" si="56"/>
        <v>6_27</v>
      </c>
      <c r="B3634" s="1">
        <v>6</v>
      </c>
      <c r="C3634" s="1">
        <v>27</v>
      </c>
      <c r="D3634" s="1">
        <v>-1.956</v>
      </c>
      <c r="E3634" s="1">
        <v>0.98428000000000004</v>
      </c>
      <c r="F3634" s="1">
        <v>2.7832999999999998E-3</v>
      </c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</row>
    <row r="3635" spans="1:17" x14ac:dyDescent="0.25">
      <c r="A3635" t="str">
        <f t="shared" si="56"/>
        <v>6_28</v>
      </c>
      <c r="B3635" s="1">
        <v>6</v>
      </c>
      <c r="C3635" s="1">
        <v>28</v>
      </c>
      <c r="D3635" s="1">
        <v>-2.6996000000000002</v>
      </c>
      <c r="E3635" s="1">
        <v>0.98233000000000004</v>
      </c>
      <c r="F3635" s="1">
        <v>-2.7023999999999999E-2</v>
      </c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</row>
    <row r="3636" spans="1:17" x14ac:dyDescent="0.25">
      <c r="A3636" t="str">
        <f t="shared" si="56"/>
        <v>6_29</v>
      </c>
      <c r="B3636" s="1">
        <v>6</v>
      </c>
      <c r="C3636" s="1">
        <v>29</v>
      </c>
      <c r="D3636" s="1">
        <v>-2.4803000000000002</v>
      </c>
      <c r="E3636" s="1">
        <v>0.98014000000000001</v>
      </c>
      <c r="F3636" s="1">
        <v>5.5313999999999997E-3</v>
      </c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</row>
    <row r="3637" spans="1:17" x14ac:dyDescent="0.25">
      <c r="A3637" t="str">
        <f t="shared" si="56"/>
        <v>6_30</v>
      </c>
      <c r="B3637" s="1">
        <v>6</v>
      </c>
      <c r="C3637" s="1">
        <v>30</v>
      </c>
      <c r="D3637" s="1">
        <v>-2.4529999999999998</v>
      </c>
      <c r="E3637" s="1">
        <v>0.97819999999999996</v>
      </c>
      <c r="F3637" s="1">
        <v>6.3878999999999997E-4</v>
      </c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</row>
    <row r="3638" spans="1:17" x14ac:dyDescent="0.25">
      <c r="A3638" t="str">
        <f t="shared" si="56"/>
        <v>6_31</v>
      </c>
      <c r="B3638" s="1">
        <v>6</v>
      </c>
      <c r="C3638" s="1">
        <v>31</v>
      </c>
      <c r="D3638" s="1">
        <v>-2.2381000000000002</v>
      </c>
      <c r="E3638" s="1">
        <v>0.97629999999999995</v>
      </c>
      <c r="F3638" s="1">
        <v>8.3146999999999995E-3</v>
      </c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</row>
    <row r="3639" spans="1:17" x14ac:dyDescent="0.25">
      <c r="A3639" t="str">
        <f t="shared" si="56"/>
        <v>6_32</v>
      </c>
      <c r="B3639" s="1">
        <v>6</v>
      </c>
      <c r="C3639" s="1">
        <v>32</v>
      </c>
      <c r="D3639" s="1">
        <v>-1.9735</v>
      </c>
      <c r="E3639" s="1">
        <v>0.97453000000000001</v>
      </c>
      <c r="F3639" s="1">
        <v>-1.4414E-2</v>
      </c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</row>
    <row r="3640" spans="1:17" x14ac:dyDescent="0.25">
      <c r="A3640" t="str">
        <f t="shared" si="56"/>
        <v>6_33</v>
      </c>
      <c r="B3640" s="1">
        <v>6</v>
      </c>
      <c r="C3640" s="1">
        <v>33</v>
      </c>
      <c r="D3640" s="1">
        <v>-2.5644999999999998</v>
      </c>
      <c r="E3640" s="1">
        <v>0.97272999999999998</v>
      </c>
      <c r="F3640" s="1">
        <v>-4.3689000000000002E-3</v>
      </c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</row>
    <row r="3641" spans="1:17" x14ac:dyDescent="0.25">
      <c r="A3641" t="str">
        <f t="shared" si="56"/>
        <v>6_34</v>
      </c>
      <c r="B3641" s="1">
        <v>6</v>
      </c>
      <c r="C3641" s="1">
        <v>34</v>
      </c>
      <c r="D3641" s="1">
        <v>-2.0510000000000002</v>
      </c>
      <c r="E3641" s="1">
        <v>0.9708</v>
      </c>
      <c r="F3641" s="1">
        <v>2.6397E-2</v>
      </c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</row>
    <row r="3642" spans="1:17" x14ac:dyDescent="0.25">
      <c r="A3642" t="str">
        <f t="shared" si="56"/>
        <v>6_35</v>
      </c>
      <c r="B3642" s="1">
        <v>6</v>
      </c>
      <c r="C3642" s="1">
        <v>35</v>
      </c>
      <c r="D3642" s="1">
        <v>-1.5992999999999999</v>
      </c>
      <c r="E3642" s="1">
        <v>0.96928999999999998</v>
      </c>
      <c r="F3642" s="1">
        <v>-1.3755E-2</v>
      </c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</row>
    <row r="3643" spans="1:17" x14ac:dyDescent="0.25">
      <c r="A3643" t="str">
        <f t="shared" si="56"/>
        <v>6_36</v>
      </c>
      <c r="B3643" s="1">
        <v>6</v>
      </c>
      <c r="C3643" s="1">
        <v>36</v>
      </c>
      <c r="D3643" s="1">
        <v>-1.4153</v>
      </c>
      <c r="E3643" s="1">
        <v>0.96809999999999996</v>
      </c>
      <c r="F3643" s="1">
        <v>3.5763000000000001E-3</v>
      </c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</row>
    <row r="3644" spans="1:17" x14ac:dyDescent="0.25">
      <c r="A3644" t="str">
        <f t="shared" si="56"/>
        <v>6_37</v>
      </c>
      <c r="B3644" s="1">
        <v>6</v>
      </c>
      <c r="C3644" s="1">
        <v>37</v>
      </c>
      <c r="D3644" s="1">
        <v>-1.7407999999999999</v>
      </c>
      <c r="E3644" s="1">
        <v>0.96686000000000005</v>
      </c>
      <c r="F3644" s="1">
        <v>-1.2085E-2</v>
      </c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</row>
    <row r="3645" spans="1:17" x14ac:dyDescent="0.25">
      <c r="A3645" t="str">
        <f t="shared" si="56"/>
        <v>6_38</v>
      </c>
      <c r="B3645" s="1">
        <v>6</v>
      </c>
      <c r="C3645" s="1">
        <v>38</v>
      </c>
      <c r="D3645" s="1">
        <v>-1.8761000000000001</v>
      </c>
      <c r="E3645" s="1">
        <v>0.96533999999999998</v>
      </c>
      <c r="F3645" s="1">
        <v>-2.1927000000000001E-3</v>
      </c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</row>
    <row r="3646" spans="1:17" x14ac:dyDescent="0.25">
      <c r="A3646" t="str">
        <f t="shared" si="56"/>
        <v>6_39</v>
      </c>
      <c r="B3646" s="1">
        <v>6</v>
      </c>
      <c r="C3646" s="1">
        <v>39</v>
      </c>
      <c r="D3646" s="1">
        <v>-1.7090000000000001</v>
      </c>
      <c r="E3646" s="1">
        <v>0.96392999999999995</v>
      </c>
      <c r="F3646" s="1">
        <v>-1.2118E-2</v>
      </c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</row>
    <row r="3647" spans="1:17" x14ac:dyDescent="0.25">
      <c r="A3647" t="str">
        <f t="shared" si="56"/>
        <v>6_40</v>
      </c>
      <c r="B3647" s="1">
        <v>6</v>
      </c>
      <c r="C3647" s="1">
        <v>40</v>
      </c>
      <c r="D3647" s="1">
        <v>-1.1695</v>
      </c>
      <c r="E3647" s="1">
        <v>0.96279000000000003</v>
      </c>
      <c r="F3647" s="1">
        <v>9.0460000000000002E-3</v>
      </c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</row>
    <row r="3648" spans="1:17" x14ac:dyDescent="0.25">
      <c r="A3648" t="str">
        <f t="shared" si="56"/>
        <v>6_41</v>
      </c>
      <c r="B3648" s="1">
        <v>6</v>
      </c>
      <c r="C3648" s="1">
        <v>41</v>
      </c>
      <c r="D3648" s="1">
        <v>-1.7095</v>
      </c>
      <c r="E3648" s="1">
        <v>0.96169000000000004</v>
      </c>
      <c r="F3648" s="1">
        <v>-1.8682000000000001E-2</v>
      </c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</row>
    <row r="3649" spans="1:17" x14ac:dyDescent="0.25">
      <c r="A3649" t="str">
        <f t="shared" si="56"/>
        <v>6_42</v>
      </c>
      <c r="B3649" s="1">
        <v>6</v>
      </c>
      <c r="C3649" s="1">
        <v>42</v>
      </c>
      <c r="D3649" s="1">
        <v>-1.5809</v>
      </c>
      <c r="E3649" s="1">
        <v>0.96030000000000004</v>
      </c>
      <c r="F3649" s="1">
        <v>1.5852000000000002E-2</v>
      </c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</row>
    <row r="3650" spans="1:17" x14ac:dyDescent="0.25">
      <c r="A3650" t="str">
        <f t="shared" si="56"/>
        <v>6_43</v>
      </c>
      <c r="B3650" s="1">
        <v>6</v>
      </c>
      <c r="C3650" s="1">
        <v>43</v>
      </c>
      <c r="D3650" s="1">
        <v>-1.8458000000000001</v>
      </c>
      <c r="E3650" s="1">
        <v>0.95891000000000004</v>
      </c>
      <c r="F3650" s="1">
        <v>-6.7425999999999996E-3</v>
      </c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</row>
    <row r="3651" spans="1:17" x14ac:dyDescent="0.25">
      <c r="A3651" t="str">
        <f t="shared" ref="A3651:A3714" si="57">B3651&amp;"_"&amp;C3651</f>
        <v>6_44</v>
      </c>
      <c r="B3651" s="1">
        <v>6</v>
      </c>
      <c r="C3651" s="1">
        <v>44</v>
      </c>
      <c r="D3651" s="1">
        <v>-1.1362000000000001</v>
      </c>
      <c r="E3651" s="1">
        <v>0.95774000000000004</v>
      </c>
      <c r="F3651" s="1">
        <v>2.7428000000000001E-2</v>
      </c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</row>
    <row r="3652" spans="1:17" x14ac:dyDescent="0.25">
      <c r="A3652" t="str">
        <f t="shared" si="57"/>
        <v>6_45</v>
      </c>
      <c r="B3652" s="1">
        <v>6</v>
      </c>
      <c r="C3652" s="1">
        <v>45</v>
      </c>
      <c r="D3652" s="1">
        <v>-1.2443</v>
      </c>
      <c r="E3652" s="1">
        <v>0.95684000000000002</v>
      </c>
      <c r="F3652" s="1">
        <v>-1.7326000000000001E-2</v>
      </c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</row>
    <row r="3653" spans="1:17" x14ac:dyDescent="0.25">
      <c r="A3653" t="str">
        <f t="shared" si="57"/>
        <v>6_46</v>
      </c>
      <c r="B3653" s="1">
        <v>6</v>
      </c>
      <c r="C3653" s="1">
        <v>46</v>
      </c>
      <c r="D3653" s="1">
        <v>-0.75690999999999997</v>
      </c>
      <c r="E3653" s="1">
        <v>0.95608000000000004</v>
      </c>
      <c r="F3653" s="1">
        <v>1.3524E-2</v>
      </c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</row>
    <row r="3654" spans="1:17" x14ac:dyDescent="0.25">
      <c r="A3654" t="str">
        <f t="shared" si="57"/>
        <v>6_47</v>
      </c>
      <c r="B3654" s="1">
        <v>6</v>
      </c>
      <c r="C3654" s="1">
        <v>47</v>
      </c>
      <c r="D3654" s="1">
        <v>-1.7919000000000001E-2</v>
      </c>
      <c r="E3654" s="1">
        <v>0.95589999999999997</v>
      </c>
      <c r="F3654" s="1">
        <v>1.3306999999999999E-2</v>
      </c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</row>
    <row r="3655" spans="1:17" x14ac:dyDescent="0.25">
      <c r="A3655" t="str">
        <f t="shared" si="57"/>
        <v>6_48</v>
      </c>
      <c r="B3655" s="1">
        <v>6</v>
      </c>
      <c r="C3655" s="1">
        <v>48</v>
      </c>
      <c r="D3655" s="1">
        <v>-0.39449000000000001</v>
      </c>
      <c r="E3655" s="1">
        <v>0.95569000000000004</v>
      </c>
      <c r="F3655" s="1">
        <v>-1.0833000000000001E-2</v>
      </c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</row>
    <row r="3656" spans="1:17" x14ac:dyDescent="0.25">
      <c r="A3656" t="str">
        <f t="shared" si="57"/>
        <v>6_49</v>
      </c>
      <c r="B3656" s="1">
        <v>6</v>
      </c>
      <c r="C3656" s="1">
        <v>49</v>
      </c>
      <c r="D3656" s="1">
        <v>3.3457000000000001E-2</v>
      </c>
      <c r="E3656" s="1">
        <v>0.95548</v>
      </c>
      <c r="F3656" s="1">
        <v>-4.0428E-3</v>
      </c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</row>
    <row r="3657" spans="1:17" x14ac:dyDescent="0.25">
      <c r="A3657" t="str">
        <f t="shared" si="57"/>
        <v>6_50</v>
      </c>
      <c r="B3657" s="1">
        <v>6</v>
      </c>
      <c r="C3657" s="1">
        <v>50</v>
      </c>
      <c r="D3657" s="1">
        <v>5.6881000000000001E-2</v>
      </c>
      <c r="E3657" s="1">
        <v>0.95555999999999996</v>
      </c>
      <c r="F3657" s="1">
        <v>-1.349E-2</v>
      </c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</row>
    <row r="3658" spans="1:17" x14ac:dyDescent="0.25">
      <c r="A3658" t="str">
        <f t="shared" si="57"/>
        <v>6_51</v>
      </c>
      <c r="B3658" s="1">
        <v>6</v>
      </c>
      <c r="C3658" s="1">
        <v>51</v>
      </c>
      <c r="D3658" s="1">
        <v>-7.8281000000000003E-2</v>
      </c>
      <c r="E3658" s="1">
        <v>0.95555000000000001</v>
      </c>
      <c r="F3658" s="1">
        <v>1.2874E-2</v>
      </c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</row>
    <row r="3659" spans="1:17" x14ac:dyDescent="0.25">
      <c r="A3659" t="str">
        <f t="shared" si="57"/>
        <v>6_52</v>
      </c>
      <c r="B3659" s="1">
        <v>6</v>
      </c>
      <c r="C3659" s="1">
        <v>52</v>
      </c>
      <c r="D3659" s="1">
        <v>0.29277999999999998</v>
      </c>
      <c r="E3659" s="1">
        <v>0.95572000000000001</v>
      </c>
      <c r="F3659" s="1">
        <v>-9.7567000000000001E-3</v>
      </c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</row>
    <row r="3660" spans="1:17" x14ac:dyDescent="0.25">
      <c r="A3660" t="str">
        <f t="shared" si="57"/>
        <v>6_53</v>
      </c>
      <c r="B3660" s="1">
        <v>6</v>
      </c>
      <c r="C3660" s="1">
        <v>53</v>
      </c>
      <c r="D3660" s="1">
        <v>0.38741999999999999</v>
      </c>
      <c r="E3660" s="1">
        <v>0.95596000000000003</v>
      </c>
      <c r="F3660" s="1">
        <v>-3.4713000000000001E-3</v>
      </c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</row>
    <row r="3661" spans="1:17" x14ac:dyDescent="0.25">
      <c r="A3661" t="str">
        <f t="shared" si="57"/>
        <v>6_54</v>
      </c>
      <c r="B3661" s="1">
        <v>6</v>
      </c>
      <c r="C3661" s="1">
        <v>54</v>
      </c>
      <c r="D3661" s="1">
        <v>0.27445999999999998</v>
      </c>
      <c r="E3661" s="1">
        <v>0.95618000000000003</v>
      </c>
      <c r="F3661" s="1">
        <v>-3.0719E-2</v>
      </c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</row>
    <row r="3662" spans="1:17" x14ac:dyDescent="0.25">
      <c r="A3662" t="str">
        <f t="shared" si="57"/>
        <v>6_55</v>
      </c>
      <c r="B3662" s="1">
        <v>6</v>
      </c>
      <c r="C3662" s="1">
        <v>55</v>
      </c>
      <c r="D3662" s="1">
        <v>0.36703999999999998</v>
      </c>
      <c r="E3662" s="1">
        <v>0.95642000000000005</v>
      </c>
      <c r="F3662" s="1">
        <v>1.2288E-2</v>
      </c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</row>
    <row r="3663" spans="1:17" x14ac:dyDescent="0.25">
      <c r="A3663" t="str">
        <f t="shared" si="57"/>
        <v>6_56</v>
      </c>
      <c r="B3663" s="1">
        <v>6</v>
      </c>
      <c r="C3663" s="1">
        <v>56</v>
      </c>
      <c r="D3663" s="1">
        <v>0.54852999999999996</v>
      </c>
      <c r="E3663" s="1">
        <v>0.95684999999999998</v>
      </c>
      <c r="F3663" s="1">
        <v>-4.4108999999999997E-3</v>
      </c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</row>
    <row r="3664" spans="1:17" x14ac:dyDescent="0.25">
      <c r="A3664" t="str">
        <f t="shared" si="57"/>
        <v>6_57</v>
      </c>
      <c r="B3664" s="1">
        <v>6</v>
      </c>
      <c r="C3664" s="1">
        <v>57</v>
      </c>
      <c r="D3664" s="1">
        <v>0.17602000000000001</v>
      </c>
      <c r="E3664" s="1">
        <v>0.95709999999999995</v>
      </c>
      <c r="F3664" s="1">
        <v>-5.1935000000000002E-3</v>
      </c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</row>
    <row r="3665" spans="1:17" x14ac:dyDescent="0.25">
      <c r="A3665" t="str">
        <f t="shared" si="57"/>
        <v>6_58</v>
      </c>
      <c r="B3665" s="1">
        <v>6</v>
      </c>
      <c r="C3665" s="1">
        <v>58</v>
      </c>
      <c r="D3665" s="1">
        <v>-1.9622000000000001E-2</v>
      </c>
      <c r="E3665" s="1">
        <v>0.95708000000000004</v>
      </c>
      <c r="F3665" s="1">
        <v>-1.2681999999999999E-3</v>
      </c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</row>
    <row r="3666" spans="1:17" x14ac:dyDescent="0.25">
      <c r="A3666" t="str">
        <f t="shared" si="57"/>
        <v>6_59</v>
      </c>
      <c r="B3666" s="1">
        <v>6</v>
      </c>
      <c r="C3666" s="1">
        <v>59</v>
      </c>
      <c r="D3666" s="1">
        <v>0.12517</v>
      </c>
      <c r="E3666" s="1">
        <v>0.95725000000000005</v>
      </c>
      <c r="F3666" s="1">
        <v>4.1641999999999998E-2</v>
      </c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</row>
    <row r="3667" spans="1:17" x14ac:dyDescent="0.25">
      <c r="A3667" t="str">
        <f t="shared" si="57"/>
        <v>6_60</v>
      </c>
      <c r="B3667" s="1">
        <v>6</v>
      </c>
      <c r="C3667" s="1">
        <v>60</v>
      </c>
      <c r="D3667" s="1">
        <v>0.43819999999999998</v>
      </c>
      <c r="E3667" s="1">
        <v>0.95738000000000001</v>
      </c>
      <c r="F3667" s="1">
        <v>3.1817E-3</v>
      </c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</row>
    <row r="3668" spans="1:17" x14ac:dyDescent="0.25">
      <c r="A3668" t="str">
        <f t="shared" si="57"/>
        <v>6_61</v>
      </c>
      <c r="B3668" s="1">
        <v>6</v>
      </c>
      <c r="C3668" s="1">
        <v>61</v>
      </c>
      <c r="D3668" s="1">
        <v>0.19878000000000001</v>
      </c>
      <c r="E3668" s="1">
        <v>0.95769000000000004</v>
      </c>
      <c r="F3668" s="1">
        <v>-8.7992999999999995E-3</v>
      </c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</row>
    <row r="3669" spans="1:17" x14ac:dyDescent="0.25">
      <c r="A3669" t="str">
        <f t="shared" si="57"/>
        <v>6_62</v>
      </c>
      <c r="B3669" s="1">
        <v>6</v>
      </c>
      <c r="C3669" s="1">
        <v>62</v>
      </c>
      <c r="D3669" s="1">
        <v>-4.1574E-2</v>
      </c>
      <c r="E3669" s="1">
        <v>0.95765999999999996</v>
      </c>
      <c r="F3669" s="1">
        <v>-2.8667000000000002E-2</v>
      </c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</row>
    <row r="3670" spans="1:17" x14ac:dyDescent="0.25">
      <c r="A3670" t="str">
        <f t="shared" si="57"/>
        <v>6_63</v>
      </c>
      <c r="B3670" s="1">
        <v>6</v>
      </c>
      <c r="C3670" s="1">
        <v>63</v>
      </c>
      <c r="D3670" s="1">
        <v>0.20630999999999999</v>
      </c>
      <c r="E3670" s="1">
        <v>0.95767000000000002</v>
      </c>
      <c r="F3670" s="1">
        <v>4.1279000000000003E-3</v>
      </c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</row>
    <row r="3671" spans="1:17" x14ac:dyDescent="0.25">
      <c r="A3671" t="str">
        <f t="shared" si="57"/>
        <v>6_64</v>
      </c>
      <c r="B3671" s="1">
        <v>6</v>
      </c>
      <c r="C3671" s="1">
        <v>64</v>
      </c>
      <c r="D3671" s="1">
        <v>9.5054E-2</v>
      </c>
      <c r="E3671" s="1">
        <v>0.95777000000000001</v>
      </c>
      <c r="F3671" s="1">
        <v>-2.2152999999999999E-2</v>
      </c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</row>
    <row r="3672" spans="1:17" x14ac:dyDescent="0.25">
      <c r="A3672" t="str">
        <f t="shared" si="57"/>
        <v>6_65</v>
      </c>
      <c r="B3672" s="1">
        <v>6</v>
      </c>
      <c r="C3672" s="1">
        <v>65</v>
      </c>
      <c r="D3672" s="1">
        <v>-5.4008E-2</v>
      </c>
      <c r="E3672" s="1">
        <v>0.95784000000000002</v>
      </c>
      <c r="F3672" s="1">
        <v>1.4742E-2</v>
      </c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</row>
    <row r="3673" spans="1:17" x14ac:dyDescent="0.25">
      <c r="A3673" t="str">
        <f t="shared" si="57"/>
        <v>6_66</v>
      </c>
      <c r="B3673" s="1">
        <v>6</v>
      </c>
      <c r="C3673" s="1">
        <v>66</v>
      </c>
      <c r="D3673" s="1">
        <v>-0.26101999999999997</v>
      </c>
      <c r="E3673" s="1">
        <v>0.95767999999999998</v>
      </c>
      <c r="F3673" s="1">
        <v>-1.3434E-2</v>
      </c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</row>
    <row r="3674" spans="1:17" x14ac:dyDescent="0.25">
      <c r="A3674" t="str">
        <f t="shared" si="57"/>
        <v>6_67</v>
      </c>
      <c r="B3674" s="1">
        <v>6</v>
      </c>
      <c r="C3674" s="1">
        <v>67</v>
      </c>
      <c r="D3674" s="1">
        <v>3.6877E-2</v>
      </c>
      <c r="E3674" s="1">
        <v>0.95745000000000002</v>
      </c>
      <c r="F3674" s="1">
        <v>6.1990999999999999E-3</v>
      </c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</row>
    <row r="3675" spans="1:17" x14ac:dyDescent="0.25">
      <c r="A3675" t="str">
        <f t="shared" si="57"/>
        <v>6_68</v>
      </c>
      <c r="B3675" s="1">
        <v>6</v>
      </c>
      <c r="C3675" s="1">
        <v>68</v>
      </c>
      <c r="D3675" s="1">
        <v>0.11516999999999999</v>
      </c>
      <c r="E3675" s="1">
        <v>0.95755999999999997</v>
      </c>
      <c r="F3675" s="1">
        <v>-5.9090000000000002E-3</v>
      </c>
      <c r="G3675" s="1"/>
      <c r="H3675" s="1"/>
      <c r="I3675" s="1"/>
      <c r="J3675" s="1"/>
      <c r="K3675" s="1"/>
      <c r="L3675" s="1"/>
      <c r="M3675" s="78"/>
      <c r="N3675" s="78"/>
      <c r="O3675" s="1"/>
      <c r="P3675" s="1"/>
      <c r="Q3675" s="1"/>
    </row>
    <row r="3676" spans="1:17" x14ac:dyDescent="0.25">
      <c r="A3676" t="str">
        <f t="shared" si="57"/>
        <v>6_69</v>
      </c>
      <c r="B3676" s="1">
        <v>6</v>
      </c>
      <c r="C3676" s="1">
        <v>69</v>
      </c>
      <c r="D3676" s="1">
        <v>0.18437000000000001</v>
      </c>
      <c r="E3676" s="1">
        <v>0.95777000000000001</v>
      </c>
      <c r="F3676" s="1">
        <v>-8.0849000000000008E-3</v>
      </c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</row>
    <row r="3677" spans="1:17" x14ac:dyDescent="0.25">
      <c r="A3677" t="str">
        <f t="shared" si="57"/>
        <v>6_70</v>
      </c>
      <c r="B3677" s="1">
        <v>6</v>
      </c>
      <c r="C3677" s="1">
        <v>70</v>
      </c>
      <c r="D3677" s="1">
        <v>0.26959</v>
      </c>
      <c r="E3677" s="1">
        <v>0.95801999999999998</v>
      </c>
      <c r="F3677" s="1">
        <v>-1.8276000000000001E-2</v>
      </c>
      <c r="G3677" s="1"/>
      <c r="H3677" s="1"/>
      <c r="I3677" s="1"/>
      <c r="J3677" s="1"/>
      <c r="K3677" s="1"/>
      <c r="L3677" s="1"/>
      <c r="M3677" s="1"/>
      <c r="N3677" s="78"/>
      <c r="O3677" s="1"/>
      <c r="P3677" s="1"/>
      <c r="Q3677" s="1"/>
    </row>
    <row r="3678" spans="1:17" x14ac:dyDescent="0.25">
      <c r="A3678" t="str">
        <f t="shared" si="57"/>
        <v>6_71</v>
      </c>
      <c r="B3678" s="1">
        <v>6</v>
      </c>
      <c r="C3678" s="1">
        <v>71</v>
      </c>
      <c r="D3678" s="1">
        <v>0.61328000000000005</v>
      </c>
      <c r="E3678" s="1">
        <v>0.95826999999999996</v>
      </c>
      <c r="F3678" s="1">
        <v>-1.9193999999999999E-3</v>
      </c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</row>
    <row r="3679" spans="1:17" x14ac:dyDescent="0.25">
      <c r="A3679" t="str">
        <f t="shared" si="57"/>
        <v>6_72</v>
      </c>
      <c r="B3679" s="1">
        <v>6</v>
      </c>
      <c r="C3679" s="1">
        <v>72</v>
      </c>
      <c r="D3679" s="1">
        <v>0.48426999999999998</v>
      </c>
      <c r="E3679" s="1">
        <v>0.95877999999999997</v>
      </c>
      <c r="F3679" s="1">
        <v>-9.6199000000000007E-3</v>
      </c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</row>
    <row r="3680" spans="1:17" x14ac:dyDescent="0.25">
      <c r="A3680" t="str">
        <f t="shared" si="57"/>
        <v>6_73</v>
      </c>
      <c r="B3680" s="1">
        <v>6</v>
      </c>
      <c r="C3680" s="1">
        <v>73</v>
      </c>
      <c r="D3680" s="1">
        <v>0.42629</v>
      </c>
      <c r="E3680" s="1">
        <v>0.95904999999999996</v>
      </c>
      <c r="F3680" s="1">
        <v>8.0399000000000009E-3</v>
      </c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</row>
    <row r="3681" spans="1:17" x14ac:dyDescent="0.25">
      <c r="A3681" t="str">
        <f t="shared" si="57"/>
        <v>6_74</v>
      </c>
      <c r="B3681" s="1">
        <v>6</v>
      </c>
      <c r="C3681" s="1">
        <v>74</v>
      </c>
      <c r="D3681" s="1">
        <v>0.34731000000000001</v>
      </c>
      <c r="E3681" s="1">
        <v>0.95938000000000001</v>
      </c>
      <c r="F3681" s="1">
        <v>-6.4741E-3</v>
      </c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</row>
    <row r="3682" spans="1:17" x14ac:dyDescent="0.25">
      <c r="A3682" t="str">
        <f t="shared" si="57"/>
        <v>6_75</v>
      </c>
      <c r="B3682" s="1">
        <v>6</v>
      </c>
      <c r="C3682" s="1">
        <v>75</v>
      </c>
      <c r="D3682" s="1">
        <v>0.39459</v>
      </c>
      <c r="E3682" s="1">
        <v>0.95965999999999996</v>
      </c>
      <c r="F3682" s="1">
        <v>-2.9591000000000001E-3</v>
      </c>
      <c r="G3682" s="1"/>
      <c r="H3682" s="1"/>
      <c r="I3682" s="1"/>
      <c r="J3682" s="1"/>
      <c r="K3682" s="1"/>
      <c r="L3682" s="1"/>
      <c r="M3682" s="1"/>
      <c r="N3682" s="1"/>
      <c r="O3682" s="78"/>
      <c r="P3682" s="1"/>
      <c r="Q3682" s="1"/>
    </row>
    <row r="3683" spans="1:17" x14ac:dyDescent="0.25">
      <c r="A3683" t="str">
        <f t="shared" si="57"/>
        <v>6_76</v>
      </c>
      <c r="B3683" s="1">
        <v>6</v>
      </c>
      <c r="C3683" s="1">
        <v>76</v>
      </c>
      <c r="D3683" s="1">
        <v>-0.14333000000000001</v>
      </c>
      <c r="E3683" s="1">
        <v>0.95984999999999998</v>
      </c>
      <c r="F3683" s="1">
        <v>2.0903000000000001E-2</v>
      </c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</row>
    <row r="3684" spans="1:17" x14ac:dyDescent="0.25">
      <c r="A3684" t="str">
        <f t="shared" si="57"/>
        <v>6_77</v>
      </c>
      <c r="B3684" s="1">
        <v>6</v>
      </c>
      <c r="C3684" s="1">
        <v>77</v>
      </c>
      <c r="D3684" s="1">
        <v>-0.36291000000000001</v>
      </c>
      <c r="E3684" s="1">
        <v>0.95970999999999995</v>
      </c>
      <c r="F3684" s="1">
        <v>-1.5637999999999999E-2</v>
      </c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</row>
    <row r="3685" spans="1:17" x14ac:dyDescent="0.25">
      <c r="A3685" t="str">
        <f t="shared" si="57"/>
        <v>6_78</v>
      </c>
      <c r="B3685" s="1">
        <v>6</v>
      </c>
      <c r="C3685" s="1">
        <v>78</v>
      </c>
      <c r="D3685" s="1">
        <v>-0.35142000000000001</v>
      </c>
      <c r="E3685" s="1">
        <v>0.95926999999999996</v>
      </c>
      <c r="F3685" s="1">
        <v>-7.7013000000000003E-3</v>
      </c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</row>
    <row r="3686" spans="1:17" x14ac:dyDescent="0.25">
      <c r="A3686" t="str">
        <f t="shared" si="57"/>
        <v>6_79</v>
      </c>
      <c r="B3686" s="1">
        <v>6</v>
      </c>
      <c r="C3686" s="1">
        <v>79</v>
      </c>
      <c r="D3686" s="1">
        <v>-0.10466</v>
      </c>
      <c r="E3686" s="1">
        <v>0.95913000000000004</v>
      </c>
      <c r="F3686" s="1">
        <v>2.3820999999999998E-2</v>
      </c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</row>
    <row r="3687" spans="1:17" x14ac:dyDescent="0.25">
      <c r="A3687" t="str">
        <f t="shared" si="57"/>
        <v>6_80</v>
      </c>
      <c r="B3687" s="1">
        <v>6</v>
      </c>
      <c r="C3687" s="1">
        <v>80</v>
      </c>
      <c r="D3687" s="1">
        <v>-0.17199999999999999</v>
      </c>
      <c r="E3687" s="1">
        <v>0.95903000000000005</v>
      </c>
      <c r="F3687" s="1">
        <v>2.6580000000000002E-3</v>
      </c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</row>
    <row r="3688" spans="1:17" x14ac:dyDescent="0.25">
      <c r="A3688" t="str">
        <f t="shared" si="57"/>
        <v>6_81</v>
      </c>
      <c r="B3688" s="1">
        <v>6</v>
      </c>
      <c r="C3688" s="1">
        <v>81</v>
      </c>
      <c r="D3688" s="1">
        <v>0.27165</v>
      </c>
      <c r="E3688" s="1">
        <v>0.95903000000000005</v>
      </c>
      <c r="F3688" s="1">
        <v>2.5957999999999998E-2</v>
      </c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</row>
    <row r="3689" spans="1:17" x14ac:dyDescent="0.25">
      <c r="A3689" t="str">
        <f t="shared" si="57"/>
        <v>6_82</v>
      </c>
      <c r="B3689" s="1">
        <v>6</v>
      </c>
      <c r="C3689" s="1">
        <v>82</v>
      </c>
      <c r="D3689" s="1">
        <v>1.0578000000000001E-2</v>
      </c>
      <c r="E3689" s="1">
        <v>0.95913000000000004</v>
      </c>
      <c r="F3689" s="1">
        <v>-2.7261000000000001E-2</v>
      </c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</row>
    <row r="3690" spans="1:17" x14ac:dyDescent="0.25">
      <c r="A3690" t="str">
        <f t="shared" si="57"/>
        <v>6_83</v>
      </c>
      <c r="B3690" s="1">
        <v>6</v>
      </c>
      <c r="C3690" s="1">
        <v>83</v>
      </c>
      <c r="D3690" s="1">
        <v>-0.33217999999999998</v>
      </c>
      <c r="E3690" s="1">
        <v>0.95911000000000002</v>
      </c>
      <c r="F3690" s="1">
        <v>-1.2321E-2</v>
      </c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</row>
    <row r="3691" spans="1:17" x14ac:dyDescent="0.25">
      <c r="A3691" t="str">
        <f t="shared" si="57"/>
        <v>6_84</v>
      </c>
      <c r="B3691" s="1">
        <v>6</v>
      </c>
      <c r="C3691" s="1">
        <v>84</v>
      </c>
      <c r="D3691" s="1">
        <v>-0.35032999999999997</v>
      </c>
      <c r="E3691" s="1">
        <v>0.95889000000000002</v>
      </c>
      <c r="F3691" s="1">
        <v>3.8823E-3</v>
      </c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</row>
    <row r="3692" spans="1:17" x14ac:dyDescent="0.25">
      <c r="A3692" t="str">
        <f t="shared" si="57"/>
        <v>6_85</v>
      </c>
      <c r="B3692" s="1">
        <v>6</v>
      </c>
      <c r="C3692" s="1">
        <v>85</v>
      </c>
      <c r="D3692" s="1">
        <v>-0.45327000000000001</v>
      </c>
      <c r="E3692" s="1">
        <v>0.95869000000000004</v>
      </c>
      <c r="F3692" s="1">
        <v>1.6966999999999999E-2</v>
      </c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</row>
    <row r="3693" spans="1:17" x14ac:dyDescent="0.25">
      <c r="A3693" t="str">
        <f t="shared" si="57"/>
        <v>6_86</v>
      </c>
      <c r="B3693" s="1">
        <v>6</v>
      </c>
      <c r="C3693" s="1">
        <v>86</v>
      </c>
      <c r="D3693" s="1">
        <v>-0.6018</v>
      </c>
      <c r="E3693" s="1">
        <v>0.95821000000000001</v>
      </c>
      <c r="F3693" s="1">
        <v>1.6959999999999999E-2</v>
      </c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</row>
    <row r="3694" spans="1:17" x14ac:dyDescent="0.25">
      <c r="A3694" t="str">
        <f t="shared" si="57"/>
        <v>6_87</v>
      </c>
      <c r="B3694" s="1">
        <v>6</v>
      </c>
      <c r="C3694" s="1">
        <v>87</v>
      </c>
      <c r="D3694" s="1">
        <v>-0.95506000000000002</v>
      </c>
      <c r="E3694" s="1">
        <v>0.95743999999999996</v>
      </c>
      <c r="F3694" s="1">
        <v>-9.5525000000000004E-4</v>
      </c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</row>
    <row r="3695" spans="1:17" x14ac:dyDescent="0.25">
      <c r="A3695" t="str">
        <f t="shared" si="57"/>
        <v>6_88</v>
      </c>
      <c r="B3695" s="1">
        <v>6</v>
      </c>
      <c r="C3695" s="1">
        <v>88</v>
      </c>
      <c r="D3695" s="1">
        <v>-1.1133</v>
      </c>
      <c r="E3695" s="1">
        <v>0.95660000000000001</v>
      </c>
      <c r="F3695" s="1">
        <v>1.2566000000000001E-2</v>
      </c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</row>
    <row r="3696" spans="1:17" x14ac:dyDescent="0.25">
      <c r="A3696" t="str">
        <f t="shared" si="57"/>
        <v>6_89</v>
      </c>
      <c r="B3696" s="1">
        <v>6</v>
      </c>
      <c r="C3696" s="1">
        <v>89</v>
      </c>
      <c r="D3696" s="1">
        <v>-0.92269000000000001</v>
      </c>
      <c r="E3696" s="1">
        <v>0.95579999999999998</v>
      </c>
      <c r="F3696" s="1">
        <v>3.1449E-3</v>
      </c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</row>
    <row r="3697" spans="1:17" x14ac:dyDescent="0.25">
      <c r="A3697" t="str">
        <f t="shared" si="57"/>
        <v>6_90</v>
      </c>
      <c r="B3697" s="1">
        <v>6</v>
      </c>
      <c r="C3697" s="1">
        <v>90</v>
      </c>
      <c r="D3697" s="1">
        <v>-0.98087999999999997</v>
      </c>
      <c r="E3697" s="1">
        <v>0.95496000000000003</v>
      </c>
      <c r="F3697" s="1">
        <v>-1.2971999999999999E-2</v>
      </c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</row>
    <row r="3698" spans="1:17" x14ac:dyDescent="0.25">
      <c r="A3698" t="str">
        <f t="shared" si="57"/>
        <v>6_91</v>
      </c>
      <c r="B3698" s="1">
        <v>6</v>
      </c>
      <c r="C3698" s="1">
        <v>91</v>
      </c>
      <c r="D3698" s="1">
        <v>-0.63629999999999998</v>
      </c>
      <c r="E3698" s="1">
        <v>0.95433000000000001</v>
      </c>
      <c r="F3698" s="1">
        <v>1.8377000000000001E-3</v>
      </c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</row>
    <row r="3699" spans="1:17" x14ac:dyDescent="0.25">
      <c r="A3699" t="str">
        <f t="shared" si="57"/>
        <v>6_92</v>
      </c>
      <c r="B3699" s="1">
        <v>6</v>
      </c>
      <c r="C3699" s="1">
        <v>92</v>
      </c>
      <c r="D3699" s="1">
        <v>-0.45040999999999998</v>
      </c>
      <c r="E3699" s="1">
        <v>0.95384999999999998</v>
      </c>
      <c r="F3699" s="1">
        <v>2.1141E-2</v>
      </c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</row>
    <row r="3700" spans="1:17" x14ac:dyDescent="0.25">
      <c r="A3700" t="str">
        <f t="shared" si="57"/>
        <v>6_93</v>
      </c>
      <c r="B3700" s="1">
        <v>6</v>
      </c>
      <c r="C3700" s="1">
        <v>93</v>
      </c>
      <c r="D3700" s="1">
        <v>-0.75405999999999995</v>
      </c>
      <c r="E3700" s="1">
        <v>0.95330999999999999</v>
      </c>
      <c r="F3700" s="1">
        <v>-1.3336000000000001E-2</v>
      </c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</row>
    <row r="3701" spans="1:17" x14ac:dyDescent="0.25">
      <c r="A3701" t="str">
        <f t="shared" si="57"/>
        <v>6_94</v>
      </c>
      <c r="B3701" s="1">
        <v>6</v>
      </c>
      <c r="C3701" s="1">
        <v>94</v>
      </c>
      <c r="D3701" s="1">
        <v>-0.21274000000000001</v>
      </c>
      <c r="E3701" s="1">
        <v>0.95294000000000001</v>
      </c>
      <c r="F3701" s="1">
        <v>1.0292000000000001E-2</v>
      </c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</row>
    <row r="3702" spans="1:17" x14ac:dyDescent="0.25">
      <c r="A3702" t="str">
        <f t="shared" si="57"/>
        <v>6_95</v>
      </c>
      <c r="B3702" s="1">
        <v>6</v>
      </c>
      <c r="C3702" s="1">
        <v>95</v>
      </c>
      <c r="D3702" s="1">
        <v>-0.24403</v>
      </c>
      <c r="E3702" s="1">
        <v>0.95265999999999995</v>
      </c>
      <c r="F3702" s="1">
        <v>-3.4672000000000001E-2</v>
      </c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</row>
    <row r="3703" spans="1:17" x14ac:dyDescent="0.25">
      <c r="A3703" t="str">
        <f t="shared" si="57"/>
        <v>6_96</v>
      </c>
      <c r="B3703" s="1">
        <v>6</v>
      </c>
      <c r="C3703" s="1">
        <v>96</v>
      </c>
      <c r="D3703" s="1">
        <v>0.34227000000000002</v>
      </c>
      <c r="E3703" s="1">
        <v>0.95262999999999998</v>
      </c>
      <c r="F3703" s="1">
        <v>-1.6408E-3</v>
      </c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</row>
    <row r="3704" spans="1:17" x14ac:dyDescent="0.25">
      <c r="A3704" t="str">
        <f t="shared" si="57"/>
        <v>6_97</v>
      </c>
      <c r="B3704" s="1">
        <v>6</v>
      </c>
      <c r="C3704" s="1">
        <v>97</v>
      </c>
      <c r="D3704" s="1">
        <v>1.0004</v>
      </c>
      <c r="E3704" s="1">
        <v>0.95320000000000005</v>
      </c>
      <c r="F3704" s="1">
        <v>1.2092E-2</v>
      </c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</row>
    <row r="3705" spans="1:17" x14ac:dyDescent="0.25">
      <c r="A3705" t="str">
        <f t="shared" si="57"/>
        <v>6_98</v>
      </c>
      <c r="B3705" s="1">
        <v>6</v>
      </c>
      <c r="C3705" s="1">
        <v>98</v>
      </c>
      <c r="D3705" s="1">
        <v>1.3456999999999999</v>
      </c>
      <c r="E3705" s="1">
        <v>0.95401999999999998</v>
      </c>
      <c r="F3705" s="1">
        <v>2.9952999999999998E-3</v>
      </c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</row>
    <row r="3706" spans="1:17" x14ac:dyDescent="0.25">
      <c r="A3706" t="str">
        <f t="shared" si="57"/>
        <v>6_99</v>
      </c>
      <c r="B3706" s="1">
        <v>6</v>
      </c>
      <c r="C3706" s="1">
        <v>99</v>
      </c>
      <c r="D3706" s="1">
        <v>1.5505</v>
      </c>
      <c r="E3706" s="1">
        <v>0.95513999999999999</v>
      </c>
      <c r="F3706" s="1">
        <v>1.4257000000000001E-2</v>
      </c>
      <c r="G3706" s="1"/>
      <c r="H3706" s="1"/>
      <c r="I3706" s="1"/>
      <c r="J3706" s="1"/>
      <c r="K3706" s="1"/>
      <c r="L3706" s="1"/>
      <c r="M3706" s="1"/>
      <c r="N3706" s="78"/>
      <c r="O3706" s="1"/>
      <c r="P3706" s="1"/>
      <c r="Q3706" s="1"/>
    </row>
    <row r="3707" spans="1:17" x14ac:dyDescent="0.25">
      <c r="A3707" t="str">
        <f t="shared" si="57"/>
        <v>6_100</v>
      </c>
      <c r="B3707" s="1">
        <v>6</v>
      </c>
      <c r="C3707" s="1">
        <v>100</v>
      </c>
      <c r="D3707" s="1">
        <v>1.2629999999999999</v>
      </c>
      <c r="E3707" s="1">
        <v>0.95626</v>
      </c>
      <c r="F3707" s="1">
        <v>-1.9991000000000002E-3</v>
      </c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</row>
    <row r="3708" spans="1:17" x14ac:dyDescent="0.25">
      <c r="A3708" t="str">
        <f t="shared" si="57"/>
        <v>6_101</v>
      </c>
      <c r="B3708" s="1">
        <v>6</v>
      </c>
      <c r="C3708" s="1">
        <v>101</v>
      </c>
      <c r="D3708" s="1">
        <v>1.5828</v>
      </c>
      <c r="E3708" s="1">
        <v>0.95728999999999997</v>
      </c>
      <c r="F3708" s="1">
        <v>-2.0992E-2</v>
      </c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</row>
    <row r="3709" spans="1:17" x14ac:dyDescent="0.25">
      <c r="A3709" t="str">
        <f t="shared" si="57"/>
        <v>6_102</v>
      </c>
      <c r="B3709" s="1">
        <v>6</v>
      </c>
      <c r="C3709" s="1">
        <v>102</v>
      </c>
      <c r="D3709" s="1">
        <v>0.93640999999999996</v>
      </c>
      <c r="E3709" s="1">
        <v>0.95840000000000003</v>
      </c>
      <c r="F3709" s="1">
        <v>-3.8476999999999997E-2</v>
      </c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</row>
    <row r="3710" spans="1:17" x14ac:dyDescent="0.25">
      <c r="A3710" t="str">
        <f t="shared" si="57"/>
        <v>6_103</v>
      </c>
      <c r="B3710" s="1">
        <v>6</v>
      </c>
      <c r="C3710" s="1">
        <v>103</v>
      </c>
      <c r="D3710" s="1">
        <v>0.28795999999999999</v>
      </c>
      <c r="E3710" s="1">
        <v>0.95892999999999995</v>
      </c>
      <c r="F3710" s="1">
        <v>5.7096999999999998E-3</v>
      </c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</row>
    <row r="3711" spans="1:17" x14ac:dyDescent="0.25">
      <c r="A3711" t="str">
        <f t="shared" si="57"/>
        <v>6_104</v>
      </c>
      <c r="B3711" s="1">
        <v>6</v>
      </c>
      <c r="C3711" s="1">
        <v>104</v>
      </c>
      <c r="D3711" s="1">
        <v>-0.11917999999999999</v>
      </c>
      <c r="E3711" s="1">
        <v>0.95901000000000003</v>
      </c>
      <c r="F3711" s="1">
        <v>-9.3351000000000007E-3</v>
      </c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</row>
    <row r="3712" spans="1:17" x14ac:dyDescent="0.25">
      <c r="A3712" t="str">
        <f t="shared" si="57"/>
        <v>6_105</v>
      </c>
      <c r="B3712" s="1">
        <v>6</v>
      </c>
      <c r="C3712" s="1">
        <v>105</v>
      </c>
      <c r="D3712" s="1">
        <v>9.9778000000000006E-2</v>
      </c>
      <c r="E3712" s="1">
        <v>0.95906000000000002</v>
      </c>
      <c r="F3712" s="1">
        <v>2.5236999999999999E-2</v>
      </c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</row>
    <row r="3713" spans="1:17" x14ac:dyDescent="0.25">
      <c r="A3713" t="str">
        <f t="shared" si="57"/>
        <v>6_106</v>
      </c>
      <c r="B3713" s="1">
        <v>6</v>
      </c>
      <c r="C3713" s="1">
        <v>106</v>
      </c>
      <c r="D3713" s="1">
        <v>0.18704999999999999</v>
      </c>
      <c r="E3713" s="1">
        <v>0.95920000000000005</v>
      </c>
      <c r="F3713" s="1">
        <v>1.7111999999999999E-2</v>
      </c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</row>
    <row r="3714" spans="1:17" x14ac:dyDescent="0.25">
      <c r="A3714" t="str">
        <f t="shared" si="57"/>
        <v>6_107</v>
      </c>
      <c r="B3714" s="1">
        <v>6</v>
      </c>
      <c r="C3714" s="1">
        <v>107</v>
      </c>
      <c r="D3714" s="1">
        <v>0.34415000000000001</v>
      </c>
      <c r="E3714" s="1">
        <v>0.95940999999999999</v>
      </c>
      <c r="F3714" s="1">
        <v>1.4541999999999999E-2</v>
      </c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</row>
    <row r="3715" spans="1:17" x14ac:dyDescent="0.25">
      <c r="A3715" t="str">
        <f t="shared" ref="A3715:A3778" si="58">B3715&amp;"_"&amp;C3715</f>
        <v>6_108</v>
      </c>
      <c r="B3715" s="1">
        <v>6</v>
      </c>
      <c r="C3715" s="1">
        <v>108</v>
      </c>
      <c r="D3715" s="1">
        <v>2.3987999999999999E-2</v>
      </c>
      <c r="E3715" s="1">
        <v>0.95952000000000004</v>
      </c>
      <c r="F3715" s="1">
        <v>-1.0973999999999999E-2</v>
      </c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</row>
    <row r="3716" spans="1:17" x14ac:dyDescent="0.25">
      <c r="A3716" t="str">
        <f t="shared" si="58"/>
        <v>6_109</v>
      </c>
      <c r="B3716" s="1">
        <v>6</v>
      </c>
      <c r="C3716" s="1">
        <v>109</v>
      </c>
      <c r="D3716" s="1">
        <v>-0.31097999999999998</v>
      </c>
      <c r="E3716" s="1">
        <v>0.95913999999999999</v>
      </c>
      <c r="F3716" s="1">
        <v>1.2689999999999999E-3</v>
      </c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</row>
    <row r="3717" spans="1:17" x14ac:dyDescent="0.25">
      <c r="A3717" t="str">
        <f t="shared" si="58"/>
        <v>6_110</v>
      </c>
      <c r="B3717" s="1">
        <v>6</v>
      </c>
      <c r="C3717" s="1">
        <v>110</v>
      </c>
      <c r="D3717" s="1">
        <v>-0.11575000000000001</v>
      </c>
      <c r="E3717" s="1">
        <v>0.95894000000000001</v>
      </c>
      <c r="F3717" s="1">
        <v>3.1939000000000002E-2</v>
      </c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</row>
    <row r="3718" spans="1:17" x14ac:dyDescent="0.25">
      <c r="A3718" t="str">
        <f t="shared" si="58"/>
        <v>6_111</v>
      </c>
      <c r="B3718" s="1">
        <v>6</v>
      </c>
      <c r="C3718" s="1">
        <v>111</v>
      </c>
      <c r="D3718" s="1">
        <v>-0.96536</v>
      </c>
      <c r="E3718" s="1">
        <v>0.95853999999999995</v>
      </c>
      <c r="F3718" s="1">
        <v>-2.4823999999999999E-2</v>
      </c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</row>
    <row r="3719" spans="1:17" x14ac:dyDescent="0.25">
      <c r="A3719" t="str">
        <f t="shared" si="58"/>
        <v>6_112</v>
      </c>
      <c r="B3719" s="1">
        <v>6</v>
      </c>
      <c r="C3719" s="1">
        <v>112</v>
      </c>
      <c r="D3719" s="1">
        <v>-1.3189</v>
      </c>
      <c r="E3719" s="1">
        <v>0.95774999999999999</v>
      </c>
      <c r="F3719" s="1">
        <v>-7.9828999999999994E-3</v>
      </c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</row>
    <row r="3720" spans="1:17" x14ac:dyDescent="0.25">
      <c r="A3720" t="str">
        <f t="shared" si="58"/>
        <v>6_113</v>
      </c>
      <c r="B3720" s="1">
        <v>6</v>
      </c>
      <c r="C3720" s="1">
        <v>113</v>
      </c>
      <c r="D3720" s="1">
        <v>-1.3046</v>
      </c>
      <c r="E3720" s="1">
        <v>0.95660000000000001</v>
      </c>
      <c r="F3720" s="1">
        <v>-2.4769000000000002E-3</v>
      </c>
      <c r="G3720" s="1"/>
      <c r="H3720" s="1"/>
      <c r="I3720" s="1"/>
      <c r="J3720" s="1"/>
      <c r="K3720" s="1"/>
      <c r="L3720" s="78"/>
      <c r="M3720" s="1"/>
      <c r="N3720" s="1"/>
      <c r="O3720" s="1"/>
      <c r="P3720" s="1"/>
      <c r="Q3720" s="1"/>
    </row>
    <row r="3721" spans="1:17" x14ac:dyDescent="0.25">
      <c r="A3721" t="str">
        <f t="shared" si="58"/>
        <v>6_114</v>
      </c>
      <c r="B3721" s="1">
        <v>6</v>
      </c>
      <c r="C3721" s="1">
        <v>114</v>
      </c>
      <c r="D3721" s="1">
        <v>-0.90244999999999997</v>
      </c>
      <c r="E3721" s="1">
        <v>0.95562999999999998</v>
      </c>
      <c r="F3721" s="1">
        <v>2.4063999999999999E-3</v>
      </c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</row>
    <row r="3722" spans="1:17" x14ac:dyDescent="0.25">
      <c r="A3722" t="str">
        <f t="shared" si="58"/>
        <v>6_115</v>
      </c>
      <c r="B3722" s="1">
        <v>6</v>
      </c>
      <c r="C3722" s="1">
        <v>115</v>
      </c>
      <c r="D3722" s="1">
        <v>-1.6517999999999999</v>
      </c>
      <c r="E3722" s="1">
        <v>0.95462000000000002</v>
      </c>
      <c r="F3722" s="1">
        <v>-1.4232E-2</v>
      </c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</row>
    <row r="3723" spans="1:17" x14ac:dyDescent="0.25">
      <c r="A3723" t="str">
        <f t="shared" si="58"/>
        <v>6_116</v>
      </c>
      <c r="B3723" s="1">
        <v>6</v>
      </c>
      <c r="C3723" s="1">
        <v>116</v>
      </c>
      <c r="D3723" s="1">
        <v>-1.7198</v>
      </c>
      <c r="E3723" s="1">
        <v>0.95323000000000002</v>
      </c>
      <c r="F3723" s="1">
        <v>-2.0743999999999999E-2</v>
      </c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</row>
    <row r="3724" spans="1:17" x14ac:dyDescent="0.25">
      <c r="A3724" t="str">
        <f t="shared" si="58"/>
        <v>6_117</v>
      </c>
      <c r="B3724" s="1">
        <v>6</v>
      </c>
      <c r="C3724" s="1">
        <v>117</v>
      </c>
      <c r="D3724" s="1">
        <v>-2.3580999999999999</v>
      </c>
      <c r="E3724" s="1">
        <v>0.95162000000000002</v>
      </c>
      <c r="F3724" s="1">
        <v>-1.8894000000000001E-2</v>
      </c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</row>
    <row r="3725" spans="1:17" x14ac:dyDescent="0.25">
      <c r="A3725" t="str">
        <f t="shared" si="58"/>
        <v>6_118</v>
      </c>
      <c r="B3725" s="1">
        <v>6</v>
      </c>
      <c r="C3725" s="1">
        <v>118</v>
      </c>
      <c r="D3725" s="1">
        <v>-2.6896</v>
      </c>
      <c r="E3725" s="1">
        <v>0.94960999999999995</v>
      </c>
      <c r="F3725" s="1">
        <v>-8.2956999999999996E-3</v>
      </c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</row>
    <row r="3726" spans="1:17" x14ac:dyDescent="0.25">
      <c r="A3726" t="str">
        <f t="shared" si="58"/>
        <v>6_119</v>
      </c>
      <c r="B3726" s="1">
        <v>6</v>
      </c>
      <c r="C3726" s="1">
        <v>119</v>
      </c>
      <c r="D3726" s="1">
        <v>-2.4388999999999998</v>
      </c>
      <c r="E3726" s="1">
        <v>0.94755999999999996</v>
      </c>
      <c r="F3726" s="1">
        <v>-2.2099000000000001E-2</v>
      </c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</row>
    <row r="3727" spans="1:17" x14ac:dyDescent="0.25">
      <c r="A3727" t="str">
        <f t="shared" si="58"/>
        <v>6_120</v>
      </c>
      <c r="B3727" s="1">
        <v>6</v>
      </c>
      <c r="C3727" s="1">
        <v>120</v>
      </c>
      <c r="D3727" s="1">
        <v>-2.617</v>
      </c>
      <c r="E3727" s="1">
        <v>0.94572000000000001</v>
      </c>
      <c r="F3727" s="1">
        <v>-8.0915999999999991E-3</v>
      </c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</row>
    <row r="3728" spans="1:17" x14ac:dyDescent="0.25">
      <c r="A3728" t="str">
        <f t="shared" si="58"/>
        <v>6_121</v>
      </c>
      <c r="B3728" s="1">
        <v>6</v>
      </c>
      <c r="C3728" s="1">
        <v>121</v>
      </c>
      <c r="D3728" s="1">
        <v>-2.6858</v>
      </c>
      <c r="E3728" s="1">
        <v>0.94360999999999995</v>
      </c>
      <c r="F3728" s="1">
        <v>-1.6465E-2</v>
      </c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</row>
    <row r="3729" spans="1:17" x14ac:dyDescent="0.25">
      <c r="A3729" t="str">
        <f t="shared" si="58"/>
        <v>6_122</v>
      </c>
      <c r="B3729" s="1">
        <v>6</v>
      </c>
      <c r="C3729" s="1">
        <v>122</v>
      </c>
      <c r="D3729" s="1">
        <v>-2.8675999999999999</v>
      </c>
      <c r="E3729" s="1">
        <v>0.94138999999999995</v>
      </c>
      <c r="F3729" s="1">
        <v>-1.5744999999999999E-2</v>
      </c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</row>
    <row r="3730" spans="1:17" x14ac:dyDescent="0.25">
      <c r="A3730" t="str">
        <f t="shared" si="58"/>
        <v>6_123</v>
      </c>
      <c r="B3730" s="1">
        <v>6</v>
      </c>
      <c r="C3730" s="1">
        <v>123</v>
      </c>
      <c r="D3730" s="1">
        <v>-3.1690999999999998</v>
      </c>
      <c r="E3730" s="1">
        <v>0.93903999999999999</v>
      </c>
      <c r="F3730" s="1">
        <v>-3.2544000000000002E-3</v>
      </c>
      <c r="G3730" s="1"/>
      <c r="H3730" s="1"/>
      <c r="I3730" s="1"/>
      <c r="J3730" s="1"/>
      <c r="K3730" s="1"/>
      <c r="L3730" s="78"/>
      <c r="M3730" s="1"/>
      <c r="N3730" s="1"/>
      <c r="O3730" s="1"/>
      <c r="P3730" s="1"/>
      <c r="Q3730" s="1"/>
    </row>
    <row r="3731" spans="1:17" x14ac:dyDescent="0.25">
      <c r="A3731" t="str">
        <f t="shared" si="58"/>
        <v>6_124</v>
      </c>
      <c r="B3731" s="1">
        <v>6</v>
      </c>
      <c r="C3731" s="1">
        <v>124</v>
      </c>
      <c r="D3731" s="1">
        <v>-3.5259999999999998</v>
      </c>
      <c r="E3731" s="1">
        <v>0.93637999999999999</v>
      </c>
      <c r="F3731" s="1">
        <v>-2.4552000000000001E-2</v>
      </c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</row>
    <row r="3732" spans="1:17" x14ac:dyDescent="0.25">
      <c r="A3732" t="str">
        <f t="shared" si="58"/>
        <v>6_125</v>
      </c>
      <c r="B3732" s="1">
        <v>6</v>
      </c>
      <c r="C3732" s="1">
        <v>125</v>
      </c>
      <c r="D3732" s="1">
        <v>-4.0223000000000004</v>
      </c>
      <c r="E3732" s="1">
        <v>0.93335000000000001</v>
      </c>
      <c r="F3732" s="1">
        <v>-1.6923000000000001E-2</v>
      </c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</row>
    <row r="3733" spans="1:17" x14ac:dyDescent="0.25">
      <c r="A3733" t="str">
        <f t="shared" si="58"/>
        <v>6_126</v>
      </c>
      <c r="B3733" s="1">
        <v>6</v>
      </c>
      <c r="C3733" s="1">
        <v>126</v>
      </c>
      <c r="D3733" s="1">
        <v>-3.9986000000000002</v>
      </c>
      <c r="E3733" s="1">
        <v>0.93025000000000002</v>
      </c>
      <c r="F3733" s="1">
        <v>9.1266000000000003E-3</v>
      </c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</row>
    <row r="3734" spans="1:17" x14ac:dyDescent="0.25">
      <c r="A3734" t="str">
        <f t="shared" si="58"/>
        <v>6_127</v>
      </c>
      <c r="B3734" s="1">
        <v>6</v>
      </c>
      <c r="C3734" s="1">
        <v>127</v>
      </c>
      <c r="D3734" s="1">
        <v>-3.9510000000000001</v>
      </c>
      <c r="E3734" s="1">
        <v>0.92708000000000002</v>
      </c>
      <c r="F3734" s="1">
        <v>-2.5850000000000001E-2</v>
      </c>
      <c r="G3734" s="1"/>
      <c r="H3734" s="1"/>
      <c r="I3734" s="1"/>
      <c r="J3734" s="1"/>
      <c r="K3734" s="1"/>
      <c r="L3734" s="1"/>
      <c r="M3734" s="1"/>
      <c r="N3734" s="78"/>
      <c r="O3734" s="1"/>
      <c r="P3734" s="1"/>
      <c r="Q3734" s="1"/>
    </row>
    <row r="3735" spans="1:17" x14ac:dyDescent="0.25">
      <c r="A3735" t="str">
        <f t="shared" si="58"/>
        <v>6_128</v>
      </c>
      <c r="B3735" s="1">
        <v>6</v>
      </c>
      <c r="C3735" s="1">
        <v>128</v>
      </c>
      <c r="D3735" s="1">
        <v>-3.6623000000000001</v>
      </c>
      <c r="E3735" s="1">
        <v>0.92405999999999999</v>
      </c>
      <c r="F3735" s="1">
        <v>-4.4594999999999999E-3</v>
      </c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</row>
    <row r="3736" spans="1:17" x14ac:dyDescent="0.25">
      <c r="A3736" t="str">
        <f t="shared" si="58"/>
        <v>6_129</v>
      </c>
      <c r="B3736" s="1">
        <v>6</v>
      </c>
      <c r="C3736" s="1">
        <v>129</v>
      </c>
      <c r="D3736" s="1">
        <v>-4.0980999999999996</v>
      </c>
      <c r="E3736" s="1">
        <v>0.92101</v>
      </c>
      <c r="F3736" s="1">
        <v>-2.8059000000000001E-3</v>
      </c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</row>
    <row r="3737" spans="1:17" x14ac:dyDescent="0.25">
      <c r="A3737" t="str">
        <f t="shared" si="58"/>
        <v>6_130</v>
      </c>
      <c r="B3737" s="1">
        <v>6</v>
      </c>
      <c r="C3737" s="1">
        <v>130</v>
      </c>
      <c r="D3737" s="1">
        <v>-4.1809000000000003</v>
      </c>
      <c r="E3737" s="1">
        <v>0.91778000000000004</v>
      </c>
      <c r="F3737" s="1">
        <v>-5.117E-3</v>
      </c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</row>
    <row r="3738" spans="1:17" x14ac:dyDescent="0.25">
      <c r="A3738" t="str">
        <f t="shared" si="58"/>
        <v>6_131</v>
      </c>
      <c r="B3738" s="1">
        <v>6</v>
      </c>
      <c r="C3738" s="1">
        <v>131</v>
      </c>
      <c r="D3738" s="1">
        <v>-4.4282000000000004</v>
      </c>
      <c r="E3738" s="1">
        <v>0.91454999999999997</v>
      </c>
      <c r="F3738" s="1">
        <v>-3.3131000000000001E-2</v>
      </c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</row>
    <row r="3739" spans="1:17" x14ac:dyDescent="0.25">
      <c r="A3739" t="str">
        <f t="shared" si="58"/>
        <v>6_132</v>
      </c>
      <c r="B3739" s="1">
        <v>6</v>
      </c>
      <c r="C3739" s="1">
        <v>132</v>
      </c>
      <c r="D3739" s="1">
        <v>-4.4055</v>
      </c>
      <c r="E3739" s="1">
        <v>0.91124000000000005</v>
      </c>
      <c r="F3739" s="1">
        <v>-1.4114E-2</v>
      </c>
      <c r="G3739" s="1"/>
      <c r="H3739" s="1"/>
      <c r="I3739" s="1"/>
      <c r="J3739" s="1"/>
      <c r="K3739" s="1"/>
      <c r="L3739" s="1"/>
      <c r="M3739" s="78"/>
      <c r="N3739" s="1"/>
      <c r="O3739" s="1"/>
      <c r="P3739" s="1"/>
      <c r="Q3739" s="1"/>
    </row>
    <row r="3740" spans="1:17" x14ac:dyDescent="0.25">
      <c r="A3740" t="str">
        <f t="shared" si="58"/>
        <v>6_133</v>
      </c>
      <c r="B3740" s="1">
        <v>6</v>
      </c>
      <c r="C3740" s="1">
        <v>133</v>
      </c>
      <c r="D3740" s="1">
        <v>-4.8239000000000001</v>
      </c>
      <c r="E3740" s="1">
        <v>0.90773000000000004</v>
      </c>
      <c r="F3740" s="1">
        <v>-8.2229E-3</v>
      </c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</row>
    <row r="3741" spans="1:17" x14ac:dyDescent="0.25">
      <c r="A3741" t="str">
        <f t="shared" si="58"/>
        <v>6_134</v>
      </c>
      <c r="B3741" s="1">
        <v>6</v>
      </c>
      <c r="C3741" s="1">
        <v>134</v>
      </c>
      <c r="D3741" s="1">
        <v>-5.0152999999999999</v>
      </c>
      <c r="E3741" s="1">
        <v>0.90403</v>
      </c>
      <c r="F3741" s="1">
        <v>-9.7687E-3</v>
      </c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</row>
    <row r="3742" spans="1:17" x14ac:dyDescent="0.25">
      <c r="A3742" t="str">
        <f t="shared" si="58"/>
        <v>6_135</v>
      </c>
      <c r="B3742" s="1">
        <v>6</v>
      </c>
      <c r="C3742" s="1">
        <v>135</v>
      </c>
      <c r="D3742" s="1">
        <v>-5.2107999999999999</v>
      </c>
      <c r="E3742" s="1">
        <v>0.90019000000000005</v>
      </c>
      <c r="F3742" s="1">
        <v>7.9609999999999993E-3</v>
      </c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</row>
    <row r="3743" spans="1:17" x14ac:dyDescent="0.25">
      <c r="A3743" t="str">
        <f t="shared" si="58"/>
        <v>6_136</v>
      </c>
      <c r="B3743" s="1">
        <v>6</v>
      </c>
      <c r="C3743" s="1">
        <v>136</v>
      </c>
      <c r="D3743" s="1">
        <v>-5.3159999999999998</v>
      </c>
      <c r="E3743" s="1">
        <v>0.89629000000000003</v>
      </c>
      <c r="F3743" s="1">
        <v>-1.0515999999999999E-2</v>
      </c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</row>
    <row r="3744" spans="1:17" x14ac:dyDescent="0.25">
      <c r="A3744" t="str">
        <f t="shared" si="58"/>
        <v>6_137</v>
      </c>
      <c r="B3744" s="1">
        <v>6</v>
      </c>
      <c r="C3744" s="1">
        <v>137</v>
      </c>
      <c r="D3744" s="1">
        <v>-5.6497000000000002</v>
      </c>
      <c r="E3744" s="1">
        <v>0.89222000000000001</v>
      </c>
      <c r="F3744" s="1">
        <v>-1.7205999999999999E-2</v>
      </c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</row>
    <row r="3745" spans="1:17" x14ac:dyDescent="0.25">
      <c r="A3745" t="str">
        <f t="shared" si="58"/>
        <v>6_138</v>
      </c>
      <c r="B3745" s="1">
        <v>6</v>
      </c>
      <c r="C3745" s="1">
        <v>138</v>
      </c>
      <c r="D3745" s="1">
        <v>-5.9782999999999999</v>
      </c>
      <c r="E3745" s="1">
        <v>0.88790000000000002</v>
      </c>
      <c r="F3745" s="1">
        <v>-3.2195000000000001E-3</v>
      </c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</row>
    <row r="3746" spans="1:17" x14ac:dyDescent="0.25">
      <c r="A3746" t="str">
        <f t="shared" si="58"/>
        <v>6_139</v>
      </c>
      <c r="B3746" s="1">
        <v>6</v>
      </c>
      <c r="C3746" s="1">
        <v>139</v>
      </c>
      <c r="D3746" s="1">
        <v>-5.8670999999999998</v>
      </c>
      <c r="E3746" s="1">
        <v>0.88353999999999999</v>
      </c>
      <c r="F3746" s="1">
        <v>-8.4875000000000003E-3</v>
      </c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</row>
    <row r="3747" spans="1:17" x14ac:dyDescent="0.25">
      <c r="A3747" t="str">
        <f t="shared" si="58"/>
        <v>6_140</v>
      </c>
      <c r="B3747" s="1">
        <v>6</v>
      </c>
      <c r="C3747" s="1">
        <v>140</v>
      </c>
      <c r="D3747" s="1">
        <v>-5.8757000000000001</v>
      </c>
      <c r="E3747" s="1">
        <v>0.87919999999999998</v>
      </c>
      <c r="F3747" s="1">
        <v>-3.0661000000000001E-2</v>
      </c>
      <c r="G3747" s="1"/>
      <c r="H3747" s="1"/>
      <c r="I3747" s="1"/>
      <c r="J3747" s="1"/>
      <c r="K3747" s="1"/>
      <c r="L3747" s="1"/>
      <c r="M3747" s="1"/>
      <c r="N3747" s="78"/>
      <c r="O3747" s="1"/>
      <c r="P3747" s="1"/>
      <c r="Q3747" s="1"/>
    </row>
    <row r="3748" spans="1:17" x14ac:dyDescent="0.25">
      <c r="A3748" t="str">
        <f t="shared" si="58"/>
        <v>6_141</v>
      </c>
      <c r="B3748" s="1">
        <v>6</v>
      </c>
      <c r="C3748" s="1">
        <v>141</v>
      </c>
      <c r="D3748" s="1">
        <v>-5.4984999999999999</v>
      </c>
      <c r="E3748" s="1">
        <v>0.87504000000000004</v>
      </c>
      <c r="F3748" s="1">
        <v>-2.1350999999999998E-2</v>
      </c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</row>
    <row r="3749" spans="1:17" x14ac:dyDescent="0.25">
      <c r="A3749" t="str">
        <f t="shared" si="58"/>
        <v>6_142</v>
      </c>
      <c r="B3749" s="1">
        <v>6</v>
      </c>
      <c r="C3749" s="1">
        <v>142</v>
      </c>
      <c r="D3749" s="1">
        <v>-5.4779999999999998</v>
      </c>
      <c r="E3749" s="1">
        <v>0.87104999999999999</v>
      </c>
      <c r="F3749" s="1">
        <v>1.8485000000000001E-3</v>
      </c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</row>
    <row r="3750" spans="1:17" x14ac:dyDescent="0.25">
      <c r="A3750" t="str">
        <f t="shared" si="58"/>
        <v>6_143</v>
      </c>
      <c r="B3750" s="1">
        <v>6</v>
      </c>
      <c r="C3750" s="1">
        <v>143</v>
      </c>
      <c r="D3750" s="1">
        <v>-5.8178999999999998</v>
      </c>
      <c r="E3750" s="1">
        <v>0.86702000000000001</v>
      </c>
      <c r="F3750" s="1">
        <v>-3.3390999999999998E-3</v>
      </c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</row>
    <row r="3751" spans="1:17" x14ac:dyDescent="0.25">
      <c r="A3751" t="str">
        <f t="shared" si="58"/>
        <v>6_144</v>
      </c>
      <c r="B3751" s="1">
        <v>6</v>
      </c>
      <c r="C3751" s="1">
        <v>144</v>
      </c>
      <c r="D3751" s="1">
        <v>-5.6978999999999997</v>
      </c>
      <c r="E3751" s="1">
        <v>0.86272000000000004</v>
      </c>
      <c r="F3751" s="1">
        <v>6.1288000000000002E-3</v>
      </c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</row>
    <row r="3752" spans="1:17" x14ac:dyDescent="0.25">
      <c r="A3752" t="str">
        <f t="shared" si="58"/>
        <v>6_145</v>
      </c>
      <c r="B3752" s="1">
        <v>6</v>
      </c>
      <c r="C3752" s="1">
        <v>145</v>
      </c>
      <c r="D3752" s="1">
        <v>-5.9806999999999997</v>
      </c>
      <c r="E3752" s="1">
        <v>0.85848000000000002</v>
      </c>
      <c r="F3752" s="1">
        <v>-1.9470000000000001E-2</v>
      </c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</row>
    <row r="3753" spans="1:17" x14ac:dyDescent="0.25">
      <c r="A3753" t="str">
        <f t="shared" si="58"/>
        <v>6_146</v>
      </c>
      <c r="B3753" s="1">
        <v>6</v>
      </c>
      <c r="C3753" s="1">
        <v>146</v>
      </c>
      <c r="D3753" s="1">
        <v>-5.9184000000000001</v>
      </c>
      <c r="E3753" s="1">
        <v>0.85423000000000004</v>
      </c>
      <c r="F3753" s="1">
        <v>4.9121E-3</v>
      </c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</row>
    <row r="3754" spans="1:17" x14ac:dyDescent="0.25">
      <c r="A3754" t="str">
        <f t="shared" si="58"/>
        <v>6_147</v>
      </c>
      <c r="B3754" s="1">
        <v>6</v>
      </c>
      <c r="C3754" s="1">
        <v>147</v>
      </c>
      <c r="D3754" s="1">
        <v>-5.9732000000000003</v>
      </c>
      <c r="E3754" s="1">
        <v>0.84997</v>
      </c>
      <c r="F3754" s="1">
        <v>2.7098999999999999E-3</v>
      </c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</row>
    <row r="3755" spans="1:17" x14ac:dyDescent="0.25">
      <c r="A3755" t="str">
        <f t="shared" si="58"/>
        <v>6_148</v>
      </c>
      <c r="B3755" s="1">
        <v>6</v>
      </c>
      <c r="C3755" s="1">
        <v>148</v>
      </c>
      <c r="D3755" s="1">
        <v>-5.4325000000000001</v>
      </c>
      <c r="E3755" s="1">
        <v>0.84599000000000002</v>
      </c>
      <c r="F3755" s="1">
        <v>-8.5330000000000007E-3</v>
      </c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</row>
    <row r="3756" spans="1:17" x14ac:dyDescent="0.25">
      <c r="A3756" t="str">
        <f t="shared" si="58"/>
        <v>6_149</v>
      </c>
      <c r="B3756" s="1">
        <v>6</v>
      </c>
      <c r="C3756" s="1">
        <v>149</v>
      </c>
      <c r="D3756" s="1">
        <v>-5.0585000000000004</v>
      </c>
      <c r="E3756" s="1">
        <v>0.84221999999999997</v>
      </c>
      <c r="F3756" s="1">
        <v>2.0953999999999999E-3</v>
      </c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</row>
    <row r="3757" spans="1:17" x14ac:dyDescent="0.25">
      <c r="A3757" t="str">
        <f t="shared" si="58"/>
        <v>6_150</v>
      </c>
      <c r="B3757" s="1">
        <v>6</v>
      </c>
      <c r="C3757" s="1">
        <v>150</v>
      </c>
      <c r="D3757" s="1">
        <v>-4.7957999999999998</v>
      </c>
      <c r="E3757" s="1">
        <v>0.83875999999999995</v>
      </c>
      <c r="F3757" s="1">
        <v>2.0555E-2</v>
      </c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</row>
    <row r="3758" spans="1:17" x14ac:dyDescent="0.25">
      <c r="A3758" t="str">
        <f t="shared" si="58"/>
        <v>6_151</v>
      </c>
      <c r="B3758" s="1">
        <v>6</v>
      </c>
      <c r="C3758" s="1">
        <v>151</v>
      </c>
      <c r="D3758" s="1">
        <v>-4.2987000000000002</v>
      </c>
      <c r="E3758" s="1">
        <v>0.83555000000000001</v>
      </c>
      <c r="F3758" s="1">
        <v>5.3093000000000003E-3</v>
      </c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</row>
    <row r="3759" spans="1:17" x14ac:dyDescent="0.25">
      <c r="A3759" t="str">
        <f t="shared" si="58"/>
        <v>6_152</v>
      </c>
      <c r="B3759" s="1">
        <v>6</v>
      </c>
      <c r="C3759" s="1">
        <v>152</v>
      </c>
      <c r="D3759" s="1">
        <v>-4.0099</v>
      </c>
      <c r="E3759" s="1">
        <v>0.83270999999999995</v>
      </c>
      <c r="F3759" s="1">
        <v>-3.2325E-2</v>
      </c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</row>
    <row r="3760" spans="1:17" x14ac:dyDescent="0.25">
      <c r="A3760" t="str">
        <f t="shared" si="58"/>
        <v>6_153</v>
      </c>
      <c r="B3760" s="1">
        <v>6</v>
      </c>
      <c r="C3760" s="1">
        <v>153</v>
      </c>
      <c r="D3760" s="1">
        <v>-4.0629999999999997</v>
      </c>
      <c r="E3760" s="1">
        <v>0.82996999999999999</v>
      </c>
      <c r="F3760" s="1">
        <v>-1.2579999999999999E-2</v>
      </c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</row>
    <row r="3761" spans="1:17" x14ac:dyDescent="0.25">
      <c r="A3761" t="str">
        <f t="shared" si="58"/>
        <v>6_154</v>
      </c>
      <c r="B3761" s="1">
        <v>6</v>
      </c>
      <c r="C3761" s="1">
        <v>154</v>
      </c>
      <c r="D3761" s="1">
        <v>-3.4643999999999999</v>
      </c>
      <c r="E3761" s="1">
        <v>0.82735999999999998</v>
      </c>
      <c r="F3761" s="1">
        <v>-1.9973000000000001E-2</v>
      </c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</row>
    <row r="3762" spans="1:17" x14ac:dyDescent="0.25">
      <c r="A3762" t="str">
        <f t="shared" si="58"/>
        <v>6_155</v>
      </c>
      <c r="B3762" s="1">
        <v>6</v>
      </c>
      <c r="C3762" s="1">
        <v>155</v>
      </c>
      <c r="D3762" s="1">
        <v>-3.4889999999999999</v>
      </c>
      <c r="E3762" s="1">
        <v>0.82479999999999998</v>
      </c>
      <c r="F3762" s="1">
        <v>8.1025000000000003E-3</v>
      </c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</row>
    <row r="3763" spans="1:17" x14ac:dyDescent="0.25">
      <c r="A3763" t="str">
        <f t="shared" si="58"/>
        <v>6_156</v>
      </c>
      <c r="B3763" s="1">
        <v>6</v>
      </c>
      <c r="C3763" s="1">
        <v>156</v>
      </c>
      <c r="D3763" s="1">
        <v>-3.9426999999999999</v>
      </c>
      <c r="E3763" s="1">
        <v>0.82225000000000004</v>
      </c>
      <c r="F3763" s="1">
        <v>1.0062E-2</v>
      </c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</row>
    <row r="3764" spans="1:17" x14ac:dyDescent="0.25">
      <c r="A3764" t="str">
        <f t="shared" si="58"/>
        <v>6_157</v>
      </c>
      <c r="B3764" s="1">
        <v>6</v>
      </c>
      <c r="C3764" s="1">
        <v>157</v>
      </c>
      <c r="D3764" s="1">
        <v>-4.1372</v>
      </c>
      <c r="E3764" s="1">
        <v>0.81943999999999995</v>
      </c>
      <c r="F3764" s="1">
        <v>-1.7451999999999999E-2</v>
      </c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</row>
    <row r="3765" spans="1:17" x14ac:dyDescent="0.25">
      <c r="A3765" t="str">
        <f t="shared" si="58"/>
        <v>6_158</v>
      </c>
      <c r="B3765" s="1">
        <v>6</v>
      </c>
      <c r="C3765" s="1">
        <v>158</v>
      </c>
      <c r="D3765" s="1">
        <v>-3.9742999999999999</v>
      </c>
      <c r="E3765" s="1">
        <v>0.81660999999999995</v>
      </c>
      <c r="F3765" s="1">
        <v>1.1225000000000001E-2</v>
      </c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</row>
    <row r="3766" spans="1:17" x14ac:dyDescent="0.25">
      <c r="A3766" t="str">
        <f t="shared" si="58"/>
        <v>6_159</v>
      </c>
      <c r="B3766" s="1">
        <v>6</v>
      </c>
      <c r="C3766" s="1">
        <v>159</v>
      </c>
      <c r="D3766" s="1">
        <v>-4.0621999999999998</v>
      </c>
      <c r="E3766" s="1">
        <v>0.81398000000000004</v>
      </c>
      <c r="F3766" s="1">
        <v>-7.0981999999999998E-3</v>
      </c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</row>
    <row r="3767" spans="1:17" x14ac:dyDescent="0.25">
      <c r="A3767" t="str">
        <f t="shared" si="58"/>
        <v>6_160</v>
      </c>
      <c r="B3767" s="1">
        <v>6</v>
      </c>
      <c r="C3767" s="1">
        <v>160</v>
      </c>
      <c r="D3767" s="1">
        <v>-3.8338999999999999</v>
      </c>
      <c r="E3767" s="1">
        <v>0.81127000000000005</v>
      </c>
      <c r="F3767" s="1">
        <v>8.4793999999999998E-3</v>
      </c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</row>
    <row r="3768" spans="1:17" x14ac:dyDescent="0.25">
      <c r="A3768" t="str">
        <f t="shared" si="58"/>
        <v>6_161</v>
      </c>
      <c r="B3768" s="1">
        <v>6</v>
      </c>
      <c r="C3768" s="1">
        <v>161</v>
      </c>
      <c r="D3768" s="1">
        <v>-3.6943999999999999</v>
      </c>
      <c r="E3768" s="1">
        <v>0.80874000000000001</v>
      </c>
      <c r="F3768" s="1">
        <v>-2.2182999999999999E-3</v>
      </c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</row>
    <row r="3769" spans="1:17" x14ac:dyDescent="0.25">
      <c r="A3769" t="str">
        <f t="shared" si="58"/>
        <v>6_162</v>
      </c>
      <c r="B3769" s="1">
        <v>6</v>
      </c>
      <c r="C3769" s="1">
        <v>162</v>
      </c>
      <c r="D3769" s="1">
        <v>-3.7341000000000002</v>
      </c>
      <c r="E3769" s="1">
        <v>0.80625000000000002</v>
      </c>
      <c r="F3769" s="1">
        <v>3.1435999999999999E-2</v>
      </c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</row>
    <row r="3770" spans="1:17" x14ac:dyDescent="0.25">
      <c r="A3770" t="str">
        <f t="shared" si="58"/>
        <v>6_163</v>
      </c>
      <c r="B3770" s="1">
        <v>6</v>
      </c>
      <c r="C3770" s="1">
        <v>163</v>
      </c>
      <c r="D3770" s="1">
        <v>-4.5467000000000004</v>
      </c>
      <c r="E3770" s="1">
        <v>0.80349999999999999</v>
      </c>
      <c r="F3770" s="1">
        <v>-2.9388000000000001E-2</v>
      </c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</row>
    <row r="3771" spans="1:17" x14ac:dyDescent="0.25">
      <c r="A3771" t="str">
        <f t="shared" si="58"/>
        <v>6_164</v>
      </c>
      <c r="B3771" s="1">
        <v>6</v>
      </c>
      <c r="C3771" s="1">
        <v>164</v>
      </c>
      <c r="D3771" s="1">
        <v>-4.6877000000000004</v>
      </c>
      <c r="E3771" s="1">
        <v>0.80035000000000001</v>
      </c>
      <c r="F3771" s="1">
        <v>-7.1716000000000002E-3</v>
      </c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</row>
    <row r="3772" spans="1:17" x14ac:dyDescent="0.25">
      <c r="A3772" t="str">
        <f t="shared" si="58"/>
        <v>6_165</v>
      </c>
      <c r="B3772" s="1">
        <v>6</v>
      </c>
      <c r="C3772" s="1">
        <v>165</v>
      </c>
      <c r="D3772" s="1">
        <v>-4.2603</v>
      </c>
      <c r="E3772" s="1">
        <v>0.79722000000000004</v>
      </c>
      <c r="F3772" s="1">
        <v>2.0256E-2</v>
      </c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</row>
    <row r="3773" spans="1:17" x14ac:dyDescent="0.25">
      <c r="A3773" t="str">
        <f t="shared" si="58"/>
        <v>6_166</v>
      </c>
      <c r="B3773" s="1">
        <v>6</v>
      </c>
      <c r="C3773" s="1">
        <v>166</v>
      </c>
      <c r="D3773" s="1">
        <v>-3.6309</v>
      </c>
      <c r="E3773" s="1">
        <v>0.79457999999999995</v>
      </c>
      <c r="F3773" s="1">
        <v>6.7069E-3</v>
      </c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</row>
    <row r="3774" spans="1:17" x14ac:dyDescent="0.25">
      <c r="A3774" t="str">
        <f t="shared" si="58"/>
        <v>6_167</v>
      </c>
      <c r="B3774" s="1">
        <v>6</v>
      </c>
      <c r="C3774" s="1">
        <v>167</v>
      </c>
      <c r="D3774" s="1">
        <v>-3.4729999999999999</v>
      </c>
      <c r="E3774" s="1">
        <v>0.79218</v>
      </c>
      <c r="F3774" s="1">
        <v>-3.0739000000000001E-3</v>
      </c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</row>
    <row r="3775" spans="1:17" x14ac:dyDescent="0.25">
      <c r="A3775" t="str">
        <f t="shared" si="58"/>
        <v>6_168</v>
      </c>
      <c r="B3775" s="1">
        <v>6</v>
      </c>
      <c r="C3775" s="1">
        <v>168</v>
      </c>
      <c r="D3775" s="1">
        <v>-3.4304000000000001</v>
      </c>
      <c r="E3775" s="1">
        <v>0.78988999999999998</v>
      </c>
      <c r="F3775" s="1">
        <v>4.3184E-3</v>
      </c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</row>
    <row r="3776" spans="1:17" x14ac:dyDescent="0.25">
      <c r="A3776" t="str">
        <f t="shared" si="58"/>
        <v>6_169</v>
      </c>
      <c r="B3776" s="1">
        <v>6</v>
      </c>
      <c r="C3776" s="1">
        <v>169</v>
      </c>
      <c r="D3776" s="1">
        <v>-3.8269000000000002</v>
      </c>
      <c r="E3776" s="1">
        <v>0.78744999999999998</v>
      </c>
      <c r="F3776" s="1">
        <v>-1.6948000000000001E-2</v>
      </c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</row>
    <row r="3777" spans="1:17" x14ac:dyDescent="0.25">
      <c r="A3777" t="str">
        <f t="shared" si="58"/>
        <v>6_170</v>
      </c>
      <c r="B3777" s="1">
        <v>6</v>
      </c>
      <c r="C3777" s="1">
        <v>170</v>
      </c>
      <c r="D3777" s="1">
        <v>-3.8262</v>
      </c>
      <c r="E3777" s="1">
        <v>0.78500000000000003</v>
      </c>
      <c r="F3777" s="1">
        <v>-7.8344999999999995E-3</v>
      </c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</row>
    <row r="3778" spans="1:17" x14ac:dyDescent="0.25">
      <c r="A3778" t="str">
        <f t="shared" si="58"/>
        <v>6_171</v>
      </c>
      <c r="B3778" s="1">
        <v>6</v>
      </c>
      <c r="C3778" s="1">
        <v>171</v>
      </c>
      <c r="D3778" s="1">
        <v>-3.6288999999999998</v>
      </c>
      <c r="E3778" s="1">
        <v>0.78266000000000002</v>
      </c>
      <c r="F3778" s="1">
        <v>3.3771000000000001E-3</v>
      </c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</row>
    <row r="3779" spans="1:17" x14ac:dyDescent="0.25">
      <c r="A3779" t="str">
        <f t="shared" ref="A3779:A3842" si="59">B3779&amp;"_"&amp;C3779</f>
        <v>6_172</v>
      </c>
      <c r="B3779" s="1">
        <v>6</v>
      </c>
      <c r="C3779" s="1">
        <v>172</v>
      </c>
      <c r="D3779" s="1">
        <v>-3.8531</v>
      </c>
      <c r="E3779" s="1">
        <v>0.78017000000000003</v>
      </c>
      <c r="F3779" s="1">
        <v>-1.5844E-2</v>
      </c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</row>
    <row r="3780" spans="1:17" x14ac:dyDescent="0.25">
      <c r="A3780" t="str">
        <f t="shared" si="59"/>
        <v>6_173</v>
      </c>
      <c r="B3780" s="1">
        <v>6</v>
      </c>
      <c r="C3780" s="1">
        <v>173</v>
      </c>
      <c r="D3780" s="1">
        <v>-4.1803999999999997</v>
      </c>
      <c r="E3780" s="1">
        <v>0.77758000000000005</v>
      </c>
      <c r="F3780" s="1">
        <v>7.2763999999999997E-3</v>
      </c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</row>
    <row r="3781" spans="1:17" x14ac:dyDescent="0.25">
      <c r="A3781" t="str">
        <f t="shared" si="59"/>
        <v>6_174</v>
      </c>
      <c r="B3781" s="1">
        <v>6</v>
      </c>
      <c r="C3781" s="1">
        <v>174</v>
      </c>
      <c r="D3781" s="1">
        <v>-3.8932000000000002</v>
      </c>
      <c r="E3781" s="1">
        <v>0.77497000000000005</v>
      </c>
      <c r="F3781" s="1">
        <v>-5.5263999999999999E-3</v>
      </c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</row>
    <row r="3782" spans="1:17" x14ac:dyDescent="0.25">
      <c r="A3782" t="str">
        <f t="shared" si="59"/>
        <v>6_175</v>
      </c>
      <c r="B3782" s="1">
        <v>6</v>
      </c>
      <c r="C3782" s="1">
        <v>175</v>
      </c>
      <c r="D3782" s="1">
        <v>-3.7964000000000002</v>
      </c>
      <c r="E3782" s="1">
        <v>0.77249000000000001</v>
      </c>
      <c r="F3782" s="1">
        <v>3.9765000000000002E-2</v>
      </c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</row>
    <row r="3783" spans="1:17" x14ac:dyDescent="0.25">
      <c r="A3783" t="str">
        <f t="shared" si="59"/>
        <v>6_176</v>
      </c>
      <c r="B3783" s="1">
        <v>6</v>
      </c>
      <c r="C3783" s="1">
        <v>176</v>
      </c>
      <c r="D3783" s="1">
        <v>-3.6859999999999999</v>
      </c>
      <c r="E3783" s="1">
        <v>0.77014000000000005</v>
      </c>
      <c r="F3783" s="1">
        <v>-1.3469E-2</v>
      </c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</row>
    <row r="3784" spans="1:17" x14ac:dyDescent="0.25">
      <c r="A3784" t="str">
        <f t="shared" si="59"/>
        <v>6_177</v>
      </c>
      <c r="B3784" s="1">
        <v>6</v>
      </c>
      <c r="C3784" s="1">
        <v>177</v>
      </c>
      <c r="D3784" s="1">
        <v>-3.5588000000000002</v>
      </c>
      <c r="E3784" s="1">
        <v>0.76775000000000004</v>
      </c>
      <c r="F3784" s="1">
        <v>-1.8072999999999999E-2</v>
      </c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</row>
    <row r="3785" spans="1:17" x14ac:dyDescent="0.25">
      <c r="A3785" t="str">
        <f t="shared" si="59"/>
        <v>6_178</v>
      </c>
      <c r="B3785" s="1">
        <v>6</v>
      </c>
      <c r="C3785" s="1">
        <v>178</v>
      </c>
      <c r="D3785" s="1">
        <v>-3.8129</v>
      </c>
      <c r="E3785" s="1">
        <v>0.76536000000000004</v>
      </c>
      <c r="F3785" s="1">
        <v>-8.1645000000000003E-4</v>
      </c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</row>
    <row r="3786" spans="1:17" x14ac:dyDescent="0.25">
      <c r="A3786" t="str">
        <f t="shared" si="59"/>
        <v>6_179</v>
      </c>
      <c r="B3786" s="1">
        <v>6</v>
      </c>
      <c r="C3786" s="1">
        <v>179</v>
      </c>
      <c r="D3786" s="1">
        <v>-4.1454000000000004</v>
      </c>
      <c r="E3786" s="1">
        <v>0.76285999999999998</v>
      </c>
      <c r="F3786" s="1">
        <v>-1.9007E-2</v>
      </c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</row>
    <row r="3787" spans="1:17" x14ac:dyDescent="0.25">
      <c r="A3787" t="str">
        <f t="shared" si="59"/>
        <v>6_180</v>
      </c>
      <c r="B3787" s="1">
        <v>6</v>
      </c>
      <c r="C3787" s="1">
        <v>180</v>
      </c>
      <c r="D3787" s="1">
        <v>-3.8054999999999999</v>
      </c>
      <c r="E3787" s="1">
        <v>0.76032999999999995</v>
      </c>
      <c r="F3787" s="1">
        <v>-5.6229000000000001E-4</v>
      </c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</row>
    <row r="3788" spans="1:17" x14ac:dyDescent="0.25">
      <c r="A3788" t="str">
        <f t="shared" si="59"/>
        <v>6_181</v>
      </c>
      <c r="B3788" s="1">
        <v>6</v>
      </c>
      <c r="C3788" s="1">
        <v>181</v>
      </c>
      <c r="D3788" s="1">
        <v>-4.1821999999999999</v>
      </c>
      <c r="E3788" s="1">
        <v>0.75778999999999996</v>
      </c>
      <c r="F3788" s="1">
        <v>-3.4602000000000001E-3</v>
      </c>
      <c r="G3788" s="1"/>
      <c r="H3788" s="1"/>
      <c r="I3788" s="1"/>
      <c r="J3788" s="1"/>
      <c r="K3788" s="1"/>
      <c r="L3788" s="78"/>
      <c r="M3788" s="1"/>
      <c r="N3788" s="1"/>
      <c r="O3788" s="1"/>
      <c r="P3788" s="1"/>
      <c r="Q3788" s="1"/>
    </row>
    <row r="3789" spans="1:17" x14ac:dyDescent="0.25">
      <c r="A3789" t="str">
        <f t="shared" si="59"/>
        <v>6_182</v>
      </c>
      <c r="B3789" s="1">
        <v>6</v>
      </c>
      <c r="C3789" s="1">
        <v>182</v>
      </c>
      <c r="D3789" s="1">
        <v>-4.2229999999999999</v>
      </c>
      <c r="E3789" s="1">
        <v>0.75517999999999996</v>
      </c>
      <c r="F3789" s="1">
        <v>1.2885000000000001E-2</v>
      </c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</row>
    <row r="3790" spans="1:17" x14ac:dyDescent="0.25">
      <c r="A3790" t="str">
        <f t="shared" si="59"/>
        <v>6_183</v>
      </c>
      <c r="B3790" s="1">
        <v>6</v>
      </c>
      <c r="C3790" s="1">
        <v>183</v>
      </c>
      <c r="D3790" s="1">
        <v>-3.5825</v>
      </c>
      <c r="E3790" s="1">
        <v>0.75275999999999998</v>
      </c>
      <c r="F3790" s="1">
        <v>-2.0788000000000001E-2</v>
      </c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</row>
    <row r="3791" spans="1:17" x14ac:dyDescent="0.25">
      <c r="A3791" t="str">
        <f t="shared" si="59"/>
        <v>6_184</v>
      </c>
      <c r="B3791" s="1">
        <v>6</v>
      </c>
      <c r="C3791" s="1">
        <v>184</v>
      </c>
      <c r="D3791" s="1">
        <v>-3.8511000000000002</v>
      </c>
      <c r="E3791" s="1">
        <v>0.75041000000000002</v>
      </c>
      <c r="F3791" s="1">
        <v>-7.1228999999999997E-3</v>
      </c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</row>
    <row r="3792" spans="1:17" x14ac:dyDescent="0.25">
      <c r="A3792" t="str">
        <f t="shared" si="59"/>
        <v>6_185</v>
      </c>
      <c r="B3792" s="1">
        <v>6</v>
      </c>
      <c r="C3792" s="1">
        <v>185</v>
      </c>
      <c r="D3792" s="1">
        <v>-4.5796999999999999</v>
      </c>
      <c r="E3792" s="1">
        <v>0.74778999999999995</v>
      </c>
      <c r="F3792" s="1">
        <v>-1.205E-2</v>
      </c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</row>
    <row r="3793" spans="1:17" x14ac:dyDescent="0.25">
      <c r="A3793" t="str">
        <f t="shared" si="59"/>
        <v>6_186</v>
      </c>
      <c r="B3793" s="1">
        <v>6</v>
      </c>
      <c r="C3793" s="1">
        <v>186</v>
      </c>
      <c r="D3793" s="1">
        <v>-4.7272999999999996</v>
      </c>
      <c r="E3793" s="1">
        <v>0.74489000000000005</v>
      </c>
      <c r="F3793" s="1">
        <v>-8.6948000000000008E-3</v>
      </c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</row>
    <row r="3794" spans="1:17" x14ac:dyDescent="0.25">
      <c r="A3794" t="str">
        <f t="shared" si="59"/>
        <v>6_187</v>
      </c>
      <c r="B3794" s="1">
        <v>6</v>
      </c>
      <c r="C3794" s="1">
        <v>187</v>
      </c>
      <c r="D3794" s="1">
        <v>-4.5228999999999999</v>
      </c>
      <c r="E3794" s="1">
        <v>0.74207000000000001</v>
      </c>
      <c r="F3794" s="1">
        <v>2.6186E-3</v>
      </c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</row>
    <row r="3795" spans="1:17" x14ac:dyDescent="0.25">
      <c r="A3795" t="str">
        <f t="shared" si="59"/>
        <v>6_188</v>
      </c>
      <c r="B3795" s="1">
        <v>6</v>
      </c>
      <c r="C3795" s="1">
        <v>188</v>
      </c>
      <c r="D3795" s="1">
        <v>-4.3871000000000002</v>
      </c>
      <c r="E3795" s="1">
        <v>0.73933000000000004</v>
      </c>
      <c r="F3795" s="1">
        <v>4.1492000000000001E-2</v>
      </c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</row>
    <row r="3796" spans="1:17" x14ac:dyDescent="0.25">
      <c r="A3796" t="str">
        <f t="shared" si="59"/>
        <v>6_189</v>
      </c>
      <c r="B3796" s="1">
        <v>6</v>
      </c>
      <c r="C3796" s="1">
        <v>189</v>
      </c>
      <c r="D3796" s="1">
        <v>-4.3529</v>
      </c>
      <c r="E3796" s="1">
        <v>0.73662000000000005</v>
      </c>
      <c r="F3796" s="1">
        <v>2.5902999999999998E-3</v>
      </c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</row>
    <row r="3797" spans="1:17" x14ac:dyDescent="0.25">
      <c r="A3797" t="str">
        <f t="shared" si="59"/>
        <v>6_190</v>
      </c>
      <c r="B3797" s="1">
        <v>6</v>
      </c>
      <c r="C3797" s="1">
        <v>190</v>
      </c>
      <c r="D3797" s="1">
        <v>-4.4400000000000004</v>
      </c>
      <c r="E3797" s="1">
        <v>0.73392000000000002</v>
      </c>
      <c r="F3797" s="1">
        <v>1.7064999999999999E-3</v>
      </c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</row>
    <row r="3798" spans="1:17" x14ac:dyDescent="0.25">
      <c r="A3798" t="str">
        <f t="shared" si="59"/>
        <v>6_191</v>
      </c>
      <c r="B3798" s="1">
        <v>6</v>
      </c>
      <c r="C3798" s="1">
        <v>191</v>
      </c>
      <c r="D3798" s="1">
        <v>-4.3254000000000001</v>
      </c>
      <c r="E3798" s="1">
        <v>0.73129</v>
      </c>
      <c r="F3798" s="1">
        <v>-1.2583E-2</v>
      </c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</row>
    <row r="3799" spans="1:17" x14ac:dyDescent="0.25">
      <c r="A3799" t="str">
        <f t="shared" si="59"/>
        <v>6_192</v>
      </c>
      <c r="B3799" s="1">
        <v>6</v>
      </c>
      <c r="C3799" s="1">
        <v>192</v>
      </c>
      <c r="D3799" s="1">
        <v>-4.1303000000000001</v>
      </c>
      <c r="E3799" s="1">
        <v>0.72865999999999997</v>
      </c>
      <c r="F3799" s="1">
        <v>3.3470000000000001E-3</v>
      </c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</row>
    <row r="3800" spans="1:17" x14ac:dyDescent="0.25">
      <c r="A3800" t="str">
        <f t="shared" si="59"/>
        <v>6_193</v>
      </c>
      <c r="B3800" s="1">
        <v>6</v>
      </c>
      <c r="C3800" s="1">
        <v>193</v>
      </c>
      <c r="D3800" s="1">
        <v>-3.9491000000000001</v>
      </c>
      <c r="E3800" s="1">
        <v>0.72616000000000003</v>
      </c>
      <c r="F3800" s="1">
        <v>-1.4413E-2</v>
      </c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</row>
    <row r="3801" spans="1:17" x14ac:dyDescent="0.25">
      <c r="A3801" t="str">
        <f t="shared" si="59"/>
        <v>6_194</v>
      </c>
      <c r="B3801" s="1">
        <v>6</v>
      </c>
      <c r="C3801" s="1">
        <v>194</v>
      </c>
      <c r="D3801" s="1">
        <v>-4.1783999999999999</v>
      </c>
      <c r="E3801" s="1">
        <v>0.72367000000000004</v>
      </c>
      <c r="F3801" s="1">
        <v>4.2575E-3</v>
      </c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</row>
    <row r="3802" spans="1:17" x14ac:dyDescent="0.25">
      <c r="A3802" t="str">
        <f t="shared" si="59"/>
        <v>6_195</v>
      </c>
      <c r="B3802" s="1">
        <v>6</v>
      </c>
      <c r="C3802" s="1">
        <v>195</v>
      </c>
      <c r="D3802" s="1">
        <v>-3.9056000000000002</v>
      </c>
      <c r="E3802" s="1">
        <v>0.72123999999999999</v>
      </c>
      <c r="F3802" s="1">
        <v>-1.0340999999999999E-2</v>
      </c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</row>
    <row r="3803" spans="1:17" x14ac:dyDescent="0.25">
      <c r="A3803" t="str">
        <f t="shared" si="59"/>
        <v>6_196</v>
      </c>
      <c r="B3803" s="1">
        <v>6</v>
      </c>
      <c r="C3803" s="1">
        <v>196</v>
      </c>
      <c r="D3803" s="1">
        <v>-3.8647999999999998</v>
      </c>
      <c r="E3803" s="1">
        <v>0.71889000000000003</v>
      </c>
      <c r="F3803" s="1">
        <v>-1.5273E-2</v>
      </c>
      <c r="G3803" s="1"/>
      <c r="H3803" s="1"/>
      <c r="I3803" s="1"/>
      <c r="J3803" s="1"/>
      <c r="K3803" s="1"/>
      <c r="L3803" s="1"/>
      <c r="M3803" s="1"/>
      <c r="N3803" s="78"/>
      <c r="O3803" s="78"/>
      <c r="P3803" s="78"/>
      <c r="Q3803" s="78"/>
    </row>
    <row r="3804" spans="1:17" x14ac:dyDescent="0.25">
      <c r="A3804" t="str">
        <f t="shared" si="59"/>
        <v>6_197</v>
      </c>
      <c r="B3804" s="1">
        <v>6</v>
      </c>
      <c r="C3804" s="1">
        <v>197</v>
      </c>
      <c r="D3804" s="1">
        <v>-3.8714</v>
      </c>
      <c r="E3804" s="1">
        <v>0.71650999999999998</v>
      </c>
      <c r="F3804" s="1">
        <v>7.0857999999999997E-3</v>
      </c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</row>
    <row r="3805" spans="1:17" x14ac:dyDescent="0.25">
      <c r="A3805" t="str">
        <f t="shared" si="59"/>
        <v>6_198</v>
      </c>
      <c r="B3805" s="1">
        <v>6</v>
      </c>
      <c r="C3805" s="1">
        <v>198</v>
      </c>
      <c r="D3805" s="1">
        <v>-3.2978000000000001</v>
      </c>
      <c r="E3805" s="1">
        <v>0.71438999999999997</v>
      </c>
      <c r="F3805" s="1">
        <v>1.4154999999999999E-2</v>
      </c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</row>
    <row r="3806" spans="1:17" x14ac:dyDescent="0.25">
      <c r="A3806" t="str">
        <f t="shared" si="59"/>
        <v>6_199</v>
      </c>
      <c r="B3806" s="1">
        <v>6</v>
      </c>
      <c r="C3806" s="1">
        <v>199</v>
      </c>
      <c r="D3806" s="1">
        <v>-3.3273000000000001</v>
      </c>
      <c r="E3806" s="1">
        <v>0.71243000000000001</v>
      </c>
      <c r="F3806" s="1">
        <v>7.7377000000000001E-4</v>
      </c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</row>
    <row r="3807" spans="1:17" x14ac:dyDescent="0.25">
      <c r="A3807" t="str">
        <f t="shared" si="59"/>
        <v>6_200</v>
      </c>
      <c r="B3807" s="1">
        <v>6</v>
      </c>
      <c r="C3807" s="1">
        <v>200</v>
      </c>
      <c r="D3807" s="1">
        <v>-3.5615000000000001</v>
      </c>
      <c r="E3807" s="1">
        <v>0.71035000000000004</v>
      </c>
      <c r="F3807" s="1">
        <v>-2.8412E-2</v>
      </c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</row>
    <row r="3808" spans="1:17" x14ac:dyDescent="0.25">
      <c r="A3808" t="str">
        <f t="shared" si="59"/>
        <v>6_201</v>
      </c>
      <c r="B3808" s="1">
        <v>6</v>
      </c>
      <c r="C3808" s="1">
        <v>201</v>
      </c>
      <c r="D3808" s="1">
        <v>-2.8008999999999999</v>
      </c>
      <c r="E3808" s="1">
        <v>0.70845000000000002</v>
      </c>
      <c r="F3808" s="1">
        <v>2.8881E-2</v>
      </c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</row>
    <row r="3809" spans="1:17" x14ac:dyDescent="0.25">
      <c r="A3809" t="str">
        <f t="shared" si="59"/>
        <v>6_202</v>
      </c>
      <c r="B3809" s="1">
        <v>6</v>
      </c>
      <c r="C3809" s="1">
        <v>202</v>
      </c>
      <c r="D3809" s="1">
        <v>-2.5703</v>
      </c>
      <c r="E3809" s="1">
        <v>0.70682</v>
      </c>
      <c r="F3809" s="1">
        <v>-2.3551000000000002E-3</v>
      </c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</row>
    <row r="3810" spans="1:17" x14ac:dyDescent="0.25">
      <c r="A3810" t="str">
        <f t="shared" si="59"/>
        <v>6_203</v>
      </c>
      <c r="B3810" s="1">
        <v>6</v>
      </c>
      <c r="C3810" s="1">
        <v>203</v>
      </c>
      <c r="D3810" s="1">
        <v>-2.4803000000000002</v>
      </c>
      <c r="E3810" s="1">
        <v>0.70538999999999996</v>
      </c>
      <c r="F3810" s="1">
        <v>4.3401999999999998E-3</v>
      </c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</row>
    <row r="3811" spans="1:17" x14ac:dyDescent="0.25">
      <c r="A3811" t="str">
        <f t="shared" si="59"/>
        <v>6_204</v>
      </c>
      <c r="B3811" s="1">
        <v>6</v>
      </c>
      <c r="C3811" s="1">
        <v>204</v>
      </c>
      <c r="D3811" s="1">
        <v>-2.8409</v>
      </c>
      <c r="E3811" s="1">
        <v>0.70376000000000005</v>
      </c>
      <c r="F3811" s="1">
        <v>1.9452E-3</v>
      </c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</row>
    <row r="3812" spans="1:17" x14ac:dyDescent="0.25">
      <c r="A3812" t="str">
        <f t="shared" si="59"/>
        <v>6_205</v>
      </c>
      <c r="B3812" s="1">
        <v>6</v>
      </c>
      <c r="C3812" s="1">
        <v>205</v>
      </c>
      <c r="D3812" s="1">
        <v>-3.3767</v>
      </c>
      <c r="E3812" s="1">
        <v>0.70186999999999999</v>
      </c>
      <c r="F3812" s="1">
        <v>-2.7768000000000001E-2</v>
      </c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</row>
    <row r="3813" spans="1:17" x14ac:dyDescent="0.25">
      <c r="A3813" t="str">
        <f t="shared" si="59"/>
        <v>6_206</v>
      </c>
      <c r="B3813" s="1">
        <v>6</v>
      </c>
      <c r="C3813" s="1">
        <v>206</v>
      </c>
      <c r="D3813" s="1">
        <v>-3.3330000000000002</v>
      </c>
      <c r="E3813" s="1">
        <v>0.69991000000000003</v>
      </c>
      <c r="F3813" s="1">
        <v>-2.3167E-2</v>
      </c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</row>
    <row r="3814" spans="1:17" x14ac:dyDescent="0.25">
      <c r="A3814" t="str">
        <f t="shared" si="59"/>
        <v>6_207</v>
      </c>
      <c r="B3814" s="1">
        <v>6</v>
      </c>
      <c r="C3814" s="1">
        <v>207</v>
      </c>
      <c r="D3814" s="1">
        <v>-3.2042999999999999</v>
      </c>
      <c r="E3814" s="1">
        <v>0.69801999999999997</v>
      </c>
      <c r="F3814" s="1">
        <v>2.9693000000000001E-2</v>
      </c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</row>
    <row r="3815" spans="1:17" x14ac:dyDescent="0.25">
      <c r="A3815" t="str">
        <f t="shared" si="59"/>
        <v>6_208</v>
      </c>
      <c r="B3815" s="1">
        <v>6</v>
      </c>
      <c r="C3815" s="1">
        <v>208</v>
      </c>
      <c r="D3815" s="1">
        <v>-3.101</v>
      </c>
      <c r="E3815" s="1">
        <v>0.69615000000000005</v>
      </c>
      <c r="F3815" s="1">
        <v>1.0649E-2</v>
      </c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</row>
    <row r="3816" spans="1:17" x14ac:dyDescent="0.25">
      <c r="A3816" t="str">
        <f t="shared" si="59"/>
        <v>6_209</v>
      </c>
      <c r="B3816" s="1">
        <v>6</v>
      </c>
      <c r="C3816" s="1">
        <v>209</v>
      </c>
      <c r="D3816" s="1">
        <v>-3.15</v>
      </c>
      <c r="E3816" s="1">
        <v>0.69440000000000002</v>
      </c>
      <c r="F3816" s="1">
        <v>-9.2584E-3</v>
      </c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</row>
    <row r="3817" spans="1:17" x14ac:dyDescent="0.25">
      <c r="A3817" t="str">
        <f t="shared" si="59"/>
        <v>6_210</v>
      </c>
      <c r="B3817" s="1">
        <v>6</v>
      </c>
      <c r="C3817" s="1">
        <v>210</v>
      </c>
      <c r="D3817" s="1">
        <v>-3.1610999999999998</v>
      </c>
      <c r="E3817" s="1">
        <v>0.69255</v>
      </c>
      <c r="F3817" s="1">
        <v>4.6024999999999998E-3</v>
      </c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</row>
    <row r="3818" spans="1:17" x14ac:dyDescent="0.25">
      <c r="A3818" t="str">
        <f t="shared" si="59"/>
        <v>6_211</v>
      </c>
      <c r="B3818" s="1">
        <v>6</v>
      </c>
      <c r="C3818" s="1">
        <v>211</v>
      </c>
      <c r="D3818" s="1">
        <v>-2.9365000000000001</v>
      </c>
      <c r="E3818" s="1">
        <v>0.69074000000000002</v>
      </c>
      <c r="F3818" s="1">
        <v>8.8242000000000008E-3</v>
      </c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</row>
    <row r="3819" spans="1:17" x14ac:dyDescent="0.25">
      <c r="A3819" t="str">
        <f t="shared" si="59"/>
        <v>6_212</v>
      </c>
      <c r="B3819" s="1">
        <v>6</v>
      </c>
      <c r="C3819" s="1">
        <v>212</v>
      </c>
      <c r="D3819" s="1">
        <v>-2.9178999999999999</v>
      </c>
      <c r="E3819" s="1">
        <v>0.68901000000000001</v>
      </c>
      <c r="F3819" s="1">
        <v>-1.3294E-2</v>
      </c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</row>
    <row r="3820" spans="1:17" x14ac:dyDescent="0.25">
      <c r="A3820" t="str">
        <f t="shared" si="59"/>
        <v>6_213</v>
      </c>
      <c r="B3820" s="1">
        <v>6</v>
      </c>
      <c r="C3820" s="1">
        <v>213</v>
      </c>
      <c r="D3820" s="1">
        <v>-3.1739999999999999</v>
      </c>
      <c r="E3820" s="1">
        <v>0.68730999999999998</v>
      </c>
      <c r="F3820" s="1">
        <v>4.6538999999999999E-3</v>
      </c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</row>
    <row r="3821" spans="1:17" x14ac:dyDescent="0.25">
      <c r="A3821" t="str">
        <f t="shared" si="59"/>
        <v>6_214</v>
      </c>
      <c r="B3821" s="1">
        <v>6</v>
      </c>
      <c r="C3821" s="1">
        <v>214</v>
      </c>
      <c r="D3821" s="1">
        <v>-3.2227999999999999</v>
      </c>
      <c r="E3821" s="1">
        <v>0.68540000000000001</v>
      </c>
      <c r="F3821" s="1">
        <v>-6.4015000000000003E-4</v>
      </c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</row>
    <row r="3822" spans="1:17" x14ac:dyDescent="0.25">
      <c r="A3822" t="str">
        <f t="shared" si="59"/>
        <v>6_215</v>
      </c>
      <c r="B3822" s="1">
        <v>6</v>
      </c>
      <c r="C3822" s="1">
        <v>215</v>
      </c>
      <c r="D3822" s="1">
        <v>-3.2374000000000001</v>
      </c>
      <c r="E3822" s="1">
        <v>0.68359999999999999</v>
      </c>
      <c r="F3822" s="1">
        <v>8.5777000000000006E-3</v>
      </c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</row>
    <row r="3823" spans="1:17" x14ac:dyDescent="0.25">
      <c r="A3823" t="str">
        <f t="shared" si="59"/>
        <v>6_216</v>
      </c>
      <c r="B3823" s="1">
        <v>6</v>
      </c>
      <c r="C3823" s="1">
        <v>216</v>
      </c>
      <c r="D3823" s="1">
        <v>-3.2618</v>
      </c>
      <c r="E3823" s="1">
        <v>0.68167999999999995</v>
      </c>
      <c r="F3823" s="1">
        <v>-8.1285999999999997E-3</v>
      </c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</row>
    <row r="3824" spans="1:17" x14ac:dyDescent="0.25">
      <c r="A3824" t="str">
        <f t="shared" si="59"/>
        <v>6_217</v>
      </c>
      <c r="B3824" s="1">
        <v>6</v>
      </c>
      <c r="C3824" s="1">
        <v>217</v>
      </c>
      <c r="D3824" s="1">
        <v>-3.2393000000000001</v>
      </c>
      <c r="E3824" s="1">
        <v>0.67979999999999996</v>
      </c>
      <c r="F3824" s="1">
        <v>-1.8235000000000001E-2</v>
      </c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</row>
    <row r="3825" spans="1:17" x14ac:dyDescent="0.25">
      <c r="A3825" t="str">
        <f t="shared" si="59"/>
        <v>6_218</v>
      </c>
      <c r="B3825" s="1">
        <v>6</v>
      </c>
      <c r="C3825" s="1">
        <v>218</v>
      </c>
      <c r="D3825" s="1">
        <v>-3.0832999999999999</v>
      </c>
      <c r="E3825" s="1">
        <v>0.67806999999999995</v>
      </c>
      <c r="F3825" s="1">
        <v>-1.7638000000000001E-2</v>
      </c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</row>
    <row r="3826" spans="1:17" x14ac:dyDescent="0.25">
      <c r="A3826" t="str">
        <f t="shared" si="59"/>
        <v>6_219</v>
      </c>
      <c r="B3826" s="1">
        <v>6</v>
      </c>
      <c r="C3826" s="1">
        <v>219</v>
      </c>
      <c r="D3826" s="1">
        <v>-2.6337999999999999</v>
      </c>
      <c r="E3826" s="1">
        <v>0.67652000000000001</v>
      </c>
      <c r="F3826" s="1">
        <v>2.1971999999999998E-2</v>
      </c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</row>
    <row r="3827" spans="1:17" x14ac:dyDescent="0.25">
      <c r="A3827" t="str">
        <f t="shared" si="59"/>
        <v>6_220</v>
      </c>
      <c r="B3827" s="1">
        <v>6</v>
      </c>
      <c r="C3827" s="1">
        <v>220</v>
      </c>
      <c r="D3827" s="1">
        <v>-2.5926999999999998</v>
      </c>
      <c r="E3827" s="1">
        <v>0.67510999999999999</v>
      </c>
      <c r="F3827" s="1">
        <v>-1.9115E-2</v>
      </c>
      <c r="G3827" s="1"/>
      <c r="H3827" s="1"/>
      <c r="I3827" s="1"/>
      <c r="J3827" s="1"/>
      <c r="K3827" s="1"/>
      <c r="L3827" s="1"/>
      <c r="M3827" s="1"/>
      <c r="N3827" s="1"/>
      <c r="O3827" s="1"/>
      <c r="P3827" s="78"/>
      <c r="Q3827" s="78"/>
    </row>
    <row r="3828" spans="1:17" x14ac:dyDescent="0.25">
      <c r="A3828" t="str">
        <f t="shared" si="59"/>
        <v>6_221</v>
      </c>
      <c r="B3828" s="1">
        <v>6</v>
      </c>
      <c r="C3828" s="1">
        <v>221</v>
      </c>
      <c r="D3828" s="1">
        <v>-2.3904999999999998</v>
      </c>
      <c r="E3828" s="1">
        <v>0.67364999999999997</v>
      </c>
      <c r="F3828" s="1">
        <v>-1.8398999999999999E-2</v>
      </c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</row>
    <row r="3829" spans="1:17" x14ac:dyDescent="0.25">
      <c r="A3829" t="str">
        <f t="shared" si="59"/>
        <v>6_222</v>
      </c>
      <c r="B3829" s="1">
        <v>6</v>
      </c>
      <c r="C3829" s="1">
        <v>222</v>
      </c>
      <c r="D3829" s="1">
        <v>-2.4236</v>
      </c>
      <c r="E3829" s="1">
        <v>0.67227000000000003</v>
      </c>
      <c r="F3829" s="1">
        <v>-2.7141000000000001E-3</v>
      </c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</row>
    <row r="3830" spans="1:17" x14ac:dyDescent="0.25">
      <c r="A3830" t="str">
        <f t="shared" si="59"/>
        <v>6_223</v>
      </c>
      <c r="B3830" s="1">
        <v>6</v>
      </c>
      <c r="C3830" s="1">
        <v>223</v>
      </c>
      <c r="D3830" s="1">
        <v>-2.4594999999999998</v>
      </c>
      <c r="E3830" s="1">
        <v>0.67088999999999999</v>
      </c>
      <c r="F3830" s="1">
        <v>1.0719E-3</v>
      </c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</row>
    <row r="3831" spans="1:17" x14ac:dyDescent="0.25">
      <c r="A3831" t="str">
        <f t="shared" si="59"/>
        <v>6_224</v>
      </c>
      <c r="B3831" s="1">
        <v>6</v>
      </c>
      <c r="C3831" s="1">
        <v>224</v>
      </c>
      <c r="D3831" s="1">
        <v>-2.2216999999999998</v>
      </c>
      <c r="E3831" s="1">
        <v>0.66961999999999999</v>
      </c>
      <c r="F3831" s="1">
        <v>-1.2272E-2</v>
      </c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</row>
    <row r="3832" spans="1:17" x14ac:dyDescent="0.25">
      <c r="A3832" t="str">
        <f t="shared" si="59"/>
        <v>6_225</v>
      </c>
      <c r="B3832" s="1">
        <v>6</v>
      </c>
      <c r="C3832" s="1">
        <v>225</v>
      </c>
      <c r="D3832" s="1">
        <v>-2.0749</v>
      </c>
      <c r="E3832" s="1">
        <v>0.66842000000000001</v>
      </c>
      <c r="F3832" s="1">
        <v>-6.4145000000000001E-3</v>
      </c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</row>
    <row r="3833" spans="1:17" x14ac:dyDescent="0.25">
      <c r="A3833" t="str">
        <f t="shared" si="59"/>
        <v>6_226</v>
      </c>
      <c r="B3833" s="1">
        <v>6</v>
      </c>
      <c r="C3833" s="1">
        <v>226</v>
      </c>
      <c r="D3833" s="1">
        <v>-1.6319999999999999</v>
      </c>
      <c r="E3833" s="1">
        <v>0.66737000000000002</v>
      </c>
      <c r="F3833" s="1">
        <v>3.7961000000000002E-3</v>
      </c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</row>
    <row r="3834" spans="1:17" x14ac:dyDescent="0.25">
      <c r="A3834" t="str">
        <f t="shared" si="59"/>
        <v>6_227</v>
      </c>
      <c r="B3834" s="1">
        <v>6</v>
      </c>
      <c r="C3834" s="1">
        <v>227</v>
      </c>
      <c r="D3834" s="1">
        <v>-1.8595999999999999</v>
      </c>
      <c r="E3834" s="1">
        <v>0.66644000000000003</v>
      </c>
      <c r="F3834" s="1">
        <v>5.4317999999999996E-3</v>
      </c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</row>
    <row r="3835" spans="1:17" x14ac:dyDescent="0.25">
      <c r="A3835" t="str">
        <f t="shared" si="59"/>
        <v>6_228</v>
      </c>
      <c r="B3835" s="1">
        <v>6</v>
      </c>
      <c r="C3835" s="1">
        <v>228</v>
      </c>
      <c r="D3835" s="1">
        <v>-2.1074999999999999</v>
      </c>
      <c r="E3835" s="1">
        <v>0.66527999999999998</v>
      </c>
      <c r="F3835" s="1">
        <v>-4.4340999999999998E-3</v>
      </c>
      <c r="G3835" s="1"/>
      <c r="H3835" s="1"/>
      <c r="I3835" s="1"/>
      <c r="J3835" s="1"/>
      <c r="K3835" s="1"/>
      <c r="L3835" s="1"/>
      <c r="M3835" s="78"/>
      <c r="N3835" s="1"/>
      <c r="O3835" s="1"/>
      <c r="P3835" s="1"/>
      <c r="Q3835" s="1"/>
    </row>
    <row r="3836" spans="1:17" x14ac:dyDescent="0.25">
      <c r="A3836" t="str">
        <f t="shared" si="59"/>
        <v>6_229</v>
      </c>
      <c r="B3836" s="1">
        <v>6</v>
      </c>
      <c r="C3836" s="1">
        <v>229</v>
      </c>
      <c r="D3836" s="1">
        <v>-2.0005000000000002</v>
      </c>
      <c r="E3836" s="1">
        <v>0.66410999999999998</v>
      </c>
      <c r="F3836" s="1">
        <v>-8.1279000000000004E-3</v>
      </c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</row>
    <row r="3837" spans="1:17" x14ac:dyDescent="0.25">
      <c r="A3837" t="str">
        <f t="shared" si="59"/>
        <v>6_230</v>
      </c>
      <c r="B3837" s="1">
        <v>6</v>
      </c>
      <c r="C3837" s="1">
        <v>230</v>
      </c>
      <c r="D3837" s="1">
        <v>-1.8745000000000001</v>
      </c>
      <c r="E3837" s="1">
        <v>0.66303000000000001</v>
      </c>
      <c r="F3837" s="1">
        <v>-2.7915000000000001E-3</v>
      </c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</row>
    <row r="3838" spans="1:17" x14ac:dyDescent="0.25">
      <c r="A3838" t="str">
        <f t="shared" si="59"/>
        <v>6_231</v>
      </c>
      <c r="B3838" s="1">
        <v>6</v>
      </c>
      <c r="C3838" s="1">
        <v>231</v>
      </c>
      <c r="D3838" s="1">
        <v>-2.1507000000000001</v>
      </c>
      <c r="E3838" s="1">
        <v>0.66195000000000004</v>
      </c>
      <c r="F3838" s="1">
        <v>9.0895000000000004E-3</v>
      </c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</row>
    <row r="3839" spans="1:17" x14ac:dyDescent="0.25">
      <c r="A3839" t="str">
        <f t="shared" si="59"/>
        <v>6_232</v>
      </c>
      <c r="B3839" s="1">
        <v>6</v>
      </c>
      <c r="C3839" s="1">
        <v>232</v>
      </c>
      <c r="D3839" s="1">
        <v>-2.6503000000000001</v>
      </c>
      <c r="E3839" s="1">
        <v>0.66057999999999995</v>
      </c>
      <c r="F3839" s="1">
        <v>-4.0809999999999999E-2</v>
      </c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</row>
    <row r="3840" spans="1:17" x14ac:dyDescent="0.25">
      <c r="A3840" t="str">
        <f t="shared" si="59"/>
        <v>6_233</v>
      </c>
      <c r="B3840" s="1">
        <v>6</v>
      </c>
      <c r="C3840" s="1">
        <v>233</v>
      </c>
      <c r="D3840" s="1">
        <v>-2.3069000000000002</v>
      </c>
      <c r="E3840" s="1">
        <v>0.65920000000000001</v>
      </c>
      <c r="F3840" s="1">
        <v>1.4669E-2</v>
      </c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</row>
    <row r="3841" spans="1:17" x14ac:dyDescent="0.25">
      <c r="A3841" t="str">
        <f t="shared" si="59"/>
        <v>6_234</v>
      </c>
      <c r="B3841" s="1">
        <v>6</v>
      </c>
      <c r="C3841" s="1">
        <v>234</v>
      </c>
      <c r="D3841" s="1">
        <v>-2.2694000000000001</v>
      </c>
      <c r="E3841" s="1">
        <v>0.65793999999999997</v>
      </c>
      <c r="F3841" s="1">
        <v>1.9165999999999999E-2</v>
      </c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</row>
    <row r="3842" spans="1:17" x14ac:dyDescent="0.25">
      <c r="A3842" t="str">
        <f t="shared" si="59"/>
        <v>6_235</v>
      </c>
      <c r="B3842" s="1">
        <v>6</v>
      </c>
      <c r="C3842" s="1">
        <v>235</v>
      </c>
      <c r="D3842" s="1">
        <v>-2.5272000000000001</v>
      </c>
      <c r="E3842" s="1">
        <v>0.65664999999999996</v>
      </c>
      <c r="F3842" s="1">
        <v>-1.2709E-2</v>
      </c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</row>
    <row r="3843" spans="1:17" x14ac:dyDescent="0.25">
      <c r="A3843" t="str">
        <f t="shared" ref="A3843:A3906" si="60">B3843&amp;"_"&amp;C3843</f>
        <v>6_236</v>
      </c>
      <c r="B3843" s="1">
        <v>6</v>
      </c>
      <c r="C3843" s="1">
        <v>236</v>
      </c>
      <c r="D3843" s="1">
        <v>-2.4186999999999999</v>
      </c>
      <c r="E3843" s="1">
        <v>0.65525999999999995</v>
      </c>
      <c r="F3843" s="1">
        <v>2.3285E-2</v>
      </c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</row>
    <row r="3844" spans="1:17" x14ac:dyDescent="0.25">
      <c r="A3844" t="str">
        <f t="shared" si="60"/>
        <v>6_237</v>
      </c>
      <c r="B3844" s="1">
        <v>6</v>
      </c>
      <c r="C3844" s="1">
        <v>237</v>
      </c>
      <c r="D3844" s="1">
        <v>-1.9762999999999999</v>
      </c>
      <c r="E3844" s="1">
        <v>0.65415999999999996</v>
      </c>
      <c r="F3844" s="1">
        <v>-4.3769000000000004E-3</v>
      </c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</row>
    <row r="3845" spans="1:17" x14ac:dyDescent="0.25">
      <c r="A3845" t="str">
        <f t="shared" si="60"/>
        <v>6_238</v>
      </c>
      <c r="B3845" s="1">
        <v>6</v>
      </c>
      <c r="C3845" s="1">
        <v>238</v>
      </c>
      <c r="D3845" s="1">
        <v>-2.0648</v>
      </c>
      <c r="E3845" s="1">
        <v>0.65310999999999997</v>
      </c>
      <c r="F3845" s="1">
        <v>8.8000000000000005E-3</v>
      </c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</row>
    <row r="3846" spans="1:17" x14ac:dyDescent="0.25">
      <c r="A3846" t="str">
        <f t="shared" si="60"/>
        <v>6_239</v>
      </c>
      <c r="B3846" s="1">
        <v>6</v>
      </c>
      <c r="C3846" s="1">
        <v>239</v>
      </c>
      <c r="D3846" s="1">
        <v>-2.2355999999999998</v>
      </c>
      <c r="E3846" s="1">
        <v>0.65197000000000005</v>
      </c>
      <c r="F3846" s="1">
        <v>-1.2274E-2</v>
      </c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</row>
    <row r="3847" spans="1:17" x14ac:dyDescent="0.25">
      <c r="A3847" t="str">
        <f t="shared" si="60"/>
        <v>6_240</v>
      </c>
      <c r="B3847" s="1">
        <v>6</v>
      </c>
      <c r="C3847" s="1">
        <v>240</v>
      </c>
      <c r="D3847" s="1">
        <v>-2.4207000000000001</v>
      </c>
      <c r="E3847" s="1">
        <v>0.65073000000000003</v>
      </c>
      <c r="F3847" s="1">
        <v>-1.2841E-2</v>
      </c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</row>
    <row r="3848" spans="1:17" x14ac:dyDescent="0.25">
      <c r="A3848" t="str">
        <f t="shared" si="60"/>
        <v>6_241</v>
      </c>
      <c r="B3848" s="1">
        <v>6</v>
      </c>
      <c r="C3848" s="1">
        <v>241</v>
      </c>
      <c r="D3848" s="1">
        <v>-2.4076</v>
      </c>
      <c r="E3848" s="1">
        <v>0.64942999999999995</v>
      </c>
      <c r="F3848" s="1">
        <v>-1.5602E-2</v>
      </c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</row>
    <row r="3849" spans="1:17" x14ac:dyDescent="0.25">
      <c r="A3849" t="str">
        <f t="shared" si="60"/>
        <v>6_242</v>
      </c>
      <c r="B3849" s="1">
        <v>6</v>
      </c>
      <c r="C3849" s="1">
        <v>242</v>
      </c>
      <c r="D3849" s="1">
        <v>-2.2753999999999999</v>
      </c>
      <c r="E3849" s="1">
        <v>0.64824000000000004</v>
      </c>
      <c r="F3849" s="1">
        <v>-1.0097E-2</v>
      </c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</row>
    <row r="3850" spans="1:17" x14ac:dyDescent="0.25">
      <c r="A3850" t="str">
        <f t="shared" si="60"/>
        <v>6_243</v>
      </c>
      <c r="B3850" s="1">
        <v>6</v>
      </c>
      <c r="C3850" s="1">
        <v>243</v>
      </c>
      <c r="D3850" s="1">
        <v>-2.4258000000000002</v>
      </c>
      <c r="E3850" s="1">
        <v>0.64693999999999996</v>
      </c>
      <c r="F3850" s="1">
        <v>-9.4783000000000003E-3</v>
      </c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</row>
    <row r="3851" spans="1:17" x14ac:dyDescent="0.25">
      <c r="A3851" t="str">
        <f t="shared" si="60"/>
        <v>6_244</v>
      </c>
      <c r="B3851" s="1">
        <v>6</v>
      </c>
      <c r="C3851" s="1">
        <v>244</v>
      </c>
      <c r="D3851" s="1">
        <v>-2.7627000000000002</v>
      </c>
      <c r="E3851" s="1">
        <v>0.64551000000000003</v>
      </c>
      <c r="F3851" s="1">
        <v>-1.9702999999999998E-2</v>
      </c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</row>
    <row r="3852" spans="1:17" x14ac:dyDescent="0.25">
      <c r="A3852" t="str">
        <f t="shared" si="60"/>
        <v>6_245</v>
      </c>
      <c r="B3852" s="1">
        <v>6</v>
      </c>
      <c r="C3852" s="1">
        <v>245</v>
      </c>
      <c r="D3852" s="1">
        <v>-2.8309000000000002</v>
      </c>
      <c r="E3852" s="1">
        <v>0.64400999999999997</v>
      </c>
      <c r="F3852" s="1">
        <v>-4.3712000000000004E-3</v>
      </c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</row>
    <row r="3853" spans="1:17" x14ac:dyDescent="0.25">
      <c r="A3853" t="str">
        <f t="shared" si="60"/>
        <v>6_246</v>
      </c>
      <c r="B3853" s="1">
        <v>6</v>
      </c>
      <c r="C3853" s="1">
        <v>246</v>
      </c>
      <c r="D3853" s="1">
        <v>-2.7467000000000001</v>
      </c>
      <c r="E3853" s="1">
        <v>0.64246999999999999</v>
      </c>
      <c r="F3853" s="1">
        <v>-3.7241999999999997E-2</v>
      </c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</row>
    <row r="3854" spans="1:17" x14ac:dyDescent="0.25">
      <c r="A3854" t="str">
        <f t="shared" si="60"/>
        <v>6_247</v>
      </c>
      <c r="B3854" s="1">
        <v>6</v>
      </c>
      <c r="C3854" s="1">
        <v>247</v>
      </c>
      <c r="D3854" s="1">
        <v>-2.3344999999999998</v>
      </c>
      <c r="E3854" s="1">
        <v>0.64102999999999999</v>
      </c>
      <c r="F3854" s="1">
        <v>7.6512999999999998E-3</v>
      </c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</row>
    <row r="3855" spans="1:17" x14ac:dyDescent="0.25">
      <c r="A3855" t="str">
        <f t="shared" si="60"/>
        <v>6_248</v>
      </c>
      <c r="B3855" s="1">
        <v>6</v>
      </c>
      <c r="C3855" s="1">
        <v>248</v>
      </c>
      <c r="D3855" s="1">
        <v>-2.3921000000000001</v>
      </c>
      <c r="E3855" s="1">
        <v>0.63976999999999995</v>
      </c>
      <c r="F3855" s="1">
        <v>6.7076000000000002E-3</v>
      </c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</row>
    <row r="3856" spans="1:17" x14ac:dyDescent="0.25">
      <c r="A3856" t="str">
        <f t="shared" si="60"/>
        <v>6_249</v>
      </c>
      <c r="B3856" s="1">
        <v>6</v>
      </c>
      <c r="C3856" s="1">
        <v>249</v>
      </c>
      <c r="D3856" s="1">
        <v>-2.4777</v>
      </c>
      <c r="E3856" s="1">
        <v>0.63848000000000005</v>
      </c>
      <c r="F3856" s="1">
        <v>1.8096999999999999E-2</v>
      </c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</row>
    <row r="3857" spans="1:17" x14ac:dyDescent="0.25">
      <c r="A3857" t="str">
        <f t="shared" si="60"/>
        <v>6_250</v>
      </c>
      <c r="B3857" s="1">
        <v>6</v>
      </c>
      <c r="C3857" s="1">
        <v>250</v>
      </c>
      <c r="D3857" s="1">
        <v>-2.6335999999999999</v>
      </c>
      <c r="E3857" s="1">
        <v>0.6371</v>
      </c>
      <c r="F3857" s="1">
        <v>-9.8399000000000004E-3</v>
      </c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</row>
    <row r="3858" spans="1:17" x14ac:dyDescent="0.25">
      <c r="A3858" t="str">
        <f t="shared" si="60"/>
        <v>6_251</v>
      </c>
      <c r="B3858" s="1">
        <v>6</v>
      </c>
      <c r="C3858" s="1">
        <v>251</v>
      </c>
      <c r="D3858" s="1">
        <v>-2.7105999999999999</v>
      </c>
      <c r="E3858" s="1">
        <v>0.63570000000000004</v>
      </c>
      <c r="F3858" s="1">
        <v>-1.3551000000000001E-2</v>
      </c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</row>
    <row r="3859" spans="1:17" x14ac:dyDescent="0.25">
      <c r="A3859" t="str">
        <f t="shared" si="60"/>
        <v>6_252</v>
      </c>
      <c r="B3859" s="1">
        <v>6</v>
      </c>
      <c r="C3859" s="1">
        <v>252</v>
      </c>
      <c r="D3859" s="1">
        <v>-2.6434000000000002</v>
      </c>
      <c r="E3859" s="1">
        <v>0.63424000000000003</v>
      </c>
      <c r="F3859" s="1">
        <v>-3.1098000000000001E-2</v>
      </c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</row>
    <row r="3860" spans="1:17" x14ac:dyDescent="0.25">
      <c r="A3860" t="str">
        <f t="shared" si="60"/>
        <v>6_253</v>
      </c>
      <c r="B3860" s="1">
        <v>6</v>
      </c>
      <c r="C3860" s="1">
        <v>253</v>
      </c>
      <c r="D3860" s="1">
        <v>-2.6040000000000001</v>
      </c>
      <c r="E3860" s="1">
        <v>0.63280000000000003</v>
      </c>
      <c r="F3860" s="1">
        <v>-1.0168999999999999E-2</v>
      </c>
      <c r="G3860" s="1"/>
      <c r="H3860" s="1"/>
      <c r="I3860" s="1"/>
      <c r="J3860" s="1"/>
      <c r="K3860" s="1"/>
      <c r="L3860" s="1"/>
      <c r="M3860" s="1"/>
      <c r="N3860" s="1"/>
      <c r="O3860" s="78"/>
      <c r="P3860" s="78"/>
      <c r="Q3860" s="78"/>
    </row>
    <row r="3861" spans="1:17" x14ac:dyDescent="0.25">
      <c r="A3861" t="str">
        <f t="shared" si="60"/>
        <v>6_254</v>
      </c>
      <c r="B3861" s="1">
        <v>6</v>
      </c>
      <c r="C3861" s="1">
        <v>254</v>
      </c>
      <c r="D3861" s="1">
        <v>-2.7456</v>
      </c>
      <c r="E3861" s="1">
        <v>0.63136999999999999</v>
      </c>
      <c r="F3861" s="1">
        <v>5.4530999999999998E-3</v>
      </c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</row>
    <row r="3862" spans="1:17" x14ac:dyDescent="0.25">
      <c r="A3862" t="str">
        <f t="shared" si="60"/>
        <v>6_255</v>
      </c>
      <c r="B3862" s="1">
        <v>6</v>
      </c>
      <c r="C3862" s="1">
        <v>255</v>
      </c>
      <c r="D3862" s="1">
        <v>-3.0485000000000002</v>
      </c>
      <c r="E3862" s="1">
        <v>0.62980999999999998</v>
      </c>
      <c r="F3862" s="1">
        <v>-1.0904E-2</v>
      </c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</row>
    <row r="3863" spans="1:17" x14ac:dyDescent="0.25">
      <c r="A3863" t="str">
        <f t="shared" si="60"/>
        <v>6_256</v>
      </c>
      <c r="B3863" s="1">
        <v>6</v>
      </c>
      <c r="C3863" s="1">
        <v>256</v>
      </c>
      <c r="D3863" s="1">
        <v>-2.8555000000000001</v>
      </c>
      <c r="E3863" s="1">
        <v>0.62839999999999996</v>
      </c>
      <c r="F3863" s="1">
        <v>1.4599999999999999E-3</v>
      </c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</row>
    <row r="3864" spans="1:17" x14ac:dyDescent="0.25">
      <c r="A3864" t="str">
        <f t="shared" si="60"/>
        <v>6_257</v>
      </c>
      <c r="B3864" s="1">
        <v>6</v>
      </c>
      <c r="C3864" s="1">
        <v>257</v>
      </c>
      <c r="D3864" s="1">
        <v>-2.8738000000000001</v>
      </c>
      <c r="E3864" s="1">
        <v>0.62688999999999995</v>
      </c>
      <c r="F3864" s="1">
        <v>-2.2349000000000001E-2</v>
      </c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</row>
    <row r="3865" spans="1:17" x14ac:dyDescent="0.25">
      <c r="A3865" t="str">
        <f t="shared" si="60"/>
        <v>6_258</v>
      </c>
      <c r="B3865" s="1">
        <v>6</v>
      </c>
      <c r="C3865" s="1">
        <v>258</v>
      </c>
      <c r="D3865" s="1">
        <v>-2.6110000000000002</v>
      </c>
      <c r="E3865" s="1">
        <v>0.62546999999999997</v>
      </c>
      <c r="F3865" s="1">
        <v>6.2113999999999997E-3</v>
      </c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</row>
    <row r="3866" spans="1:17" x14ac:dyDescent="0.25">
      <c r="A3866" t="str">
        <f t="shared" si="60"/>
        <v>6_259</v>
      </c>
      <c r="B3866" s="1">
        <v>6</v>
      </c>
      <c r="C3866" s="1">
        <v>259</v>
      </c>
      <c r="D3866" s="1">
        <v>-2.5306999999999999</v>
      </c>
      <c r="E3866" s="1">
        <v>0.62409000000000003</v>
      </c>
      <c r="F3866" s="1">
        <v>1.4865E-2</v>
      </c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</row>
    <row r="3867" spans="1:17" x14ac:dyDescent="0.25">
      <c r="A3867" t="str">
        <f t="shared" si="60"/>
        <v>6_260</v>
      </c>
      <c r="B3867" s="1">
        <v>6</v>
      </c>
      <c r="C3867" s="1">
        <v>260</v>
      </c>
      <c r="D3867" s="1">
        <v>-2.5539999999999998</v>
      </c>
      <c r="E3867" s="1">
        <v>0.62283999999999995</v>
      </c>
      <c r="F3867" s="1">
        <v>-7.5783000000000003E-5</v>
      </c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</row>
    <row r="3868" spans="1:17" x14ac:dyDescent="0.25">
      <c r="A3868" t="str">
        <f t="shared" si="60"/>
        <v>6_261</v>
      </c>
      <c r="B3868" s="1">
        <v>6</v>
      </c>
      <c r="C3868" s="1">
        <v>261</v>
      </c>
      <c r="D3868" s="1">
        <v>-2.6282999999999999</v>
      </c>
      <c r="E3868" s="1">
        <v>0.62153000000000003</v>
      </c>
      <c r="F3868" s="1">
        <v>1.2567999999999999E-2</v>
      </c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</row>
    <row r="3869" spans="1:17" x14ac:dyDescent="0.25">
      <c r="A3869" t="str">
        <f t="shared" si="60"/>
        <v>6_262</v>
      </c>
      <c r="B3869" s="1">
        <v>6</v>
      </c>
      <c r="C3869" s="1">
        <v>262</v>
      </c>
      <c r="D3869" s="1">
        <v>-2.4529000000000001</v>
      </c>
      <c r="E3869" s="1">
        <v>0.62022999999999995</v>
      </c>
      <c r="F3869" s="1">
        <v>-9.7202999999999994E-3</v>
      </c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</row>
    <row r="3870" spans="1:17" x14ac:dyDescent="0.25">
      <c r="A3870" t="str">
        <f t="shared" si="60"/>
        <v>6_263</v>
      </c>
      <c r="B3870" s="1">
        <v>6</v>
      </c>
      <c r="C3870" s="1">
        <v>263</v>
      </c>
      <c r="D3870" s="1">
        <v>-2.4756999999999998</v>
      </c>
      <c r="E3870" s="1">
        <v>0.61906000000000005</v>
      </c>
      <c r="F3870" s="1">
        <v>1.0506E-2</v>
      </c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</row>
    <row r="3871" spans="1:17" x14ac:dyDescent="0.25">
      <c r="A3871" t="str">
        <f t="shared" si="60"/>
        <v>6_264</v>
      </c>
      <c r="B3871" s="1">
        <v>6</v>
      </c>
      <c r="C3871" s="1">
        <v>264</v>
      </c>
      <c r="D3871" s="1">
        <v>-2.69</v>
      </c>
      <c r="E3871" s="1">
        <v>0.61778</v>
      </c>
      <c r="F3871" s="1">
        <v>-2.1439E-2</v>
      </c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</row>
    <row r="3872" spans="1:17" x14ac:dyDescent="0.25">
      <c r="A3872" t="str">
        <f t="shared" si="60"/>
        <v>6_265</v>
      </c>
      <c r="B3872" s="1">
        <v>6</v>
      </c>
      <c r="C3872" s="1">
        <v>265</v>
      </c>
      <c r="D3872" s="1">
        <v>-2.3603000000000001</v>
      </c>
      <c r="E3872" s="1">
        <v>0.61656</v>
      </c>
      <c r="F3872" s="1">
        <v>2.1716999999999999E-3</v>
      </c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</row>
    <row r="3873" spans="1:17" x14ac:dyDescent="0.25">
      <c r="A3873" t="str">
        <f t="shared" si="60"/>
        <v>6_266</v>
      </c>
      <c r="B3873" s="1">
        <v>6</v>
      </c>
      <c r="C3873" s="1">
        <v>266</v>
      </c>
      <c r="D3873" s="1">
        <v>-2.4603999999999999</v>
      </c>
      <c r="E3873" s="1">
        <v>0.61528000000000005</v>
      </c>
      <c r="F3873" s="1">
        <v>-2.3008000000000001E-2</v>
      </c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</row>
    <row r="3874" spans="1:17" x14ac:dyDescent="0.25">
      <c r="A3874" t="str">
        <f t="shared" si="60"/>
        <v>6_267</v>
      </c>
      <c r="B3874" s="1">
        <v>6</v>
      </c>
      <c r="C3874" s="1">
        <v>267</v>
      </c>
      <c r="D3874" s="1">
        <v>-2.1696</v>
      </c>
      <c r="E3874" s="1">
        <v>0.61414999999999997</v>
      </c>
      <c r="F3874" s="1">
        <v>1.4382000000000001E-2</v>
      </c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</row>
    <row r="3875" spans="1:17" x14ac:dyDescent="0.25">
      <c r="A3875" t="str">
        <f t="shared" si="60"/>
        <v>6_268</v>
      </c>
      <c r="B3875" s="1">
        <v>6</v>
      </c>
      <c r="C3875" s="1">
        <v>268</v>
      </c>
      <c r="D3875" s="1">
        <v>-2.5270000000000001</v>
      </c>
      <c r="E3875" s="1">
        <v>0.61297999999999997</v>
      </c>
      <c r="F3875" s="1">
        <v>-1.3519E-2</v>
      </c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</row>
    <row r="3876" spans="1:17" x14ac:dyDescent="0.25">
      <c r="A3876" t="str">
        <f t="shared" si="60"/>
        <v>6_269</v>
      </c>
      <c r="B3876" s="1">
        <v>6</v>
      </c>
      <c r="C3876" s="1">
        <v>269</v>
      </c>
      <c r="D3876" s="1">
        <v>-3.0821000000000001</v>
      </c>
      <c r="E3876" s="1">
        <v>0.61146999999999996</v>
      </c>
      <c r="F3876" s="1">
        <v>-5.7886999999999999E-3</v>
      </c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</row>
    <row r="3877" spans="1:17" x14ac:dyDescent="0.25">
      <c r="A3877" t="str">
        <f t="shared" si="60"/>
        <v>6_270</v>
      </c>
      <c r="B3877" s="1">
        <v>6</v>
      </c>
      <c r="C3877" s="1">
        <v>270</v>
      </c>
      <c r="D3877" s="1">
        <v>-3.2427000000000001</v>
      </c>
      <c r="E3877" s="1">
        <v>0.6099</v>
      </c>
      <c r="F3877" s="1">
        <v>-1.8499999999999999E-2</v>
      </c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</row>
    <row r="3878" spans="1:17" x14ac:dyDescent="0.25">
      <c r="A3878" t="str">
        <f t="shared" si="60"/>
        <v>6_271</v>
      </c>
      <c r="B3878" s="1">
        <v>6</v>
      </c>
      <c r="C3878" s="1">
        <v>271</v>
      </c>
      <c r="D3878" s="1">
        <v>-3.5106999999999999</v>
      </c>
      <c r="E3878" s="1">
        <v>0.60818000000000005</v>
      </c>
      <c r="F3878" s="1">
        <v>1.2444999999999999E-2</v>
      </c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</row>
    <row r="3879" spans="1:17" x14ac:dyDescent="0.25">
      <c r="A3879" t="str">
        <f t="shared" si="60"/>
        <v>6_272</v>
      </c>
      <c r="B3879" s="1">
        <v>6</v>
      </c>
      <c r="C3879" s="1">
        <v>272</v>
      </c>
      <c r="D3879" s="1">
        <v>-3.7589000000000001</v>
      </c>
      <c r="E3879" s="1">
        <v>0.60633000000000004</v>
      </c>
      <c r="F3879" s="1">
        <v>-2.5303000000000001E-3</v>
      </c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</row>
    <row r="3880" spans="1:17" x14ac:dyDescent="0.25">
      <c r="A3880" t="str">
        <f t="shared" si="60"/>
        <v>6_273</v>
      </c>
      <c r="B3880" s="1">
        <v>6</v>
      </c>
      <c r="C3880" s="1">
        <v>273</v>
      </c>
      <c r="D3880" s="1">
        <v>-3.4842</v>
      </c>
      <c r="E3880" s="1">
        <v>0.60446</v>
      </c>
      <c r="F3880" s="1">
        <v>1.9697999999999998E-3</v>
      </c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</row>
    <row r="3881" spans="1:17" x14ac:dyDescent="0.25">
      <c r="A3881" t="str">
        <f t="shared" si="60"/>
        <v>6_274</v>
      </c>
      <c r="B3881" s="1">
        <v>6</v>
      </c>
      <c r="C3881" s="1">
        <v>274</v>
      </c>
      <c r="D3881" s="1">
        <v>-3.7199</v>
      </c>
      <c r="E3881" s="1">
        <v>0.60265999999999997</v>
      </c>
      <c r="F3881" s="1">
        <v>-2.0649000000000001E-2</v>
      </c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</row>
    <row r="3882" spans="1:17" x14ac:dyDescent="0.25">
      <c r="A3882" t="str">
        <f t="shared" si="60"/>
        <v>6_275</v>
      </c>
      <c r="B3882" s="1">
        <v>6</v>
      </c>
      <c r="C3882" s="1">
        <v>275</v>
      </c>
      <c r="D3882" s="1">
        <v>-3.3052999999999999</v>
      </c>
      <c r="E3882" s="1">
        <v>0.60087000000000002</v>
      </c>
      <c r="F3882" s="1">
        <v>5.2319000000000003E-3</v>
      </c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</row>
    <row r="3883" spans="1:17" x14ac:dyDescent="0.25">
      <c r="A3883" t="str">
        <f t="shared" si="60"/>
        <v>6_276</v>
      </c>
      <c r="B3883" s="1">
        <v>6</v>
      </c>
      <c r="C3883" s="1">
        <v>276</v>
      </c>
      <c r="D3883" s="1">
        <v>-3.5206</v>
      </c>
      <c r="E3883" s="1">
        <v>0.59921000000000002</v>
      </c>
      <c r="F3883" s="1">
        <v>-2.8017E-2</v>
      </c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</row>
    <row r="3884" spans="1:17" x14ac:dyDescent="0.25">
      <c r="A3884" t="str">
        <f t="shared" si="60"/>
        <v>6_277</v>
      </c>
      <c r="B3884" s="1">
        <v>6</v>
      </c>
      <c r="C3884" s="1">
        <v>277</v>
      </c>
      <c r="D3884" s="1">
        <v>-3.1919</v>
      </c>
      <c r="E3884" s="1">
        <v>0.59753000000000001</v>
      </c>
      <c r="F3884" s="1">
        <v>6.0777000000000001E-3</v>
      </c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</row>
    <row r="3885" spans="1:17" x14ac:dyDescent="0.25">
      <c r="A3885" t="str">
        <f t="shared" si="60"/>
        <v>6_278</v>
      </c>
      <c r="B3885" s="1">
        <v>6</v>
      </c>
      <c r="C3885" s="1">
        <v>278</v>
      </c>
      <c r="D3885" s="1">
        <v>-3.2576999999999998</v>
      </c>
      <c r="E3885" s="1">
        <v>0.59587000000000001</v>
      </c>
      <c r="F3885" s="1">
        <v>8.2115E-3</v>
      </c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</row>
    <row r="3886" spans="1:17" x14ac:dyDescent="0.25">
      <c r="A3886" t="str">
        <f t="shared" si="60"/>
        <v>6_279</v>
      </c>
      <c r="B3886" s="1">
        <v>6</v>
      </c>
      <c r="C3886" s="1">
        <v>279</v>
      </c>
      <c r="D3886" s="1">
        <v>-3.4201999999999999</v>
      </c>
      <c r="E3886" s="1">
        <v>0.59421000000000002</v>
      </c>
      <c r="F3886" s="1">
        <v>2.9426999999999999E-3</v>
      </c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</row>
    <row r="3887" spans="1:17" x14ac:dyDescent="0.25">
      <c r="A3887" t="str">
        <f t="shared" si="60"/>
        <v>6_280</v>
      </c>
      <c r="B3887" s="1">
        <v>6</v>
      </c>
      <c r="C3887" s="1">
        <v>280</v>
      </c>
      <c r="D3887" s="1">
        <v>-3.4081999999999999</v>
      </c>
      <c r="E3887" s="1">
        <v>0.59248000000000001</v>
      </c>
      <c r="F3887" s="1">
        <v>-1.8877E-3</v>
      </c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</row>
    <row r="3888" spans="1:17" x14ac:dyDescent="0.25">
      <c r="A3888" t="str">
        <f t="shared" si="60"/>
        <v>6_281</v>
      </c>
      <c r="B3888" s="1">
        <v>6</v>
      </c>
      <c r="C3888" s="1">
        <v>281</v>
      </c>
      <c r="D3888" s="1">
        <v>-3.2271999999999998</v>
      </c>
      <c r="E3888" s="1">
        <v>0.59089999999999998</v>
      </c>
      <c r="F3888" s="1">
        <v>-3.2443000000000001E-4</v>
      </c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</row>
    <row r="3889" spans="1:17" x14ac:dyDescent="0.25">
      <c r="A3889" t="str">
        <f t="shared" si="60"/>
        <v>6_282</v>
      </c>
      <c r="B3889" s="1">
        <v>6</v>
      </c>
      <c r="C3889" s="1">
        <v>282</v>
      </c>
      <c r="D3889" s="1">
        <v>-3.2591999999999999</v>
      </c>
      <c r="E3889" s="1">
        <v>0.58928000000000003</v>
      </c>
      <c r="F3889" s="1">
        <v>1.4193000000000001E-2</v>
      </c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</row>
    <row r="3890" spans="1:17" x14ac:dyDescent="0.25">
      <c r="A3890" t="str">
        <f t="shared" si="60"/>
        <v>6_283</v>
      </c>
      <c r="B3890" s="1">
        <v>6</v>
      </c>
      <c r="C3890" s="1">
        <v>283</v>
      </c>
      <c r="D3890" s="1">
        <v>-3.0809000000000002</v>
      </c>
      <c r="E3890" s="1">
        <v>0.58767000000000003</v>
      </c>
      <c r="F3890" s="1">
        <v>-1.3228E-2</v>
      </c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</row>
    <row r="3891" spans="1:17" x14ac:dyDescent="0.25">
      <c r="A3891" t="str">
        <f t="shared" si="60"/>
        <v>6_284</v>
      </c>
      <c r="B3891" s="1">
        <v>6</v>
      </c>
      <c r="C3891" s="1">
        <v>284</v>
      </c>
      <c r="D3891" s="1">
        <v>-2.9626999999999999</v>
      </c>
      <c r="E3891" s="1">
        <v>0.58628999999999998</v>
      </c>
      <c r="F3891" s="1">
        <v>-7.4751000000000001E-3</v>
      </c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</row>
    <row r="3892" spans="1:17" x14ac:dyDescent="0.25">
      <c r="A3892" t="str">
        <f t="shared" si="60"/>
        <v>6_285</v>
      </c>
      <c r="B3892" s="1">
        <v>6</v>
      </c>
      <c r="C3892" s="1">
        <v>285</v>
      </c>
      <c r="D3892" s="1">
        <v>-2.8896999999999999</v>
      </c>
      <c r="E3892" s="1">
        <v>0.58484999999999998</v>
      </c>
      <c r="F3892" s="1">
        <v>9.1639000000000009E-3</v>
      </c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</row>
    <row r="3893" spans="1:17" x14ac:dyDescent="0.25">
      <c r="A3893" t="str">
        <f t="shared" si="60"/>
        <v>6_286</v>
      </c>
      <c r="B3893" s="1">
        <v>6</v>
      </c>
      <c r="C3893" s="1">
        <v>286</v>
      </c>
      <c r="D3893" s="1">
        <v>-2.6065999999999998</v>
      </c>
      <c r="E3893" s="1">
        <v>0.58347000000000004</v>
      </c>
      <c r="F3893" s="1">
        <v>-1.0089000000000001E-2</v>
      </c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</row>
    <row r="3894" spans="1:17" x14ac:dyDescent="0.25">
      <c r="A3894" t="str">
        <f t="shared" si="60"/>
        <v>6_287</v>
      </c>
      <c r="B3894" s="1">
        <v>6</v>
      </c>
      <c r="C3894" s="1">
        <v>287</v>
      </c>
      <c r="D3894" s="1">
        <v>-2.2639999999999998</v>
      </c>
      <c r="E3894" s="1">
        <v>0.58230000000000004</v>
      </c>
      <c r="F3894" s="1">
        <v>2.0230000000000001E-2</v>
      </c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</row>
    <row r="3895" spans="1:17" x14ac:dyDescent="0.25">
      <c r="A3895" t="str">
        <f t="shared" si="60"/>
        <v>6_288</v>
      </c>
      <c r="B3895" s="1">
        <v>6</v>
      </c>
      <c r="C3895" s="1">
        <v>288</v>
      </c>
      <c r="D3895" s="1">
        <v>-1.9278</v>
      </c>
      <c r="E3895" s="1">
        <v>0.58123000000000002</v>
      </c>
      <c r="F3895" s="1">
        <v>-8.3295999999999995E-3</v>
      </c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</row>
    <row r="3896" spans="1:17" x14ac:dyDescent="0.25">
      <c r="A3896" t="str">
        <f t="shared" si="60"/>
        <v>6_289</v>
      </c>
      <c r="B3896" s="1">
        <v>6</v>
      </c>
      <c r="C3896" s="1">
        <v>289</v>
      </c>
      <c r="D3896" s="1">
        <v>-1.7219</v>
      </c>
      <c r="E3896" s="1">
        <v>0.58038999999999996</v>
      </c>
      <c r="F3896" s="1">
        <v>1.0869E-2</v>
      </c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</row>
    <row r="3897" spans="1:17" x14ac:dyDescent="0.25">
      <c r="A3897" t="str">
        <f t="shared" si="60"/>
        <v>6_290</v>
      </c>
      <c r="B3897" s="1">
        <v>6</v>
      </c>
      <c r="C3897" s="1">
        <v>290</v>
      </c>
      <c r="D3897" s="1">
        <v>-1.3764000000000001</v>
      </c>
      <c r="E3897" s="1">
        <v>0.57962999999999998</v>
      </c>
      <c r="F3897" s="1">
        <v>1.5469E-2</v>
      </c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</row>
    <row r="3898" spans="1:17" x14ac:dyDescent="0.25">
      <c r="A3898" t="str">
        <f t="shared" si="60"/>
        <v>6_291</v>
      </c>
      <c r="B3898" s="1">
        <v>6</v>
      </c>
      <c r="C3898" s="1">
        <v>291</v>
      </c>
      <c r="D3898" s="1">
        <v>-1.8606</v>
      </c>
      <c r="E3898" s="1">
        <v>0.57887999999999995</v>
      </c>
      <c r="F3898" s="1">
        <v>-1.0208999999999999E-2</v>
      </c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</row>
    <row r="3899" spans="1:17" x14ac:dyDescent="0.25">
      <c r="A3899" t="str">
        <f t="shared" si="60"/>
        <v>6_292</v>
      </c>
      <c r="B3899" s="1">
        <v>6</v>
      </c>
      <c r="C3899" s="1">
        <v>292</v>
      </c>
      <c r="D3899" s="1">
        <v>-1.8796999999999999</v>
      </c>
      <c r="E3899" s="1">
        <v>0.57801999999999998</v>
      </c>
      <c r="F3899" s="1">
        <v>1.2957999999999999E-3</v>
      </c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</row>
    <row r="3900" spans="1:17" x14ac:dyDescent="0.25">
      <c r="A3900" t="str">
        <f t="shared" si="60"/>
        <v>6_293</v>
      </c>
      <c r="B3900" s="1">
        <v>6</v>
      </c>
      <c r="C3900" s="1">
        <v>293</v>
      </c>
      <c r="D3900" s="1">
        <v>-1.7318</v>
      </c>
      <c r="E3900" s="1">
        <v>0.57713000000000003</v>
      </c>
      <c r="F3900" s="1">
        <v>-3.1124999999999998E-3</v>
      </c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</row>
    <row r="3901" spans="1:17" x14ac:dyDescent="0.25">
      <c r="A3901" t="str">
        <f t="shared" si="60"/>
        <v>6_294</v>
      </c>
      <c r="B3901" s="1">
        <v>6</v>
      </c>
      <c r="C3901" s="1">
        <v>294</v>
      </c>
      <c r="D3901" s="1">
        <v>-1.4743999999999999</v>
      </c>
      <c r="E3901" s="1">
        <v>0.57633000000000001</v>
      </c>
      <c r="F3901" s="1">
        <v>-3.4637999999999997E-4</v>
      </c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</row>
    <row r="3902" spans="1:17" x14ac:dyDescent="0.25">
      <c r="A3902" t="str">
        <f t="shared" si="60"/>
        <v>6_295</v>
      </c>
      <c r="B3902" s="1">
        <v>6</v>
      </c>
      <c r="C3902" s="1">
        <v>295</v>
      </c>
      <c r="D3902" s="1">
        <v>-1.3746</v>
      </c>
      <c r="E3902" s="1">
        <v>0.57567000000000002</v>
      </c>
      <c r="F3902" s="1">
        <v>4.3778999999999997E-3</v>
      </c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</row>
    <row r="3903" spans="1:17" x14ac:dyDescent="0.25">
      <c r="A3903" t="str">
        <f t="shared" si="60"/>
        <v>6_296</v>
      </c>
      <c r="B3903" s="1">
        <v>6</v>
      </c>
      <c r="C3903" s="1">
        <v>296</v>
      </c>
      <c r="D3903" s="1">
        <v>-1.5185</v>
      </c>
      <c r="E3903" s="1">
        <v>0.57496000000000003</v>
      </c>
      <c r="F3903" s="1">
        <v>-2.9386999999999998E-3</v>
      </c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</row>
    <row r="3904" spans="1:17" x14ac:dyDescent="0.25">
      <c r="A3904" t="str">
        <f t="shared" si="60"/>
        <v>6_297</v>
      </c>
      <c r="B3904" s="1">
        <v>6</v>
      </c>
      <c r="C3904" s="1">
        <v>297</v>
      </c>
      <c r="D3904" s="1">
        <v>-1.8703000000000001</v>
      </c>
      <c r="E3904" s="1">
        <v>0.57420000000000004</v>
      </c>
      <c r="F3904" s="1">
        <v>-1.8700999999999999E-2</v>
      </c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</row>
    <row r="3905" spans="1:17" x14ac:dyDescent="0.25">
      <c r="A3905" t="str">
        <f t="shared" si="60"/>
        <v>6_298</v>
      </c>
      <c r="B3905" s="1">
        <v>6</v>
      </c>
      <c r="C3905" s="1">
        <v>298</v>
      </c>
      <c r="D3905" s="1">
        <v>-1.8455999999999999</v>
      </c>
      <c r="E3905" s="1">
        <v>0.57333000000000001</v>
      </c>
      <c r="F3905" s="1">
        <v>-1.0742E-2</v>
      </c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</row>
    <row r="3906" spans="1:17" x14ac:dyDescent="0.25">
      <c r="A3906" t="str">
        <f t="shared" si="60"/>
        <v>6_299</v>
      </c>
      <c r="B3906" s="1">
        <v>6</v>
      </c>
      <c r="C3906" s="1">
        <v>299</v>
      </c>
      <c r="D3906" s="1">
        <v>-2.2612999999999999</v>
      </c>
      <c r="E3906" s="1">
        <v>0.57238</v>
      </c>
      <c r="F3906" s="1">
        <v>-5.0547000000000002E-2</v>
      </c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</row>
    <row r="3907" spans="1:17" x14ac:dyDescent="0.25">
      <c r="A3907" t="str">
        <f t="shared" ref="A3907:A3970" si="61">B3907&amp;"_"&amp;C3907</f>
        <v>6_300</v>
      </c>
      <c r="B3907" s="1">
        <v>6</v>
      </c>
      <c r="C3907" s="1">
        <v>300</v>
      </c>
      <c r="D3907" s="1">
        <v>-2.0617999999999999</v>
      </c>
      <c r="E3907" s="1">
        <v>0.57135000000000002</v>
      </c>
      <c r="F3907" s="1">
        <v>3.3929000000000001E-2</v>
      </c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</row>
    <row r="3908" spans="1:17" x14ac:dyDescent="0.25">
      <c r="A3908" t="str">
        <f t="shared" si="61"/>
        <v>6_301</v>
      </c>
      <c r="B3908" s="1">
        <v>6</v>
      </c>
      <c r="C3908" s="1">
        <v>301</v>
      </c>
      <c r="D3908" s="1">
        <v>-2.0539999999999998</v>
      </c>
      <c r="E3908" s="1">
        <v>0.57037000000000004</v>
      </c>
      <c r="F3908" s="1">
        <v>-2.7336999999999999E-3</v>
      </c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</row>
    <row r="3909" spans="1:17" x14ac:dyDescent="0.25">
      <c r="A3909" t="str">
        <f t="shared" si="61"/>
        <v>6_302</v>
      </c>
      <c r="B3909" s="1">
        <v>6</v>
      </c>
      <c r="C3909" s="1">
        <v>302</v>
      </c>
      <c r="D3909" s="1">
        <v>-1.9253</v>
      </c>
      <c r="E3909" s="1">
        <v>0.56938999999999995</v>
      </c>
      <c r="F3909" s="1">
        <v>-1.6032000000000001E-2</v>
      </c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</row>
    <row r="3910" spans="1:17" x14ac:dyDescent="0.25">
      <c r="A3910" t="str">
        <f t="shared" si="61"/>
        <v>6_303</v>
      </c>
      <c r="B3910" s="1">
        <v>6</v>
      </c>
      <c r="C3910" s="1">
        <v>303</v>
      </c>
      <c r="D3910" s="1">
        <v>-1.9036999999999999</v>
      </c>
      <c r="E3910" s="1">
        <v>0.56850999999999996</v>
      </c>
      <c r="F3910" s="1">
        <v>-6.3645000000000004E-3</v>
      </c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</row>
    <row r="3911" spans="1:17" x14ac:dyDescent="0.25">
      <c r="A3911" t="str">
        <f t="shared" si="61"/>
        <v>6_304</v>
      </c>
      <c r="B3911" s="1">
        <v>6</v>
      </c>
      <c r="C3911" s="1">
        <v>304</v>
      </c>
      <c r="D3911" s="1">
        <v>-2.0478999999999998</v>
      </c>
      <c r="E3911" s="1">
        <v>0.5675</v>
      </c>
      <c r="F3911" s="1">
        <v>4.6549E-3</v>
      </c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</row>
    <row r="3912" spans="1:17" x14ac:dyDescent="0.25">
      <c r="A3912" t="str">
        <f t="shared" si="61"/>
        <v>6_305</v>
      </c>
      <c r="B3912" s="1">
        <v>6</v>
      </c>
      <c r="C3912" s="1">
        <v>305</v>
      </c>
      <c r="D3912" s="1">
        <v>-1.9899</v>
      </c>
      <c r="E3912" s="1">
        <v>0.56655999999999995</v>
      </c>
      <c r="F3912" s="1">
        <v>4.895E-3</v>
      </c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</row>
    <row r="3913" spans="1:17" x14ac:dyDescent="0.25">
      <c r="A3913" t="str">
        <f t="shared" si="61"/>
        <v>6_306</v>
      </c>
      <c r="B3913" s="1">
        <v>6</v>
      </c>
      <c r="C3913" s="1">
        <v>306</v>
      </c>
      <c r="D3913" s="1">
        <v>-1.5745</v>
      </c>
      <c r="E3913" s="1">
        <v>0.56572</v>
      </c>
      <c r="F3913" s="1">
        <v>-2.197E-2</v>
      </c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</row>
    <row r="3914" spans="1:17" x14ac:dyDescent="0.25">
      <c r="A3914" t="str">
        <f t="shared" si="61"/>
        <v>6_307</v>
      </c>
      <c r="B3914" s="1">
        <v>6</v>
      </c>
      <c r="C3914" s="1">
        <v>307</v>
      </c>
      <c r="D3914" s="1">
        <v>-1.7602</v>
      </c>
      <c r="E3914" s="1">
        <v>0.56488000000000005</v>
      </c>
      <c r="F3914" s="1">
        <v>-2.1770000000000001E-3</v>
      </c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</row>
    <row r="3915" spans="1:17" x14ac:dyDescent="0.25">
      <c r="A3915" t="str">
        <f t="shared" si="61"/>
        <v>6_308</v>
      </c>
      <c r="B3915" s="1">
        <v>6</v>
      </c>
      <c r="C3915" s="1">
        <v>308</v>
      </c>
      <c r="D3915" s="1">
        <v>-2.3904000000000001</v>
      </c>
      <c r="E3915" s="1">
        <v>0.56389999999999996</v>
      </c>
      <c r="F3915" s="1">
        <v>-3.7186999999999998E-2</v>
      </c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</row>
    <row r="3916" spans="1:17" x14ac:dyDescent="0.25">
      <c r="A3916" t="str">
        <f t="shared" si="61"/>
        <v>6_309</v>
      </c>
      <c r="B3916" s="1">
        <v>6</v>
      </c>
      <c r="C3916" s="1">
        <v>309</v>
      </c>
      <c r="D3916" s="1">
        <v>-2.5762999999999998</v>
      </c>
      <c r="E3916" s="1">
        <v>0.56279000000000001</v>
      </c>
      <c r="F3916" s="1">
        <v>-2.2228999999999999E-2</v>
      </c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</row>
    <row r="3917" spans="1:17" x14ac:dyDescent="0.25">
      <c r="A3917" t="str">
        <f t="shared" si="61"/>
        <v>6_310</v>
      </c>
      <c r="B3917" s="1">
        <v>6</v>
      </c>
      <c r="C3917" s="1">
        <v>310</v>
      </c>
      <c r="D3917" s="1">
        <v>-2.3662000000000001</v>
      </c>
      <c r="E3917" s="1">
        <v>0.56164000000000003</v>
      </c>
      <c r="F3917" s="1">
        <v>5.2430999999999997E-3</v>
      </c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</row>
    <row r="3918" spans="1:17" x14ac:dyDescent="0.25">
      <c r="A3918" t="str">
        <f t="shared" si="61"/>
        <v>6_311</v>
      </c>
      <c r="B3918" s="1">
        <v>6</v>
      </c>
      <c r="C3918" s="1">
        <v>311</v>
      </c>
      <c r="D3918" s="1">
        <v>-2.3123</v>
      </c>
      <c r="E3918" s="1">
        <v>0.56054999999999999</v>
      </c>
      <c r="F3918" s="1">
        <v>-1.5334E-2</v>
      </c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</row>
    <row r="3919" spans="1:17" x14ac:dyDescent="0.25">
      <c r="A3919" t="str">
        <f t="shared" si="61"/>
        <v>6_312</v>
      </c>
      <c r="B3919" s="1">
        <v>6</v>
      </c>
      <c r="C3919" s="1">
        <v>312</v>
      </c>
      <c r="D3919" s="1">
        <v>-2.2381000000000002</v>
      </c>
      <c r="E3919" s="1">
        <v>0.5595</v>
      </c>
      <c r="F3919" s="1">
        <v>2.5259E-2</v>
      </c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</row>
    <row r="3920" spans="1:17" x14ac:dyDescent="0.25">
      <c r="A3920" t="str">
        <f t="shared" si="61"/>
        <v>6_313</v>
      </c>
      <c r="B3920" s="1">
        <v>6</v>
      </c>
      <c r="C3920" s="1">
        <v>313</v>
      </c>
      <c r="D3920" s="1">
        <v>-2.3178000000000001</v>
      </c>
      <c r="E3920" s="1">
        <v>0.55849000000000004</v>
      </c>
      <c r="F3920" s="1">
        <v>-1.0173999999999999E-3</v>
      </c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</row>
    <row r="3921" spans="1:17" x14ac:dyDescent="0.25">
      <c r="A3921" t="str">
        <f t="shared" si="61"/>
        <v>6_314</v>
      </c>
      <c r="B3921" s="1">
        <v>6</v>
      </c>
      <c r="C3921" s="1">
        <v>314</v>
      </c>
      <c r="D3921" s="1">
        <v>-2.6669999999999998</v>
      </c>
      <c r="E3921" s="1">
        <v>0.55733999999999995</v>
      </c>
      <c r="F3921" s="1">
        <v>-3.0242999999999999E-2</v>
      </c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</row>
    <row r="3922" spans="1:17" x14ac:dyDescent="0.25">
      <c r="A3922" t="str">
        <f t="shared" si="61"/>
        <v>6_315</v>
      </c>
      <c r="B3922" s="1">
        <v>6</v>
      </c>
      <c r="C3922" s="1">
        <v>315</v>
      </c>
      <c r="D3922" s="1">
        <v>-2.7141000000000002</v>
      </c>
      <c r="E3922" s="1">
        <v>0.55610999999999999</v>
      </c>
      <c r="F3922" s="1">
        <v>3.0026000000000001E-2</v>
      </c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</row>
    <row r="3923" spans="1:17" x14ac:dyDescent="0.25">
      <c r="A3923" t="str">
        <f t="shared" si="61"/>
        <v>6_316</v>
      </c>
      <c r="B3923" s="1">
        <v>6</v>
      </c>
      <c r="C3923" s="1">
        <v>316</v>
      </c>
      <c r="D3923" s="1">
        <v>-2.4900000000000002</v>
      </c>
      <c r="E3923" s="1">
        <v>0.55491999999999997</v>
      </c>
      <c r="F3923" s="1">
        <v>-2.6968999999999999E-3</v>
      </c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</row>
    <row r="3924" spans="1:17" x14ac:dyDescent="0.25">
      <c r="A3924" t="str">
        <f t="shared" si="61"/>
        <v>6_317</v>
      </c>
      <c r="B3924" s="1">
        <v>6</v>
      </c>
      <c r="C3924" s="1">
        <v>317</v>
      </c>
      <c r="D3924" s="1">
        <v>-2.7153</v>
      </c>
      <c r="E3924" s="1">
        <v>0.55371999999999999</v>
      </c>
      <c r="F3924" s="1">
        <v>-1.3904E-2</v>
      </c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</row>
    <row r="3925" spans="1:17" x14ac:dyDescent="0.25">
      <c r="A3925" t="str">
        <f t="shared" si="61"/>
        <v>6_318</v>
      </c>
      <c r="B3925" s="1">
        <v>6</v>
      </c>
      <c r="C3925" s="1">
        <v>318</v>
      </c>
      <c r="D3925" s="1">
        <v>-1.9884999999999999</v>
      </c>
      <c r="E3925" s="1">
        <v>0.55257999999999996</v>
      </c>
      <c r="F3925" s="1">
        <v>-1.0232E-2</v>
      </c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</row>
    <row r="3926" spans="1:17" x14ac:dyDescent="0.25">
      <c r="A3926" t="str">
        <f t="shared" si="61"/>
        <v>6_319</v>
      </c>
      <c r="B3926" s="1">
        <v>6</v>
      </c>
      <c r="C3926" s="1">
        <v>319</v>
      </c>
      <c r="D3926" s="1">
        <v>-2.3363</v>
      </c>
      <c r="E3926" s="1">
        <v>0.55159999999999998</v>
      </c>
      <c r="F3926" s="1">
        <v>2.4448E-3</v>
      </c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</row>
    <row r="3927" spans="1:17" x14ac:dyDescent="0.25">
      <c r="A3927" t="str">
        <f t="shared" si="61"/>
        <v>6_320</v>
      </c>
      <c r="B3927" s="1">
        <v>6</v>
      </c>
      <c r="C3927" s="1">
        <v>320</v>
      </c>
      <c r="D3927" s="1">
        <v>-2.5019999999999998</v>
      </c>
      <c r="E3927" s="1">
        <v>0.55051000000000005</v>
      </c>
      <c r="F3927" s="1">
        <v>-6.3067000000000002E-3</v>
      </c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</row>
    <row r="3928" spans="1:17" x14ac:dyDescent="0.25">
      <c r="A3928" t="str">
        <f t="shared" si="61"/>
        <v>6_321</v>
      </c>
      <c r="B3928" s="1">
        <v>6</v>
      </c>
      <c r="C3928" s="1">
        <v>321</v>
      </c>
      <c r="D3928" s="1">
        <v>-2.3050000000000002</v>
      </c>
      <c r="E3928" s="1">
        <v>0.54937999999999998</v>
      </c>
      <c r="F3928" s="1">
        <v>-1.5049999999999999E-2</v>
      </c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</row>
    <row r="3929" spans="1:17" x14ac:dyDescent="0.25">
      <c r="A3929" t="str">
        <f t="shared" si="61"/>
        <v>6_322</v>
      </c>
      <c r="B3929" s="1">
        <v>6</v>
      </c>
      <c r="C3929" s="1">
        <v>322</v>
      </c>
      <c r="D3929" s="1">
        <v>-2.2292999999999998</v>
      </c>
      <c r="E3929" s="1">
        <v>0.54832000000000003</v>
      </c>
      <c r="F3929" s="1">
        <v>2.2366999999999999E-3</v>
      </c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</row>
    <row r="3930" spans="1:17" x14ac:dyDescent="0.25">
      <c r="A3930" t="str">
        <f t="shared" si="61"/>
        <v>6_323</v>
      </c>
      <c r="B3930" s="1">
        <v>6</v>
      </c>
      <c r="C3930" s="1">
        <v>323</v>
      </c>
      <c r="D3930" s="1">
        <v>-2.6248</v>
      </c>
      <c r="E3930" s="1">
        <v>0.54725000000000001</v>
      </c>
      <c r="F3930" s="1">
        <v>-9.7932999999999996E-3</v>
      </c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</row>
    <row r="3931" spans="1:17" x14ac:dyDescent="0.25">
      <c r="A3931" t="str">
        <f t="shared" si="61"/>
        <v>6_324</v>
      </c>
      <c r="B3931" s="1">
        <v>6</v>
      </c>
      <c r="C3931" s="1">
        <v>324</v>
      </c>
      <c r="D3931" s="1">
        <v>-2.9207999999999998</v>
      </c>
      <c r="E3931" s="1">
        <v>0.54596</v>
      </c>
      <c r="F3931" s="1">
        <v>-2.4082000000000001E-3</v>
      </c>
      <c r="G3931" s="1"/>
      <c r="H3931" s="1"/>
      <c r="I3931" s="1"/>
      <c r="J3931" s="1"/>
      <c r="K3931" s="1"/>
      <c r="L3931" s="78"/>
      <c r="M3931" s="1"/>
      <c r="N3931" s="1"/>
      <c r="O3931" s="1"/>
      <c r="P3931" s="1"/>
      <c r="Q3931" s="1"/>
    </row>
    <row r="3932" spans="1:17" x14ac:dyDescent="0.25">
      <c r="A3932" t="str">
        <f t="shared" si="61"/>
        <v>6_325</v>
      </c>
      <c r="B3932" s="1">
        <v>6</v>
      </c>
      <c r="C3932" s="1">
        <v>325</v>
      </c>
      <c r="D3932" s="1">
        <v>-3.0581999999999998</v>
      </c>
      <c r="E3932" s="1">
        <v>0.54454000000000002</v>
      </c>
      <c r="F3932" s="1">
        <v>-2.6273000000000001E-2</v>
      </c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</row>
    <row r="3933" spans="1:17" x14ac:dyDescent="0.25">
      <c r="A3933" t="str">
        <f t="shared" si="61"/>
        <v>6_326</v>
      </c>
      <c r="B3933" s="1">
        <v>6</v>
      </c>
      <c r="C3933" s="1">
        <v>326</v>
      </c>
      <c r="D3933" s="1">
        <v>-3.5646</v>
      </c>
      <c r="E3933" s="1">
        <v>0.54305000000000003</v>
      </c>
      <c r="F3933" s="1">
        <v>-1.1001E-2</v>
      </c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</row>
    <row r="3934" spans="1:17" x14ac:dyDescent="0.25">
      <c r="A3934" t="str">
        <f t="shared" si="61"/>
        <v>6_327</v>
      </c>
      <c r="B3934" s="1">
        <v>6</v>
      </c>
      <c r="C3934" s="1">
        <v>327</v>
      </c>
      <c r="D3934" s="1">
        <v>-3.2974999999999999</v>
      </c>
      <c r="E3934" s="1">
        <v>0.54156000000000004</v>
      </c>
      <c r="F3934" s="1">
        <v>-9.4862999999999996E-3</v>
      </c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</row>
    <row r="3935" spans="1:17" x14ac:dyDescent="0.25">
      <c r="A3935" t="str">
        <f t="shared" si="61"/>
        <v>6_328</v>
      </c>
      <c r="B3935" s="1">
        <v>6</v>
      </c>
      <c r="C3935" s="1">
        <v>328</v>
      </c>
      <c r="D3935" s="1">
        <v>-2.9836</v>
      </c>
      <c r="E3935" s="1">
        <v>0.54012000000000004</v>
      </c>
      <c r="F3935" s="1">
        <v>4.4866000000000003E-2</v>
      </c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</row>
    <row r="3936" spans="1:17" x14ac:dyDescent="0.25">
      <c r="A3936" t="str">
        <f t="shared" si="61"/>
        <v>6_329</v>
      </c>
      <c r="B3936" s="1">
        <v>6</v>
      </c>
      <c r="C3936" s="1">
        <v>329</v>
      </c>
      <c r="D3936" s="1">
        <v>-3.0323000000000002</v>
      </c>
      <c r="E3936" s="1">
        <v>0.53876000000000002</v>
      </c>
      <c r="F3936" s="1">
        <v>8.1326E-4</v>
      </c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</row>
    <row r="3937" spans="1:17" x14ac:dyDescent="0.25">
      <c r="A3937" t="str">
        <f t="shared" si="61"/>
        <v>6_330</v>
      </c>
      <c r="B3937" s="1">
        <v>6</v>
      </c>
      <c r="C3937" s="1">
        <v>330</v>
      </c>
      <c r="D3937" s="1">
        <v>-2.8252000000000002</v>
      </c>
      <c r="E3937" s="1">
        <v>0.53742999999999996</v>
      </c>
      <c r="F3937" s="1">
        <v>1.2245000000000001E-2</v>
      </c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</row>
    <row r="3938" spans="1:17" x14ac:dyDescent="0.25">
      <c r="A3938" t="str">
        <f t="shared" si="61"/>
        <v>6_331</v>
      </c>
      <c r="B3938" s="1">
        <v>6</v>
      </c>
      <c r="C3938" s="1">
        <v>331</v>
      </c>
      <c r="D3938" s="1">
        <v>-2.8597999999999999</v>
      </c>
      <c r="E3938" s="1">
        <v>0.53622999999999998</v>
      </c>
      <c r="F3938" s="1">
        <v>1.4711E-2</v>
      </c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</row>
    <row r="3939" spans="1:17" x14ac:dyDescent="0.25">
      <c r="A3939" t="str">
        <f t="shared" si="61"/>
        <v>6_332</v>
      </c>
      <c r="B3939" s="1">
        <v>6</v>
      </c>
      <c r="C3939" s="1">
        <v>332</v>
      </c>
      <c r="D3939" s="1">
        <v>-3.1133999999999999</v>
      </c>
      <c r="E3939" s="1">
        <v>0.53490000000000004</v>
      </c>
      <c r="F3939" s="1">
        <v>-8.3038999999999995E-3</v>
      </c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</row>
    <row r="3940" spans="1:17" x14ac:dyDescent="0.25">
      <c r="A3940" t="str">
        <f t="shared" si="61"/>
        <v>6_333</v>
      </c>
      <c r="B3940" s="1">
        <v>6</v>
      </c>
      <c r="C3940" s="1">
        <v>333</v>
      </c>
      <c r="D3940" s="1">
        <v>-2.8687</v>
      </c>
      <c r="E3940" s="1">
        <v>0.53356999999999999</v>
      </c>
      <c r="F3940" s="1">
        <v>7.9950999999999998E-3</v>
      </c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</row>
    <row r="3941" spans="1:17" x14ac:dyDescent="0.25">
      <c r="A3941" t="str">
        <f t="shared" si="61"/>
        <v>6_334</v>
      </c>
      <c r="B3941" s="1">
        <v>6</v>
      </c>
      <c r="C3941" s="1">
        <v>334</v>
      </c>
      <c r="D3941" s="1">
        <v>-2.7631000000000001</v>
      </c>
      <c r="E3941" s="1">
        <v>0.5323</v>
      </c>
      <c r="F3941" s="1">
        <v>2.1908000000000001E-3</v>
      </c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</row>
    <row r="3942" spans="1:17" x14ac:dyDescent="0.25">
      <c r="A3942" t="str">
        <f t="shared" si="61"/>
        <v>6_335</v>
      </c>
      <c r="B3942" s="1">
        <v>6</v>
      </c>
      <c r="C3942" s="1">
        <v>335</v>
      </c>
      <c r="D3942" s="1">
        <v>-2.9477000000000002</v>
      </c>
      <c r="E3942" s="1">
        <v>0.53098999999999996</v>
      </c>
      <c r="F3942" s="1">
        <v>-1.7755E-2</v>
      </c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</row>
    <row r="3943" spans="1:17" x14ac:dyDescent="0.25">
      <c r="A3943" t="str">
        <f t="shared" si="61"/>
        <v>6_336</v>
      </c>
      <c r="B3943" s="1">
        <v>6</v>
      </c>
      <c r="C3943" s="1">
        <v>336</v>
      </c>
      <c r="D3943" s="1">
        <v>-2.8664000000000001</v>
      </c>
      <c r="E3943" s="1">
        <v>0.52964</v>
      </c>
      <c r="F3943" s="1">
        <v>1.7958999999999999E-2</v>
      </c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</row>
    <row r="3944" spans="1:17" x14ac:dyDescent="0.25">
      <c r="A3944" t="str">
        <f t="shared" si="61"/>
        <v>6_337</v>
      </c>
      <c r="B3944" s="1">
        <v>6</v>
      </c>
      <c r="C3944" s="1">
        <v>337</v>
      </c>
      <c r="D3944" s="1">
        <v>-2.7147999999999999</v>
      </c>
      <c r="E3944" s="1">
        <v>0.52839999999999998</v>
      </c>
      <c r="F3944" s="1">
        <v>-1.9657999999999998E-2</v>
      </c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</row>
    <row r="3945" spans="1:17" x14ac:dyDescent="0.25">
      <c r="A3945" t="str">
        <f t="shared" si="61"/>
        <v>6_338</v>
      </c>
      <c r="B3945" s="1">
        <v>6</v>
      </c>
      <c r="C3945" s="1">
        <v>338</v>
      </c>
      <c r="D3945" s="1">
        <v>-2.3805000000000001</v>
      </c>
      <c r="E3945" s="1">
        <v>0.52727999999999997</v>
      </c>
      <c r="F3945" s="1">
        <v>2.4604999999999998E-2</v>
      </c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</row>
    <row r="3946" spans="1:17" x14ac:dyDescent="0.25">
      <c r="A3946" t="str">
        <f t="shared" si="61"/>
        <v>6_339</v>
      </c>
      <c r="B3946" s="1">
        <v>6</v>
      </c>
      <c r="C3946" s="1">
        <v>339</v>
      </c>
      <c r="D3946" s="1">
        <v>-2.2757000000000001</v>
      </c>
      <c r="E3946" s="1">
        <v>0.52627000000000002</v>
      </c>
      <c r="F3946" s="1">
        <v>8.0336000000000001E-3</v>
      </c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</row>
    <row r="3947" spans="1:17" x14ac:dyDescent="0.25">
      <c r="A3947" t="str">
        <f t="shared" si="61"/>
        <v>6_340</v>
      </c>
      <c r="B3947" s="1">
        <v>6</v>
      </c>
      <c r="C3947" s="1">
        <v>340</v>
      </c>
      <c r="D3947" s="1">
        <v>-2.0409999999999999</v>
      </c>
      <c r="E3947" s="1">
        <v>0.52524000000000004</v>
      </c>
      <c r="F3947" s="1">
        <v>2.5999999999999999E-2</v>
      </c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</row>
    <row r="3948" spans="1:17" x14ac:dyDescent="0.25">
      <c r="A3948" t="str">
        <f t="shared" si="61"/>
        <v>6_341</v>
      </c>
      <c r="B3948" s="1">
        <v>6</v>
      </c>
      <c r="C3948" s="1">
        <v>341</v>
      </c>
      <c r="D3948" s="1">
        <v>-1.8634999999999999</v>
      </c>
      <c r="E3948" s="1">
        <v>0.52439999999999998</v>
      </c>
      <c r="F3948" s="1">
        <v>3.6129999999999999E-3</v>
      </c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</row>
    <row r="3949" spans="1:17" x14ac:dyDescent="0.25">
      <c r="A3949" t="str">
        <f t="shared" si="61"/>
        <v>6_342</v>
      </c>
      <c r="B3949" s="1">
        <v>6</v>
      </c>
      <c r="C3949" s="1">
        <v>342</v>
      </c>
      <c r="D3949" s="1">
        <v>-1.7361</v>
      </c>
      <c r="E3949" s="1">
        <v>0.52366000000000001</v>
      </c>
      <c r="F3949" s="1">
        <v>3.2412000000000003E-2</v>
      </c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</row>
    <row r="3950" spans="1:17" x14ac:dyDescent="0.25">
      <c r="A3950" t="str">
        <f t="shared" si="61"/>
        <v>6_343</v>
      </c>
      <c r="B3950" s="1">
        <v>6</v>
      </c>
      <c r="C3950" s="1">
        <v>343</v>
      </c>
      <c r="D3950" s="1">
        <v>-1.5580000000000001</v>
      </c>
      <c r="E3950" s="1">
        <v>0.52297000000000005</v>
      </c>
      <c r="F3950" s="1">
        <v>-1.5585999999999999E-2</v>
      </c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</row>
    <row r="3951" spans="1:17" x14ac:dyDescent="0.25">
      <c r="A3951" t="str">
        <f t="shared" si="61"/>
        <v>6_344</v>
      </c>
      <c r="B3951" s="1">
        <v>6</v>
      </c>
      <c r="C3951" s="1">
        <v>344</v>
      </c>
      <c r="D3951" s="1">
        <v>-1.851</v>
      </c>
      <c r="E3951" s="1">
        <v>0.52224999999999999</v>
      </c>
      <c r="F3951" s="1">
        <v>-5.2908000000000002E-5</v>
      </c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</row>
    <row r="3952" spans="1:17" x14ac:dyDescent="0.25">
      <c r="A3952" t="str">
        <f t="shared" si="61"/>
        <v>6_345</v>
      </c>
      <c r="B3952" s="1">
        <v>6</v>
      </c>
      <c r="C3952" s="1">
        <v>345</v>
      </c>
      <c r="D3952" s="1">
        <v>-1.603</v>
      </c>
      <c r="E3952" s="1">
        <v>0.52156000000000002</v>
      </c>
      <c r="F3952" s="1">
        <v>-9.8586000000000003E-3</v>
      </c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</row>
    <row r="3953" spans="1:17" x14ac:dyDescent="0.25">
      <c r="A3953" t="str">
        <f t="shared" si="61"/>
        <v>6_346</v>
      </c>
      <c r="B3953" s="1">
        <v>6</v>
      </c>
      <c r="C3953" s="1">
        <v>346</v>
      </c>
      <c r="D3953" s="1">
        <v>-1.4060999999999999</v>
      </c>
      <c r="E3953" s="1">
        <v>0.52093</v>
      </c>
      <c r="F3953" s="1">
        <v>2.2814999999999998E-2</v>
      </c>
      <c r="G3953" s="1"/>
      <c r="H3953" s="1"/>
      <c r="I3953" s="1"/>
      <c r="J3953" s="1"/>
      <c r="K3953" s="1"/>
      <c r="L3953" s="1"/>
      <c r="M3953" s="78"/>
      <c r="N3953" s="1"/>
      <c r="O3953" s="1"/>
      <c r="P3953" s="1"/>
      <c r="Q3953" s="1"/>
    </row>
    <row r="3954" spans="1:17" x14ac:dyDescent="0.25">
      <c r="A3954" t="str">
        <f t="shared" si="61"/>
        <v>6_347</v>
      </c>
      <c r="B3954" s="1">
        <v>6</v>
      </c>
      <c r="C3954" s="1">
        <v>347</v>
      </c>
      <c r="D3954" s="1">
        <v>-1.2307999999999999</v>
      </c>
      <c r="E3954" s="1">
        <v>0.52036000000000004</v>
      </c>
      <c r="F3954" s="1">
        <v>-3.1870000000000002E-3</v>
      </c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</row>
    <row r="3955" spans="1:17" x14ac:dyDescent="0.25">
      <c r="A3955" t="str">
        <f t="shared" si="61"/>
        <v>6_348</v>
      </c>
      <c r="B3955" s="1">
        <v>6</v>
      </c>
      <c r="C3955" s="1">
        <v>348</v>
      </c>
      <c r="D3955" s="1">
        <v>-1.5502</v>
      </c>
      <c r="E3955" s="1">
        <v>0.51971999999999996</v>
      </c>
      <c r="F3955" s="1">
        <v>-4.6427999999999999E-3</v>
      </c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</row>
    <row r="3956" spans="1:17" x14ac:dyDescent="0.25">
      <c r="A3956" t="str">
        <f t="shared" si="61"/>
        <v>6_349</v>
      </c>
      <c r="B3956" s="1">
        <v>6</v>
      </c>
      <c r="C3956" s="1">
        <v>349</v>
      </c>
      <c r="D3956" s="1">
        <v>-1.3777999999999999</v>
      </c>
      <c r="E3956" s="1">
        <v>0.51907999999999999</v>
      </c>
      <c r="F3956" s="1">
        <v>8.9689999999999995E-3</v>
      </c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</row>
    <row r="3957" spans="1:17" x14ac:dyDescent="0.25">
      <c r="A3957" t="str">
        <f t="shared" si="61"/>
        <v>6_350</v>
      </c>
      <c r="B3957" s="1">
        <v>6</v>
      </c>
      <c r="C3957" s="1">
        <v>350</v>
      </c>
      <c r="D3957" s="1">
        <v>-1.5532999999999999</v>
      </c>
      <c r="E3957" s="1">
        <v>0.51844999999999997</v>
      </c>
      <c r="F3957" s="1">
        <v>2.2589000000000001E-2</v>
      </c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</row>
    <row r="3958" spans="1:17" x14ac:dyDescent="0.25">
      <c r="A3958" t="str">
        <f t="shared" si="61"/>
        <v>6_351</v>
      </c>
      <c r="B3958" s="1">
        <v>6</v>
      </c>
      <c r="C3958" s="1">
        <v>351</v>
      </c>
      <c r="D3958" s="1">
        <v>-1.0945</v>
      </c>
      <c r="E3958" s="1">
        <v>0.51788000000000001</v>
      </c>
      <c r="F3958" s="1">
        <v>5.9705000000000001E-3</v>
      </c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</row>
    <row r="3959" spans="1:17" x14ac:dyDescent="0.25">
      <c r="A3959" t="str">
        <f t="shared" si="61"/>
        <v>6_352</v>
      </c>
      <c r="B3959" s="1">
        <v>6</v>
      </c>
      <c r="C3959" s="1">
        <v>352</v>
      </c>
      <c r="D3959" s="1">
        <v>-1.2519</v>
      </c>
      <c r="E3959" s="1">
        <v>0.51734999999999998</v>
      </c>
      <c r="F3959" s="1">
        <v>8.1455999999999994E-3</v>
      </c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</row>
    <row r="3960" spans="1:17" x14ac:dyDescent="0.25">
      <c r="A3960" t="str">
        <f t="shared" si="61"/>
        <v>6_353</v>
      </c>
      <c r="B3960" s="1">
        <v>6</v>
      </c>
      <c r="C3960" s="1">
        <v>353</v>
      </c>
      <c r="D3960" s="1">
        <v>-1.2151000000000001</v>
      </c>
      <c r="E3960" s="1">
        <v>0.51685000000000003</v>
      </c>
      <c r="F3960" s="1">
        <v>1.0859000000000001E-2</v>
      </c>
      <c r="G3960" s="1"/>
      <c r="H3960" s="1"/>
      <c r="I3960" s="1"/>
      <c r="J3960" s="1"/>
      <c r="K3960" s="1"/>
      <c r="L3960" s="1"/>
      <c r="M3960" s="1"/>
      <c r="N3960" s="1"/>
      <c r="O3960" s="1"/>
      <c r="P3960" s="78"/>
      <c r="Q3960" s="78"/>
    </row>
    <row r="3961" spans="1:17" x14ac:dyDescent="0.25">
      <c r="A3961" t="str">
        <f t="shared" si="61"/>
        <v>6_354</v>
      </c>
      <c r="B3961" s="1">
        <v>6</v>
      </c>
      <c r="C3961" s="1">
        <v>354</v>
      </c>
      <c r="D3961" s="1">
        <v>-0.63660000000000005</v>
      </c>
      <c r="E3961" s="1">
        <v>0.51646000000000003</v>
      </c>
      <c r="F3961" s="1">
        <v>-1.6641E-3</v>
      </c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</row>
    <row r="3962" spans="1:17" x14ac:dyDescent="0.25">
      <c r="A3962" t="str">
        <f t="shared" si="61"/>
        <v>6_355</v>
      </c>
      <c r="B3962" s="1">
        <v>6</v>
      </c>
      <c r="C3962" s="1">
        <v>355</v>
      </c>
      <c r="D3962" s="1">
        <v>-0.80212000000000006</v>
      </c>
      <c r="E3962" s="1">
        <v>0.5161</v>
      </c>
      <c r="F3962" s="1">
        <v>3.6719000000000001E-3</v>
      </c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</row>
    <row r="3963" spans="1:17" x14ac:dyDescent="0.25">
      <c r="A3963" t="str">
        <f t="shared" si="61"/>
        <v>6_356</v>
      </c>
      <c r="B3963" s="1">
        <v>6</v>
      </c>
      <c r="C3963" s="1">
        <v>356</v>
      </c>
      <c r="D3963" s="1">
        <v>-0.50561</v>
      </c>
      <c r="E3963" s="1">
        <v>0.51581999999999995</v>
      </c>
      <c r="F3963" s="1">
        <v>-1.6218E-2</v>
      </c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</row>
    <row r="3964" spans="1:17" x14ac:dyDescent="0.25">
      <c r="A3964" t="str">
        <f t="shared" si="61"/>
        <v>6_357</v>
      </c>
      <c r="B3964" s="1">
        <v>6</v>
      </c>
      <c r="C3964" s="1">
        <v>357</v>
      </c>
      <c r="D3964" s="1">
        <v>-0.64593</v>
      </c>
      <c r="E3964" s="1">
        <v>0.51556000000000002</v>
      </c>
      <c r="F3964" s="1">
        <v>2.4383E-3</v>
      </c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</row>
    <row r="3965" spans="1:17" x14ac:dyDescent="0.25">
      <c r="A3965" t="str">
        <f t="shared" si="61"/>
        <v>6_358</v>
      </c>
      <c r="B3965" s="1">
        <v>6</v>
      </c>
      <c r="C3965" s="1">
        <v>358</v>
      </c>
      <c r="D3965" s="1">
        <v>-0.45576</v>
      </c>
      <c r="E3965" s="1">
        <v>0.51534000000000002</v>
      </c>
      <c r="F3965" s="1">
        <v>7.9284000000000004E-3</v>
      </c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</row>
    <row r="3966" spans="1:17" x14ac:dyDescent="0.25">
      <c r="A3966" t="str">
        <f t="shared" si="61"/>
        <v>6_359</v>
      </c>
      <c r="B3966" s="1">
        <v>6</v>
      </c>
      <c r="C3966" s="1">
        <v>359</v>
      </c>
      <c r="D3966" s="1">
        <v>-0.29538999999999999</v>
      </c>
      <c r="E3966" s="1">
        <v>0.51524000000000003</v>
      </c>
      <c r="F3966" s="1">
        <v>1.2600999999999999E-2</v>
      </c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</row>
    <row r="3967" spans="1:17" x14ac:dyDescent="0.25">
      <c r="A3967" t="str">
        <f t="shared" si="61"/>
        <v>6_360</v>
      </c>
      <c r="B3967" s="1">
        <v>6</v>
      </c>
      <c r="C3967" s="1">
        <v>360</v>
      </c>
      <c r="D3967" s="1">
        <v>-0.65198</v>
      </c>
      <c r="E3967" s="1">
        <v>0.51505000000000001</v>
      </c>
      <c r="F3967" s="1">
        <v>-3.4039999999999999E-3</v>
      </c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</row>
    <row r="3968" spans="1:17" x14ac:dyDescent="0.25">
      <c r="A3968" t="str">
        <f t="shared" si="61"/>
        <v>6_361</v>
      </c>
      <c r="B3968" s="1">
        <v>6</v>
      </c>
      <c r="C3968" s="1">
        <v>361</v>
      </c>
      <c r="D3968" s="1">
        <v>-0.39206000000000002</v>
      </c>
      <c r="E3968" s="1">
        <v>0.51483000000000001</v>
      </c>
      <c r="F3968" s="1">
        <v>-1.719E-2</v>
      </c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</row>
    <row r="3969" spans="1:17" x14ac:dyDescent="0.25">
      <c r="A3969" t="str">
        <f t="shared" si="61"/>
        <v>6_362</v>
      </c>
      <c r="B3969" s="1">
        <v>6</v>
      </c>
      <c r="C3969" s="1">
        <v>362</v>
      </c>
      <c r="D3969" s="1">
        <v>-0.61346000000000001</v>
      </c>
      <c r="E3969" s="1">
        <v>0.51466000000000001</v>
      </c>
      <c r="F3969" s="1">
        <v>-1.2442E-2</v>
      </c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</row>
    <row r="3970" spans="1:17" x14ac:dyDescent="0.25">
      <c r="A3970" t="str">
        <f t="shared" si="61"/>
        <v>6_363</v>
      </c>
      <c r="B3970" s="1">
        <v>6</v>
      </c>
      <c r="C3970" s="1">
        <v>363</v>
      </c>
      <c r="D3970" s="1">
        <v>-1.0001</v>
      </c>
      <c r="E3970" s="1">
        <v>0.51436000000000004</v>
      </c>
      <c r="F3970" s="1">
        <v>1.4146000000000001E-2</v>
      </c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</row>
    <row r="3971" spans="1:17" x14ac:dyDescent="0.25">
      <c r="A3971" t="str">
        <f t="shared" ref="A3971:A4034" si="62">B3971&amp;"_"&amp;C3971</f>
        <v>6_364</v>
      </c>
      <c r="B3971" s="1">
        <v>6</v>
      </c>
      <c r="C3971" s="1">
        <v>364</v>
      </c>
      <c r="D3971" s="1">
        <v>-1.4245000000000001</v>
      </c>
      <c r="E3971" s="1">
        <v>0.51382000000000005</v>
      </c>
      <c r="F3971" s="1">
        <v>-1.4614E-2</v>
      </c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</row>
    <row r="3972" spans="1:17" x14ac:dyDescent="0.25">
      <c r="A3972" t="str">
        <f t="shared" si="62"/>
        <v>6_365</v>
      </c>
      <c r="B3972" s="1">
        <v>6</v>
      </c>
      <c r="C3972" s="1">
        <v>365</v>
      </c>
      <c r="D3972" s="1">
        <v>-0.91586999999999996</v>
      </c>
      <c r="E3972" s="1">
        <v>0.51331000000000004</v>
      </c>
      <c r="F3972" s="1">
        <v>1.1903E-2</v>
      </c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</row>
    <row r="3973" spans="1:17" x14ac:dyDescent="0.25">
      <c r="A3973" t="str">
        <f t="shared" si="62"/>
        <v>6_366</v>
      </c>
      <c r="B3973" s="1">
        <v>6</v>
      </c>
      <c r="C3973" s="1">
        <v>366</v>
      </c>
      <c r="D3973" s="1">
        <v>-0.87434000000000001</v>
      </c>
      <c r="E3973" s="1">
        <v>0.51295000000000002</v>
      </c>
      <c r="F3973" s="1">
        <v>-1.8388000000000002E-2</v>
      </c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</row>
    <row r="3974" spans="1:17" x14ac:dyDescent="0.25">
      <c r="A3974" t="str">
        <f t="shared" si="62"/>
        <v>6_367</v>
      </c>
      <c r="B3974" s="1">
        <v>6</v>
      </c>
      <c r="C3974" s="1">
        <v>367</v>
      </c>
      <c r="D3974" s="1">
        <v>-1.1608000000000001</v>
      </c>
      <c r="E3974" s="1">
        <v>0.51259999999999994</v>
      </c>
      <c r="F3974" s="1">
        <v>1.1985000000000001E-2</v>
      </c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</row>
    <row r="3975" spans="1:17" x14ac:dyDescent="0.25">
      <c r="A3975" t="str">
        <f t="shared" si="62"/>
        <v>6_368</v>
      </c>
      <c r="B3975" s="1">
        <v>6</v>
      </c>
      <c r="C3975" s="1">
        <v>368</v>
      </c>
      <c r="D3975" s="1">
        <v>-1.1172</v>
      </c>
      <c r="E3975" s="1">
        <v>0.51214000000000004</v>
      </c>
      <c r="F3975" s="1">
        <v>-2.9827E-3</v>
      </c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</row>
    <row r="3976" spans="1:17" x14ac:dyDescent="0.25">
      <c r="A3976" t="str">
        <f t="shared" si="62"/>
        <v>6_369</v>
      </c>
      <c r="B3976" s="1">
        <v>6</v>
      </c>
      <c r="C3976" s="1">
        <v>369</v>
      </c>
      <c r="D3976" s="1">
        <v>-1.0162</v>
      </c>
      <c r="E3976" s="1">
        <v>0.51166999999999996</v>
      </c>
      <c r="F3976" s="1">
        <v>1.5758999999999999E-2</v>
      </c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</row>
    <row r="3977" spans="1:17" x14ac:dyDescent="0.25">
      <c r="A3977" t="str">
        <f t="shared" si="62"/>
        <v>6_370</v>
      </c>
      <c r="B3977" s="1">
        <v>6</v>
      </c>
      <c r="C3977" s="1">
        <v>370</v>
      </c>
      <c r="D3977" s="1">
        <v>-1.0119</v>
      </c>
      <c r="E3977" s="1">
        <v>0.51127</v>
      </c>
      <c r="F3977" s="1">
        <v>-9.9793999999999994E-3</v>
      </c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</row>
    <row r="3978" spans="1:17" x14ac:dyDescent="0.25">
      <c r="A3978" t="str">
        <f t="shared" si="62"/>
        <v>6_371</v>
      </c>
      <c r="B3978" s="1">
        <v>6</v>
      </c>
      <c r="C3978" s="1">
        <v>371</v>
      </c>
      <c r="D3978" s="1">
        <v>-1.5943000000000001</v>
      </c>
      <c r="E3978" s="1">
        <v>0.51075000000000004</v>
      </c>
      <c r="F3978" s="1">
        <v>-3.5682999999999999E-2</v>
      </c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</row>
    <row r="3979" spans="1:17" x14ac:dyDescent="0.25">
      <c r="A3979" t="str">
        <f t="shared" si="62"/>
        <v>6_372</v>
      </c>
      <c r="B3979" s="1">
        <v>6</v>
      </c>
      <c r="C3979" s="1">
        <v>372</v>
      </c>
      <c r="D3979" s="1">
        <v>-1.9854000000000001</v>
      </c>
      <c r="E3979" s="1">
        <v>0.51000999999999996</v>
      </c>
      <c r="F3979" s="1">
        <v>-4.9209999999999997E-2</v>
      </c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</row>
    <row r="3980" spans="1:17" x14ac:dyDescent="0.25">
      <c r="A3980" t="str">
        <f t="shared" si="62"/>
        <v>6_373</v>
      </c>
      <c r="B3980" s="1">
        <v>6</v>
      </c>
      <c r="C3980" s="1">
        <v>373</v>
      </c>
      <c r="D3980" s="1">
        <v>-2.0110999999999999</v>
      </c>
      <c r="E3980" s="1">
        <v>0.50912999999999997</v>
      </c>
      <c r="F3980" s="1">
        <v>1.7602E-2</v>
      </c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</row>
    <row r="3981" spans="1:17" x14ac:dyDescent="0.25">
      <c r="A3981" t="str">
        <f t="shared" si="62"/>
        <v>6_374</v>
      </c>
      <c r="B3981" s="1">
        <v>6</v>
      </c>
      <c r="C3981" s="1">
        <v>374</v>
      </c>
      <c r="D3981" s="1">
        <v>-2.0741000000000001</v>
      </c>
      <c r="E3981" s="1">
        <v>0.50819000000000003</v>
      </c>
      <c r="F3981" s="1">
        <v>1.6745E-3</v>
      </c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</row>
    <row r="3982" spans="1:17" x14ac:dyDescent="0.25">
      <c r="A3982" t="str">
        <f t="shared" si="62"/>
        <v>6_375</v>
      </c>
      <c r="B3982" s="1">
        <v>6</v>
      </c>
      <c r="C3982" s="1">
        <v>375</v>
      </c>
      <c r="D3982" s="1">
        <v>-2.1078999999999999</v>
      </c>
      <c r="E3982" s="1">
        <v>0.50732999999999995</v>
      </c>
      <c r="F3982" s="1">
        <v>-2.2916999999999998E-3</v>
      </c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</row>
    <row r="3983" spans="1:17" x14ac:dyDescent="0.25">
      <c r="A3983" t="str">
        <f t="shared" si="62"/>
        <v>6_376</v>
      </c>
      <c r="B3983" s="1">
        <v>6</v>
      </c>
      <c r="C3983" s="1">
        <v>376</v>
      </c>
      <c r="D3983" s="1">
        <v>-2.0038999999999998</v>
      </c>
      <c r="E3983" s="1">
        <v>0.50641000000000003</v>
      </c>
      <c r="F3983" s="1">
        <v>-2.5463999999999999E-4</v>
      </c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</row>
    <row r="3984" spans="1:17" x14ac:dyDescent="0.25">
      <c r="A3984" t="str">
        <f t="shared" si="62"/>
        <v>6_377</v>
      </c>
      <c r="B3984" s="1">
        <v>6</v>
      </c>
      <c r="C3984" s="1">
        <v>377</v>
      </c>
      <c r="D3984" s="1">
        <v>-2.2299000000000002</v>
      </c>
      <c r="E3984" s="1">
        <v>0.50546000000000002</v>
      </c>
      <c r="F3984" s="1">
        <v>-1.1663E-2</v>
      </c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</row>
    <row r="3985" spans="1:17" x14ac:dyDescent="0.25">
      <c r="A3985" t="str">
        <f t="shared" si="62"/>
        <v>6_378</v>
      </c>
      <c r="B3985" s="1">
        <v>6</v>
      </c>
      <c r="C3985" s="1">
        <v>378</v>
      </c>
      <c r="D3985" s="1">
        <v>-2.1737000000000002</v>
      </c>
      <c r="E3985" s="1">
        <v>0.50448000000000004</v>
      </c>
      <c r="F3985" s="1">
        <v>-1.3004999999999999E-2</v>
      </c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</row>
    <row r="3986" spans="1:17" x14ac:dyDescent="0.25">
      <c r="A3986" t="str">
        <f t="shared" si="62"/>
        <v>6_379</v>
      </c>
      <c r="B3986" s="1">
        <v>6</v>
      </c>
      <c r="C3986" s="1">
        <v>379</v>
      </c>
      <c r="D3986" s="1">
        <v>-1.6429</v>
      </c>
      <c r="E3986" s="1">
        <v>0.50368999999999997</v>
      </c>
      <c r="F3986" s="1">
        <v>2.944E-3</v>
      </c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</row>
    <row r="3987" spans="1:17" x14ac:dyDescent="0.25">
      <c r="A3987" t="str">
        <f t="shared" si="62"/>
        <v>6_380</v>
      </c>
      <c r="B3987" s="1">
        <v>6</v>
      </c>
      <c r="C3987" s="1">
        <v>380</v>
      </c>
      <c r="D3987" s="1">
        <v>-1.4735</v>
      </c>
      <c r="E3987" s="1">
        <v>0.50295000000000001</v>
      </c>
      <c r="F3987" s="1">
        <v>7.9016999999999993E-3</v>
      </c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</row>
    <row r="3988" spans="1:17" x14ac:dyDescent="0.25">
      <c r="A3988" t="str">
        <f t="shared" si="62"/>
        <v>6_381</v>
      </c>
      <c r="B3988" s="1">
        <v>6</v>
      </c>
      <c r="C3988" s="1">
        <v>381</v>
      </c>
      <c r="D3988" s="1">
        <v>-1.6186</v>
      </c>
      <c r="E3988" s="1">
        <v>0.50231000000000003</v>
      </c>
      <c r="F3988" s="1">
        <v>-3.8149999999999998E-3</v>
      </c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</row>
    <row r="3989" spans="1:17" x14ac:dyDescent="0.25">
      <c r="A3989" t="str">
        <f t="shared" si="62"/>
        <v>6_382</v>
      </c>
      <c r="B3989" s="1">
        <v>6</v>
      </c>
      <c r="C3989" s="1">
        <v>382</v>
      </c>
      <c r="D3989" s="1">
        <v>-1.6913</v>
      </c>
      <c r="E3989" s="1">
        <v>0.50163999999999997</v>
      </c>
      <c r="F3989" s="1">
        <v>-3.8056E-2</v>
      </c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</row>
    <row r="3990" spans="1:17" x14ac:dyDescent="0.25">
      <c r="A3990" t="str">
        <f t="shared" si="62"/>
        <v>6_383</v>
      </c>
      <c r="B3990" s="1">
        <v>6</v>
      </c>
      <c r="C3990" s="1">
        <v>383</v>
      </c>
      <c r="D3990" s="1">
        <v>-1.4744999999999999</v>
      </c>
      <c r="E3990" s="1">
        <v>0.50097999999999998</v>
      </c>
      <c r="F3990" s="1">
        <v>-5.1460999999999998E-3</v>
      </c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</row>
    <row r="3991" spans="1:17" x14ac:dyDescent="0.25">
      <c r="A3991" t="str">
        <f t="shared" si="62"/>
        <v>6_384</v>
      </c>
      <c r="B3991" s="1">
        <v>6</v>
      </c>
      <c r="C3991" s="1">
        <v>384</v>
      </c>
      <c r="D3991" s="1">
        <v>-1.1249</v>
      </c>
      <c r="E3991" s="1">
        <v>0.50044999999999995</v>
      </c>
      <c r="F3991" s="1">
        <v>8.8675999999999998E-3</v>
      </c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</row>
    <row r="3992" spans="1:17" x14ac:dyDescent="0.25">
      <c r="A3992" t="str">
        <f t="shared" si="62"/>
        <v>6_385</v>
      </c>
      <c r="B3992" s="1">
        <v>6</v>
      </c>
      <c r="C3992" s="1">
        <v>385</v>
      </c>
      <c r="D3992" s="1">
        <v>-1.4221999999999999</v>
      </c>
      <c r="E3992" s="1">
        <v>0.49998999999999999</v>
      </c>
      <c r="F3992" s="1">
        <v>2.0301999999999998E-3</v>
      </c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</row>
    <row r="3993" spans="1:17" x14ac:dyDescent="0.25">
      <c r="A3993" t="str">
        <f t="shared" si="62"/>
        <v>6_386</v>
      </c>
      <c r="B3993" s="1">
        <v>6</v>
      </c>
      <c r="C3993" s="1">
        <v>386</v>
      </c>
      <c r="D3993" s="1">
        <v>-1.3252999999999999</v>
      </c>
      <c r="E3993" s="1">
        <v>0.49937999999999999</v>
      </c>
      <c r="F3993" s="1">
        <v>2.1734E-2</v>
      </c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</row>
    <row r="3994" spans="1:17" x14ac:dyDescent="0.25">
      <c r="A3994" t="str">
        <f t="shared" si="62"/>
        <v>6_387</v>
      </c>
      <c r="B3994" s="1">
        <v>6</v>
      </c>
      <c r="C3994" s="1">
        <v>387</v>
      </c>
      <c r="D3994" s="1">
        <v>-1.3986000000000001</v>
      </c>
      <c r="E3994" s="1">
        <v>0.49885000000000002</v>
      </c>
      <c r="F3994" s="1">
        <v>4.7295000000000002E-3</v>
      </c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</row>
    <row r="3995" spans="1:17" x14ac:dyDescent="0.25">
      <c r="A3995" t="str">
        <f t="shared" si="62"/>
        <v>6_388</v>
      </c>
      <c r="B3995" s="1">
        <v>6</v>
      </c>
      <c r="C3995" s="1">
        <v>388</v>
      </c>
      <c r="D3995" s="1">
        <v>-1.1854</v>
      </c>
      <c r="E3995" s="1">
        <v>0.49836000000000003</v>
      </c>
      <c r="F3995" s="1">
        <v>1.7166000000000001E-2</v>
      </c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</row>
    <row r="3996" spans="1:17" x14ac:dyDescent="0.25">
      <c r="A3996" t="str">
        <f t="shared" si="62"/>
        <v>6_389</v>
      </c>
      <c r="B3996" s="1">
        <v>6</v>
      </c>
      <c r="C3996" s="1">
        <v>389</v>
      </c>
      <c r="D3996" s="1">
        <v>-0.95716999999999997</v>
      </c>
      <c r="E3996" s="1">
        <v>0.49787999999999999</v>
      </c>
      <c r="F3996" s="1">
        <v>-1.6365999999999999E-2</v>
      </c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</row>
    <row r="3997" spans="1:17" x14ac:dyDescent="0.25">
      <c r="A3997" t="str">
        <f t="shared" si="62"/>
        <v>6_390</v>
      </c>
      <c r="B3997" s="1">
        <v>6</v>
      </c>
      <c r="C3997" s="1">
        <v>390</v>
      </c>
      <c r="D3997" s="1">
        <v>-0.60765999999999998</v>
      </c>
      <c r="E3997" s="1">
        <v>0.49752999999999997</v>
      </c>
      <c r="F3997" s="1">
        <v>3.8991999999999998E-3</v>
      </c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</row>
    <row r="3998" spans="1:17" x14ac:dyDescent="0.25">
      <c r="A3998" t="str">
        <f t="shared" si="62"/>
        <v>6_391</v>
      </c>
      <c r="B3998" s="1">
        <v>6</v>
      </c>
      <c r="C3998" s="1">
        <v>391</v>
      </c>
      <c r="D3998" s="1">
        <v>-0.52417000000000002</v>
      </c>
      <c r="E3998" s="1">
        <v>0.49729000000000001</v>
      </c>
      <c r="F3998" s="1">
        <v>-6.5195000000000001E-3</v>
      </c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</row>
    <row r="3999" spans="1:17" x14ac:dyDescent="0.25">
      <c r="A3999" t="str">
        <f t="shared" si="62"/>
        <v>6_392</v>
      </c>
      <c r="B3999" s="1">
        <v>6</v>
      </c>
      <c r="C3999" s="1">
        <v>392</v>
      </c>
      <c r="D3999" s="1">
        <v>-0.66395999999999999</v>
      </c>
      <c r="E3999" s="1">
        <v>0.49703000000000003</v>
      </c>
      <c r="F3999" s="1">
        <v>6.5331999999999999E-4</v>
      </c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</row>
    <row r="4000" spans="1:17" x14ac:dyDescent="0.25">
      <c r="A4000" t="str">
        <f t="shared" si="62"/>
        <v>6_393</v>
      </c>
      <c r="B4000" s="1">
        <v>6</v>
      </c>
      <c r="C4000" s="1">
        <v>393</v>
      </c>
      <c r="D4000" s="1">
        <v>-0.56044000000000005</v>
      </c>
      <c r="E4000" s="1">
        <v>0.49678</v>
      </c>
      <c r="F4000" s="1">
        <v>1.257E-2</v>
      </c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</row>
    <row r="4001" spans="1:17" x14ac:dyDescent="0.25">
      <c r="A4001" t="str">
        <f t="shared" si="62"/>
        <v>6_394</v>
      </c>
      <c r="B4001" s="1">
        <v>6</v>
      </c>
      <c r="C4001" s="1">
        <v>394</v>
      </c>
      <c r="D4001" s="1">
        <v>-0.79898000000000002</v>
      </c>
      <c r="E4001" s="1">
        <v>0.49643999999999999</v>
      </c>
      <c r="F4001" s="1">
        <v>-8.4828000000000004E-3</v>
      </c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</row>
    <row r="4002" spans="1:17" x14ac:dyDescent="0.25">
      <c r="A4002" t="str">
        <f t="shared" si="62"/>
        <v>6_395</v>
      </c>
      <c r="B4002" s="1">
        <v>6</v>
      </c>
      <c r="C4002" s="1">
        <v>395</v>
      </c>
      <c r="D4002" s="1">
        <v>-1.1904999999999999</v>
      </c>
      <c r="E4002" s="1">
        <v>0.49604999999999999</v>
      </c>
      <c r="F4002" s="1">
        <v>9.2192000000000003E-3</v>
      </c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</row>
    <row r="4003" spans="1:17" x14ac:dyDescent="0.25">
      <c r="A4003" t="str">
        <f t="shared" si="62"/>
        <v>6_396</v>
      </c>
      <c r="B4003" s="1">
        <v>6</v>
      </c>
      <c r="C4003" s="1">
        <v>396</v>
      </c>
      <c r="D4003" s="1">
        <v>-1.3582000000000001</v>
      </c>
      <c r="E4003" s="1">
        <v>0.49557000000000001</v>
      </c>
      <c r="F4003" s="1">
        <v>-1.341E-2</v>
      </c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</row>
    <row r="4004" spans="1:17" x14ac:dyDescent="0.25">
      <c r="A4004" t="str">
        <f t="shared" si="62"/>
        <v>6_397</v>
      </c>
      <c r="B4004" s="1">
        <v>6</v>
      </c>
      <c r="C4004" s="1">
        <v>397</v>
      </c>
      <c r="D4004" s="1">
        <v>-1.7573000000000001</v>
      </c>
      <c r="E4004" s="1">
        <v>0.49495</v>
      </c>
      <c r="F4004" s="1">
        <v>4.4112999999999999E-3</v>
      </c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</row>
    <row r="4005" spans="1:17" x14ac:dyDescent="0.25">
      <c r="A4005" t="str">
        <f t="shared" si="62"/>
        <v>6_398</v>
      </c>
      <c r="B4005" s="1">
        <v>6</v>
      </c>
      <c r="C4005" s="1">
        <v>398</v>
      </c>
      <c r="D4005" s="1">
        <v>-2.2122999999999999</v>
      </c>
      <c r="E4005" s="1">
        <v>0.49412</v>
      </c>
      <c r="F4005" s="1">
        <v>-2.1578E-2</v>
      </c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</row>
    <row r="4006" spans="1:17" x14ac:dyDescent="0.25">
      <c r="A4006" t="str">
        <f t="shared" si="62"/>
        <v>6_399</v>
      </c>
      <c r="B4006" s="1">
        <v>6</v>
      </c>
      <c r="C4006" s="1">
        <v>399</v>
      </c>
      <c r="D4006" s="1">
        <v>-2.1179000000000001</v>
      </c>
      <c r="E4006" s="1">
        <v>0.49326999999999999</v>
      </c>
      <c r="F4006" s="1">
        <v>2.2419999999999999E-2</v>
      </c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</row>
    <row r="4007" spans="1:17" x14ac:dyDescent="0.25">
      <c r="A4007" t="str">
        <f t="shared" si="62"/>
        <v>6_400</v>
      </c>
      <c r="B4007" s="1">
        <v>6</v>
      </c>
      <c r="C4007" s="1">
        <v>400</v>
      </c>
      <c r="D4007" s="1">
        <v>-2.1699000000000002</v>
      </c>
      <c r="E4007" s="1">
        <v>0.49236999999999997</v>
      </c>
      <c r="F4007" s="1">
        <v>1.1906E-2</v>
      </c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</row>
    <row r="4008" spans="1:17" x14ac:dyDescent="0.25">
      <c r="A4008" t="str">
        <f t="shared" si="62"/>
        <v>6_401</v>
      </c>
      <c r="B4008" s="1">
        <v>6</v>
      </c>
      <c r="C4008" s="1">
        <v>401</v>
      </c>
      <c r="D4008" s="1">
        <v>-2.1833999999999998</v>
      </c>
      <c r="E4008" s="1">
        <v>0.49152000000000001</v>
      </c>
      <c r="F4008" s="1">
        <v>-1.6624E-2</v>
      </c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</row>
    <row r="4009" spans="1:17" x14ac:dyDescent="0.25">
      <c r="A4009" t="str">
        <f t="shared" si="62"/>
        <v>6_402</v>
      </c>
      <c r="B4009" s="1">
        <v>6</v>
      </c>
      <c r="C4009" s="1">
        <v>402</v>
      </c>
      <c r="D4009" s="1">
        <v>-2.2898000000000001</v>
      </c>
      <c r="E4009" s="1">
        <v>0.49064000000000002</v>
      </c>
      <c r="F4009" s="1">
        <v>2.8890000000000001E-3</v>
      </c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</row>
    <row r="4010" spans="1:17" x14ac:dyDescent="0.25">
      <c r="A4010" t="str">
        <f t="shared" si="62"/>
        <v>6_403</v>
      </c>
      <c r="B4010" s="1">
        <v>6</v>
      </c>
      <c r="C4010" s="1">
        <v>403</v>
      </c>
      <c r="D4010" s="1">
        <v>-2.2565</v>
      </c>
      <c r="E4010" s="1">
        <v>0.48969000000000001</v>
      </c>
      <c r="F4010" s="1">
        <v>-5.8744000000000001E-3</v>
      </c>
      <c r="G4010" s="1"/>
      <c r="H4010" s="1"/>
      <c r="I4010" s="1"/>
      <c r="J4010" s="1"/>
      <c r="K4010" s="1"/>
      <c r="L4010" s="1"/>
      <c r="M4010" s="1"/>
      <c r="N4010" s="78"/>
      <c r="O4010" s="1"/>
      <c r="P4010" s="1"/>
      <c r="Q4010" s="1"/>
    </row>
    <row r="4011" spans="1:17" x14ac:dyDescent="0.25">
      <c r="A4011" t="str">
        <f t="shared" si="62"/>
        <v>6_404</v>
      </c>
      <c r="B4011" s="1">
        <v>6</v>
      </c>
      <c r="C4011" s="1">
        <v>404</v>
      </c>
      <c r="D4011" s="1">
        <v>-2.6225000000000001</v>
      </c>
      <c r="E4011" s="1">
        <v>0.48870999999999998</v>
      </c>
      <c r="F4011" s="1">
        <v>-7.3261000000000003E-3</v>
      </c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</row>
    <row r="4012" spans="1:17" x14ac:dyDescent="0.25">
      <c r="A4012" t="str">
        <f t="shared" si="62"/>
        <v>6_405</v>
      </c>
      <c r="B4012" s="1">
        <v>6</v>
      </c>
      <c r="C4012" s="1">
        <v>405</v>
      </c>
      <c r="D4012" s="1">
        <v>-2.5703</v>
      </c>
      <c r="E4012" s="1">
        <v>0.48760999999999999</v>
      </c>
      <c r="F4012" s="1">
        <v>-2.8598999999999999E-2</v>
      </c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</row>
    <row r="4013" spans="1:17" x14ac:dyDescent="0.25">
      <c r="A4013" t="str">
        <f t="shared" si="62"/>
        <v>6_406</v>
      </c>
      <c r="B4013" s="1">
        <v>6</v>
      </c>
      <c r="C4013" s="1">
        <v>406</v>
      </c>
      <c r="D4013" s="1">
        <v>-2.5909</v>
      </c>
      <c r="E4013" s="1">
        <v>0.48653000000000002</v>
      </c>
      <c r="F4013" s="1">
        <v>-5.8162999999999999E-3</v>
      </c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</row>
    <row r="4014" spans="1:17" x14ac:dyDescent="0.25">
      <c r="A4014" t="str">
        <f t="shared" si="62"/>
        <v>6_407</v>
      </c>
      <c r="B4014" s="1">
        <v>6</v>
      </c>
      <c r="C4014" s="1">
        <v>407</v>
      </c>
      <c r="D4014" s="1">
        <v>-2.8936000000000002</v>
      </c>
      <c r="E4014" s="1">
        <v>0.48544999999999999</v>
      </c>
      <c r="F4014" s="1">
        <v>-3.2660000000000002E-2</v>
      </c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</row>
    <row r="4015" spans="1:17" x14ac:dyDescent="0.25">
      <c r="A4015" t="str">
        <f t="shared" si="62"/>
        <v>6_408</v>
      </c>
      <c r="B4015" s="1">
        <v>6</v>
      </c>
      <c r="C4015" s="1">
        <v>408</v>
      </c>
      <c r="D4015" s="1">
        <v>-2.9306000000000001</v>
      </c>
      <c r="E4015" s="1">
        <v>0.48424</v>
      </c>
      <c r="F4015" s="1">
        <v>1.3365E-4</v>
      </c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</row>
    <row r="4016" spans="1:17" x14ac:dyDescent="0.25">
      <c r="A4016" t="str">
        <f t="shared" si="62"/>
        <v>6_409</v>
      </c>
      <c r="B4016" s="1">
        <v>6</v>
      </c>
      <c r="C4016" s="1">
        <v>409</v>
      </c>
      <c r="D4016" s="1">
        <v>-2.9081000000000001</v>
      </c>
      <c r="E4016" s="1">
        <v>0.48311999999999999</v>
      </c>
      <c r="F4016" s="1">
        <v>-1.1299E-2</v>
      </c>
      <c r="G4016" s="1"/>
      <c r="H4016" s="1"/>
      <c r="I4016" s="1"/>
      <c r="J4016" s="1"/>
      <c r="K4016" s="1"/>
      <c r="L4016" s="1"/>
      <c r="M4016" s="1"/>
      <c r="N4016" s="78"/>
      <c r="O4016" s="78"/>
      <c r="P4016" s="78"/>
      <c r="Q4016" s="78"/>
    </row>
    <row r="4017" spans="1:17" x14ac:dyDescent="0.25">
      <c r="A4017" t="str">
        <f t="shared" si="62"/>
        <v>6_410</v>
      </c>
      <c r="B4017" s="1">
        <v>6</v>
      </c>
      <c r="C4017" s="1">
        <v>410</v>
      </c>
      <c r="D4017" s="1">
        <v>-2.9981</v>
      </c>
      <c r="E4017" s="1">
        <v>0.48193000000000003</v>
      </c>
      <c r="F4017" s="1">
        <v>-9.9160000000000003E-4</v>
      </c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</row>
    <row r="4018" spans="1:17" x14ac:dyDescent="0.25">
      <c r="A4018" t="str">
        <f t="shared" si="62"/>
        <v>6_411</v>
      </c>
      <c r="B4018" s="1">
        <v>6</v>
      </c>
      <c r="C4018" s="1">
        <v>411</v>
      </c>
      <c r="D4018" s="1">
        <v>-2.7679999999999998</v>
      </c>
      <c r="E4018" s="1">
        <v>0.48071999999999998</v>
      </c>
      <c r="F4018" s="1">
        <v>7.4085000000000002E-3</v>
      </c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</row>
    <row r="4019" spans="1:17" x14ac:dyDescent="0.25">
      <c r="A4019" t="str">
        <f t="shared" si="62"/>
        <v>6_412</v>
      </c>
      <c r="B4019" s="1">
        <v>6</v>
      </c>
      <c r="C4019" s="1">
        <v>412</v>
      </c>
      <c r="D4019" s="1">
        <v>-2.8702999999999999</v>
      </c>
      <c r="E4019" s="1">
        <v>0.47960999999999998</v>
      </c>
      <c r="F4019" s="1">
        <v>-2.6790000000000001E-2</v>
      </c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</row>
    <row r="4020" spans="1:17" x14ac:dyDescent="0.25">
      <c r="A4020" t="str">
        <f t="shared" si="62"/>
        <v>6_413</v>
      </c>
      <c r="B4020" s="1">
        <v>6</v>
      </c>
      <c r="C4020" s="1">
        <v>413</v>
      </c>
      <c r="D4020" s="1">
        <v>-2.714</v>
      </c>
      <c r="E4020" s="1">
        <v>0.47852</v>
      </c>
      <c r="F4020" s="1">
        <v>-2.3077000000000002E-3</v>
      </c>
      <c r="G4020" s="1"/>
      <c r="H4020" s="1"/>
      <c r="I4020" s="1"/>
      <c r="J4020" s="1"/>
      <c r="K4020" s="1"/>
      <c r="L4020" s="78"/>
      <c r="M4020" s="1"/>
      <c r="N4020" s="1"/>
      <c r="O4020" s="1"/>
      <c r="P4020" s="1"/>
      <c r="Q4020" s="1"/>
    </row>
    <row r="4021" spans="1:17" x14ac:dyDescent="0.25">
      <c r="A4021" t="str">
        <f t="shared" si="62"/>
        <v>6_414</v>
      </c>
      <c r="B4021" s="1">
        <v>6</v>
      </c>
      <c r="C4021" s="1">
        <v>414</v>
      </c>
      <c r="D4021" s="1">
        <v>-2.7279</v>
      </c>
      <c r="E4021" s="1">
        <v>0.47747000000000001</v>
      </c>
      <c r="F4021" s="1">
        <v>2.6131999999999999E-2</v>
      </c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</row>
    <row r="4022" spans="1:17" x14ac:dyDescent="0.25">
      <c r="A4022" t="str">
        <f t="shared" si="62"/>
        <v>6_415</v>
      </c>
      <c r="B4022" s="1">
        <v>6</v>
      </c>
      <c r="C4022" s="1">
        <v>415</v>
      </c>
      <c r="D4022" s="1">
        <v>-2.6604999999999999</v>
      </c>
      <c r="E4022" s="1">
        <v>0.47639999999999999</v>
      </c>
      <c r="F4022" s="1">
        <v>-1.1349E-2</v>
      </c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</row>
    <row r="4023" spans="1:17" x14ac:dyDescent="0.25">
      <c r="A4023" t="str">
        <f t="shared" si="62"/>
        <v>6_416</v>
      </c>
      <c r="B4023" s="1">
        <v>6</v>
      </c>
      <c r="C4023" s="1">
        <v>416</v>
      </c>
      <c r="D4023" s="1">
        <v>-2.8193999999999999</v>
      </c>
      <c r="E4023" s="1">
        <v>0.47531000000000001</v>
      </c>
      <c r="F4023" s="1">
        <v>4.5566000000000001E-3</v>
      </c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</row>
    <row r="4024" spans="1:17" x14ac:dyDescent="0.25">
      <c r="A4024" t="str">
        <f t="shared" si="62"/>
        <v>6_417</v>
      </c>
      <c r="B4024" s="1">
        <v>6</v>
      </c>
      <c r="C4024" s="1">
        <v>417</v>
      </c>
      <c r="D4024" s="1">
        <v>-2.5207999999999999</v>
      </c>
      <c r="E4024" s="1">
        <v>0.47423999999999999</v>
      </c>
      <c r="F4024" s="1">
        <v>-1.0118E-2</v>
      </c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</row>
    <row r="4025" spans="1:17" x14ac:dyDescent="0.25">
      <c r="A4025" t="str">
        <f t="shared" si="62"/>
        <v>6_418</v>
      </c>
      <c r="B4025" s="1">
        <v>6</v>
      </c>
      <c r="C4025" s="1">
        <v>418</v>
      </c>
      <c r="D4025" s="1">
        <v>-2.1825000000000001</v>
      </c>
      <c r="E4025" s="1">
        <v>0.47321999999999997</v>
      </c>
      <c r="F4025" s="1">
        <v>-5.2889E-3</v>
      </c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</row>
    <row r="4026" spans="1:17" x14ac:dyDescent="0.25">
      <c r="A4026" t="str">
        <f t="shared" si="62"/>
        <v>6_419</v>
      </c>
      <c r="B4026" s="1">
        <v>6</v>
      </c>
      <c r="C4026" s="1">
        <v>419</v>
      </c>
      <c r="D4026" s="1">
        <v>-2.0790999999999999</v>
      </c>
      <c r="E4026" s="1">
        <v>0.47234999999999999</v>
      </c>
      <c r="F4026" s="1">
        <v>-1.3169999999999999E-2</v>
      </c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</row>
    <row r="4027" spans="1:17" x14ac:dyDescent="0.25">
      <c r="A4027" t="str">
        <f t="shared" si="62"/>
        <v>6_420</v>
      </c>
      <c r="B4027" s="1">
        <v>6</v>
      </c>
      <c r="C4027" s="1">
        <v>420</v>
      </c>
      <c r="D4027" s="1">
        <v>-2.4771999999999998</v>
      </c>
      <c r="E4027" s="1">
        <v>0.47147</v>
      </c>
      <c r="F4027" s="1">
        <v>-2.1825000000000001E-2</v>
      </c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</row>
    <row r="4028" spans="1:17" x14ac:dyDescent="0.25">
      <c r="A4028" t="str">
        <f t="shared" si="62"/>
        <v>6_421</v>
      </c>
      <c r="B4028" s="1">
        <v>6</v>
      </c>
      <c r="C4028" s="1">
        <v>421</v>
      </c>
      <c r="D4028" s="1">
        <v>-2.7826</v>
      </c>
      <c r="E4028" s="1">
        <v>0.47044999999999998</v>
      </c>
      <c r="F4028" s="1">
        <v>1.1726E-2</v>
      </c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</row>
    <row r="4029" spans="1:17" x14ac:dyDescent="0.25">
      <c r="A4029" t="str">
        <f t="shared" si="62"/>
        <v>6_422</v>
      </c>
      <c r="B4029" s="1">
        <v>6</v>
      </c>
      <c r="C4029" s="1">
        <v>422</v>
      </c>
      <c r="D4029" s="1">
        <v>-3.1122000000000001</v>
      </c>
      <c r="E4029" s="1">
        <v>0.46926000000000001</v>
      </c>
      <c r="F4029" s="1">
        <v>7.7166999999999999E-3</v>
      </c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</row>
    <row r="4030" spans="1:17" x14ac:dyDescent="0.25">
      <c r="A4030" t="str">
        <f t="shared" si="62"/>
        <v>6_423</v>
      </c>
      <c r="B4030" s="1">
        <v>6</v>
      </c>
      <c r="C4030" s="1">
        <v>423</v>
      </c>
      <c r="D4030" s="1">
        <v>-3.6602999999999999</v>
      </c>
      <c r="E4030" s="1">
        <v>0.46788999999999997</v>
      </c>
      <c r="F4030" s="1">
        <v>-5.8405000000000002E-3</v>
      </c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</row>
    <row r="4031" spans="1:17" x14ac:dyDescent="0.25">
      <c r="A4031" t="str">
        <f t="shared" si="62"/>
        <v>6_424</v>
      </c>
      <c r="B4031" s="1">
        <v>6</v>
      </c>
      <c r="C4031" s="1">
        <v>424</v>
      </c>
      <c r="D4031" s="1">
        <v>-3.8767999999999998</v>
      </c>
      <c r="E4031" s="1">
        <v>0.46639000000000003</v>
      </c>
      <c r="F4031" s="1">
        <v>-1.3683000000000001E-2</v>
      </c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</row>
    <row r="4032" spans="1:17" x14ac:dyDescent="0.25">
      <c r="A4032" t="str">
        <f t="shared" si="62"/>
        <v>6_425</v>
      </c>
      <c r="B4032" s="1">
        <v>6</v>
      </c>
      <c r="C4032" s="1">
        <v>425</v>
      </c>
      <c r="D4032" s="1">
        <v>-3.6071</v>
      </c>
      <c r="E4032" s="1">
        <v>0.46490999999999999</v>
      </c>
      <c r="F4032" s="1">
        <v>-2.0532999999999999E-2</v>
      </c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</row>
    <row r="4033" spans="1:17" x14ac:dyDescent="0.25">
      <c r="A4033" t="str">
        <f t="shared" si="62"/>
        <v>6_426</v>
      </c>
      <c r="B4033" s="1">
        <v>6</v>
      </c>
      <c r="C4033" s="1">
        <v>426</v>
      </c>
      <c r="D4033" s="1">
        <v>-3.4098000000000002</v>
      </c>
      <c r="E4033" s="1">
        <v>0.46356999999999998</v>
      </c>
      <c r="F4033" s="1">
        <v>-8.1294000000000002E-3</v>
      </c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</row>
    <row r="4034" spans="1:17" x14ac:dyDescent="0.25">
      <c r="A4034" t="str">
        <f t="shared" si="62"/>
        <v>6_427</v>
      </c>
      <c r="B4034" s="1">
        <v>6</v>
      </c>
      <c r="C4034" s="1">
        <v>427</v>
      </c>
      <c r="D4034" s="1">
        <v>-3.6535000000000002</v>
      </c>
      <c r="E4034" s="1">
        <v>0.46222000000000002</v>
      </c>
      <c r="F4034" s="1">
        <v>1.0928999999999999E-2</v>
      </c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</row>
    <row r="4035" spans="1:17" x14ac:dyDescent="0.25">
      <c r="A4035" t="str">
        <f t="shared" ref="A4035:A4098" si="63">B4035&amp;"_"&amp;C4035</f>
        <v>6_428</v>
      </c>
      <c r="B4035" s="1">
        <v>6</v>
      </c>
      <c r="C4035" s="1">
        <v>428</v>
      </c>
      <c r="D4035" s="1">
        <v>-3.327</v>
      </c>
      <c r="E4035" s="1">
        <v>0.46085999999999999</v>
      </c>
      <c r="F4035" s="1">
        <v>2.4187E-2</v>
      </c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</row>
    <row r="4036" spans="1:17" x14ac:dyDescent="0.25">
      <c r="A4036" t="str">
        <f t="shared" si="63"/>
        <v>6_429</v>
      </c>
      <c r="B4036" s="1">
        <v>6</v>
      </c>
      <c r="C4036" s="1">
        <v>429</v>
      </c>
      <c r="D4036" s="1">
        <v>-3.6212</v>
      </c>
      <c r="E4036" s="1">
        <v>0.45956999999999998</v>
      </c>
      <c r="F4036" s="1">
        <v>-1.9871E-2</v>
      </c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</row>
    <row r="4037" spans="1:17" x14ac:dyDescent="0.25">
      <c r="A4037" t="str">
        <f t="shared" si="63"/>
        <v>6_430</v>
      </c>
      <c r="B4037" s="1">
        <v>6</v>
      </c>
      <c r="C4037" s="1">
        <v>430</v>
      </c>
      <c r="D4037" s="1">
        <v>-3.9209000000000001</v>
      </c>
      <c r="E4037" s="1">
        <v>0.45812999999999998</v>
      </c>
      <c r="F4037" s="1">
        <v>3.2761000000000001E-3</v>
      </c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</row>
    <row r="4038" spans="1:17" x14ac:dyDescent="0.25">
      <c r="A4038" t="str">
        <f t="shared" si="63"/>
        <v>6_431</v>
      </c>
      <c r="B4038" s="1">
        <v>6</v>
      </c>
      <c r="C4038" s="1">
        <v>431</v>
      </c>
      <c r="D4038" s="1">
        <v>-3.2397999999999998</v>
      </c>
      <c r="E4038" s="1">
        <v>0.45680999999999999</v>
      </c>
      <c r="F4038" s="1">
        <v>1.3755E-2</v>
      </c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</row>
    <row r="4039" spans="1:17" x14ac:dyDescent="0.25">
      <c r="A4039" t="str">
        <f t="shared" si="63"/>
        <v>6_432</v>
      </c>
      <c r="B4039" s="1">
        <v>6</v>
      </c>
      <c r="C4039" s="1">
        <v>432</v>
      </c>
      <c r="D4039" s="1">
        <v>-2.7829999999999999</v>
      </c>
      <c r="E4039" s="1">
        <v>0.45572000000000001</v>
      </c>
      <c r="F4039" s="1">
        <v>5.6205000000000003E-4</v>
      </c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</row>
    <row r="4040" spans="1:17" x14ac:dyDescent="0.25">
      <c r="A4040" t="str">
        <f t="shared" si="63"/>
        <v>6_433</v>
      </c>
      <c r="B4040" s="1">
        <v>6</v>
      </c>
      <c r="C4040" s="1">
        <v>433</v>
      </c>
      <c r="D4040" s="1">
        <v>-2.3593000000000002</v>
      </c>
      <c r="E4040" s="1">
        <v>0.45479999999999998</v>
      </c>
      <c r="F4040" s="1">
        <v>5.6867999999999997E-3</v>
      </c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</row>
    <row r="4041" spans="1:17" x14ac:dyDescent="0.25">
      <c r="A4041" t="str">
        <f t="shared" si="63"/>
        <v>6_434</v>
      </c>
      <c r="B4041" s="1">
        <v>6</v>
      </c>
      <c r="C4041" s="1">
        <v>434</v>
      </c>
      <c r="D4041" s="1">
        <v>-2.4211999999999998</v>
      </c>
      <c r="E4041" s="1">
        <v>0.45387</v>
      </c>
      <c r="F4041" s="1">
        <v>-1.6785999999999999E-2</v>
      </c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</row>
    <row r="4042" spans="1:17" x14ac:dyDescent="0.25">
      <c r="A4042" t="str">
        <f t="shared" si="63"/>
        <v>6_435</v>
      </c>
      <c r="B4042" s="1">
        <v>6</v>
      </c>
      <c r="C4042" s="1">
        <v>435</v>
      </c>
      <c r="D4042" s="1">
        <v>-1.9015</v>
      </c>
      <c r="E4042" s="1">
        <v>0.45305000000000001</v>
      </c>
      <c r="F4042" s="1">
        <v>-3.9081000000000003E-3</v>
      </c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</row>
    <row r="4043" spans="1:17" x14ac:dyDescent="0.25">
      <c r="A4043" t="str">
        <f t="shared" si="63"/>
        <v>6_436</v>
      </c>
      <c r="B4043" s="1">
        <v>6</v>
      </c>
      <c r="C4043" s="1">
        <v>436</v>
      </c>
      <c r="D4043" s="1">
        <v>-2.2462</v>
      </c>
      <c r="E4043" s="1">
        <v>0.45227000000000001</v>
      </c>
      <c r="F4043" s="1">
        <v>1.4428E-2</v>
      </c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</row>
    <row r="4044" spans="1:17" x14ac:dyDescent="0.25">
      <c r="A4044" t="str">
        <f t="shared" si="63"/>
        <v>6_437</v>
      </c>
      <c r="B4044" s="1">
        <v>6</v>
      </c>
      <c r="C4044" s="1">
        <v>437</v>
      </c>
      <c r="D4044" s="1">
        <v>-2.1408</v>
      </c>
      <c r="E4044" s="1">
        <v>0.45144000000000001</v>
      </c>
      <c r="F4044" s="1">
        <v>-2.4863E-2</v>
      </c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</row>
    <row r="4045" spans="1:17" x14ac:dyDescent="0.25">
      <c r="A4045" t="str">
        <f t="shared" si="63"/>
        <v>6_438</v>
      </c>
      <c r="B4045" s="1">
        <v>6</v>
      </c>
      <c r="C4045" s="1">
        <v>438</v>
      </c>
      <c r="D4045" s="1">
        <v>-2.2323</v>
      </c>
      <c r="E4045" s="1">
        <v>0.4506</v>
      </c>
      <c r="F4045" s="1">
        <v>-4.1376E-4</v>
      </c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</row>
    <row r="4046" spans="1:17" x14ac:dyDescent="0.25">
      <c r="A4046" t="str">
        <f t="shared" si="63"/>
        <v>6_439</v>
      </c>
      <c r="B4046" s="1">
        <v>6</v>
      </c>
      <c r="C4046" s="1">
        <v>439</v>
      </c>
      <c r="D4046" s="1">
        <v>-2.0265</v>
      </c>
      <c r="E4046" s="1">
        <v>0.44980999999999999</v>
      </c>
      <c r="F4046" s="1">
        <v>2.6659000000000001E-3</v>
      </c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</row>
    <row r="4047" spans="1:17" x14ac:dyDescent="0.25">
      <c r="A4047" t="str">
        <f t="shared" si="63"/>
        <v>6_440</v>
      </c>
      <c r="B4047" s="1">
        <v>6</v>
      </c>
      <c r="C4047" s="1">
        <v>440</v>
      </c>
      <c r="D4047" s="1">
        <v>-2.0918000000000001</v>
      </c>
      <c r="E4047" s="1">
        <v>0.44903999999999999</v>
      </c>
      <c r="F4047" s="1">
        <v>4.5748999999999998E-3</v>
      </c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</row>
    <row r="4048" spans="1:17" x14ac:dyDescent="0.25">
      <c r="A4048" t="str">
        <f t="shared" si="63"/>
        <v>6_441</v>
      </c>
      <c r="B4048" s="1">
        <v>6</v>
      </c>
      <c r="C4048" s="1">
        <v>441</v>
      </c>
      <c r="D4048" s="1">
        <v>-1.4910000000000001</v>
      </c>
      <c r="E4048" s="1">
        <v>0.44841999999999999</v>
      </c>
      <c r="F4048" s="1">
        <v>-2.3100999999999998E-3</v>
      </c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</row>
    <row r="4049" spans="1:17" x14ac:dyDescent="0.25">
      <c r="A4049" t="str">
        <f t="shared" si="63"/>
        <v>6_442</v>
      </c>
      <c r="B4049" s="1">
        <v>6</v>
      </c>
      <c r="C4049" s="1">
        <v>442</v>
      </c>
      <c r="D4049" s="1">
        <v>-1.1949000000000001</v>
      </c>
      <c r="E4049" s="1">
        <v>0.44794</v>
      </c>
      <c r="F4049" s="1">
        <v>3.2715999999999999E-3</v>
      </c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</row>
    <row r="4050" spans="1:17" x14ac:dyDescent="0.25">
      <c r="A4050" t="str">
        <f t="shared" si="63"/>
        <v>6_443</v>
      </c>
      <c r="B4050" s="1">
        <v>6</v>
      </c>
      <c r="C4050" s="1">
        <v>443</v>
      </c>
      <c r="D4050" s="1">
        <v>-1.3794999999999999</v>
      </c>
      <c r="E4050" s="1">
        <v>0.44740000000000002</v>
      </c>
      <c r="F4050" s="1">
        <v>-7.3759000000000003E-3</v>
      </c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</row>
    <row r="4051" spans="1:17" x14ac:dyDescent="0.25">
      <c r="A4051" t="str">
        <f t="shared" si="63"/>
        <v>6_444</v>
      </c>
      <c r="B4051" s="1">
        <v>6</v>
      </c>
      <c r="C4051" s="1">
        <v>444</v>
      </c>
      <c r="D4051" s="1">
        <v>-1.3493999999999999</v>
      </c>
      <c r="E4051" s="1">
        <v>0.44690999999999997</v>
      </c>
      <c r="F4051" s="1">
        <v>-2.0788000000000001E-2</v>
      </c>
      <c r="G4051" s="1"/>
      <c r="H4051" s="1"/>
      <c r="I4051" s="1"/>
      <c r="J4051" s="1"/>
      <c r="K4051" s="1"/>
      <c r="L4051" s="1"/>
      <c r="M4051" s="1"/>
      <c r="N4051" s="1"/>
      <c r="O4051" s="78"/>
      <c r="P4051" s="78"/>
      <c r="Q4051" s="78"/>
    </row>
    <row r="4052" spans="1:17" x14ac:dyDescent="0.25">
      <c r="A4052" t="str">
        <f t="shared" si="63"/>
        <v>6_445</v>
      </c>
      <c r="B4052" s="1">
        <v>6</v>
      </c>
      <c r="C4052" s="1">
        <v>445</v>
      </c>
      <c r="D4052" s="1">
        <v>-1.8727</v>
      </c>
      <c r="E4052" s="1">
        <v>0.44625999999999999</v>
      </c>
      <c r="F4052" s="1">
        <v>-5.8374999999999998E-3</v>
      </c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</row>
    <row r="4053" spans="1:17" x14ac:dyDescent="0.25">
      <c r="A4053" t="str">
        <f t="shared" si="63"/>
        <v>6_446</v>
      </c>
      <c r="B4053" s="1">
        <v>6</v>
      </c>
      <c r="C4053" s="1">
        <v>446</v>
      </c>
      <c r="D4053" s="1">
        <v>-1.4824999999999999</v>
      </c>
      <c r="E4053" s="1">
        <v>0.44561000000000001</v>
      </c>
      <c r="F4053" s="1">
        <v>5.7314000000000002E-3</v>
      </c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</row>
    <row r="4054" spans="1:17" x14ac:dyDescent="0.25">
      <c r="A4054" t="str">
        <f t="shared" si="63"/>
        <v>6_447</v>
      </c>
      <c r="B4054" s="1">
        <v>6</v>
      </c>
      <c r="C4054" s="1">
        <v>447</v>
      </c>
      <c r="D4054" s="1">
        <v>-1.7937000000000001</v>
      </c>
      <c r="E4054" s="1">
        <v>0.44497999999999999</v>
      </c>
      <c r="F4054" s="1">
        <v>1.4411E-2</v>
      </c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</row>
    <row r="4055" spans="1:17" x14ac:dyDescent="0.25">
      <c r="A4055" t="str">
        <f t="shared" si="63"/>
        <v>6_448</v>
      </c>
      <c r="B4055" s="1">
        <v>6</v>
      </c>
      <c r="C4055" s="1">
        <v>448</v>
      </c>
      <c r="D4055" s="1">
        <v>-1.4764999999999999</v>
      </c>
      <c r="E4055" s="1">
        <v>0.44430999999999998</v>
      </c>
      <c r="F4055" s="1">
        <v>-1.7524000000000001E-2</v>
      </c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</row>
    <row r="4056" spans="1:17" x14ac:dyDescent="0.25">
      <c r="A4056" t="str">
        <f t="shared" si="63"/>
        <v>6_449</v>
      </c>
      <c r="B4056" s="1">
        <v>6</v>
      </c>
      <c r="C4056" s="1">
        <v>449</v>
      </c>
      <c r="D4056" s="1">
        <v>-1.524</v>
      </c>
      <c r="E4056" s="1">
        <v>0.44373000000000001</v>
      </c>
      <c r="F4056" s="1">
        <v>-1.1443E-2</v>
      </c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</row>
    <row r="4057" spans="1:17" x14ac:dyDescent="0.25">
      <c r="A4057" t="str">
        <f t="shared" si="63"/>
        <v>6_450</v>
      </c>
      <c r="B4057" s="1">
        <v>6</v>
      </c>
      <c r="C4057" s="1">
        <v>450</v>
      </c>
      <c r="D4057" s="1">
        <v>-1.6514</v>
      </c>
      <c r="E4057" s="1">
        <v>0.44311</v>
      </c>
      <c r="F4057" s="1">
        <v>1.5084E-2</v>
      </c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</row>
    <row r="4058" spans="1:17" x14ac:dyDescent="0.25">
      <c r="A4058" t="str">
        <f t="shared" si="63"/>
        <v>6_451</v>
      </c>
      <c r="B4058" s="1">
        <v>6</v>
      </c>
      <c r="C4058" s="1">
        <v>451</v>
      </c>
      <c r="D4058" s="1">
        <v>-1.4715</v>
      </c>
      <c r="E4058" s="1">
        <v>0.44251000000000001</v>
      </c>
      <c r="F4058" s="1">
        <v>-1.8374999999999999E-3</v>
      </c>
      <c r="G4058" s="1"/>
      <c r="H4058" s="1"/>
      <c r="I4058" s="1"/>
      <c r="J4058" s="1"/>
      <c r="K4058" s="1"/>
      <c r="L4058" s="78"/>
      <c r="M4058" s="1"/>
      <c r="N4058" s="1"/>
      <c r="O4058" s="1"/>
      <c r="P4058" s="1"/>
      <c r="Q4058" s="1"/>
    </row>
    <row r="4059" spans="1:17" x14ac:dyDescent="0.25">
      <c r="A4059" t="str">
        <f t="shared" si="63"/>
        <v>6_452</v>
      </c>
      <c r="B4059" s="1">
        <v>6</v>
      </c>
      <c r="C4059" s="1">
        <v>452</v>
      </c>
      <c r="D4059" s="1">
        <v>-1.6505000000000001</v>
      </c>
      <c r="E4059" s="1">
        <v>0.44197999999999998</v>
      </c>
      <c r="F4059" s="1">
        <v>-3.2870000000000003E-2</v>
      </c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</row>
    <row r="4060" spans="1:17" x14ac:dyDescent="0.25">
      <c r="A4060" t="str">
        <f t="shared" si="63"/>
        <v>6_453</v>
      </c>
      <c r="B4060" s="1">
        <v>6</v>
      </c>
      <c r="C4060" s="1">
        <v>453</v>
      </c>
      <c r="D4060" s="1">
        <v>-1.7126999999999999</v>
      </c>
      <c r="E4060" s="1">
        <v>0.44137999999999999</v>
      </c>
      <c r="F4060" s="1">
        <v>-6.3429999999999997E-3</v>
      </c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</row>
    <row r="4061" spans="1:17" x14ac:dyDescent="0.25">
      <c r="A4061" t="str">
        <f t="shared" si="63"/>
        <v>6_454</v>
      </c>
      <c r="B4061" s="1">
        <v>6</v>
      </c>
      <c r="C4061" s="1">
        <v>454</v>
      </c>
      <c r="D4061" s="1">
        <v>-1.736</v>
      </c>
      <c r="E4061" s="1">
        <v>0.44072</v>
      </c>
      <c r="F4061" s="1">
        <v>-1.1076000000000001E-2</v>
      </c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</row>
    <row r="4062" spans="1:17" x14ac:dyDescent="0.25">
      <c r="A4062" t="str">
        <f t="shared" si="63"/>
        <v>6_455</v>
      </c>
      <c r="B4062" s="1">
        <v>6</v>
      </c>
      <c r="C4062" s="1">
        <v>455</v>
      </c>
      <c r="D4062" s="1">
        <v>-1.7706</v>
      </c>
      <c r="E4062" s="1">
        <v>0.44005</v>
      </c>
      <c r="F4062" s="1">
        <v>5.3026000000000002E-3</v>
      </c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</row>
    <row r="4063" spans="1:17" x14ac:dyDescent="0.25">
      <c r="A4063" t="str">
        <f t="shared" si="63"/>
        <v>6_456</v>
      </c>
      <c r="B4063" s="1">
        <v>6</v>
      </c>
      <c r="C4063" s="1">
        <v>456</v>
      </c>
      <c r="D4063" s="1">
        <v>-2.0276000000000001</v>
      </c>
      <c r="E4063" s="1">
        <v>0.43930000000000002</v>
      </c>
      <c r="F4063" s="1">
        <v>-2.8241999999999998E-3</v>
      </c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</row>
    <row r="4064" spans="1:17" x14ac:dyDescent="0.25">
      <c r="A4064" t="str">
        <f t="shared" si="63"/>
        <v>6_457</v>
      </c>
      <c r="B4064" s="1">
        <v>6</v>
      </c>
      <c r="C4064" s="1">
        <v>457</v>
      </c>
      <c r="D4064" s="1">
        <v>-2.1322000000000001</v>
      </c>
      <c r="E4064" s="1">
        <v>0.43859999999999999</v>
      </c>
      <c r="F4064" s="1">
        <v>1.0608E-3</v>
      </c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</row>
    <row r="4065" spans="1:17" x14ac:dyDescent="0.25">
      <c r="A4065" t="str">
        <f t="shared" si="63"/>
        <v>6_458</v>
      </c>
      <c r="B4065" s="1">
        <v>6</v>
      </c>
      <c r="C4065" s="1">
        <v>458</v>
      </c>
      <c r="D4065" s="1">
        <v>-2.0219</v>
      </c>
      <c r="E4065" s="1">
        <v>0.43786000000000003</v>
      </c>
      <c r="F4065" s="1">
        <v>1.2167000000000001E-2</v>
      </c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</row>
    <row r="4066" spans="1:17" x14ac:dyDescent="0.25">
      <c r="A4066" t="str">
        <f t="shared" si="63"/>
        <v>6_459</v>
      </c>
      <c r="B4066" s="1">
        <v>6</v>
      </c>
      <c r="C4066" s="1">
        <v>459</v>
      </c>
      <c r="D4066" s="1">
        <v>-1.8238000000000001</v>
      </c>
      <c r="E4066" s="1">
        <v>0.43713000000000002</v>
      </c>
      <c r="F4066" s="1">
        <v>2.3199000000000001E-2</v>
      </c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</row>
    <row r="4067" spans="1:17" x14ac:dyDescent="0.25">
      <c r="A4067" t="str">
        <f t="shared" si="63"/>
        <v>6_460</v>
      </c>
      <c r="B4067" s="1">
        <v>6</v>
      </c>
      <c r="C4067" s="1">
        <v>460</v>
      </c>
      <c r="D4067" s="1">
        <v>-1.5273000000000001</v>
      </c>
      <c r="E4067" s="1">
        <v>0.4365</v>
      </c>
      <c r="F4067" s="1">
        <v>-2.7244000000000001E-2</v>
      </c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</row>
    <row r="4068" spans="1:17" x14ac:dyDescent="0.25">
      <c r="A4068" t="str">
        <f t="shared" si="63"/>
        <v>6_461</v>
      </c>
      <c r="B4068" s="1">
        <v>6</v>
      </c>
      <c r="C4068" s="1">
        <v>461</v>
      </c>
      <c r="D4068" s="1">
        <v>-1.4404999999999999</v>
      </c>
      <c r="E4068" s="1">
        <v>0.43591000000000002</v>
      </c>
      <c r="F4068" s="1">
        <v>-1.2277E-3</v>
      </c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</row>
    <row r="4069" spans="1:17" x14ac:dyDescent="0.25">
      <c r="A4069" t="str">
        <f t="shared" si="63"/>
        <v>6_462</v>
      </c>
      <c r="B4069" s="1">
        <v>6</v>
      </c>
      <c r="C4069" s="1">
        <v>462</v>
      </c>
      <c r="D4069" s="1">
        <v>-1.4699</v>
      </c>
      <c r="E4069" s="1">
        <v>0.43536999999999998</v>
      </c>
      <c r="F4069" s="1">
        <v>7.2738000000000002E-4</v>
      </c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</row>
    <row r="4070" spans="1:17" x14ac:dyDescent="0.25">
      <c r="A4070" t="str">
        <f t="shared" si="63"/>
        <v>6_463</v>
      </c>
      <c r="B4070" s="1">
        <v>6</v>
      </c>
      <c r="C4070" s="1">
        <v>463</v>
      </c>
      <c r="D4070" s="1">
        <v>-1.6355</v>
      </c>
      <c r="E4070" s="1">
        <v>0.43484</v>
      </c>
      <c r="F4070" s="1">
        <v>-1.4699E-2</v>
      </c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</row>
    <row r="4071" spans="1:17" x14ac:dyDescent="0.25">
      <c r="A4071" t="str">
        <f t="shared" si="63"/>
        <v>6_464</v>
      </c>
      <c r="B4071" s="1">
        <v>6</v>
      </c>
      <c r="C4071" s="1">
        <v>464</v>
      </c>
      <c r="D4071" s="1">
        <v>-1.86</v>
      </c>
      <c r="E4071" s="1">
        <v>0.43420999999999998</v>
      </c>
      <c r="F4071" s="1">
        <v>-1.5803000000000001E-2</v>
      </c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</row>
    <row r="4072" spans="1:17" x14ac:dyDescent="0.25">
      <c r="A4072" t="str">
        <f t="shared" si="63"/>
        <v>6_465</v>
      </c>
      <c r="B4072" s="1">
        <v>6</v>
      </c>
      <c r="C4072" s="1">
        <v>465</v>
      </c>
      <c r="D4072" s="1">
        <v>-2.1122000000000001</v>
      </c>
      <c r="E4072" s="1">
        <v>0.43351000000000001</v>
      </c>
      <c r="F4072" s="1">
        <v>-7.8759999999999993E-3</v>
      </c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</row>
    <row r="4073" spans="1:17" x14ac:dyDescent="0.25">
      <c r="A4073" t="str">
        <f t="shared" si="63"/>
        <v>6_466</v>
      </c>
      <c r="B4073" s="1">
        <v>6</v>
      </c>
      <c r="C4073" s="1">
        <v>466</v>
      </c>
      <c r="D4073" s="1">
        <v>-1.8010999999999999</v>
      </c>
      <c r="E4073" s="1">
        <v>0.43282999999999999</v>
      </c>
      <c r="F4073" s="1">
        <v>2.0081999999999999E-2</v>
      </c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</row>
    <row r="4074" spans="1:17" x14ac:dyDescent="0.25">
      <c r="A4074" t="str">
        <f t="shared" si="63"/>
        <v>6_467</v>
      </c>
      <c r="B4074" s="1">
        <v>6</v>
      </c>
      <c r="C4074" s="1">
        <v>467</v>
      </c>
      <c r="D4074" s="1">
        <v>-1.5701000000000001</v>
      </c>
      <c r="E4074" s="1">
        <v>0.43226999999999999</v>
      </c>
      <c r="F4074" s="1">
        <v>5.7971999999999997E-3</v>
      </c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</row>
    <row r="4075" spans="1:17" x14ac:dyDescent="0.25">
      <c r="A4075" t="str">
        <f t="shared" si="63"/>
        <v>6_468</v>
      </c>
      <c r="B4075" s="1">
        <v>6</v>
      </c>
      <c r="C4075" s="1">
        <v>468</v>
      </c>
      <c r="D4075" s="1">
        <v>-1.4269000000000001</v>
      </c>
      <c r="E4075" s="1">
        <v>0.43170999999999998</v>
      </c>
      <c r="F4075" s="1">
        <v>5.6110999999999999E-3</v>
      </c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</row>
    <row r="4076" spans="1:17" x14ac:dyDescent="0.25">
      <c r="A4076" t="str">
        <f t="shared" si="63"/>
        <v>6_469</v>
      </c>
      <c r="B4076" s="1">
        <v>6</v>
      </c>
      <c r="C4076" s="1">
        <v>469</v>
      </c>
      <c r="D4076" s="1">
        <v>-1.8358000000000001</v>
      </c>
      <c r="E4076" s="1">
        <v>0.43114000000000002</v>
      </c>
      <c r="F4076" s="1">
        <v>-9.6872E-3</v>
      </c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</row>
    <row r="4077" spans="1:17" x14ac:dyDescent="0.25">
      <c r="A4077" t="str">
        <f t="shared" si="63"/>
        <v>6_470</v>
      </c>
      <c r="B4077" s="1">
        <v>6</v>
      </c>
      <c r="C4077" s="1">
        <v>470</v>
      </c>
      <c r="D4077" s="1">
        <v>-1.3842000000000001</v>
      </c>
      <c r="E4077" s="1">
        <v>0.43057000000000001</v>
      </c>
      <c r="F4077" s="1">
        <v>9.5566999999999996E-3</v>
      </c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</row>
    <row r="4078" spans="1:17" x14ac:dyDescent="0.25">
      <c r="A4078" t="str">
        <f t="shared" si="63"/>
        <v>6_471</v>
      </c>
      <c r="B4078" s="1">
        <v>6</v>
      </c>
      <c r="C4078" s="1">
        <v>471</v>
      </c>
      <c r="D4078" s="1">
        <v>-1.4044000000000001</v>
      </c>
      <c r="E4078" s="1">
        <v>0.43004999999999999</v>
      </c>
      <c r="F4078" s="1">
        <v>7.1270000000000003E-4</v>
      </c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</row>
    <row r="4079" spans="1:17" x14ac:dyDescent="0.25">
      <c r="A4079" t="str">
        <f t="shared" si="63"/>
        <v>6_472</v>
      </c>
      <c r="B4079" s="1">
        <v>6</v>
      </c>
      <c r="C4079" s="1">
        <v>472</v>
      </c>
      <c r="D4079" s="1">
        <v>-1.5484</v>
      </c>
      <c r="E4079" s="1">
        <v>0.42949999999999999</v>
      </c>
      <c r="F4079" s="1">
        <v>8.2667000000000005E-4</v>
      </c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</row>
    <row r="4080" spans="1:17" x14ac:dyDescent="0.25">
      <c r="A4080" t="str">
        <f t="shared" si="63"/>
        <v>6_473</v>
      </c>
      <c r="B4080" s="1">
        <v>6</v>
      </c>
      <c r="C4080" s="1">
        <v>473</v>
      </c>
      <c r="D4080" s="1">
        <v>-1.7697000000000001</v>
      </c>
      <c r="E4080" s="1">
        <v>0.42888999999999999</v>
      </c>
      <c r="F4080" s="1">
        <v>5.9156E-3</v>
      </c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</row>
    <row r="4081" spans="1:17" x14ac:dyDescent="0.25">
      <c r="A4081" t="str">
        <f t="shared" si="63"/>
        <v>6_474</v>
      </c>
      <c r="B4081" s="1">
        <v>6</v>
      </c>
      <c r="C4081" s="1">
        <v>474</v>
      </c>
      <c r="D4081" s="1">
        <v>-2.2383999999999999</v>
      </c>
      <c r="E4081" s="1">
        <v>0.42817</v>
      </c>
      <c r="F4081" s="1">
        <v>-1.6462999999999998E-2</v>
      </c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</row>
    <row r="4082" spans="1:17" x14ac:dyDescent="0.25">
      <c r="A4082" t="str">
        <f t="shared" si="63"/>
        <v>6_475</v>
      </c>
      <c r="B4082" s="1">
        <v>6</v>
      </c>
      <c r="C4082" s="1">
        <v>475</v>
      </c>
      <c r="D4082" s="1">
        <v>-1.5508999999999999</v>
      </c>
      <c r="E4082" s="1">
        <v>0.42752000000000001</v>
      </c>
      <c r="F4082" s="1">
        <v>-7.6717E-3</v>
      </c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</row>
    <row r="4083" spans="1:17" x14ac:dyDescent="0.25">
      <c r="A4083" t="str">
        <f t="shared" si="63"/>
        <v>6_476</v>
      </c>
      <c r="B4083" s="1">
        <v>6</v>
      </c>
      <c r="C4083" s="1">
        <v>476</v>
      </c>
      <c r="D4083" s="1">
        <v>-1.4308000000000001</v>
      </c>
      <c r="E4083" s="1">
        <v>0.42696000000000001</v>
      </c>
      <c r="F4083" s="1">
        <v>-3.2177999999999998E-2</v>
      </c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</row>
    <row r="4084" spans="1:17" x14ac:dyDescent="0.25">
      <c r="A4084" t="str">
        <f t="shared" si="63"/>
        <v>6_477</v>
      </c>
      <c r="B4084" s="1">
        <v>6</v>
      </c>
      <c r="C4084" s="1">
        <v>477</v>
      </c>
      <c r="D4084" s="1">
        <v>-1.0624</v>
      </c>
      <c r="E4084" s="1">
        <v>0.42651</v>
      </c>
      <c r="F4084" s="1">
        <v>1.8165000000000001E-2</v>
      </c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</row>
    <row r="4085" spans="1:17" x14ac:dyDescent="0.25">
      <c r="A4085" t="str">
        <f t="shared" si="63"/>
        <v>6_478</v>
      </c>
      <c r="B4085" s="1">
        <v>6</v>
      </c>
      <c r="C4085" s="1">
        <v>478</v>
      </c>
      <c r="D4085" s="1">
        <v>-1.4534</v>
      </c>
      <c r="E4085" s="1">
        <v>0.42603999999999997</v>
      </c>
      <c r="F4085" s="1">
        <v>-1.2773E-2</v>
      </c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</row>
    <row r="4086" spans="1:17" x14ac:dyDescent="0.25">
      <c r="A4086" t="str">
        <f t="shared" si="63"/>
        <v>6_479</v>
      </c>
      <c r="B4086" s="1">
        <v>6</v>
      </c>
      <c r="C4086" s="1">
        <v>479</v>
      </c>
      <c r="D4086" s="1">
        <v>-1.8829</v>
      </c>
      <c r="E4086" s="1">
        <v>0.42544999999999999</v>
      </c>
      <c r="F4086" s="1">
        <v>-2.6277999999999999E-2</v>
      </c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</row>
    <row r="4087" spans="1:17" x14ac:dyDescent="0.25">
      <c r="A4087" t="str">
        <f t="shared" si="63"/>
        <v>6_480</v>
      </c>
      <c r="B4087" s="1">
        <v>6</v>
      </c>
      <c r="C4087" s="1">
        <v>480</v>
      </c>
      <c r="D4087" s="1">
        <v>-1.9978</v>
      </c>
      <c r="E4087" s="1">
        <v>0.42481000000000002</v>
      </c>
      <c r="F4087" s="1">
        <v>-3.2370000000000003E-2</v>
      </c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</row>
    <row r="4088" spans="1:17" x14ac:dyDescent="0.25">
      <c r="A4088" t="str">
        <f t="shared" si="63"/>
        <v>6_481</v>
      </c>
      <c r="B4088" s="1">
        <v>6</v>
      </c>
      <c r="C4088" s="1">
        <v>481</v>
      </c>
      <c r="D4088" s="1">
        <v>-2.2023000000000001</v>
      </c>
      <c r="E4088" s="1">
        <v>0.42403000000000002</v>
      </c>
      <c r="F4088" s="1">
        <v>8.0116000000000007E-3</v>
      </c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</row>
    <row r="4089" spans="1:17" x14ac:dyDescent="0.25">
      <c r="A4089" t="str">
        <f t="shared" si="63"/>
        <v>6_482</v>
      </c>
      <c r="B4089" s="1">
        <v>6</v>
      </c>
      <c r="C4089" s="1">
        <v>482</v>
      </c>
      <c r="D4089" s="1">
        <v>-2.4119000000000002</v>
      </c>
      <c r="E4089" s="1">
        <v>0.42320000000000002</v>
      </c>
      <c r="F4089" s="1">
        <v>-4.8139000000000003E-3</v>
      </c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</row>
    <row r="4090" spans="1:17" x14ac:dyDescent="0.25">
      <c r="A4090" t="str">
        <f t="shared" si="63"/>
        <v>6_483</v>
      </c>
      <c r="B4090" s="1">
        <v>6</v>
      </c>
      <c r="C4090" s="1">
        <v>483</v>
      </c>
      <c r="D4090" s="1">
        <v>-2.3174999999999999</v>
      </c>
      <c r="E4090" s="1">
        <v>0.42237000000000002</v>
      </c>
      <c r="F4090" s="1">
        <v>-4.3227999999999999E-3</v>
      </c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</row>
    <row r="4091" spans="1:17" x14ac:dyDescent="0.25">
      <c r="A4091" t="str">
        <f t="shared" si="63"/>
        <v>6_484</v>
      </c>
      <c r="B4091" s="1">
        <v>6</v>
      </c>
      <c r="C4091" s="1">
        <v>484</v>
      </c>
      <c r="D4091" s="1">
        <v>-2.3157999999999999</v>
      </c>
      <c r="E4091" s="1">
        <v>0.42155999999999999</v>
      </c>
      <c r="F4091" s="1">
        <v>5.1958999999999998E-3</v>
      </c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</row>
    <row r="4092" spans="1:17" x14ac:dyDescent="0.25">
      <c r="A4092" t="str">
        <f t="shared" si="63"/>
        <v>6_485</v>
      </c>
      <c r="B4092" s="1">
        <v>6</v>
      </c>
      <c r="C4092" s="1">
        <v>485</v>
      </c>
      <c r="D4092" s="1">
        <v>-1.8161</v>
      </c>
      <c r="E4092" s="1">
        <v>0.42082000000000003</v>
      </c>
      <c r="F4092" s="1">
        <v>1.0177E-2</v>
      </c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</row>
    <row r="4093" spans="1:17" x14ac:dyDescent="0.25">
      <c r="A4093" t="str">
        <f t="shared" si="63"/>
        <v>6_486</v>
      </c>
      <c r="B4093" s="1">
        <v>6</v>
      </c>
      <c r="C4093" s="1">
        <v>486</v>
      </c>
      <c r="D4093" s="1">
        <v>-1.8118000000000001</v>
      </c>
      <c r="E4093" s="1">
        <v>0.42015000000000002</v>
      </c>
      <c r="F4093" s="1">
        <v>6.8288000000000003E-3</v>
      </c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</row>
    <row r="4094" spans="1:17" x14ac:dyDescent="0.25">
      <c r="A4094" t="str">
        <f t="shared" si="63"/>
        <v>6_487</v>
      </c>
      <c r="B4094" s="1">
        <v>6</v>
      </c>
      <c r="C4094" s="1">
        <v>487</v>
      </c>
      <c r="D4094" s="1">
        <v>-1.7242</v>
      </c>
      <c r="E4094" s="1">
        <v>0.41954000000000002</v>
      </c>
      <c r="F4094" s="1">
        <v>7.7383E-3</v>
      </c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</row>
    <row r="4095" spans="1:17" x14ac:dyDescent="0.25">
      <c r="A4095" t="str">
        <f t="shared" si="63"/>
        <v>6_488</v>
      </c>
      <c r="B4095" s="1">
        <v>6</v>
      </c>
      <c r="C4095" s="1">
        <v>488</v>
      </c>
      <c r="D4095" s="1">
        <v>-1.3754999999999999</v>
      </c>
      <c r="E4095" s="1">
        <v>0.41904000000000002</v>
      </c>
      <c r="F4095" s="1">
        <v>-2.5008999999999999E-3</v>
      </c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</row>
    <row r="4096" spans="1:17" x14ac:dyDescent="0.25">
      <c r="A4096" t="str">
        <f t="shared" si="63"/>
        <v>6_489</v>
      </c>
      <c r="B4096" s="1">
        <v>6</v>
      </c>
      <c r="C4096" s="1">
        <v>489</v>
      </c>
      <c r="D4096" s="1">
        <v>-1.6376999999999999</v>
      </c>
      <c r="E4096" s="1">
        <v>0.41849999999999998</v>
      </c>
      <c r="F4096" s="1">
        <v>-1.9189000000000001E-2</v>
      </c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</row>
    <row r="4097" spans="1:17" x14ac:dyDescent="0.25">
      <c r="A4097" t="str">
        <f t="shared" si="63"/>
        <v>6_490</v>
      </c>
      <c r="B4097" s="1">
        <v>6</v>
      </c>
      <c r="C4097" s="1">
        <v>490</v>
      </c>
      <c r="D4097" s="1">
        <v>-1.7806999999999999</v>
      </c>
      <c r="E4097" s="1">
        <v>0.41789999999999999</v>
      </c>
      <c r="F4097" s="1">
        <v>-1.4656000000000001E-2</v>
      </c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</row>
    <row r="4098" spans="1:17" x14ac:dyDescent="0.25">
      <c r="A4098" t="str">
        <f t="shared" si="63"/>
        <v>6_491</v>
      </c>
      <c r="B4098" s="1">
        <v>6</v>
      </c>
      <c r="C4098" s="1">
        <v>491</v>
      </c>
      <c r="D4098" s="1">
        <v>-1.857</v>
      </c>
      <c r="E4098" s="1">
        <v>0.41726000000000002</v>
      </c>
      <c r="F4098" s="1">
        <v>-1.1974E-2</v>
      </c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</row>
    <row r="4099" spans="1:17" x14ac:dyDescent="0.25">
      <c r="A4099" t="str">
        <f t="shared" ref="A4099:A4162" si="64">B4099&amp;"_"&amp;C4099</f>
        <v>6_492</v>
      </c>
      <c r="B4099" s="1">
        <v>6</v>
      </c>
      <c r="C4099" s="1">
        <v>492</v>
      </c>
      <c r="D4099" s="1">
        <v>-2.1032999999999999</v>
      </c>
      <c r="E4099" s="1">
        <v>0.41654999999999998</v>
      </c>
      <c r="F4099" s="1">
        <v>-3.7827999999999998E-3</v>
      </c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</row>
    <row r="4100" spans="1:17" x14ac:dyDescent="0.25">
      <c r="A4100" t="str">
        <f t="shared" si="64"/>
        <v>6_493</v>
      </c>
      <c r="B4100" s="1">
        <v>6</v>
      </c>
      <c r="C4100" s="1">
        <v>493</v>
      </c>
      <c r="D4100" s="1">
        <v>-1.9596</v>
      </c>
      <c r="E4100" s="1">
        <v>0.41587000000000002</v>
      </c>
      <c r="F4100" s="1">
        <v>-8.5766000000000002E-3</v>
      </c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</row>
    <row r="4101" spans="1:17" x14ac:dyDescent="0.25">
      <c r="A4101" t="str">
        <f t="shared" si="64"/>
        <v>6_494</v>
      </c>
      <c r="B4101" s="1">
        <v>6</v>
      </c>
      <c r="C4101" s="1">
        <v>494</v>
      </c>
      <c r="D4101" s="1">
        <v>-1.9589000000000001</v>
      </c>
      <c r="E4101" s="1">
        <v>0.41515999999999997</v>
      </c>
      <c r="F4101" s="1">
        <v>1.5351E-3</v>
      </c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</row>
    <row r="4102" spans="1:17" x14ac:dyDescent="0.25">
      <c r="A4102" t="str">
        <f t="shared" si="64"/>
        <v>6_495</v>
      </c>
      <c r="B4102" s="1">
        <v>6</v>
      </c>
      <c r="C4102" s="1">
        <v>495</v>
      </c>
      <c r="D4102" s="1">
        <v>-1.5376000000000001</v>
      </c>
      <c r="E4102" s="1">
        <v>0.41456999999999999</v>
      </c>
      <c r="F4102" s="1">
        <v>-2.4220999999999999E-2</v>
      </c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</row>
    <row r="4103" spans="1:17" x14ac:dyDescent="0.25">
      <c r="A4103" t="str">
        <f t="shared" si="64"/>
        <v>6_496</v>
      </c>
      <c r="B4103" s="1">
        <v>6</v>
      </c>
      <c r="C4103" s="1">
        <v>496</v>
      </c>
      <c r="D4103" s="1">
        <v>-2.0760999999999998</v>
      </c>
      <c r="E4103" s="1">
        <v>0.41388999999999998</v>
      </c>
      <c r="F4103" s="1">
        <v>-7.6279E-3</v>
      </c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</row>
    <row r="4104" spans="1:17" x14ac:dyDescent="0.25">
      <c r="A4104" t="str">
        <f t="shared" si="64"/>
        <v>6_497</v>
      </c>
      <c r="B4104" s="1">
        <v>6</v>
      </c>
      <c r="C4104" s="1">
        <v>497</v>
      </c>
      <c r="D4104" s="1">
        <v>-2.4575999999999998</v>
      </c>
      <c r="E4104" s="1">
        <v>0.41305999999999998</v>
      </c>
      <c r="F4104" s="1">
        <v>-3.2807000000000001E-3</v>
      </c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</row>
    <row r="4105" spans="1:17" x14ac:dyDescent="0.25">
      <c r="A4105" t="str">
        <f t="shared" si="64"/>
        <v>6_498</v>
      </c>
      <c r="B4105" s="1">
        <v>6</v>
      </c>
      <c r="C4105" s="1">
        <v>498</v>
      </c>
      <c r="D4105" s="1">
        <v>-2.4034</v>
      </c>
      <c r="E4105" s="1">
        <v>0.41226000000000002</v>
      </c>
      <c r="F4105" s="1">
        <v>-1.9782000000000001E-2</v>
      </c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</row>
    <row r="4106" spans="1:17" x14ac:dyDescent="0.25">
      <c r="A4106" t="str">
        <f t="shared" si="64"/>
        <v>6_499</v>
      </c>
      <c r="B4106" s="1">
        <v>6</v>
      </c>
      <c r="C4106" s="1">
        <v>499</v>
      </c>
      <c r="D4106" s="1">
        <v>-2.5169999999999999</v>
      </c>
      <c r="E4106" s="1">
        <v>0.41141</v>
      </c>
      <c r="F4106" s="1">
        <v>2.2409999999999999E-2</v>
      </c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</row>
    <row r="4107" spans="1:17" x14ac:dyDescent="0.25">
      <c r="A4107" t="str">
        <f t="shared" si="64"/>
        <v>6_500</v>
      </c>
      <c r="B4107" s="1">
        <v>6</v>
      </c>
      <c r="C4107" s="1">
        <v>500</v>
      </c>
      <c r="D4107" s="1">
        <v>-2.5575999999999999</v>
      </c>
      <c r="E4107" s="1">
        <v>0.41050999999999999</v>
      </c>
      <c r="F4107" s="1">
        <v>-2.0285999999999998E-2</v>
      </c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</row>
    <row r="4108" spans="1:17" x14ac:dyDescent="0.25">
      <c r="A4108" t="str">
        <f t="shared" si="64"/>
        <v>6_501</v>
      </c>
      <c r="B4108" s="1">
        <v>6</v>
      </c>
      <c r="C4108" s="1">
        <v>501</v>
      </c>
      <c r="D4108" s="1">
        <v>-2.9167999999999998</v>
      </c>
      <c r="E4108" s="1">
        <v>0.40958</v>
      </c>
      <c r="F4108" s="1">
        <v>-1.4304000000000001E-2</v>
      </c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</row>
    <row r="4109" spans="1:17" x14ac:dyDescent="0.25">
      <c r="A4109" t="str">
        <f t="shared" si="64"/>
        <v>6_502</v>
      </c>
      <c r="B4109" s="1">
        <v>6</v>
      </c>
      <c r="C4109" s="1">
        <v>502</v>
      </c>
      <c r="D4109" s="1">
        <v>-2.9009999999999998</v>
      </c>
      <c r="E4109" s="1">
        <v>0.40856999999999999</v>
      </c>
      <c r="F4109" s="1">
        <v>8.0762999999999998E-3</v>
      </c>
      <c r="G4109" s="1"/>
      <c r="H4109" s="1"/>
      <c r="I4109" s="1"/>
      <c r="J4109" s="1"/>
      <c r="K4109" s="1"/>
      <c r="L4109" s="1"/>
      <c r="M4109" s="1"/>
      <c r="N4109" s="78"/>
      <c r="O4109" s="1"/>
      <c r="P4109" s="1"/>
      <c r="Q4109" s="1"/>
    </row>
    <row r="4110" spans="1:17" x14ac:dyDescent="0.25">
      <c r="A4110" t="str">
        <f t="shared" si="64"/>
        <v>6_503</v>
      </c>
      <c r="B4110" s="1">
        <v>6</v>
      </c>
      <c r="C4110" s="1">
        <v>503</v>
      </c>
      <c r="D4110" s="1">
        <v>-2.8950999999999998</v>
      </c>
      <c r="E4110" s="1">
        <v>0.40758</v>
      </c>
      <c r="F4110" s="1">
        <v>2.8027999999999998E-3</v>
      </c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</row>
    <row r="4111" spans="1:17" x14ac:dyDescent="0.25">
      <c r="A4111" t="str">
        <f t="shared" si="64"/>
        <v>6_504</v>
      </c>
      <c r="B4111" s="1">
        <v>6</v>
      </c>
      <c r="C4111" s="1">
        <v>504</v>
      </c>
      <c r="D4111" s="1">
        <v>-3.0800999999999998</v>
      </c>
      <c r="E4111" s="1">
        <v>0.40659000000000001</v>
      </c>
      <c r="F4111" s="1">
        <v>-7.8358000000000004E-3</v>
      </c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</row>
    <row r="4112" spans="1:17" x14ac:dyDescent="0.25">
      <c r="A4112" t="str">
        <f t="shared" si="64"/>
        <v>6_505</v>
      </c>
      <c r="B4112" s="1">
        <v>6</v>
      </c>
      <c r="C4112" s="1">
        <v>505</v>
      </c>
      <c r="D4112" s="1">
        <v>-3.1318999999999999</v>
      </c>
      <c r="E4112" s="1">
        <v>0.40556999999999999</v>
      </c>
      <c r="F4112" s="1">
        <v>1.294E-2</v>
      </c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</row>
    <row r="4113" spans="1:17" x14ac:dyDescent="0.25">
      <c r="A4113" t="str">
        <f t="shared" si="64"/>
        <v>6_506</v>
      </c>
      <c r="B4113" s="1">
        <v>6</v>
      </c>
      <c r="C4113" s="1">
        <v>506</v>
      </c>
      <c r="D4113" s="1">
        <v>-3.3792</v>
      </c>
      <c r="E4113" s="1">
        <v>0.40444999999999998</v>
      </c>
      <c r="F4113" s="1">
        <v>-1.6216999999999999E-2</v>
      </c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</row>
    <row r="4114" spans="1:17" x14ac:dyDescent="0.25">
      <c r="A4114" t="str">
        <f t="shared" si="64"/>
        <v>6_507</v>
      </c>
      <c r="B4114" s="1">
        <v>6</v>
      </c>
      <c r="C4114" s="1">
        <v>507</v>
      </c>
      <c r="D4114" s="1">
        <v>-3.6646000000000001</v>
      </c>
      <c r="E4114" s="1">
        <v>0.40328999999999998</v>
      </c>
      <c r="F4114" s="1">
        <v>-1.2836999999999999E-2</v>
      </c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</row>
    <row r="4115" spans="1:17" x14ac:dyDescent="0.25">
      <c r="A4115" t="str">
        <f t="shared" si="64"/>
        <v>6_508</v>
      </c>
      <c r="B4115" s="1">
        <v>6</v>
      </c>
      <c r="C4115" s="1">
        <v>508</v>
      </c>
      <c r="D4115" s="1">
        <v>-3.7042999999999999</v>
      </c>
      <c r="E4115" s="1">
        <v>0.40205999999999997</v>
      </c>
      <c r="F4115" s="1">
        <v>1.1946E-2</v>
      </c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</row>
    <row r="4116" spans="1:17" x14ac:dyDescent="0.25">
      <c r="A4116" t="str">
        <f t="shared" si="64"/>
        <v>6_509</v>
      </c>
      <c r="B4116" s="1">
        <v>6</v>
      </c>
      <c r="C4116" s="1">
        <v>509</v>
      </c>
      <c r="D4116" s="1">
        <v>-3.9668999999999999</v>
      </c>
      <c r="E4116" s="1">
        <v>0.40078999999999998</v>
      </c>
      <c r="F4116" s="1">
        <v>-1.6154000000000002E-2</v>
      </c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</row>
    <row r="4117" spans="1:17" x14ac:dyDescent="0.25">
      <c r="A4117" t="str">
        <f t="shared" si="64"/>
        <v>6_510</v>
      </c>
      <c r="B4117" s="1">
        <v>6</v>
      </c>
      <c r="C4117" s="1">
        <v>510</v>
      </c>
      <c r="D4117" s="1">
        <v>-3.7381000000000002</v>
      </c>
      <c r="E4117" s="1">
        <v>0.39955000000000002</v>
      </c>
      <c r="F4117" s="1">
        <v>2.0050999999999999E-2</v>
      </c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</row>
    <row r="4118" spans="1:17" x14ac:dyDescent="0.25">
      <c r="A4118" t="str">
        <f t="shared" si="64"/>
        <v>6_511</v>
      </c>
      <c r="B4118" s="1">
        <v>6</v>
      </c>
      <c r="C4118" s="1">
        <v>511</v>
      </c>
      <c r="D4118" s="1">
        <v>-3.4561000000000002</v>
      </c>
      <c r="E4118" s="1">
        <v>0.39834999999999998</v>
      </c>
      <c r="F4118" s="1">
        <v>1.0251E-2</v>
      </c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</row>
    <row r="4119" spans="1:17" x14ac:dyDescent="0.25">
      <c r="A4119" t="str">
        <f t="shared" si="64"/>
        <v>6_512</v>
      </c>
      <c r="B4119" s="1">
        <v>6</v>
      </c>
      <c r="C4119" s="1">
        <v>512</v>
      </c>
      <c r="D4119" s="1">
        <v>-3.8130999999999999</v>
      </c>
      <c r="E4119" s="1">
        <v>0.39711999999999997</v>
      </c>
      <c r="F4119" s="1">
        <v>-1.5539000000000001E-2</v>
      </c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</row>
    <row r="4120" spans="1:17" x14ac:dyDescent="0.25">
      <c r="A4120" t="str">
        <f t="shared" si="64"/>
        <v>6_513</v>
      </c>
      <c r="B4120" s="1">
        <v>6</v>
      </c>
      <c r="C4120" s="1">
        <v>513</v>
      </c>
      <c r="D4120" s="1">
        <v>-3.4203000000000001</v>
      </c>
      <c r="E4120" s="1">
        <v>0.39589000000000002</v>
      </c>
      <c r="F4120" s="1">
        <v>-6.1434999999999997E-3</v>
      </c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</row>
    <row r="4121" spans="1:17" x14ac:dyDescent="0.25">
      <c r="A4121" t="str">
        <f t="shared" si="64"/>
        <v>6_514</v>
      </c>
      <c r="B4121" s="1">
        <v>6</v>
      </c>
      <c r="C4121" s="1">
        <v>514</v>
      </c>
      <c r="D4121" s="1">
        <v>-3.1598000000000002</v>
      </c>
      <c r="E4121" s="1">
        <v>0.39485999999999999</v>
      </c>
      <c r="F4121" s="1">
        <v>4.317E-2</v>
      </c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</row>
    <row r="4122" spans="1:17" x14ac:dyDescent="0.25">
      <c r="A4122" t="str">
        <f t="shared" si="64"/>
        <v>6_515</v>
      </c>
      <c r="B4122" s="1">
        <v>6</v>
      </c>
      <c r="C4122" s="1">
        <v>515</v>
      </c>
      <c r="D4122" s="1">
        <v>-2.9470000000000001</v>
      </c>
      <c r="E4122" s="1">
        <v>0.39388000000000001</v>
      </c>
      <c r="F4122" s="1">
        <v>-7.6187E-3</v>
      </c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</row>
    <row r="4123" spans="1:17" x14ac:dyDescent="0.25">
      <c r="A4123" t="str">
        <f t="shared" si="64"/>
        <v>6_516</v>
      </c>
      <c r="B4123" s="1">
        <v>6</v>
      </c>
      <c r="C4123" s="1">
        <v>516</v>
      </c>
      <c r="D4123" s="1">
        <v>-2.6619999999999999</v>
      </c>
      <c r="E4123" s="1">
        <v>0.39291999999999999</v>
      </c>
      <c r="F4123" s="1">
        <v>1.487E-2</v>
      </c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</row>
    <row r="4124" spans="1:17" x14ac:dyDescent="0.25">
      <c r="A4124" t="str">
        <f t="shared" si="64"/>
        <v>6_517</v>
      </c>
      <c r="B4124" s="1">
        <v>6</v>
      </c>
      <c r="C4124" s="1">
        <v>517</v>
      </c>
      <c r="D4124" s="1">
        <v>-2.0760000000000001</v>
      </c>
      <c r="E4124" s="1">
        <v>0.39215</v>
      </c>
      <c r="F4124" s="1">
        <v>1.3772E-2</v>
      </c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</row>
    <row r="4125" spans="1:17" x14ac:dyDescent="0.25">
      <c r="A4125" t="str">
        <f t="shared" si="64"/>
        <v>6_518</v>
      </c>
      <c r="B4125" s="1">
        <v>6</v>
      </c>
      <c r="C4125" s="1">
        <v>518</v>
      </c>
      <c r="D4125" s="1">
        <v>-1.5226</v>
      </c>
      <c r="E4125" s="1">
        <v>0.3916</v>
      </c>
      <c r="F4125" s="1">
        <v>2.4877E-2</v>
      </c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</row>
    <row r="4126" spans="1:17" x14ac:dyDescent="0.25">
      <c r="A4126" t="str">
        <f t="shared" si="64"/>
        <v>6_519</v>
      </c>
      <c r="B4126" s="1">
        <v>6</v>
      </c>
      <c r="C4126" s="1">
        <v>519</v>
      </c>
      <c r="D4126" s="1">
        <v>-1.6408</v>
      </c>
      <c r="E4126" s="1">
        <v>0.3911</v>
      </c>
      <c r="F4126" s="1">
        <v>-1.5900999999999998E-2</v>
      </c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</row>
    <row r="4127" spans="1:17" x14ac:dyDescent="0.25">
      <c r="A4127" t="str">
        <f t="shared" si="64"/>
        <v>6_520</v>
      </c>
      <c r="B4127" s="1">
        <v>6</v>
      </c>
      <c r="C4127" s="1">
        <v>520</v>
      </c>
      <c r="D4127" s="1">
        <v>-1.4186000000000001</v>
      </c>
      <c r="E4127" s="1">
        <v>0.39062000000000002</v>
      </c>
      <c r="F4127" s="1">
        <v>-2.5097999999999999E-2</v>
      </c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</row>
    <row r="4128" spans="1:17" x14ac:dyDescent="0.25">
      <c r="A4128" t="str">
        <f t="shared" si="64"/>
        <v>6_521</v>
      </c>
      <c r="B4128" s="1">
        <v>6</v>
      </c>
      <c r="C4128" s="1">
        <v>521</v>
      </c>
      <c r="D4128" s="1">
        <v>-0.93474000000000002</v>
      </c>
      <c r="E4128" s="1">
        <v>0.39024999999999999</v>
      </c>
      <c r="F4128" s="1">
        <v>1.0047999999999999E-3</v>
      </c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</row>
    <row r="4129" spans="1:17" x14ac:dyDescent="0.25">
      <c r="A4129" t="str">
        <f t="shared" si="64"/>
        <v>6_522</v>
      </c>
      <c r="B4129" s="1">
        <v>6</v>
      </c>
      <c r="C4129" s="1">
        <v>522</v>
      </c>
      <c r="D4129" s="1">
        <v>-0.70599000000000001</v>
      </c>
      <c r="E4129" s="1">
        <v>0.39001999999999998</v>
      </c>
      <c r="F4129" s="1">
        <v>-7.5684000000000003E-3</v>
      </c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</row>
    <row r="4130" spans="1:17" x14ac:dyDescent="0.25">
      <c r="A4130" t="str">
        <f t="shared" si="64"/>
        <v>6_523</v>
      </c>
      <c r="B4130" s="1">
        <v>6</v>
      </c>
      <c r="C4130" s="1">
        <v>523</v>
      </c>
      <c r="D4130" s="1">
        <v>-1.3352999999999999</v>
      </c>
      <c r="E4130" s="1">
        <v>0.38971</v>
      </c>
      <c r="F4130" s="1">
        <v>-2.2969E-2</v>
      </c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</row>
    <row r="4131" spans="1:17" x14ac:dyDescent="0.25">
      <c r="A4131" t="str">
        <f t="shared" si="64"/>
        <v>6_524</v>
      </c>
      <c r="B4131" s="1">
        <v>6</v>
      </c>
      <c r="C4131" s="1">
        <v>524</v>
      </c>
      <c r="D4131" s="1">
        <v>-1.2722</v>
      </c>
      <c r="E4131" s="1">
        <v>0.38929999999999998</v>
      </c>
      <c r="F4131" s="1">
        <v>-1.8821000000000001E-2</v>
      </c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</row>
    <row r="4132" spans="1:17" x14ac:dyDescent="0.25">
      <c r="A4132" t="str">
        <f t="shared" si="64"/>
        <v>6_525</v>
      </c>
      <c r="B4132" s="1">
        <v>6</v>
      </c>
      <c r="C4132" s="1">
        <v>525</v>
      </c>
      <c r="D4132" s="1">
        <v>-0.98387000000000002</v>
      </c>
      <c r="E4132" s="1">
        <v>0.38895000000000002</v>
      </c>
      <c r="F4132" s="1">
        <v>2.0001999999999999E-2</v>
      </c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</row>
    <row r="4133" spans="1:17" x14ac:dyDescent="0.25">
      <c r="A4133" t="str">
        <f t="shared" si="64"/>
        <v>6_526</v>
      </c>
      <c r="B4133" s="1">
        <v>6</v>
      </c>
      <c r="C4133" s="1">
        <v>526</v>
      </c>
      <c r="D4133" s="1">
        <v>-0.90293000000000001</v>
      </c>
      <c r="E4133" s="1">
        <v>0.38863999999999999</v>
      </c>
      <c r="F4133" s="1">
        <v>-6.6744999999999999E-3</v>
      </c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</row>
    <row r="4134" spans="1:17" x14ac:dyDescent="0.25">
      <c r="A4134" t="str">
        <f t="shared" si="64"/>
        <v>6_527</v>
      </c>
      <c r="B4134" s="1">
        <v>6</v>
      </c>
      <c r="C4134" s="1">
        <v>527</v>
      </c>
      <c r="D4134" s="1">
        <v>-1.1081000000000001</v>
      </c>
      <c r="E4134" s="1">
        <v>0.38829999999999998</v>
      </c>
      <c r="F4134" s="1">
        <v>-2.0056000000000001E-2</v>
      </c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</row>
    <row r="4135" spans="1:17" x14ac:dyDescent="0.25">
      <c r="A4135" t="str">
        <f t="shared" si="64"/>
        <v>6_528</v>
      </c>
      <c r="B4135" s="1">
        <v>6</v>
      </c>
      <c r="C4135" s="1">
        <v>528</v>
      </c>
      <c r="D4135" s="1">
        <v>-0.95877000000000001</v>
      </c>
      <c r="E4135" s="1">
        <v>0.38797999999999999</v>
      </c>
      <c r="F4135" s="1">
        <v>2.4303999999999999E-2</v>
      </c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</row>
    <row r="4136" spans="1:17" x14ac:dyDescent="0.25">
      <c r="A4136" t="str">
        <f t="shared" si="64"/>
        <v>6_529</v>
      </c>
      <c r="B4136" s="1">
        <v>6</v>
      </c>
      <c r="C4136" s="1">
        <v>529</v>
      </c>
      <c r="D4136" s="1">
        <v>-1.7142999999999999</v>
      </c>
      <c r="E4136" s="1">
        <v>0.38754</v>
      </c>
      <c r="F4136" s="1">
        <v>-2.2860999999999999E-2</v>
      </c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</row>
    <row r="4137" spans="1:17" x14ac:dyDescent="0.25">
      <c r="A4137" t="str">
        <f t="shared" si="64"/>
        <v>6_530</v>
      </c>
      <c r="B4137" s="1">
        <v>6</v>
      </c>
      <c r="C4137" s="1">
        <v>530</v>
      </c>
      <c r="D4137" s="1">
        <v>-0.95016999999999996</v>
      </c>
      <c r="E4137" s="1">
        <v>0.38714999999999999</v>
      </c>
      <c r="F4137" s="1">
        <v>1.7059000000000001E-2</v>
      </c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</row>
    <row r="4138" spans="1:17" x14ac:dyDescent="0.25">
      <c r="A4138" t="str">
        <f t="shared" si="64"/>
        <v>6_531</v>
      </c>
      <c r="B4138" s="1">
        <v>6</v>
      </c>
      <c r="C4138" s="1">
        <v>531</v>
      </c>
      <c r="D4138" s="1">
        <v>-0.74192999999999998</v>
      </c>
      <c r="E4138" s="1">
        <v>0.38691999999999999</v>
      </c>
      <c r="F4138" s="1">
        <v>-2.7629999999999999E-4</v>
      </c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</row>
    <row r="4139" spans="1:17" x14ac:dyDescent="0.25">
      <c r="A4139" t="str">
        <f t="shared" si="64"/>
        <v>6_532</v>
      </c>
      <c r="B4139" s="1">
        <v>6</v>
      </c>
      <c r="C4139" s="1">
        <v>532</v>
      </c>
      <c r="D4139" s="1">
        <v>-0.93130000000000002</v>
      </c>
      <c r="E4139" s="1">
        <v>0.38667000000000001</v>
      </c>
      <c r="F4139" s="1">
        <v>-1.1608E-2</v>
      </c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</row>
    <row r="4140" spans="1:17" x14ac:dyDescent="0.25">
      <c r="A4140" t="str">
        <f t="shared" si="64"/>
        <v>6_533</v>
      </c>
      <c r="B4140" s="1">
        <v>6</v>
      </c>
      <c r="C4140" s="1">
        <v>533</v>
      </c>
      <c r="D4140" s="1">
        <v>-0.45573999999999998</v>
      </c>
      <c r="E4140" s="1">
        <v>0.38646999999999998</v>
      </c>
      <c r="F4140" s="1">
        <v>-1.0387E-2</v>
      </c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</row>
    <row r="4141" spans="1:17" x14ac:dyDescent="0.25">
      <c r="A4141" t="str">
        <f t="shared" si="64"/>
        <v>6_534</v>
      </c>
      <c r="B4141" s="1">
        <v>6</v>
      </c>
      <c r="C4141" s="1">
        <v>534</v>
      </c>
      <c r="D4141" s="1">
        <v>-0.76534999999999997</v>
      </c>
      <c r="E4141" s="1">
        <v>0.38635999999999998</v>
      </c>
      <c r="F4141" s="1">
        <v>3.2038000000000001E-3</v>
      </c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</row>
    <row r="4142" spans="1:17" x14ac:dyDescent="0.25">
      <c r="A4142" t="str">
        <f t="shared" si="64"/>
        <v>6_535</v>
      </c>
      <c r="B4142" s="1">
        <v>6</v>
      </c>
      <c r="C4142" s="1">
        <v>535</v>
      </c>
      <c r="D4142" s="1">
        <v>-1.0033000000000001</v>
      </c>
      <c r="E4142" s="1">
        <v>0.38607999999999998</v>
      </c>
      <c r="F4142" s="1">
        <v>4.5722000000000002E-3</v>
      </c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</row>
    <row r="4143" spans="1:17" x14ac:dyDescent="0.25">
      <c r="A4143" t="str">
        <f t="shared" si="64"/>
        <v>6_536</v>
      </c>
      <c r="B4143" s="1">
        <v>6</v>
      </c>
      <c r="C4143" s="1">
        <v>536</v>
      </c>
      <c r="D4143" s="1">
        <v>-0.75643000000000005</v>
      </c>
      <c r="E4143" s="1">
        <v>0.38582</v>
      </c>
      <c r="F4143" s="1">
        <v>6.8636000000000001E-3</v>
      </c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</row>
    <row r="4144" spans="1:17" x14ac:dyDescent="0.25">
      <c r="A4144" t="str">
        <f t="shared" si="64"/>
        <v>6_537</v>
      </c>
      <c r="B4144" s="1">
        <v>6</v>
      </c>
      <c r="C4144" s="1">
        <v>537</v>
      </c>
      <c r="D4144" s="1">
        <v>-1.0738000000000001</v>
      </c>
      <c r="E4144" s="1">
        <v>0.38551999999999997</v>
      </c>
      <c r="F4144" s="1">
        <v>3.4548999999999999E-3</v>
      </c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</row>
    <row r="4145" spans="1:17" x14ac:dyDescent="0.25">
      <c r="A4145" t="str">
        <f t="shared" si="64"/>
        <v>6_538</v>
      </c>
      <c r="B4145" s="1">
        <v>6</v>
      </c>
      <c r="C4145" s="1">
        <v>538</v>
      </c>
      <c r="D4145" s="1">
        <v>-1.0751999999999999</v>
      </c>
      <c r="E4145" s="1">
        <v>0.38518999999999998</v>
      </c>
      <c r="F4145" s="1">
        <v>5.5951999999999998E-3</v>
      </c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</row>
    <row r="4146" spans="1:17" x14ac:dyDescent="0.25">
      <c r="A4146" t="str">
        <f t="shared" si="64"/>
        <v>6_539</v>
      </c>
      <c r="B4146" s="1">
        <v>6</v>
      </c>
      <c r="C4146" s="1">
        <v>539</v>
      </c>
      <c r="D4146" s="1">
        <v>-1.2784</v>
      </c>
      <c r="E4146" s="1">
        <v>0.38483000000000001</v>
      </c>
      <c r="F4146" s="1">
        <v>-2.0506999999999999E-3</v>
      </c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</row>
    <row r="4147" spans="1:17" x14ac:dyDescent="0.25">
      <c r="A4147" t="str">
        <f t="shared" si="64"/>
        <v>6_540</v>
      </c>
      <c r="B4147" s="1">
        <v>6</v>
      </c>
      <c r="C4147" s="1">
        <v>540</v>
      </c>
      <c r="D4147" s="1">
        <v>-1.4004000000000001</v>
      </c>
      <c r="E4147" s="1">
        <v>0.38440999999999997</v>
      </c>
      <c r="F4147" s="1">
        <v>-8.7618000000000001E-3</v>
      </c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</row>
    <row r="4148" spans="1:17" x14ac:dyDescent="0.25">
      <c r="A4148" t="str">
        <f t="shared" si="64"/>
        <v>6_541</v>
      </c>
      <c r="B4148" s="1">
        <v>6</v>
      </c>
      <c r="C4148" s="1">
        <v>541</v>
      </c>
      <c r="D4148" s="1">
        <v>-1.6467000000000001</v>
      </c>
      <c r="E4148" s="1">
        <v>0.38394</v>
      </c>
      <c r="F4148" s="1">
        <v>-3.3307000000000003E-2</v>
      </c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</row>
    <row r="4149" spans="1:17" x14ac:dyDescent="0.25">
      <c r="A4149" t="str">
        <f t="shared" si="64"/>
        <v>6_542</v>
      </c>
      <c r="B4149" s="1">
        <v>6</v>
      </c>
      <c r="C4149" s="1">
        <v>542</v>
      </c>
      <c r="D4149" s="1">
        <v>-1.9078999999999999</v>
      </c>
      <c r="E4149" s="1">
        <v>0.38338</v>
      </c>
      <c r="F4149" s="1">
        <v>-1.4017E-2</v>
      </c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</row>
    <row r="4150" spans="1:17" x14ac:dyDescent="0.25">
      <c r="A4150" t="str">
        <f t="shared" si="64"/>
        <v>6_543</v>
      </c>
      <c r="B4150" s="1">
        <v>6</v>
      </c>
      <c r="C4150" s="1">
        <v>543</v>
      </c>
      <c r="D4150" s="1">
        <v>-1.8848</v>
      </c>
      <c r="E4150" s="1">
        <v>0.38274999999999998</v>
      </c>
      <c r="F4150" s="1">
        <v>8.8146000000000006E-3</v>
      </c>
      <c r="G4150" s="1"/>
      <c r="H4150" s="1"/>
      <c r="I4150" s="1"/>
      <c r="J4150" s="1"/>
      <c r="K4150" s="1"/>
      <c r="L4150" s="1"/>
      <c r="M4150" s="1"/>
      <c r="N4150" s="1"/>
      <c r="O4150" s="78"/>
      <c r="P4150" s="1"/>
      <c r="Q4150" s="1"/>
    </row>
    <row r="4151" spans="1:17" x14ac:dyDescent="0.25">
      <c r="A4151" t="str">
        <f t="shared" si="64"/>
        <v>6_544</v>
      </c>
      <c r="B4151" s="1">
        <v>6</v>
      </c>
      <c r="C4151" s="1">
        <v>544</v>
      </c>
      <c r="D4151" s="1">
        <v>-1.8534999999999999</v>
      </c>
      <c r="E4151" s="1">
        <v>0.38216</v>
      </c>
      <c r="F4151" s="1">
        <v>3.0238000000000001E-3</v>
      </c>
      <c r="G4151" s="1"/>
      <c r="H4151" s="1"/>
      <c r="I4151" s="1"/>
      <c r="J4151" s="1"/>
      <c r="K4151" s="1"/>
      <c r="L4151" s="1"/>
      <c r="M4151" s="1"/>
      <c r="N4151" s="78"/>
      <c r="O4151" s="1"/>
      <c r="P4151" s="1"/>
      <c r="Q4151" s="1"/>
    </row>
    <row r="4152" spans="1:17" x14ac:dyDescent="0.25">
      <c r="A4152" t="str">
        <f t="shared" si="64"/>
        <v>6_545</v>
      </c>
      <c r="B4152" s="1">
        <v>6</v>
      </c>
      <c r="C4152" s="1">
        <v>545</v>
      </c>
      <c r="D4152" s="1">
        <v>-2.4996999999999998</v>
      </c>
      <c r="E4152" s="1">
        <v>0.38139000000000001</v>
      </c>
      <c r="F4152" s="1">
        <v>-4.3656E-2</v>
      </c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</row>
    <row r="4153" spans="1:17" x14ac:dyDescent="0.25">
      <c r="A4153" t="str">
        <f t="shared" si="64"/>
        <v>6_546</v>
      </c>
      <c r="B4153" s="1">
        <v>6</v>
      </c>
      <c r="C4153" s="1">
        <v>546</v>
      </c>
      <c r="D4153" s="1">
        <v>-2.9367000000000001</v>
      </c>
      <c r="E4153" s="1">
        <v>0.38055</v>
      </c>
      <c r="F4153" s="1">
        <v>-2.8458000000000001E-2</v>
      </c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</row>
    <row r="4154" spans="1:17" x14ac:dyDescent="0.25">
      <c r="A4154" t="str">
        <f t="shared" si="64"/>
        <v>6_547</v>
      </c>
      <c r="B4154" s="1">
        <v>6</v>
      </c>
      <c r="C4154" s="1">
        <v>547</v>
      </c>
      <c r="D4154" s="1">
        <v>-2.1970000000000001</v>
      </c>
      <c r="E4154" s="1">
        <v>0.37969000000000003</v>
      </c>
      <c r="F4154" s="1">
        <v>6.2268000000000002E-3</v>
      </c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</row>
    <row r="4155" spans="1:17" x14ac:dyDescent="0.25">
      <c r="A4155" t="str">
        <f t="shared" si="64"/>
        <v>6_548</v>
      </c>
      <c r="B4155" s="1">
        <v>6</v>
      </c>
      <c r="C4155" s="1">
        <v>548</v>
      </c>
      <c r="D4155" s="1">
        <v>-2.4611999999999998</v>
      </c>
      <c r="E4155" s="1">
        <v>0.37896000000000002</v>
      </c>
      <c r="F4155" s="1">
        <v>-1.562E-2</v>
      </c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</row>
    <row r="4156" spans="1:17" x14ac:dyDescent="0.25">
      <c r="A4156" t="str">
        <f t="shared" si="64"/>
        <v>6_549</v>
      </c>
      <c r="B4156" s="1">
        <v>6</v>
      </c>
      <c r="C4156" s="1">
        <v>549</v>
      </c>
      <c r="D4156" s="1">
        <v>-2.4310999999999998</v>
      </c>
      <c r="E4156" s="1">
        <v>0.37818000000000002</v>
      </c>
      <c r="F4156" s="1">
        <v>-1.6122000000000001E-2</v>
      </c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</row>
    <row r="4157" spans="1:17" x14ac:dyDescent="0.25">
      <c r="A4157" t="str">
        <f t="shared" si="64"/>
        <v>6_550</v>
      </c>
      <c r="B4157" s="1">
        <v>6</v>
      </c>
      <c r="C4157" s="1">
        <v>550</v>
      </c>
      <c r="D4157" s="1">
        <v>-2.2913999999999999</v>
      </c>
      <c r="E4157" s="1">
        <v>0.37744</v>
      </c>
      <c r="F4157" s="1">
        <v>4.4789000000000001E-3</v>
      </c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</row>
    <row r="4158" spans="1:17" x14ac:dyDescent="0.25">
      <c r="A4158" t="str">
        <f t="shared" si="64"/>
        <v>6_551</v>
      </c>
      <c r="B4158" s="1">
        <v>6</v>
      </c>
      <c r="C4158" s="1">
        <v>551</v>
      </c>
      <c r="D4158" s="1">
        <v>-2.5448</v>
      </c>
      <c r="E4158" s="1">
        <v>0.37664999999999998</v>
      </c>
      <c r="F4158" s="1">
        <v>6.8992000000000003E-3</v>
      </c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</row>
    <row r="4159" spans="1:17" x14ac:dyDescent="0.25">
      <c r="A4159" t="str">
        <f t="shared" si="64"/>
        <v>6_552</v>
      </c>
      <c r="B4159" s="1">
        <v>6</v>
      </c>
      <c r="C4159" s="1">
        <v>552</v>
      </c>
      <c r="D4159" s="1">
        <v>-2.3086000000000002</v>
      </c>
      <c r="E4159" s="1">
        <v>0.37587999999999999</v>
      </c>
      <c r="F4159" s="1">
        <v>6.2100999999999996E-4</v>
      </c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</row>
    <row r="4160" spans="1:17" x14ac:dyDescent="0.25">
      <c r="A4160" t="str">
        <f t="shared" si="64"/>
        <v>6_553</v>
      </c>
      <c r="B4160" s="1">
        <v>6</v>
      </c>
      <c r="C4160" s="1">
        <v>553</v>
      </c>
      <c r="D4160" s="1">
        <v>-2.0148999999999999</v>
      </c>
      <c r="E4160" s="1">
        <v>0.37520999999999999</v>
      </c>
      <c r="F4160" s="1">
        <v>-7.9080999999999995E-3</v>
      </c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</row>
    <row r="4161" spans="1:17" x14ac:dyDescent="0.25">
      <c r="A4161" t="str">
        <f t="shared" si="64"/>
        <v>6_554</v>
      </c>
      <c r="B4161" s="1">
        <v>6</v>
      </c>
      <c r="C4161" s="1">
        <v>554</v>
      </c>
      <c r="D4161" s="1">
        <v>-1.9112</v>
      </c>
      <c r="E4161" s="1">
        <v>0.37459999999999999</v>
      </c>
      <c r="F4161" s="1">
        <v>6.4533000000000004E-3</v>
      </c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</row>
    <row r="4162" spans="1:17" x14ac:dyDescent="0.25">
      <c r="A4162" t="str">
        <f t="shared" si="64"/>
        <v>6_555</v>
      </c>
      <c r="B4162" s="1">
        <v>6</v>
      </c>
      <c r="C4162" s="1">
        <v>555</v>
      </c>
      <c r="D4162" s="1">
        <v>-1.4159999999999999</v>
      </c>
      <c r="E4162" s="1">
        <v>0.37408999999999998</v>
      </c>
      <c r="F4162" s="1">
        <v>6.1904999999999998E-3</v>
      </c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</row>
    <row r="4163" spans="1:17" x14ac:dyDescent="0.25">
      <c r="A4163" t="str">
        <f t="shared" ref="A4163:A4226" si="65">B4163&amp;"_"&amp;C4163</f>
        <v>6_556</v>
      </c>
      <c r="B4163" s="1">
        <v>6</v>
      </c>
      <c r="C4163" s="1">
        <v>556</v>
      </c>
      <c r="D4163" s="1">
        <v>-1.4139999999999999</v>
      </c>
      <c r="E4163" s="1">
        <v>0.37364000000000003</v>
      </c>
      <c r="F4163" s="1">
        <v>1.4548999999999999E-2</v>
      </c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</row>
    <row r="4164" spans="1:17" x14ac:dyDescent="0.25">
      <c r="A4164" t="str">
        <f t="shared" si="65"/>
        <v>6_557</v>
      </c>
      <c r="B4164" s="1">
        <v>6</v>
      </c>
      <c r="C4164" s="1">
        <v>557</v>
      </c>
      <c r="D4164" s="1">
        <v>-1.5025999999999999</v>
      </c>
      <c r="E4164" s="1">
        <v>0.37318000000000001</v>
      </c>
      <c r="F4164" s="1">
        <v>-4.1653000000000003E-3</v>
      </c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</row>
    <row r="4165" spans="1:17" x14ac:dyDescent="0.25">
      <c r="A4165" t="str">
        <f t="shared" si="65"/>
        <v>6_558</v>
      </c>
      <c r="B4165" s="1">
        <v>6</v>
      </c>
      <c r="C4165" s="1">
        <v>558</v>
      </c>
      <c r="D4165" s="1">
        <v>-1.4055</v>
      </c>
      <c r="E4165" s="1">
        <v>0.37274000000000002</v>
      </c>
      <c r="F4165" s="1">
        <v>2.0057999999999999E-2</v>
      </c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</row>
    <row r="4166" spans="1:17" x14ac:dyDescent="0.25">
      <c r="A4166" t="str">
        <f t="shared" si="65"/>
        <v>6_559</v>
      </c>
      <c r="B4166" s="1">
        <v>6</v>
      </c>
      <c r="C4166" s="1">
        <v>559</v>
      </c>
      <c r="D4166" s="1">
        <v>-1.7374000000000001</v>
      </c>
      <c r="E4166" s="1">
        <v>0.37224000000000002</v>
      </c>
      <c r="F4166" s="1">
        <v>9.9378000000000001E-3</v>
      </c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</row>
    <row r="4167" spans="1:17" x14ac:dyDescent="0.25">
      <c r="A4167" t="str">
        <f t="shared" si="65"/>
        <v>6_560</v>
      </c>
      <c r="B4167" s="1">
        <v>6</v>
      </c>
      <c r="C4167" s="1">
        <v>560</v>
      </c>
      <c r="D4167" s="1">
        <v>-1.5569999999999999</v>
      </c>
      <c r="E4167" s="1">
        <v>0.37171999999999999</v>
      </c>
      <c r="F4167" s="1">
        <v>-2.5194999999999999E-2</v>
      </c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</row>
    <row r="4168" spans="1:17" x14ac:dyDescent="0.25">
      <c r="A4168" t="str">
        <f t="shared" si="65"/>
        <v>6_561</v>
      </c>
      <c r="B4168" s="1">
        <v>6</v>
      </c>
      <c r="C4168" s="1">
        <v>561</v>
      </c>
      <c r="D4168" s="1">
        <v>-1.6394</v>
      </c>
      <c r="E4168" s="1">
        <v>0.37119999999999997</v>
      </c>
      <c r="F4168" s="1">
        <v>-1.3372E-2</v>
      </c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</row>
    <row r="4169" spans="1:17" x14ac:dyDescent="0.25">
      <c r="A4169" t="str">
        <f t="shared" si="65"/>
        <v>6_562</v>
      </c>
      <c r="B4169" s="1">
        <v>6</v>
      </c>
      <c r="C4169" s="1">
        <v>562</v>
      </c>
      <c r="D4169" s="1">
        <v>-1.7241</v>
      </c>
      <c r="E4169" s="1">
        <v>0.37068000000000001</v>
      </c>
      <c r="F4169" s="1">
        <v>1.2286999999999999E-2</v>
      </c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</row>
    <row r="4170" spans="1:17" x14ac:dyDescent="0.25">
      <c r="A4170" t="str">
        <f t="shared" si="65"/>
        <v>6_563</v>
      </c>
      <c r="B4170" s="1">
        <v>6</v>
      </c>
      <c r="C4170" s="1">
        <v>563</v>
      </c>
      <c r="D4170" s="1">
        <v>-1.5963000000000001</v>
      </c>
      <c r="E4170" s="1">
        <v>0.37014999999999998</v>
      </c>
      <c r="F4170" s="1">
        <v>3.0273000000000001E-3</v>
      </c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</row>
    <row r="4171" spans="1:17" x14ac:dyDescent="0.25">
      <c r="A4171" t="str">
        <f t="shared" si="65"/>
        <v>6_564</v>
      </c>
      <c r="B4171" s="1">
        <v>6</v>
      </c>
      <c r="C4171" s="1">
        <v>564</v>
      </c>
      <c r="D4171" s="1">
        <v>-1.6939</v>
      </c>
      <c r="E4171" s="1">
        <v>0.36965999999999999</v>
      </c>
      <c r="F4171" s="1">
        <v>-1.8721000000000002E-2</v>
      </c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</row>
    <row r="4172" spans="1:17" x14ac:dyDescent="0.25">
      <c r="A4172" t="str">
        <f t="shared" si="65"/>
        <v>6_565</v>
      </c>
      <c r="B4172" s="1">
        <v>6</v>
      </c>
      <c r="C4172" s="1">
        <v>565</v>
      </c>
      <c r="D4172" s="1">
        <v>-1.9361999999999999</v>
      </c>
      <c r="E4172" s="1">
        <v>0.36908000000000002</v>
      </c>
      <c r="F4172" s="1">
        <v>-3.7918E-2</v>
      </c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</row>
    <row r="4173" spans="1:17" x14ac:dyDescent="0.25">
      <c r="A4173" t="str">
        <f t="shared" si="65"/>
        <v>6_566</v>
      </c>
      <c r="B4173" s="1">
        <v>6</v>
      </c>
      <c r="C4173" s="1">
        <v>566</v>
      </c>
      <c r="D4173" s="1">
        <v>-2.1488999999999998</v>
      </c>
      <c r="E4173" s="1">
        <v>0.36845</v>
      </c>
      <c r="F4173" s="1">
        <v>1.7527999999999998E-2</v>
      </c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</row>
    <row r="4174" spans="1:17" x14ac:dyDescent="0.25">
      <c r="A4174" t="str">
        <f t="shared" si="65"/>
        <v>6_567</v>
      </c>
      <c r="B4174" s="1">
        <v>6</v>
      </c>
      <c r="C4174" s="1">
        <v>567</v>
      </c>
      <c r="D4174" s="1">
        <v>-2.3582999999999998</v>
      </c>
      <c r="E4174" s="1">
        <v>0.36775999999999998</v>
      </c>
      <c r="F4174" s="1">
        <v>-1.8238999999999998E-2</v>
      </c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</row>
    <row r="4175" spans="1:17" x14ac:dyDescent="0.25">
      <c r="A4175" t="str">
        <f t="shared" si="65"/>
        <v>6_568</v>
      </c>
      <c r="B4175" s="1">
        <v>6</v>
      </c>
      <c r="C4175" s="1">
        <v>568</v>
      </c>
      <c r="D4175" s="1">
        <v>-2.1629999999999998</v>
      </c>
      <c r="E4175" s="1">
        <v>0.36708000000000002</v>
      </c>
      <c r="F4175" s="1">
        <v>-2.3023999999999999E-2</v>
      </c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</row>
    <row r="4176" spans="1:17" x14ac:dyDescent="0.25">
      <c r="A4176" t="str">
        <f t="shared" si="65"/>
        <v>6_569</v>
      </c>
      <c r="B4176" s="1">
        <v>6</v>
      </c>
      <c r="C4176" s="1">
        <v>569</v>
      </c>
      <c r="D4176" s="1">
        <v>-1.7319</v>
      </c>
      <c r="E4176" s="1">
        <v>0.36645</v>
      </c>
      <c r="F4176" s="1">
        <v>-5.5068000000000001E-3</v>
      </c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</row>
    <row r="4177" spans="1:17" x14ac:dyDescent="0.25">
      <c r="A4177" t="str">
        <f t="shared" si="65"/>
        <v>6_570</v>
      </c>
      <c r="B4177" s="1">
        <v>6</v>
      </c>
      <c r="C4177" s="1">
        <v>570</v>
      </c>
      <c r="D4177" s="1">
        <v>-1.3265</v>
      </c>
      <c r="E4177" s="1">
        <v>0.36595</v>
      </c>
      <c r="F4177" s="1">
        <v>4.5499999999999999E-2</v>
      </c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</row>
    <row r="4178" spans="1:17" x14ac:dyDescent="0.25">
      <c r="A4178" t="str">
        <f t="shared" si="65"/>
        <v>6_571</v>
      </c>
      <c r="B4178" s="1">
        <v>6</v>
      </c>
      <c r="C4178" s="1">
        <v>571</v>
      </c>
      <c r="D4178" s="1">
        <v>-1.2686999999999999</v>
      </c>
      <c r="E4178" s="1">
        <v>0.36557000000000001</v>
      </c>
      <c r="F4178" s="1">
        <v>1.0548E-2</v>
      </c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</row>
    <row r="4179" spans="1:17" x14ac:dyDescent="0.25">
      <c r="A4179" t="str">
        <f t="shared" si="65"/>
        <v>6_572</v>
      </c>
      <c r="B4179" s="1">
        <v>6</v>
      </c>
      <c r="C4179" s="1">
        <v>572</v>
      </c>
      <c r="D4179" s="1">
        <v>-1.2396</v>
      </c>
      <c r="E4179" s="1">
        <v>0.36518</v>
      </c>
      <c r="F4179" s="1">
        <v>-1.8092E-2</v>
      </c>
      <c r="G4179" s="1"/>
      <c r="H4179" s="1"/>
      <c r="I4179" s="1"/>
      <c r="J4179" s="1"/>
      <c r="K4179" s="1"/>
      <c r="L4179" s="1"/>
      <c r="M4179" s="1"/>
      <c r="N4179" s="1"/>
      <c r="O4179" s="78"/>
      <c r="P4179" s="78"/>
      <c r="Q4179" s="78"/>
    </row>
    <row r="4180" spans="1:17" x14ac:dyDescent="0.25">
      <c r="A4180" t="str">
        <f t="shared" si="65"/>
        <v>6_573</v>
      </c>
      <c r="B4180" s="1">
        <v>6</v>
      </c>
      <c r="C4180" s="1">
        <v>573</v>
      </c>
      <c r="D4180" s="1">
        <v>-1.4654</v>
      </c>
      <c r="E4180" s="1">
        <v>0.36474000000000001</v>
      </c>
      <c r="F4180" s="1">
        <v>-1.2328E-2</v>
      </c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</row>
    <row r="4181" spans="1:17" x14ac:dyDescent="0.25">
      <c r="A4181" t="str">
        <f t="shared" si="65"/>
        <v>6_574</v>
      </c>
      <c r="B4181" s="1">
        <v>6</v>
      </c>
      <c r="C4181" s="1">
        <v>574</v>
      </c>
      <c r="D4181" s="1">
        <v>-1.615</v>
      </c>
      <c r="E4181" s="1">
        <v>0.36429</v>
      </c>
      <c r="F4181" s="1">
        <v>-4.0391000000000003E-3</v>
      </c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</row>
    <row r="4182" spans="1:17" x14ac:dyDescent="0.25">
      <c r="A4182" t="str">
        <f t="shared" si="65"/>
        <v>6_575</v>
      </c>
      <c r="B4182" s="1">
        <v>6</v>
      </c>
      <c r="C4182" s="1">
        <v>575</v>
      </c>
      <c r="D4182" s="1">
        <v>-1.7383</v>
      </c>
      <c r="E4182" s="1">
        <v>0.36381000000000002</v>
      </c>
      <c r="F4182" s="1">
        <v>-2.2232999999999999E-2</v>
      </c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</row>
    <row r="4183" spans="1:17" x14ac:dyDescent="0.25">
      <c r="A4183" t="str">
        <f t="shared" si="65"/>
        <v>6_576</v>
      </c>
      <c r="B4183" s="1">
        <v>6</v>
      </c>
      <c r="C4183" s="1">
        <v>576</v>
      </c>
      <c r="D4183" s="1">
        <v>-2.0895999999999999</v>
      </c>
      <c r="E4183" s="1">
        <v>0.36316999999999999</v>
      </c>
      <c r="F4183" s="1">
        <v>-1.3738999999999999E-2</v>
      </c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</row>
    <row r="4184" spans="1:17" x14ac:dyDescent="0.25">
      <c r="A4184" t="str">
        <f t="shared" si="65"/>
        <v>6_577</v>
      </c>
      <c r="B4184" s="1">
        <v>6</v>
      </c>
      <c r="C4184" s="1">
        <v>577</v>
      </c>
      <c r="D4184" s="1">
        <v>-1.6187</v>
      </c>
      <c r="E4184" s="1">
        <v>0.36260999999999999</v>
      </c>
      <c r="F4184" s="1">
        <v>8.7454000000000004E-3</v>
      </c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</row>
    <row r="4185" spans="1:17" x14ac:dyDescent="0.25">
      <c r="A4185" t="str">
        <f t="shared" si="65"/>
        <v>6_578</v>
      </c>
      <c r="B4185" s="1">
        <v>6</v>
      </c>
      <c r="C4185" s="1">
        <v>578</v>
      </c>
      <c r="D4185" s="1">
        <v>-1.7902</v>
      </c>
      <c r="E4185" s="1">
        <v>0.36208000000000001</v>
      </c>
      <c r="F4185" s="1">
        <v>-1.5092E-2</v>
      </c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</row>
    <row r="4186" spans="1:17" x14ac:dyDescent="0.25">
      <c r="A4186" t="str">
        <f t="shared" si="65"/>
        <v>6_579</v>
      </c>
      <c r="B4186" s="1">
        <v>6</v>
      </c>
      <c r="C4186" s="1">
        <v>579</v>
      </c>
      <c r="D4186" s="1">
        <v>-2.2603</v>
      </c>
      <c r="E4186" s="1">
        <v>0.36142000000000002</v>
      </c>
      <c r="F4186" s="1">
        <v>-1.0425E-2</v>
      </c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</row>
    <row r="4187" spans="1:17" x14ac:dyDescent="0.25">
      <c r="A4187" t="str">
        <f t="shared" si="65"/>
        <v>6_580</v>
      </c>
      <c r="B4187" s="1">
        <v>6</v>
      </c>
      <c r="C4187" s="1">
        <v>580</v>
      </c>
      <c r="D4187" s="1">
        <v>-2.8027000000000002</v>
      </c>
      <c r="E4187" s="1">
        <v>0.36062</v>
      </c>
      <c r="F4187" s="1">
        <v>-2.3120000000000002E-2</v>
      </c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</row>
    <row r="4188" spans="1:17" x14ac:dyDescent="0.25">
      <c r="A4188" t="str">
        <f t="shared" si="65"/>
        <v>6_581</v>
      </c>
      <c r="B4188" s="1">
        <v>6</v>
      </c>
      <c r="C4188" s="1">
        <v>581</v>
      </c>
      <c r="D4188" s="1">
        <v>-2.5023</v>
      </c>
      <c r="E4188" s="1">
        <v>0.35981000000000002</v>
      </c>
      <c r="F4188" s="1">
        <v>1.3963E-2</v>
      </c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</row>
    <row r="4189" spans="1:17" x14ac:dyDescent="0.25">
      <c r="A4189" t="str">
        <f t="shared" si="65"/>
        <v>6_582</v>
      </c>
      <c r="B4189" s="1">
        <v>6</v>
      </c>
      <c r="C4189" s="1">
        <v>582</v>
      </c>
      <c r="D4189" s="1">
        <v>-2.089</v>
      </c>
      <c r="E4189" s="1">
        <v>0.35915999999999998</v>
      </c>
      <c r="F4189" s="1">
        <v>1.2970000000000001E-2</v>
      </c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</row>
    <row r="4190" spans="1:17" x14ac:dyDescent="0.25">
      <c r="A4190" t="str">
        <f t="shared" si="65"/>
        <v>6_583</v>
      </c>
      <c r="B4190" s="1">
        <v>6</v>
      </c>
      <c r="C4190" s="1">
        <v>583</v>
      </c>
      <c r="D4190" s="1">
        <v>-2.2387000000000001</v>
      </c>
      <c r="E4190" s="1">
        <v>0.35848999999999998</v>
      </c>
      <c r="F4190" s="1">
        <v>-5.7241999999999996E-3</v>
      </c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</row>
    <row r="4191" spans="1:17" x14ac:dyDescent="0.25">
      <c r="A4191" t="str">
        <f t="shared" si="65"/>
        <v>6_584</v>
      </c>
      <c r="B4191" s="1">
        <v>6</v>
      </c>
      <c r="C4191" s="1">
        <v>584</v>
      </c>
      <c r="D4191" s="1">
        <v>-1.492</v>
      </c>
      <c r="E4191" s="1">
        <v>0.35793999999999998</v>
      </c>
      <c r="F4191" s="1">
        <v>1.9944E-2</v>
      </c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</row>
    <row r="4192" spans="1:17" x14ac:dyDescent="0.25">
      <c r="A4192" t="str">
        <f t="shared" si="65"/>
        <v>6_585</v>
      </c>
      <c r="B4192" s="1">
        <v>6</v>
      </c>
      <c r="C4192" s="1">
        <v>585</v>
      </c>
      <c r="D4192" s="1">
        <v>-1.6</v>
      </c>
      <c r="E4192" s="1">
        <v>0.35748000000000002</v>
      </c>
      <c r="F4192" s="1">
        <v>-3.3316999999999999E-3</v>
      </c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</row>
    <row r="4193" spans="1:17" x14ac:dyDescent="0.25">
      <c r="A4193" t="str">
        <f t="shared" si="65"/>
        <v>6_586</v>
      </c>
      <c r="B4193" s="1">
        <v>6</v>
      </c>
      <c r="C4193" s="1">
        <v>586</v>
      </c>
      <c r="D4193" s="1">
        <v>-1.222</v>
      </c>
      <c r="E4193" s="1">
        <v>0.35708000000000001</v>
      </c>
      <c r="F4193" s="1">
        <v>-4.3052999999999998E-3</v>
      </c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</row>
    <row r="4194" spans="1:17" x14ac:dyDescent="0.25">
      <c r="A4194" t="str">
        <f t="shared" si="65"/>
        <v>6_587</v>
      </c>
      <c r="B4194" s="1">
        <v>6</v>
      </c>
      <c r="C4194" s="1">
        <v>587</v>
      </c>
      <c r="D4194" s="1">
        <v>-1.5311999999999999</v>
      </c>
      <c r="E4194" s="1">
        <v>0.35668</v>
      </c>
      <c r="F4194" s="1">
        <v>1.1717999999999999E-2</v>
      </c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</row>
    <row r="4195" spans="1:17" x14ac:dyDescent="0.25">
      <c r="A4195" t="str">
        <f t="shared" si="65"/>
        <v>6_588</v>
      </c>
      <c r="B4195" s="1">
        <v>6</v>
      </c>
      <c r="C4195" s="1">
        <v>588</v>
      </c>
      <c r="D4195" s="1">
        <v>-1.0617000000000001</v>
      </c>
      <c r="E4195" s="1">
        <v>0.35627999999999999</v>
      </c>
      <c r="F4195" s="1">
        <v>7.7143999999999997E-3</v>
      </c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</row>
    <row r="4196" spans="1:17" x14ac:dyDescent="0.25">
      <c r="A4196" t="str">
        <f t="shared" si="65"/>
        <v>6_589</v>
      </c>
      <c r="B4196" s="1">
        <v>6</v>
      </c>
      <c r="C4196" s="1">
        <v>589</v>
      </c>
      <c r="D4196" s="1">
        <v>-1.0666</v>
      </c>
      <c r="E4196" s="1">
        <v>0.35594999999999999</v>
      </c>
      <c r="F4196" s="1">
        <v>2.9510999999999999E-2</v>
      </c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</row>
    <row r="4197" spans="1:17" x14ac:dyDescent="0.25">
      <c r="A4197" t="str">
        <f t="shared" si="65"/>
        <v>6_590</v>
      </c>
      <c r="B4197" s="1">
        <v>6</v>
      </c>
      <c r="C4197" s="1">
        <v>590</v>
      </c>
      <c r="D4197" s="1">
        <v>-1.5259</v>
      </c>
      <c r="E4197" s="1">
        <v>0.35558000000000001</v>
      </c>
      <c r="F4197" s="1">
        <v>-3.2426999999999998E-4</v>
      </c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</row>
    <row r="4198" spans="1:17" x14ac:dyDescent="0.25">
      <c r="A4198" t="str">
        <f t="shared" si="65"/>
        <v>6_591</v>
      </c>
      <c r="B4198" s="1">
        <v>6</v>
      </c>
      <c r="C4198" s="1">
        <v>591</v>
      </c>
      <c r="D4198" s="1">
        <v>-1.5427</v>
      </c>
      <c r="E4198" s="1">
        <v>0.35513</v>
      </c>
      <c r="F4198" s="1">
        <v>-4.9188000000000001E-3</v>
      </c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</row>
    <row r="4199" spans="1:17" x14ac:dyDescent="0.25">
      <c r="A4199" t="str">
        <f t="shared" si="65"/>
        <v>6_592</v>
      </c>
      <c r="B4199" s="1">
        <v>6</v>
      </c>
      <c r="C4199" s="1">
        <v>592</v>
      </c>
      <c r="D4199" s="1">
        <v>-1.7705</v>
      </c>
      <c r="E4199" s="1">
        <v>0.35460999999999998</v>
      </c>
      <c r="F4199" s="1">
        <v>-5.1400999999999997E-4</v>
      </c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</row>
    <row r="4200" spans="1:17" x14ac:dyDescent="0.25">
      <c r="A4200" t="str">
        <f t="shared" si="65"/>
        <v>6_593</v>
      </c>
      <c r="B4200" s="1">
        <v>6</v>
      </c>
      <c r="C4200" s="1">
        <v>593</v>
      </c>
      <c r="D4200" s="1">
        <v>-1.6266</v>
      </c>
      <c r="E4200" s="1">
        <v>0.35411999999999999</v>
      </c>
      <c r="F4200" s="1">
        <v>-9.4485000000000003E-3</v>
      </c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</row>
    <row r="4201" spans="1:17" x14ac:dyDescent="0.25">
      <c r="A4201" t="str">
        <f t="shared" si="65"/>
        <v>6_594</v>
      </c>
      <c r="B4201" s="1">
        <v>6</v>
      </c>
      <c r="C4201" s="1">
        <v>594</v>
      </c>
      <c r="D4201" s="1">
        <v>-1.8159000000000001</v>
      </c>
      <c r="E4201" s="1">
        <v>0.35360999999999998</v>
      </c>
      <c r="F4201" s="1">
        <v>7.0693000000000004E-4</v>
      </c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</row>
    <row r="4202" spans="1:17" x14ac:dyDescent="0.25">
      <c r="A4202" t="str">
        <f t="shared" si="65"/>
        <v>6_595</v>
      </c>
      <c r="B4202" s="1">
        <v>6</v>
      </c>
      <c r="C4202" s="1">
        <v>595</v>
      </c>
      <c r="D4202" s="1">
        <v>-2.1274999999999999</v>
      </c>
      <c r="E4202" s="1">
        <v>0.35299999999999998</v>
      </c>
      <c r="F4202" s="1">
        <v>5.2838E-3</v>
      </c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</row>
    <row r="4203" spans="1:17" x14ac:dyDescent="0.25">
      <c r="A4203" t="str">
        <f t="shared" si="65"/>
        <v>6_596</v>
      </c>
      <c r="B4203" s="1">
        <v>6</v>
      </c>
      <c r="C4203" s="1">
        <v>596</v>
      </c>
      <c r="D4203" s="1">
        <v>-2.4521000000000002</v>
      </c>
      <c r="E4203" s="1">
        <v>0.3523</v>
      </c>
      <c r="F4203" s="1">
        <v>-1.7850000000000001E-2</v>
      </c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</row>
    <row r="4204" spans="1:17" x14ac:dyDescent="0.25">
      <c r="A4204" t="str">
        <f t="shared" si="65"/>
        <v>6_597</v>
      </c>
      <c r="B4204" s="1">
        <v>6</v>
      </c>
      <c r="C4204" s="1">
        <v>597</v>
      </c>
      <c r="D4204" s="1">
        <v>-2.2225999999999999</v>
      </c>
      <c r="E4204" s="1">
        <v>0.35159000000000001</v>
      </c>
      <c r="F4204" s="1">
        <v>1.6674000000000001E-3</v>
      </c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</row>
    <row r="4205" spans="1:17" x14ac:dyDescent="0.25">
      <c r="A4205" t="str">
        <f t="shared" si="65"/>
        <v>6_598</v>
      </c>
      <c r="B4205" s="1">
        <v>6</v>
      </c>
      <c r="C4205" s="1">
        <v>598</v>
      </c>
      <c r="D4205" s="1">
        <v>-1.9551000000000001</v>
      </c>
      <c r="E4205" s="1">
        <v>0.35095999999999999</v>
      </c>
      <c r="F4205" s="1">
        <v>6.9582999999999997E-3</v>
      </c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</row>
    <row r="4206" spans="1:17" x14ac:dyDescent="0.25">
      <c r="A4206" t="str">
        <f t="shared" si="65"/>
        <v>6_599</v>
      </c>
      <c r="B4206" s="1">
        <v>6</v>
      </c>
      <c r="C4206" s="1">
        <v>599</v>
      </c>
      <c r="D4206" s="1">
        <v>-1.9605999999999999</v>
      </c>
      <c r="E4206" s="1">
        <v>0.35038000000000002</v>
      </c>
      <c r="F4206" s="1">
        <v>3.934E-2</v>
      </c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</row>
    <row r="4207" spans="1:17" x14ac:dyDescent="0.25">
      <c r="A4207" t="str">
        <f t="shared" si="65"/>
        <v>6_600</v>
      </c>
      <c r="B4207" s="1">
        <v>6</v>
      </c>
      <c r="C4207" s="1">
        <v>600</v>
      </c>
      <c r="D4207" s="1">
        <v>-2.3016999999999999</v>
      </c>
      <c r="E4207" s="1">
        <v>0.34974</v>
      </c>
      <c r="F4207" s="1">
        <v>-8.0847000000000002E-3</v>
      </c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</row>
    <row r="4208" spans="1:17" x14ac:dyDescent="0.25">
      <c r="A4208" t="str">
        <f t="shared" si="65"/>
        <v>6_601</v>
      </c>
      <c r="B4208" s="1">
        <v>6</v>
      </c>
      <c r="C4208" s="1">
        <v>601</v>
      </c>
      <c r="D4208" s="1">
        <v>-2.5091999999999999</v>
      </c>
      <c r="E4208" s="1">
        <v>0.34905999999999998</v>
      </c>
      <c r="F4208" s="1">
        <v>1.0897E-2</v>
      </c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</row>
    <row r="4209" spans="1:17" x14ac:dyDescent="0.25">
      <c r="A4209" t="str">
        <f t="shared" si="65"/>
        <v>6_602</v>
      </c>
      <c r="B4209" s="1">
        <v>6</v>
      </c>
      <c r="C4209" s="1">
        <v>602</v>
      </c>
      <c r="D4209" s="1">
        <v>-2.6150000000000002</v>
      </c>
      <c r="E4209" s="1">
        <v>0.34832000000000002</v>
      </c>
      <c r="F4209" s="1">
        <v>-1.9609000000000001E-2</v>
      </c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</row>
    <row r="4210" spans="1:17" x14ac:dyDescent="0.25">
      <c r="A4210" t="str">
        <f t="shared" si="65"/>
        <v>6_603</v>
      </c>
      <c r="B4210" s="1">
        <v>6</v>
      </c>
      <c r="C4210" s="1">
        <v>603</v>
      </c>
      <c r="D4210" s="1">
        <v>-2.4430999999999998</v>
      </c>
      <c r="E4210" s="1">
        <v>0.34755999999999998</v>
      </c>
      <c r="F4210" s="1">
        <v>1.9057E-3</v>
      </c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</row>
    <row r="4211" spans="1:17" x14ac:dyDescent="0.25">
      <c r="A4211" t="str">
        <f t="shared" si="65"/>
        <v>6_604</v>
      </c>
      <c r="B4211" s="1">
        <v>6</v>
      </c>
      <c r="C4211" s="1">
        <v>604</v>
      </c>
      <c r="D4211" s="1">
        <v>-2.1863999999999999</v>
      </c>
      <c r="E4211" s="1">
        <v>0.34691</v>
      </c>
      <c r="F4211" s="1">
        <v>-1.8290000000000001E-2</v>
      </c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</row>
    <row r="4212" spans="1:17" x14ac:dyDescent="0.25">
      <c r="A4212" t="str">
        <f t="shared" si="65"/>
        <v>6_605</v>
      </c>
      <c r="B4212" s="1">
        <v>6</v>
      </c>
      <c r="C4212" s="1">
        <v>605</v>
      </c>
      <c r="D4212" s="1">
        <v>-1.7941</v>
      </c>
      <c r="E4212" s="1">
        <v>0.34633000000000003</v>
      </c>
      <c r="F4212" s="1">
        <v>-2.0065999999999999E-3</v>
      </c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</row>
    <row r="4213" spans="1:17" x14ac:dyDescent="0.25">
      <c r="A4213" t="str">
        <f t="shared" si="65"/>
        <v>6_606</v>
      </c>
      <c r="B4213" s="1">
        <v>6</v>
      </c>
      <c r="C4213" s="1">
        <v>606</v>
      </c>
      <c r="D4213" s="1">
        <v>-2.0194000000000001</v>
      </c>
      <c r="E4213" s="1">
        <v>0.34577000000000002</v>
      </c>
      <c r="F4213" s="1">
        <v>-6.0708000000000003E-3</v>
      </c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</row>
    <row r="4214" spans="1:17" x14ac:dyDescent="0.25">
      <c r="A4214" t="str">
        <f t="shared" si="65"/>
        <v>6_607</v>
      </c>
      <c r="B4214" s="1">
        <v>6</v>
      </c>
      <c r="C4214" s="1">
        <v>607</v>
      </c>
      <c r="D4214" s="1">
        <v>-2.2086000000000001</v>
      </c>
      <c r="E4214" s="1">
        <v>0.34512999999999999</v>
      </c>
      <c r="F4214" s="1">
        <v>-2.0826999999999998E-2</v>
      </c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</row>
    <row r="4215" spans="1:17" x14ac:dyDescent="0.25">
      <c r="A4215" t="str">
        <f t="shared" si="65"/>
        <v>6_608</v>
      </c>
      <c r="B4215" s="1">
        <v>6</v>
      </c>
      <c r="C4215" s="1">
        <v>608</v>
      </c>
      <c r="D4215" s="1">
        <v>-2.0219</v>
      </c>
      <c r="E4215" s="1">
        <v>0.34454000000000001</v>
      </c>
      <c r="F4215" s="1">
        <v>2.6501E-2</v>
      </c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</row>
    <row r="4216" spans="1:17" x14ac:dyDescent="0.25">
      <c r="A4216" t="str">
        <f t="shared" si="65"/>
        <v>6_609</v>
      </c>
      <c r="B4216" s="1">
        <v>6</v>
      </c>
      <c r="C4216" s="1">
        <v>609</v>
      </c>
      <c r="D4216" s="1">
        <v>-1.9273</v>
      </c>
      <c r="E4216" s="1">
        <v>0.34398000000000001</v>
      </c>
      <c r="F4216" s="1">
        <v>1.2227E-2</v>
      </c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</row>
    <row r="4217" spans="1:17" x14ac:dyDescent="0.25">
      <c r="A4217" t="str">
        <f t="shared" si="65"/>
        <v>6_610</v>
      </c>
      <c r="B4217" s="1">
        <v>6</v>
      </c>
      <c r="C4217" s="1">
        <v>610</v>
      </c>
      <c r="D4217" s="1">
        <v>-2.0773999999999999</v>
      </c>
      <c r="E4217" s="1">
        <v>0.34338000000000002</v>
      </c>
      <c r="F4217" s="1">
        <v>-1.4909E-2</v>
      </c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</row>
    <row r="4218" spans="1:17" x14ac:dyDescent="0.25">
      <c r="A4218" t="str">
        <f t="shared" si="65"/>
        <v>6_611</v>
      </c>
      <c r="B4218" s="1">
        <v>6</v>
      </c>
      <c r="C4218" s="1">
        <v>611</v>
      </c>
      <c r="D4218" s="1">
        <v>-1.911</v>
      </c>
      <c r="E4218" s="1">
        <v>0.34283000000000002</v>
      </c>
      <c r="F4218" s="1">
        <v>-1.0885000000000001E-2</v>
      </c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</row>
    <row r="4219" spans="1:17" x14ac:dyDescent="0.25">
      <c r="A4219" t="str">
        <f t="shared" si="65"/>
        <v>6_612</v>
      </c>
      <c r="B4219" s="1">
        <v>6</v>
      </c>
      <c r="C4219" s="1">
        <v>612</v>
      </c>
      <c r="D4219" s="1">
        <v>-1.5033000000000001</v>
      </c>
      <c r="E4219" s="1">
        <v>0.34229999999999999</v>
      </c>
      <c r="F4219" s="1">
        <v>2.3220000000000001E-2</v>
      </c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</row>
    <row r="4220" spans="1:17" x14ac:dyDescent="0.25">
      <c r="A4220" t="str">
        <f t="shared" si="65"/>
        <v>6_613</v>
      </c>
      <c r="B4220" s="1">
        <v>6</v>
      </c>
      <c r="C4220" s="1">
        <v>613</v>
      </c>
      <c r="D4220" s="1">
        <v>-1.7365999999999999</v>
      </c>
      <c r="E4220" s="1">
        <v>0.34186</v>
      </c>
      <c r="F4220" s="1">
        <v>-2.3636000000000001E-2</v>
      </c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</row>
    <row r="4221" spans="1:17" x14ac:dyDescent="0.25">
      <c r="A4221" t="str">
        <f t="shared" si="65"/>
        <v>6_614</v>
      </c>
      <c r="B4221" s="1">
        <v>6</v>
      </c>
      <c r="C4221" s="1">
        <v>614</v>
      </c>
      <c r="D4221" s="1">
        <v>-1.5922000000000001</v>
      </c>
      <c r="E4221" s="1">
        <v>0.34134999999999999</v>
      </c>
      <c r="F4221" s="1">
        <v>2.5663999999999999E-3</v>
      </c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</row>
    <row r="4222" spans="1:17" x14ac:dyDescent="0.25">
      <c r="A4222" t="str">
        <f t="shared" si="65"/>
        <v>6_615</v>
      </c>
      <c r="B4222" s="1">
        <v>6</v>
      </c>
      <c r="C4222" s="1">
        <v>615</v>
      </c>
      <c r="D4222" s="1">
        <v>-1.6314</v>
      </c>
      <c r="E4222" s="1">
        <v>0.34089000000000003</v>
      </c>
      <c r="F4222" s="1">
        <v>-8.6417999999999998E-4</v>
      </c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</row>
    <row r="4223" spans="1:17" x14ac:dyDescent="0.25">
      <c r="A4223" t="str">
        <f t="shared" si="65"/>
        <v>6_616</v>
      </c>
      <c r="B4223" s="1">
        <v>6</v>
      </c>
      <c r="C4223" s="1">
        <v>616</v>
      </c>
      <c r="D4223" s="1">
        <v>-1.6615</v>
      </c>
      <c r="E4223" s="1">
        <v>0.34039000000000003</v>
      </c>
      <c r="F4223" s="1">
        <v>1.2005E-2</v>
      </c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</row>
    <row r="4224" spans="1:17" x14ac:dyDescent="0.25">
      <c r="A4224" t="str">
        <f t="shared" si="65"/>
        <v>6_617</v>
      </c>
      <c r="B4224" s="1">
        <v>6</v>
      </c>
      <c r="C4224" s="1">
        <v>617</v>
      </c>
      <c r="D4224" s="1">
        <v>-1.8876999999999999</v>
      </c>
      <c r="E4224" s="1">
        <v>0.33988000000000002</v>
      </c>
      <c r="F4224" s="1">
        <v>-1.8266000000000001E-2</v>
      </c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</row>
    <row r="4225" spans="1:17" x14ac:dyDescent="0.25">
      <c r="A4225" t="str">
        <f t="shared" si="65"/>
        <v>6_618</v>
      </c>
      <c r="B4225" s="1">
        <v>6</v>
      </c>
      <c r="C4225" s="1">
        <v>618</v>
      </c>
      <c r="D4225" s="1">
        <v>-1.8282</v>
      </c>
      <c r="E4225" s="1">
        <v>0.33937</v>
      </c>
      <c r="F4225" s="1">
        <v>3.5636999999999999E-3</v>
      </c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</row>
    <row r="4226" spans="1:17" x14ac:dyDescent="0.25">
      <c r="A4226" t="str">
        <f t="shared" si="65"/>
        <v>6_619</v>
      </c>
      <c r="B4226" s="1">
        <v>6</v>
      </c>
      <c r="C4226" s="1">
        <v>619</v>
      </c>
      <c r="D4226" s="1">
        <v>-2.0727000000000002</v>
      </c>
      <c r="E4226" s="1">
        <v>0.33878999999999998</v>
      </c>
      <c r="F4226" s="1">
        <v>1.6084000000000001E-2</v>
      </c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</row>
    <row r="4227" spans="1:17" x14ac:dyDescent="0.25">
      <c r="A4227" t="str">
        <f t="shared" ref="A4227:A4290" si="66">B4227&amp;"_"&amp;C4227</f>
        <v>6_620</v>
      </c>
      <c r="B4227" s="1">
        <v>6</v>
      </c>
      <c r="C4227" s="1">
        <v>620</v>
      </c>
      <c r="D4227" s="1">
        <v>-2.1095999999999999</v>
      </c>
      <c r="E4227" s="1">
        <v>0.33817000000000003</v>
      </c>
      <c r="F4227" s="1">
        <v>-1.2423E-2</v>
      </c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</row>
    <row r="4228" spans="1:17" x14ac:dyDescent="0.25">
      <c r="A4228" t="str">
        <f t="shared" si="66"/>
        <v>6_621</v>
      </c>
      <c r="B4228" s="1">
        <v>6</v>
      </c>
      <c r="C4228" s="1">
        <v>621</v>
      </c>
      <c r="D4228" s="1">
        <v>-2.0554000000000001</v>
      </c>
      <c r="E4228" s="1">
        <v>0.33760000000000001</v>
      </c>
      <c r="F4228" s="1">
        <v>-1.8419999999999999E-2</v>
      </c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</row>
    <row r="4229" spans="1:17" x14ac:dyDescent="0.25">
      <c r="A4229" t="str">
        <f t="shared" si="66"/>
        <v>6_622</v>
      </c>
      <c r="B4229" s="1">
        <v>6</v>
      </c>
      <c r="C4229" s="1">
        <v>622</v>
      </c>
      <c r="D4229" s="1">
        <v>-1.9797</v>
      </c>
      <c r="E4229" s="1">
        <v>0.33701999999999999</v>
      </c>
      <c r="F4229" s="1">
        <v>1.238E-2</v>
      </c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</row>
    <row r="4230" spans="1:17" x14ac:dyDescent="0.25">
      <c r="A4230" t="str">
        <f t="shared" si="66"/>
        <v>6_623</v>
      </c>
      <c r="B4230" s="1">
        <v>6</v>
      </c>
      <c r="C4230" s="1">
        <v>623</v>
      </c>
      <c r="D4230" s="1">
        <v>-2.2844000000000002</v>
      </c>
      <c r="E4230" s="1">
        <v>0.33642</v>
      </c>
      <c r="F4230" s="1">
        <v>-3.6506999999999998E-2</v>
      </c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</row>
    <row r="4231" spans="1:17" x14ac:dyDescent="0.25">
      <c r="A4231" t="str">
        <f t="shared" si="66"/>
        <v>6_624</v>
      </c>
      <c r="B4231" s="1">
        <v>6</v>
      </c>
      <c r="C4231" s="1">
        <v>624</v>
      </c>
      <c r="D4231" s="1">
        <v>-2.1215000000000002</v>
      </c>
      <c r="E4231" s="1">
        <v>0.33578000000000002</v>
      </c>
      <c r="F4231" s="1">
        <v>-1.9908999999999999E-3</v>
      </c>
      <c r="G4231" s="1"/>
      <c r="H4231" s="1"/>
      <c r="I4231" s="1"/>
      <c r="J4231" s="1"/>
      <c r="K4231" s="1"/>
      <c r="L4231" s="78"/>
      <c r="M4231" s="1"/>
      <c r="N4231" s="1"/>
      <c r="O4231" s="1"/>
      <c r="P4231" s="1"/>
      <c r="Q4231" s="1"/>
    </row>
    <row r="4232" spans="1:17" x14ac:dyDescent="0.25">
      <c r="A4232" t="str">
        <f t="shared" si="66"/>
        <v>6_625</v>
      </c>
      <c r="B4232" s="1">
        <v>6</v>
      </c>
      <c r="C4232" s="1">
        <v>625</v>
      </c>
      <c r="D4232" s="1">
        <v>-2.5648</v>
      </c>
      <c r="E4232" s="1">
        <v>0.33511000000000002</v>
      </c>
      <c r="F4232" s="1">
        <v>-6.3140000000000002E-3</v>
      </c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</row>
    <row r="4233" spans="1:17" x14ac:dyDescent="0.25">
      <c r="A4233" t="str">
        <f t="shared" si="66"/>
        <v>6_626</v>
      </c>
      <c r="B4233" s="1">
        <v>6</v>
      </c>
      <c r="C4233" s="1">
        <v>626</v>
      </c>
      <c r="D4233" s="1">
        <v>-2.8329</v>
      </c>
      <c r="E4233" s="1">
        <v>0.33435999999999999</v>
      </c>
      <c r="F4233" s="1">
        <v>7.1763E-3</v>
      </c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</row>
    <row r="4234" spans="1:17" x14ac:dyDescent="0.25">
      <c r="A4234" t="str">
        <f t="shared" si="66"/>
        <v>6_627</v>
      </c>
      <c r="B4234" s="1">
        <v>6</v>
      </c>
      <c r="C4234" s="1">
        <v>627</v>
      </c>
      <c r="D4234" s="1">
        <v>-2.9521999999999999</v>
      </c>
      <c r="E4234" s="1">
        <v>0.33352999999999999</v>
      </c>
      <c r="F4234" s="1">
        <v>-1.7170000000000001E-2</v>
      </c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</row>
    <row r="4235" spans="1:17" x14ac:dyDescent="0.25">
      <c r="A4235" t="str">
        <f t="shared" si="66"/>
        <v>6_628</v>
      </c>
      <c r="B4235" s="1">
        <v>6</v>
      </c>
      <c r="C4235" s="1">
        <v>628</v>
      </c>
      <c r="D4235" s="1">
        <v>-3.0958999999999999</v>
      </c>
      <c r="E4235" s="1">
        <v>0.33268999999999999</v>
      </c>
      <c r="F4235" s="1">
        <v>7.6426999999999997E-3</v>
      </c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</row>
    <row r="4236" spans="1:17" x14ac:dyDescent="0.25">
      <c r="A4236" t="str">
        <f t="shared" si="66"/>
        <v>6_629</v>
      </c>
      <c r="B4236" s="1">
        <v>6</v>
      </c>
      <c r="C4236" s="1">
        <v>629</v>
      </c>
      <c r="D4236" s="1">
        <v>-2.8698999999999999</v>
      </c>
      <c r="E4236" s="1">
        <v>0.33187</v>
      </c>
      <c r="F4236" s="1">
        <v>9.6498E-3</v>
      </c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</row>
    <row r="4237" spans="1:17" x14ac:dyDescent="0.25">
      <c r="A4237" t="str">
        <f t="shared" si="66"/>
        <v>6_630</v>
      </c>
      <c r="B4237" s="1">
        <v>6</v>
      </c>
      <c r="C4237" s="1">
        <v>630</v>
      </c>
      <c r="D4237" s="1">
        <v>-3.1537999999999999</v>
      </c>
      <c r="E4237" s="1">
        <v>0.33101999999999998</v>
      </c>
      <c r="F4237" s="1">
        <v>6.4374000000000002E-3</v>
      </c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</row>
    <row r="4238" spans="1:17" x14ac:dyDescent="0.25">
      <c r="A4238" t="str">
        <f t="shared" si="66"/>
        <v>6_631</v>
      </c>
      <c r="B4238" s="1">
        <v>6</v>
      </c>
      <c r="C4238" s="1">
        <v>631</v>
      </c>
      <c r="D4238" s="1">
        <v>-3.7198000000000002</v>
      </c>
      <c r="E4238" s="1">
        <v>0.33005000000000001</v>
      </c>
      <c r="F4238" s="1">
        <v>-1.2016000000000001E-2</v>
      </c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</row>
    <row r="4239" spans="1:17" x14ac:dyDescent="0.25">
      <c r="A4239" t="str">
        <f t="shared" si="66"/>
        <v>6_632</v>
      </c>
      <c r="B4239" s="1">
        <v>6</v>
      </c>
      <c r="C4239" s="1">
        <v>632</v>
      </c>
      <c r="D4239" s="1">
        <v>-4.0012999999999996</v>
      </c>
      <c r="E4239" s="1">
        <v>0.32897999999999999</v>
      </c>
      <c r="F4239" s="1">
        <v>-1.1519E-2</v>
      </c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</row>
    <row r="4240" spans="1:17" x14ac:dyDescent="0.25">
      <c r="A4240" t="str">
        <f t="shared" si="66"/>
        <v>6_633</v>
      </c>
      <c r="B4240" s="1">
        <v>6</v>
      </c>
      <c r="C4240" s="1">
        <v>633</v>
      </c>
      <c r="D4240" s="1">
        <v>-4.1612999999999998</v>
      </c>
      <c r="E4240" s="1">
        <v>0.32785999999999998</v>
      </c>
      <c r="F4240" s="1">
        <v>-1.5746E-2</v>
      </c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</row>
    <row r="4241" spans="1:17" x14ac:dyDescent="0.25">
      <c r="A4241" t="str">
        <f t="shared" si="66"/>
        <v>6_634</v>
      </c>
      <c r="B4241" s="1">
        <v>6</v>
      </c>
      <c r="C4241" s="1">
        <v>634</v>
      </c>
      <c r="D4241" s="1">
        <v>-4.0376000000000003</v>
      </c>
      <c r="E4241" s="1">
        <v>0.32672000000000001</v>
      </c>
      <c r="F4241" s="1">
        <v>1.3620999999999999E-2</v>
      </c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</row>
    <row r="4242" spans="1:17" x14ac:dyDescent="0.25">
      <c r="A4242" t="str">
        <f t="shared" si="66"/>
        <v>6_635</v>
      </c>
      <c r="B4242" s="1">
        <v>6</v>
      </c>
      <c r="C4242" s="1">
        <v>635</v>
      </c>
      <c r="D4242" s="1">
        <v>-3.9821</v>
      </c>
      <c r="E4242" s="1">
        <v>0.32562000000000002</v>
      </c>
      <c r="F4242" s="1">
        <v>2.9683999999999999E-3</v>
      </c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</row>
    <row r="4243" spans="1:17" x14ac:dyDescent="0.25">
      <c r="A4243" t="str">
        <f t="shared" si="66"/>
        <v>6_636</v>
      </c>
      <c r="B4243" s="1">
        <v>6</v>
      </c>
      <c r="C4243" s="1">
        <v>636</v>
      </c>
      <c r="D4243" s="1">
        <v>-3.6627000000000001</v>
      </c>
      <c r="E4243" s="1">
        <v>0.32458999999999999</v>
      </c>
      <c r="F4243" s="1">
        <v>8.7609999999999997E-3</v>
      </c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</row>
    <row r="4244" spans="1:17" x14ac:dyDescent="0.25">
      <c r="A4244" t="str">
        <f t="shared" si="66"/>
        <v>6_637</v>
      </c>
      <c r="B4244" s="1">
        <v>6</v>
      </c>
      <c r="C4244" s="1">
        <v>637</v>
      </c>
      <c r="D4244" s="1">
        <v>-3.8814000000000002</v>
      </c>
      <c r="E4244" s="1">
        <v>0.32352999999999998</v>
      </c>
      <c r="F4244" s="1">
        <v>-1.2028E-2</v>
      </c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</row>
    <row r="4245" spans="1:17" x14ac:dyDescent="0.25">
      <c r="A4245" t="str">
        <f t="shared" si="66"/>
        <v>6_638</v>
      </c>
      <c r="B4245" s="1">
        <v>6</v>
      </c>
      <c r="C4245" s="1">
        <v>638</v>
      </c>
      <c r="D4245" s="1">
        <v>-3.6396000000000002</v>
      </c>
      <c r="E4245" s="1">
        <v>0.32251000000000002</v>
      </c>
      <c r="F4245" s="1">
        <v>2.0244999999999999E-2</v>
      </c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</row>
    <row r="4246" spans="1:17" x14ac:dyDescent="0.25">
      <c r="A4246" t="str">
        <f t="shared" si="66"/>
        <v>6_639</v>
      </c>
      <c r="B4246" s="1">
        <v>6</v>
      </c>
      <c r="C4246" s="1">
        <v>639</v>
      </c>
      <c r="D4246" s="1">
        <v>-3.266</v>
      </c>
      <c r="E4246" s="1">
        <v>0.32155</v>
      </c>
      <c r="F4246" s="1">
        <v>-3.3679999999999999E-3</v>
      </c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</row>
    <row r="4247" spans="1:17" x14ac:dyDescent="0.25">
      <c r="A4247" t="str">
        <f t="shared" si="66"/>
        <v>6_640</v>
      </c>
      <c r="B4247" s="1">
        <v>6</v>
      </c>
      <c r="C4247" s="1">
        <v>640</v>
      </c>
      <c r="D4247" s="1">
        <v>-3.1776</v>
      </c>
      <c r="E4247" s="1">
        <v>0.32068999999999998</v>
      </c>
      <c r="F4247" s="1">
        <v>-2.0014000000000001E-2</v>
      </c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</row>
    <row r="4248" spans="1:17" x14ac:dyDescent="0.25">
      <c r="A4248" t="str">
        <f t="shared" si="66"/>
        <v>6_641</v>
      </c>
      <c r="B4248" s="1">
        <v>6</v>
      </c>
      <c r="C4248" s="1">
        <v>641</v>
      </c>
      <c r="D4248" s="1">
        <v>-2.6938</v>
      </c>
      <c r="E4248" s="1">
        <v>0.31991000000000003</v>
      </c>
      <c r="F4248" s="1">
        <v>1.7333999999999999E-2</v>
      </c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</row>
    <row r="4249" spans="1:17" x14ac:dyDescent="0.25">
      <c r="A4249" t="str">
        <f t="shared" si="66"/>
        <v>6_642</v>
      </c>
      <c r="B4249" s="1">
        <v>6</v>
      </c>
      <c r="C4249" s="1">
        <v>642</v>
      </c>
      <c r="D4249" s="1">
        <v>-3.1061999999999999</v>
      </c>
      <c r="E4249" s="1">
        <v>0.31917000000000001</v>
      </c>
      <c r="F4249" s="1">
        <v>-1.4158E-2</v>
      </c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</row>
    <row r="4250" spans="1:17" x14ac:dyDescent="0.25">
      <c r="A4250" t="str">
        <f t="shared" si="66"/>
        <v>6_643</v>
      </c>
      <c r="B4250" s="1">
        <v>6</v>
      </c>
      <c r="C4250" s="1">
        <v>643</v>
      </c>
      <c r="D4250" s="1">
        <v>-2.5950000000000002</v>
      </c>
      <c r="E4250" s="1">
        <v>0.31841999999999998</v>
      </c>
      <c r="F4250" s="1">
        <v>5.1081E-3</v>
      </c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</row>
    <row r="4251" spans="1:17" x14ac:dyDescent="0.25">
      <c r="A4251" t="str">
        <f t="shared" si="66"/>
        <v>6_644</v>
      </c>
      <c r="B4251" s="1">
        <v>6</v>
      </c>
      <c r="C4251" s="1">
        <v>644</v>
      </c>
      <c r="D4251" s="1">
        <v>-2.9136000000000002</v>
      </c>
      <c r="E4251" s="1">
        <v>0.31768000000000002</v>
      </c>
      <c r="F4251" s="1">
        <v>-1.8339000000000001E-2</v>
      </c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</row>
    <row r="4252" spans="1:17" x14ac:dyDescent="0.25">
      <c r="A4252" t="str">
        <f t="shared" si="66"/>
        <v>6_645</v>
      </c>
      <c r="B4252" s="1">
        <v>6</v>
      </c>
      <c r="C4252" s="1">
        <v>645</v>
      </c>
      <c r="D4252" s="1">
        <v>-3.0512999999999999</v>
      </c>
      <c r="E4252" s="1">
        <v>0.31689000000000001</v>
      </c>
      <c r="F4252" s="1">
        <v>-1.2298E-2</v>
      </c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</row>
    <row r="4253" spans="1:17" x14ac:dyDescent="0.25">
      <c r="A4253" t="str">
        <f t="shared" si="66"/>
        <v>6_646</v>
      </c>
      <c r="B4253" s="1">
        <v>6</v>
      </c>
      <c r="C4253" s="1">
        <v>646</v>
      </c>
      <c r="D4253" s="1">
        <v>-3.0960000000000001</v>
      </c>
      <c r="E4253" s="1">
        <v>0.31603999999999999</v>
      </c>
      <c r="F4253" s="1">
        <v>-1.2082000000000001E-2</v>
      </c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</row>
    <row r="4254" spans="1:17" x14ac:dyDescent="0.25">
      <c r="A4254" t="str">
        <f t="shared" si="66"/>
        <v>6_647</v>
      </c>
      <c r="B4254" s="1">
        <v>6</v>
      </c>
      <c r="C4254" s="1">
        <v>647</v>
      </c>
      <c r="D4254" s="1">
        <v>-2.8431999999999999</v>
      </c>
      <c r="E4254" s="1">
        <v>0.31522</v>
      </c>
      <c r="F4254" s="1">
        <v>2.9474E-2</v>
      </c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</row>
    <row r="4255" spans="1:17" x14ac:dyDescent="0.25">
      <c r="A4255" t="str">
        <f t="shared" si="66"/>
        <v>6_648</v>
      </c>
      <c r="B4255" s="1">
        <v>6</v>
      </c>
      <c r="C4255" s="1">
        <v>648</v>
      </c>
      <c r="D4255" s="1">
        <v>-3.1248</v>
      </c>
      <c r="E4255" s="1">
        <v>0.31441999999999998</v>
      </c>
      <c r="F4255" s="1">
        <v>-1.5813000000000001E-2</v>
      </c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</row>
    <row r="4256" spans="1:17" x14ac:dyDescent="0.25">
      <c r="A4256" t="str">
        <f t="shared" si="66"/>
        <v>6_649</v>
      </c>
      <c r="B4256" s="1">
        <v>6</v>
      </c>
      <c r="C4256" s="1">
        <v>649</v>
      </c>
      <c r="D4256" s="1">
        <v>-2.9306000000000001</v>
      </c>
      <c r="E4256" s="1">
        <v>0.31365999999999999</v>
      </c>
      <c r="F4256" s="1">
        <v>-6.4707999999999996E-3</v>
      </c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</row>
    <row r="4257" spans="1:17" x14ac:dyDescent="0.25">
      <c r="A4257" t="str">
        <f t="shared" si="66"/>
        <v>6_650</v>
      </c>
      <c r="B4257" s="1">
        <v>6</v>
      </c>
      <c r="C4257" s="1">
        <v>650</v>
      </c>
      <c r="D4257" s="1">
        <v>-2.93</v>
      </c>
      <c r="E4257" s="1">
        <v>0.31286999999999998</v>
      </c>
      <c r="F4257" s="1">
        <v>-4.0829999999999998E-3</v>
      </c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</row>
    <row r="4258" spans="1:17" x14ac:dyDescent="0.25">
      <c r="A4258" t="str">
        <f t="shared" si="66"/>
        <v>6_651</v>
      </c>
      <c r="B4258" s="1">
        <v>6</v>
      </c>
      <c r="C4258" s="1">
        <v>651</v>
      </c>
      <c r="D4258" s="1">
        <v>-3.3774000000000002</v>
      </c>
      <c r="E4258" s="1">
        <v>0.31203999999999998</v>
      </c>
      <c r="F4258" s="1">
        <v>-1.4815E-2</v>
      </c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</row>
    <row r="4259" spans="1:17" x14ac:dyDescent="0.25">
      <c r="A4259" t="str">
        <f t="shared" si="66"/>
        <v>6_652</v>
      </c>
      <c r="B4259" s="1">
        <v>6</v>
      </c>
      <c r="C4259" s="1">
        <v>652</v>
      </c>
      <c r="D4259" s="1">
        <v>-3.4872000000000001</v>
      </c>
      <c r="E4259" s="1">
        <v>0.31114999999999998</v>
      </c>
      <c r="F4259" s="1">
        <v>1.307E-2</v>
      </c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</row>
    <row r="4260" spans="1:17" x14ac:dyDescent="0.25">
      <c r="A4260" t="str">
        <f t="shared" si="66"/>
        <v>6_653</v>
      </c>
      <c r="B4260" s="1">
        <v>6</v>
      </c>
      <c r="C4260" s="1">
        <v>653</v>
      </c>
      <c r="D4260" s="1">
        <v>-3.0253999999999999</v>
      </c>
      <c r="E4260" s="1">
        <v>0.31030000000000002</v>
      </c>
      <c r="F4260" s="1">
        <v>-1.6001000000000001E-2</v>
      </c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</row>
    <row r="4261" spans="1:17" x14ac:dyDescent="0.25">
      <c r="A4261" t="str">
        <f t="shared" si="66"/>
        <v>6_654</v>
      </c>
      <c r="B4261" s="1">
        <v>6</v>
      </c>
      <c r="C4261" s="1">
        <v>654</v>
      </c>
      <c r="D4261" s="1">
        <v>-3.3397000000000001</v>
      </c>
      <c r="E4261" s="1">
        <v>0.30947000000000002</v>
      </c>
      <c r="F4261" s="1">
        <v>-1.8793000000000001E-2</v>
      </c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</row>
    <row r="4262" spans="1:17" x14ac:dyDescent="0.25">
      <c r="A4262" t="str">
        <f t="shared" si="66"/>
        <v>6_655</v>
      </c>
      <c r="B4262" s="1">
        <v>6</v>
      </c>
      <c r="C4262" s="1">
        <v>655</v>
      </c>
      <c r="D4262" s="1">
        <v>-3.3628999999999998</v>
      </c>
      <c r="E4262" s="1">
        <v>0.30862000000000001</v>
      </c>
      <c r="F4262" s="1">
        <v>-1.6590000000000001E-2</v>
      </c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</row>
    <row r="4263" spans="1:17" x14ac:dyDescent="0.25">
      <c r="A4263" t="str">
        <f t="shared" si="66"/>
        <v>6_656</v>
      </c>
      <c r="B4263" s="1">
        <v>6</v>
      </c>
      <c r="C4263" s="1">
        <v>656</v>
      </c>
      <c r="D4263" s="1">
        <v>-2.9758</v>
      </c>
      <c r="E4263" s="1">
        <v>0.30784</v>
      </c>
      <c r="F4263" s="1">
        <v>1.1584000000000001E-2</v>
      </c>
      <c r="G4263" s="1"/>
      <c r="H4263" s="1"/>
      <c r="I4263" s="1"/>
      <c r="J4263" s="1"/>
      <c r="K4263" s="1"/>
      <c r="L4263" s="1"/>
      <c r="M4263" s="78"/>
      <c r="N4263" s="1"/>
      <c r="O4263" s="1"/>
      <c r="P4263" s="1"/>
      <c r="Q4263" s="1"/>
    </row>
    <row r="4264" spans="1:17" x14ac:dyDescent="0.25">
      <c r="A4264" t="str">
        <f t="shared" si="66"/>
        <v>6_657</v>
      </c>
      <c r="B4264" s="1">
        <v>6</v>
      </c>
      <c r="C4264" s="1">
        <v>657</v>
      </c>
      <c r="D4264" s="1">
        <v>-2.8220999999999998</v>
      </c>
      <c r="E4264" s="1">
        <v>0.30704999999999999</v>
      </c>
      <c r="F4264" s="1">
        <v>-1.9767000000000001E-3</v>
      </c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</row>
    <row r="4265" spans="1:17" x14ac:dyDescent="0.25">
      <c r="A4265" t="str">
        <f t="shared" si="66"/>
        <v>6_658</v>
      </c>
      <c r="B4265" s="1">
        <v>6</v>
      </c>
      <c r="C4265" s="1">
        <v>658</v>
      </c>
      <c r="D4265" s="1">
        <v>-2.7591000000000001</v>
      </c>
      <c r="E4265" s="1">
        <v>0.30631999999999998</v>
      </c>
      <c r="F4265" s="1">
        <v>-3.7239999999999999E-3</v>
      </c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</row>
    <row r="4266" spans="1:17" x14ac:dyDescent="0.25">
      <c r="A4266" t="str">
        <f t="shared" si="66"/>
        <v>6_659</v>
      </c>
      <c r="B4266" s="1">
        <v>6</v>
      </c>
      <c r="C4266" s="1">
        <v>659</v>
      </c>
      <c r="D4266" s="1">
        <v>-2.4270999999999998</v>
      </c>
      <c r="E4266" s="1">
        <v>0.30564999999999998</v>
      </c>
      <c r="F4266" s="1">
        <v>-7.2083E-3</v>
      </c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</row>
    <row r="4267" spans="1:17" x14ac:dyDescent="0.25">
      <c r="A4267" t="str">
        <f t="shared" si="66"/>
        <v>6_660</v>
      </c>
      <c r="B4267" s="1">
        <v>6</v>
      </c>
      <c r="C4267" s="1">
        <v>660</v>
      </c>
      <c r="D4267" s="1">
        <v>-2.1682000000000001</v>
      </c>
      <c r="E4267" s="1">
        <v>0.30508999999999997</v>
      </c>
      <c r="F4267" s="1">
        <v>9.5200000000000007E-3</v>
      </c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</row>
    <row r="4268" spans="1:17" x14ac:dyDescent="0.25">
      <c r="A4268" t="str">
        <f t="shared" si="66"/>
        <v>6_661</v>
      </c>
      <c r="B4268" s="1">
        <v>6</v>
      </c>
      <c r="C4268" s="1">
        <v>661</v>
      </c>
      <c r="D4268" s="1">
        <v>-1.5504</v>
      </c>
      <c r="E4268" s="1">
        <v>0.30459999999999998</v>
      </c>
      <c r="F4268" s="1">
        <v>8.2319000000000003E-3</v>
      </c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</row>
    <row r="4269" spans="1:17" x14ac:dyDescent="0.25">
      <c r="A4269" t="str">
        <f t="shared" si="66"/>
        <v>6_662</v>
      </c>
      <c r="B4269" s="1">
        <v>6</v>
      </c>
      <c r="C4269" s="1">
        <v>662</v>
      </c>
      <c r="D4269" s="1">
        <v>-1.8935999999999999</v>
      </c>
      <c r="E4269" s="1">
        <v>0.30414999999999998</v>
      </c>
      <c r="F4269" s="1">
        <v>-1.2947999999999999E-2</v>
      </c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</row>
    <row r="4270" spans="1:17" x14ac:dyDescent="0.25">
      <c r="A4270" t="str">
        <f t="shared" si="66"/>
        <v>6_663</v>
      </c>
      <c r="B4270" s="1">
        <v>6</v>
      </c>
      <c r="C4270" s="1">
        <v>663</v>
      </c>
      <c r="D4270" s="1">
        <v>-1.5783</v>
      </c>
      <c r="E4270" s="1">
        <v>0.30370000000000003</v>
      </c>
      <c r="F4270" s="1">
        <v>-1.7978999999999998E-2</v>
      </c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</row>
    <row r="4271" spans="1:17" x14ac:dyDescent="0.25">
      <c r="A4271" t="str">
        <f t="shared" si="66"/>
        <v>6_664</v>
      </c>
      <c r="B4271" s="1">
        <v>6</v>
      </c>
      <c r="C4271" s="1">
        <v>664</v>
      </c>
      <c r="D4271" s="1">
        <v>-1.7416</v>
      </c>
      <c r="E4271" s="1">
        <v>0.30324000000000001</v>
      </c>
      <c r="F4271" s="1">
        <v>-7.5621000000000004E-3</v>
      </c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</row>
    <row r="4272" spans="1:17" x14ac:dyDescent="0.25">
      <c r="A4272" t="str">
        <f t="shared" si="66"/>
        <v>6_665</v>
      </c>
      <c r="B4272" s="1">
        <v>6</v>
      </c>
      <c r="C4272" s="1">
        <v>665</v>
      </c>
      <c r="D4272" s="1">
        <v>-1.2098</v>
      </c>
      <c r="E4272" s="1">
        <v>0.30284</v>
      </c>
      <c r="F4272" s="1">
        <v>-1.8998000000000001E-3</v>
      </c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</row>
    <row r="4273" spans="1:17" x14ac:dyDescent="0.25">
      <c r="A4273" t="str">
        <f t="shared" si="66"/>
        <v>6_666</v>
      </c>
      <c r="B4273" s="1">
        <v>6</v>
      </c>
      <c r="C4273" s="1">
        <v>666</v>
      </c>
      <c r="D4273" s="1">
        <v>-1.5109999999999999</v>
      </c>
      <c r="E4273" s="1">
        <v>0.30248000000000003</v>
      </c>
      <c r="F4273" s="1">
        <v>-2.0347000000000001E-2</v>
      </c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</row>
    <row r="4274" spans="1:17" x14ac:dyDescent="0.25">
      <c r="A4274" t="str">
        <f t="shared" si="66"/>
        <v>6_667</v>
      </c>
      <c r="B4274" s="1">
        <v>6</v>
      </c>
      <c r="C4274" s="1">
        <v>667</v>
      </c>
      <c r="D4274" s="1">
        <v>-1.214</v>
      </c>
      <c r="E4274" s="1">
        <v>0.30209000000000003</v>
      </c>
      <c r="F4274" s="1">
        <v>4.9302E-3</v>
      </c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</row>
    <row r="4275" spans="1:17" x14ac:dyDescent="0.25">
      <c r="A4275" t="str">
        <f t="shared" si="66"/>
        <v>6_668</v>
      </c>
      <c r="B4275" s="1">
        <v>6</v>
      </c>
      <c r="C4275" s="1">
        <v>668</v>
      </c>
      <c r="D4275" s="1">
        <v>-1.6480999999999999</v>
      </c>
      <c r="E4275" s="1">
        <v>0.30173</v>
      </c>
      <c r="F4275" s="1">
        <v>-1.5377999999999999E-2</v>
      </c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</row>
    <row r="4276" spans="1:17" x14ac:dyDescent="0.25">
      <c r="A4276" t="str">
        <f t="shared" si="66"/>
        <v>6_669</v>
      </c>
      <c r="B4276" s="1">
        <v>6</v>
      </c>
      <c r="C4276" s="1">
        <v>669</v>
      </c>
      <c r="D4276" s="1">
        <v>-1.5188999999999999</v>
      </c>
      <c r="E4276" s="1">
        <v>0.30131999999999998</v>
      </c>
      <c r="F4276" s="1">
        <v>1.8856000000000001E-2</v>
      </c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</row>
    <row r="4277" spans="1:17" x14ac:dyDescent="0.25">
      <c r="A4277" t="str">
        <f t="shared" si="66"/>
        <v>6_670</v>
      </c>
      <c r="B4277" s="1">
        <v>6</v>
      </c>
      <c r="C4277" s="1">
        <v>670</v>
      </c>
      <c r="D4277" s="1">
        <v>-1.6304000000000001</v>
      </c>
      <c r="E4277" s="1">
        <v>0.30093999999999999</v>
      </c>
      <c r="F4277" s="1">
        <v>-9.9760000000000005E-3</v>
      </c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</row>
    <row r="4278" spans="1:17" x14ac:dyDescent="0.25">
      <c r="A4278" t="str">
        <f t="shared" si="66"/>
        <v>6_671</v>
      </c>
      <c r="B4278" s="1">
        <v>6</v>
      </c>
      <c r="C4278" s="1">
        <v>671</v>
      </c>
      <c r="D4278" s="1">
        <v>-1.9876</v>
      </c>
      <c r="E4278" s="1">
        <v>0.30049999999999999</v>
      </c>
      <c r="F4278" s="1">
        <v>-1.9175999999999999E-2</v>
      </c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</row>
    <row r="4279" spans="1:17" x14ac:dyDescent="0.25">
      <c r="A4279" t="str">
        <f t="shared" si="66"/>
        <v>6_672</v>
      </c>
      <c r="B4279" s="1">
        <v>6</v>
      </c>
      <c r="C4279" s="1">
        <v>672</v>
      </c>
      <c r="D4279" s="1">
        <v>-2.2119</v>
      </c>
      <c r="E4279" s="1">
        <v>0.29994999999999999</v>
      </c>
      <c r="F4279" s="1">
        <v>-1.0046E-3</v>
      </c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</row>
    <row r="4280" spans="1:17" x14ac:dyDescent="0.25">
      <c r="A4280" t="str">
        <f t="shared" si="66"/>
        <v>6_673</v>
      </c>
      <c r="B4280" s="1">
        <v>6</v>
      </c>
      <c r="C4280" s="1">
        <v>673</v>
      </c>
      <c r="D4280" s="1">
        <v>-1.7707999999999999</v>
      </c>
      <c r="E4280" s="1">
        <v>0.29946</v>
      </c>
      <c r="F4280" s="1">
        <v>-2.3848999999999999E-2</v>
      </c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</row>
    <row r="4281" spans="1:17" x14ac:dyDescent="0.25">
      <c r="A4281" t="str">
        <f t="shared" si="66"/>
        <v>6_674</v>
      </c>
      <c r="B4281" s="1">
        <v>6</v>
      </c>
      <c r="C4281" s="1">
        <v>674</v>
      </c>
      <c r="D4281" s="1">
        <v>-1.6704000000000001</v>
      </c>
      <c r="E4281" s="1">
        <v>0.29901</v>
      </c>
      <c r="F4281" s="1">
        <v>3.3940999999999999E-2</v>
      </c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</row>
    <row r="4282" spans="1:17" x14ac:dyDescent="0.25">
      <c r="A4282" t="str">
        <f t="shared" si="66"/>
        <v>6_675</v>
      </c>
      <c r="B4282" s="1">
        <v>6</v>
      </c>
      <c r="C4282" s="1">
        <v>675</v>
      </c>
      <c r="D4282" s="1">
        <v>-1.9450000000000001</v>
      </c>
      <c r="E4282" s="1">
        <v>0.29857</v>
      </c>
      <c r="F4282" s="1">
        <v>-2.9257999999999999E-2</v>
      </c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</row>
    <row r="4283" spans="1:17" x14ac:dyDescent="0.25">
      <c r="A4283" t="str">
        <f t="shared" si="66"/>
        <v>6_676</v>
      </c>
      <c r="B4283" s="1">
        <v>6</v>
      </c>
      <c r="C4283" s="1">
        <v>676</v>
      </c>
      <c r="D4283" s="1">
        <v>-2.1248999999999998</v>
      </c>
      <c r="E4283" s="1">
        <v>0.29805999999999999</v>
      </c>
      <c r="F4283" s="1">
        <v>-2.0643999999999999E-2</v>
      </c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</row>
    <row r="4284" spans="1:17" x14ac:dyDescent="0.25">
      <c r="A4284" t="str">
        <f t="shared" si="66"/>
        <v>6_677</v>
      </c>
      <c r="B4284" s="1">
        <v>6</v>
      </c>
      <c r="C4284" s="1">
        <v>677</v>
      </c>
      <c r="D4284" s="1">
        <v>-2.0358000000000001</v>
      </c>
      <c r="E4284" s="1">
        <v>0.29753000000000002</v>
      </c>
      <c r="F4284" s="1">
        <v>-1.2043E-2</v>
      </c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</row>
    <row r="4285" spans="1:17" x14ac:dyDescent="0.25">
      <c r="A4285" t="str">
        <f t="shared" si="66"/>
        <v>6_678</v>
      </c>
      <c r="B4285" s="1">
        <v>6</v>
      </c>
      <c r="C4285" s="1">
        <v>678</v>
      </c>
      <c r="D4285" s="1">
        <v>-2.2467000000000001</v>
      </c>
      <c r="E4285" s="1">
        <v>0.29698000000000002</v>
      </c>
      <c r="F4285" s="1">
        <v>-1.0609E-3</v>
      </c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</row>
    <row r="4286" spans="1:17" x14ac:dyDescent="0.25">
      <c r="A4286" t="str">
        <f t="shared" si="66"/>
        <v>6_679</v>
      </c>
      <c r="B4286" s="1">
        <v>6</v>
      </c>
      <c r="C4286" s="1">
        <v>679</v>
      </c>
      <c r="D4286" s="1">
        <v>-2.2786</v>
      </c>
      <c r="E4286" s="1">
        <v>0.29642000000000002</v>
      </c>
      <c r="F4286" s="1">
        <v>2.5736999999999999E-2</v>
      </c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</row>
    <row r="4287" spans="1:17" x14ac:dyDescent="0.25">
      <c r="A4287" t="str">
        <f t="shared" si="66"/>
        <v>6_680</v>
      </c>
      <c r="B4287" s="1">
        <v>6</v>
      </c>
      <c r="C4287" s="1">
        <v>680</v>
      </c>
      <c r="D4287" s="1">
        <v>-2.1960999999999999</v>
      </c>
      <c r="E4287" s="1">
        <v>0.29585</v>
      </c>
      <c r="F4287" s="1">
        <v>-5.3468999999999999E-3</v>
      </c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</row>
    <row r="4288" spans="1:17" x14ac:dyDescent="0.25">
      <c r="A4288" t="str">
        <f t="shared" si="66"/>
        <v>6_681</v>
      </c>
      <c r="B4288" s="1">
        <v>6</v>
      </c>
      <c r="C4288" s="1">
        <v>681</v>
      </c>
      <c r="D4288" s="1">
        <v>-2.0779000000000001</v>
      </c>
      <c r="E4288" s="1">
        <v>0.29532000000000003</v>
      </c>
      <c r="F4288" s="1">
        <v>-2.8999999999999998E-3</v>
      </c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</row>
    <row r="4289" spans="1:17" x14ac:dyDescent="0.25">
      <c r="A4289" t="str">
        <f t="shared" si="66"/>
        <v>6_682</v>
      </c>
      <c r="B4289" s="1">
        <v>6</v>
      </c>
      <c r="C4289" s="1">
        <v>682</v>
      </c>
      <c r="D4289" s="1">
        <v>-2.4839000000000002</v>
      </c>
      <c r="E4289" s="1">
        <v>0.29474</v>
      </c>
      <c r="F4289" s="1">
        <v>-4.7767999999999998E-2</v>
      </c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</row>
    <row r="4290" spans="1:17" x14ac:dyDescent="0.25">
      <c r="A4290" t="str">
        <f t="shared" si="66"/>
        <v>6_683</v>
      </c>
      <c r="B4290" s="1">
        <v>6</v>
      </c>
      <c r="C4290" s="1">
        <v>683</v>
      </c>
      <c r="D4290" s="1">
        <v>-2.7002999999999999</v>
      </c>
      <c r="E4290" s="1">
        <v>0.29409999999999997</v>
      </c>
      <c r="F4290" s="1">
        <v>-6.6051E-3</v>
      </c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</row>
    <row r="4291" spans="1:17" x14ac:dyDescent="0.25">
      <c r="A4291" t="str">
        <f t="shared" ref="A4291:A4354" si="67">B4291&amp;"_"&amp;C4291</f>
        <v>6_684</v>
      </c>
      <c r="B4291" s="1">
        <v>6</v>
      </c>
      <c r="C4291" s="1">
        <v>684</v>
      </c>
      <c r="D4291" s="1">
        <v>-2.8948</v>
      </c>
      <c r="E4291" s="1">
        <v>0.29338999999999998</v>
      </c>
      <c r="F4291" s="1">
        <v>-2.6346999999999999E-2</v>
      </c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</row>
    <row r="4292" spans="1:17" x14ac:dyDescent="0.25">
      <c r="A4292" t="str">
        <f t="shared" si="67"/>
        <v>6_685</v>
      </c>
      <c r="B4292" s="1">
        <v>6</v>
      </c>
      <c r="C4292" s="1">
        <v>685</v>
      </c>
      <c r="D4292" s="1">
        <v>-2.8088000000000002</v>
      </c>
      <c r="E4292" s="1">
        <v>0.29268</v>
      </c>
      <c r="F4292" s="1">
        <v>1.3951E-3</v>
      </c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</row>
    <row r="4293" spans="1:17" x14ac:dyDescent="0.25">
      <c r="A4293" t="str">
        <f t="shared" si="67"/>
        <v>6_686</v>
      </c>
      <c r="B4293" s="1">
        <v>6</v>
      </c>
      <c r="C4293" s="1">
        <v>686</v>
      </c>
      <c r="D4293" s="1">
        <v>-3.0373000000000001</v>
      </c>
      <c r="E4293" s="1">
        <v>0.29193999999999998</v>
      </c>
      <c r="F4293" s="1">
        <v>4.7711000000000003E-3</v>
      </c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</row>
    <row r="4294" spans="1:17" x14ac:dyDescent="0.25">
      <c r="A4294" t="str">
        <f t="shared" si="67"/>
        <v>6_687</v>
      </c>
      <c r="B4294" s="1">
        <v>6</v>
      </c>
      <c r="C4294" s="1">
        <v>687</v>
      </c>
      <c r="D4294" s="1">
        <v>-2.6724000000000001</v>
      </c>
      <c r="E4294" s="1">
        <v>0.29121000000000002</v>
      </c>
      <c r="F4294" s="1">
        <v>-6.5566000000000001E-3</v>
      </c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</row>
    <row r="4295" spans="1:17" x14ac:dyDescent="0.25">
      <c r="A4295" t="str">
        <f t="shared" si="67"/>
        <v>6_688</v>
      </c>
      <c r="B4295" s="1">
        <v>6</v>
      </c>
      <c r="C4295" s="1">
        <v>688</v>
      </c>
      <c r="D4295" s="1">
        <v>-2.8858000000000001</v>
      </c>
      <c r="E4295" s="1">
        <v>0.29054999999999997</v>
      </c>
      <c r="F4295" s="1">
        <v>1.9718000000000001E-3</v>
      </c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</row>
    <row r="4296" spans="1:17" x14ac:dyDescent="0.25">
      <c r="A4296" t="str">
        <f t="shared" si="67"/>
        <v>6_689</v>
      </c>
      <c r="B4296" s="1">
        <v>6</v>
      </c>
      <c r="C4296" s="1">
        <v>689</v>
      </c>
      <c r="D4296" s="1">
        <v>-2.5895999999999999</v>
      </c>
      <c r="E4296" s="1">
        <v>0.28989999999999999</v>
      </c>
      <c r="F4296" s="1">
        <v>-1.5892E-2</v>
      </c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</row>
    <row r="4297" spans="1:17" x14ac:dyDescent="0.25">
      <c r="A4297" t="str">
        <f t="shared" si="67"/>
        <v>6_690</v>
      </c>
      <c r="B4297" s="1">
        <v>6</v>
      </c>
      <c r="C4297" s="1">
        <v>690</v>
      </c>
      <c r="D4297" s="1">
        <v>-2.1977000000000002</v>
      </c>
      <c r="E4297" s="1">
        <v>0.28932000000000002</v>
      </c>
      <c r="F4297" s="1">
        <v>1.6812000000000001E-2</v>
      </c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</row>
    <row r="4298" spans="1:17" x14ac:dyDescent="0.25">
      <c r="A4298" t="str">
        <f t="shared" si="67"/>
        <v>6_691</v>
      </c>
      <c r="B4298" s="1">
        <v>6</v>
      </c>
      <c r="C4298" s="1">
        <v>691</v>
      </c>
      <c r="D4298" s="1">
        <v>-1.9830000000000001</v>
      </c>
      <c r="E4298" s="1">
        <v>0.2888</v>
      </c>
      <c r="F4298" s="1">
        <v>-1.6471E-2</v>
      </c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</row>
    <row r="4299" spans="1:17" x14ac:dyDescent="0.25">
      <c r="A4299" t="str">
        <f t="shared" si="67"/>
        <v>6_692</v>
      </c>
      <c r="B4299" s="1">
        <v>6</v>
      </c>
      <c r="C4299" s="1">
        <v>692</v>
      </c>
      <c r="D4299" s="1">
        <v>-1.6752</v>
      </c>
      <c r="E4299" s="1">
        <v>0.2883</v>
      </c>
      <c r="F4299" s="1">
        <v>9.5949999999999994E-3</v>
      </c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</row>
    <row r="4300" spans="1:17" x14ac:dyDescent="0.25">
      <c r="A4300" t="str">
        <f t="shared" si="67"/>
        <v>6_693</v>
      </c>
      <c r="B4300" s="1">
        <v>6</v>
      </c>
      <c r="C4300" s="1">
        <v>693</v>
      </c>
      <c r="D4300" s="1">
        <v>-1.51</v>
      </c>
      <c r="E4300" s="1">
        <v>0.28787000000000001</v>
      </c>
      <c r="F4300" s="1">
        <v>2.2911999999999998E-2</v>
      </c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</row>
    <row r="4301" spans="1:17" x14ac:dyDescent="0.25">
      <c r="A4301" t="str">
        <f t="shared" si="67"/>
        <v>6_694</v>
      </c>
      <c r="B4301" s="1">
        <v>6</v>
      </c>
      <c r="C4301" s="1">
        <v>694</v>
      </c>
      <c r="D4301" s="1">
        <v>-1.7040999999999999</v>
      </c>
      <c r="E4301" s="1">
        <v>0.28748000000000001</v>
      </c>
      <c r="F4301" s="1">
        <v>1.6330999999999998E-2</v>
      </c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</row>
    <row r="4302" spans="1:17" x14ac:dyDescent="0.25">
      <c r="A4302" t="str">
        <f t="shared" si="67"/>
        <v>6_695</v>
      </c>
      <c r="B4302" s="1">
        <v>6</v>
      </c>
      <c r="C4302" s="1">
        <v>695</v>
      </c>
      <c r="D4302" s="1">
        <v>-2.2109000000000001</v>
      </c>
      <c r="E4302" s="1">
        <v>0.28702</v>
      </c>
      <c r="F4302" s="1">
        <v>1.7590000000000001E-2</v>
      </c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</row>
    <row r="4303" spans="1:17" x14ac:dyDescent="0.25">
      <c r="A4303" t="str">
        <f t="shared" si="67"/>
        <v>6_696</v>
      </c>
      <c r="B4303" s="1">
        <v>6</v>
      </c>
      <c r="C4303" s="1">
        <v>696</v>
      </c>
      <c r="D4303" s="1">
        <v>-2.4474999999999998</v>
      </c>
      <c r="E4303" s="1">
        <v>0.28648000000000001</v>
      </c>
      <c r="F4303" s="1">
        <v>-3.6531000000000001E-2</v>
      </c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</row>
    <row r="4304" spans="1:17" x14ac:dyDescent="0.25">
      <c r="A4304" t="str">
        <f t="shared" si="67"/>
        <v>6_697</v>
      </c>
      <c r="B4304" s="1">
        <v>6</v>
      </c>
      <c r="C4304" s="1">
        <v>697</v>
      </c>
      <c r="D4304" s="1">
        <v>-2.6770999999999998</v>
      </c>
      <c r="E4304" s="1">
        <v>0.28587000000000001</v>
      </c>
      <c r="F4304" s="1">
        <v>-1.8842999999999999E-2</v>
      </c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</row>
    <row r="4305" spans="1:17" x14ac:dyDescent="0.25">
      <c r="A4305" t="str">
        <f t="shared" si="67"/>
        <v>6_698</v>
      </c>
      <c r="B4305" s="1">
        <v>6</v>
      </c>
      <c r="C4305" s="1">
        <v>698</v>
      </c>
      <c r="D4305" s="1">
        <v>-3.3708999999999998</v>
      </c>
      <c r="E4305" s="1">
        <v>0.28515000000000001</v>
      </c>
      <c r="F4305" s="1">
        <v>-2.4529E-3</v>
      </c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</row>
    <row r="4306" spans="1:17" x14ac:dyDescent="0.25">
      <c r="A4306" t="str">
        <f t="shared" si="67"/>
        <v>6_699</v>
      </c>
      <c r="B4306" s="1">
        <v>6</v>
      </c>
      <c r="C4306" s="1">
        <v>699</v>
      </c>
      <c r="D4306" s="1">
        <v>-3.0350999999999999</v>
      </c>
      <c r="E4306" s="1">
        <v>0.28438999999999998</v>
      </c>
      <c r="F4306" s="1">
        <v>-6.7758999999999996E-3</v>
      </c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</row>
    <row r="4307" spans="1:17" x14ac:dyDescent="0.25">
      <c r="A4307" t="str">
        <f t="shared" si="67"/>
        <v>6_700</v>
      </c>
      <c r="B4307" s="1">
        <v>6</v>
      </c>
      <c r="C4307" s="1">
        <v>700</v>
      </c>
      <c r="D4307" s="1">
        <v>-3.2690999999999999</v>
      </c>
      <c r="E4307" s="1">
        <v>0.28361999999999998</v>
      </c>
      <c r="F4307" s="1">
        <v>1.2229E-2</v>
      </c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</row>
    <row r="4308" spans="1:17" x14ac:dyDescent="0.25">
      <c r="A4308" t="str">
        <f t="shared" si="67"/>
        <v>6_701</v>
      </c>
      <c r="B4308" s="1">
        <v>6</v>
      </c>
      <c r="C4308" s="1">
        <v>701</v>
      </c>
      <c r="D4308" s="1">
        <v>-2.9807000000000001</v>
      </c>
      <c r="E4308" s="1">
        <v>0.28286</v>
      </c>
      <c r="F4308" s="1">
        <v>-9.1461000000000008E-3</v>
      </c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</row>
    <row r="4309" spans="1:17" x14ac:dyDescent="0.25">
      <c r="A4309" t="str">
        <f t="shared" si="67"/>
        <v>6_702</v>
      </c>
      <c r="B4309" s="1">
        <v>6</v>
      </c>
      <c r="C4309" s="1">
        <v>702</v>
      </c>
      <c r="D4309" s="1">
        <v>-2.9076</v>
      </c>
      <c r="E4309" s="1">
        <v>0.28214</v>
      </c>
      <c r="F4309" s="1">
        <v>-1.1811E-2</v>
      </c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</row>
    <row r="4310" spans="1:17" x14ac:dyDescent="0.25">
      <c r="A4310" t="str">
        <f t="shared" si="67"/>
        <v>6_703</v>
      </c>
      <c r="B4310" s="1">
        <v>6</v>
      </c>
      <c r="C4310" s="1">
        <v>703</v>
      </c>
      <c r="D4310" s="1">
        <v>-3.4121000000000001</v>
      </c>
      <c r="E4310" s="1">
        <v>0.28138999999999997</v>
      </c>
      <c r="F4310" s="1">
        <v>-1.5105000000000001E-4</v>
      </c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</row>
    <row r="4311" spans="1:17" x14ac:dyDescent="0.25">
      <c r="A4311" t="str">
        <f t="shared" si="67"/>
        <v>6_704</v>
      </c>
      <c r="B4311" s="1">
        <v>6</v>
      </c>
      <c r="C4311" s="1">
        <v>704</v>
      </c>
      <c r="D4311" s="1">
        <v>-3.4544999999999999</v>
      </c>
      <c r="E4311" s="1">
        <v>0.28055999999999998</v>
      </c>
      <c r="F4311" s="1">
        <v>-1.3217E-2</v>
      </c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</row>
    <row r="4312" spans="1:17" x14ac:dyDescent="0.25">
      <c r="A4312" t="str">
        <f t="shared" si="67"/>
        <v>6_705</v>
      </c>
      <c r="B4312" s="1">
        <v>6</v>
      </c>
      <c r="C4312" s="1">
        <v>705</v>
      </c>
      <c r="D4312" s="1">
        <v>-3.0192999999999999</v>
      </c>
      <c r="E4312" s="1">
        <v>0.27979999999999999</v>
      </c>
      <c r="F4312" s="1">
        <v>1.7194999999999998E-2</v>
      </c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</row>
    <row r="4313" spans="1:17" x14ac:dyDescent="0.25">
      <c r="A4313" t="str">
        <f t="shared" si="67"/>
        <v>6_706</v>
      </c>
      <c r="B4313" s="1">
        <v>6</v>
      </c>
      <c r="C4313" s="1">
        <v>706</v>
      </c>
      <c r="D4313" s="1">
        <v>-2.9799000000000002</v>
      </c>
      <c r="E4313" s="1">
        <v>0.27912999999999999</v>
      </c>
      <c r="F4313" s="1">
        <v>2.5477E-3</v>
      </c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</row>
    <row r="4314" spans="1:17" x14ac:dyDescent="0.25">
      <c r="A4314" t="str">
        <f t="shared" si="67"/>
        <v>6_707</v>
      </c>
      <c r="B4314" s="1">
        <v>6</v>
      </c>
      <c r="C4314" s="1">
        <v>707</v>
      </c>
      <c r="D4314" s="1">
        <v>-2.8031999999999999</v>
      </c>
      <c r="E4314" s="1">
        <v>0.27845999999999999</v>
      </c>
      <c r="F4314" s="1">
        <v>1.8957000000000002E-2</v>
      </c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</row>
    <row r="4315" spans="1:17" x14ac:dyDescent="0.25">
      <c r="A4315" t="str">
        <f t="shared" si="67"/>
        <v>6_708</v>
      </c>
      <c r="B4315" s="1">
        <v>6</v>
      </c>
      <c r="C4315" s="1">
        <v>708</v>
      </c>
      <c r="D4315" s="1">
        <v>-2.7223999999999999</v>
      </c>
      <c r="E4315" s="1">
        <v>0.27779999999999999</v>
      </c>
      <c r="F4315" s="1">
        <v>-2.4174999999999999E-3</v>
      </c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</row>
    <row r="4316" spans="1:17" x14ac:dyDescent="0.25">
      <c r="A4316" t="str">
        <f t="shared" si="67"/>
        <v>6_709</v>
      </c>
      <c r="B4316" s="1">
        <v>6</v>
      </c>
      <c r="C4316" s="1">
        <v>709</v>
      </c>
      <c r="D4316" s="1">
        <v>-2.8178000000000001</v>
      </c>
      <c r="E4316" s="1">
        <v>0.27716000000000002</v>
      </c>
      <c r="F4316" s="1">
        <v>-1.4094000000000001E-2</v>
      </c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</row>
    <row r="4317" spans="1:17" x14ac:dyDescent="0.25">
      <c r="A4317" t="str">
        <f t="shared" si="67"/>
        <v>6_710</v>
      </c>
      <c r="B4317" s="1">
        <v>6</v>
      </c>
      <c r="C4317" s="1">
        <v>710</v>
      </c>
      <c r="D4317" s="1">
        <v>-2.7267999999999999</v>
      </c>
      <c r="E4317" s="1">
        <v>0.27646999999999999</v>
      </c>
      <c r="F4317" s="1">
        <v>-1.2539E-2</v>
      </c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</row>
    <row r="4318" spans="1:17" x14ac:dyDescent="0.25">
      <c r="A4318" t="str">
        <f t="shared" si="67"/>
        <v>6_711</v>
      </c>
      <c r="B4318" s="1">
        <v>6</v>
      </c>
      <c r="C4318" s="1">
        <v>711</v>
      </c>
      <c r="D4318" s="1">
        <v>-2.6989000000000001</v>
      </c>
      <c r="E4318" s="1">
        <v>0.27583000000000002</v>
      </c>
      <c r="F4318" s="1">
        <v>4.9906000000000004E-3</v>
      </c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</row>
    <row r="4319" spans="1:17" x14ac:dyDescent="0.25">
      <c r="A4319" t="str">
        <f t="shared" si="67"/>
        <v>6_712</v>
      </c>
      <c r="B4319" s="1">
        <v>6</v>
      </c>
      <c r="C4319" s="1">
        <v>712</v>
      </c>
      <c r="D4319" s="1">
        <v>-2.9702000000000002</v>
      </c>
      <c r="E4319" s="1">
        <v>0.27517000000000003</v>
      </c>
      <c r="F4319" s="1">
        <v>2.4183999999999998E-3</v>
      </c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</row>
    <row r="4320" spans="1:17" x14ac:dyDescent="0.25">
      <c r="A4320" t="str">
        <f t="shared" si="67"/>
        <v>6_713</v>
      </c>
      <c r="B4320" s="1">
        <v>6</v>
      </c>
      <c r="C4320" s="1">
        <v>713</v>
      </c>
      <c r="D4320" s="1">
        <v>-2.9066999999999998</v>
      </c>
      <c r="E4320" s="1">
        <v>0.27445999999999998</v>
      </c>
      <c r="F4320" s="1">
        <v>1.6266999999999999E-5</v>
      </c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</row>
    <row r="4321" spans="1:17" x14ac:dyDescent="0.25">
      <c r="A4321" t="str">
        <f t="shared" si="67"/>
        <v>6_714</v>
      </c>
      <c r="B4321" s="1">
        <v>6</v>
      </c>
      <c r="C4321" s="1">
        <v>714</v>
      </c>
      <c r="D4321" s="1">
        <v>-2.7547000000000001</v>
      </c>
      <c r="E4321" s="1">
        <v>0.27382000000000001</v>
      </c>
      <c r="F4321" s="1">
        <v>-1.5315E-2</v>
      </c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</row>
    <row r="4322" spans="1:17" x14ac:dyDescent="0.25">
      <c r="A4322" t="str">
        <f t="shared" si="67"/>
        <v>6_715</v>
      </c>
      <c r="B4322" s="1">
        <v>6</v>
      </c>
      <c r="C4322" s="1">
        <v>715</v>
      </c>
      <c r="D4322" s="1">
        <v>-2.7458999999999998</v>
      </c>
      <c r="E4322" s="1">
        <v>0.27322000000000002</v>
      </c>
      <c r="F4322" s="1">
        <v>2.0075000000000002E-3</v>
      </c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</row>
    <row r="4323" spans="1:17" x14ac:dyDescent="0.25">
      <c r="A4323" t="str">
        <f t="shared" si="67"/>
        <v>6_716</v>
      </c>
      <c r="B4323" s="1">
        <v>6</v>
      </c>
      <c r="C4323" s="1">
        <v>716</v>
      </c>
      <c r="D4323" s="1">
        <v>-3.0173000000000001</v>
      </c>
      <c r="E4323" s="1">
        <v>0.27257999999999999</v>
      </c>
      <c r="F4323" s="1">
        <v>6.8763000000000001E-3</v>
      </c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</row>
    <row r="4324" spans="1:17" x14ac:dyDescent="0.25">
      <c r="A4324" t="str">
        <f t="shared" si="67"/>
        <v>6_717</v>
      </c>
      <c r="B4324" s="1">
        <v>6</v>
      </c>
      <c r="C4324" s="1">
        <v>717</v>
      </c>
      <c r="D4324" s="1">
        <v>-3.4445999999999999</v>
      </c>
      <c r="E4324" s="1">
        <v>0.27184999999999998</v>
      </c>
      <c r="F4324" s="1">
        <v>-4.0453000000000003E-2</v>
      </c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</row>
    <row r="4325" spans="1:17" x14ac:dyDescent="0.25">
      <c r="A4325" t="str">
        <f t="shared" si="67"/>
        <v>6_718</v>
      </c>
      <c r="B4325" s="1">
        <v>6</v>
      </c>
      <c r="C4325" s="1">
        <v>718</v>
      </c>
      <c r="D4325" s="1">
        <v>-2.8868</v>
      </c>
      <c r="E4325" s="1">
        <v>0.27113999999999999</v>
      </c>
      <c r="F4325" s="1">
        <v>-7.3496999999999998E-3</v>
      </c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</row>
    <row r="4326" spans="1:17" x14ac:dyDescent="0.25">
      <c r="A4326" t="str">
        <f t="shared" si="67"/>
        <v>6_719</v>
      </c>
      <c r="B4326" s="1">
        <v>6</v>
      </c>
      <c r="C4326" s="1">
        <v>719</v>
      </c>
      <c r="D4326" s="1">
        <v>-2.4504999999999999</v>
      </c>
      <c r="E4326" s="1">
        <v>0.27050000000000002</v>
      </c>
      <c r="F4326" s="1">
        <v>7.0286999999999997E-3</v>
      </c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</row>
    <row r="4327" spans="1:17" x14ac:dyDescent="0.25">
      <c r="A4327" t="str">
        <f t="shared" si="67"/>
        <v>6_720</v>
      </c>
      <c r="B4327" s="1">
        <v>6</v>
      </c>
      <c r="C4327" s="1">
        <v>720</v>
      </c>
      <c r="D4327" s="1">
        <v>-1.7000999999999999</v>
      </c>
      <c r="E4327" s="1">
        <v>0.27</v>
      </c>
      <c r="F4327" s="1">
        <v>2.9291999999999999E-2</v>
      </c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</row>
    <row r="4328" spans="1:17" x14ac:dyDescent="0.25">
      <c r="A4328" t="str">
        <f t="shared" si="67"/>
        <v>7_0</v>
      </c>
      <c r="B4328" s="1">
        <v>7</v>
      </c>
      <c r="C4328" s="1">
        <v>0</v>
      </c>
      <c r="D4328" s="1">
        <v>4.9987999999999998E-2</v>
      </c>
      <c r="E4328" s="1">
        <v>1</v>
      </c>
      <c r="F4328" s="1">
        <v>0</v>
      </c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</row>
    <row r="4329" spans="1:17" x14ac:dyDescent="0.25">
      <c r="A4329" t="str">
        <f t="shared" si="67"/>
        <v>7_1</v>
      </c>
      <c r="B4329" s="1">
        <v>7</v>
      </c>
      <c r="C4329" s="1">
        <v>1</v>
      </c>
      <c r="D4329" s="1">
        <v>-0.2069</v>
      </c>
      <c r="E4329" s="1">
        <v>0.99997999999999998</v>
      </c>
      <c r="F4329" s="1">
        <v>9.8916999999999998E-3</v>
      </c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</row>
    <row r="4330" spans="1:17" x14ac:dyDescent="0.25">
      <c r="A4330" t="str">
        <f t="shared" si="67"/>
        <v>7_2</v>
      </c>
      <c r="B4330" s="1">
        <v>7</v>
      </c>
      <c r="C4330" s="1">
        <v>2</v>
      </c>
      <c r="D4330" s="1">
        <v>1.3821999999999999E-2</v>
      </c>
      <c r="E4330" s="1">
        <v>0.99985999999999997</v>
      </c>
      <c r="F4330" s="1">
        <v>-1.0822E-2</v>
      </c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</row>
    <row r="4331" spans="1:17" x14ac:dyDescent="0.25">
      <c r="A4331" t="str">
        <f t="shared" si="67"/>
        <v>7_3</v>
      </c>
      <c r="B4331" s="1">
        <v>7</v>
      </c>
      <c r="C4331" s="1">
        <v>3</v>
      </c>
      <c r="D4331" s="1">
        <v>-0.51831000000000005</v>
      </c>
      <c r="E4331" s="1">
        <v>0.99972000000000005</v>
      </c>
      <c r="F4331" s="1">
        <v>9.8753999999999995E-3</v>
      </c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</row>
    <row r="4332" spans="1:17" x14ac:dyDescent="0.25">
      <c r="A4332" t="str">
        <f t="shared" si="67"/>
        <v>7_4</v>
      </c>
      <c r="B4332" s="1">
        <v>7</v>
      </c>
      <c r="C4332" s="1">
        <v>4</v>
      </c>
      <c r="D4332" s="1">
        <v>-0.65656000000000003</v>
      </c>
      <c r="E4332" s="1">
        <v>0.99934999999999996</v>
      </c>
      <c r="F4332" s="1">
        <v>-9.1444999999999999E-3</v>
      </c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</row>
    <row r="4333" spans="1:17" x14ac:dyDescent="0.25">
      <c r="A4333" t="str">
        <f t="shared" si="67"/>
        <v>7_5</v>
      </c>
      <c r="B4333" s="1">
        <v>7</v>
      </c>
      <c r="C4333" s="1">
        <v>5</v>
      </c>
      <c r="D4333" s="1">
        <v>-0.43274000000000001</v>
      </c>
      <c r="E4333" s="1">
        <v>0.99880999999999998</v>
      </c>
      <c r="F4333" s="1">
        <v>6.2998999999999998E-3</v>
      </c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</row>
    <row r="4334" spans="1:17" x14ac:dyDescent="0.25">
      <c r="A4334" t="str">
        <f t="shared" si="67"/>
        <v>7_6</v>
      </c>
      <c r="B4334" s="1">
        <v>7</v>
      </c>
      <c r="C4334" s="1">
        <v>6</v>
      </c>
      <c r="D4334" s="1">
        <v>-0.29519000000000001</v>
      </c>
      <c r="E4334" s="1">
        <v>0.99865000000000004</v>
      </c>
      <c r="F4334" s="1">
        <v>-1.9727999999999999E-2</v>
      </c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</row>
    <row r="4335" spans="1:17" x14ac:dyDescent="0.25">
      <c r="A4335" t="str">
        <f t="shared" si="67"/>
        <v>7_7</v>
      </c>
      <c r="B4335" s="1">
        <v>7</v>
      </c>
      <c r="C4335" s="1">
        <v>7</v>
      </c>
      <c r="D4335" s="1">
        <v>-0.36548000000000003</v>
      </c>
      <c r="E4335" s="1">
        <v>0.99836000000000003</v>
      </c>
      <c r="F4335" s="1">
        <v>5.3547000000000004E-3</v>
      </c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</row>
    <row r="4336" spans="1:17" x14ac:dyDescent="0.25">
      <c r="A4336" t="str">
        <f t="shared" si="67"/>
        <v>7_8</v>
      </c>
      <c r="B4336" s="1">
        <v>7</v>
      </c>
      <c r="C4336" s="1">
        <v>8</v>
      </c>
      <c r="D4336" s="1">
        <v>-0.33964</v>
      </c>
      <c r="E4336" s="1">
        <v>0.99816000000000005</v>
      </c>
      <c r="F4336" s="1">
        <v>-1.6766999999999999E-3</v>
      </c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</row>
    <row r="4337" spans="1:17" x14ac:dyDescent="0.25">
      <c r="A4337" t="str">
        <f t="shared" si="67"/>
        <v>7_9</v>
      </c>
      <c r="B4337" s="1">
        <v>7</v>
      </c>
      <c r="C4337" s="1">
        <v>9</v>
      </c>
      <c r="D4337" s="1">
        <v>-0.29243999999999998</v>
      </c>
      <c r="E4337" s="1">
        <v>0.99799000000000004</v>
      </c>
      <c r="F4337" s="1">
        <v>-1.2782999999999999E-2</v>
      </c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</row>
    <row r="4338" spans="1:17" x14ac:dyDescent="0.25">
      <c r="A4338" t="str">
        <f t="shared" si="67"/>
        <v>7_10</v>
      </c>
      <c r="B4338" s="1">
        <v>7</v>
      </c>
      <c r="C4338" s="1">
        <v>10</v>
      </c>
      <c r="D4338" s="1">
        <v>0.21448</v>
      </c>
      <c r="E4338" s="1">
        <v>0.99800999999999995</v>
      </c>
      <c r="F4338" s="1">
        <v>1.2037000000000001E-2</v>
      </c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</row>
    <row r="4339" spans="1:17" x14ac:dyDescent="0.25">
      <c r="A4339" t="str">
        <f t="shared" si="67"/>
        <v>7_11</v>
      </c>
      <c r="B4339" s="1">
        <v>7</v>
      </c>
      <c r="C4339" s="1">
        <v>11</v>
      </c>
      <c r="D4339" s="1">
        <v>0.3649</v>
      </c>
      <c r="E4339" s="1">
        <v>0.99807999999999997</v>
      </c>
      <c r="F4339" s="1">
        <v>4.3663E-3</v>
      </c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</row>
    <row r="4340" spans="1:17" x14ac:dyDescent="0.25">
      <c r="A4340" t="str">
        <f t="shared" si="67"/>
        <v>7_12</v>
      </c>
      <c r="B4340" s="1">
        <v>7</v>
      </c>
      <c r="C4340" s="1">
        <v>12</v>
      </c>
      <c r="D4340" s="1">
        <v>0.40092</v>
      </c>
      <c r="E4340" s="1">
        <v>0.99833000000000005</v>
      </c>
      <c r="F4340" s="1">
        <v>-1.2586E-2</v>
      </c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</row>
    <row r="4341" spans="1:17" x14ac:dyDescent="0.25">
      <c r="A4341" t="str">
        <f t="shared" si="67"/>
        <v>7_13</v>
      </c>
      <c r="B4341" s="1">
        <v>7</v>
      </c>
      <c r="C4341" s="1">
        <v>13</v>
      </c>
      <c r="D4341" s="1">
        <v>-0.31052999999999997</v>
      </c>
      <c r="E4341" s="1">
        <v>0.99838000000000005</v>
      </c>
      <c r="F4341" s="1">
        <v>-4.1298000000000003E-3</v>
      </c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</row>
    <row r="4342" spans="1:17" x14ac:dyDescent="0.25">
      <c r="A4342" t="str">
        <f t="shared" si="67"/>
        <v>7_14</v>
      </c>
      <c r="B4342" s="1">
        <v>7</v>
      </c>
      <c r="C4342" s="1">
        <v>14</v>
      </c>
      <c r="D4342" s="1">
        <v>-0.29065000000000002</v>
      </c>
      <c r="E4342" s="1">
        <v>0.99804000000000004</v>
      </c>
      <c r="F4342" s="1">
        <v>-8.9224000000000005E-3</v>
      </c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</row>
    <row r="4343" spans="1:17" x14ac:dyDescent="0.25">
      <c r="A4343" t="str">
        <f t="shared" si="67"/>
        <v>7_15</v>
      </c>
      <c r="B4343" s="1">
        <v>7</v>
      </c>
      <c r="C4343" s="1">
        <v>15</v>
      </c>
      <c r="D4343" s="1">
        <v>-0.31722</v>
      </c>
      <c r="E4343" s="1">
        <v>0.99773000000000001</v>
      </c>
      <c r="F4343" s="1">
        <v>5.5006999999999999E-3</v>
      </c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</row>
    <row r="4344" spans="1:17" x14ac:dyDescent="0.25">
      <c r="A4344" t="str">
        <f t="shared" si="67"/>
        <v>7_16</v>
      </c>
      <c r="B4344" s="1">
        <v>7</v>
      </c>
      <c r="C4344" s="1">
        <v>16</v>
      </c>
      <c r="D4344" s="1">
        <v>0.22586999999999999</v>
      </c>
      <c r="E4344" s="1">
        <v>0.99773000000000001</v>
      </c>
      <c r="F4344" s="1">
        <v>3.6538000000000001E-2</v>
      </c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</row>
    <row r="4345" spans="1:17" x14ac:dyDescent="0.25">
      <c r="A4345" t="str">
        <f t="shared" si="67"/>
        <v>7_17</v>
      </c>
      <c r="B4345" s="1">
        <v>7</v>
      </c>
      <c r="C4345" s="1">
        <v>17</v>
      </c>
      <c r="D4345" s="1">
        <v>0.33659</v>
      </c>
      <c r="E4345" s="1">
        <v>0.99809999999999999</v>
      </c>
      <c r="F4345" s="1">
        <v>-1.3339E-2</v>
      </c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</row>
    <row r="4346" spans="1:17" x14ac:dyDescent="0.25">
      <c r="A4346" t="str">
        <f t="shared" si="67"/>
        <v>7_18</v>
      </c>
      <c r="B4346" s="1">
        <v>7</v>
      </c>
      <c r="C4346" s="1">
        <v>18</v>
      </c>
      <c r="D4346" s="1">
        <v>0.83155999999999997</v>
      </c>
      <c r="E4346" s="1">
        <v>0.99858999999999998</v>
      </c>
      <c r="F4346" s="1">
        <v>2.0676E-2</v>
      </c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</row>
    <row r="4347" spans="1:17" x14ac:dyDescent="0.25">
      <c r="A4347" t="str">
        <f t="shared" si="67"/>
        <v>7_19</v>
      </c>
      <c r="B4347" s="1">
        <v>7</v>
      </c>
      <c r="C4347" s="1">
        <v>19</v>
      </c>
      <c r="D4347" s="1">
        <v>0.93315000000000003</v>
      </c>
      <c r="E4347" s="1">
        <v>0.99924000000000002</v>
      </c>
      <c r="F4347" s="1">
        <v>1.0499E-2</v>
      </c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</row>
    <row r="4348" spans="1:17" x14ac:dyDescent="0.25">
      <c r="A4348" t="str">
        <f t="shared" si="67"/>
        <v>7_20</v>
      </c>
      <c r="B4348" s="1">
        <v>7</v>
      </c>
      <c r="C4348" s="1">
        <v>20</v>
      </c>
      <c r="D4348" s="1">
        <v>0.50731999999999999</v>
      </c>
      <c r="E4348" s="1">
        <v>0.99978999999999996</v>
      </c>
      <c r="F4348" s="1">
        <v>-1.5644999999999999E-2</v>
      </c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</row>
    <row r="4349" spans="1:17" x14ac:dyDescent="0.25">
      <c r="A4349" t="str">
        <f t="shared" si="67"/>
        <v>7_21</v>
      </c>
      <c r="B4349" s="1">
        <v>7</v>
      </c>
      <c r="C4349" s="1">
        <v>21</v>
      </c>
      <c r="D4349" s="1">
        <v>0.54627000000000003</v>
      </c>
      <c r="E4349" s="1">
        <v>1.0003</v>
      </c>
      <c r="F4349" s="1">
        <v>9.6258000000000003E-3</v>
      </c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</row>
    <row r="4350" spans="1:17" x14ac:dyDescent="0.25">
      <c r="A4350" t="str">
        <f t="shared" si="67"/>
        <v>7_22</v>
      </c>
      <c r="B4350" s="1">
        <v>7</v>
      </c>
      <c r="C4350" s="1">
        <v>22</v>
      </c>
      <c r="D4350" s="1">
        <v>0.48631000000000002</v>
      </c>
      <c r="E4350" s="1">
        <v>1.0005999999999999</v>
      </c>
      <c r="F4350" s="1">
        <v>-1.5883000000000001E-2</v>
      </c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</row>
    <row r="4351" spans="1:17" x14ac:dyDescent="0.25">
      <c r="A4351" t="str">
        <f t="shared" si="67"/>
        <v>7_23</v>
      </c>
      <c r="B4351" s="1">
        <v>7</v>
      </c>
      <c r="C4351" s="1">
        <v>23</v>
      </c>
      <c r="D4351" s="1">
        <v>0.34623999999999999</v>
      </c>
      <c r="E4351" s="1">
        <v>1.0008999999999999</v>
      </c>
      <c r="F4351" s="1">
        <v>1.251E-2</v>
      </c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</row>
    <row r="4352" spans="1:17" x14ac:dyDescent="0.25">
      <c r="A4352" t="str">
        <f t="shared" si="67"/>
        <v>7_24</v>
      </c>
      <c r="B4352" s="1">
        <v>7</v>
      </c>
      <c r="C4352" s="1">
        <v>24</v>
      </c>
      <c r="D4352" s="1">
        <v>0.64659999999999995</v>
      </c>
      <c r="E4352" s="1">
        <v>1.0013000000000001</v>
      </c>
      <c r="F4352" s="1">
        <v>1.8225999999999999E-2</v>
      </c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</row>
    <row r="4353" spans="1:17" x14ac:dyDescent="0.25">
      <c r="A4353" t="str">
        <f t="shared" si="67"/>
        <v>7_25</v>
      </c>
      <c r="B4353" s="1">
        <v>7</v>
      </c>
      <c r="C4353" s="1">
        <v>25</v>
      </c>
      <c r="D4353" s="1">
        <v>0.58828999999999998</v>
      </c>
      <c r="E4353" s="1">
        <v>1.0018</v>
      </c>
      <c r="F4353" s="1">
        <v>-3.0362E-2</v>
      </c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</row>
    <row r="4354" spans="1:17" x14ac:dyDescent="0.25">
      <c r="A4354" t="str">
        <f t="shared" si="67"/>
        <v>7_26</v>
      </c>
      <c r="B4354" s="1">
        <v>7</v>
      </c>
      <c r="C4354" s="1">
        <v>26</v>
      </c>
      <c r="D4354" s="1">
        <v>0.42978</v>
      </c>
      <c r="E4354" s="1">
        <v>1.0022</v>
      </c>
      <c r="F4354" s="1">
        <v>9.5118999999999998E-4</v>
      </c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</row>
    <row r="4355" spans="1:17" x14ac:dyDescent="0.25">
      <c r="A4355" t="str">
        <f t="shared" ref="A4355:A4418" si="68">B4355&amp;"_"&amp;C4355</f>
        <v>7_27</v>
      </c>
      <c r="B4355" s="1">
        <v>7</v>
      </c>
      <c r="C4355" s="1">
        <v>27</v>
      </c>
      <c r="D4355" s="1">
        <v>-9.4216999999999995E-2</v>
      </c>
      <c r="E4355" s="1">
        <v>1.0024</v>
      </c>
      <c r="F4355" s="1">
        <v>-1.4864E-2</v>
      </c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</row>
    <row r="4356" spans="1:17" x14ac:dyDescent="0.25">
      <c r="A4356" t="str">
        <f t="shared" si="68"/>
        <v>7_28</v>
      </c>
      <c r="B4356" s="1">
        <v>7</v>
      </c>
      <c r="C4356" s="1">
        <v>28</v>
      </c>
      <c r="D4356" s="1">
        <v>0.22971</v>
      </c>
      <c r="E4356" s="1">
        <v>1.0024999999999999</v>
      </c>
      <c r="F4356" s="1">
        <v>1.5939999999999999E-2</v>
      </c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</row>
    <row r="4357" spans="1:17" x14ac:dyDescent="0.25">
      <c r="A4357" t="str">
        <f t="shared" si="68"/>
        <v>7_29</v>
      </c>
      <c r="B4357" s="1">
        <v>7</v>
      </c>
      <c r="C4357" s="1">
        <v>29</v>
      </c>
      <c r="D4357" s="1">
        <v>0.27207999999999999</v>
      </c>
      <c r="E4357" s="1">
        <v>1.0025999999999999</v>
      </c>
      <c r="F4357" s="1">
        <v>-9.3056000000000007E-3</v>
      </c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</row>
    <row r="4358" spans="1:17" x14ac:dyDescent="0.25">
      <c r="A4358" t="str">
        <f t="shared" si="68"/>
        <v>7_30</v>
      </c>
      <c r="B4358" s="1">
        <v>7</v>
      </c>
      <c r="C4358" s="1">
        <v>30</v>
      </c>
      <c r="D4358" s="1">
        <v>-0.35759999999999997</v>
      </c>
      <c r="E4358" s="1">
        <v>1.0025999999999999</v>
      </c>
      <c r="F4358" s="1">
        <v>-1.1762E-2</v>
      </c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</row>
    <row r="4359" spans="1:17" x14ac:dyDescent="0.25">
      <c r="A4359" t="str">
        <f t="shared" si="68"/>
        <v>7_31</v>
      </c>
      <c r="B4359" s="1">
        <v>7</v>
      </c>
      <c r="C4359" s="1">
        <v>31</v>
      </c>
      <c r="D4359" s="1">
        <v>-0.56333999999999995</v>
      </c>
      <c r="E4359" s="1">
        <v>1.0022</v>
      </c>
      <c r="F4359" s="1">
        <v>-5.0187000000000001E-3</v>
      </c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</row>
    <row r="4360" spans="1:17" x14ac:dyDescent="0.25">
      <c r="A4360" t="str">
        <f t="shared" si="68"/>
        <v>7_32</v>
      </c>
      <c r="B4360" s="1">
        <v>7</v>
      </c>
      <c r="C4360" s="1">
        <v>32</v>
      </c>
      <c r="D4360" s="1">
        <v>-0.32053999999999999</v>
      </c>
      <c r="E4360" s="1">
        <v>1.0018</v>
      </c>
      <c r="F4360" s="1">
        <v>-4.9563000000000003E-3</v>
      </c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</row>
    <row r="4361" spans="1:17" x14ac:dyDescent="0.25">
      <c r="A4361" t="str">
        <f t="shared" si="68"/>
        <v>7_33</v>
      </c>
      <c r="B4361" s="1">
        <v>7</v>
      </c>
      <c r="C4361" s="1">
        <v>33</v>
      </c>
      <c r="D4361" s="1">
        <v>-0.316</v>
      </c>
      <c r="E4361" s="1">
        <v>1.0016</v>
      </c>
      <c r="F4361" s="1">
        <v>1.5069000000000001E-2</v>
      </c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</row>
    <row r="4362" spans="1:17" x14ac:dyDescent="0.25">
      <c r="A4362" t="str">
        <f t="shared" si="68"/>
        <v>7_34</v>
      </c>
      <c r="B4362" s="1">
        <v>7</v>
      </c>
      <c r="C4362" s="1">
        <v>34</v>
      </c>
      <c r="D4362" s="1">
        <v>8.6184999999999998E-2</v>
      </c>
      <c r="E4362" s="1">
        <v>1.0016</v>
      </c>
      <c r="F4362" s="1">
        <v>9.0161000000000008E-3</v>
      </c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</row>
    <row r="4363" spans="1:17" x14ac:dyDescent="0.25">
      <c r="A4363" t="str">
        <f t="shared" si="68"/>
        <v>7_35</v>
      </c>
      <c r="B4363" s="1">
        <v>7</v>
      </c>
      <c r="C4363" s="1">
        <v>35</v>
      </c>
      <c r="D4363" s="1">
        <v>1.7462999999999999E-2</v>
      </c>
      <c r="E4363" s="1">
        <v>1.0016</v>
      </c>
      <c r="F4363" s="1">
        <v>-6.3239999999999998E-3</v>
      </c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</row>
    <row r="4364" spans="1:17" x14ac:dyDescent="0.25">
      <c r="A4364" t="str">
        <f t="shared" si="68"/>
        <v>7_36</v>
      </c>
      <c r="B4364" s="1">
        <v>7</v>
      </c>
      <c r="C4364" s="1">
        <v>36</v>
      </c>
      <c r="D4364" s="1">
        <v>-0.17615</v>
      </c>
      <c r="E4364" s="1">
        <v>1.0016</v>
      </c>
      <c r="F4364" s="1">
        <v>-1.7299999999999999E-2</v>
      </c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</row>
    <row r="4365" spans="1:17" x14ac:dyDescent="0.25">
      <c r="A4365" t="str">
        <f t="shared" si="68"/>
        <v>7_37</v>
      </c>
      <c r="B4365" s="1">
        <v>7</v>
      </c>
      <c r="C4365" s="1">
        <v>37</v>
      </c>
      <c r="D4365" s="1">
        <v>2.0147999999999999E-2</v>
      </c>
      <c r="E4365" s="1">
        <v>1.0016</v>
      </c>
      <c r="F4365" s="1">
        <v>1.2964E-2</v>
      </c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</row>
    <row r="4366" spans="1:17" x14ac:dyDescent="0.25">
      <c r="A4366" t="str">
        <f t="shared" si="68"/>
        <v>7_38</v>
      </c>
      <c r="B4366" s="1">
        <v>7</v>
      </c>
      <c r="C4366" s="1">
        <v>38</v>
      </c>
      <c r="D4366" s="1">
        <v>0.33057999999999998</v>
      </c>
      <c r="E4366" s="1">
        <v>1.0017</v>
      </c>
      <c r="F4366" s="1">
        <v>2.1770000000000001E-2</v>
      </c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</row>
    <row r="4367" spans="1:17" x14ac:dyDescent="0.25">
      <c r="A4367" t="str">
        <f t="shared" si="68"/>
        <v>7_39</v>
      </c>
      <c r="B4367" s="1">
        <v>7</v>
      </c>
      <c r="C4367" s="1">
        <v>39</v>
      </c>
      <c r="D4367" s="1">
        <v>0.38047999999999998</v>
      </c>
      <c r="E4367" s="1">
        <v>1.0021</v>
      </c>
      <c r="F4367" s="1">
        <v>-2.6648000000000002E-3</v>
      </c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</row>
    <row r="4368" spans="1:17" x14ac:dyDescent="0.25">
      <c r="A4368" t="str">
        <f t="shared" si="68"/>
        <v>7_40</v>
      </c>
      <c r="B4368" s="1">
        <v>7</v>
      </c>
      <c r="C4368" s="1">
        <v>40</v>
      </c>
      <c r="D4368" s="1">
        <v>0.59985999999999995</v>
      </c>
      <c r="E4368" s="1">
        <v>1.0025999999999999</v>
      </c>
      <c r="F4368" s="1">
        <v>-1.5520000000000001E-2</v>
      </c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</row>
    <row r="4369" spans="1:17" x14ac:dyDescent="0.25">
      <c r="A4369" t="str">
        <f t="shared" si="68"/>
        <v>7_41</v>
      </c>
      <c r="B4369" s="1">
        <v>7</v>
      </c>
      <c r="C4369" s="1">
        <v>41</v>
      </c>
      <c r="D4369" s="1">
        <v>0.91732000000000002</v>
      </c>
      <c r="E4369" s="1">
        <v>1.0032000000000001</v>
      </c>
      <c r="F4369" s="1">
        <v>3.2355999999999999E-3</v>
      </c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</row>
    <row r="4370" spans="1:17" x14ac:dyDescent="0.25">
      <c r="A4370" t="str">
        <f t="shared" si="68"/>
        <v>7_42</v>
      </c>
      <c r="B4370" s="1">
        <v>7</v>
      </c>
      <c r="C4370" s="1">
        <v>42</v>
      </c>
      <c r="D4370" s="1">
        <v>1.4293</v>
      </c>
      <c r="E4370" s="1">
        <v>1.0043</v>
      </c>
      <c r="F4370" s="1">
        <v>2.2578999999999998E-2</v>
      </c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</row>
    <row r="4371" spans="1:17" x14ac:dyDescent="0.25">
      <c r="A4371" t="str">
        <f t="shared" si="68"/>
        <v>7_43</v>
      </c>
      <c r="B4371" s="1">
        <v>7</v>
      </c>
      <c r="C4371" s="1">
        <v>43</v>
      </c>
      <c r="D4371" s="1">
        <v>1.3707</v>
      </c>
      <c r="E4371" s="1">
        <v>1.0056</v>
      </c>
      <c r="F4371" s="1">
        <v>3.9763000000000003E-3</v>
      </c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</row>
    <row r="4372" spans="1:17" x14ac:dyDescent="0.25">
      <c r="A4372" t="str">
        <f t="shared" si="68"/>
        <v>7_44</v>
      </c>
      <c r="B4372" s="1">
        <v>7</v>
      </c>
      <c r="C4372" s="1">
        <v>44</v>
      </c>
      <c r="D4372" s="1">
        <v>1.1632</v>
      </c>
      <c r="E4372" s="1">
        <v>1.0066999999999999</v>
      </c>
      <c r="F4372" s="1">
        <v>-4.8076999999999998E-3</v>
      </c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</row>
    <row r="4373" spans="1:17" x14ac:dyDescent="0.25">
      <c r="A4373" t="str">
        <f t="shared" si="68"/>
        <v>7_45</v>
      </c>
      <c r="B4373" s="1">
        <v>7</v>
      </c>
      <c r="C4373" s="1">
        <v>45</v>
      </c>
      <c r="D4373" s="1">
        <v>1.3019000000000001</v>
      </c>
      <c r="E4373" s="1">
        <v>1.0078</v>
      </c>
      <c r="F4373" s="1">
        <v>-3.7786E-3</v>
      </c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</row>
    <row r="4374" spans="1:17" x14ac:dyDescent="0.25">
      <c r="A4374" t="str">
        <f t="shared" si="68"/>
        <v>7_46</v>
      </c>
      <c r="B4374" s="1">
        <v>7</v>
      </c>
      <c r="C4374" s="1">
        <v>46</v>
      </c>
      <c r="D4374" s="1">
        <v>1.5430999999999999</v>
      </c>
      <c r="E4374" s="1">
        <v>1.0087999999999999</v>
      </c>
      <c r="F4374" s="1">
        <v>9.3181999999999998E-4</v>
      </c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</row>
    <row r="4375" spans="1:17" x14ac:dyDescent="0.25">
      <c r="A4375" t="str">
        <f t="shared" si="68"/>
        <v>7_47</v>
      </c>
      <c r="B4375" s="1">
        <v>7</v>
      </c>
      <c r="C4375" s="1">
        <v>47</v>
      </c>
      <c r="D4375" s="1">
        <v>1.5301</v>
      </c>
      <c r="E4375" s="1">
        <v>1.0101</v>
      </c>
      <c r="F4375" s="1">
        <v>9.0415000000000005E-4</v>
      </c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</row>
    <row r="4376" spans="1:17" x14ac:dyDescent="0.25">
      <c r="A4376" t="str">
        <f t="shared" si="68"/>
        <v>7_48</v>
      </c>
      <c r="B4376" s="1">
        <v>7</v>
      </c>
      <c r="C4376" s="1">
        <v>48</v>
      </c>
      <c r="D4376" s="1">
        <v>1.4023000000000001</v>
      </c>
      <c r="E4376" s="1">
        <v>1.0112000000000001</v>
      </c>
      <c r="F4376" s="1">
        <v>4.4695000000000004E-3</v>
      </c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</row>
    <row r="4377" spans="1:17" x14ac:dyDescent="0.25">
      <c r="A4377" t="str">
        <f t="shared" si="68"/>
        <v>7_49</v>
      </c>
      <c r="B4377" s="1">
        <v>7</v>
      </c>
      <c r="C4377" s="1">
        <v>49</v>
      </c>
      <c r="D4377" s="1">
        <v>1.6232</v>
      </c>
      <c r="E4377" s="1">
        <v>1.0125</v>
      </c>
      <c r="F4377" s="1">
        <v>-7.9457E-3</v>
      </c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</row>
    <row r="4378" spans="1:17" x14ac:dyDescent="0.25">
      <c r="A4378" t="str">
        <f t="shared" si="68"/>
        <v>7_50</v>
      </c>
      <c r="B4378" s="1">
        <v>7</v>
      </c>
      <c r="C4378" s="1">
        <v>50</v>
      </c>
      <c r="D4378" s="1">
        <v>2.1476000000000002</v>
      </c>
      <c r="E4378" s="1">
        <v>1.0141</v>
      </c>
      <c r="F4378" s="1">
        <v>9.1973000000000003E-3</v>
      </c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</row>
    <row r="4379" spans="1:17" x14ac:dyDescent="0.25">
      <c r="A4379" t="str">
        <f t="shared" si="68"/>
        <v>7_51</v>
      </c>
      <c r="B4379" s="1">
        <v>7</v>
      </c>
      <c r="C4379" s="1">
        <v>51</v>
      </c>
      <c r="D4379" s="1">
        <v>2.4232999999999998</v>
      </c>
      <c r="E4379" s="1">
        <v>1.016</v>
      </c>
      <c r="F4379" s="1">
        <v>5.2661000000000001E-3</v>
      </c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</row>
    <row r="4380" spans="1:17" x14ac:dyDescent="0.25">
      <c r="A4380" t="str">
        <f t="shared" si="68"/>
        <v>7_52</v>
      </c>
      <c r="B4380" s="1">
        <v>7</v>
      </c>
      <c r="C4380" s="1">
        <v>52</v>
      </c>
      <c r="D4380" s="1">
        <v>2.0202</v>
      </c>
      <c r="E4380" s="1">
        <v>1.0179</v>
      </c>
      <c r="F4380" s="1">
        <v>1.4498E-2</v>
      </c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</row>
    <row r="4381" spans="1:17" x14ac:dyDescent="0.25">
      <c r="A4381" t="str">
        <f t="shared" si="68"/>
        <v>7_53</v>
      </c>
      <c r="B4381" s="1">
        <v>7</v>
      </c>
      <c r="C4381" s="1">
        <v>53</v>
      </c>
      <c r="D4381" s="1">
        <v>1.9267000000000001</v>
      </c>
      <c r="E4381" s="1">
        <v>1.0195000000000001</v>
      </c>
      <c r="F4381" s="1">
        <v>-1.6239E-2</v>
      </c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</row>
    <row r="4382" spans="1:17" x14ac:dyDescent="0.25">
      <c r="A4382" t="str">
        <f t="shared" si="68"/>
        <v>7_54</v>
      </c>
      <c r="B4382" s="1">
        <v>7</v>
      </c>
      <c r="C4382" s="1">
        <v>54</v>
      </c>
      <c r="D4382" s="1">
        <v>1.8320000000000001</v>
      </c>
      <c r="E4382" s="1">
        <v>1.0212000000000001</v>
      </c>
      <c r="F4382" s="1">
        <v>-8.9709999999999996E-4</v>
      </c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</row>
    <row r="4383" spans="1:17" x14ac:dyDescent="0.25">
      <c r="A4383" t="str">
        <f t="shared" si="68"/>
        <v>7_55</v>
      </c>
      <c r="B4383" s="1">
        <v>7</v>
      </c>
      <c r="C4383" s="1">
        <v>55</v>
      </c>
      <c r="D4383" s="1">
        <v>1.8762000000000001</v>
      </c>
      <c r="E4383" s="1">
        <v>1.0227999999999999</v>
      </c>
      <c r="F4383" s="1">
        <v>-1.7413000000000001E-2</v>
      </c>
      <c r="G4383" s="1"/>
      <c r="H4383" s="1"/>
      <c r="I4383" s="1"/>
      <c r="J4383" s="1"/>
      <c r="K4383" s="1"/>
      <c r="L4383" s="1"/>
      <c r="M4383" s="1"/>
      <c r="N4383" s="1"/>
      <c r="O4383" s="78"/>
      <c r="P4383" s="1"/>
      <c r="Q4383" s="1"/>
    </row>
    <row r="4384" spans="1:17" x14ac:dyDescent="0.25">
      <c r="A4384" t="str">
        <f t="shared" si="68"/>
        <v>7_56</v>
      </c>
      <c r="B4384" s="1">
        <v>7</v>
      </c>
      <c r="C4384" s="1">
        <v>56</v>
      </c>
      <c r="D4384" s="1">
        <v>1.573</v>
      </c>
      <c r="E4384" s="1">
        <v>1.0241</v>
      </c>
      <c r="F4384" s="1">
        <v>-1.6693E-2</v>
      </c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</row>
    <row r="4385" spans="1:17" x14ac:dyDescent="0.25">
      <c r="A4385" t="str">
        <f t="shared" si="68"/>
        <v>7_57</v>
      </c>
      <c r="B4385" s="1">
        <v>7</v>
      </c>
      <c r="C4385" s="1">
        <v>57</v>
      </c>
      <c r="D4385" s="1">
        <v>1.4736</v>
      </c>
      <c r="E4385" s="1">
        <v>1.0254000000000001</v>
      </c>
      <c r="F4385" s="1">
        <v>-1.5690000000000001E-3</v>
      </c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</row>
    <row r="4386" spans="1:17" x14ac:dyDescent="0.25">
      <c r="A4386" t="str">
        <f t="shared" si="68"/>
        <v>7_58</v>
      </c>
      <c r="B4386" s="1">
        <v>7</v>
      </c>
      <c r="C4386" s="1">
        <v>58</v>
      </c>
      <c r="D4386" s="1">
        <v>1.7968999999999999</v>
      </c>
      <c r="E4386" s="1">
        <v>1.0266999999999999</v>
      </c>
      <c r="F4386" s="1">
        <v>2.0744000000000001E-3</v>
      </c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</row>
    <row r="4387" spans="1:17" x14ac:dyDescent="0.25">
      <c r="A4387" t="str">
        <f t="shared" si="68"/>
        <v>7_59</v>
      </c>
      <c r="B4387" s="1">
        <v>7</v>
      </c>
      <c r="C4387" s="1">
        <v>59</v>
      </c>
      <c r="D4387" s="1">
        <v>1.5931999999999999</v>
      </c>
      <c r="E4387" s="1">
        <v>1.0281</v>
      </c>
      <c r="F4387" s="1">
        <v>-7.9226000000000001E-3</v>
      </c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</row>
    <row r="4388" spans="1:17" x14ac:dyDescent="0.25">
      <c r="A4388" t="str">
        <f t="shared" si="68"/>
        <v>7_60</v>
      </c>
      <c r="B4388" s="1">
        <v>7</v>
      </c>
      <c r="C4388" s="1">
        <v>60</v>
      </c>
      <c r="D4388" s="1">
        <v>1.8236000000000001</v>
      </c>
      <c r="E4388" s="1">
        <v>1.0296000000000001</v>
      </c>
      <c r="F4388" s="1">
        <v>-5.1914999999999999E-3</v>
      </c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</row>
    <row r="4389" spans="1:17" x14ac:dyDescent="0.25">
      <c r="A4389" t="str">
        <f t="shared" si="68"/>
        <v>7_61</v>
      </c>
      <c r="B4389" s="1">
        <v>7</v>
      </c>
      <c r="C4389" s="1">
        <v>61</v>
      </c>
      <c r="D4389" s="1">
        <v>1.5842000000000001</v>
      </c>
      <c r="E4389" s="1">
        <v>1.0310999999999999</v>
      </c>
      <c r="F4389" s="1">
        <v>4.2848000000000001E-3</v>
      </c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</row>
    <row r="4390" spans="1:17" x14ac:dyDescent="0.25">
      <c r="A4390" t="str">
        <f t="shared" si="68"/>
        <v>7_62</v>
      </c>
      <c r="B4390" s="1">
        <v>7</v>
      </c>
      <c r="C4390" s="1">
        <v>62</v>
      </c>
      <c r="D4390" s="1">
        <v>1.2698</v>
      </c>
      <c r="E4390" s="1">
        <v>1.0324</v>
      </c>
      <c r="F4390" s="1">
        <v>2.1524000000000001E-3</v>
      </c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</row>
    <row r="4391" spans="1:17" x14ac:dyDescent="0.25">
      <c r="A4391" t="str">
        <f t="shared" si="68"/>
        <v>7_63</v>
      </c>
      <c r="B4391" s="1">
        <v>7</v>
      </c>
      <c r="C4391" s="1">
        <v>63</v>
      </c>
      <c r="D4391" s="1">
        <v>1.3006</v>
      </c>
      <c r="E4391" s="1">
        <v>1.0335000000000001</v>
      </c>
      <c r="F4391" s="1">
        <v>1.3015000000000001E-2</v>
      </c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</row>
    <row r="4392" spans="1:17" x14ac:dyDescent="0.25">
      <c r="A4392" t="str">
        <f t="shared" si="68"/>
        <v>7_64</v>
      </c>
      <c r="B4392" s="1">
        <v>7</v>
      </c>
      <c r="C4392" s="1">
        <v>64</v>
      </c>
      <c r="D4392" s="1">
        <v>0.98892999999999998</v>
      </c>
      <c r="E4392" s="1">
        <v>1.0344</v>
      </c>
      <c r="F4392" s="1">
        <v>-2.1904E-2</v>
      </c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</row>
    <row r="4393" spans="1:17" x14ac:dyDescent="0.25">
      <c r="A4393" t="str">
        <f t="shared" si="68"/>
        <v>7_65</v>
      </c>
      <c r="B4393" s="1">
        <v>7</v>
      </c>
      <c r="C4393" s="1">
        <v>65</v>
      </c>
      <c r="D4393" s="1">
        <v>1.2497</v>
      </c>
      <c r="E4393" s="1">
        <v>1.0353000000000001</v>
      </c>
      <c r="F4393" s="1">
        <v>-9.7754000000000001E-3</v>
      </c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</row>
    <row r="4394" spans="1:17" x14ac:dyDescent="0.25">
      <c r="A4394" t="str">
        <f t="shared" si="68"/>
        <v>7_66</v>
      </c>
      <c r="B4394" s="1">
        <v>7</v>
      </c>
      <c r="C4394" s="1">
        <v>66</v>
      </c>
      <c r="D4394" s="1">
        <v>1.3714</v>
      </c>
      <c r="E4394" s="1">
        <v>1.0364</v>
      </c>
      <c r="F4394" s="1">
        <v>-1.1684E-2</v>
      </c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</row>
    <row r="4395" spans="1:17" x14ac:dyDescent="0.25">
      <c r="A4395" t="str">
        <f t="shared" si="68"/>
        <v>7_67</v>
      </c>
      <c r="B4395" s="1">
        <v>7</v>
      </c>
      <c r="C4395" s="1">
        <v>67</v>
      </c>
      <c r="D4395" s="1">
        <v>1.9005000000000001</v>
      </c>
      <c r="E4395" s="1">
        <v>1.0379</v>
      </c>
      <c r="F4395" s="1">
        <v>2.3671999999999999E-2</v>
      </c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</row>
    <row r="4396" spans="1:17" x14ac:dyDescent="0.25">
      <c r="A4396" t="str">
        <f t="shared" si="68"/>
        <v>7_68</v>
      </c>
      <c r="B4396" s="1">
        <v>7</v>
      </c>
      <c r="C4396" s="1">
        <v>68</v>
      </c>
      <c r="D4396" s="1">
        <v>1.8166</v>
      </c>
      <c r="E4396" s="1">
        <v>1.0395000000000001</v>
      </c>
      <c r="F4396" s="1">
        <v>1.6992000000000001E-3</v>
      </c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</row>
    <row r="4397" spans="1:17" x14ac:dyDescent="0.25">
      <c r="A4397" t="str">
        <f t="shared" si="68"/>
        <v>7_69</v>
      </c>
      <c r="B4397" s="1">
        <v>7</v>
      </c>
      <c r="C4397" s="1">
        <v>69</v>
      </c>
      <c r="D4397" s="1">
        <v>1.7849999999999999</v>
      </c>
      <c r="E4397" s="1">
        <v>1.0409999999999999</v>
      </c>
      <c r="F4397" s="1">
        <v>-2.0041E-2</v>
      </c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</row>
    <row r="4398" spans="1:17" x14ac:dyDescent="0.25">
      <c r="A4398" t="str">
        <f t="shared" si="68"/>
        <v>7_70</v>
      </c>
      <c r="B4398" s="1">
        <v>7</v>
      </c>
      <c r="C4398" s="1">
        <v>70</v>
      </c>
      <c r="D4398" s="1">
        <v>2.2900999999999998</v>
      </c>
      <c r="E4398" s="1">
        <v>1.0427999999999999</v>
      </c>
      <c r="F4398" s="1">
        <v>4.9267E-3</v>
      </c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</row>
    <row r="4399" spans="1:17" x14ac:dyDescent="0.25">
      <c r="A4399" t="str">
        <f t="shared" si="68"/>
        <v>7_71</v>
      </c>
      <c r="B4399" s="1">
        <v>7</v>
      </c>
      <c r="C4399" s="1">
        <v>71</v>
      </c>
      <c r="D4399" s="1">
        <v>1.7265999999999999</v>
      </c>
      <c r="E4399" s="1">
        <v>1.0445</v>
      </c>
      <c r="F4399" s="1">
        <v>-4.0504E-3</v>
      </c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</row>
    <row r="4400" spans="1:17" x14ac:dyDescent="0.25">
      <c r="A4400" t="str">
        <f t="shared" si="68"/>
        <v>7_72</v>
      </c>
      <c r="B4400" s="1">
        <v>7</v>
      </c>
      <c r="C4400" s="1">
        <v>72</v>
      </c>
      <c r="D4400" s="1">
        <v>1.4321999999999999</v>
      </c>
      <c r="E4400" s="1">
        <v>1.0459000000000001</v>
      </c>
      <c r="F4400" s="1">
        <v>-3.5852000000000002E-3</v>
      </c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</row>
    <row r="4401" spans="1:17" x14ac:dyDescent="0.25">
      <c r="A4401" t="str">
        <f t="shared" si="68"/>
        <v>7_73</v>
      </c>
      <c r="B4401" s="1">
        <v>7</v>
      </c>
      <c r="C4401" s="1">
        <v>73</v>
      </c>
      <c r="D4401" s="1">
        <v>1.202</v>
      </c>
      <c r="E4401" s="1">
        <v>1.0470999999999999</v>
      </c>
      <c r="F4401" s="1">
        <v>1.9463999999999999E-2</v>
      </c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</row>
    <row r="4402" spans="1:17" x14ac:dyDescent="0.25">
      <c r="A4402" t="str">
        <f t="shared" si="68"/>
        <v>7_74</v>
      </c>
      <c r="B4402" s="1">
        <v>7</v>
      </c>
      <c r="C4402" s="1">
        <v>74</v>
      </c>
      <c r="D4402" s="1">
        <v>0.36288999999999999</v>
      </c>
      <c r="E4402" s="1">
        <v>1.0477000000000001</v>
      </c>
      <c r="F4402" s="1">
        <v>-7.7394999999999999E-3</v>
      </c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</row>
    <row r="4403" spans="1:17" x14ac:dyDescent="0.25">
      <c r="A4403" t="str">
        <f t="shared" si="68"/>
        <v>7_75</v>
      </c>
      <c r="B4403" s="1">
        <v>7</v>
      </c>
      <c r="C4403" s="1">
        <v>75</v>
      </c>
      <c r="D4403" s="1">
        <v>0.52978000000000003</v>
      </c>
      <c r="E4403" s="1">
        <v>1.048</v>
      </c>
      <c r="F4403" s="1">
        <v>2.1149999999999999E-2</v>
      </c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</row>
    <row r="4404" spans="1:17" x14ac:dyDescent="0.25">
      <c r="A4404" t="str">
        <f t="shared" si="68"/>
        <v>7_76</v>
      </c>
      <c r="B4404" s="1">
        <v>7</v>
      </c>
      <c r="C4404" s="1">
        <v>76</v>
      </c>
      <c r="D4404" s="1">
        <v>1.2154</v>
      </c>
      <c r="E4404" s="1">
        <v>1.0487</v>
      </c>
      <c r="F4404" s="1">
        <v>9.8305000000000007E-3</v>
      </c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</row>
    <row r="4405" spans="1:17" x14ac:dyDescent="0.25">
      <c r="A4405" t="str">
        <f t="shared" si="68"/>
        <v>7_77</v>
      </c>
      <c r="B4405" s="1">
        <v>7</v>
      </c>
      <c r="C4405" s="1">
        <v>77</v>
      </c>
      <c r="D4405" s="1">
        <v>1.1951000000000001</v>
      </c>
      <c r="E4405" s="1">
        <v>1.0499000000000001</v>
      </c>
      <c r="F4405" s="1">
        <v>3.7791999999999999E-3</v>
      </c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</row>
    <row r="4406" spans="1:17" x14ac:dyDescent="0.25">
      <c r="A4406" t="str">
        <f t="shared" si="68"/>
        <v>7_78</v>
      </c>
      <c r="B4406" s="1">
        <v>7</v>
      </c>
      <c r="C4406" s="1">
        <v>78</v>
      </c>
      <c r="D4406" s="1">
        <v>0.98214000000000001</v>
      </c>
      <c r="E4406" s="1">
        <v>1.0508</v>
      </c>
      <c r="F4406" s="1">
        <v>1.7337000000000002E-2</v>
      </c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</row>
    <row r="4407" spans="1:17" x14ac:dyDescent="0.25">
      <c r="A4407" t="str">
        <f t="shared" si="68"/>
        <v>7_79</v>
      </c>
      <c r="B4407" s="1">
        <v>7</v>
      </c>
      <c r="C4407" s="1">
        <v>79</v>
      </c>
      <c r="D4407" s="1">
        <v>0.72968</v>
      </c>
      <c r="E4407" s="1">
        <v>1.0516000000000001</v>
      </c>
      <c r="F4407" s="1">
        <v>-9.1257999999999997E-4</v>
      </c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</row>
    <row r="4408" spans="1:17" x14ac:dyDescent="0.25">
      <c r="A4408" t="str">
        <f t="shared" si="68"/>
        <v>7_80</v>
      </c>
      <c r="B4408" s="1">
        <v>7</v>
      </c>
      <c r="C4408" s="1">
        <v>80</v>
      </c>
      <c r="D4408" s="1">
        <v>0.80284</v>
      </c>
      <c r="E4408" s="1">
        <v>1.0522</v>
      </c>
      <c r="F4408" s="1">
        <v>-2.5067000000000002E-3</v>
      </c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</row>
    <row r="4409" spans="1:17" x14ac:dyDescent="0.25">
      <c r="A4409" t="str">
        <f t="shared" si="68"/>
        <v>7_81</v>
      </c>
      <c r="B4409" s="1">
        <v>7</v>
      </c>
      <c r="C4409" s="1">
        <v>81</v>
      </c>
      <c r="D4409" s="1">
        <v>1.1917</v>
      </c>
      <c r="E4409" s="1">
        <v>1.0530999999999999</v>
      </c>
      <c r="F4409" s="1">
        <v>2.2394000000000001E-2</v>
      </c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</row>
    <row r="4410" spans="1:17" x14ac:dyDescent="0.25">
      <c r="A4410" t="str">
        <f t="shared" si="68"/>
        <v>7_82</v>
      </c>
      <c r="B4410" s="1">
        <v>7</v>
      </c>
      <c r="C4410" s="1">
        <v>82</v>
      </c>
      <c r="D4410" s="1">
        <v>1.2545999999999999</v>
      </c>
      <c r="E4410" s="1">
        <v>1.0541</v>
      </c>
      <c r="F4410" s="1">
        <v>-2.0171000000000001E-2</v>
      </c>
      <c r="G4410" s="1"/>
      <c r="H4410" s="1"/>
      <c r="I4410" s="1"/>
      <c r="J4410" s="1"/>
      <c r="K4410" s="1"/>
      <c r="L4410" s="1"/>
      <c r="M4410" s="1"/>
      <c r="N4410" s="1"/>
      <c r="O4410" s="1"/>
      <c r="P4410" s="78"/>
      <c r="Q4410" s="1"/>
    </row>
    <row r="4411" spans="1:17" x14ac:dyDescent="0.25">
      <c r="A4411" t="str">
        <f t="shared" si="68"/>
        <v>7_83</v>
      </c>
      <c r="B4411" s="1">
        <v>7</v>
      </c>
      <c r="C4411" s="1">
        <v>83</v>
      </c>
      <c r="D4411" s="1">
        <v>1.5206999999999999</v>
      </c>
      <c r="E4411" s="1">
        <v>1.0551999999999999</v>
      </c>
      <c r="F4411" s="1">
        <v>-1.0744999999999999E-2</v>
      </c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</row>
    <row r="4412" spans="1:17" x14ac:dyDescent="0.25">
      <c r="A4412" t="str">
        <f t="shared" si="68"/>
        <v>7_84</v>
      </c>
      <c r="B4412" s="1">
        <v>7</v>
      </c>
      <c r="C4412" s="1">
        <v>84</v>
      </c>
      <c r="D4412" s="1">
        <v>1.4533</v>
      </c>
      <c r="E4412" s="1">
        <v>1.0566</v>
      </c>
      <c r="F4412" s="1">
        <v>2.2012E-2</v>
      </c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</row>
    <row r="4413" spans="1:17" x14ac:dyDescent="0.25">
      <c r="A4413" t="str">
        <f t="shared" si="68"/>
        <v>7_85</v>
      </c>
      <c r="B4413" s="1">
        <v>7</v>
      </c>
      <c r="C4413" s="1">
        <v>85</v>
      </c>
      <c r="D4413" s="1">
        <v>2.2808999999999999</v>
      </c>
      <c r="E4413" s="1">
        <v>1.0584</v>
      </c>
      <c r="F4413" s="1">
        <v>2.0997999999999999E-2</v>
      </c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</row>
    <row r="4414" spans="1:17" x14ac:dyDescent="0.25">
      <c r="A4414" t="str">
        <f t="shared" si="68"/>
        <v>7_86</v>
      </c>
      <c r="B4414" s="1">
        <v>7</v>
      </c>
      <c r="C4414" s="1">
        <v>86</v>
      </c>
      <c r="D4414" s="1">
        <v>2.7847</v>
      </c>
      <c r="E4414" s="1">
        <v>1.0606</v>
      </c>
      <c r="F4414" s="1">
        <v>8.7288000000000001E-3</v>
      </c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</row>
    <row r="4415" spans="1:17" x14ac:dyDescent="0.25">
      <c r="A4415" t="str">
        <f t="shared" si="68"/>
        <v>7_87</v>
      </c>
      <c r="B4415" s="1">
        <v>7</v>
      </c>
      <c r="C4415" s="1">
        <v>87</v>
      </c>
      <c r="D4415" s="1">
        <v>2.4352999999999998</v>
      </c>
      <c r="E4415" s="1">
        <v>1.0629</v>
      </c>
      <c r="F4415" s="1">
        <v>-1.6800999999999999E-3</v>
      </c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</row>
    <row r="4416" spans="1:17" x14ac:dyDescent="0.25">
      <c r="A4416" t="str">
        <f t="shared" si="68"/>
        <v>7_88</v>
      </c>
      <c r="B4416" s="1">
        <v>7</v>
      </c>
      <c r="C4416" s="1">
        <v>88</v>
      </c>
      <c r="D4416" s="1">
        <v>2.3092999999999999</v>
      </c>
      <c r="E4416" s="1">
        <v>1.0649999999999999</v>
      </c>
      <c r="F4416" s="1">
        <v>-5.5795999999999997E-3</v>
      </c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</row>
    <row r="4417" spans="1:17" x14ac:dyDescent="0.25">
      <c r="A4417" t="str">
        <f t="shared" si="68"/>
        <v>7_89</v>
      </c>
      <c r="B4417" s="1">
        <v>7</v>
      </c>
      <c r="C4417" s="1">
        <v>89</v>
      </c>
      <c r="D4417" s="1">
        <v>2.9641999999999999</v>
      </c>
      <c r="E4417" s="1">
        <v>1.0672999999999999</v>
      </c>
      <c r="F4417" s="1">
        <v>8.7852999999999994E-3</v>
      </c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</row>
    <row r="4418" spans="1:17" x14ac:dyDescent="0.25">
      <c r="A4418" t="str">
        <f t="shared" si="68"/>
        <v>7_90</v>
      </c>
      <c r="B4418" s="1">
        <v>7</v>
      </c>
      <c r="C4418" s="1">
        <v>90</v>
      </c>
      <c r="D4418" s="1">
        <v>2.5882999999999998</v>
      </c>
      <c r="E4418" s="1">
        <v>1.0698000000000001</v>
      </c>
      <c r="F4418" s="1">
        <v>4.9874999999999997E-3</v>
      </c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</row>
    <row r="4419" spans="1:17" x14ac:dyDescent="0.25">
      <c r="A4419" t="str">
        <f t="shared" ref="A4419:A4482" si="69">B4419&amp;"_"&amp;C4419</f>
        <v>7_91</v>
      </c>
      <c r="B4419" s="1">
        <v>7</v>
      </c>
      <c r="C4419" s="1">
        <v>91</v>
      </c>
      <c r="D4419" s="1">
        <v>3.081</v>
      </c>
      <c r="E4419" s="1">
        <v>1.0722</v>
      </c>
      <c r="F4419" s="1">
        <v>1.1096999999999999E-2</v>
      </c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</row>
    <row r="4420" spans="1:17" x14ac:dyDescent="0.25">
      <c r="A4420" t="str">
        <f t="shared" si="69"/>
        <v>7_92</v>
      </c>
      <c r="B4420" s="1">
        <v>7</v>
      </c>
      <c r="C4420" s="1">
        <v>92</v>
      </c>
      <c r="D4420" s="1">
        <v>2.6406000000000001</v>
      </c>
      <c r="E4420" s="1">
        <v>1.0746</v>
      </c>
      <c r="F4420" s="1">
        <v>-6.5995999999999997E-3</v>
      </c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</row>
    <row r="4421" spans="1:17" x14ac:dyDescent="0.25">
      <c r="A4421" t="str">
        <f t="shared" si="69"/>
        <v>7_93</v>
      </c>
      <c r="B4421" s="1">
        <v>7</v>
      </c>
      <c r="C4421" s="1">
        <v>93</v>
      </c>
      <c r="D4421" s="1">
        <v>2.4843999999999999</v>
      </c>
      <c r="E4421" s="1">
        <v>1.0769</v>
      </c>
      <c r="F4421" s="1">
        <v>1.2707E-2</v>
      </c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</row>
    <row r="4422" spans="1:17" x14ac:dyDescent="0.25">
      <c r="A4422" t="str">
        <f t="shared" si="69"/>
        <v>7_94</v>
      </c>
      <c r="B4422" s="1">
        <v>7</v>
      </c>
      <c r="C4422" s="1">
        <v>94</v>
      </c>
      <c r="D4422" s="1">
        <v>2.355</v>
      </c>
      <c r="E4422" s="1">
        <v>1.0790999999999999</v>
      </c>
      <c r="F4422" s="1">
        <v>-1.3054E-2</v>
      </c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</row>
    <row r="4423" spans="1:17" x14ac:dyDescent="0.25">
      <c r="A4423" t="str">
        <f t="shared" si="69"/>
        <v>7_95</v>
      </c>
      <c r="B4423" s="1">
        <v>7</v>
      </c>
      <c r="C4423" s="1">
        <v>95</v>
      </c>
      <c r="D4423" s="1">
        <v>2.3483000000000001</v>
      </c>
      <c r="E4423" s="1">
        <v>1.081</v>
      </c>
      <c r="F4423" s="1">
        <v>1.7125999999999999E-2</v>
      </c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</row>
    <row r="4424" spans="1:17" x14ac:dyDescent="0.25">
      <c r="A4424" t="str">
        <f t="shared" si="69"/>
        <v>7_96</v>
      </c>
      <c r="B4424" s="1">
        <v>7</v>
      </c>
      <c r="C4424" s="1">
        <v>96</v>
      </c>
      <c r="D4424" s="1">
        <v>2.3388</v>
      </c>
      <c r="E4424" s="1">
        <v>1.0831</v>
      </c>
      <c r="F4424" s="1">
        <v>-5.2795000000000003E-3</v>
      </c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</row>
    <row r="4425" spans="1:17" x14ac:dyDescent="0.25">
      <c r="A4425" t="str">
        <f t="shared" si="69"/>
        <v>7_97</v>
      </c>
      <c r="B4425" s="1">
        <v>7</v>
      </c>
      <c r="C4425" s="1">
        <v>97</v>
      </c>
      <c r="D4425" s="1">
        <v>2.4068000000000001</v>
      </c>
      <c r="E4425" s="1">
        <v>1.0852999999999999</v>
      </c>
      <c r="F4425" s="1">
        <v>-1.6309000000000001E-2</v>
      </c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</row>
    <row r="4426" spans="1:17" x14ac:dyDescent="0.25">
      <c r="A4426" t="str">
        <f t="shared" si="69"/>
        <v>7_98</v>
      </c>
      <c r="B4426" s="1">
        <v>7</v>
      </c>
      <c r="C4426" s="1">
        <v>98</v>
      </c>
      <c r="D4426" s="1">
        <v>2.5257000000000001</v>
      </c>
      <c r="E4426" s="1">
        <v>1.0872999999999999</v>
      </c>
      <c r="F4426" s="1">
        <v>-4.4962999999999999E-3</v>
      </c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</row>
    <row r="4427" spans="1:17" x14ac:dyDescent="0.25">
      <c r="A4427" t="str">
        <f t="shared" si="69"/>
        <v>7_99</v>
      </c>
      <c r="B4427" s="1">
        <v>7</v>
      </c>
      <c r="C4427" s="1">
        <v>99</v>
      </c>
      <c r="D4427" s="1">
        <v>2.8003999999999998</v>
      </c>
      <c r="E4427" s="1">
        <v>1.0896999999999999</v>
      </c>
      <c r="F4427" s="1">
        <v>4.0429999999999997E-3</v>
      </c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</row>
    <row r="4428" spans="1:17" x14ac:dyDescent="0.25">
      <c r="A4428" t="str">
        <f t="shared" si="69"/>
        <v>7_100</v>
      </c>
      <c r="B4428" s="1">
        <v>7</v>
      </c>
      <c r="C4428" s="1">
        <v>100</v>
      </c>
      <c r="D4428" s="1">
        <v>2.5977000000000001</v>
      </c>
      <c r="E4428" s="1">
        <v>1.0921000000000001</v>
      </c>
      <c r="F4428" s="1">
        <v>4.5903000000000003E-3</v>
      </c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</row>
    <row r="4429" spans="1:17" x14ac:dyDescent="0.25">
      <c r="A4429" t="str">
        <f t="shared" si="69"/>
        <v>7_101</v>
      </c>
      <c r="B4429" s="1">
        <v>7</v>
      </c>
      <c r="C4429" s="1">
        <v>101</v>
      </c>
      <c r="D4429" s="1">
        <v>2.2538999999999998</v>
      </c>
      <c r="E4429" s="1">
        <v>1.0943000000000001</v>
      </c>
      <c r="F4429" s="1">
        <v>-1.8058000000000001E-2</v>
      </c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</row>
    <row r="4430" spans="1:17" x14ac:dyDescent="0.25">
      <c r="A4430" t="str">
        <f t="shared" si="69"/>
        <v>7_102</v>
      </c>
      <c r="B4430" s="1">
        <v>7</v>
      </c>
      <c r="C4430" s="1">
        <v>102</v>
      </c>
      <c r="D4430" s="1">
        <v>2.5051999999999999</v>
      </c>
      <c r="E4430" s="1">
        <v>1.0963000000000001</v>
      </c>
      <c r="F4430" s="1">
        <v>-9.8942000000000006E-3</v>
      </c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</row>
    <row r="4431" spans="1:17" x14ac:dyDescent="0.25">
      <c r="A4431" t="str">
        <f t="shared" si="69"/>
        <v>7_103</v>
      </c>
      <c r="B4431" s="1">
        <v>7</v>
      </c>
      <c r="C4431" s="1">
        <v>103</v>
      </c>
      <c r="D4431" s="1">
        <v>2.4024999999999999</v>
      </c>
      <c r="E4431" s="1">
        <v>1.0985</v>
      </c>
      <c r="F4431" s="1">
        <v>9.2943999999999995E-3</v>
      </c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</row>
    <row r="4432" spans="1:17" x14ac:dyDescent="0.25">
      <c r="A4432" t="str">
        <f t="shared" si="69"/>
        <v>7_104</v>
      </c>
      <c r="B4432" s="1">
        <v>7</v>
      </c>
      <c r="C4432" s="1">
        <v>104</v>
      </c>
      <c r="D4432" s="1">
        <v>2.1549999999999998</v>
      </c>
      <c r="E4432" s="1">
        <v>1.1006</v>
      </c>
      <c r="F4432" s="1">
        <v>2.0247000000000001E-2</v>
      </c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</row>
    <row r="4433" spans="1:17" x14ac:dyDescent="0.25">
      <c r="A4433" t="str">
        <f t="shared" si="69"/>
        <v>7_105</v>
      </c>
      <c r="B4433" s="1">
        <v>7</v>
      </c>
      <c r="C4433" s="1">
        <v>105</v>
      </c>
      <c r="D4433" s="1">
        <v>2.3473000000000002</v>
      </c>
      <c r="E4433" s="1">
        <v>1.1026</v>
      </c>
      <c r="F4433" s="1">
        <v>-8.3546000000000002E-3</v>
      </c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</row>
    <row r="4434" spans="1:17" x14ac:dyDescent="0.25">
      <c r="A4434" t="str">
        <f t="shared" si="69"/>
        <v>7_106</v>
      </c>
      <c r="B4434" s="1">
        <v>7</v>
      </c>
      <c r="C4434" s="1">
        <v>106</v>
      </c>
      <c r="D4434" s="1">
        <v>2.6732</v>
      </c>
      <c r="E4434" s="1">
        <v>1.1048</v>
      </c>
      <c r="F4434" s="1">
        <v>1.1365E-2</v>
      </c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</row>
    <row r="4435" spans="1:17" x14ac:dyDescent="0.25">
      <c r="A4435" t="str">
        <f t="shared" si="69"/>
        <v>7_107</v>
      </c>
      <c r="B4435" s="1">
        <v>7</v>
      </c>
      <c r="C4435" s="1">
        <v>107</v>
      </c>
      <c r="D4435" s="1">
        <v>2.6840999999999999</v>
      </c>
      <c r="E4435" s="1">
        <v>1.1072</v>
      </c>
      <c r="F4435" s="1">
        <v>1.3658999999999999E-2</v>
      </c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</row>
    <row r="4436" spans="1:17" x14ac:dyDescent="0.25">
      <c r="A4436" t="str">
        <f t="shared" si="69"/>
        <v>7_108</v>
      </c>
      <c r="B4436" s="1">
        <v>7</v>
      </c>
      <c r="C4436" s="1">
        <v>108</v>
      </c>
      <c r="D4436" s="1">
        <v>2.5569999999999999</v>
      </c>
      <c r="E4436" s="1">
        <v>1.1095999999999999</v>
      </c>
      <c r="F4436" s="1">
        <v>3.2418999999999998E-3</v>
      </c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</row>
    <row r="4437" spans="1:17" x14ac:dyDescent="0.25">
      <c r="A4437" t="str">
        <f t="shared" si="69"/>
        <v>7_109</v>
      </c>
      <c r="B4437" s="1">
        <v>7</v>
      </c>
      <c r="C4437" s="1">
        <v>109</v>
      </c>
      <c r="D4437" s="1">
        <v>1.853</v>
      </c>
      <c r="E4437" s="1">
        <v>1.1116999999999999</v>
      </c>
      <c r="F4437" s="1">
        <v>-1.1279000000000001E-2</v>
      </c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</row>
    <row r="4438" spans="1:17" x14ac:dyDescent="0.25">
      <c r="A4438" t="str">
        <f t="shared" si="69"/>
        <v>7_110</v>
      </c>
      <c r="B4438" s="1">
        <v>7</v>
      </c>
      <c r="C4438" s="1">
        <v>110</v>
      </c>
      <c r="D4438" s="1">
        <v>1.6873</v>
      </c>
      <c r="E4438" s="1">
        <v>1.1133</v>
      </c>
      <c r="F4438" s="1">
        <v>1.4047E-2</v>
      </c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</row>
    <row r="4439" spans="1:17" x14ac:dyDescent="0.25">
      <c r="A4439" t="str">
        <f t="shared" si="69"/>
        <v>7_111</v>
      </c>
      <c r="B4439" s="1">
        <v>7</v>
      </c>
      <c r="C4439" s="1">
        <v>111</v>
      </c>
      <c r="D4439" s="1">
        <v>1.7078</v>
      </c>
      <c r="E4439" s="1">
        <v>1.1147</v>
      </c>
      <c r="F4439" s="1">
        <v>1.5176E-3</v>
      </c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</row>
    <row r="4440" spans="1:17" x14ac:dyDescent="0.25">
      <c r="A4440" t="str">
        <f t="shared" si="69"/>
        <v>7_112</v>
      </c>
      <c r="B4440" s="1">
        <v>7</v>
      </c>
      <c r="C4440" s="1">
        <v>112</v>
      </c>
      <c r="D4440" s="1">
        <v>2.0089000000000001</v>
      </c>
      <c r="E4440" s="1">
        <v>1.1164000000000001</v>
      </c>
      <c r="F4440" s="1">
        <v>2.4410999999999999E-2</v>
      </c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</row>
    <row r="4441" spans="1:17" x14ac:dyDescent="0.25">
      <c r="A4441" t="str">
        <f t="shared" si="69"/>
        <v>7_113</v>
      </c>
      <c r="B4441" s="1">
        <v>7</v>
      </c>
      <c r="C4441" s="1">
        <v>113</v>
      </c>
      <c r="D4441" s="1">
        <v>1.7567999999999999</v>
      </c>
      <c r="E4441" s="1">
        <v>1.1182000000000001</v>
      </c>
      <c r="F4441" s="1">
        <v>-1.4645E-2</v>
      </c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</row>
    <row r="4442" spans="1:17" x14ac:dyDescent="0.25">
      <c r="A4442" t="str">
        <f t="shared" si="69"/>
        <v>7_114</v>
      </c>
      <c r="B4442" s="1">
        <v>7</v>
      </c>
      <c r="C4442" s="1">
        <v>114</v>
      </c>
      <c r="D4442" s="1">
        <v>1.2576000000000001</v>
      </c>
      <c r="E4442" s="1">
        <v>1.1194999999999999</v>
      </c>
      <c r="F4442" s="1">
        <v>-3.2395E-2</v>
      </c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</row>
    <row r="4443" spans="1:17" x14ac:dyDescent="0.25">
      <c r="A4443" t="str">
        <f t="shared" si="69"/>
        <v>7_115</v>
      </c>
      <c r="B4443" s="1">
        <v>7</v>
      </c>
      <c r="C4443" s="1">
        <v>115</v>
      </c>
      <c r="D4443" s="1">
        <v>1.381</v>
      </c>
      <c r="E4443" s="1">
        <v>1.1205000000000001</v>
      </c>
      <c r="F4443" s="1">
        <v>-1.2201999999999999E-2</v>
      </c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</row>
    <row r="4444" spans="1:17" x14ac:dyDescent="0.25">
      <c r="A4444" t="str">
        <f t="shared" si="69"/>
        <v>7_116</v>
      </c>
      <c r="B4444" s="1">
        <v>7</v>
      </c>
      <c r="C4444" s="1">
        <v>116</v>
      </c>
      <c r="D4444" s="1">
        <v>1.5761000000000001</v>
      </c>
      <c r="E4444" s="1">
        <v>1.1217999999999999</v>
      </c>
      <c r="F4444" s="1">
        <v>4.2265999999999996E-3</v>
      </c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</row>
    <row r="4445" spans="1:17" x14ac:dyDescent="0.25">
      <c r="A4445" t="str">
        <f t="shared" si="69"/>
        <v>7_117</v>
      </c>
      <c r="B4445" s="1">
        <v>7</v>
      </c>
      <c r="C4445" s="1">
        <v>117</v>
      </c>
      <c r="D4445" s="1">
        <v>1.3458000000000001</v>
      </c>
      <c r="E4445" s="1">
        <v>1.1231</v>
      </c>
      <c r="F4445" s="1">
        <v>-1.6301E-2</v>
      </c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</row>
    <row r="4446" spans="1:17" x14ac:dyDescent="0.25">
      <c r="A4446" t="str">
        <f t="shared" si="69"/>
        <v>7_118</v>
      </c>
      <c r="B4446" s="1">
        <v>7</v>
      </c>
      <c r="C4446" s="1">
        <v>118</v>
      </c>
      <c r="D4446" s="1">
        <v>1.3722000000000001</v>
      </c>
      <c r="E4446" s="1">
        <v>1.1244000000000001</v>
      </c>
      <c r="F4446" s="1">
        <v>2.4021000000000001E-2</v>
      </c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</row>
    <row r="4447" spans="1:17" x14ac:dyDescent="0.25">
      <c r="A4447" t="str">
        <f t="shared" si="69"/>
        <v>7_119</v>
      </c>
      <c r="B4447" s="1">
        <v>7</v>
      </c>
      <c r="C4447" s="1">
        <v>119</v>
      </c>
      <c r="D4447" s="1">
        <v>1.0482</v>
      </c>
      <c r="E4447" s="1">
        <v>1.1255999999999999</v>
      </c>
      <c r="F4447" s="1">
        <v>7.2320000000000001E-4</v>
      </c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</row>
    <row r="4448" spans="1:17" x14ac:dyDescent="0.25">
      <c r="A4448" t="str">
        <f t="shared" si="69"/>
        <v>7_120</v>
      </c>
      <c r="B4448" s="1">
        <v>7</v>
      </c>
      <c r="C4448" s="1">
        <v>120</v>
      </c>
      <c r="D4448" s="1">
        <v>0.95713000000000004</v>
      </c>
      <c r="E4448" s="1">
        <v>1.1265000000000001</v>
      </c>
      <c r="F4448" s="1">
        <v>7.4317999999999997E-3</v>
      </c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</row>
    <row r="4449" spans="1:17" x14ac:dyDescent="0.25">
      <c r="A4449" t="str">
        <f t="shared" si="69"/>
        <v>7_121</v>
      </c>
      <c r="B4449" s="1">
        <v>7</v>
      </c>
      <c r="C4449" s="1">
        <v>121</v>
      </c>
      <c r="D4449" s="1">
        <v>1.4951000000000001</v>
      </c>
      <c r="E4449" s="1">
        <v>1.1276999999999999</v>
      </c>
      <c r="F4449" s="1">
        <v>6.4800999999999999E-3</v>
      </c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</row>
    <row r="4450" spans="1:17" x14ac:dyDescent="0.25">
      <c r="A4450" t="str">
        <f t="shared" si="69"/>
        <v>7_122</v>
      </c>
      <c r="B4450" s="1">
        <v>7</v>
      </c>
      <c r="C4450" s="1">
        <v>122</v>
      </c>
      <c r="D4450" s="1">
        <v>1.6012999999999999</v>
      </c>
      <c r="E4450" s="1">
        <v>1.1291</v>
      </c>
      <c r="F4450" s="1">
        <v>1.0632000000000001E-2</v>
      </c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</row>
    <row r="4451" spans="1:17" x14ac:dyDescent="0.25">
      <c r="A4451" t="str">
        <f t="shared" si="69"/>
        <v>7_123</v>
      </c>
      <c r="B4451" s="1">
        <v>7</v>
      </c>
      <c r="C4451" s="1">
        <v>123</v>
      </c>
      <c r="D4451" s="1">
        <v>2.145</v>
      </c>
      <c r="E4451" s="1">
        <v>1.1308</v>
      </c>
      <c r="F4451" s="1">
        <v>2.8402E-2</v>
      </c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</row>
    <row r="4452" spans="1:17" x14ac:dyDescent="0.25">
      <c r="A4452" t="str">
        <f t="shared" si="69"/>
        <v>7_124</v>
      </c>
      <c r="B4452" s="1">
        <v>7</v>
      </c>
      <c r="C4452" s="1">
        <v>124</v>
      </c>
      <c r="D4452" s="1">
        <v>1.8329</v>
      </c>
      <c r="E4452" s="1">
        <v>1.1328</v>
      </c>
      <c r="F4452" s="1">
        <v>-1.316E-2</v>
      </c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</row>
    <row r="4453" spans="1:17" x14ac:dyDescent="0.25">
      <c r="A4453" t="str">
        <f t="shared" si="69"/>
        <v>7_125</v>
      </c>
      <c r="B4453" s="1">
        <v>7</v>
      </c>
      <c r="C4453" s="1">
        <v>125</v>
      </c>
      <c r="D4453" s="1">
        <v>1.1953</v>
      </c>
      <c r="E4453" s="1">
        <v>1.1342000000000001</v>
      </c>
      <c r="F4453" s="1">
        <v>1.9882E-2</v>
      </c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</row>
    <row r="4454" spans="1:17" x14ac:dyDescent="0.25">
      <c r="A4454" t="str">
        <f t="shared" si="69"/>
        <v>7_126</v>
      </c>
      <c r="B4454" s="1">
        <v>7</v>
      </c>
      <c r="C4454" s="1">
        <v>126</v>
      </c>
      <c r="D4454" s="1">
        <v>1.1881999999999999</v>
      </c>
      <c r="E4454" s="1">
        <v>1.1354</v>
      </c>
      <c r="F4454" s="1">
        <v>2.1016E-2</v>
      </c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</row>
    <row r="4455" spans="1:17" x14ac:dyDescent="0.25">
      <c r="A4455" t="str">
        <f t="shared" si="69"/>
        <v>7_127</v>
      </c>
      <c r="B4455" s="1">
        <v>7</v>
      </c>
      <c r="C4455" s="1">
        <v>127</v>
      </c>
      <c r="D4455" s="1">
        <v>1.0529999999999999</v>
      </c>
      <c r="E4455" s="1">
        <v>1.1364000000000001</v>
      </c>
      <c r="F4455" s="1">
        <v>-1.9467999999999999E-2</v>
      </c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</row>
    <row r="4456" spans="1:17" x14ac:dyDescent="0.25">
      <c r="A4456" t="str">
        <f t="shared" si="69"/>
        <v>7_128</v>
      </c>
      <c r="B4456" s="1">
        <v>7</v>
      </c>
      <c r="C4456" s="1">
        <v>128</v>
      </c>
      <c r="D4456" s="1">
        <v>1.2523</v>
      </c>
      <c r="E4456" s="1">
        <v>1.1375999999999999</v>
      </c>
      <c r="F4456" s="1">
        <v>6.7958000000000003E-3</v>
      </c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</row>
    <row r="4457" spans="1:17" x14ac:dyDescent="0.25">
      <c r="A4457" t="str">
        <f t="shared" si="69"/>
        <v>7_129</v>
      </c>
      <c r="B4457" s="1">
        <v>7</v>
      </c>
      <c r="C4457" s="1">
        <v>129</v>
      </c>
      <c r="D4457" s="1">
        <v>1.0903</v>
      </c>
      <c r="E4457" s="1">
        <v>1.1387</v>
      </c>
      <c r="F4457" s="1">
        <v>-1.5552E-2</v>
      </c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</row>
    <row r="4458" spans="1:17" x14ac:dyDescent="0.25">
      <c r="A4458" t="str">
        <f t="shared" si="69"/>
        <v>7_130</v>
      </c>
      <c r="B4458" s="1">
        <v>7</v>
      </c>
      <c r="C4458" s="1">
        <v>130</v>
      </c>
      <c r="D4458" s="1">
        <v>0.98473999999999995</v>
      </c>
      <c r="E4458" s="1">
        <v>1.1396999999999999</v>
      </c>
      <c r="F4458" s="1">
        <v>-1.1013E-2</v>
      </c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</row>
    <row r="4459" spans="1:17" x14ac:dyDescent="0.25">
      <c r="A4459" t="str">
        <f t="shared" si="69"/>
        <v>7_131</v>
      </c>
      <c r="B4459" s="1">
        <v>7</v>
      </c>
      <c r="C4459" s="1">
        <v>131</v>
      </c>
      <c r="D4459" s="1">
        <v>0.64949999999999997</v>
      </c>
      <c r="E4459" s="1">
        <v>1.1404000000000001</v>
      </c>
      <c r="F4459" s="1">
        <v>-1.5786999999999999E-2</v>
      </c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</row>
    <row r="4460" spans="1:17" x14ac:dyDescent="0.25">
      <c r="A4460" t="str">
        <f t="shared" si="69"/>
        <v>7_132</v>
      </c>
      <c r="B4460" s="1">
        <v>7</v>
      </c>
      <c r="C4460" s="1">
        <v>132</v>
      </c>
      <c r="D4460" s="1">
        <v>0.27000999999999997</v>
      </c>
      <c r="E4460" s="1">
        <v>1.1408</v>
      </c>
      <c r="F4460" s="1">
        <v>3.5221000000000002E-2</v>
      </c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</row>
    <row r="4461" spans="1:17" x14ac:dyDescent="0.25">
      <c r="A4461" t="str">
        <f t="shared" si="69"/>
        <v>7_133</v>
      </c>
      <c r="B4461" s="1">
        <v>7</v>
      </c>
      <c r="C4461" s="1">
        <v>133</v>
      </c>
      <c r="D4461" s="1">
        <v>0.42203000000000002</v>
      </c>
      <c r="E4461" s="1">
        <v>1.1411</v>
      </c>
      <c r="F4461" s="1">
        <v>1.6028000000000001E-2</v>
      </c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</row>
    <row r="4462" spans="1:17" x14ac:dyDescent="0.25">
      <c r="A4462" t="str">
        <f t="shared" si="69"/>
        <v>7_134</v>
      </c>
      <c r="B4462" s="1">
        <v>7</v>
      </c>
      <c r="C4462" s="1">
        <v>134</v>
      </c>
      <c r="D4462" s="1">
        <v>0.60109000000000001</v>
      </c>
      <c r="E4462" s="1">
        <v>1.1415999999999999</v>
      </c>
      <c r="F4462" s="1">
        <v>4.0293000000000004E-3</v>
      </c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</row>
    <row r="4463" spans="1:17" x14ac:dyDescent="0.25">
      <c r="A4463" t="str">
        <f t="shared" si="69"/>
        <v>7_135</v>
      </c>
      <c r="B4463" s="1">
        <v>7</v>
      </c>
      <c r="C4463" s="1">
        <v>135</v>
      </c>
      <c r="D4463" s="1">
        <v>0.52263999999999999</v>
      </c>
      <c r="E4463" s="1">
        <v>1.1422000000000001</v>
      </c>
      <c r="F4463" s="1">
        <v>-6.8513000000000003E-3</v>
      </c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</row>
    <row r="4464" spans="1:17" x14ac:dyDescent="0.25">
      <c r="A4464" t="str">
        <f t="shared" si="69"/>
        <v>7_136</v>
      </c>
      <c r="B4464" s="1">
        <v>7</v>
      </c>
      <c r="C4464" s="1">
        <v>136</v>
      </c>
      <c r="D4464" s="1">
        <v>0.31242999999999999</v>
      </c>
      <c r="E4464" s="1">
        <v>1.1425000000000001</v>
      </c>
      <c r="F4464" s="1">
        <v>-9.1669999999999998E-3</v>
      </c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</row>
    <row r="4465" spans="1:17" x14ac:dyDescent="0.25">
      <c r="A4465" t="str">
        <f t="shared" si="69"/>
        <v>7_137</v>
      </c>
      <c r="B4465" s="1">
        <v>7</v>
      </c>
      <c r="C4465" s="1">
        <v>137</v>
      </c>
      <c r="D4465" s="1">
        <v>0.73226999999999998</v>
      </c>
      <c r="E4465" s="1">
        <v>1.143</v>
      </c>
      <c r="F4465" s="1">
        <v>5.2041000000000001E-4</v>
      </c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</row>
    <row r="4466" spans="1:17" x14ac:dyDescent="0.25">
      <c r="A4466" t="str">
        <f t="shared" si="69"/>
        <v>7_138</v>
      </c>
      <c r="B4466" s="1">
        <v>7</v>
      </c>
      <c r="C4466" s="1">
        <v>138</v>
      </c>
      <c r="D4466" s="1">
        <v>0.33650999999999998</v>
      </c>
      <c r="E4466" s="1">
        <v>1.1435999999999999</v>
      </c>
      <c r="F4466" s="1">
        <v>9.4538000000000001E-3</v>
      </c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</row>
    <row r="4467" spans="1:17" x14ac:dyDescent="0.25">
      <c r="A4467" t="str">
        <f t="shared" si="69"/>
        <v>7_139</v>
      </c>
      <c r="B4467" s="1">
        <v>7</v>
      </c>
      <c r="C4467" s="1">
        <v>139</v>
      </c>
      <c r="D4467" s="1">
        <v>0.35265999999999997</v>
      </c>
      <c r="E4467" s="1">
        <v>1.1436999999999999</v>
      </c>
      <c r="F4467" s="1">
        <v>-2.5829000000000001E-2</v>
      </c>
      <c r="G4467" s="1"/>
      <c r="H4467" s="1"/>
      <c r="I4467" s="1"/>
      <c r="J4467" s="1"/>
      <c r="K4467" s="1"/>
      <c r="L4467" s="1"/>
      <c r="M4467" s="78"/>
      <c r="N4467" s="1"/>
      <c r="O4467" s="1"/>
      <c r="P4467" s="1"/>
      <c r="Q4467" s="1"/>
    </row>
    <row r="4468" spans="1:17" x14ac:dyDescent="0.25">
      <c r="A4468" t="str">
        <f t="shared" si="69"/>
        <v>7_140</v>
      </c>
      <c r="B4468" s="1">
        <v>7</v>
      </c>
      <c r="C4468" s="1">
        <v>140</v>
      </c>
      <c r="D4468" s="1">
        <v>0.58325000000000005</v>
      </c>
      <c r="E4468" s="1">
        <v>1.1442000000000001</v>
      </c>
      <c r="F4468" s="1">
        <v>1.4031E-2</v>
      </c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</row>
    <row r="4469" spans="1:17" x14ac:dyDescent="0.25">
      <c r="A4469" t="str">
        <f t="shared" si="69"/>
        <v>7_141</v>
      </c>
      <c r="B4469" s="1">
        <v>7</v>
      </c>
      <c r="C4469" s="1">
        <v>141</v>
      </c>
      <c r="D4469" s="1">
        <v>0.54422000000000004</v>
      </c>
      <c r="E4469" s="1">
        <v>1.1447000000000001</v>
      </c>
      <c r="F4469" s="1">
        <v>-3.5270000000000003E-2</v>
      </c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</row>
    <row r="4470" spans="1:17" x14ac:dyDescent="0.25">
      <c r="A4470" t="str">
        <f t="shared" si="69"/>
        <v>7_142</v>
      </c>
      <c r="B4470" s="1">
        <v>7</v>
      </c>
      <c r="C4470" s="1">
        <v>142</v>
      </c>
      <c r="D4470" s="1">
        <v>0.69259000000000004</v>
      </c>
      <c r="E4470" s="1">
        <v>1.1453</v>
      </c>
      <c r="F4470" s="1">
        <v>-1.1267E-3</v>
      </c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</row>
    <row r="4471" spans="1:17" x14ac:dyDescent="0.25">
      <c r="A4471" t="str">
        <f t="shared" si="69"/>
        <v>7_143</v>
      </c>
      <c r="B4471" s="1">
        <v>7</v>
      </c>
      <c r="C4471" s="1">
        <v>143</v>
      </c>
      <c r="D4471" s="1">
        <v>0.41228999999999999</v>
      </c>
      <c r="E4471" s="1">
        <v>1.1457999999999999</v>
      </c>
      <c r="F4471" s="1">
        <v>-1.2678E-2</v>
      </c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</row>
    <row r="4472" spans="1:17" x14ac:dyDescent="0.25">
      <c r="A4472" t="str">
        <f t="shared" si="69"/>
        <v>7_144</v>
      </c>
      <c r="B4472" s="1">
        <v>7</v>
      </c>
      <c r="C4472" s="1">
        <v>144</v>
      </c>
      <c r="D4472" s="1">
        <v>0.71621999999999997</v>
      </c>
      <c r="E4472" s="1">
        <v>1.1464000000000001</v>
      </c>
      <c r="F4472" s="1">
        <v>5.8003999999999998E-3</v>
      </c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</row>
    <row r="4473" spans="1:17" x14ac:dyDescent="0.25">
      <c r="A4473" t="str">
        <f t="shared" si="69"/>
        <v>7_145</v>
      </c>
      <c r="B4473" s="1">
        <v>7</v>
      </c>
      <c r="C4473" s="1">
        <v>145</v>
      </c>
      <c r="D4473" s="1">
        <v>1.2678</v>
      </c>
      <c r="E4473" s="1">
        <v>1.1474</v>
      </c>
      <c r="F4473" s="1">
        <v>2.2813999999999998E-3</v>
      </c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</row>
    <row r="4474" spans="1:17" x14ac:dyDescent="0.25">
      <c r="A4474" t="str">
        <f t="shared" si="69"/>
        <v>7_146</v>
      </c>
      <c r="B4474" s="1">
        <v>7</v>
      </c>
      <c r="C4474" s="1">
        <v>146</v>
      </c>
      <c r="D4474" s="1">
        <v>1.1879</v>
      </c>
      <c r="E4474" s="1">
        <v>1.1485000000000001</v>
      </c>
      <c r="F4474" s="1">
        <v>-1.3154000000000001E-2</v>
      </c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</row>
    <row r="4475" spans="1:17" x14ac:dyDescent="0.25">
      <c r="A4475" t="str">
        <f t="shared" si="69"/>
        <v>7_147</v>
      </c>
      <c r="B4475" s="1">
        <v>7</v>
      </c>
      <c r="C4475" s="1">
        <v>147</v>
      </c>
      <c r="D4475" s="1">
        <v>1.6797</v>
      </c>
      <c r="E4475" s="1">
        <v>1.1500999999999999</v>
      </c>
      <c r="F4475" s="1">
        <v>2.6783999999999999E-2</v>
      </c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</row>
    <row r="4476" spans="1:17" x14ac:dyDescent="0.25">
      <c r="A4476" t="str">
        <f t="shared" si="69"/>
        <v>7_148</v>
      </c>
      <c r="B4476" s="1">
        <v>7</v>
      </c>
      <c r="C4476" s="1">
        <v>148</v>
      </c>
      <c r="D4476" s="1">
        <v>1.4453</v>
      </c>
      <c r="E4476" s="1">
        <v>1.1516</v>
      </c>
      <c r="F4476" s="1">
        <v>-7.1057000000000004E-3</v>
      </c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</row>
    <row r="4477" spans="1:17" x14ac:dyDescent="0.25">
      <c r="A4477" t="str">
        <f t="shared" si="69"/>
        <v>7_149</v>
      </c>
      <c r="B4477" s="1">
        <v>7</v>
      </c>
      <c r="C4477" s="1">
        <v>149</v>
      </c>
      <c r="D4477" s="1">
        <v>1.5384</v>
      </c>
      <c r="E4477" s="1">
        <v>1.153</v>
      </c>
      <c r="F4477" s="1">
        <v>1.4994E-2</v>
      </c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</row>
    <row r="4478" spans="1:17" x14ac:dyDescent="0.25">
      <c r="A4478" t="str">
        <f t="shared" si="69"/>
        <v>7_150</v>
      </c>
      <c r="B4478" s="1">
        <v>7</v>
      </c>
      <c r="C4478" s="1">
        <v>150</v>
      </c>
      <c r="D4478" s="1">
        <v>1.9278999999999999</v>
      </c>
      <c r="E4478" s="1">
        <v>1.1548</v>
      </c>
      <c r="F4478" s="1">
        <v>1.4951000000000001E-2</v>
      </c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</row>
    <row r="4479" spans="1:17" x14ac:dyDescent="0.25">
      <c r="A4479" t="str">
        <f t="shared" si="69"/>
        <v>7_151</v>
      </c>
      <c r="B4479" s="1">
        <v>7</v>
      </c>
      <c r="C4479" s="1">
        <v>151</v>
      </c>
      <c r="D4479" s="1">
        <v>2.1734</v>
      </c>
      <c r="E4479" s="1">
        <v>1.1569</v>
      </c>
      <c r="F4479" s="1">
        <v>1.5596E-3</v>
      </c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</row>
    <row r="4480" spans="1:17" x14ac:dyDescent="0.25">
      <c r="A4480" t="str">
        <f t="shared" si="69"/>
        <v>7_152</v>
      </c>
      <c r="B4480" s="1">
        <v>7</v>
      </c>
      <c r="C4480" s="1">
        <v>152</v>
      </c>
      <c r="D4480" s="1">
        <v>2.2932999999999999</v>
      </c>
      <c r="E4480" s="1">
        <v>1.159</v>
      </c>
      <c r="F4480" s="1">
        <v>2.3085999999999999E-2</v>
      </c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</row>
    <row r="4481" spans="1:17" x14ac:dyDescent="0.25">
      <c r="A4481" t="str">
        <f t="shared" si="69"/>
        <v>7_153</v>
      </c>
      <c r="B4481" s="1">
        <v>7</v>
      </c>
      <c r="C4481" s="1">
        <v>153</v>
      </c>
      <c r="D4481" s="1">
        <v>2.2288000000000001</v>
      </c>
      <c r="E4481" s="1">
        <v>1.1612</v>
      </c>
      <c r="F4481" s="1">
        <v>-6.3642000000000004E-3</v>
      </c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</row>
    <row r="4482" spans="1:17" x14ac:dyDescent="0.25">
      <c r="A4482" t="str">
        <f t="shared" si="69"/>
        <v>7_154</v>
      </c>
      <c r="B4482" s="1">
        <v>7</v>
      </c>
      <c r="C4482" s="1">
        <v>154</v>
      </c>
      <c r="D4482" s="1">
        <v>2.3902999999999999</v>
      </c>
      <c r="E4482" s="1">
        <v>1.1634</v>
      </c>
      <c r="F4482" s="1">
        <v>7.3096999999999997E-3</v>
      </c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</row>
    <row r="4483" spans="1:17" x14ac:dyDescent="0.25">
      <c r="A4483" t="str">
        <f t="shared" ref="A4483:A4546" si="70">B4483&amp;"_"&amp;C4483</f>
        <v>7_155</v>
      </c>
      <c r="B4483" s="1">
        <v>7</v>
      </c>
      <c r="C4483" s="1">
        <v>155</v>
      </c>
      <c r="D4483" s="1">
        <v>2.4230999999999998</v>
      </c>
      <c r="E4483" s="1">
        <v>1.1657</v>
      </c>
      <c r="F4483" s="1">
        <v>-1.2991000000000001E-2</v>
      </c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</row>
    <row r="4484" spans="1:17" x14ac:dyDescent="0.25">
      <c r="A4484" t="str">
        <f t="shared" si="70"/>
        <v>7_156</v>
      </c>
      <c r="B4484" s="1">
        <v>7</v>
      </c>
      <c r="C4484" s="1">
        <v>156</v>
      </c>
      <c r="D4484" s="1">
        <v>2.3853</v>
      </c>
      <c r="E4484" s="1">
        <v>1.1680999999999999</v>
      </c>
      <c r="F4484" s="1">
        <v>1.0739E-2</v>
      </c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</row>
    <row r="4485" spans="1:17" x14ac:dyDescent="0.25">
      <c r="A4485" t="str">
        <f t="shared" si="70"/>
        <v>7_157</v>
      </c>
      <c r="B4485" s="1">
        <v>7</v>
      </c>
      <c r="C4485" s="1">
        <v>157</v>
      </c>
      <c r="D4485" s="1">
        <v>2.6932</v>
      </c>
      <c r="E4485" s="1">
        <v>1.1706000000000001</v>
      </c>
      <c r="F4485" s="1">
        <v>1.9384999999999999E-3</v>
      </c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</row>
    <row r="4486" spans="1:17" x14ac:dyDescent="0.25">
      <c r="A4486" t="str">
        <f t="shared" si="70"/>
        <v>7_158</v>
      </c>
      <c r="B4486" s="1">
        <v>7</v>
      </c>
      <c r="C4486" s="1">
        <v>158</v>
      </c>
      <c r="D4486" s="1">
        <v>2.6358000000000001</v>
      </c>
      <c r="E4486" s="1">
        <v>1.1732</v>
      </c>
      <c r="F4486" s="1">
        <v>-3.241E-3</v>
      </c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</row>
    <row r="4487" spans="1:17" x14ac:dyDescent="0.25">
      <c r="A4487" t="str">
        <f t="shared" si="70"/>
        <v>7_159</v>
      </c>
      <c r="B4487" s="1">
        <v>7</v>
      </c>
      <c r="C4487" s="1">
        <v>159</v>
      </c>
      <c r="D4487" s="1">
        <v>2.3595000000000002</v>
      </c>
      <c r="E4487" s="1">
        <v>1.1755</v>
      </c>
      <c r="F4487" s="1">
        <v>-1.536E-2</v>
      </c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</row>
    <row r="4488" spans="1:17" x14ac:dyDescent="0.25">
      <c r="A4488" t="str">
        <f t="shared" si="70"/>
        <v>7_160</v>
      </c>
      <c r="B4488" s="1">
        <v>7</v>
      </c>
      <c r="C4488" s="1">
        <v>160</v>
      </c>
      <c r="D4488" s="1">
        <v>2.3527</v>
      </c>
      <c r="E4488" s="1">
        <v>1.1778</v>
      </c>
      <c r="F4488" s="1">
        <v>3.6249000000000003E-2</v>
      </c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</row>
    <row r="4489" spans="1:17" x14ac:dyDescent="0.25">
      <c r="A4489" t="str">
        <f t="shared" si="70"/>
        <v>7_161</v>
      </c>
      <c r="B4489" s="1">
        <v>7</v>
      </c>
      <c r="C4489" s="1">
        <v>161</v>
      </c>
      <c r="D4489" s="1">
        <v>2.5478999999999998</v>
      </c>
      <c r="E4489" s="1">
        <v>1.1801999999999999</v>
      </c>
      <c r="F4489" s="1">
        <v>-4.3816000000000003E-3</v>
      </c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</row>
    <row r="4490" spans="1:17" x14ac:dyDescent="0.25">
      <c r="A4490" t="str">
        <f t="shared" si="70"/>
        <v>7_162</v>
      </c>
      <c r="B4490" s="1">
        <v>7</v>
      </c>
      <c r="C4490" s="1">
        <v>162</v>
      </c>
      <c r="D4490" s="1">
        <v>2.7235999999999998</v>
      </c>
      <c r="E4490" s="1">
        <v>1.1828000000000001</v>
      </c>
      <c r="F4490" s="1">
        <v>3.1269999999999999E-2</v>
      </c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</row>
    <row r="4491" spans="1:17" x14ac:dyDescent="0.25">
      <c r="A4491" t="str">
        <f t="shared" si="70"/>
        <v>7_163</v>
      </c>
      <c r="B4491" s="1">
        <v>7</v>
      </c>
      <c r="C4491" s="1">
        <v>163</v>
      </c>
      <c r="D4491" s="1">
        <v>2.4878999999999998</v>
      </c>
      <c r="E4491" s="1">
        <v>1.1855</v>
      </c>
      <c r="F4491" s="1">
        <v>-1.0148000000000001E-2</v>
      </c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</row>
    <row r="4492" spans="1:17" x14ac:dyDescent="0.25">
      <c r="A4492" t="str">
        <f t="shared" si="70"/>
        <v>7_164</v>
      </c>
      <c r="B4492" s="1">
        <v>7</v>
      </c>
      <c r="C4492" s="1">
        <v>164</v>
      </c>
      <c r="D4492" s="1">
        <v>2.5901000000000001</v>
      </c>
      <c r="E4492" s="1">
        <v>1.1880999999999999</v>
      </c>
      <c r="F4492" s="1">
        <v>2.8049000000000001E-2</v>
      </c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</row>
    <row r="4493" spans="1:17" x14ac:dyDescent="0.25">
      <c r="A4493" t="str">
        <f t="shared" si="70"/>
        <v>7_165</v>
      </c>
      <c r="B4493" s="1">
        <v>7</v>
      </c>
      <c r="C4493" s="1">
        <v>165</v>
      </c>
      <c r="D4493" s="1">
        <v>3.0945</v>
      </c>
      <c r="E4493" s="1">
        <v>1.1909000000000001</v>
      </c>
      <c r="F4493" s="1">
        <v>1.0395E-2</v>
      </c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</row>
    <row r="4494" spans="1:17" x14ac:dyDescent="0.25">
      <c r="A4494" t="str">
        <f t="shared" si="70"/>
        <v>7_166</v>
      </c>
      <c r="B4494" s="1">
        <v>7</v>
      </c>
      <c r="C4494" s="1">
        <v>166</v>
      </c>
      <c r="D4494" s="1">
        <v>2.4279999999999999</v>
      </c>
      <c r="E4494" s="1">
        <v>1.1935</v>
      </c>
      <c r="F4494" s="1">
        <v>1.0151E-2</v>
      </c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</row>
    <row r="4495" spans="1:17" x14ac:dyDescent="0.25">
      <c r="A4495" t="str">
        <f t="shared" si="70"/>
        <v>7_167</v>
      </c>
      <c r="B4495" s="1">
        <v>7</v>
      </c>
      <c r="C4495" s="1">
        <v>167</v>
      </c>
      <c r="D4495" s="1">
        <v>2.4799000000000002</v>
      </c>
      <c r="E4495" s="1">
        <v>1.1959</v>
      </c>
      <c r="F4495" s="1">
        <v>6.0036000000000004E-3</v>
      </c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</row>
    <row r="4496" spans="1:17" x14ac:dyDescent="0.25">
      <c r="A4496" t="str">
        <f t="shared" si="70"/>
        <v>7_168</v>
      </c>
      <c r="B4496" s="1">
        <v>7</v>
      </c>
      <c r="C4496" s="1">
        <v>168</v>
      </c>
      <c r="D4496" s="1">
        <v>1.9399</v>
      </c>
      <c r="E4496" s="1">
        <v>1.1980999999999999</v>
      </c>
      <c r="F4496" s="1">
        <v>1.1331000000000001E-2</v>
      </c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</row>
    <row r="4497" spans="1:17" x14ac:dyDescent="0.25">
      <c r="A4497" t="str">
        <f t="shared" si="70"/>
        <v>7_169</v>
      </c>
      <c r="B4497" s="1">
        <v>7</v>
      </c>
      <c r="C4497" s="1">
        <v>169</v>
      </c>
      <c r="D4497" s="1">
        <v>1.9315</v>
      </c>
      <c r="E4497" s="1">
        <v>1.2000999999999999</v>
      </c>
      <c r="F4497" s="1">
        <v>2.0264000000000001E-2</v>
      </c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</row>
    <row r="4498" spans="1:17" x14ac:dyDescent="0.25">
      <c r="A4498" t="str">
        <f t="shared" si="70"/>
        <v>7_170</v>
      </c>
      <c r="B4498" s="1">
        <v>7</v>
      </c>
      <c r="C4498" s="1">
        <v>170</v>
      </c>
      <c r="D4498" s="1">
        <v>2.1528</v>
      </c>
      <c r="E4498" s="1">
        <v>1.2021999999999999</v>
      </c>
      <c r="F4498" s="1">
        <v>2.9350000000000001E-3</v>
      </c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</row>
    <row r="4499" spans="1:17" x14ac:dyDescent="0.25">
      <c r="A4499" t="str">
        <f t="shared" si="70"/>
        <v>7_171</v>
      </c>
      <c r="B4499" s="1">
        <v>7</v>
      </c>
      <c r="C4499" s="1">
        <v>171</v>
      </c>
      <c r="D4499" s="1">
        <v>2.3622999999999998</v>
      </c>
      <c r="E4499" s="1">
        <v>1.2044999999999999</v>
      </c>
      <c r="F4499" s="1">
        <v>-8.9815999999999993E-3</v>
      </c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</row>
    <row r="4500" spans="1:17" x14ac:dyDescent="0.25">
      <c r="A4500" t="str">
        <f t="shared" si="70"/>
        <v>7_172</v>
      </c>
      <c r="B4500" s="1">
        <v>7</v>
      </c>
      <c r="C4500" s="1">
        <v>172</v>
      </c>
      <c r="D4500" s="1">
        <v>1.8841000000000001</v>
      </c>
      <c r="E4500" s="1">
        <v>1.2064999999999999</v>
      </c>
      <c r="F4500" s="1">
        <v>6.1355000000000003E-3</v>
      </c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</row>
    <row r="4501" spans="1:17" x14ac:dyDescent="0.25">
      <c r="A4501" t="str">
        <f t="shared" si="70"/>
        <v>7_173</v>
      </c>
      <c r="B4501" s="1">
        <v>7</v>
      </c>
      <c r="C4501" s="1">
        <v>173</v>
      </c>
      <c r="D4501" s="1">
        <v>2.1817000000000002</v>
      </c>
      <c r="E4501" s="1">
        <v>1.2085999999999999</v>
      </c>
      <c r="F4501" s="1">
        <v>2.4650999999999999E-2</v>
      </c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</row>
    <row r="4502" spans="1:17" x14ac:dyDescent="0.25">
      <c r="A4502" t="str">
        <f t="shared" si="70"/>
        <v>7_174</v>
      </c>
      <c r="B4502" s="1">
        <v>7</v>
      </c>
      <c r="C4502" s="1">
        <v>174</v>
      </c>
      <c r="D4502" s="1">
        <v>2.3058999999999998</v>
      </c>
      <c r="E4502" s="1">
        <v>1.2109000000000001</v>
      </c>
      <c r="F4502" s="1">
        <v>-6.4850000000000003E-3</v>
      </c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</row>
    <row r="4503" spans="1:17" x14ac:dyDescent="0.25">
      <c r="A4503" t="str">
        <f t="shared" si="70"/>
        <v>7_175</v>
      </c>
      <c r="B4503" s="1">
        <v>7</v>
      </c>
      <c r="C4503" s="1">
        <v>175</v>
      </c>
      <c r="D4503" s="1">
        <v>2.9582000000000002</v>
      </c>
      <c r="E4503" s="1">
        <v>1.2134</v>
      </c>
      <c r="F4503" s="1">
        <v>7.0761000000000001E-3</v>
      </c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</row>
    <row r="4504" spans="1:17" x14ac:dyDescent="0.25">
      <c r="A4504" t="str">
        <f t="shared" si="70"/>
        <v>7_176</v>
      </c>
      <c r="B4504" s="1">
        <v>7</v>
      </c>
      <c r="C4504" s="1">
        <v>176</v>
      </c>
      <c r="D4504" s="1">
        <v>2.8302999999999998</v>
      </c>
      <c r="E4504" s="1">
        <v>1.2163999999999999</v>
      </c>
      <c r="F4504" s="1">
        <v>-6.1777000000000004E-3</v>
      </c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</row>
    <row r="4505" spans="1:17" x14ac:dyDescent="0.25">
      <c r="A4505" t="str">
        <f t="shared" si="70"/>
        <v>7_177</v>
      </c>
      <c r="B4505" s="1">
        <v>7</v>
      </c>
      <c r="C4505" s="1">
        <v>177</v>
      </c>
      <c r="D4505" s="1">
        <v>2.5173999999999999</v>
      </c>
      <c r="E4505" s="1">
        <v>1.2191000000000001</v>
      </c>
      <c r="F4505" s="1">
        <v>1.5486E-2</v>
      </c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</row>
    <row r="4506" spans="1:17" x14ac:dyDescent="0.25">
      <c r="A4506" t="str">
        <f t="shared" si="70"/>
        <v>7_178</v>
      </c>
      <c r="B4506" s="1">
        <v>7</v>
      </c>
      <c r="C4506" s="1">
        <v>178</v>
      </c>
      <c r="D4506" s="1">
        <v>2.8384</v>
      </c>
      <c r="E4506" s="1">
        <v>1.2219</v>
      </c>
      <c r="F4506" s="1">
        <v>2.8531000000000001E-2</v>
      </c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</row>
    <row r="4507" spans="1:17" x14ac:dyDescent="0.25">
      <c r="A4507" t="str">
        <f t="shared" si="70"/>
        <v>7_179</v>
      </c>
      <c r="B4507" s="1">
        <v>7</v>
      </c>
      <c r="C4507" s="1">
        <v>179</v>
      </c>
      <c r="D4507" s="1">
        <v>2.7765</v>
      </c>
      <c r="E4507" s="1">
        <v>1.2248000000000001</v>
      </c>
      <c r="F4507" s="1">
        <v>-3.9883999999999996E-3</v>
      </c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</row>
    <row r="4508" spans="1:17" x14ac:dyDescent="0.25">
      <c r="A4508" t="str">
        <f t="shared" si="70"/>
        <v>7_180</v>
      </c>
      <c r="B4508" s="1">
        <v>7</v>
      </c>
      <c r="C4508" s="1">
        <v>180</v>
      </c>
      <c r="D4508" s="1">
        <v>2.7709999999999999</v>
      </c>
      <c r="E4508" s="1">
        <v>1.2276</v>
      </c>
      <c r="F4508" s="1">
        <v>4.4827000000000001E-3</v>
      </c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</row>
    <row r="4509" spans="1:17" x14ac:dyDescent="0.25">
      <c r="A4509" t="str">
        <f t="shared" si="70"/>
        <v>7_181</v>
      </c>
      <c r="B4509" s="1">
        <v>7</v>
      </c>
      <c r="C4509" s="1">
        <v>181</v>
      </c>
      <c r="D4509" s="1">
        <v>2.7879</v>
      </c>
      <c r="E4509" s="1">
        <v>1.2305999999999999</v>
      </c>
      <c r="F4509" s="1">
        <v>5.0707E-3</v>
      </c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</row>
    <row r="4510" spans="1:17" x14ac:dyDescent="0.25">
      <c r="A4510" t="str">
        <f t="shared" si="70"/>
        <v>7_182</v>
      </c>
      <c r="B4510" s="1">
        <v>7</v>
      </c>
      <c r="C4510" s="1">
        <v>182</v>
      </c>
      <c r="D4510" s="1">
        <v>2.7080000000000002</v>
      </c>
      <c r="E4510" s="1">
        <v>1.2334000000000001</v>
      </c>
      <c r="F4510" s="1">
        <v>-8.7007999999999999E-3</v>
      </c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</row>
    <row r="4511" spans="1:17" x14ac:dyDescent="0.25">
      <c r="A4511" t="str">
        <f t="shared" si="70"/>
        <v>7_183</v>
      </c>
      <c r="B4511" s="1">
        <v>7</v>
      </c>
      <c r="C4511" s="1">
        <v>183</v>
      </c>
      <c r="D4511" s="1">
        <v>2.6785999999999999</v>
      </c>
      <c r="E4511" s="1">
        <v>1.236</v>
      </c>
      <c r="F4511" s="1">
        <v>1.0211E-2</v>
      </c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</row>
    <row r="4512" spans="1:17" x14ac:dyDescent="0.25">
      <c r="A4512" t="str">
        <f t="shared" si="70"/>
        <v>7_184</v>
      </c>
      <c r="B4512" s="1">
        <v>7</v>
      </c>
      <c r="C4512" s="1">
        <v>184</v>
      </c>
      <c r="D4512" s="1">
        <v>2.3264999999999998</v>
      </c>
      <c r="E4512" s="1">
        <v>1.2385999999999999</v>
      </c>
      <c r="F4512" s="1">
        <v>6.3867999999999998E-3</v>
      </c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</row>
    <row r="4513" spans="1:17" x14ac:dyDescent="0.25">
      <c r="A4513" t="str">
        <f t="shared" si="70"/>
        <v>7_185</v>
      </c>
      <c r="B4513" s="1">
        <v>7</v>
      </c>
      <c r="C4513" s="1">
        <v>185</v>
      </c>
      <c r="D4513" s="1">
        <v>2.6227999999999998</v>
      </c>
      <c r="E4513" s="1">
        <v>1.2411000000000001</v>
      </c>
      <c r="F4513" s="1">
        <v>3.6763E-3</v>
      </c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</row>
    <row r="4514" spans="1:17" x14ac:dyDescent="0.25">
      <c r="A4514" t="str">
        <f t="shared" si="70"/>
        <v>7_186</v>
      </c>
      <c r="B4514" s="1">
        <v>7</v>
      </c>
      <c r="C4514" s="1">
        <v>186</v>
      </c>
      <c r="D4514" s="1">
        <v>2.6347999999999998</v>
      </c>
      <c r="E4514" s="1">
        <v>1.2437</v>
      </c>
      <c r="F4514" s="1">
        <v>-1.4194E-2</v>
      </c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</row>
    <row r="4515" spans="1:17" x14ac:dyDescent="0.25">
      <c r="A4515" t="str">
        <f t="shared" si="70"/>
        <v>7_187</v>
      </c>
      <c r="B4515" s="1">
        <v>7</v>
      </c>
      <c r="C4515" s="1">
        <v>187</v>
      </c>
      <c r="D4515" s="1">
        <v>2.7147999999999999</v>
      </c>
      <c r="E4515" s="1">
        <v>1.2464</v>
      </c>
      <c r="F4515" s="1">
        <v>-3.7767E-3</v>
      </c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</row>
    <row r="4516" spans="1:17" x14ac:dyDescent="0.25">
      <c r="A4516" t="str">
        <f t="shared" si="70"/>
        <v>7_188</v>
      </c>
      <c r="B4516" s="1">
        <v>7</v>
      </c>
      <c r="C4516" s="1">
        <v>188</v>
      </c>
      <c r="D4516" s="1">
        <v>2.8237999999999999</v>
      </c>
      <c r="E4516" s="1">
        <v>1.2492000000000001</v>
      </c>
      <c r="F4516" s="1">
        <v>4.6712999999999998E-3</v>
      </c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</row>
    <row r="4517" spans="1:17" x14ac:dyDescent="0.25">
      <c r="A4517" t="str">
        <f t="shared" si="70"/>
        <v>7_189</v>
      </c>
      <c r="B4517" s="1">
        <v>7</v>
      </c>
      <c r="C4517" s="1">
        <v>189</v>
      </c>
      <c r="D4517" s="1">
        <v>2.9773999999999998</v>
      </c>
      <c r="E4517" s="1">
        <v>1.2522</v>
      </c>
      <c r="F4517" s="1">
        <v>1.2704E-2</v>
      </c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</row>
    <row r="4518" spans="1:17" x14ac:dyDescent="0.25">
      <c r="A4518" t="str">
        <f t="shared" si="70"/>
        <v>7_190</v>
      </c>
      <c r="B4518" s="1">
        <v>7</v>
      </c>
      <c r="C4518" s="1">
        <v>190</v>
      </c>
      <c r="D4518" s="1">
        <v>3.0714000000000001</v>
      </c>
      <c r="E4518" s="1">
        <v>1.2554000000000001</v>
      </c>
      <c r="F4518" s="1">
        <v>2.9190000000000001E-2</v>
      </c>
      <c r="G4518" s="1"/>
      <c r="H4518" s="1"/>
      <c r="I4518" s="1"/>
      <c r="J4518" s="1"/>
      <c r="K4518" s="1"/>
      <c r="L4518" s="1"/>
      <c r="M4518" s="1"/>
      <c r="N4518" s="1"/>
      <c r="O4518" s="1"/>
      <c r="P4518" s="78"/>
      <c r="Q4518" s="1"/>
    </row>
    <row r="4519" spans="1:17" x14ac:dyDescent="0.25">
      <c r="A4519" t="str">
        <f t="shared" si="70"/>
        <v>7_191</v>
      </c>
      <c r="B4519" s="1">
        <v>7</v>
      </c>
      <c r="C4519" s="1">
        <v>191</v>
      </c>
      <c r="D4519" s="1">
        <v>3.5609000000000002</v>
      </c>
      <c r="E4519" s="1">
        <v>1.2591000000000001</v>
      </c>
      <c r="F4519" s="1">
        <v>-4.0549999999999996E-3</v>
      </c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</row>
    <row r="4520" spans="1:17" x14ac:dyDescent="0.25">
      <c r="A4520" t="str">
        <f t="shared" si="70"/>
        <v>7_192</v>
      </c>
      <c r="B4520" s="1">
        <v>7</v>
      </c>
      <c r="C4520" s="1">
        <v>192</v>
      </c>
      <c r="D4520" s="1">
        <v>3.6899000000000002</v>
      </c>
      <c r="E4520" s="1">
        <v>1.2627999999999999</v>
      </c>
      <c r="F4520" s="1">
        <v>1.8374000000000001E-2</v>
      </c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</row>
    <row r="4521" spans="1:17" x14ac:dyDescent="0.25">
      <c r="A4521" t="str">
        <f t="shared" si="70"/>
        <v>7_193</v>
      </c>
      <c r="B4521" s="1">
        <v>7</v>
      </c>
      <c r="C4521" s="1">
        <v>193</v>
      </c>
      <c r="D4521" s="1">
        <v>3.4306999999999999</v>
      </c>
      <c r="E4521" s="1">
        <v>1.2665999999999999</v>
      </c>
      <c r="F4521" s="1">
        <v>1.3272000000000001E-2</v>
      </c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</row>
    <row r="4522" spans="1:17" x14ac:dyDescent="0.25">
      <c r="A4522" t="str">
        <f t="shared" si="70"/>
        <v>7_194</v>
      </c>
      <c r="B4522" s="1">
        <v>7</v>
      </c>
      <c r="C4522" s="1">
        <v>194</v>
      </c>
      <c r="D4522" s="1">
        <v>3.1701999999999999</v>
      </c>
      <c r="E4522" s="1">
        <v>1.27</v>
      </c>
      <c r="F4522" s="1">
        <v>1.8529E-3</v>
      </c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</row>
    <row r="4523" spans="1:17" x14ac:dyDescent="0.25">
      <c r="A4523" t="str">
        <f t="shared" si="70"/>
        <v>7_195</v>
      </c>
      <c r="B4523" s="1">
        <v>7</v>
      </c>
      <c r="C4523" s="1">
        <v>195</v>
      </c>
      <c r="D4523" s="1">
        <v>3.2622</v>
      </c>
      <c r="E4523" s="1">
        <v>1.2734000000000001</v>
      </c>
      <c r="F4523" s="1">
        <v>-1.2388E-2</v>
      </c>
      <c r="G4523" s="1"/>
      <c r="H4523" s="1"/>
      <c r="I4523" s="1"/>
      <c r="J4523" s="1"/>
      <c r="K4523" s="1"/>
      <c r="L4523" s="1"/>
      <c r="M4523" s="1"/>
      <c r="N4523" s="1"/>
      <c r="O4523" s="78"/>
      <c r="P4523" s="1"/>
      <c r="Q4523" s="1"/>
    </row>
    <row r="4524" spans="1:17" x14ac:dyDescent="0.25">
      <c r="A4524" t="str">
        <f t="shared" si="70"/>
        <v>7_196</v>
      </c>
      <c r="B4524" s="1">
        <v>7</v>
      </c>
      <c r="C4524" s="1">
        <v>196</v>
      </c>
      <c r="D4524" s="1">
        <v>2.742</v>
      </c>
      <c r="E4524" s="1">
        <v>1.2765</v>
      </c>
      <c r="F4524" s="1">
        <v>-1.3861E-2</v>
      </c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</row>
    <row r="4525" spans="1:17" x14ac:dyDescent="0.25">
      <c r="A4525" t="str">
        <f t="shared" si="70"/>
        <v>7_197</v>
      </c>
      <c r="B4525" s="1">
        <v>7</v>
      </c>
      <c r="C4525" s="1">
        <v>197</v>
      </c>
      <c r="D4525" s="1">
        <v>3.1295000000000002</v>
      </c>
      <c r="E4525" s="1">
        <v>1.2797000000000001</v>
      </c>
      <c r="F4525" s="1">
        <v>-2.5750999999999999E-3</v>
      </c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</row>
    <row r="4526" spans="1:17" x14ac:dyDescent="0.25">
      <c r="A4526" t="str">
        <f t="shared" si="70"/>
        <v>7_198</v>
      </c>
      <c r="B4526" s="1">
        <v>7</v>
      </c>
      <c r="C4526" s="1">
        <v>198</v>
      </c>
      <c r="D4526" s="1">
        <v>3.3167</v>
      </c>
      <c r="E4526" s="1">
        <v>1.2830999999999999</v>
      </c>
      <c r="F4526" s="1">
        <v>1.371E-2</v>
      </c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</row>
    <row r="4527" spans="1:17" x14ac:dyDescent="0.25">
      <c r="A4527" t="str">
        <f t="shared" si="70"/>
        <v>7_199</v>
      </c>
      <c r="B4527" s="1">
        <v>7</v>
      </c>
      <c r="C4527" s="1">
        <v>199</v>
      </c>
      <c r="D4527" s="1">
        <v>2.9146999999999998</v>
      </c>
      <c r="E4527" s="1">
        <v>1.2865</v>
      </c>
      <c r="F4527" s="1">
        <v>2.4705999999999999E-3</v>
      </c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</row>
    <row r="4528" spans="1:17" x14ac:dyDescent="0.25">
      <c r="A4528" t="str">
        <f t="shared" si="70"/>
        <v>7_200</v>
      </c>
      <c r="B4528" s="1">
        <v>7</v>
      </c>
      <c r="C4528" s="1">
        <v>200</v>
      </c>
      <c r="D4528" s="1">
        <v>2.694</v>
      </c>
      <c r="E4528" s="1">
        <v>1.2892999999999999</v>
      </c>
      <c r="F4528" s="1">
        <v>-2.1454999999999998E-2</v>
      </c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</row>
    <row r="4529" spans="1:17" x14ac:dyDescent="0.25">
      <c r="A4529" t="str">
        <f t="shared" si="70"/>
        <v>7_201</v>
      </c>
      <c r="B4529" s="1">
        <v>7</v>
      </c>
      <c r="C4529" s="1">
        <v>201</v>
      </c>
      <c r="D4529" s="1">
        <v>2.6004999999999998</v>
      </c>
      <c r="E4529" s="1">
        <v>1.2922</v>
      </c>
      <c r="F4529" s="1">
        <v>2.6849000000000001E-2</v>
      </c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</row>
    <row r="4530" spans="1:17" x14ac:dyDescent="0.25">
      <c r="A4530" t="str">
        <f t="shared" si="70"/>
        <v>7_202</v>
      </c>
      <c r="B4530" s="1">
        <v>7</v>
      </c>
      <c r="C4530" s="1">
        <v>202</v>
      </c>
      <c r="D4530" s="1">
        <v>2.7884000000000002</v>
      </c>
      <c r="E4530" s="1">
        <v>1.2950999999999999</v>
      </c>
      <c r="F4530" s="1">
        <v>8.1381999999999999E-3</v>
      </c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</row>
    <row r="4531" spans="1:17" x14ac:dyDescent="0.25">
      <c r="A4531" t="str">
        <f t="shared" si="70"/>
        <v>7_203</v>
      </c>
      <c r="B4531" s="1">
        <v>7</v>
      </c>
      <c r="C4531" s="1">
        <v>203</v>
      </c>
      <c r="D4531" s="1">
        <v>3.1164999999999998</v>
      </c>
      <c r="E4531" s="1">
        <v>1.2983</v>
      </c>
      <c r="F4531" s="1">
        <v>1.8120000000000001E-2</v>
      </c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</row>
    <row r="4532" spans="1:17" x14ac:dyDescent="0.25">
      <c r="A4532" t="str">
        <f t="shared" si="70"/>
        <v>7_204</v>
      </c>
      <c r="B4532" s="1">
        <v>7</v>
      </c>
      <c r="C4532" s="1">
        <v>204</v>
      </c>
      <c r="D4532" s="1">
        <v>3.0371000000000001</v>
      </c>
      <c r="E4532" s="1">
        <v>1.3015000000000001</v>
      </c>
      <c r="F4532" s="1">
        <v>3.2163999999999998E-2</v>
      </c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</row>
    <row r="4533" spans="1:17" x14ac:dyDescent="0.25">
      <c r="A4533" t="str">
        <f t="shared" si="70"/>
        <v>7_205</v>
      </c>
      <c r="B4533" s="1">
        <v>7</v>
      </c>
      <c r="C4533" s="1">
        <v>205</v>
      </c>
      <c r="D4533" s="1">
        <v>3.0192000000000001</v>
      </c>
      <c r="E4533" s="1">
        <v>1.3048</v>
      </c>
      <c r="F4533" s="1">
        <v>3.4116E-2</v>
      </c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</row>
    <row r="4534" spans="1:17" x14ac:dyDescent="0.25">
      <c r="A4534" t="str">
        <f t="shared" si="70"/>
        <v>7_206</v>
      </c>
      <c r="B4534" s="1">
        <v>7</v>
      </c>
      <c r="C4534" s="1">
        <v>206</v>
      </c>
      <c r="D4534" s="1">
        <v>2.9424999999999999</v>
      </c>
      <c r="E4534" s="1">
        <v>1.3081</v>
      </c>
      <c r="F4534" s="1">
        <v>7.8834999999999999E-3</v>
      </c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</row>
    <row r="4535" spans="1:17" x14ac:dyDescent="0.25">
      <c r="A4535" t="str">
        <f t="shared" si="70"/>
        <v>7_207</v>
      </c>
      <c r="B4535" s="1">
        <v>7</v>
      </c>
      <c r="C4535" s="1">
        <v>207</v>
      </c>
      <c r="D4535" s="1">
        <v>2.3466</v>
      </c>
      <c r="E4535" s="1">
        <v>1.3109999999999999</v>
      </c>
      <c r="F4535" s="1">
        <v>4.0429000000000003E-3</v>
      </c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</row>
    <row r="4536" spans="1:17" x14ac:dyDescent="0.25">
      <c r="A4536" t="str">
        <f t="shared" si="70"/>
        <v>7_208</v>
      </c>
      <c r="B4536" s="1">
        <v>7</v>
      </c>
      <c r="C4536" s="1">
        <v>208</v>
      </c>
      <c r="D4536" s="1">
        <v>2.1968999999999999</v>
      </c>
      <c r="E4536" s="1">
        <v>1.3133999999999999</v>
      </c>
      <c r="F4536" s="1">
        <v>5.4513000000000001E-3</v>
      </c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</row>
    <row r="4537" spans="1:17" x14ac:dyDescent="0.25">
      <c r="A4537" t="str">
        <f t="shared" si="70"/>
        <v>7_209</v>
      </c>
      <c r="B4537" s="1">
        <v>7</v>
      </c>
      <c r="C4537" s="1">
        <v>209</v>
      </c>
      <c r="D4537" s="1">
        <v>2.3174999999999999</v>
      </c>
      <c r="E4537" s="1">
        <v>1.3160000000000001</v>
      </c>
      <c r="F4537" s="1">
        <v>-1.8096999999999999E-2</v>
      </c>
      <c r="G4537" s="1"/>
      <c r="H4537" s="1"/>
      <c r="I4537" s="1"/>
      <c r="J4537" s="1"/>
      <c r="K4537" s="1"/>
      <c r="L4537" s="1"/>
      <c r="M4537" s="1"/>
      <c r="N4537" s="78"/>
      <c r="O4537" s="1"/>
      <c r="P4537" s="1"/>
      <c r="Q4537" s="1"/>
    </row>
    <row r="4538" spans="1:17" x14ac:dyDescent="0.25">
      <c r="A4538" t="str">
        <f t="shared" si="70"/>
        <v>7_210</v>
      </c>
      <c r="B4538" s="1">
        <v>7</v>
      </c>
      <c r="C4538" s="1">
        <v>210</v>
      </c>
      <c r="D4538" s="1">
        <v>2.1444999999999999</v>
      </c>
      <c r="E4538" s="1">
        <v>1.3186</v>
      </c>
      <c r="F4538" s="1">
        <v>-1.3173000000000001E-2</v>
      </c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</row>
    <row r="4539" spans="1:17" x14ac:dyDescent="0.25">
      <c r="A4539" t="str">
        <f t="shared" si="70"/>
        <v>7_211</v>
      </c>
      <c r="B4539" s="1">
        <v>7</v>
      </c>
      <c r="C4539" s="1">
        <v>211</v>
      </c>
      <c r="D4539" s="1">
        <v>2.1768000000000001</v>
      </c>
      <c r="E4539" s="1">
        <v>1.3208</v>
      </c>
      <c r="F4539" s="1">
        <v>-4.6239000000000002E-3</v>
      </c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</row>
    <row r="4540" spans="1:17" x14ac:dyDescent="0.25">
      <c r="A4540" t="str">
        <f t="shared" si="70"/>
        <v>7_212</v>
      </c>
      <c r="B4540" s="1">
        <v>7</v>
      </c>
      <c r="C4540" s="1">
        <v>212</v>
      </c>
      <c r="D4540" s="1">
        <v>2.0926999999999998</v>
      </c>
      <c r="E4540" s="1">
        <v>1.3231999999999999</v>
      </c>
      <c r="F4540" s="1">
        <v>2.6757999999999999E-3</v>
      </c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</row>
    <row r="4541" spans="1:17" x14ac:dyDescent="0.25">
      <c r="A4541" t="str">
        <f t="shared" si="70"/>
        <v>7_213</v>
      </c>
      <c r="B4541" s="1">
        <v>7</v>
      </c>
      <c r="C4541" s="1">
        <v>213</v>
      </c>
      <c r="D4541" s="1">
        <v>2.2033</v>
      </c>
      <c r="E4541" s="1">
        <v>1.3255999999999999</v>
      </c>
      <c r="F4541" s="1">
        <v>-1.0371E-2</v>
      </c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</row>
    <row r="4542" spans="1:17" x14ac:dyDescent="0.25">
      <c r="A4542" t="str">
        <f t="shared" si="70"/>
        <v>7_214</v>
      </c>
      <c r="B4542" s="1">
        <v>7</v>
      </c>
      <c r="C4542" s="1">
        <v>214</v>
      </c>
      <c r="D4542" s="1">
        <v>2.3597000000000001</v>
      </c>
      <c r="E4542" s="1">
        <v>1.3282</v>
      </c>
      <c r="F4542" s="1">
        <v>2.0910000000000002E-2</v>
      </c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</row>
    <row r="4543" spans="1:17" x14ac:dyDescent="0.25">
      <c r="A4543" t="str">
        <f t="shared" si="70"/>
        <v>7_215</v>
      </c>
      <c r="B4543" s="1">
        <v>7</v>
      </c>
      <c r="C4543" s="1">
        <v>215</v>
      </c>
      <c r="D4543" s="1">
        <v>2.1665000000000001</v>
      </c>
      <c r="E4543" s="1">
        <v>1.3306</v>
      </c>
      <c r="F4543" s="1">
        <v>-1.6806999999999999E-2</v>
      </c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</row>
    <row r="4544" spans="1:17" x14ac:dyDescent="0.25">
      <c r="A4544" t="str">
        <f t="shared" si="70"/>
        <v>7_216</v>
      </c>
      <c r="B4544" s="1">
        <v>7</v>
      </c>
      <c r="C4544" s="1">
        <v>216</v>
      </c>
      <c r="D4544" s="1">
        <v>2.0345</v>
      </c>
      <c r="E4544" s="1">
        <v>1.333</v>
      </c>
      <c r="F4544" s="1">
        <v>-5.7067999999999997E-3</v>
      </c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</row>
    <row r="4545" spans="1:17" x14ac:dyDescent="0.25">
      <c r="A4545" t="str">
        <f t="shared" si="70"/>
        <v>7_217</v>
      </c>
      <c r="B4545" s="1">
        <v>7</v>
      </c>
      <c r="C4545" s="1">
        <v>217</v>
      </c>
      <c r="D4545" s="1">
        <v>1.5294000000000001</v>
      </c>
      <c r="E4545" s="1">
        <v>1.3349</v>
      </c>
      <c r="F4545" s="1">
        <v>-5.1050999999999996E-3</v>
      </c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</row>
    <row r="4546" spans="1:17" x14ac:dyDescent="0.25">
      <c r="A4546" t="str">
        <f t="shared" si="70"/>
        <v>7_218</v>
      </c>
      <c r="B4546" s="1">
        <v>7</v>
      </c>
      <c r="C4546" s="1">
        <v>218</v>
      </c>
      <c r="D4546" s="1">
        <v>1.5133000000000001</v>
      </c>
      <c r="E4546" s="1">
        <v>1.3367</v>
      </c>
      <c r="F4546" s="1">
        <v>2.1877000000000001E-2</v>
      </c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</row>
    <row r="4547" spans="1:17" x14ac:dyDescent="0.25">
      <c r="A4547" t="str">
        <f t="shared" ref="A4547:A4610" si="71">B4547&amp;"_"&amp;C4547</f>
        <v>7_219</v>
      </c>
      <c r="B4547" s="1">
        <v>7</v>
      </c>
      <c r="C4547" s="1">
        <v>219</v>
      </c>
      <c r="D4547" s="1">
        <v>0.95542000000000005</v>
      </c>
      <c r="E4547" s="1">
        <v>1.3380000000000001</v>
      </c>
      <c r="F4547" s="1">
        <v>-3.4074000000000002E-4</v>
      </c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</row>
    <row r="4548" spans="1:17" x14ac:dyDescent="0.25">
      <c r="A4548" t="str">
        <f t="shared" si="71"/>
        <v>7_220</v>
      </c>
      <c r="B4548" s="1">
        <v>7</v>
      </c>
      <c r="C4548" s="1">
        <v>220</v>
      </c>
      <c r="D4548" s="1">
        <v>0.98970000000000002</v>
      </c>
      <c r="E4548" s="1">
        <v>1.3391999999999999</v>
      </c>
      <c r="F4548" s="1">
        <v>-1.4252000000000001E-2</v>
      </c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</row>
    <row r="4549" spans="1:17" x14ac:dyDescent="0.25">
      <c r="A4549" t="str">
        <f t="shared" si="71"/>
        <v>7_221</v>
      </c>
      <c r="B4549" s="1">
        <v>7</v>
      </c>
      <c r="C4549" s="1">
        <v>221</v>
      </c>
      <c r="D4549" s="1">
        <v>0.62661</v>
      </c>
      <c r="E4549" s="1">
        <v>1.34</v>
      </c>
      <c r="F4549" s="1">
        <v>-2.2918000000000001E-2</v>
      </c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</row>
    <row r="4550" spans="1:17" x14ac:dyDescent="0.25">
      <c r="A4550" t="str">
        <f t="shared" si="71"/>
        <v>7_222</v>
      </c>
      <c r="B4550" s="1">
        <v>7</v>
      </c>
      <c r="C4550" s="1">
        <v>222</v>
      </c>
      <c r="D4550" s="1">
        <v>0.84740000000000004</v>
      </c>
      <c r="E4550" s="1">
        <v>1.3408</v>
      </c>
      <c r="F4550" s="1">
        <v>9.4985E-3</v>
      </c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</row>
    <row r="4551" spans="1:17" x14ac:dyDescent="0.25">
      <c r="A4551" t="str">
        <f t="shared" si="71"/>
        <v>7_223</v>
      </c>
      <c r="B4551" s="1">
        <v>7</v>
      </c>
      <c r="C4551" s="1">
        <v>223</v>
      </c>
      <c r="D4551" s="1">
        <v>0.56001000000000001</v>
      </c>
      <c r="E4551" s="1">
        <v>1.3413999999999999</v>
      </c>
      <c r="F4551" s="1">
        <v>-1.5551000000000001E-2</v>
      </c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</row>
    <row r="4552" spans="1:17" x14ac:dyDescent="0.25">
      <c r="A4552" t="str">
        <f t="shared" si="71"/>
        <v>7_224</v>
      </c>
      <c r="B4552" s="1">
        <v>7</v>
      </c>
      <c r="C4552" s="1">
        <v>224</v>
      </c>
      <c r="D4552" s="1">
        <v>0.22026000000000001</v>
      </c>
      <c r="E4552" s="1">
        <v>1.3416999999999999</v>
      </c>
      <c r="F4552" s="1">
        <v>-8.3896999999999999E-3</v>
      </c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</row>
    <row r="4553" spans="1:17" x14ac:dyDescent="0.25">
      <c r="A4553" t="str">
        <f t="shared" si="71"/>
        <v>7_225</v>
      </c>
      <c r="B4553" s="1">
        <v>7</v>
      </c>
      <c r="C4553" s="1">
        <v>225</v>
      </c>
      <c r="D4553" s="1">
        <v>0.35276000000000002</v>
      </c>
      <c r="E4553" s="1">
        <v>1.3422000000000001</v>
      </c>
      <c r="F4553" s="1">
        <v>-8.5114000000000006E-3</v>
      </c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</row>
    <row r="4554" spans="1:17" x14ac:dyDescent="0.25">
      <c r="A4554" t="str">
        <f t="shared" si="71"/>
        <v>7_226</v>
      </c>
      <c r="B4554" s="1">
        <v>7</v>
      </c>
      <c r="C4554" s="1">
        <v>226</v>
      </c>
      <c r="D4554" s="1">
        <v>0.48624000000000001</v>
      </c>
      <c r="E4554" s="1">
        <v>1.3427</v>
      </c>
      <c r="F4554" s="1">
        <v>-8.2150999999999995E-3</v>
      </c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</row>
    <row r="4555" spans="1:17" x14ac:dyDescent="0.25">
      <c r="A4555" t="str">
        <f t="shared" si="71"/>
        <v>7_227</v>
      </c>
      <c r="B4555" s="1">
        <v>7</v>
      </c>
      <c r="C4555" s="1">
        <v>227</v>
      </c>
      <c r="D4555" s="1">
        <v>0.55871999999999999</v>
      </c>
      <c r="E4555" s="1">
        <v>1.3432999999999999</v>
      </c>
      <c r="F4555" s="1">
        <v>-1.1396999999999999E-2</v>
      </c>
      <c r="G4555" s="1"/>
      <c r="H4555" s="1"/>
      <c r="I4555" s="1"/>
      <c r="J4555" s="1"/>
      <c r="K4555" s="1"/>
      <c r="L4555" s="1"/>
      <c r="M4555" s="1"/>
      <c r="N4555" s="1"/>
      <c r="O4555" s="1"/>
      <c r="P4555" s="78"/>
      <c r="Q4555" s="78"/>
    </row>
    <row r="4556" spans="1:17" x14ac:dyDescent="0.25">
      <c r="A4556" t="str">
        <f t="shared" si="71"/>
        <v>7_228</v>
      </c>
      <c r="B4556" s="1">
        <v>7</v>
      </c>
      <c r="C4556" s="1">
        <v>228</v>
      </c>
      <c r="D4556" s="1">
        <v>0.76075000000000004</v>
      </c>
      <c r="E4556" s="1">
        <v>1.3442000000000001</v>
      </c>
      <c r="F4556" s="1">
        <v>1.7474000000000001E-3</v>
      </c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</row>
    <row r="4557" spans="1:17" x14ac:dyDescent="0.25">
      <c r="A4557" t="str">
        <f t="shared" si="71"/>
        <v>7_229</v>
      </c>
      <c r="B4557" s="1">
        <v>7</v>
      </c>
      <c r="C4557" s="1">
        <v>229</v>
      </c>
      <c r="D4557" s="1">
        <v>0.73241000000000001</v>
      </c>
      <c r="E4557" s="1">
        <v>1.3449</v>
      </c>
      <c r="F4557" s="1">
        <v>-1.7430999999999999E-2</v>
      </c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</row>
    <row r="4558" spans="1:17" x14ac:dyDescent="0.25">
      <c r="A4558" t="str">
        <f t="shared" si="71"/>
        <v>7_230</v>
      </c>
      <c r="B4558" s="1">
        <v>7</v>
      </c>
      <c r="C4558" s="1">
        <v>230</v>
      </c>
      <c r="D4558" s="1">
        <v>0.87483999999999995</v>
      </c>
      <c r="E4558" s="1">
        <v>1.3459000000000001</v>
      </c>
      <c r="F4558" s="1">
        <v>-1.8734000000000001E-2</v>
      </c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</row>
    <row r="4559" spans="1:17" x14ac:dyDescent="0.25">
      <c r="A4559" t="str">
        <f t="shared" si="71"/>
        <v>7_231</v>
      </c>
      <c r="B4559" s="1">
        <v>7</v>
      </c>
      <c r="C4559" s="1">
        <v>231</v>
      </c>
      <c r="D4559" s="1">
        <v>0.80289999999999995</v>
      </c>
      <c r="E4559" s="1">
        <v>1.3469</v>
      </c>
      <c r="F4559" s="1">
        <v>-5.1684000000000001E-3</v>
      </c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</row>
    <row r="4560" spans="1:17" x14ac:dyDescent="0.25">
      <c r="A4560" t="str">
        <f t="shared" si="71"/>
        <v>7_232</v>
      </c>
      <c r="B4560" s="1">
        <v>7</v>
      </c>
      <c r="C4560" s="1">
        <v>232</v>
      </c>
      <c r="D4560" s="1">
        <v>0.61829000000000001</v>
      </c>
      <c r="E4560" s="1">
        <v>1.3475999999999999</v>
      </c>
      <c r="F4560" s="1">
        <v>-1.8710999999999998E-2</v>
      </c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</row>
    <row r="4561" spans="1:17" x14ac:dyDescent="0.25">
      <c r="A4561" t="str">
        <f t="shared" si="71"/>
        <v>7_233</v>
      </c>
      <c r="B4561" s="1">
        <v>7</v>
      </c>
      <c r="C4561" s="1">
        <v>233</v>
      </c>
      <c r="D4561" s="1">
        <v>0.44090000000000001</v>
      </c>
      <c r="E4561" s="1">
        <v>1.3482000000000001</v>
      </c>
      <c r="F4561" s="1">
        <v>-1.1067E-3</v>
      </c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</row>
    <row r="4562" spans="1:17" x14ac:dyDescent="0.25">
      <c r="A4562" t="str">
        <f t="shared" si="71"/>
        <v>7_234</v>
      </c>
      <c r="B4562" s="1">
        <v>7</v>
      </c>
      <c r="C4562" s="1">
        <v>234</v>
      </c>
      <c r="D4562" s="1">
        <v>0.10154000000000001</v>
      </c>
      <c r="E4562" s="1">
        <v>1.3487</v>
      </c>
      <c r="F4562" s="1">
        <v>-1.3328E-2</v>
      </c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</row>
    <row r="4563" spans="1:17" x14ac:dyDescent="0.25">
      <c r="A4563" t="str">
        <f t="shared" si="71"/>
        <v>7_235</v>
      </c>
      <c r="B4563" s="1">
        <v>7</v>
      </c>
      <c r="C4563" s="1">
        <v>235</v>
      </c>
      <c r="D4563" s="1">
        <v>-3.1001999999999998E-2</v>
      </c>
      <c r="E4563" s="1">
        <v>1.3487</v>
      </c>
      <c r="F4563" s="1">
        <v>-8.8462999999999996E-3</v>
      </c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</row>
    <row r="4564" spans="1:17" x14ac:dyDescent="0.25">
      <c r="A4564" t="str">
        <f t="shared" si="71"/>
        <v>7_236</v>
      </c>
      <c r="B4564" s="1">
        <v>7</v>
      </c>
      <c r="C4564" s="1">
        <v>236</v>
      </c>
      <c r="D4564" s="1">
        <v>-0.29930000000000001</v>
      </c>
      <c r="E4564" s="1">
        <v>1.3486</v>
      </c>
      <c r="F4564" s="1">
        <v>1.1779E-2</v>
      </c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</row>
    <row r="4565" spans="1:17" x14ac:dyDescent="0.25">
      <c r="A4565" t="str">
        <f t="shared" si="71"/>
        <v>7_237</v>
      </c>
      <c r="B4565" s="1">
        <v>7</v>
      </c>
      <c r="C4565" s="1">
        <v>237</v>
      </c>
      <c r="D4565" s="1">
        <v>-0.62899000000000005</v>
      </c>
      <c r="E4565" s="1">
        <v>1.3483000000000001</v>
      </c>
      <c r="F4565" s="1">
        <v>-6.1805999999999996E-3</v>
      </c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</row>
    <row r="4566" spans="1:17" x14ac:dyDescent="0.25">
      <c r="A4566" t="str">
        <f t="shared" si="71"/>
        <v>7_238</v>
      </c>
      <c r="B4566" s="1">
        <v>7</v>
      </c>
      <c r="C4566" s="1">
        <v>238</v>
      </c>
      <c r="D4566" s="1">
        <v>-0.72716999999999998</v>
      </c>
      <c r="E4566" s="1">
        <v>1.3473999999999999</v>
      </c>
      <c r="F4566" s="1">
        <v>1.3275E-2</v>
      </c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</row>
    <row r="4567" spans="1:17" x14ac:dyDescent="0.25">
      <c r="A4567" t="str">
        <f t="shared" si="71"/>
        <v>7_239</v>
      </c>
      <c r="B4567" s="1">
        <v>7</v>
      </c>
      <c r="C4567" s="1">
        <v>239</v>
      </c>
      <c r="D4567" s="1">
        <v>-0.34923999999999999</v>
      </c>
      <c r="E4567" s="1">
        <v>1.3468</v>
      </c>
      <c r="F4567" s="1">
        <v>-1.9876999999999999E-2</v>
      </c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</row>
    <row r="4568" spans="1:17" x14ac:dyDescent="0.25">
      <c r="A4568" t="str">
        <f t="shared" si="71"/>
        <v>7_240</v>
      </c>
      <c r="B4568" s="1">
        <v>7</v>
      </c>
      <c r="C4568" s="1">
        <v>240</v>
      </c>
      <c r="D4568" s="1">
        <v>-0.62839</v>
      </c>
      <c r="E4568" s="1">
        <v>1.3464</v>
      </c>
      <c r="F4568" s="1">
        <v>2.1246000000000001E-2</v>
      </c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</row>
    <row r="4569" spans="1:17" x14ac:dyDescent="0.25">
      <c r="A4569" t="str">
        <f t="shared" si="71"/>
        <v>7_241</v>
      </c>
      <c r="B4569" s="1">
        <v>7</v>
      </c>
      <c r="C4569" s="1">
        <v>241</v>
      </c>
      <c r="D4569" s="1">
        <v>-0.62278999999999995</v>
      </c>
      <c r="E4569" s="1">
        <v>1.3456999999999999</v>
      </c>
      <c r="F4569" s="1">
        <v>-4.3962000000000003E-3</v>
      </c>
      <c r="G4569" s="1"/>
      <c r="H4569" s="1"/>
      <c r="I4569" s="1"/>
      <c r="J4569" s="1"/>
      <c r="K4569" s="1"/>
      <c r="L4569" s="1"/>
      <c r="M4569" s="1"/>
      <c r="N4569" s="1"/>
      <c r="O4569" s="1"/>
      <c r="P4569" s="78"/>
      <c r="Q4569" s="78"/>
    </row>
    <row r="4570" spans="1:17" x14ac:dyDescent="0.25">
      <c r="A4570" t="str">
        <f t="shared" si="71"/>
        <v>7_242</v>
      </c>
      <c r="B4570" s="1">
        <v>7</v>
      </c>
      <c r="C4570" s="1">
        <v>242</v>
      </c>
      <c r="D4570" s="1">
        <v>-0.73431999999999997</v>
      </c>
      <c r="E4570" s="1">
        <v>1.3448</v>
      </c>
      <c r="F4570" s="1">
        <v>-6.5709999999999996E-3</v>
      </c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</row>
    <row r="4571" spans="1:17" x14ac:dyDescent="0.25">
      <c r="A4571" t="str">
        <f t="shared" si="71"/>
        <v>7_243</v>
      </c>
      <c r="B4571" s="1">
        <v>7</v>
      </c>
      <c r="C4571" s="1">
        <v>243</v>
      </c>
      <c r="D4571" s="1">
        <v>-1.224</v>
      </c>
      <c r="E4571" s="1">
        <v>1.3436999999999999</v>
      </c>
      <c r="F4571" s="1">
        <v>9.6466999999999994E-3</v>
      </c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</row>
    <row r="4572" spans="1:17" x14ac:dyDescent="0.25">
      <c r="A4572" t="str">
        <f t="shared" si="71"/>
        <v>7_244</v>
      </c>
      <c r="B4572" s="1">
        <v>7</v>
      </c>
      <c r="C4572" s="1">
        <v>244</v>
      </c>
      <c r="D4572" s="1">
        <v>-1.5273000000000001</v>
      </c>
      <c r="E4572" s="1">
        <v>1.3421000000000001</v>
      </c>
      <c r="F4572" s="1">
        <v>-1.8116E-2</v>
      </c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</row>
    <row r="4573" spans="1:17" x14ac:dyDescent="0.25">
      <c r="A4573" t="str">
        <f t="shared" si="71"/>
        <v>7_245</v>
      </c>
      <c r="B4573" s="1">
        <v>7</v>
      </c>
      <c r="C4573" s="1">
        <v>245</v>
      </c>
      <c r="D4573" s="1">
        <v>-2.2810000000000001</v>
      </c>
      <c r="E4573" s="1">
        <v>1.3399000000000001</v>
      </c>
      <c r="F4573" s="1">
        <v>-2.0854000000000001E-2</v>
      </c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</row>
    <row r="4574" spans="1:17" x14ac:dyDescent="0.25">
      <c r="A4574" t="str">
        <f t="shared" si="71"/>
        <v>7_246</v>
      </c>
      <c r="B4574" s="1">
        <v>7</v>
      </c>
      <c r="C4574" s="1">
        <v>246</v>
      </c>
      <c r="D4574" s="1">
        <v>-2.6414</v>
      </c>
      <c r="E4574" s="1">
        <v>1.3371999999999999</v>
      </c>
      <c r="F4574" s="1">
        <v>-3.367E-4</v>
      </c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</row>
    <row r="4575" spans="1:17" x14ac:dyDescent="0.25">
      <c r="A4575" t="str">
        <f t="shared" si="71"/>
        <v>7_247</v>
      </c>
      <c r="B4575" s="1">
        <v>7</v>
      </c>
      <c r="C4575" s="1">
        <v>247</v>
      </c>
      <c r="D4575" s="1">
        <v>-2.7841</v>
      </c>
      <c r="E4575" s="1">
        <v>1.3341000000000001</v>
      </c>
      <c r="F4575" s="1">
        <v>2.1094000000000002E-2</v>
      </c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</row>
    <row r="4576" spans="1:17" x14ac:dyDescent="0.25">
      <c r="A4576" t="str">
        <f t="shared" si="71"/>
        <v>7_248</v>
      </c>
      <c r="B4576" s="1">
        <v>7</v>
      </c>
      <c r="C4576" s="1">
        <v>248</v>
      </c>
      <c r="D4576" s="1">
        <v>-2.8513000000000002</v>
      </c>
      <c r="E4576" s="1">
        <v>1.3309</v>
      </c>
      <c r="F4576" s="1">
        <v>-1.1280999999999999E-3</v>
      </c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</row>
    <row r="4577" spans="1:17" x14ac:dyDescent="0.25">
      <c r="A4577" t="str">
        <f t="shared" si="71"/>
        <v>7_249</v>
      </c>
      <c r="B4577" s="1">
        <v>7</v>
      </c>
      <c r="C4577" s="1">
        <v>249</v>
      </c>
      <c r="D4577" s="1">
        <v>-2.9136000000000002</v>
      </c>
      <c r="E4577" s="1">
        <v>1.3274999999999999</v>
      </c>
      <c r="F4577" s="1">
        <v>-2.2583999999999998E-3</v>
      </c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</row>
    <row r="4578" spans="1:17" x14ac:dyDescent="0.25">
      <c r="A4578" t="str">
        <f t="shared" si="71"/>
        <v>7_250</v>
      </c>
      <c r="B4578" s="1">
        <v>7</v>
      </c>
      <c r="C4578" s="1">
        <v>250</v>
      </c>
      <c r="D4578" s="1">
        <v>-2.7010999999999998</v>
      </c>
      <c r="E4578" s="1">
        <v>1.3245</v>
      </c>
      <c r="F4578" s="1">
        <v>7.4400000000000004E-3</v>
      </c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</row>
    <row r="4579" spans="1:17" x14ac:dyDescent="0.25">
      <c r="A4579" t="str">
        <f t="shared" si="71"/>
        <v>7_251</v>
      </c>
      <c r="B4579" s="1">
        <v>7</v>
      </c>
      <c r="C4579" s="1">
        <v>251</v>
      </c>
      <c r="D4579" s="1">
        <v>-2.7841999999999998</v>
      </c>
      <c r="E4579" s="1">
        <v>1.3214999999999999</v>
      </c>
      <c r="F4579" s="1">
        <v>1.4073E-2</v>
      </c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</row>
    <row r="4580" spans="1:17" x14ac:dyDescent="0.25">
      <c r="A4580" t="str">
        <f t="shared" si="71"/>
        <v>7_252</v>
      </c>
      <c r="B4580" s="1">
        <v>7</v>
      </c>
      <c r="C4580" s="1">
        <v>252</v>
      </c>
      <c r="D4580" s="1">
        <v>-2.4900000000000002</v>
      </c>
      <c r="E4580" s="1">
        <v>1.3187</v>
      </c>
      <c r="F4580" s="1">
        <v>8.3768000000000002E-3</v>
      </c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</row>
    <row r="4581" spans="1:17" x14ac:dyDescent="0.25">
      <c r="A4581" t="str">
        <f t="shared" si="71"/>
        <v>7_253</v>
      </c>
      <c r="B4581" s="1">
        <v>7</v>
      </c>
      <c r="C4581" s="1">
        <v>253</v>
      </c>
      <c r="D4581" s="1">
        <v>-2.5977000000000001</v>
      </c>
      <c r="E4581" s="1">
        <v>1.3157000000000001</v>
      </c>
      <c r="F4581" s="1">
        <v>-5.4691999999999996E-3</v>
      </c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</row>
    <row r="4582" spans="1:17" x14ac:dyDescent="0.25">
      <c r="A4582" t="str">
        <f t="shared" si="71"/>
        <v>7_254</v>
      </c>
      <c r="B4582" s="1">
        <v>7</v>
      </c>
      <c r="C4582" s="1">
        <v>254</v>
      </c>
      <c r="D4582" s="1">
        <v>-2.8727</v>
      </c>
      <c r="E4582" s="1">
        <v>1.3128</v>
      </c>
      <c r="F4582" s="1">
        <v>-9.5919999999999998E-3</v>
      </c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</row>
    <row r="4583" spans="1:17" x14ac:dyDescent="0.25">
      <c r="A4583" t="str">
        <f t="shared" si="71"/>
        <v>7_255</v>
      </c>
      <c r="B4583" s="1">
        <v>7</v>
      </c>
      <c r="C4583" s="1">
        <v>255</v>
      </c>
      <c r="D4583" s="1">
        <v>-3.1680999999999999</v>
      </c>
      <c r="E4583" s="1">
        <v>1.3095000000000001</v>
      </c>
      <c r="F4583" s="1">
        <v>3.1231999999999999E-2</v>
      </c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</row>
    <row r="4584" spans="1:17" x14ac:dyDescent="0.25">
      <c r="A4584" t="str">
        <f t="shared" si="71"/>
        <v>7_256</v>
      </c>
      <c r="B4584" s="1">
        <v>7</v>
      </c>
      <c r="C4584" s="1">
        <v>256</v>
      </c>
      <c r="D4584" s="1">
        <v>-3.5139</v>
      </c>
      <c r="E4584" s="1">
        <v>1.306</v>
      </c>
      <c r="F4584" s="1">
        <v>-1.9573E-2</v>
      </c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</row>
    <row r="4585" spans="1:17" x14ac:dyDescent="0.25">
      <c r="A4585" t="str">
        <f t="shared" si="71"/>
        <v>7_257</v>
      </c>
      <c r="B4585" s="1">
        <v>7</v>
      </c>
      <c r="C4585" s="1">
        <v>257</v>
      </c>
      <c r="D4585" s="1">
        <v>-3.9701</v>
      </c>
      <c r="E4585" s="1">
        <v>1.3018000000000001</v>
      </c>
      <c r="F4585" s="1">
        <v>-8.7250999999999995E-3</v>
      </c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</row>
    <row r="4586" spans="1:17" x14ac:dyDescent="0.25">
      <c r="A4586" t="str">
        <f t="shared" si="71"/>
        <v>7_258</v>
      </c>
      <c r="B4586" s="1">
        <v>7</v>
      </c>
      <c r="C4586" s="1">
        <v>258</v>
      </c>
      <c r="D4586" s="1">
        <v>-4.0918000000000001</v>
      </c>
      <c r="E4586" s="1">
        <v>1.2974000000000001</v>
      </c>
      <c r="F4586" s="1">
        <v>-2.0031E-2</v>
      </c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</row>
    <row r="4587" spans="1:17" x14ac:dyDescent="0.25">
      <c r="A4587" t="str">
        <f t="shared" si="71"/>
        <v>7_259</v>
      </c>
      <c r="B4587" s="1">
        <v>7</v>
      </c>
      <c r="C4587" s="1">
        <v>259</v>
      </c>
      <c r="D4587" s="1">
        <v>-3.9765999999999999</v>
      </c>
      <c r="E4587" s="1">
        <v>1.2928999999999999</v>
      </c>
      <c r="F4587" s="1">
        <v>-2.7182000000000001E-2</v>
      </c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</row>
    <row r="4588" spans="1:17" x14ac:dyDescent="0.25">
      <c r="A4588" t="str">
        <f t="shared" si="71"/>
        <v>7_260</v>
      </c>
      <c r="B4588" s="1">
        <v>7</v>
      </c>
      <c r="C4588" s="1">
        <v>260</v>
      </c>
      <c r="D4588" s="1">
        <v>-4.1406999999999998</v>
      </c>
      <c r="E4588" s="1">
        <v>1.2885</v>
      </c>
      <c r="F4588" s="1">
        <v>-3.6598999999999998E-3</v>
      </c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</row>
    <row r="4589" spans="1:17" x14ac:dyDescent="0.25">
      <c r="A4589" t="str">
        <f t="shared" si="71"/>
        <v>7_261</v>
      </c>
      <c r="B4589" s="1">
        <v>7</v>
      </c>
      <c r="C4589" s="1">
        <v>261</v>
      </c>
      <c r="D4589" s="1">
        <v>-4.2043999999999997</v>
      </c>
      <c r="E4589" s="1">
        <v>1.2841</v>
      </c>
      <c r="F4589" s="1">
        <v>-5.2843999999999999E-3</v>
      </c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</row>
    <row r="4590" spans="1:17" x14ac:dyDescent="0.25">
      <c r="A4590" t="str">
        <f t="shared" si="71"/>
        <v>7_262</v>
      </c>
      <c r="B4590" s="1">
        <v>7</v>
      </c>
      <c r="C4590" s="1">
        <v>262</v>
      </c>
      <c r="D4590" s="1">
        <v>-4.2172000000000001</v>
      </c>
      <c r="E4590" s="1">
        <v>1.2795000000000001</v>
      </c>
      <c r="F4590" s="1">
        <v>-1.1743E-2</v>
      </c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</row>
    <row r="4591" spans="1:17" x14ac:dyDescent="0.25">
      <c r="A4591" t="str">
        <f t="shared" si="71"/>
        <v>7_263</v>
      </c>
      <c r="B4591" s="1">
        <v>7</v>
      </c>
      <c r="C4591" s="1">
        <v>263</v>
      </c>
      <c r="D4591" s="1">
        <v>-4.0754999999999999</v>
      </c>
      <c r="E4591" s="1">
        <v>1.2751999999999999</v>
      </c>
      <c r="F4591" s="1">
        <v>-2.6944999999999998E-3</v>
      </c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</row>
    <row r="4592" spans="1:17" x14ac:dyDescent="0.25">
      <c r="A4592" t="str">
        <f t="shared" si="71"/>
        <v>7_264</v>
      </c>
      <c r="B4592" s="1">
        <v>7</v>
      </c>
      <c r="C4592" s="1">
        <v>264</v>
      </c>
      <c r="D4592" s="1">
        <v>-3.8395000000000001</v>
      </c>
      <c r="E4592" s="1">
        <v>1.2707999999999999</v>
      </c>
      <c r="F4592" s="1">
        <v>1.7208000000000001E-2</v>
      </c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</row>
    <row r="4593" spans="1:17" x14ac:dyDescent="0.25">
      <c r="A4593" t="str">
        <f t="shared" si="71"/>
        <v>7_265</v>
      </c>
      <c r="B4593" s="1">
        <v>7</v>
      </c>
      <c r="C4593" s="1">
        <v>265</v>
      </c>
      <c r="D4593" s="1">
        <v>-4.2321999999999997</v>
      </c>
      <c r="E4593" s="1">
        <v>1.2665999999999999</v>
      </c>
      <c r="F4593" s="1">
        <v>9.3418000000000008E-3</v>
      </c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</row>
    <row r="4594" spans="1:17" x14ac:dyDescent="0.25">
      <c r="A4594" t="str">
        <f t="shared" si="71"/>
        <v>7_266</v>
      </c>
      <c r="B4594" s="1">
        <v>7</v>
      </c>
      <c r="C4594" s="1">
        <v>266</v>
      </c>
      <c r="D4594" s="1">
        <v>-4.0808</v>
      </c>
      <c r="E4594" s="1">
        <v>1.2622</v>
      </c>
      <c r="F4594" s="1">
        <v>-2.6316E-3</v>
      </c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</row>
    <row r="4595" spans="1:17" x14ac:dyDescent="0.25">
      <c r="A4595" t="str">
        <f t="shared" si="71"/>
        <v>7_267</v>
      </c>
      <c r="B4595" s="1">
        <v>7</v>
      </c>
      <c r="C4595" s="1">
        <v>267</v>
      </c>
      <c r="D4595" s="1">
        <v>-4.5339</v>
      </c>
      <c r="E4595" s="1">
        <v>1.2577</v>
      </c>
      <c r="F4595" s="1">
        <v>-2.5259E-2</v>
      </c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</row>
    <row r="4596" spans="1:17" x14ac:dyDescent="0.25">
      <c r="A4596" t="str">
        <f t="shared" si="71"/>
        <v>7_268</v>
      </c>
      <c r="B4596" s="1">
        <v>7</v>
      </c>
      <c r="C4596" s="1">
        <v>268</v>
      </c>
      <c r="D4596" s="1">
        <v>-3.9136000000000002</v>
      </c>
      <c r="E4596" s="1">
        <v>1.2533000000000001</v>
      </c>
      <c r="F4596" s="1">
        <v>9.5032999999999992E-3</v>
      </c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</row>
    <row r="4597" spans="1:17" x14ac:dyDescent="0.25">
      <c r="A4597" t="str">
        <f t="shared" si="71"/>
        <v>7_269</v>
      </c>
      <c r="B4597" s="1">
        <v>7</v>
      </c>
      <c r="C4597" s="1">
        <v>269</v>
      </c>
      <c r="D4597" s="1">
        <v>-3.6331000000000002</v>
      </c>
      <c r="E4597" s="1">
        <v>1.2495000000000001</v>
      </c>
      <c r="F4597" s="1">
        <v>3.7149000000000001E-3</v>
      </c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</row>
    <row r="4598" spans="1:17" x14ac:dyDescent="0.25">
      <c r="A4598" t="str">
        <f t="shared" si="71"/>
        <v>7_270</v>
      </c>
      <c r="B4598" s="1">
        <v>7</v>
      </c>
      <c r="C4598" s="1">
        <v>270</v>
      </c>
      <c r="D4598" s="1">
        <v>-3.3311000000000002</v>
      </c>
      <c r="E4598" s="1">
        <v>1.246</v>
      </c>
      <c r="F4598" s="1">
        <v>1.8582000000000001E-2</v>
      </c>
      <c r="G4598" s="1"/>
      <c r="H4598" s="78"/>
      <c r="I4598" s="78"/>
      <c r="J4598" s="78"/>
      <c r="K4598" s="1"/>
      <c r="L4598" s="1"/>
      <c r="M4598" s="1"/>
      <c r="N4598" s="1"/>
      <c r="O4598" s="1"/>
      <c r="P4598" s="1"/>
      <c r="Q4598" s="1"/>
    </row>
    <row r="4599" spans="1:17" x14ac:dyDescent="0.25">
      <c r="A4599" t="str">
        <f t="shared" si="71"/>
        <v>7_271</v>
      </c>
      <c r="B4599" s="1">
        <v>7</v>
      </c>
      <c r="C4599" s="1">
        <v>271</v>
      </c>
      <c r="D4599" s="1">
        <v>-3.2498999999999998</v>
      </c>
      <c r="E4599" s="1">
        <v>1.2424999999999999</v>
      </c>
      <c r="F4599" s="1">
        <v>1.6570999999999999E-3</v>
      </c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</row>
    <row r="4600" spans="1:17" x14ac:dyDescent="0.25">
      <c r="A4600" t="str">
        <f t="shared" si="71"/>
        <v>7_272</v>
      </c>
      <c r="B4600" s="1">
        <v>7</v>
      </c>
      <c r="C4600" s="1">
        <v>272</v>
      </c>
      <c r="D4600" s="1">
        <v>-3.0901000000000001</v>
      </c>
      <c r="E4600" s="1">
        <v>1.2392000000000001</v>
      </c>
      <c r="F4600" s="1">
        <v>-2.8111000000000001E-2</v>
      </c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</row>
    <row r="4601" spans="1:17" x14ac:dyDescent="0.25">
      <c r="A4601" t="str">
        <f t="shared" si="71"/>
        <v>7_273</v>
      </c>
      <c r="B4601" s="1">
        <v>7</v>
      </c>
      <c r="C4601" s="1">
        <v>273</v>
      </c>
      <c r="D4601" s="1">
        <v>-2.7017000000000002</v>
      </c>
      <c r="E4601" s="1">
        <v>1.2363</v>
      </c>
      <c r="F4601" s="1">
        <v>-5.9871999999999998E-3</v>
      </c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</row>
    <row r="4602" spans="1:17" x14ac:dyDescent="0.25">
      <c r="A4602" t="str">
        <f t="shared" si="71"/>
        <v>7_274</v>
      </c>
      <c r="B4602" s="1">
        <v>7</v>
      </c>
      <c r="C4602" s="1">
        <v>274</v>
      </c>
      <c r="D4602" s="1">
        <v>-2.6798999999999999</v>
      </c>
      <c r="E4602" s="1">
        <v>1.2335</v>
      </c>
      <c r="F4602" s="1">
        <v>-1.447E-2</v>
      </c>
      <c r="G4602" s="1"/>
      <c r="H4602" s="1"/>
      <c r="I4602" s="1"/>
      <c r="J4602" s="1"/>
      <c r="K4602" s="1"/>
      <c r="L4602" s="1"/>
      <c r="M4602" s="1"/>
      <c r="N4602" s="1"/>
      <c r="O4602" s="78"/>
      <c r="P4602" s="78"/>
      <c r="Q4602" s="78"/>
    </row>
    <row r="4603" spans="1:17" x14ac:dyDescent="0.25">
      <c r="A4603" t="str">
        <f t="shared" si="71"/>
        <v>7_275</v>
      </c>
      <c r="B4603" s="1">
        <v>7</v>
      </c>
      <c r="C4603" s="1">
        <v>275</v>
      </c>
      <c r="D4603" s="1">
        <v>-2.6602999999999999</v>
      </c>
      <c r="E4603" s="1">
        <v>1.2307999999999999</v>
      </c>
      <c r="F4603" s="1">
        <v>-6.1729000000000003E-3</v>
      </c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</row>
    <row r="4604" spans="1:17" x14ac:dyDescent="0.25">
      <c r="A4604" t="str">
        <f t="shared" si="71"/>
        <v>7_276</v>
      </c>
      <c r="B4604" s="1">
        <v>7</v>
      </c>
      <c r="C4604" s="1">
        <v>276</v>
      </c>
      <c r="D4604" s="1">
        <v>-2.6133000000000002</v>
      </c>
      <c r="E4604" s="1">
        <v>1.2281</v>
      </c>
      <c r="F4604" s="1">
        <v>-5.3701E-3</v>
      </c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</row>
    <row r="4605" spans="1:17" x14ac:dyDescent="0.25">
      <c r="A4605" t="str">
        <f t="shared" si="71"/>
        <v>7_277</v>
      </c>
      <c r="B4605" s="1">
        <v>7</v>
      </c>
      <c r="C4605" s="1">
        <v>277</v>
      </c>
      <c r="D4605" s="1">
        <v>-2.9348999999999998</v>
      </c>
      <c r="E4605" s="1">
        <v>1.2252000000000001</v>
      </c>
      <c r="F4605" s="1">
        <v>-3.7874999999999999E-2</v>
      </c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</row>
    <row r="4606" spans="1:17" x14ac:dyDescent="0.25">
      <c r="A4606" t="str">
        <f t="shared" si="71"/>
        <v>7_278</v>
      </c>
      <c r="B4606" s="1">
        <v>7</v>
      </c>
      <c r="C4606" s="1">
        <v>278</v>
      </c>
      <c r="D4606" s="1">
        <v>-2.4971999999999999</v>
      </c>
      <c r="E4606" s="1">
        <v>1.2222999999999999</v>
      </c>
      <c r="F4606" s="1">
        <v>1.3671000000000001E-2</v>
      </c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</row>
    <row r="4607" spans="1:17" x14ac:dyDescent="0.25">
      <c r="A4607" t="str">
        <f t="shared" si="71"/>
        <v>7_279</v>
      </c>
      <c r="B4607" s="1">
        <v>7</v>
      </c>
      <c r="C4607" s="1">
        <v>279</v>
      </c>
      <c r="D4607" s="1">
        <v>-2.1349</v>
      </c>
      <c r="E4607" s="1">
        <v>1.22</v>
      </c>
      <c r="F4607" s="1">
        <v>1.3908999999999999E-2</v>
      </c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</row>
    <row r="4608" spans="1:17" x14ac:dyDescent="0.25">
      <c r="A4608" t="str">
        <f t="shared" si="71"/>
        <v>7_280</v>
      </c>
      <c r="B4608" s="1">
        <v>7</v>
      </c>
      <c r="C4608" s="1">
        <v>280</v>
      </c>
      <c r="D4608" s="1">
        <v>-2.2484999999999999</v>
      </c>
      <c r="E4608" s="1">
        <v>1.2177</v>
      </c>
      <c r="F4608" s="1">
        <v>-5.6106999999999997E-3</v>
      </c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</row>
    <row r="4609" spans="1:17" x14ac:dyDescent="0.25">
      <c r="A4609" t="str">
        <f t="shared" si="71"/>
        <v>7_281</v>
      </c>
      <c r="B4609" s="1">
        <v>7</v>
      </c>
      <c r="C4609" s="1">
        <v>281</v>
      </c>
      <c r="D4609" s="1">
        <v>-1.6132</v>
      </c>
      <c r="E4609" s="1">
        <v>1.2156</v>
      </c>
      <c r="F4609" s="1">
        <v>3.3455999999999998E-3</v>
      </c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</row>
    <row r="4610" spans="1:17" x14ac:dyDescent="0.25">
      <c r="A4610" t="str">
        <f t="shared" si="71"/>
        <v>7_282</v>
      </c>
      <c r="B4610" s="1">
        <v>7</v>
      </c>
      <c r="C4610" s="1">
        <v>282</v>
      </c>
      <c r="D4610" s="1">
        <v>-0.90598999999999996</v>
      </c>
      <c r="E4610" s="1">
        <v>1.2142999999999999</v>
      </c>
      <c r="F4610" s="1">
        <v>4.1121999999999999E-3</v>
      </c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</row>
    <row r="4611" spans="1:17" x14ac:dyDescent="0.25">
      <c r="A4611" t="str">
        <f t="shared" ref="A4611:A4674" si="72">B4611&amp;"_"&amp;C4611</f>
        <v>7_283</v>
      </c>
      <c r="B4611" s="1">
        <v>7</v>
      </c>
      <c r="C4611" s="1">
        <v>283</v>
      </c>
      <c r="D4611" s="1">
        <v>-1.2125999999999999</v>
      </c>
      <c r="E4611" s="1">
        <v>1.2133</v>
      </c>
      <c r="F4611" s="1">
        <v>1.379E-2</v>
      </c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</row>
    <row r="4612" spans="1:17" x14ac:dyDescent="0.25">
      <c r="A4612" t="str">
        <f t="shared" si="72"/>
        <v>7_284</v>
      </c>
      <c r="B4612" s="1">
        <v>7</v>
      </c>
      <c r="C4612" s="1">
        <v>284</v>
      </c>
      <c r="D4612" s="1">
        <v>-1.1894</v>
      </c>
      <c r="E4612" s="1">
        <v>1.2121</v>
      </c>
      <c r="F4612" s="1">
        <v>-1.2109999999999999E-2</v>
      </c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</row>
    <row r="4613" spans="1:17" x14ac:dyDescent="0.25">
      <c r="A4613" t="str">
        <f t="shared" si="72"/>
        <v>7_285</v>
      </c>
      <c r="B4613" s="1">
        <v>7</v>
      </c>
      <c r="C4613" s="1">
        <v>285</v>
      </c>
      <c r="D4613" s="1">
        <v>-1.1620999999999999</v>
      </c>
      <c r="E4613" s="1">
        <v>1.2109000000000001</v>
      </c>
      <c r="F4613" s="1">
        <v>-5.4824000000000001E-3</v>
      </c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</row>
    <row r="4614" spans="1:17" x14ac:dyDescent="0.25">
      <c r="A4614" t="str">
        <f t="shared" si="72"/>
        <v>7_286</v>
      </c>
      <c r="B4614" s="1">
        <v>7</v>
      </c>
      <c r="C4614" s="1">
        <v>286</v>
      </c>
      <c r="D4614" s="1">
        <v>-1.1718999999999999</v>
      </c>
      <c r="E4614" s="1">
        <v>1.2099</v>
      </c>
      <c r="F4614" s="1">
        <v>-2.1573999999999999E-2</v>
      </c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</row>
    <row r="4615" spans="1:17" x14ac:dyDescent="0.25">
      <c r="A4615" t="str">
        <f t="shared" si="72"/>
        <v>7_287</v>
      </c>
      <c r="B4615" s="1">
        <v>7</v>
      </c>
      <c r="C4615" s="1">
        <v>287</v>
      </c>
      <c r="D4615" s="1">
        <v>-1.355</v>
      </c>
      <c r="E4615" s="1">
        <v>1.2085999999999999</v>
      </c>
      <c r="F4615" s="1">
        <v>3.3920999999999999E-3</v>
      </c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</row>
    <row r="4616" spans="1:17" x14ac:dyDescent="0.25">
      <c r="A4616" t="str">
        <f t="shared" si="72"/>
        <v>7_288</v>
      </c>
      <c r="B4616" s="1">
        <v>7</v>
      </c>
      <c r="C4616" s="1">
        <v>288</v>
      </c>
      <c r="D4616" s="1">
        <v>-1.2094</v>
      </c>
      <c r="E4616" s="1">
        <v>1.2072000000000001</v>
      </c>
      <c r="F4616" s="1">
        <v>2.8864999999999998E-2</v>
      </c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</row>
    <row r="4617" spans="1:17" x14ac:dyDescent="0.25">
      <c r="A4617" t="str">
        <f t="shared" si="72"/>
        <v>7_289</v>
      </c>
      <c r="B4617" s="1">
        <v>7</v>
      </c>
      <c r="C4617" s="1">
        <v>289</v>
      </c>
      <c r="D4617" s="1">
        <v>-1.3463000000000001</v>
      </c>
      <c r="E4617" s="1">
        <v>1.2059</v>
      </c>
      <c r="F4617" s="1">
        <v>1.3858000000000001E-2</v>
      </c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</row>
    <row r="4618" spans="1:17" x14ac:dyDescent="0.25">
      <c r="A4618" t="str">
        <f t="shared" si="72"/>
        <v>7_290</v>
      </c>
      <c r="B4618" s="1">
        <v>7</v>
      </c>
      <c r="C4618" s="1">
        <v>290</v>
      </c>
      <c r="D4618" s="1">
        <v>-0.49743999999999999</v>
      </c>
      <c r="E4618" s="1">
        <v>1.2051000000000001</v>
      </c>
      <c r="F4618" s="1">
        <v>-7.1744E-3</v>
      </c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</row>
    <row r="4619" spans="1:17" x14ac:dyDescent="0.25">
      <c r="A4619" t="str">
        <f t="shared" si="72"/>
        <v>7_291</v>
      </c>
      <c r="B4619" s="1">
        <v>7</v>
      </c>
      <c r="C4619" s="1">
        <v>291</v>
      </c>
      <c r="D4619" s="1">
        <v>-0.53281999999999996</v>
      </c>
      <c r="E4619" s="1">
        <v>1.2044999999999999</v>
      </c>
      <c r="F4619" s="1">
        <v>-9.3790000000000002E-3</v>
      </c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</row>
    <row r="4620" spans="1:17" x14ac:dyDescent="0.25">
      <c r="A4620" t="str">
        <f t="shared" si="72"/>
        <v>7_292</v>
      </c>
      <c r="B4620" s="1">
        <v>7</v>
      </c>
      <c r="C4620" s="1">
        <v>292</v>
      </c>
      <c r="D4620" s="1">
        <v>-0.44867000000000001</v>
      </c>
      <c r="E4620" s="1">
        <v>1.2040999999999999</v>
      </c>
      <c r="F4620" s="1">
        <v>-2.5176999999999999E-3</v>
      </c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</row>
    <row r="4621" spans="1:17" x14ac:dyDescent="0.25">
      <c r="A4621" t="str">
        <f t="shared" si="72"/>
        <v>7_293</v>
      </c>
      <c r="B4621" s="1">
        <v>7</v>
      </c>
      <c r="C4621" s="1">
        <v>293</v>
      </c>
      <c r="D4621" s="1">
        <v>-0.28521000000000002</v>
      </c>
      <c r="E4621" s="1">
        <v>1.2039</v>
      </c>
      <c r="F4621" s="1">
        <v>1.4626999999999999E-2</v>
      </c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</row>
    <row r="4622" spans="1:17" x14ac:dyDescent="0.25">
      <c r="A4622" t="str">
        <f t="shared" si="72"/>
        <v>7_294</v>
      </c>
      <c r="B4622" s="1">
        <v>7</v>
      </c>
      <c r="C4622" s="1">
        <v>294</v>
      </c>
      <c r="D4622" s="1">
        <v>-7.6309000000000002E-2</v>
      </c>
      <c r="E4622" s="1">
        <v>1.2036</v>
      </c>
      <c r="F4622" s="1">
        <v>2.1063999999999999E-2</v>
      </c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</row>
    <row r="4623" spans="1:17" x14ac:dyDescent="0.25">
      <c r="A4623" t="str">
        <f t="shared" si="72"/>
        <v>7_295</v>
      </c>
      <c r="B4623" s="1">
        <v>7</v>
      </c>
      <c r="C4623" s="1">
        <v>295</v>
      </c>
      <c r="D4623" s="1">
        <v>-0.21193999999999999</v>
      </c>
      <c r="E4623" s="1">
        <v>1.2036</v>
      </c>
      <c r="F4623" s="1">
        <v>9.3066999999999993E-3</v>
      </c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</row>
    <row r="4624" spans="1:17" x14ac:dyDescent="0.25">
      <c r="A4624" t="str">
        <f t="shared" si="72"/>
        <v>7_296</v>
      </c>
      <c r="B4624" s="1">
        <v>7</v>
      </c>
      <c r="C4624" s="1">
        <v>296</v>
      </c>
      <c r="D4624" s="1">
        <v>-0.11495</v>
      </c>
      <c r="E4624" s="1">
        <v>1.2034</v>
      </c>
      <c r="F4624" s="1">
        <v>4.8705999999999999E-4</v>
      </c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</row>
    <row r="4625" spans="1:17" x14ac:dyDescent="0.25">
      <c r="A4625" t="str">
        <f t="shared" si="72"/>
        <v>7_297</v>
      </c>
      <c r="B4625" s="1">
        <v>7</v>
      </c>
      <c r="C4625" s="1">
        <v>297</v>
      </c>
      <c r="D4625" s="1">
        <v>-5.7460999999999998E-2</v>
      </c>
      <c r="E4625" s="1">
        <v>1.2034</v>
      </c>
      <c r="F4625" s="1">
        <v>7.0543000000000003E-3</v>
      </c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</row>
    <row r="4626" spans="1:17" x14ac:dyDescent="0.25">
      <c r="A4626" t="str">
        <f t="shared" si="72"/>
        <v>7_298</v>
      </c>
      <c r="B4626" s="1">
        <v>7</v>
      </c>
      <c r="C4626" s="1">
        <v>298</v>
      </c>
      <c r="D4626" s="1">
        <v>-0.45290999999999998</v>
      </c>
      <c r="E4626" s="1">
        <v>1.2032</v>
      </c>
      <c r="F4626" s="1">
        <v>4.2211999999999996E-3</v>
      </c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</row>
    <row r="4627" spans="1:17" x14ac:dyDescent="0.25">
      <c r="A4627" t="str">
        <f t="shared" si="72"/>
        <v>7_299</v>
      </c>
      <c r="B4627" s="1">
        <v>7</v>
      </c>
      <c r="C4627" s="1">
        <v>299</v>
      </c>
      <c r="D4627" s="1">
        <v>-0.33768999999999999</v>
      </c>
      <c r="E4627" s="1">
        <v>1.2028000000000001</v>
      </c>
      <c r="F4627" s="1">
        <v>1.6924000000000002E-2</v>
      </c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</row>
    <row r="4628" spans="1:17" x14ac:dyDescent="0.25">
      <c r="A4628" t="str">
        <f t="shared" si="72"/>
        <v>7_300</v>
      </c>
      <c r="B4628" s="1">
        <v>7</v>
      </c>
      <c r="C4628" s="1">
        <v>300</v>
      </c>
      <c r="D4628" s="1">
        <v>-0.31796999999999997</v>
      </c>
      <c r="E4628" s="1">
        <v>1.2024999999999999</v>
      </c>
      <c r="F4628" s="1">
        <v>2.6460999999999998E-2</v>
      </c>
      <c r="G4628" s="1"/>
      <c r="H4628" s="1"/>
      <c r="I4628" s="1"/>
      <c r="J4628" s="1"/>
      <c r="K4628" s="1"/>
      <c r="L4628" s="1"/>
      <c r="M4628" s="1"/>
      <c r="N4628" s="78"/>
      <c r="O4628" s="1"/>
      <c r="P4628" s="1"/>
      <c r="Q4628" s="1"/>
    </row>
    <row r="4629" spans="1:17" x14ac:dyDescent="0.25">
      <c r="A4629" t="str">
        <f t="shared" si="72"/>
        <v>7_301</v>
      </c>
      <c r="B4629" s="1">
        <v>7</v>
      </c>
      <c r="C4629" s="1">
        <v>301</v>
      </c>
      <c r="D4629" s="1">
        <v>-0.73885000000000001</v>
      </c>
      <c r="E4629" s="1">
        <v>1.2019</v>
      </c>
      <c r="F4629" s="1">
        <v>6.4457999999999998E-3</v>
      </c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</row>
    <row r="4630" spans="1:17" x14ac:dyDescent="0.25">
      <c r="A4630" t="str">
        <f t="shared" si="72"/>
        <v>7_302</v>
      </c>
      <c r="B4630" s="1">
        <v>7</v>
      </c>
      <c r="C4630" s="1">
        <v>302</v>
      </c>
      <c r="D4630" s="1">
        <v>-0.87511000000000005</v>
      </c>
      <c r="E4630" s="1">
        <v>1.2010000000000001</v>
      </c>
      <c r="F4630" s="1">
        <v>-1.4909E-2</v>
      </c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</row>
    <row r="4631" spans="1:17" x14ac:dyDescent="0.25">
      <c r="A4631" t="str">
        <f t="shared" si="72"/>
        <v>7_303</v>
      </c>
      <c r="B4631" s="1">
        <v>7</v>
      </c>
      <c r="C4631" s="1">
        <v>303</v>
      </c>
      <c r="D4631" s="1">
        <v>-1.2354000000000001</v>
      </c>
      <c r="E4631" s="1">
        <v>1.2</v>
      </c>
      <c r="F4631" s="1">
        <v>-4.4362000000000004E-3</v>
      </c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</row>
    <row r="4632" spans="1:17" x14ac:dyDescent="0.25">
      <c r="A4632" t="str">
        <f t="shared" si="72"/>
        <v>7_304</v>
      </c>
      <c r="B4632" s="1">
        <v>7</v>
      </c>
      <c r="C4632" s="1">
        <v>304</v>
      </c>
      <c r="D4632" s="1">
        <v>-1.2831999999999999</v>
      </c>
      <c r="E4632" s="1">
        <v>1.1988000000000001</v>
      </c>
      <c r="F4632" s="1">
        <v>-3.9303000000000003E-3</v>
      </c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</row>
    <row r="4633" spans="1:17" x14ac:dyDescent="0.25">
      <c r="A4633" t="str">
        <f t="shared" si="72"/>
        <v>7_305</v>
      </c>
      <c r="B4633" s="1">
        <v>7</v>
      </c>
      <c r="C4633" s="1">
        <v>305</v>
      </c>
      <c r="D4633" s="1">
        <v>-0.67895000000000005</v>
      </c>
      <c r="E4633" s="1">
        <v>1.198</v>
      </c>
      <c r="F4633" s="1">
        <v>1.3728000000000001E-2</v>
      </c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</row>
    <row r="4634" spans="1:17" x14ac:dyDescent="0.25">
      <c r="A4634" t="str">
        <f t="shared" si="72"/>
        <v>7_306</v>
      </c>
      <c r="B4634" s="1">
        <v>7</v>
      </c>
      <c r="C4634" s="1">
        <v>306</v>
      </c>
      <c r="D4634" s="1">
        <v>-0.67168000000000005</v>
      </c>
      <c r="E4634" s="1">
        <v>1.1972</v>
      </c>
      <c r="F4634" s="1">
        <v>-1.8074E-2</v>
      </c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</row>
    <row r="4635" spans="1:17" x14ac:dyDescent="0.25">
      <c r="A4635" t="str">
        <f t="shared" si="72"/>
        <v>7_307</v>
      </c>
      <c r="B4635" s="1">
        <v>7</v>
      </c>
      <c r="C4635" s="1">
        <v>307</v>
      </c>
      <c r="D4635" s="1">
        <v>-0.56125999999999998</v>
      </c>
      <c r="E4635" s="1">
        <v>1.1966000000000001</v>
      </c>
      <c r="F4635" s="1">
        <v>2.0666E-3</v>
      </c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</row>
    <row r="4636" spans="1:17" x14ac:dyDescent="0.25">
      <c r="A4636" t="str">
        <f t="shared" si="72"/>
        <v>7_308</v>
      </c>
      <c r="B4636" s="1">
        <v>7</v>
      </c>
      <c r="C4636" s="1">
        <v>308</v>
      </c>
      <c r="D4636" s="1">
        <v>-0.72935000000000005</v>
      </c>
      <c r="E4636" s="1">
        <v>1.1957</v>
      </c>
      <c r="F4636" s="1">
        <v>3.5076999999999999E-3</v>
      </c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</row>
    <row r="4637" spans="1:17" x14ac:dyDescent="0.25">
      <c r="A4637" t="str">
        <f t="shared" si="72"/>
        <v>7_309</v>
      </c>
      <c r="B4637" s="1">
        <v>7</v>
      </c>
      <c r="C4637" s="1">
        <v>309</v>
      </c>
      <c r="D4637" s="1">
        <v>-0.25396000000000002</v>
      </c>
      <c r="E4637" s="1">
        <v>1.1952</v>
      </c>
      <c r="F4637" s="1">
        <v>1.6442999999999999E-2</v>
      </c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</row>
    <row r="4638" spans="1:17" x14ac:dyDescent="0.25">
      <c r="A4638" t="str">
        <f t="shared" si="72"/>
        <v>7_310</v>
      </c>
      <c r="B4638" s="1">
        <v>7</v>
      </c>
      <c r="C4638" s="1">
        <v>310</v>
      </c>
      <c r="D4638" s="1">
        <v>-0.3765</v>
      </c>
      <c r="E4638" s="1">
        <v>1.1949000000000001</v>
      </c>
      <c r="F4638" s="1">
        <v>-3.6722999999999999E-3</v>
      </c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</row>
    <row r="4639" spans="1:17" x14ac:dyDescent="0.25">
      <c r="A4639" t="str">
        <f t="shared" si="72"/>
        <v>7_311</v>
      </c>
      <c r="B4639" s="1">
        <v>7</v>
      </c>
      <c r="C4639" s="1">
        <v>311</v>
      </c>
      <c r="D4639" s="1">
        <v>-0.32806000000000002</v>
      </c>
      <c r="E4639" s="1">
        <v>1.1946000000000001</v>
      </c>
      <c r="F4639" s="1">
        <v>1.3264E-2</v>
      </c>
      <c r="G4639" s="1"/>
      <c r="H4639" s="1"/>
      <c r="I4639" s="1"/>
      <c r="J4639" s="1"/>
      <c r="K4639" s="1"/>
      <c r="L4639" s="1"/>
      <c r="M4639" s="1"/>
      <c r="N4639" s="1"/>
      <c r="O4639" s="78"/>
      <c r="P4639" s="1"/>
      <c r="Q4639" s="1"/>
    </row>
    <row r="4640" spans="1:17" x14ac:dyDescent="0.25">
      <c r="A4640" t="str">
        <f t="shared" si="72"/>
        <v>7_312</v>
      </c>
      <c r="B4640" s="1">
        <v>7</v>
      </c>
      <c r="C4640" s="1">
        <v>312</v>
      </c>
      <c r="D4640" s="1">
        <v>-0.59033000000000002</v>
      </c>
      <c r="E4640" s="1">
        <v>1.1941999999999999</v>
      </c>
      <c r="F4640" s="1">
        <v>-1.1474E-3</v>
      </c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</row>
    <row r="4641" spans="1:17" x14ac:dyDescent="0.25">
      <c r="A4641" t="str">
        <f t="shared" si="72"/>
        <v>7_313</v>
      </c>
      <c r="B4641" s="1">
        <v>7</v>
      </c>
      <c r="C4641" s="1">
        <v>313</v>
      </c>
      <c r="D4641" s="1">
        <v>-0.22187999999999999</v>
      </c>
      <c r="E4641" s="1">
        <v>1.1936</v>
      </c>
      <c r="F4641" s="1">
        <v>1.8881999999999999E-2</v>
      </c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</row>
    <row r="4642" spans="1:17" x14ac:dyDescent="0.25">
      <c r="A4642" t="str">
        <f t="shared" si="72"/>
        <v>7_314</v>
      </c>
      <c r="B4642" s="1">
        <v>7</v>
      </c>
      <c r="C4642" s="1">
        <v>314</v>
      </c>
      <c r="D4642" s="1">
        <v>0.25007000000000001</v>
      </c>
      <c r="E4642" s="1">
        <v>1.1938</v>
      </c>
      <c r="F4642" s="1">
        <v>1.3396999999999999E-2</v>
      </c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</row>
    <row r="4643" spans="1:17" x14ac:dyDescent="0.25">
      <c r="A4643" t="str">
        <f t="shared" si="72"/>
        <v>7_315</v>
      </c>
      <c r="B4643" s="1">
        <v>7</v>
      </c>
      <c r="C4643" s="1">
        <v>315</v>
      </c>
      <c r="D4643" s="1">
        <v>0.41122999999999998</v>
      </c>
      <c r="E4643" s="1">
        <v>1.194</v>
      </c>
      <c r="F4643" s="1">
        <v>4.6934000000000003E-3</v>
      </c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</row>
    <row r="4644" spans="1:17" x14ac:dyDescent="0.25">
      <c r="A4644" t="str">
        <f t="shared" si="72"/>
        <v>7_316</v>
      </c>
      <c r="B4644" s="1">
        <v>7</v>
      </c>
      <c r="C4644" s="1">
        <v>316</v>
      </c>
      <c r="D4644" s="1">
        <v>0.50868999999999998</v>
      </c>
      <c r="E4644" s="1">
        <v>1.1946000000000001</v>
      </c>
      <c r="F4644" s="1">
        <v>4.2925000000000003E-3</v>
      </c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</row>
    <row r="4645" spans="1:17" x14ac:dyDescent="0.25">
      <c r="A4645" t="str">
        <f t="shared" si="72"/>
        <v>7_317</v>
      </c>
      <c r="B4645" s="1">
        <v>7</v>
      </c>
      <c r="C4645" s="1">
        <v>317</v>
      </c>
      <c r="D4645" s="1">
        <v>0.67534000000000005</v>
      </c>
      <c r="E4645" s="1">
        <v>1.1951000000000001</v>
      </c>
      <c r="F4645" s="1">
        <v>-8.6145000000000004E-4</v>
      </c>
      <c r="G4645" s="1"/>
      <c r="H4645" s="1"/>
      <c r="I4645" s="1"/>
      <c r="J4645" s="1"/>
      <c r="K4645" s="1"/>
      <c r="L4645" s="78"/>
      <c r="M4645" s="1"/>
      <c r="N4645" s="1"/>
      <c r="O4645" s="1"/>
      <c r="P4645" s="1"/>
      <c r="Q4645" s="1"/>
    </row>
    <row r="4646" spans="1:17" x14ac:dyDescent="0.25">
      <c r="A4646" t="str">
        <f t="shared" si="72"/>
        <v>7_318</v>
      </c>
      <c r="B4646" s="1">
        <v>7</v>
      </c>
      <c r="C4646" s="1">
        <v>318</v>
      </c>
      <c r="D4646" s="1">
        <v>0.41371000000000002</v>
      </c>
      <c r="E4646" s="1">
        <v>1.1956</v>
      </c>
      <c r="F4646" s="1">
        <v>1.8033E-2</v>
      </c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</row>
    <row r="4647" spans="1:17" x14ac:dyDescent="0.25">
      <c r="A4647" t="str">
        <f t="shared" si="72"/>
        <v>7_319</v>
      </c>
      <c r="B4647" s="1">
        <v>7</v>
      </c>
      <c r="C4647" s="1">
        <v>319</v>
      </c>
      <c r="D4647" s="1">
        <v>6.9658999999999997E-3</v>
      </c>
      <c r="E4647" s="1">
        <v>1.1959</v>
      </c>
      <c r="F4647" s="1">
        <v>-2.1703E-2</v>
      </c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</row>
    <row r="4648" spans="1:17" x14ac:dyDescent="0.25">
      <c r="A4648" t="str">
        <f t="shared" si="72"/>
        <v>7_320</v>
      </c>
      <c r="B4648" s="1">
        <v>7</v>
      </c>
      <c r="C4648" s="1">
        <v>320</v>
      </c>
      <c r="D4648" s="1">
        <v>0.29587999999999998</v>
      </c>
      <c r="E4648" s="1">
        <v>1.1960999999999999</v>
      </c>
      <c r="F4648" s="1">
        <v>-6.8148999999999996E-3</v>
      </c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</row>
    <row r="4649" spans="1:17" x14ac:dyDescent="0.25">
      <c r="A4649" t="str">
        <f t="shared" si="72"/>
        <v>7_321</v>
      </c>
      <c r="B4649" s="1">
        <v>7</v>
      </c>
      <c r="C4649" s="1">
        <v>321</v>
      </c>
      <c r="D4649" s="1">
        <v>3.8473E-2</v>
      </c>
      <c r="E4649" s="1">
        <v>1.1960999999999999</v>
      </c>
      <c r="F4649" s="1">
        <v>-2.3427999999999999E-3</v>
      </c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</row>
    <row r="4650" spans="1:17" x14ac:dyDescent="0.25">
      <c r="A4650" t="str">
        <f t="shared" si="72"/>
        <v>7_322</v>
      </c>
      <c r="B4650" s="1">
        <v>7</v>
      </c>
      <c r="C4650" s="1">
        <v>322</v>
      </c>
      <c r="D4650" s="1">
        <v>0.33986</v>
      </c>
      <c r="E4650" s="1">
        <v>1.1963999999999999</v>
      </c>
      <c r="F4650" s="1">
        <v>1.0945E-2</v>
      </c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</row>
    <row r="4651" spans="1:17" x14ac:dyDescent="0.25">
      <c r="A4651" t="str">
        <f t="shared" si="72"/>
        <v>7_323</v>
      </c>
      <c r="B4651" s="1">
        <v>7</v>
      </c>
      <c r="C4651" s="1">
        <v>323</v>
      </c>
      <c r="D4651" s="1">
        <v>0.31280999999999998</v>
      </c>
      <c r="E4651" s="1">
        <v>1.1967000000000001</v>
      </c>
      <c r="F4651" s="1">
        <v>-2.5335E-2</v>
      </c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</row>
    <row r="4652" spans="1:17" x14ac:dyDescent="0.25">
      <c r="A4652" t="str">
        <f t="shared" si="72"/>
        <v>7_324</v>
      </c>
      <c r="B4652" s="1">
        <v>7</v>
      </c>
      <c r="C4652" s="1">
        <v>324</v>
      </c>
      <c r="D4652" s="1">
        <v>0.67232999999999998</v>
      </c>
      <c r="E4652" s="1">
        <v>1.1971000000000001</v>
      </c>
      <c r="F4652" s="1">
        <v>-7.8428999999999999E-3</v>
      </c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</row>
    <row r="4653" spans="1:17" x14ac:dyDescent="0.25">
      <c r="A4653" t="str">
        <f t="shared" si="72"/>
        <v>7_325</v>
      </c>
      <c r="B4653" s="1">
        <v>7</v>
      </c>
      <c r="C4653" s="1">
        <v>325</v>
      </c>
      <c r="D4653" s="1">
        <v>0.89790000000000003</v>
      </c>
      <c r="E4653" s="1">
        <v>1.198</v>
      </c>
      <c r="F4653" s="1">
        <v>-4.7926000000000002E-3</v>
      </c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</row>
    <row r="4654" spans="1:17" x14ac:dyDescent="0.25">
      <c r="A4654" t="str">
        <f t="shared" si="72"/>
        <v>7_326</v>
      </c>
      <c r="B4654" s="1">
        <v>7</v>
      </c>
      <c r="C4654" s="1">
        <v>326</v>
      </c>
      <c r="D4654" s="1">
        <v>0.70781000000000005</v>
      </c>
      <c r="E4654" s="1">
        <v>1.1988000000000001</v>
      </c>
      <c r="F4654" s="1">
        <v>1.5817999999999999E-2</v>
      </c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</row>
    <row r="4655" spans="1:17" x14ac:dyDescent="0.25">
      <c r="A4655" t="str">
        <f t="shared" si="72"/>
        <v>7_327</v>
      </c>
      <c r="B4655" s="1">
        <v>7</v>
      </c>
      <c r="C4655" s="1">
        <v>327</v>
      </c>
      <c r="D4655" s="1">
        <v>0.28395999999999999</v>
      </c>
      <c r="E4655" s="1">
        <v>1.1993</v>
      </c>
      <c r="F4655" s="1">
        <v>-1.5746E-2</v>
      </c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</row>
    <row r="4656" spans="1:17" x14ac:dyDescent="0.25">
      <c r="A4656" t="str">
        <f t="shared" si="72"/>
        <v>7_328</v>
      </c>
      <c r="B4656" s="1">
        <v>7</v>
      </c>
      <c r="C4656" s="1">
        <v>328</v>
      </c>
      <c r="D4656" s="1">
        <v>0.41776000000000002</v>
      </c>
      <c r="E4656" s="1">
        <v>1.1996</v>
      </c>
      <c r="F4656" s="1">
        <v>-1.3091E-2</v>
      </c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</row>
    <row r="4657" spans="1:17" x14ac:dyDescent="0.25">
      <c r="A4657" t="str">
        <f t="shared" si="72"/>
        <v>7_329</v>
      </c>
      <c r="B4657" s="1">
        <v>7</v>
      </c>
      <c r="C4657" s="1">
        <v>329</v>
      </c>
      <c r="D4657" s="1">
        <v>0.31867000000000001</v>
      </c>
      <c r="E4657" s="1">
        <v>1.1999</v>
      </c>
      <c r="F4657" s="1">
        <v>-7.9863E-3</v>
      </c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</row>
    <row r="4658" spans="1:17" x14ac:dyDescent="0.25">
      <c r="A4658" t="str">
        <f t="shared" si="72"/>
        <v>7_330</v>
      </c>
      <c r="B4658" s="1">
        <v>7</v>
      </c>
      <c r="C4658" s="1">
        <v>330</v>
      </c>
      <c r="D4658" s="1">
        <v>0.76236999999999999</v>
      </c>
      <c r="E4658" s="1">
        <v>1.2004999999999999</v>
      </c>
      <c r="F4658" s="1">
        <v>2.0187E-2</v>
      </c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</row>
    <row r="4659" spans="1:17" x14ac:dyDescent="0.25">
      <c r="A4659" t="str">
        <f t="shared" si="72"/>
        <v>7_331</v>
      </c>
      <c r="B4659" s="1">
        <v>7</v>
      </c>
      <c r="C4659" s="1">
        <v>331</v>
      </c>
      <c r="D4659" s="1">
        <v>1.1152</v>
      </c>
      <c r="E4659" s="1">
        <v>1.2015</v>
      </c>
      <c r="F4659" s="1">
        <v>2.8292E-3</v>
      </c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</row>
    <row r="4660" spans="1:17" x14ac:dyDescent="0.25">
      <c r="A4660" t="str">
        <f t="shared" si="72"/>
        <v>7_332</v>
      </c>
      <c r="B4660" s="1">
        <v>7</v>
      </c>
      <c r="C4660" s="1">
        <v>332</v>
      </c>
      <c r="D4660" s="1">
        <v>0.93664000000000003</v>
      </c>
      <c r="E4660" s="1">
        <v>1.2024999999999999</v>
      </c>
      <c r="F4660" s="1">
        <v>-2.2620000000000001E-2</v>
      </c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</row>
    <row r="4661" spans="1:17" x14ac:dyDescent="0.25">
      <c r="A4661" t="str">
        <f t="shared" si="72"/>
        <v>7_333</v>
      </c>
      <c r="B4661" s="1">
        <v>7</v>
      </c>
      <c r="C4661" s="1">
        <v>333</v>
      </c>
      <c r="D4661" s="1">
        <v>0.78180000000000005</v>
      </c>
      <c r="E4661" s="1">
        <v>1.2034</v>
      </c>
      <c r="F4661" s="1">
        <v>-9.1981000000000007E-3</v>
      </c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</row>
    <row r="4662" spans="1:17" x14ac:dyDescent="0.25">
      <c r="A4662" t="str">
        <f t="shared" si="72"/>
        <v>7_334</v>
      </c>
      <c r="B4662" s="1">
        <v>7</v>
      </c>
      <c r="C4662" s="1">
        <v>334</v>
      </c>
      <c r="D4662" s="1">
        <v>0.52329999999999999</v>
      </c>
      <c r="E4662" s="1">
        <v>1.2040999999999999</v>
      </c>
      <c r="F4662" s="1">
        <v>-2.0060000000000001E-2</v>
      </c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</row>
    <row r="4663" spans="1:17" x14ac:dyDescent="0.25">
      <c r="A4663" t="str">
        <f t="shared" si="72"/>
        <v>7_335</v>
      </c>
      <c r="B4663" s="1">
        <v>7</v>
      </c>
      <c r="C4663" s="1">
        <v>335</v>
      </c>
      <c r="D4663" s="1">
        <v>0.60834999999999995</v>
      </c>
      <c r="E4663" s="1">
        <v>1.2047000000000001</v>
      </c>
      <c r="F4663" s="1">
        <v>-1.5127E-2</v>
      </c>
      <c r="G4663" s="1"/>
      <c r="H4663" s="1"/>
      <c r="I4663" s="1"/>
      <c r="J4663" s="1"/>
      <c r="K4663" s="1"/>
      <c r="L4663" s="1"/>
      <c r="M4663" s="1"/>
      <c r="N4663" s="78"/>
      <c r="O4663" s="1"/>
      <c r="P4663" s="1"/>
      <c r="Q4663" s="1"/>
    </row>
    <row r="4664" spans="1:17" x14ac:dyDescent="0.25">
      <c r="A4664" t="str">
        <f t="shared" si="72"/>
        <v>7_336</v>
      </c>
      <c r="B4664" s="1">
        <v>7</v>
      </c>
      <c r="C4664" s="1">
        <v>336</v>
      </c>
      <c r="D4664" s="1">
        <v>0.82787999999999995</v>
      </c>
      <c r="E4664" s="1">
        <v>1.2054</v>
      </c>
      <c r="F4664" s="1">
        <v>8.2887E-4</v>
      </c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</row>
    <row r="4665" spans="1:17" x14ac:dyDescent="0.25">
      <c r="A4665" t="str">
        <f t="shared" si="72"/>
        <v>7_337</v>
      </c>
      <c r="B4665" s="1">
        <v>7</v>
      </c>
      <c r="C4665" s="1">
        <v>337</v>
      </c>
      <c r="D4665" s="1">
        <v>0.94813000000000003</v>
      </c>
      <c r="E4665" s="1">
        <v>1.2062999999999999</v>
      </c>
      <c r="F4665" s="1">
        <v>-2.8684000000000001E-2</v>
      </c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</row>
    <row r="4666" spans="1:17" x14ac:dyDescent="0.25">
      <c r="A4666" t="str">
        <f t="shared" si="72"/>
        <v>7_338</v>
      </c>
      <c r="B4666" s="1">
        <v>7</v>
      </c>
      <c r="C4666" s="1">
        <v>338</v>
      </c>
      <c r="D4666" s="1">
        <v>0.55173000000000005</v>
      </c>
      <c r="E4666" s="1">
        <v>1.2072000000000001</v>
      </c>
      <c r="F4666" s="1">
        <v>5.0407999999999998E-3</v>
      </c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</row>
    <row r="4667" spans="1:17" x14ac:dyDescent="0.25">
      <c r="A4667" t="str">
        <f t="shared" si="72"/>
        <v>7_339</v>
      </c>
      <c r="B4667" s="1">
        <v>7</v>
      </c>
      <c r="C4667" s="1">
        <v>339</v>
      </c>
      <c r="D4667" s="1">
        <v>0.66820000000000002</v>
      </c>
      <c r="E4667" s="1">
        <v>1.2078</v>
      </c>
      <c r="F4667" s="1">
        <v>1.3122999999999999E-2</v>
      </c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</row>
    <row r="4668" spans="1:17" x14ac:dyDescent="0.25">
      <c r="A4668" t="str">
        <f t="shared" si="72"/>
        <v>7_340</v>
      </c>
      <c r="B4668" s="1">
        <v>7</v>
      </c>
      <c r="C4668" s="1">
        <v>340</v>
      </c>
      <c r="D4668" s="1">
        <v>0.25374999999999998</v>
      </c>
      <c r="E4668" s="1">
        <v>1.2082999999999999</v>
      </c>
      <c r="F4668" s="1">
        <v>-3.9451E-3</v>
      </c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</row>
    <row r="4669" spans="1:17" x14ac:dyDescent="0.25">
      <c r="A4669" t="str">
        <f t="shared" si="72"/>
        <v>7_341</v>
      </c>
      <c r="B4669" s="1">
        <v>7</v>
      </c>
      <c r="C4669" s="1">
        <v>341</v>
      </c>
      <c r="D4669" s="1">
        <v>0.80081999999999998</v>
      </c>
      <c r="E4669" s="1">
        <v>1.2089000000000001</v>
      </c>
      <c r="F4669" s="1">
        <v>2.1697999999999999E-2</v>
      </c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</row>
    <row r="4670" spans="1:17" x14ac:dyDescent="0.25">
      <c r="A4670" t="str">
        <f t="shared" si="72"/>
        <v>7_342</v>
      </c>
      <c r="B4670" s="1">
        <v>7</v>
      </c>
      <c r="C4670" s="1">
        <v>342</v>
      </c>
      <c r="D4670" s="1">
        <v>0.57111000000000001</v>
      </c>
      <c r="E4670" s="1">
        <v>1.2093</v>
      </c>
      <c r="F4670" s="1">
        <v>-2.3255000000000001E-2</v>
      </c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</row>
    <row r="4671" spans="1:17" x14ac:dyDescent="0.25">
      <c r="A4671" t="str">
        <f t="shared" si="72"/>
        <v>7_343</v>
      </c>
      <c r="B4671" s="1">
        <v>7</v>
      </c>
      <c r="C4671" s="1">
        <v>343</v>
      </c>
      <c r="D4671" s="1">
        <v>0.86353000000000002</v>
      </c>
      <c r="E4671" s="1">
        <v>1.21</v>
      </c>
      <c r="F4671" s="1">
        <v>9.2223000000000001E-4</v>
      </c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</row>
    <row r="4672" spans="1:17" x14ac:dyDescent="0.25">
      <c r="A4672" t="str">
        <f t="shared" si="72"/>
        <v>7_344</v>
      </c>
      <c r="B4672" s="1">
        <v>7</v>
      </c>
      <c r="C4672" s="1">
        <v>344</v>
      </c>
      <c r="D4672" s="1">
        <v>1.1645000000000001</v>
      </c>
      <c r="E4672" s="1">
        <v>1.2110000000000001</v>
      </c>
      <c r="F4672" s="1">
        <v>-3.1380000000000002E-3</v>
      </c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</row>
    <row r="4673" spans="1:17" x14ac:dyDescent="0.25">
      <c r="A4673" t="str">
        <f t="shared" si="72"/>
        <v>7_345</v>
      </c>
      <c r="B4673" s="1">
        <v>7</v>
      </c>
      <c r="C4673" s="1">
        <v>345</v>
      </c>
      <c r="D4673" s="1">
        <v>1.2635000000000001</v>
      </c>
      <c r="E4673" s="1">
        <v>1.2121</v>
      </c>
      <c r="F4673" s="1">
        <v>3.0700999999999999E-2</v>
      </c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</row>
    <row r="4674" spans="1:17" x14ac:dyDescent="0.25">
      <c r="A4674" t="str">
        <f t="shared" si="72"/>
        <v>7_346</v>
      </c>
      <c r="B4674" s="1">
        <v>7</v>
      </c>
      <c r="C4674" s="1">
        <v>346</v>
      </c>
      <c r="D4674" s="1">
        <v>1.0061</v>
      </c>
      <c r="E4674" s="1">
        <v>1.2135</v>
      </c>
      <c r="F4674" s="1">
        <v>2.0941000000000001E-2</v>
      </c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</row>
    <row r="4675" spans="1:17" x14ac:dyDescent="0.25">
      <c r="A4675" t="str">
        <f t="shared" ref="A4675:A4738" si="73">B4675&amp;"_"&amp;C4675</f>
        <v>7_347</v>
      </c>
      <c r="B4675" s="1">
        <v>7</v>
      </c>
      <c r="C4675" s="1">
        <v>347</v>
      </c>
      <c r="D4675" s="1">
        <v>0.99107000000000001</v>
      </c>
      <c r="E4675" s="1">
        <v>1.2144999999999999</v>
      </c>
      <c r="F4675" s="1">
        <v>-2.7320000000000001E-2</v>
      </c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</row>
    <row r="4676" spans="1:17" x14ac:dyDescent="0.25">
      <c r="A4676" t="str">
        <f t="shared" si="73"/>
        <v>7_348</v>
      </c>
      <c r="B4676" s="1">
        <v>7</v>
      </c>
      <c r="C4676" s="1">
        <v>348</v>
      </c>
      <c r="D4676" s="1">
        <v>1.1206</v>
      </c>
      <c r="E4676" s="1">
        <v>1.2156</v>
      </c>
      <c r="F4676" s="1">
        <v>2.9155E-2</v>
      </c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</row>
    <row r="4677" spans="1:17" x14ac:dyDescent="0.25">
      <c r="A4677" t="str">
        <f t="shared" si="73"/>
        <v>7_349</v>
      </c>
      <c r="B4677" s="1">
        <v>7</v>
      </c>
      <c r="C4677" s="1">
        <v>349</v>
      </c>
      <c r="D4677" s="1">
        <v>1.0702</v>
      </c>
      <c r="E4677" s="1">
        <v>1.2165999999999999</v>
      </c>
      <c r="F4677" s="1">
        <v>-2.0964999999999998E-3</v>
      </c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</row>
    <row r="4678" spans="1:17" x14ac:dyDescent="0.25">
      <c r="A4678" t="str">
        <f t="shared" si="73"/>
        <v>7_350</v>
      </c>
      <c r="B4678" s="1">
        <v>7</v>
      </c>
      <c r="C4678" s="1">
        <v>350</v>
      </c>
      <c r="D4678" s="1">
        <v>0.83967000000000003</v>
      </c>
      <c r="E4678" s="1">
        <v>1.2175</v>
      </c>
      <c r="F4678" s="1">
        <v>-6.0245000000000003E-3</v>
      </c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</row>
    <row r="4679" spans="1:17" x14ac:dyDescent="0.25">
      <c r="A4679" t="str">
        <f t="shared" si="73"/>
        <v>7_351</v>
      </c>
      <c r="B4679" s="1">
        <v>7</v>
      </c>
      <c r="C4679" s="1">
        <v>351</v>
      </c>
      <c r="D4679" s="1">
        <v>0.89036999999999999</v>
      </c>
      <c r="E4679" s="1">
        <v>1.2183999999999999</v>
      </c>
      <c r="F4679" s="1">
        <v>-9.3497000000000007E-3</v>
      </c>
      <c r="G4679" s="1"/>
      <c r="H4679" s="1"/>
      <c r="I4679" s="1"/>
      <c r="J4679" s="1"/>
      <c r="K4679" s="1"/>
      <c r="L4679" s="1"/>
      <c r="M4679" s="1"/>
      <c r="N4679" s="1"/>
      <c r="O4679" s="78"/>
      <c r="P4679" s="1"/>
      <c r="Q4679" s="78"/>
    </row>
    <row r="4680" spans="1:17" x14ac:dyDescent="0.25">
      <c r="A4680" t="str">
        <f t="shared" si="73"/>
        <v>7_352</v>
      </c>
      <c r="B4680" s="1">
        <v>7</v>
      </c>
      <c r="C4680" s="1">
        <v>352</v>
      </c>
      <c r="D4680" s="1">
        <v>0.69416999999999995</v>
      </c>
      <c r="E4680" s="1">
        <v>1.2192000000000001</v>
      </c>
      <c r="F4680" s="1">
        <v>-1.7267000000000001E-2</v>
      </c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</row>
    <row r="4681" spans="1:17" x14ac:dyDescent="0.25">
      <c r="A4681" t="str">
        <f t="shared" si="73"/>
        <v>7_353</v>
      </c>
      <c r="B4681" s="1">
        <v>7</v>
      </c>
      <c r="C4681" s="1">
        <v>353</v>
      </c>
      <c r="D4681" s="1">
        <v>0.91274</v>
      </c>
      <c r="E4681" s="1">
        <v>1.2201</v>
      </c>
      <c r="F4681" s="1">
        <v>-2.1813000000000002E-3</v>
      </c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</row>
    <row r="4682" spans="1:17" x14ac:dyDescent="0.25">
      <c r="A4682" t="str">
        <f t="shared" si="73"/>
        <v>7_354</v>
      </c>
      <c r="B4682" s="1">
        <v>7</v>
      </c>
      <c r="C4682" s="1">
        <v>354</v>
      </c>
      <c r="D4682" s="1">
        <v>0.63353999999999999</v>
      </c>
      <c r="E4682" s="1">
        <v>1.2209000000000001</v>
      </c>
      <c r="F4682" s="1">
        <v>-2.4229E-3</v>
      </c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</row>
    <row r="4683" spans="1:17" x14ac:dyDescent="0.25">
      <c r="A4683" t="str">
        <f t="shared" si="73"/>
        <v>7_355</v>
      </c>
      <c r="B4683" s="1">
        <v>7</v>
      </c>
      <c r="C4683" s="1">
        <v>355</v>
      </c>
      <c r="D4683" s="1">
        <v>1.4156</v>
      </c>
      <c r="E4683" s="1">
        <v>1.2219</v>
      </c>
      <c r="F4683" s="1">
        <v>-1.2813E-2</v>
      </c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</row>
    <row r="4684" spans="1:17" x14ac:dyDescent="0.25">
      <c r="A4684" t="str">
        <f t="shared" si="73"/>
        <v>7_356</v>
      </c>
      <c r="B4684" s="1">
        <v>7</v>
      </c>
      <c r="C4684" s="1">
        <v>356</v>
      </c>
      <c r="D4684" s="1">
        <v>1.2685</v>
      </c>
      <c r="E4684" s="1">
        <v>1.2234</v>
      </c>
      <c r="F4684" s="1">
        <v>2.1375000000000002E-2</v>
      </c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</row>
    <row r="4685" spans="1:17" x14ac:dyDescent="0.25">
      <c r="A4685" t="str">
        <f t="shared" si="73"/>
        <v>7_357</v>
      </c>
      <c r="B4685" s="1">
        <v>7</v>
      </c>
      <c r="C4685" s="1">
        <v>357</v>
      </c>
      <c r="D4685" s="1">
        <v>1.3714999999999999</v>
      </c>
      <c r="E4685" s="1">
        <v>1.2244999999999999</v>
      </c>
      <c r="F4685" s="1">
        <v>3.0575000000000001E-2</v>
      </c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</row>
    <row r="4686" spans="1:17" x14ac:dyDescent="0.25">
      <c r="A4686" t="str">
        <f t="shared" si="73"/>
        <v>7_358</v>
      </c>
      <c r="B4686" s="1">
        <v>7</v>
      </c>
      <c r="C4686" s="1">
        <v>358</v>
      </c>
      <c r="D4686" s="1">
        <v>1.3565</v>
      </c>
      <c r="E4686" s="1">
        <v>1.2258</v>
      </c>
      <c r="F4686" s="1">
        <v>1.116E-2</v>
      </c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</row>
    <row r="4687" spans="1:17" x14ac:dyDescent="0.25">
      <c r="A4687" t="str">
        <f t="shared" si="73"/>
        <v>7_359</v>
      </c>
      <c r="B4687" s="1">
        <v>7</v>
      </c>
      <c r="C4687" s="1">
        <v>359</v>
      </c>
      <c r="D4687" s="1">
        <v>1.6702999999999999</v>
      </c>
      <c r="E4687" s="1">
        <v>1.2274</v>
      </c>
      <c r="F4687" s="1">
        <v>-3.2316999999999999E-2</v>
      </c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</row>
    <row r="4688" spans="1:17" x14ac:dyDescent="0.25">
      <c r="A4688" t="str">
        <f t="shared" si="73"/>
        <v>7_360</v>
      </c>
      <c r="B4688" s="1">
        <v>7</v>
      </c>
      <c r="C4688" s="1">
        <v>360</v>
      </c>
      <c r="D4688" s="1">
        <v>1.2825</v>
      </c>
      <c r="E4688" s="1">
        <v>1.2287999999999999</v>
      </c>
      <c r="F4688" s="1">
        <v>2.1648000000000001E-2</v>
      </c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</row>
    <row r="4689" spans="1:17" x14ac:dyDescent="0.25">
      <c r="A4689" t="str">
        <f t="shared" si="73"/>
        <v>7_361</v>
      </c>
      <c r="B4689" s="1">
        <v>7</v>
      </c>
      <c r="C4689" s="1">
        <v>361</v>
      </c>
      <c r="D4689" s="1">
        <v>1.4322999999999999</v>
      </c>
      <c r="E4689" s="1">
        <v>1.2301</v>
      </c>
      <c r="F4689" s="1">
        <v>1.0024E-2</v>
      </c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</row>
    <row r="4690" spans="1:17" x14ac:dyDescent="0.25">
      <c r="A4690" t="str">
        <f t="shared" si="73"/>
        <v>7_362</v>
      </c>
      <c r="B4690" s="1">
        <v>7</v>
      </c>
      <c r="C4690" s="1">
        <v>362</v>
      </c>
      <c r="D4690" s="1">
        <v>1.7924</v>
      </c>
      <c r="E4690" s="1">
        <v>1.2317</v>
      </c>
      <c r="F4690" s="1">
        <v>2.1917999999999998E-3</v>
      </c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</row>
    <row r="4691" spans="1:17" x14ac:dyDescent="0.25">
      <c r="A4691" t="str">
        <f t="shared" si="73"/>
        <v>7_363</v>
      </c>
      <c r="B4691" s="1">
        <v>7</v>
      </c>
      <c r="C4691" s="1">
        <v>363</v>
      </c>
      <c r="D4691" s="1">
        <v>1.5739000000000001</v>
      </c>
      <c r="E4691" s="1">
        <v>1.2334000000000001</v>
      </c>
      <c r="F4691" s="1">
        <v>1.3611000000000001E-3</v>
      </c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</row>
    <row r="4692" spans="1:17" x14ac:dyDescent="0.25">
      <c r="A4692" t="str">
        <f t="shared" si="73"/>
        <v>7_364</v>
      </c>
      <c r="B4692" s="1">
        <v>7</v>
      </c>
      <c r="C4692" s="1">
        <v>364</v>
      </c>
      <c r="D4692" s="1">
        <v>1.8134999999999999</v>
      </c>
      <c r="E4692" s="1">
        <v>1.2354000000000001</v>
      </c>
      <c r="F4692" s="1">
        <v>1.8489999999999999E-2</v>
      </c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</row>
    <row r="4693" spans="1:17" x14ac:dyDescent="0.25">
      <c r="A4693" t="str">
        <f t="shared" si="73"/>
        <v>7_365</v>
      </c>
      <c r="B4693" s="1">
        <v>7</v>
      </c>
      <c r="C4693" s="1">
        <v>365</v>
      </c>
      <c r="D4693" s="1">
        <v>1.9551000000000001</v>
      </c>
      <c r="E4693" s="1">
        <v>1.2375</v>
      </c>
      <c r="F4693" s="1">
        <v>-6.4603999999999998E-3</v>
      </c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</row>
    <row r="4694" spans="1:17" x14ac:dyDescent="0.25">
      <c r="A4694" t="str">
        <f t="shared" si="73"/>
        <v>7_366</v>
      </c>
      <c r="B4694" s="1">
        <v>7</v>
      </c>
      <c r="C4694" s="1">
        <v>366</v>
      </c>
      <c r="D4694" s="1">
        <v>2.7808999999999999</v>
      </c>
      <c r="E4694" s="1">
        <v>1.24</v>
      </c>
      <c r="F4694" s="1">
        <v>1.5510999999999999E-3</v>
      </c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</row>
    <row r="4695" spans="1:17" x14ac:dyDescent="0.25">
      <c r="A4695" t="str">
        <f t="shared" si="73"/>
        <v>7_367</v>
      </c>
      <c r="B4695" s="1">
        <v>7</v>
      </c>
      <c r="C4695" s="1">
        <v>367</v>
      </c>
      <c r="D4695" s="1">
        <v>2.7804000000000002</v>
      </c>
      <c r="E4695" s="1">
        <v>1.2427999999999999</v>
      </c>
      <c r="F4695" s="1">
        <v>2.3326E-2</v>
      </c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</row>
    <row r="4696" spans="1:17" x14ac:dyDescent="0.25">
      <c r="A4696" t="str">
        <f t="shared" si="73"/>
        <v>7_368</v>
      </c>
      <c r="B4696" s="1">
        <v>7</v>
      </c>
      <c r="C4696" s="1">
        <v>368</v>
      </c>
      <c r="D4696" s="1">
        <v>2.4007999999999998</v>
      </c>
      <c r="E4696" s="1">
        <v>1.2456</v>
      </c>
      <c r="F4696" s="1">
        <v>-2.5731E-2</v>
      </c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</row>
    <row r="4697" spans="1:17" x14ac:dyDescent="0.25">
      <c r="A4697" t="str">
        <f t="shared" si="73"/>
        <v>7_369</v>
      </c>
      <c r="B4697" s="1">
        <v>7</v>
      </c>
      <c r="C4697" s="1">
        <v>369</v>
      </c>
      <c r="D4697" s="1">
        <v>2.1877</v>
      </c>
      <c r="E4697" s="1">
        <v>1.2479</v>
      </c>
      <c r="F4697" s="1">
        <v>5.0137000000000003E-3</v>
      </c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</row>
    <row r="4698" spans="1:17" x14ac:dyDescent="0.25">
      <c r="A4698" t="str">
        <f t="shared" si="73"/>
        <v>7_370</v>
      </c>
      <c r="B4698" s="1">
        <v>7</v>
      </c>
      <c r="C4698" s="1">
        <v>370</v>
      </c>
      <c r="D4698" s="1">
        <v>2.3551000000000002</v>
      </c>
      <c r="E4698" s="1">
        <v>1.2503</v>
      </c>
      <c r="F4698" s="1">
        <v>-1.4839E-3</v>
      </c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</row>
    <row r="4699" spans="1:17" x14ac:dyDescent="0.25">
      <c r="A4699" t="str">
        <f t="shared" si="73"/>
        <v>7_371</v>
      </c>
      <c r="B4699" s="1">
        <v>7</v>
      </c>
      <c r="C4699" s="1">
        <v>371</v>
      </c>
      <c r="D4699" s="1">
        <v>2.5897999999999999</v>
      </c>
      <c r="E4699" s="1">
        <v>1.2529999999999999</v>
      </c>
      <c r="F4699" s="1">
        <v>8.4881999999999996E-3</v>
      </c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</row>
    <row r="4700" spans="1:17" x14ac:dyDescent="0.25">
      <c r="A4700" t="str">
        <f t="shared" si="73"/>
        <v>7_372</v>
      </c>
      <c r="B4700" s="1">
        <v>7</v>
      </c>
      <c r="C4700" s="1">
        <v>372</v>
      </c>
      <c r="D4700" s="1">
        <v>2.4706999999999999</v>
      </c>
      <c r="E4700" s="1">
        <v>1.2557</v>
      </c>
      <c r="F4700" s="1">
        <v>2.5898000000000001E-2</v>
      </c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</row>
    <row r="4701" spans="1:17" x14ac:dyDescent="0.25">
      <c r="A4701" t="str">
        <f t="shared" si="73"/>
        <v>7_373</v>
      </c>
      <c r="B4701" s="1">
        <v>7</v>
      </c>
      <c r="C4701" s="1">
        <v>373</v>
      </c>
      <c r="D4701" s="1">
        <v>3.2231000000000001</v>
      </c>
      <c r="E4701" s="1">
        <v>1.2585999999999999</v>
      </c>
      <c r="F4701" s="1">
        <v>-1.1136999999999999E-2</v>
      </c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</row>
    <row r="4702" spans="1:17" x14ac:dyDescent="0.25">
      <c r="A4702" t="str">
        <f t="shared" si="73"/>
        <v>7_374</v>
      </c>
      <c r="B4702" s="1">
        <v>7</v>
      </c>
      <c r="C4702" s="1">
        <v>374</v>
      </c>
      <c r="D4702" s="1">
        <v>3.5790000000000002</v>
      </c>
      <c r="E4702" s="1">
        <v>1.2622</v>
      </c>
      <c r="F4702" s="1">
        <v>2.8704E-2</v>
      </c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</row>
    <row r="4703" spans="1:17" x14ac:dyDescent="0.25">
      <c r="A4703" t="str">
        <f t="shared" si="73"/>
        <v>7_375</v>
      </c>
      <c r="B4703" s="1">
        <v>7</v>
      </c>
      <c r="C4703" s="1">
        <v>375</v>
      </c>
      <c r="D4703" s="1">
        <v>4.2866</v>
      </c>
      <c r="E4703" s="1">
        <v>1.2663</v>
      </c>
      <c r="F4703" s="1">
        <v>1.5518000000000001E-2</v>
      </c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</row>
    <row r="4704" spans="1:17" x14ac:dyDescent="0.25">
      <c r="A4704" t="str">
        <f t="shared" si="73"/>
        <v>7_376</v>
      </c>
      <c r="B4704" s="1">
        <v>7</v>
      </c>
      <c r="C4704" s="1">
        <v>376</v>
      </c>
      <c r="D4704" s="1">
        <v>4.6302000000000003</v>
      </c>
      <c r="E4704" s="1">
        <v>1.2710999999999999</v>
      </c>
      <c r="F4704" s="1">
        <v>1.0596E-2</v>
      </c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</row>
    <row r="4705" spans="1:17" x14ac:dyDescent="0.25">
      <c r="A4705" t="str">
        <f t="shared" si="73"/>
        <v>7_377</v>
      </c>
      <c r="B4705" s="1">
        <v>7</v>
      </c>
      <c r="C4705" s="1">
        <v>377</v>
      </c>
      <c r="D4705" s="1">
        <v>4.3574000000000002</v>
      </c>
      <c r="E4705" s="1">
        <v>1.2759</v>
      </c>
      <c r="F4705" s="1">
        <v>-1.4468999999999999E-2</v>
      </c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</row>
    <row r="4706" spans="1:17" x14ac:dyDescent="0.25">
      <c r="A4706" t="str">
        <f t="shared" si="73"/>
        <v>7_378</v>
      </c>
      <c r="B4706" s="1">
        <v>7</v>
      </c>
      <c r="C4706" s="1">
        <v>378</v>
      </c>
      <c r="D4706" s="1">
        <v>4.1962000000000002</v>
      </c>
      <c r="E4706" s="1">
        <v>1.2804</v>
      </c>
      <c r="F4706" s="1">
        <v>-1.6484E-3</v>
      </c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</row>
    <row r="4707" spans="1:17" x14ac:dyDescent="0.25">
      <c r="A4707" t="str">
        <f t="shared" si="73"/>
        <v>7_379</v>
      </c>
      <c r="B4707" s="1">
        <v>7</v>
      </c>
      <c r="C4707" s="1">
        <v>379</v>
      </c>
      <c r="D4707" s="1">
        <v>4.3188000000000004</v>
      </c>
      <c r="E4707" s="1">
        <v>1.2849999999999999</v>
      </c>
      <c r="F4707" s="1">
        <v>1.6854999999999998E-2</v>
      </c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</row>
    <row r="4708" spans="1:17" x14ac:dyDescent="0.25">
      <c r="A4708" t="str">
        <f t="shared" si="73"/>
        <v>7_380</v>
      </c>
      <c r="B4708" s="1">
        <v>7</v>
      </c>
      <c r="C4708" s="1">
        <v>380</v>
      </c>
      <c r="D4708" s="1">
        <v>4.1173000000000002</v>
      </c>
      <c r="E4708" s="1">
        <v>1.2896000000000001</v>
      </c>
      <c r="F4708" s="1">
        <v>4.0993000000000002E-3</v>
      </c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</row>
    <row r="4709" spans="1:17" x14ac:dyDescent="0.25">
      <c r="A4709" t="str">
        <f t="shared" si="73"/>
        <v>7_381</v>
      </c>
      <c r="B4709" s="1">
        <v>7</v>
      </c>
      <c r="C4709" s="1">
        <v>381</v>
      </c>
      <c r="D4709" s="1">
        <v>4.0468999999999999</v>
      </c>
      <c r="E4709" s="1">
        <v>1.294</v>
      </c>
      <c r="F4709" s="1">
        <v>-3.0890000000000002E-3</v>
      </c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</row>
    <row r="4710" spans="1:17" x14ac:dyDescent="0.25">
      <c r="A4710" t="str">
        <f t="shared" si="73"/>
        <v>7_382</v>
      </c>
      <c r="B4710" s="1">
        <v>7</v>
      </c>
      <c r="C4710" s="1">
        <v>382</v>
      </c>
      <c r="D4710" s="1">
        <v>4.1592000000000002</v>
      </c>
      <c r="E4710" s="1">
        <v>1.2984</v>
      </c>
      <c r="F4710" s="1">
        <v>5.2652000000000003E-3</v>
      </c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</row>
    <row r="4711" spans="1:17" x14ac:dyDescent="0.25">
      <c r="A4711" t="str">
        <f t="shared" si="73"/>
        <v>7_383</v>
      </c>
      <c r="B4711" s="1">
        <v>7</v>
      </c>
      <c r="C4711" s="1">
        <v>383</v>
      </c>
      <c r="D4711" s="1">
        <v>4.1738</v>
      </c>
      <c r="E4711" s="1">
        <v>1.3028999999999999</v>
      </c>
      <c r="F4711" s="1">
        <v>1.1077E-2</v>
      </c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</row>
    <row r="4712" spans="1:17" x14ac:dyDescent="0.25">
      <c r="A4712" t="str">
        <f t="shared" si="73"/>
        <v>7_384</v>
      </c>
      <c r="B4712" s="1">
        <v>7</v>
      </c>
      <c r="C4712" s="1">
        <v>384</v>
      </c>
      <c r="D4712" s="1">
        <v>4.4085999999999999</v>
      </c>
      <c r="E4712" s="1">
        <v>1.3076000000000001</v>
      </c>
      <c r="F4712" s="1">
        <v>-1.4877E-3</v>
      </c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</row>
    <row r="4713" spans="1:17" x14ac:dyDescent="0.25">
      <c r="A4713" t="str">
        <f t="shared" si="73"/>
        <v>7_385</v>
      </c>
      <c r="B4713" s="1">
        <v>7</v>
      </c>
      <c r="C4713" s="1">
        <v>385</v>
      </c>
      <c r="D4713" s="1">
        <v>4.2476000000000003</v>
      </c>
      <c r="E4713" s="1">
        <v>1.3122</v>
      </c>
      <c r="F4713" s="1">
        <v>1.1806000000000001E-2</v>
      </c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</row>
    <row r="4714" spans="1:17" x14ac:dyDescent="0.25">
      <c r="A4714" t="str">
        <f t="shared" si="73"/>
        <v>7_386</v>
      </c>
      <c r="B4714" s="1">
        <v>7</v>
      </c>
      <c r="C4714" s="1">
        <v>386</v>
      </c>
      <c r="D4714" s="1">
        <v>3.8889</v>
      </c>
      <c r="E4714" s="1">
        <v>1.3167</v>
      </c>
      <c r="F4714" s="1">
        <v>-6.8551999999999997E-3</v>
      </c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</row>
    <row r="4715" spans="1:17" x14ac:dyDescent="0.25">
      <c r="A4715" t="str">
        <f t="shared" si="73"/>
        <v>7_387</v>
      </c>
      <c r="B4715" s="1">
        <v>7</v>
      </c>
      <c r="C4715" s="1">
        <v>387</v>
      </c>
      <c r="D4715" s="1">
        <v>3.5847000000000002</v>
      </c>
      <c r="E4715" s="1">
        <v>1.3208</v>
      </c>
      <c r="F4715" s="1">
        <v>1.1108E-2</v>
      </c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</row>
    <row r="4716" spans="1:17" x14ac:dyDescent="0.25">
      <c r="A4716" t="str">
        <f t="shared" si="73"/>
        <v>7_388</v>
      </c>
      <c r="B4716" s="1">
        <v>7</v>
      </c>
      <c r="C4716" s="1">
        <v>388</v>
      </c>
      <c r="D4716" s="1">
        <v>3.6597</v>
      </c>
      <c r="E4716" s="1">
        <v>1.3247</v>
      </c>
      <c r="F4716" s="1">
        <v>1.7349E-2</v>
      </c>
      <c r="G4716" s="1"/>
      <c r="H4716" s="1"/>
      <c r="I4716" s="1"/>
      <c r="J4716" s="1"/>
      <c r="K4716" s="1"/>
      <c r="L4716" s="1"/>
      <c r="M4716" s="1"/>
      <c r="N4716" s="1"/>
      <c r="O4716" s="1"/>
      <c r="P4716" s="78"/>
      <c r="Q4716" s="78"/>
    </row>
    <row r="4717" spans="1:17" x14ac:dyDescent="0.25">
      <c r="A4717" t="str">
        <f t="shared" si="73"/>
        <v>7_389</v>
      </c>
      <c r="B4717" s="1">
        <v>7</v>
      </c>
      <c r="C4717" s="1">
        <v>389</v>
      </c>
      <c r="D4717" s="1">
        <v>4.0282</v>
      </c>
      <c r="E4717" s="1">
        <v>1.329</v>
      </c>
      <c r="F4717" s="1">
        <v>2.5238E-2</v>
      </c>
      <c r="G4717" s="1"/>
      <c r="H4717" s="1"/>
      <c r="I4717" s="1"/>
      <c r="J4717" s="1"/>
      <c r="K4717" s="1"/>
      <c r="L4717" s="1"/>
      <c r="M4717" s="78"/>
      <c r="N4717" s="1"/>
      <c r="O4717" s="1"/>
      <c r="P4717" s="1"/>
      <c r="Q4717" s="1"/>
    </row>
    <row r="4718" spans="1:17" x14ac:dyDescent="0.25">
      <c r="A4718" t="str">
        <f t="shared" si="73"/>
        <v>7_390</v>
      </c>
      <c r="B4718" s="1">
        <v>7</v>
      </c>
      <c r="C4718" s="1">
        <v>390</v>
      </c>
      <c r="D4718" s="1">
        <v>4.6555</v>
      </c>
      <c r="E4718" s="1">
        <v>1.3337000000000001</v>
      </c>
      <c r="F4718" s="1">
        <v>-4.7428000000000001E-3</v>
      </c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</row>
    <row r="4719" spans="1:17" x14ac:dyDescent="0.25">
      <c r="A4719" t="str">
        <f t="shared" si="73"/>
        <v>7_391</v>
      </c>
      <c r="B4719" s="1">
        <v>7</v>
      </c>
      <c r="C4719" s="1">
        <v>391</v>
      </c>
      <c r="D4719" s="1">
        <v>4.9870999999999999</v>
      </c>
      <c r="E4719" s="1">
        <v>1.3391</v>
      </c>
      <c r="F4719" s="1">
        <v>-8.7081999999999993E-3</v>
      </c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</row>
    <row r="4720" spans="1:17" x14ac:dyDescent="0.25">
      <c r="A4720" t="str">
        <f t="shared" si="73"/>
        <v>7_392</v>
      </c>
      <c r="B4720" s="1">
        <v>7</v>
      </c>
      <c r="C4720" s="1">
        <v>392</v>
      </c>
      <c r="D4720" s="1">
        <v>4.8479000000000001</v>
      </c>
      <c r="E4720" s="1">
        <v>1.3446</v>
      </c>
      <c r="F4720" s="1">
        <v>1.0220999999999999E-2</v>
      </c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</row>
    <row r="4721" spans="1:17" x14ac:dyDescent="0.25">
      <c r="A4721" t="str">
        <f t="shared" si="73"/>
        <v>7_393</v>
      </c>
      <c r="B4721" s="1">
        <v>7</v>
      </c>
      <c r="C4721" s="1">
        <v>393</v>
      </c>
      <c r="D4721" s="1">
        <v>4.9752999999999998</v>
      </c>
      <c r="E4721" s="1">
        <v>1.3502000000000001</v>
      </c>
      <c r="F4721" s="1">
        <v>-2.1295000000000001E-2</v>
      </c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</row>
    <row r="4722" spans="1:17" x14ac:dyDescent="0.25">
      <c r="A4722" t="str">
        <f t="shared" si="73"/>
        <v>7_394</v>
      </c>
      <c r="B4722" s="1">
        <v>7</v>
      </c>
      <c r="C4722" s="1">
        <v>394</v>
      </c>
      <c r="D4722" s="1">
        <v>4.6063999999999998</v>
      </c>
      <c r="E4722" s="1">
        <v>1.3555999999999999</v>
      </c>
      <c r="F4722" s="1">
        <v>-1.7996000000000002E-2</v>
      </c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</row>
    <row r="4723" spans="1:17" x14ac:dyDescent="0.25">
      <c r="A4723" t="str">
        <f t="shared" si="73"/>
        <v>7_395</v>
      </c>
      <c r="B4723" s="1">
        <v>7</v>
      </c>
      <c r="C4723" s="1">
        <v>395</v>
      </c>
      <c r="D4723" s="1">
        <v>4.5250000000000004</v>
      </c>
      <c r="E4723" s="1">
        <v>1.3608</v>
      </c>
      <c r="F4723" s="1">
        <v>-6.9534999999999996E-3</v>
      </c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</row>
    <row r="4724" spans="1:17" x14ac:dyDescent="0.25">
      <c r="A4724" t="str">
        <f t="shared" si="73"/>
        <v>7_396</v>
      </c>
      <c r="B4724" s="1">
        <v>7</v>
      </c>
      <c r="C4724" s="1">
        <v>396</v>
      </c>
      <c r="D4724" s="1">
        <v>4.6698000000000004</v>
      </c>
      <c r="E4724" s="1">
        <v>1.3661000000000001</v>
      </c>
      <c r="F4724" s="1">
        <v>1.0179000000000001E-2</v>
      </c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</row>
    <row r="4725" spans="1:17" x14ac:dyDescent="0.25">
      <c r="A4725" t="str">
        <f t="shared" si="73"/>
        <v>7_397</v>
      </c>
      <c r="B4725" s="1">
        <v>7</v>
      </c>
      <c r="C4725" s="1">
        <v>397</v>
      </c>
      <c r="D4725" s="1">
        <v>4.3396999999999997</v>
      </c>
      <c r="E4725" s="1">
        <v>1.3712</v>
      </c>
      <c r="F4725" s="1">
        <v>-1.1167E-2</v>
      </c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</row>
    <row r="4726" spans="1:17" x14ac:dyDescent="0.25">
      <c r="A4726" t="str">
        <f t="shared" si="73"/>
        <v>7_398</v>
      </c>
      <c r="B4726" s="1">
        <v>7</v>
      </c>
      <c r="C4726" s="1">
        <v>398</v>
      </c>
      <c r="D4726" s="1">
        <v>3.98</v>
      </c>
      <c r="E4726" s="1">
        <v>1.3759999999999999</v>
      </c>
      <c r="F4726" s="1">
        <v>-7.9638999999999995E-3</v>
      </c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</row>
    <row r="4727" spans="1:17" x14ac:dyDescent="0.25">
      <c r="A4727" t="str">
        <f t="shared" si="73"/>
        <v>7_399</v>
      </c>
      <c r="B4727" s="1">
        <v>7</v>
      </c>
      <c r="C4727" s="1">
        <v>399</v>
      </c>
      <c r="D4727" s="1">
        <v>4.0593000000000004</v>
      </c>
      <c r="E4727" s="1">
        <v>1.3806</v>
      </c>
      <c r="F4727" s="1">
        <v>3.4930000000000003E-2</v>
      </c>
      <c r="G4727" s="1"/>
      <c r="H4727" s="1"/>
      <c r="I4727" s="1"/>
      <c r="J4727" s="1"/>
      <c r="K4727" s="1"/>
      <c r="L4727" s="1"/>
      <c r="M4727" s="1"/>
      <c r="N4727" s="1"/>
      <c r="O4727" s="1"/>
      <c r="P4727" s="78"/>
      <c r="Q4727" s="78"/>
    </row>
    <row r="4728" spans="1:17" x14ac:dyDescent="0.25">
      <c r="A4728" t="str">
        <f t="shared" si="73"/>
        <v>7_400</v>
      </c>
      <c r="B4728" s="1">
        <v>7</v>
      </c>
      <c r="C4728" s="1">
        <v>400</v>
      </c>
      <c r="D4728" s="1">
        <v>3.5701000000000001</v>
      </c>
      <c r="E4728" s="1">
        <v>1.3849</v>
      </c>
      <c r="F4728" s="1">
        <v>1.0381E-2</v>
      </c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</row>
    <row r="4729" spans="1:17" x14ac:dyDescent="0.25">
      <c r="A4729" t="str">
        <f t="shared" si="73"/>
        <v>7_401</v>
      </c>
      <c r="B4729" s="1">
        <v>7</v>
      </c>
      <c r="C4729" s="1">
        <v>401</v>
      </c>
      <c r="D4729" s="1">
        <v>3.5415000000000001</v>
      </c>
      <c r="E4729" s="1">
        <v>1.389</v>
      </c>
      <c r="F4729" s="1">
        <v>9.8269000000000004E-5</v>
      </c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</row>
    <row r="4730" spans="1:17" x14ac:dyDescent="0.25">
      <c r="A4730" t="str">
        <f t="shared" si="73"/>
        <v>7_402</v>
      </c>
      <c r="B4730" s="1">
        <v>7</v>
      </c>
      <c r="C4730" s="1">
        <v>402</v>
      </c>
      <c r="D4730" s="1">
        <v>3.8807999999999998</v>
      </c>
      <c r="E4730" s="1">
        <v>1.3933</v>
      </c>
      <c r="F4730" s="1">
        <v>-1.6138999999999999E-3</v>
      </c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</row>
    <row r="4731" spans="1:17" x14ac:dyDescent="0.25">
      <c r="A4731" t="str">
        <f t="shared" si="73"/>
        <v>7_403</v>
      </c>
      <c r="B4731" s="1">
        <v>7</v>
      </c>
      <c r="C4731" s="1">
        <v>403</v>
      </c>
      <c r="D4731" s="1">
        <v>3.8824999999999998</v>
      </c>
      <c r="E4731" s="1">
        <v>1.3976999999999999</v>
      </c>
      <c r="F4731" s="1">
        <v>-4.6563000000000004E-3</v>
      </c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</row>
    <row r="4732" spans="1:17" x14ac:dyDescent="0.25">
      <c r="A4732" t="str">
        <f t="shared" si="73"/>
        <v>7_404</v>
      </c>
      <c r="B4732" s="1">
        <v>7</v>
      </c>
      <c r="C4732" s="1">
        <v>404</v>
      </c>
      <c r="D4732" s="1">
        <v>3.8925999999999998</v>
      </c>
      <c r="E4732" s="1">
        <v>1.4023000000000001</v>
      </c>
      <c r="F4732" s="1">
        <v>7.0677999999999995E-4</v>
      </c>
      <c r="G4732" s="1"/>
      <c r="H4732" s="1"/>
      <c r="I4732" s="1"/>
      <c r="J4732" s="1"/>
      <c r="K4732" s="1"/>
      <c r="L4732" s="78"/>
      <c r="M4732" s="1"/>
      <c r="N4732" s="1"/>
      <c r="O4732" s="1"/>
      <c r="P4732" s="1"/>
      <c r="Q4732" s="1"/>
    </row>
    <row r="4733" spans="1:17" x14ac:dyDescent="0.25">
      <c r="A4733" t="str">
        <f t="shared" si="73"/>
        <v>7_405</v>
      </c>
      <c r="B4733" s="1">
        <v>7</v>
      </c>
      <c r="C4733" s="1">
        <v>405</v>
      </c>
      <c r="D4733" s="1">
        <v>3.9249000000000001</v>
      </c>
      <c r="E4733" s="1">
        <v>1.4068000000000001</v>
      </c>
      <c r="F4733" s="1">
        <v>4.2151999999999997E-3</v>
      </c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</row>
    <row r="4734" spans="1:17" x14ac:dyDescent="0.25">
      <c r="A4734" t="str">
        <f t="shared" si="73"/>
        <v>7_406</v>
      </c>
      <c r="B4734" s="1">
        <v>7</v>
      </c>
      <c r="C4734" s="1">
        <v>406</v>
      </c>
      <c r="D4734" s="1">
        <v>3.7501000000000002</v>
      </c>
      <c r="E4734" s="1">
        <v>1.4113</v>
      </c>
      <c r="F4734" s="1">
        <v>4.6879000000000001E-3</v>
      </c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</row>
    <row r="4735" spans="1:17" x14ac:dyDescent="0.25">
      <c r="A4735" t="str">
        <f t="shared" si="73"/>
        <v>7_407</v>
      </c>
      <c r="B4735" s="1">
        <v>7</v>
      </c>
      <c r="C4735" s="1">
        <v>407</v>
      </c>
      <c r="D4735" s="1">
        <v>3.3936000000000002</v>
      </c>
      <c r="E4735" s="1">
        <v>1.4155</v>
      </c>
      <c r="F4735" s="1">
        <v>-8.5001999999999994E-3</v>
      </c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</row>
    <row r="4736" spans="1:17" x14ac:dyDescent="0.25">
      <c r="A4736" t="str">
        <f t="shared" si="73"/>
        <v>7_408</v>
      </c>
      <c r="B4736" s="1">
        <v>7</v>
      </c>
      <c r="C4736" s="1">
        <v>408</v>
      </c>
      <c r="D4736" s="1">
        <v>2.9089</v>
      </c>
      <c r="E4736" s="1">
        <v>1.4193</v>
      </c>
      <c r="F4736" s="1">
        <v>1.0441000000000001E-2</v>
      </c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</row>
    <row r="4737" spans="1:17" x14ac:dyDescent="0.25">
      <c r="A4737" t="str">
        <f t="shared" si="73"/>
        <v>7_409</v>
      </c>
      <c r="B4737" s="1">
        <v>7</v>
      </c>
      <c r="C4737" s="1">
        <v>409</v>
      </c>
      <c r="D4737" s="1">
        <v>3.0036</v>
      </c>
      <c r="E4737" s="1">
        <v>1.4228000000000001</v>
      </c>
      <c r="F4737" s="1">
        <v>-7.9129000000000005E-3</v>
      </c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</row>
    <row r="4738" spans="1:17" x14ac:dyDescent="0.25">
      <c r="A4738" t="str">
        <f t="shared" si="73"/>
        <v>7_410</v>
      </c>
      <c r="B4738" s="1">
        <v>7</v>
      </c>
      <c r="C4738" s="1">
        <v>410</v>
      </c>
      <c r="D4738" s="1">
        <v>2.2302</v>
      </c>
      <c r="E4738" s="1">
        <v>1.4258999999999999</v>
      </c>
      <c r="F4738" s="1">
        <v>-1.6851000000000001E-2</v>
      </c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</row>
    <row r="4739" spans="1:17" x14ac:dyDescent="0.25">
      <c r="A4739" t="str">
        <f t="shared" ref="A4739:A4802" si="74">B4739&amp;"_"&amp;C4739</f>
        <v>7_411</v>
      </c>
      <c r="B4739" s="1">
        <v>7</v>
      </c>
      <c r="C4739" s="1">
        <v>411</v>
      </c>
      <c r="D4739" s="1">
        <v>2.5785</v>
      </c>
      <c r="E4739" s="1">
        <v>1.4288000000000001</v>
      </c>
      <c r="F4739" s="1">
        <v>7.2157000000000002E-3</v>
      </c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</row>
    <row r="4740" spans="1:17" x14ac:dyDescent="0.25">
      <c r="A4740" t="str">
        <f t="shared" si="74"/>
        <v>7_412</v>
      </c>
      <c r="B4740" s="1">
        <v>7</v>
      </c>
      <c r="C4740" s="1">
        <v>412</v>
      </c>
      <c r="D4740" s="1">
        <v>2.5989</v>
      </c>
      <c r="E4740" s="1">
        <v>1.4317</v>
      </c>
      <c r="F4740" s="1">
        <v>9.8989999999999998E-3</v>
      </c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</row>
    <row r="4741" spans="1:17" x14ac:dyDescent="0.25">
      <c r="A4741" t="str">
        <f t="shared" si="74"/>
        <v>7_413</v>
      </c>
      <c r="B4741" s="1">
        <v>7</v>
      </c>
      <c r="C4741" s="1">
        <v>413</v>
      </c>
      <c r="D4741" s="1">
        <v>2.4239999999999999</v>
      </c>
      <c r="E4741" s="1">
        <v>1.4348000000000001</v>
      </c>
      <c r="F4741" s="1">
        <v>-1.0191E-2</v>
      </c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</row>
    <row r="4742" spans="1:17" x14ac:dyDescent="0.25">
      <c r="A4742" t="str">
        <f t="shared" si="74"/>
        <v>7_414</v>
      </c>
      <c r="B4742" s="1">
        <v>7</v>
      </c>
      <c r="C4742" s="1">
        <v>414</v>
      </c>
      <c r="D4742" s="1">
        <v>2.5024000000000002</v>
      </c>
      <c r="E4742" s="1">
        <v>1.4378</v>
      </c>
      <c r="F4742" s="1">
        <v>-1.081E-2</v>
      </c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</row>
    <row r="4743" spans="1:17" x14ac:dyDescent="0.25">
      <c r="A4743" t="str">
        <f t="shared" si="74"/>
        <v>7_415</v>
      </c>
      <c r="B4743" s="1">
        <v>7</v>
      </c>
      <c r="C4743" s="1">
        <v>415</v>
      </c>
      <c r="D4743" s="1">
        <v>2.7242999999999999</v>
      </c>
      <c r="E4743" s="1">
        <v>1.4409000000000001</v>
      </c>
      <c r="F4743" s="1">
        <v>-6.1079000000000005E-4</v>
      </c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</row>
    <row r="4744" spans="1:17" x14ac:dyDescent="0.25">
      <c r="A4744" t="str">
        <f t="shared" si="74"/>
        <v>7_416</v>
      </c>
      <c r="B4744" s="1">
        <v>7</v>
      </c>
      <c r="C4744" s="1">
        <v>416</v>
      </c>
      <c r="D4744" s="1">
        <v>3.1019000000000001</v>
      </c>
      <c r="E4744" s="1">
        <v>1.4443999999999999</v>
      </c>
      <c r="F4744" s="1">
        <v>9.0944000000000007E-3</v>
      </c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</row>
    <row r="4745" spans="1:17" x14ac:dyDescent="0.25">
      <c r="A4745" t="str">
        <f t="shared" si="74"/>
        <v>7_417</v>
      </c>
      <c r="B4745" s="1">
        <v>7</v>
      </c>
      <c r="C4745" s="1">
        <v>417</v>
      </c>
      <c r="D4745" s="1">
        <v>3.1844000000000001</v>
      </c>
      <c r="E4745" s="1">
        <v>1.4484999999999999</v>
      </c>
      <c r="F4745" s="1">
        <v>2.6099999999999999E-3</v>
      </c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</row>
    <row r="4746" spans="1:17" x14ac:dyDescent="0.25">
      <c r="A4746" t="str">
        <f t="shared" si="74"/>
        <v>7_418</v>
      </c>
      <c r="B4746" s="1">
        <v>7</v>
      </c>
      <c r="C4746" s="1">
        <v>418</v>
      </c>
      <c r="D4746" s="1">
        <v>3.5535999999999999</v>
      </c>
      <c r="E4746" s="1">
        <v>1.4525999999999999</v>
      </c>
      <c r="F4746" s="1">
        <v>-1.1771E-2</v>
      </c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</row>
    <row r="4747" spans="1:17" x14ac:dyDescent="0.25">
      <c r="A4747" t="str">
        <f t="shared" si="74"/>
        <v>7_419</v>
      </c>
      <c r="B4747" s="1">
        <v>7</v>
      </c>
      <c r="C4747" s="1">
        <v>419</v>
      </c>
      <c r="D4747" s="1">
        <v>3.4298999999999999</v>
      </c>
      <c r="E4747" s="1">
        <v>1.4567000000000001</v>
      </c>
      <c r="F4747" s="1">
        <v>-2.3061999999999999E-2</v>
      </c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</row>
    <row r="4748" spans="1:17" x14ac:dyDescent="0.25">
      <c r="A4748" t="str">
        <f t="shared" si="74"/>
        <v>7_420</v>
      </c>
      <c r="B4748" s="1">
        <v>7</v>
      </c>
      <c r="C4748" s="1">
        <v>420</v>
      </c>
      <c r="D4748" s="1">
        <v>3.3994</v>
      </c>
      <c r="E4748" s="1">
        <v>1.4609000000000001</v>
      </c>
      <c r="F4748" s="1">
        <v>7.9173000000000004E-3</v>
      </c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</row>
    <row r="4749" spans="1:17" x14ac:dyDescent="0.25">
      <c r="A4749" t="str">
        <f t="shared" si="74"/>
        <v>7_421</v>
      </c>
      <c r="B4749" s="1">
        <v>7</v>
      </c>
      <c r="C4749" s="1">
        <v>421</v>
      </c>
      <c r="D4749" s="1">
        <v>3.274</v>
      </c>
      <c r="E4749" s="1">
        <v>1.4649000000000001</v>
      </c>
      <c r="F4749" s="1">
        <v>1.5628E-2</v>
      </c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</row>
    <row r="4750" spans="1:17" x14ac:dyDescent="0.25">
      <c r="A4750" t="str">
        <f t="shared" si="74"/>
        <v>7_422</v>
      </c>
      <c r="B4750" s="1">
        <v>7</v>
      </c>
      <c r="C4750" s="1">
        <v>422</v>
      </c>
      <c r="D4750" s="1">
        <v>3.5693999999999999</v>
      </c>
      <c r="E4750" s="1">
        <v>1.4689000000000001</v>
      </c>
      <c r="F4750" s="1">
        <v>8.9000999999999993E-3</v>
      </c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</row>
    <row r="4751" spans="1:17" x14ac:dyDescent="0.25">
      <c r="A4751" t="str">
        <f t="shared" si="74"/>
        <v>7_423</v>
      </c>
      <c r="B4751" s="1">
        <v>7</v>
      </c>
      <c r="C4751" s="1">
        <v>423</v>
      </c>
      <c r="D4751" s="1">
        <v>3.4136000000000002</v>
      </c>
      <c r="E4751" s="1">
        <v>1.4733000000000001</v>
      </c>
      <c r="F4751" s="1">
        <v>-5.3851000000000003E-3</v>
      </c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</row>
    <row r="4752" spans="1:17" x14ac:dyDescent="0.25">
      <c r="A4752" t="str">
        <f t="shared" si="74"/>
        <v>7_424</v>
      </c>
      <c r="B4752" s="1">
        <v>7</v>
      </c>
      <c r="C4752" s="1">
        <v>424</v>
      </c>
      <c r="D4752" s="1">
        <v>3.2418999999999998</v>
      </c>
      <c r="E4752" s="1">
        <v>1.4773000000000001</v>
      </c>
      <c r="F4752" s="1">
        <v>-8.3909999999999992E-3</v>
      </c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</row>
    <row r="4753" spans="1:17" x14ac:dyDescent="0.25">
      <c r="A4753" t="str">
        <f t="shared" si="74"/>
        <v>7_425</v>
      </c>
      <c r="B4753" s="1">
        <v>7</v>
      </c>
      <c r="C4753" s="1">
        <v>425</v>
      </c>
      <c r="D4753" s="1">
        <v>3.2277</v>
      </c>
      <c r="E4753" s="1">
        <v>1.4814000000000001</v>
      </c>
      <c r="F4753" s="1">
        <v>2.2955E-2</v>
      </c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</row>
    <row r="4754" spans="1:17" x14ac:dyDescent="0.25">
      <c r="A4754" t="str">
        <f t="shared" si="74"/>
        <v>7_426</v>
      </c>
      <c r="B4754" s="1">
        <v>7</v>
      </c>
      <c r="C4754" s="1">
        <v>426</v>
      </c>
      <c r="D4754" s="1">
        <v>3.2206000000000001</v>
      </c>
      <c r="E4754" s="1">
        <v>1.4853000000000001</v>
      </c>
      <c r="F4754" s="1">
        <v>-2.1264000000000002E-2</v>
      </c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</row>
    <row r="4755" spans="1:17" x14ac:dyDescent="0.25">
      <c r="A4755" t="str">
        <f t="shared" si="74"/>
        <v>7_427</v>
      </c>
      <c r="B4755" s="1">
        <v>7</v>
      </c>
      <c r="C4755" s="1">
        <v>427</v>
      </c>
      <c r="D4755" s="1">
        <v>3.1772</v>
      </c>
      <c r="E4755" s="1">
        <v>1.4892000000000001</v>
      </c>
      <c r="F4755" s="1">
        <v>5.8328E-3</v>
      </c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</row>
    <row r="4756" spans="1:17" x14ac:dyDescent="0.25">
      <c r="A4756" t="str">
        <f t="shared" si="74"/>
        <v>7_428</v>
      </c>
      <c r="B4756" s="1">
        <v>7</v>
      </c>
      <c r="C4756" s="1">
        <v>428</v>
      </c>
      <c r="D4756" s="1">
        <v>3.2469000000000001</v>
      </c>
      <c r="E4756" s="1">
        <v>1.4932000000000001</v>
      </c>
      <c r="F4756" s="1">
        <v>-1.6122999999999998E-2</v>
      </c>
      <c r="G4756" s="1"/>
      <c r="H4756" s="1"/>
      <c r="I4756" s="1"/>
      <c r="J4756" s="1"/>
      <c r="K4756" s="1"/>
      <c r="L4756" s="1"/>
      <c r="M4756" s="1"/>
      <c r="N4756" s="1"/>
      <c r="O4756" s="1"/>
      <c r="P4756" s="78"/>
      <c r="Q4756" s="78"/>
    </row>
    <row r="4757" spans="1:17" x14ac:dyDescent="0.25">
      <c r="A4757" t="str">
        <f t="shared" si="74"/>
        <v>7_429</v>
      </c>
      <c r="B4757" s="1">
        <v>7</v>
      </c>
      <c r="C4757" s="1">
        <v>429</v>
      </c>
      <c r="D4757" s="1">
        <v>2.91</v>
      </c>
      <c r="E4757" s="1">
        <v>1.4970000000000001</v>
      </c>
      <c r="F4757" s="1">
        <v>-6.3171E-3</v>
      </c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</row>
    <row r="4758" spans="1:17" x14ac:dyDescent="0.25">
      <c r="A4758" t="str">
        <f t="shared" si="74"/>
        <v>7_430</v>
      </c>
      <c r="B4758" s="1">
        <v>7</v>
      </c>
      <c r="C4758" s="1">
        <v>430</v>
      </c>
      <c r="D4758" s="1">
        <v>3.2214999999999998</v>
      </c>
      <c r="E4758" s="1">
        <v>1.5009999999999999</v>
      </c>
      <c r="F4758" s="1">
        <v>8.0284999999999992E-3</v>
      </c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</row>
    <row r="4759" spans="1:17" x14ac:dyDescent="0.25">
      <c r="A4759" t="str">
        <f t="shared" si="74"/>
        <v>7_431</v>
      </c>
      <c r="B4759" s="1">
        <v>7</v>
      </c>
      <c r="C4759" s="1">
        <v>431</v>
      </c>
      <c r="D4759" s="1">
        <v>2.7073999999999998</v>
      </c>
      <c r="E4759" s="1">
        <v>1.5045999999999999</v>
      </c>
      <c r="F4759" s="1">
        <v>1.7285999999999999E-2</v>
      </c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</row>
    <row r="4760" spans="1:17" x14ac:dyDescent="0.25">
      <c r="A4760" t="str">
        <f t="shared" si="74"/>
        <v>7_432</v>
      </c>
      <c r="B4760" s="1">
        <v>7</v>
      </c>
      <c r="C4760" s="1">
        <v>432</v>
      </c>
      <c r="D4760" s="1">
        <v>2.3439999999999999</v>
      </c>
      <c r="E4760" s="1">
        <v>1.5078</v>
      </c>
      <c r="F4760" s="1">
        <v>-5.3730000000000002E-3</v>
      </c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</row>
    <row r="4761" spans="1:17" x14ac:dyDescent="0.25">
      <c r="A4761" t="str">
        <f t="shared" si="74"/>
        <v>7_433</v>
      </c>
      <c r="B4761" s="1">
        <v>7</v>
      </c>
      <c r="C4761" s="1">
        <v>433</v>
      </c>
      <c r="D4761" s="1">
        <v>2.5583</v>
      </c>
      <c r="E4761" s="1">
        <v>1.5108999999999999</v>
      </c>
      <c r="F4761" s="1">
        <v>1.2897E-2</v>
      </c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</row>
    <row r="4762" spans="1:17" x14ac:dyDescent="0.25">
      <c r="A4762" t="str">
        <f t="shared" si="74"/>
        <v>7_434</v>
      </c>
      <c r="B4762" s="1">
        <v>7</v>
      </c>
      <c r="C4762" s="1">
        <v>434</v>
      </c>
      <c r="D4762" s="1">
        <v>2.7336999999999998</v>
      </c>
      <c r="E4762" s="1">
        <v>1.5143</v>
      </c>
      <c r="F4762" s="1">
        <v>2.6391000000000001E-2</v>
      </c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</row>
    <row r="4763" spans="1:17" x14ac:dyDescent="0.25">
      <c r="A4763" t="str">
        <f t="shared" si="74"/>
        <v>7_435</v>
      </c>
      <c r="B4763" s="1">
        <v>7</v>
      </c>
      <c r="C4763" s="1">
        <v>435</v>
      </c>
      <c r="D4763" s="1">
        <v>2.5430999999999999</v>
      </c>
      <c r="E4763" s="1">
        <v>1.5176000000000001</v>
      </c>
      <c r="F4763" s="1">
        <v>6.0805E-3</v>
      </c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</row>
    <row r="4764" spans="1:17" x14ac:dyDescent="0.25">
      <c r="A4764" t="str">
        <f t="shared" si="74"/>
        <v>7_436</v>
      </c>
      <c r="B4764" s="1">
        <v>7</v>
      </c>
      <c r="C4764" s="1">
        <v>436</v>
      </c>
      <c r="D4764" s="1">
        <v>2.0242</v>
      </c>
      <c r="E4764" s="1">
        <v>1.5204</v>
      </c>
      <c r="F4764" s="1">
        <v>9.5907000000000006E-3</v>
      </c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</row>
    <row r="4765" spans="1:17" x14ac:dyDescent="0.25">
      <c r="A4765" t="str">
        <f t="shared" si="74"/>
        <v>7_437</v>
      </c>
      <c r="B4765" s="1">
        <v>7</v>
      </c>
      <c r="C4765" s="1">
        <v>437</v>
      </c>
      <c r="D4765" s="1">
        <v>2.2046000000000001</v>
      </c>
      <c r="E4765" s="1">
        <v>1.5229999999999999</v>
      </c>
      <c r="F4765" s="1">
        <v>-1.1413E-2</v>
      </c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</row>
    <row r="4766" spans="1:17" x14ac:dyDescent="0.25">
      <c r="A4766" t="str">
        <f t="shared" si="74"/>
        <v>7_438</v>
      </c>
      <c r="B4766" s="1">
        <v>7</v>
      </c>
      <c r="C4766" s="1">
        <v>438</v>
      </c>
      <c r="D4766" s="1">
        <v>1.9930000000000001</v>
      </c>
      <c r="E4766" s="1">
        <v>1.5256000000000001</v>
      </c>
      <c r="F4766" s="1">
        <v>-1.0307999999999999E-2</v>
      </c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</row>
    <row r="4767" spans="1:17" x14ac:dyDescent="0.25">
      <c r="A4767" t="str">
        <f t="shared" si="74"/>
        <v>7_439</v>
      </c>
      <c r="B4767" s="1">
        <v>7</v>
      </c>
      <c r="C4767" s="1">
        <v>439</v>
      </c>
      <c r="D4767" s="1">
        <v>2.0733999999999999</v>
      </c>
      <c r="E4767" s="1">
        <v>1.528</v>
      </c>
      <c r="F4767" s="1">
        <v>-7.5491000000000004E-3</v>
      </c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</row>
    <row r="4768" spans="1:17" x14ac:dyDescent="0.25">
      <c r="A4768" t="str">
        <f t="shared" si="74"/>
        <v>7_440</v>
      </c>
      <c r="B4768" s="1">
        <v>7</v>
      </c>
      <c r="C4768" s="1">
        <v>440</v>
      </c>
      <c r="D4768" s="1">
        <v>2.2517</v>
      </c>
      <c r="E4768" s="1">
        <v>1.5306999999999999</v>
      </c>
      <c r="F4768" s="1">
        <v>7.0333000000000001E-3</v>
      </c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</row>
    <row r="4769" spans="1:17" x14ac:dyDescent="0.25">
      <c r="A4769" t="str">
        <f t="shared" si="74"/>
        <v>7_441</v>
      </c>
      <c r="B4769" s="1">
        <v>7</v>
      </c>
      <c r="C4769" s="1">
        <v>441</v>
      </c>
      <c r="D4769" s="1">
        <v>2.3715000000000002</v>
      </c>
      <c r="E4769" s="1">
        <v>1.5336000000000001</v>
      </c>
      <c r="F4769" s="1">
        <v>7.4728999999999996E-4</v>
      </c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</row>
    <row r="4770" spans="1:17" x14ac:dyDescent="0.25">
      <c r="A4770" t="str">
        <f t="shared" si="74"/>
        <v>7_442</v>
      </c>
      <c r="B4770" s="1">
        <v>7</v>
      </c>
      <c r="C4770" s="1">
        <v>442</v>
      </c>
      <c r="D4770" s="1">
        <v>2.7782</v>
      </c>
      <c r="E4770" s="1">
        <v>1.5368999999999999</v>
      </c>
      <c r="F4770" s="1">
        <v>2.6107000000000002E-2</v>
      </c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</row>
    <row r="4771" spans="1:17" x14ac:dyDescent="0.25">
      <c r="A4771" t="str">
        <f t="shared" si="74"/>
        <v>7_443</v>
      </c>
      <c r="B4771" s="1">
        <v>7</v>
      </c>
      <c r="C4771" s="1">
        <v>443</v>
      </c>
      <c r="D4771" s="1">
        <v>3.0621999999999998</v>
      </c>
      <c r="E4771" s="1">
        <v>1.5406</v>
      </c>
      <c r="F4771" s="1">
        <v>9.3212999999999994E-3</v>
      </c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</row>
    <row r="4772" spans="1:17" x14ac:dyDescent="0.25">
      <c r="A4772" t="str">
        <f t="shared" si="74"/>
        <v>7_444</v>
      </c>
      <c r="B4772" s="1">
        <v>7</v>
      </c>
      <c r="C4772" s="1">
        <v>444</v>
      </c>
      <c r="D4772" s="1">
        <v>3.4195000000000002</v>
      </c>
      <c r="E4772" s="1">
        <v>1.5448</v>
      </c>
      <c r="F4772" s="1">
        <v>1.8780999999999999E-2</v>
      </c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</row>
    <row r="4773" spans="1:17" x14ac:dyDescent="0.25">
      <c r="A4773" t="str">
        <f t="shared" si="74"/>
        <v>7_445</v>
      </c>
      <c r="B4773" s="1">
        <v>7</v>
      </c>
      <c r="C4773" s="1">
        <v>445</v>
      </c>
      <c r="D4773" s="1">
        <v>3.3424</v>
      </c>
      <c r="E4773" s="1">
        <v>1.5491999999999999</v>
      </c>
      <c r="F4773" s="1">
        <v>3.3027E-3</v>
      </c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</row>
    <row r="4774" spans="1:17" x14ac:dyDescent="0.25">
      <c r="A4774" t="str">
        <f t="shared" si="74"/>
        <v>7_446</v>
      </c>
      <c r="B4774" s="1">
        <v>7</v>
      </c>
      <c r="C4774" s="1">
        <v>446</v>
      </c>
      <c r="D4774" s="1">
        <v>3.5367999999999999</v>
      </c>
      <c r="E4774" s="1">
        <v>1.5537000000000001</v>
      </c>
      <c r="F4774" s="1">
        <v>3.5052999999999999E-4</v>
      </c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</row>
    <row r="4775" spans="1:17" x14ac:dyDescent="0.25">
      <c r="A4775" t="str">
        <f t="shared" si="74"/>
        <v>7_447</v>
      </c>
      <c r="B4775" s="1">
        <v>7</v>
      </c>
      <c r="C4775" s="1">
        <v>447</v>
      </c>
      <c r="D4775" s="1">
        <v>3.0844</v>
      </c>
      <c r="E4775" s="1">
        <v>1.5579000000000001</v>
      </c>
      <c r="F4775" s="1">
        <v>1.5011E-3</v>
      </c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</row>
    <row r="4776" spans="1:17" x14ac:dyDescent="0.25">
      <c r="A4776" t="str">
        <f t="shared" si="74"/>
        <v>7_448</v>
      </c>
      <c r="B4776" s="1">
        <v>7</v>
      </c>
      <c r="C4776" s="1">
        <v>448</v>
      </c>
      <c r="D4776" s="1">
        <v>3.1947999999999999</v>
      </c>
      <c r="E4776" s="1">
        <v>1.5618000000000001</v>
      </c>
      <c r="F4776" s="1">
        <v>2.0188000000000001E-2</v>
      </c>
      <c r="G4776" s="1"/>
      <c r="H4776" s="1"/>
      <c r="I4776" s="1"/>
      <c r="J4776" s="1"/>
      <c r="K4776" s="1"/>
      <c r="L4776" s="1"/>
      <c r="M4776" s="1"/>
      <c r="N4776" s="78"/>
      <c r="O4776" s="1"/>
      <c r="P4776" s="1"/>
      <c r="Q4776" s="1"/>
    </row>
    <row r="4777" spans="1:17" x14ac:dyDescent="0.25">
      <c r="A4777" t="str">
        <f t="shared" si="74"/>
        <v>7_449</v>
      </c>
      <c r="B4777" s="1">
        <v>7</v>
      </c>
      <c r="C4777" s="1">
        <v>449</v>
      </c>
      <c r="D4777" s="1">
        <v>3.0316999999999998</v>
      </c>
      <c r="E4777" s="1">
        <v>1.5656000000000001</v>
      </c>
      <c r="F4777" s="1">
        <v>-6.8484000000000001E-3</v>
      </c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</row>
    <row r="4778" spans="1:17" x14ac:dyDescent="0.25">
      <c r="A4778" t="str">
        <f t="shared" si="74"/>
        <v>7_450</v>
      </c>
      <c r="B4778" s="1">
        <v>7</v>
      </c>
      <c r="C4778" s="1">
        <v>450</v>
      </c>
      <c r="D4778" s="1">
        <v>3.2772999999999999</v>
      </c>
      <c r="E4778" s="1">
        <v>1.5699000000000001</v>
      </c>
      <c r="F4778" s="1">
        <v>1.7281999999999999E-2</v>
      </c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</row>
    <row r="4779" spans="1:17" x14ac:dyDescent="0.25">
      <c r="A4779" t="str">
        <f t="shared" si="74"/>
        <v>7_451</v>
      </c>
      <c r="B4779" s="1">
        <v>7</v>
      </c>
      <c r="C4779" s="1">
        <v>451</v>
      </c>
      <c r="D4779" s="1">
        <v>3.2378</v>
      </c>
      <c r="E4779" s="1">
        <v>1.5741000000000001</v>
      </c>
      <c r="F4779" s="1">
        <v>3.4979999999999997E-2</v>
      </c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</row>
    <row r="4780" spans="1:17" x14ac:dyDescent="0.25">
      <c r="A4780" t="str">
        <f t="shared" si="74"/>
        <v>7_452</v>
      </c>
      <c r="B4780" s="1">
        <v>7</v>
      </c>
      <c r="C4780" s="1">
        <v>452</v>
      </c>
      <c r="D4780" s="1">
        <v>2.7345000000000002</v>
      </c>
      <c r="E4780" s="1">
        <v>1.5780000000000001</v>
      </c>
      <c r="F4780" s="1">
        <v>4.1324999999999999E-4</v>
      </c>
      <c r="G4780" s="1"/>
      <c r="H4780" s="1"/>
      <c r="I4780" s="1"/>
      <c r="J4780" s="1"/>
      <c r="K4780" s="1"/>
      <c r="L4780" s="78"/>
      <c r="M4780" s="1"/>
      <c r="N4780" s="1"/>
      <c r="O4780" s="1"/>
      <c r="P4780" s="1"/>
      <c r="Q4780" s="1"/>
    </row>
    <row r="4781" spans="1:17" x14ac:dyDescent="0.25">
      <c r="A4781" t="str">
        <f t="shared" si="74"/>
        <v>7_453</v>
      </c>
      <c r="B4781" s="1">
        <v>7</v>
      </c>
      <c r="C4781" s="1">
        <v>453</v>
      </c>
      <c r="D4781" s="1">
        <v>2.794</v>
      </c>
      <c r="E4781" s="1">
        <v>1.5817000000000001</v>
      </c>
      <c r="F4781" s="1">
        <v>-1.9314999999999999E-2</v>
      </c>
      <c r="G4781" s="1"/>
      <c r="H4781" s="1"/>
      <c r="I4781" s="1"/>
      <c r="J4781" s="1"/>
      <c r="K4781" s="1"/>
      <c r="L4781" s="1"/>
      <c r="M4781" s="1"/>
      <c r="N4781" s="1"/>
      <c r="O4781" s="78"/>
      <c r="P4781" s="1"/>
      <c r="Q4781" s="1"/>
    </row>
    <row r="4782" spans="1:17" x14ac:dyDescent="0.25">
      <c r="A4782" t="str">
        <f t="shared" si="74"/>
        <v>7_454</v>
      </c>
      <c r="B4782" s="1">
        <v>7</v>
      </c>
      <c r="C4782" s="1">
        <v>454</v>
      </c>
      <c r="D4782" s="1">
        <v>2.3948</v>
      </c>
      <c r="E4782" s="1">
        <v>1.5852999999999999</v>
      </c>
      <c r="F4782" s="1">
        <v>-7.3822000000000002E-3</v>
      </c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</row>
    <row r="4783" spans="1:17" x14ac:dyDescent="0.25">
      <c r="A4783" t="str">
        <f t="shared" si="74"/>
        <v>7_455</v>
      </c>
      <c r="B4783" s="1">
        <v>7</v>
      </c>
      <c r="C4783" s="1">
        <v>455</v>
      </c>
      <c r="D4783" s="1">
        <v>2.5712999999999999</v>
      </c>
      <c r="E4783" s="1">
        <v>1.5885</v>
      </c>
      <c r="F4783" s="1">
        <v>-5.9519999999999998E-3</v>
      </c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</row>
    <row r="4784" spans="1:17" x14ac:dyDescent="0.25">
      <c r="A4784" t="str">
        <f t="shared" si="74"/>
        <v>7_456</v>
      </c>
      <c r="B4784" s="1">
        <v>7</v>
      </c>
      <c r="C4784" s="1">
        <v>456</v>
      </c>
      <c r="D4784" s="1">
        <v>2.4352999999999998</v>
      </c>
      <c r="E4784" s="1">
        <v>1.5919000000000001</v>
      </c>
      <c r="F4784" s="1">
        <v>-1.8082000000000001E-2</v>
      </c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</row>
    <row r="4785" spans="1:17" x14ac:dyDescent="0.25">
      <c r="A4785" t="str">
        <f t="shared" si="74"/>
        <v>7_457</v>
      </c>
      <c r="B4785" s="1">
        <v>7</v>
      </c>
      <c r="C4785" s="1">
        <v>457</v>
      </c>
      <c r="D4785" s="1">
        <v>2.528</v>
      </c>
      <c r="E4785" s="1">
        <v>1.5951</v>
      </c>
      <c r="F4785" s="1">
        <v>-3.5357E-2</v>
      </c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</row>
    <row r="4786" spans="1:17" x14ac:dyDescent="0.25">
      <c r="A4786" t="str">
        <f t="shared" si="74"/>
        <v>7_458</v>
      </c>
      <c r="B4786" s="1">
        <v>7</v>
      </c>
      <c r="C4786" s="1">
        <v>458</v>
      </c>
      <c r="D4786" s="1">
        <v>2.6328999999999998</v>
      </c>
      <c r="E4786" s="1">
        <v>1.5986</v>
      </c>
      <c r="F4786" s="1">
        <v>1.6021000000000001E-2</v>
      </c>
      <c r="G4786" s="1"/>
      <c r="H4786" s="1"/>
      <c r="I4786" s="1"/>
      <c r="J4786" s="1"/>
      <c r="K4786" s="1"/>
      <c r="L4786" s="1"/>
      <c r="M4786" s="1"/>
      <c r="N4786" s="78"/>
      <c r="O4786" s="1"/>
      <c r="P4786" s="1"/>
      <c r="Q4786" s="1"/>
    </row>
    <row r="4787" spans="1:17" x14ac:dyDescent="0.25">
      <c r="A4787" t="str">
        <f t="shared" si="74"/>
        <v>7_459</v>
      </c>
      <c r="B4787" s="1">
        <v>7</v>
      </c>
      <c r="C4787" s="1">
        <v>459</v>
      </c>
      <c r="D4787" s="1">
        <v>2.3022999999999998</v>
      </c>
      <c r="E4787" s="1">
        <v>1.6020000000000001</v>
      </c>
      <c r="F4787" s="1">
        <v>-1.3018999999999999E-2</v>
      </c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</row>
    <row r="4788" spans="1:17" x14ac:dyDescent="0.25">
      <c r="A4788" t="str">
        <f t="shared" si="74"/>
        <v>7_460</v>
      </c>
      <c r="B4788" s="1">
        <v>7</v>
      </c>
      <c r="C4788" s="1">
        <v>460</v>
      </c>
      <c r="D4788" s="1">
        <v>2.6823999999999999</v>
      </c>
      <c r="E4788" s="1">
        <v>1.6053999999999999</v>
      </c>
      <c r="F4788" s="1">
        <v>-7.2652000000000003E-3</v>
      </c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</row>
    <row r="4789" spans="1:17" x14ac:dyDescent="0.25">
      <c r="A4789" t="str">
        <f t="shared" si="74"/>
        <v>7_461</v>
      </c>
      <c r="B4789" s="1">
        <v>7</v>
      </c>
      <c r="C4789" s="1">
        <v>461</v>
      </c>
      <c r="D4789" s="1">
        <v>2.4018999999999999</v>
      </c>
      <c r="E4789" s="1">
        <v>1.6089</v>
      </c>
      <c r="F4789" s="1">
        <v>1.5070999999999999E-2</v>
      </c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</row>
    <row r="4790" spans="1:17" x14ac:dyDescent="0.25">
      <c r="A4790" t="str">
        <f t="shared" si="74"/>
        <v>7_462</v>
      </c>
      <c r="B4790" s="1">
        <v>7</v>
      </c>
      <c r="C4790" s="1">
        <v>462</v>
      </c>
      <c r="D4790" s="1">
        <v>2.3351999999999999</v>
      </c>
      <c r="E4790" s="1">
        <v>1.6119000000000001</v>
      </c>
      <c r="F4790" s="1">
        <v>-7.6090000000000003E-3</v>
      </c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</row>
    <row r="4791" spans="1:17" x14ac:dyDescent="0.25">
      <c r="A4791" t="str">
        <f t="shared" si="74"/>
        <v>7_463</v>
      </c>
      <c r="B4791" s="1">
        <v>7</v>
      </c>
      <c r="C4791" s="1">
        <v>463</v>
      </c>
      <c r="D4791" s="1">
        <v>2.3828</v>
      </c>
      <c r="E4791" s="1">
        <v>1.6151</v>
      </c>
      <c r="F4791" s="1">
        <v>-1.8335000000000001E-2</v>
      </c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</row>
    <row r="4792" spans="1:17" x14ac:dyDescent="0.25">
      <c r="A4792" t="str">
        <f t="shared" si="74"/>
        <v>7_464</v>
      </c>
      <c r="B4792" s="1">
        <v>7</v>
      </c>
      <c r="C4792" s="1">
        <v>464</v>
      </c>
      <c r="D4792" s="1">
        <v>2.1539999999999999</v>
      </c>
      <c r="E4792" s="1">
        <v>1.6181000000000001</v>
      </c>
      <c r="F4792" s="1">
        <v>-6.6831E-3</v>
      </c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</row>
    <row r="4793" spans="1:17" x14ac:dyDescent="0.25">
      <c r="A4793" t="str">
        <f t="shared" si="74"/>
        <v>7_465</v>
      </c>
      <c r="B4793" s="1">
        <v>7</v>
      </c>
      <c r="C4793" s="1">
        <v>465</v>
      </c>
      <c r="D4793" s="1">
        <v>2.7601</v>
      </c>
      <c r="E4793" s="1">
        <v>1.6213</v>
      </c>
      <c r="F4793" s="1">
        <v>2.9434000000000001E-3</v>
      </c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</row>
    <row r="4794" spans="1:17" x14ac:dyDescent="0.25">
      <c r="A4794" t="str">
        <f t="shared" si="74"/>
        <v>7_466</v>
      </c>
      <c r="B4794" s="1">
        <v>7</v>
      </c>
      <c r="C4794" s="1">
        <v>466</v>
      </c>
      <c r="D4794" s="1">
        <v>2.7155</v>
      </c>
      <c r="E4794" s="1">
        <v>1.625</v>
      </c>
      <c r="F4794" s="1">
        <v>-1.8789E-2</v>
      </c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</row>
    <row r="4795" spans="1:17" x14ac:dyDescent="0.25">
      <c r="A4795" t="str">
        <f t="shared" si="74"/>
        <v>7_467</v>
      </c>
      <c r="B4795" s="1">
        <v>7</v>
      </c>
      <c r="C4795" s="1">
        <v>467</v>
      </c>
      <c r="D4795" s="1">
        <v>3.2805</v>
      </c>
      <c r="E4795" s="1">
        <v>1.6292</v>
      </c>
      <c r="F4795" s="1">
        <v>1.8932000000000001E-2</v>
      </c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</row>
    <row r="4796" spans="1:17" x14ac:dyDescent="0.25">
      <c r="A4796" t="str">
        <f t="shared" si="74"/>
        <v>7_468</v>
      </c>
      <c r="B4796" s="1">
        <v>7</v>
      </c>
      <c r="C4796" s="1">
        <v>468</v>
      </c>
      <c r="D4796" s="1">
        <v>2.8801000000000001</v>
      </c>
      <c r="E4796" s="1">
        <v>1.6333</v>
      </c>
      <c r="F4796" s="1">
        <v>2.5901000000000002E-5</v>
      </c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</row>
    <row r="4797" spans="1:17" x14ac:dyDescent="0.25">
      <c r="A4797" t="str">
        <f t="shared" si="74"/>
        <v>7_469</v>
      </c>
      <c r="B4797" s="1">
        <v>7</v>
      </c>
      <c r="C4797" s="1">
        <v>469</v>
      </c>
      <c r="D4797" s="1">
        <v>2.8534999999999999</v>
      </c>
      <c r="E4797" s="1">
        <v>1.6371</v>
      </c>
      <c r="F4797" s="1">
        <v>4.0193E-3</v>
      </c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</row>
    <row r="4798" spans="1:17" x14ac:dyDescent="0.25">
      <c r="A4798" t="str">
        <f t="shared" si="74"/>
        <v>7_470</v>
      </c>
      <c r="B4798" s="1">
        <v>7</v>
      </c>
      <c r="C4798" s="1">
        <v>470</v>
      </c>
      <c r="D4798" s="1">
        <v>2.5792999999999999</v>
      </c>
      <c r="E4798" s="1">
        <v>1.6409</v>
      </c>
      <c r="F4798" s="1">
        <v>1.1867000000000001E-2</v>
      </c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</row>
    <row r="4799" spans="1:17" x14ac:dyDescent="0.25">
      <c r="A4799" t="str">
        <f t="shared" si="74"/>
        <v>7_471</v>
      </c>
      <c r="B4799" s="1">
        <v>7</v>
      </c>
      <c r="C4799" s="1">
        <v>471</v>
      </c>
      <c r="D4799" s="1">
        <v>2.5224000000000002</v>
      </c>
      <c r="E4799" s="1">
        <v>1.6445000000000001</v>
      </c>
      <c r="F4799" s="1">
        <v>2.1458000000000001E-2</v>
      </c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</row>
    <row r="4800" spans="1:17" x14ac:dyDescent="0.25">
      <c r="A4800" t="str">
        <f t="shared" si="74"/>
        <v>7_472</v>
      </c>
      <c r="B4800" s="1">
        <v>7</v>
      </c>
      <c r="C4800" s="1">
        <v>472</v>
      </c>
      <c r="D4800" s="1">
        <v>2.4904000000000002</v>
      </c>
      <c r="E4800" s="1">
        <v>1.6480999999999999</v>
      </c>
      <c r="F4800" s="1">
        <v>2.5990000000000002E-3</v>
      </c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</row>
    <row r="4801" spans="1:17" x14ac:dyDescent="0.25">
      <c r="A4801" t="str">
        <f t="shared" si="74"/>
        <v>7_473</v>
      </c>
      <c r="B4801" s="1">
        <v>7</v>
      </c>
      <c r="C4801" s="1">
        <v>473</v>
      </c>
      <c r="D4801" s="1">
        <v>2.3774999999999999</v>
      </c>
      <c r="E4801" s="1">
        <v>1.6513</v>
      </c>
      <c r="F4801" s="1">
        <v>2.2762000000000001E-2</v>
      </c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</row>
    <row r="4802" spans="1:17" x14ac:dyDescent="0.25">
      <c r="A4802" t="str">
        <f t="shared" si="74"/>
        <v>7_474</v>
      </c>
      <c r="B4802" s="1">
        <v>7</v>
      </c>
      <c r="C4802" s="1">
        <v>474</v>
      </c>
      <c r="D4802" s="1">
        <v>2.5023</v>
      </c>
      <c r="E4802" s="1">
        <v>1.6548</v>
      </c>
      <c r="F4802" s="1">
        <v>-1.0214000000000001E-2</v>
      </c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</row>
    <row r="4803" spans="1:17" x14ac:dyDescent="0.25">
      <c r="A4803" t="str">
        <f t="shared" ref="A4803:A4866" si="75">B4803&amp;"_"&amp;C4803</f>
        <v>7_475</v>
      </c>
      <c r="B4803" s="1">
        <v>7</v>
      </c>
      <c r="C4803" s="1">
        <v>475</v>
      </c>
      <c r="D4803" s="1">
        <v>2.3889999999999998</v>
      </c>
      <c r="E4803" s="1">
        <v>1.6579999999999999</v>
      </c>
      <c r="F4803" s="1">
        <v>1.2152E-2</v>
      </c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</row>
    <row r="4804" spans="1:17" x14ac:dyDescent="0.25">
      <c r="A4804" t="str">
        <f t="shared" si="75"/>
        <v>7_476</v>
      </c>
      <c r="B4804" s="1">
        <v>7</v>
      </c>
      <c r="C4804" s="1">
        <v>476</v>
      </c>
      <c r="D4804" s="1">
        <v>2.6118000000000001</v>
      </c>
      <c r="E4804" s="1">
        <v>1.6617</v>
      </c>
      <c r="F4804" s="1">
        <v>3.3521000000000002E-2</v>
      </c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</row>
    <row r="4805" spans="1:17" x14ac:dyDescent="0.25">
      <c r="A4805" t="str">
        <f t="shared" si="75"/>
        <v>7_477</v>
      </c>
      <c r="B4805" s="1">
        <v>7</v>
      </c>
      <c r="C4805" s="1">
        <v>477</v>
      </c>
      <c r="D4805" s="1">
        <v>1.7022999999999999</v>
      </c>
      <c r="E4805" s="1">
        <v>1.6646000000000001</v>
      </c>
      <c r="F4805" s="1">
        <v>-2.5725999999999999E-2</v>
      </c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</row>
    <row r="4806" spans="1:17" x14ac:dyDescent="0.25">
      <c r="A4806" t="str">
        <f t="shared" si="75"/>
        <v>7_478</v>
      </c>
      <c r="B4806" s="1">
        <v>7</v>
      </c>
      <c r="C4806" s="1">
        <v>478</v>
      </c>
      <c r="D4806" s="1">
        <v>1.6656</v>
      </c>
      <c r="E4806" s="1">
        <v>1.6669</v>
      </c>
      <c r="F4806" s="1">
        <v>-1.0561E-4</v>
      </c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</row>
    <row r="4807" spans="1:17" x14ac:dyDescent="0.25">
      <c r="A4807" t="str">
        <f t="shared" si="75"/>
        <v>7_479</v>
      </c>
      <c r="B4807" s="1">
        <v>7</v>
      </c>
      <c r="C4807" s="1">
        <v>479</v>
      </c>
      <c r="D4807" s="1">
        <v>1.5345</v>
      </c>
      <c r="E4807" s="1">
        <v>1.6692</v>
      </c>
      <c r="F4807" s="1">
        <v>-1.6619999999999999E-2</v>
      </c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</row>
    <row r="4808" spans="1:17" x14ac:dyDescent="0.25">
      <c r="A4808" t="str">
        <f t="shared" si="75"/>
        <v>7_480</v>
      </c>
      <c r="B4808" s="1">
        <v>7</v>
      </c>
      <c r="C4808" s="1">
        <v>480</v>
      </c>
      <c r="D4808" s="1">
        <v>1.4429000000000001</v>
      </c>
      <c r="E4808" s="1">
        <v>1.6711</v>
      </c>
      <c r="F4808" s="1">
        <v>4.1216999999999998E-3</v>
      </c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</row>
    <row r="4809" spans="1:17" x14ac:dyDescent="0.25">
      <c r="A4809" t="str">
        <f t="shared" si="75"/>
        <v>7_481</v>
      </c>
      <c r="B4809" s="1">
        <v>7</v>
      </c>
      <c r="C4809" s="1">
        <v>481</v>
      </c>
      <c r="D4809" s="1">
        <v>1.3269</v>
      </c>
      <c r="E4809" s="1">
        <v>1.6729000000000001</v>
      </c>
      <c r="F4809" s="1">
        <v>2.5996000000000001E-3</v>
      </c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</row>
    <row r="4810" spans="1:17" x14ac:dyDescent="0.25">
      <c r="A4810" t="str">
        <f t="shared" si="75"/>
        <v>7_482</v>
      </c>
      <c r="B4810" s="1">
        <v>7</v>
      </c>
      <c r="C4810" s="1">
        <v>482</v>
      </c>
      <c r="D4810" s="1">
        <v>0.96606000000000003</v>
      </c>
      <c r="E4810" s="1">
        <v>1.6746000000000001</v>
      </c>
      <c r="F4810" s="1">
        <v>-1.2351000000000001E-2</v>
      </c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</row>
    <row r="4811" spans="1:17" x14ac:dyDescent="0.25">
      <c r="A4811" t="str">
        <f t="shared" si="75"/>
        <v>7_483</v>
      </c>
      <c r="B4811" s="1">
        <v>7</v>
      </c>
      <c r="C4811" s="1">
        <v>483</v>
      </c>
      <c r="D4811" s="1">
        <v>0.89244999999999997</v>
      </c>
      <c r="E4811" s="1">
        <v>1.6759999999999999</v>
      </c>
      <c r="F4811" s="1">
        <v>1.2567E-2</v>
      </c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</row>
    <row r="4812" spans="1:17" x14ac:dyDescent="0.25">
      <c r="A4812" t="str">
        <f t="shared" si="75"/>
        <v>7_484</v>
      </c>
      <c r="B4812" s="1">
        <v>7</v>
      </c>
      <c r="C4812" s="1">
        <v>484</v>
      </c>
      <c r="D4812" s="1">
        <v>0.85379000000000005</v>
      </c>
      <c r="E4812" s="1">
        <v>1.6774</v>
      </c>
      <c r="F4812" s="1">
        <v>3.9199999999999999E-3</v>
      </c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</row>
    <row r="4813" spans="1:17" x14ac:dyDescent="0.25">
      <c r="A4813" t="str">
        <f t="shared" si="75"/>
        <v>7_485</v>
      </c>
      <c r="B4813" s="1">
        <v>7</v>
      </c>
      <c r="C4813" s="1">
        <v>485</v>
      </c>
      <c r="D4813" s="1">
        <v>0.55076000000000003</v>
      </c>
      <c r="E4813" s="1">
        <v>1.6782999999999999</v>
      </c>
      <c r="F4813" s="1">
        <v>3.3796E-3</v>
      </c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</row>
    <row r="4814" spans="1:17" x14ac:dyDescent="0.25">
      <c r="A4814" t="str">
        <f t="shared" si="75"/>
        <v>7_486</v>
      </c>
      <c r="B4814" s="1">
        <v>7</v>
      </c>
      <c r="C4814" s="1">
        <v>486</v>
      </c>
      <c r="D4814" s="1">
        <v>1.0141</v>
      </c>
      <c r="E4814" s="1">
        <v>1.6794</v>
      </c>
      <c r="F4814" s="1">
        <v>-9.6465000000000006E-3</v>
      </c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</row>
    <row r="4815" spans="1:17" x14ac:dyDescent="0.25">
      <c r="A4815" t="str">
        <f t="shared" si="75"/>
        <v>7_487</v>
      </c>
      <c r="B4815" s="1">
        <v>7</v>
      </c>
      <c r="C4815" s="1">
        <v>487</v>
      </c>
      <c r="D4815" s="1">
        <v>0.67420999999999998</v>
      </c>
      <c r="E4815" s="1">
        <v>1.6806000000000001</v>
      </c>
      <c r="F4815" s="1">
        <v>-8.9125000000000003E-3</v>
      </c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</row>
    <row r="4816" spans="1:17" x14ac:dyDescent="0.25">
      <c r="A4816" t="str">
        <f t="shared" si="75"/>
        <v>7_488</v>
      </c>
      <c r="B4816" s="1">
        <v>7</v>
      </c>
      <c r="C4816" s="1">
        <v>488</v>
      </c>
      <c r="D4816" s="1">
        <v>0.61763000000000001</v>
      </c>
      <c r="E4816" s="1">
        <v>1.6818</v>
      </c>
      <c r="F4816" s="1">
        <v>1.4448000000000001E-2</v>
      </c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</row>
    <row r="4817" spans="1:17" x14ac:dyDescent="0.25">
      <c r="A4817" t="str">
        <f t="shared" si="75"/>
        <v>7_489</v>
      </c>
      <c r="B4817" s="1">
        <v>7</v>
      </c>
      <c r="C4817" s="1">
        <v>489</v>
      </c>
      <c r="D4817" s="1">
        <v>0.77302999999999999</v>
      </c>
      <c r="E4817" s="1">
        <v>1.6828000000000001</v>
      </c>
      <c r="F4817" s="1">
        <v>4.7337999999999998E-3</v>
      </c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</row>
    <row r="4818" spans="1:17" x14ac:dyDescent="0.25">
      <c r="A4818" t="str">
        <f t="shared" si="75"/>
        <v>7_490</v>
      </c>
      <c r="B4818" s="1">
        <v>7</v>
      </c>
      <c r="C4818" s="1">
        <v>490</v>
      </c>
      <c r="D4818" s="1">
        <v>0.79437999999999998</v>
      </c>
      <c r="E4818" s="1">
        <v>1.6839999999999999</v>
      </c>
      <c r="F4818" s="1">
        <v>5.3410000000000003E-3</v>
      </c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</row>
    <row r="4819" spans="1:17" x14ac:dyDescent="0.25">
      <c r="A4819" t="str">
        <f t="shared" si="75"/>
        <v>7_491</v>
      </c>
      <c r="B4819" s="1">
        <v>7</v>
      </c>
      <c r="C4819" s="1">
        <v>491</v>
      </c>
      <c r="D4819" s="1">
        <v>0.40703</v>
      </c>
      <c r="E4819" s="1">
        <v>1.6848000000000001</v>
      </c>
      <c r="F4819" s="1">
        <v>5.1688999999999999E-4</v>
      </c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</row>
    <row r="4820" spans="1:17" x14ac:dyDescent="0.25">
      <c r="A4820" t="str">
        <f t="shared" si="75"/>
        <v>7_492</v>
      </c>
      <c r="B4820" s="1">
        <v>7</v>
      </c>
      <c r="C4820" s="1">
        <v>492</v>
      </c>
      <c r="D4820" s="1">
        <v>0.26848</v>
      </c>
      <c r="E4820" s="1">
        <v>1.6851</v>
      </c>
      <c r="F4820" s="1">
        <v>-3.5505000000000002E-2</v>
      </c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</row>
    <row r="4821" spans="1:17" x14ac:dyDescent="0.25">
      <c r="A4821" t="str">
        <f t="shared" si="75"/>
        <v>7_493</v>
      </c>
      <c r="B4821" s="1">
        <v>7</v>
      </c>
      <c r="C4821" s="1">
        <v>493</v>
      </c>
      <c r="D4821" s="1">
        <v>-9.6716999999999997E-2</v>
      </c>
      <c r="E4821" s="1">
        <v>1.6853</v>
      </c>
      <c r="F4821" s="1">
        <v>-2.6124999999999998E-3</v>
      </c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</row>
    <row r="4822" spans="1:17" x14ac:dyDescent="0.25">
      <c r="A4822" t="str">
        <f t="shared" si="75"/>
        <v>7_494</v>
      </c>
      <c r="B4822" s="1">
        <v>7</v>
      </c>
      <c r="C4822" s="1">
        <v>494</v>
      </c>
      <c r="D4822" s="1">
        <v>-0.54093999999999998</v>
      </c>
      <c r="E4822" s="1">
        <v>1.6847000000000001</v>
      </c>
      <c r="F4822" s="1">
        <v>-1.6440000000000001E-3</v>
      </c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</row>
    <row r="4823" spans="1:17" x14ac:dyDescent="0.25">
      <c r="A4823" t="str">
        <f t="shared" si="75"/>
        <v>7_495</v>
      </c>
      <c r="B4823" s="1">
        <v>7</v>
      </c>
      <c r="C4823" s="1">
        <v>495</v>
      </c>
      <c r="D4823" s="1">
        <v>-0.71709000000000001</v>
      </c>
      <c r="E4823" s="1">
        <v>1.6838</v>
      </c>
      <c r="F4823" s="1">
        <v>-1.7719999999999999E-3</v>
      </c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</row>
    <row r="4824" spans="1:17" x14ac:dyDescent="0.25">
      <c r="A4824" t="str">
        <f t="shared" si="75"/>
        <v>7_496</v>
      </c>
      <c r="B4824" s="1">
        <v>7</v>
      </c>
      <c r="C4824" s="1">
        <v>496</v>
      </c>
      <c r="D4824" s="1">
        <v>-0.76970000000000005</v>
      </c>
      <c r="E4824" s="1">
        <v>1.6830000000000001</v>
      </c>
      <c r="F4824" s="1">
        <v>-8.5792000000000004E-3</v>
      </c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</row>
    <row r="4825" spans="1:17" x14ac:dyDescent="0.25">
      <c r="A4825" t="str">
        <f t="shared" si="75"/>
        <v>7_497</v>
      </c>
      <c r="B4825" s="1">
        <v>7</v>
      </c>
      <c r="C4825" s="1">
        <v>497</v>
      </c>
      <c r="D4825" s="1">
        <v>-0.64671999999999996</v>
      </c>
      <c r="E4825" s="1">
        <v>1.6819999999999999</v>
      </c>
      <c r="F4825" s="1">
        <v>-1.2374E-4</v>
      </c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</row>
    <row r="4826" spans="1:17" x14ac:dyDescent="0.25">
      <c r="A4826" t="str">
        <f t="shared" si="75"/>
        <v>7_498</v>
      </c>
      <c r="B4826" s="1">
        <v>7</v>
      </c>
      <c r="C4826" s="1">
        <v>498</v>
      </c>
      <c r="D4826" s="1">
        <v>-0.51642999999999994</v>
      </c>
      <c r="E4826" s="1">
        <v>1.6811</v>
      </c>
      <c r="F4826" s="1">
        <v>4.2950000000000002E-3</v>
      </c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</row>
    <row r="4827" spans="1:17" x14ac:dyDescent="0.25">
      <c r="A4827" t="str">
        <f t="shared" si="75"/>
        <v>7_499</v>
      </c>
      <c r="B4827" s="1">
        <v>7</v>
      </c>
      <c r="C4827" s="1">
        <v>499</v>
      </c>
      <c r="D4827" s="1">
        <v>-0.10306999999999999</v>
      </c>
      <c r="E4827" s="1">
        <v>1.6808000000000001</v>
      </c>
      <c r="F4827" s="1">
        <v>5.1815000000000003E-3</v>
      </c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</row>
    <row r="4828" spans="1:17" x14ac:dyDescent="0.25">
      <c r="A4828" t="str">
        <f t="shared" si="75"/>
        <v>7_500</v>
      </c>
      <c r="B4828" s="1">
        <v>7</v>
      </c>
      <c r="C4828" s="1">
        <v>500</v>
      </c>
      <c r="D4828" s="1">
        <v>-0.66552999999999995</v>
      </c>
      <c r="E4828" s="1">
        <v>1.6806000000000001</v>
      </c>
      <c r="F4828" s="1">
        <v>-1.099E-2</v>
      </c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</row>
    <row r="4829" spans="1:17" x14ac:dyDescent="0.25">
      <c r="A4829" t="str">
        <f t="shared" si="75"/>
        <v>7_501</v>
      </c>
      <c r="B4829" s="1">
        <v>7</v>
      </c>
      <c r="C4829" s="1">
        <v>501</v>
      </c>
      <c r="D4829" s="1">
        <v>-0.57757999999999998</v>
      </c>
      <c r="E4829" s="1">
        <v>1.6798</v>
      </c>
      <c r="F4829" s="1">
        <v>4.6766999999999998E-3</v>
      </c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</row>
    <row r="4830" spans="1:17" x14ac:dyDescent="0.25">
      <c r="A4830" t="str">
        <f t="shared" si="75"/>
        <v>7_502</v>
      </c>
      <c r="B4830" s="1">
        <v>7</v>
      </c>
      <c r="C4830" s="1">
        <v>502</v>
      </c>
      <c r="D4830" s="1">
        <v>-0.56960999999999995</v>
      </c>
      <c r="E4830" s="1">
        <v>1.679</v>
      </c>
      <c r="F4830" s="1">
        <v>2.0685999999999999E-3</v>
      </c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</row>
    <row r="4831" spans="1:17" x14ac:dyDescent="0.25">
      <c r="A4831" t="str">
        <f t="shared" si="75"/>
        <v>7_503</v>
      </c>
      <c r="B4831" s="1">
        <v>7</v>
      </c>
      <c r="C4831" s="1">
        <v>503</v>
      </c>
      <c r="D4831" s="1">
        <v>-0.38480999999999999</v>
      </c>
      <c r="E4831" s="1">
        <v>1.6783999999999999</v>
      </c>
      <c r="F4831" s="1">
        <v>-2.2225999999999999E-3</v>
      </c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</row>
    <row r="4832" spans="1:17" x14ac:dyDescent="0.25">
      <c r="A4832" t="str">
        <f t="shared" si="75"/>
        <v>7_504</v>
      </c>
      <c r="B4832" s="1">
        <v>7</v>
      </c>
      <c r="C4832" s="1">
        <v>504</v>
      </c>
      <c r="D4832" s="1">
        <v>-0.81016999999999995</v>
      </c>
      <c r="E4832" s="1">
        <v>1.6775</v>
      </c>
      <c r="F4832" s="1">
        <v>-9.8832E-3</v>
      </c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</row>
    <row r="4833" spans="1:17" x14ac:dyDescent="0.25">
      <c r="A4833" t="str">
        <f t="shared" si="75"/>
        <v>7_505</v>
      </c>
      <c r="B4833" s="1">
        <v>7</v>
      </c>
      <c r="C4833" s="1">
        <v>505</v>
      </c>
      <c r="D4833" s="1">
        <v>-0.82174999999999998</v>
      </c>
      <c r="E4833" s="1">
        <v>1.6765000000000001</v>
      </c>
      <c r="F4833" s="1">
        <v>-2.3297999999999999E-2</v>
      </c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</row>
    <row r="4834" spans="1:17" x14ac:dyDescent="0.25">
      <c r="A4834" t="str">
        <f t="shared" si="75"/>
        <v>7_506</v>
      </c>
      <c r="B4834" s="1">
        <v>7</v>
      </c>
      <c r="C4834" s="1">
        <v>506</v>
      </c>
      <c r="D4834" s="1">
        <v>-0.80815999999999999</v>
      </c>
      <c r="E4834" s="1">
        <v>1.6755</v>
      </c>
      <c r="F4834" s="1">
        <v>1.4312999999999999E-2</v>
      </c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</row>
    <row r="4835" spans="1:17" x14ac:dyDescent="0.25">
      <c r="A4835" t="str">
        <f t="shared" si="75"/>
        <v>7_507</v>
      </c>
      <c r="B4835" s="1">
        <v>7</v>
      </c>
      <c r="C4835" s="1">
        <v>507</v>
      </c>
      <c r="D4835" s="1">
        <v>-1.0467</v>
      </c>
      <c r="E4835" s="1">
        <v>1.6742999999999999</v>
      </c>
      <c r="F4835" s="1">
        <v>-3.2921999999999999E-3</v>
      </c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</row>
    <row r="4836" spans="1:17" x14ac:dyDescent="0.25">
      <c r="A4836" t="str">
        <f t="shared" si="75"/>
        <v>7_508</v>
      </c>
      <c r="B4836" s="1">
        <v>7</v>
      </c>
      <c r="C4836" s="1">
        <v>508</v>
      </c>
      <c r="D4836" s="1">
        <v>-1.2535000000000001</v>
      </c>
      <c r="E4836" s="1">
        <v>1.6726000000000001</v>
      </c>
      <c r="F4836" s="1">
        <v>-8.2518999999999995E-3</v>
      </c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</row>
    <row r="4837" spans="1:17" x14ac:dyDescent="0.25">
      <c r="A4837" t="str">
        <f t="shared" si="75"/>
        <v>7_509</v>
      </c>
      <c r="B4837" s="1">
        <v>7</v>
      </c>
      <c r="C4837" s="1">
        <v>509</v>
      </c>
      <c r="D4837" s="1">
        <v>-0.83865999999999996</v>
      </c>
      <c r="E4837" s="1">
        <v>1.6712</v>
      </c>
      <c r="F4837" s="1">
        <v>4.2576999999999997E-3</v>
      </c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</row>
    <row r="4838" spans="1:17" x14ac:dyDescent="0.25">
      <c r="A4838" t="str">
        <f t="shared" si="75"/>
        <v>7_510</v>
      </c>
      <c r="B4838" s="1">
        <v>7</v>
      </c>
      <c r="C4838" s="1">
        <v>510</v>
      </c>
      <c r="D4838" s="1">
        <v>-0.79735</v>
      </c>
      <c r="E4838" s="1">
        <v>1.6700999999999999</v>
      </c>
      <c r="F4838" s="1">
        <v>-1.0547E-3</v>
      </c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</row>
    <row r="4839" spans="1:17" x14ac:dyDescent="0.25">
      <c r="A4839" t="str">
        <f t="shared" si="75"/>
        <v>7_511</v>
      </c>
      <c r="B4839" s="1">
        <v>7</v>
      </c>
      <c r="C4839" s="1">
        <v>511</v>
      </c>
      <c r="D4839" s="1">
        <v>-0.78042999999999996</v>
      </c>
      <c r="E4839" s="1">
        <v>1.6691</v>
      </c>
      <c r="F4839" s="1">
        <v>-7.1561000000000003E-3</v>
      </c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</row>
    <row r="4840" spans="1:17" x14ac:dyDescent="0.25">
      <c r="A4840" t="str">
        <f t="shared" si="75"/>
        <v>7_512</v>
      </c>
      <c r="B4840" s="1">
        <v>7</v>
      </c>
      <c r="C4840" s="1">
        <v>512</v>
      </c>
      <c r="D4840" s="1">
        <v>-0.42668</v>
      </c>
      <c r="E4840" s="1">
        <v>1.6681999999999999</v>
      </c>
      <c r="F4840" s="1">
        <v>-1.1073E-2</v>
      </c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</row>
    <row r="4841" spans="1:17" x14ac:dyDescent="0.25">
      <c r="A4841" t="str">
        <f t="shared" si="75"/>
        <v>7_513</v>
      </c>
      <c r="B4841" s="1">
        <v>7</v>
      </c>
      <c r="C4841" s="1">
        <v>513</v>
      </c>
      <c r="D4841" s="1">
        <v>-0.25778000000000001</v>
      </c>
      <c r="E4841" s="1">
        <v>1.6676</v>
      </c>
      <c r="F4841" s="1">
        <v>4.1197999999999999E-2</v>
      </c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</row>
    <row r="4842" spans="1:17" x14ac:dyDescent="0.25">
      <c r="A4842" t="str">
        <f t="shared" si="75"/>
        <v>7_514</v>
      </c>
      <c r="B4842" s="1">
        <v>7</v>
      </c>
      <c r="C4842" s="1">
        <v>514</v>
      </c>
      <c r="D4842" s="1">
        <v>-0.28732000000000002</v>
      </c>
      <c r="E4842" s="1">
        <v>1.6674</v>
      </c>
      <c r="F4842" s="1">
        <v>1.3004999999999999E-2</v>
      </c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</row>
    <row r="4843" spans="1:17" x14ac:dyDescent="0.25">
      <c r="A4843" t="str">
        <f t="shared" si="75"/>
        <v>7_515</v>
      </c>
      <c r="B4843" s="1">
        <v>7</v>
      </c>
      <c r="C4843" s="1">
        <v>515</v>
      </c>
      <c r="D4843" s="1">
        <v>-0.25037999999999999</v>
      </c>
      <c r="E4843" s="1">
        <v>1.667</v>
      </c>
      <c r="F4843" s="1">
        <v>-4.0783E-3</v>
      </c>
      <c r="G4843" s="1"/>
      <c r="H4843" s="1"/>
      <c r="I4843" s="1"/>
      <c r="J4843" s="1"/>
      <c r="K4843" s="1"/>
      <c r="L4843" s="1"/>
      <c r="M4843" s="1"/>
      <c r="N4843" s="1"/>
      <c r="O4843" s="78"/>
      <c r="P4843" s="1"/>
      <c r="Q4843" s="1"/>
    </row>
    <row r="4844" spans="1:17" x14ac:dyDescent="0.25">
      <c r="A4844" t="str">
        <f t="shared" si="75"/>
        <v>7_516</v>
      </c>
      <c r="B4844" s="1">
        <v>7</v>
      </c>
      <c r="C4844" s="1">
        <v>516</v>
      </c>
      <c r="D4844" s="1">
        <v>-0.28637000000000001</v>
      </c>
      <c r="E4844" s="1">
        <v>1.6667000000000001</v>
      </c>
      <c r="F4844" s="1">
        <v>-7.9891000000000007E-3</v>
      </c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</row>
    <row r="4845" spans="1:17" x14ac:dyDescent="0.25">
      <c r="A4845" t="str">
        <f t="shared" si="75"/>
        <v>7_517</v>
      </c>
      <c r="B4845" s="1">
        <v>7</v>
      </c>
      <c r="C4845" s="1">
        <v>517</v>
      </c>
      <c r="D4845" s="1">
        <v>-0.30558999999999997</v>
      </c>
      <c r="E4845" s="1">
        <v>1.6662999999999999</v>
      </c>
      <c r="F4845" s="1">
        <v>-1.7233999999999999E-2</v>
      </c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</row>
    <row r="4846" spans="1:17" x14ac:dyDescent="0.25">
      <c r="A4846" t="str">
        <f t="shared" si="75"/>
        <v>7_518</v>
      </c>
      <c r="B4846" s="1">
        <v>7</v>
      </c>
      <c r="C4846" s="1">
        <v>518</v>
      </c>
      <c r="D4846" s="1">
        <v>-0.90691999999999995</v>
      </c>
      <c r="E4846" s="1">
        <v>1.6655</v>
      </c>
      <c r="F4846" s="1">
        <v>-9.1710999999999997E-3</v>
      </c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</row>
    <row r="4847" spans="1:17" x14ac:dyDescent="0.25">
      <c r="A4847" t="str">
        <f t="shared" si="75"/>
        <v>7_519</v>
      </c>
      <c r="B4847" s="1">
        <v>7</v>
      </c>
      <c r="C4847" s="1">
        <v>519</v>
      </c>
      <c r="D4847" s="1">
        <v>-0.79679999999999995</v>
      </c>
      <c r="E4847" s="1">
        <v>1.6642999999999999</v>
      </c>
      <c r="F4847" s="1">
        <v>5.4263000000000002E-3</v>
      </c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</row>
    <row r="4848" spans="1:17" x14ac:dyDescent="0.25">
      <c r="A4848" t="str">
        <f t="shared" si="75"/>
        <v>7_520</v>
      </c>
      <c r="B4848" s="1">
        <v>7</v>
      </c>
      <c r="C4848" s="1">
        <v>520</v>
      </c>
      <c r="D4848" s="1">
        <v>-0.54425999999999997</v>
      </c>
      <c r="E4848" s="1">
        <v>1.6631</v>
      </c>
      <c r="F4848" s="1">
        <v>1.0286999999999999E-2</v>
      </c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</row>
    <row r="4849" spans="1:17" x14ac:dyDescent="0.25">
      <c r="A4849" t="str">
        <f t="shared" si="75"/>
        <v>7_521</v>
      </c>
      <c r="B4849" s="1">
        <v>7</v>
      </c>
      <c r="C4849" s="1">
        <v>521</v>
      </c>
      <c r="D4849" s="1">
        <v>-0.42562</v>
      </c>
      <c r="E4849" s="1">
        <v>1.6625000000000001</v>
      </c>
      <c r="F4849" s="1">
        <v>1.2761E-2</v>
      </c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</row>
    <row r="4850" spans="1:17" x14ac:dyDescent="0.25">
      <c r="A4850" t="str">
        <f t="shared" si="75"/>
        <v>7_522</v>
      </c>
      <c r="B4850" s="1">
        <v>7</v>
      </c>
      <c r="C4850" s="1">
        <v>522</v>
      </c>
      <c r="D4850" s="1">
        <v>-0.48268</v>
      </c>
      <c r="E4850" s="1">
        <v>1.6618999999999999</v>
      </c>
      <c r="F4850" s="1">
        <v>-9.7792999999999995E-3</v>
      </c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</row>
    <row r="4851" spans="1:17" x14ac:dyDescent="0.25">
      <c r="A4851" t="str">
        <f t="shared" si="75"/>
        <v>7_523</v>
      </c>
      <c r="B4851" s="1">
        <v>7</v>
      </c>
      <c r="C4851" s="1">
        <v>523</v>
      </c>
      <c r="D4851" s="1">
        <v>-0.13553999999999999</v>
      </c>
      <c r="E4851" s="1">
        <v>1.6615</v>
      </c>
      <c r="F4851" s="1">
        <v>1.9113000000000002E-2</v>
      </c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</row>
    <row r="4852" spans="1:17" x14ac:dyDescent="0.25">
      <c r="A4852" t="str">
        <f t="shared" si="75"/>
        <v>7_524</v>
      </c>
      <c r="B4852" s="1">
        <v>7</v>
      </c>
      <c r="C4852" s="1">
        <v>524</v>
      </c>
      <c r="D4852" s="1">
        <v>-0.51502999999999999</v>
      </c>
      <c r="E4852" s="1">
        <v>1.6608000000000001</v>
      </c>
      <c r="F4852" s="1">
        <v>-4.3162000000000001E-3</v>
      </c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</row>
    <row r="4853" spans="1:17" x14ac:dyDescent="0.25">
      <c r="A4853" t="str">
        <f t="shared" si="75"/>
        <v>7_525</v>
      </c>
      <c r="B4853" s="1">
        <v>7</v>
      </c>
      <c r="C4853" s="1">
        <v>525</v>
      </c>
      <c r="D4853" s="1">
        <v>-0.65929000000000004</v>
      </c>
      <c r="E4853" s="1">
        <v>1.6598999999999999</v>
      </c>
      <c r="F4853" s="1">
        <v>6.0201999999999999E-3</v>
      </c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</row>
    <row r="4854" spans="1:17" x14ac:dyDescent="0.25">
      <c r="A4854" t="str">
        <f t="shared" si="75"/>
        <v>7_526</v>
      </c>
      <c r="B4854" s="1">
        <v>7</v>
      </c>
      <c r="C4854" s="1">
        <v>526</v>
      </c>
      <c r="D4854" s="1">
        <v>-0.74160000000000004</v>
      </c>
      <c r="E4854" s="1">
        <v>1.6589</v>
      </c>
      <c r="F4854" s="1">
        <v>1.0994E-2</v>
      </c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</row>
    <row r="4855" spans="1:17" x14ac:dyDescent="0.25">
      <c r="A4855" t="str">
        <f t="shared" si="75"/>
        <v>7_527</v>
      </c>
      <c r="B4855" s="1">
        <v>7</v>
      </c>
      <c r="C4855" s="1">
        <v>527</v>
      </c>
      <c r="D4855" s="1">
        <v>-0.57662000000000002</v>
      </c>
      <c r="E4855" s="1">
        <v>1.6579999999999999</v>
      </c>
      <c r="F4855" s="1">
        <v>6.7857999999999998E-3</v>
      </c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</row>
    <row r="4856" spans="1:17" x14ac:dyDescent="0.25">
      <c r="A4856" t="str">
        <f t="shared" si="75"/>
        <v>7_528</v>
      </c>
      <c r="B4856" s="1">
        <v>7</v>
      </c>
      <c r="C4856" s="1">
        <v>528</v>
      </c>
      <c r="D4856" s="1">
        <v>-0.33160000000000001</v>
      </c>
      <c r="E4856" s="1">
        <v>1.6572</v>
      </c>
      <c r="F4856" s="1">
        <v>-5.1234999999999996E-4</v>
      </c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</row>
    <row r="4857" spans="1:17" x14ac:dyDescent="0.25">
      <c r="A4857" t="str">
        <f t="shared" si="75"/>
        <v>7_529</v>
      </c>
      <c r="B4857" s="1">
        <v>7</v>
      </c>
      <c r="C4857" s="1">
        <v>529</v>
      </c>
      <c r="D4857" s="1">
        <v>-0.27221000000000001</v>
      </c>
      <c r="E4857" s="1">
        <v>1.6568000000000001</v>
      </c>
      <c r="F4857" s="1">
        <v>-8.4735999999999995E-3</v>
      </c>
      <c r="G4857" s="1"/>
      <c r="H4857" s="1"/>
      <c r="I4857" s="1"/>
      <c r="J4857" s="1"/>
      <c r="K4857" s="1"/>
      <c r="L4857" s="1"/>
      <c r="M4857" s="1"/>
      <c r="N4857" s="78"/>
      <c r="O4857" s="1"/>
      <c r="P4857" s="1"/>
      <c r="Q4857" s="1"/>
    </row>
    <row r="4858" spans="1:17" x14ac:dyDescent="0.25">
      <c r="A4858" t="str">
        <f t="shared" si="75"/>
        <v>7_530</v>
      </c>
      <c r="B4858" s="1">
        <v>7</v>
      </c>
      <c r="C4858" s="1">
        <v>530</v>
      </c>
      <c r="D4858" s="1">
        <v>-0.36892999999999998</v>
      </c>
      <c r="E4858" s="1">
        <v>1.6565000000000001</v>
      </c>
      <c r="F4858" s="1">
        <v>-1.7021999999999999E-2</v>
      </c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</row>
    <row r="4859" spans="1:17" x14ac:dyDescent="0.25">
      <c r="A4859" t="str">
        <f t="shared" si="75"/>
        <v>7_531</v>
      </c>
      <c r="B4859" s="1">
        <v>7</v>
      </c>
      <c r="C4859" s="1">
        <v>531</v>
      </c>
      <c r="D4859" s="1">
        <v>-0.15478</v>
      </c>
      <c r="E4859" s="1">
        <v>1.6564000000000001</v>
      </c>
      <c r="F4859" s="1">
        <v>-3.2108000000000002E-3</v>
      </c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</row>
    <row r="4860" spans="1:17" x14ac:dyDescent="0.25">
      <c r="A4860" t="str">
        <f t="shared" si="75"/>
        <v>7_532</v>
      </c>
      <c r="B4860" s="1">
        <v>7</v>
      </c>
      <c r="C4860" s="1">
        <v>532</v>
      </c>
      <c r="D4860" s="1">
        <v>0.13502</v>
      </c>
      <c r="E4860" s="1">
        <v>1.6564000000000001</v>
      </c>
      <c r="F4860" s="1">
        <v>4.2141000000000001E-3</v>
      </c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</row>
    <row r="4861" spans="1:17" x14ac:dyDescent="0.25">
      <c r="A4861" t="str">
        <f t="shared" si="75"/>
        <v>7_533</v>
      </c>
      <c r="B4861" s="1">
        <v>7</v>
      </c>
      <c r="C4861" s="1">
        <v>533</v>
      </c>
      <c r="D4861" s="1">
        <v>3.0793999999999998E-2</v>
      </c>
      <c r="E4861" s="1">
        <v>1.6565000000000001</v>
      </c>
      <c r="F4861" s="1">
        <v>-2.0216999999999999E-2</v>
      </c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</row>
    <row r="4862" spans="1:17" x14ac:dyDescent="0.25">
      <c r="A4862" t="str">
        <f t="shared" si="75"/>
        <v>7_534</v>
      </c>
      <c r="B4862" s="1">
        <v>7</v>
      </c>
      <c r="C4862" s="1">
        <v>534</v>
      </c>
      <c r="D4862" s="1">
        <v>0.125</v>
      </c>
      <c r="E4862" s="1">
        <v>1.6566000000000001</v>
      </c>
      <c r="F4862" s="1">
        <v>-3.5371000000000001E-3</v>
      </c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</row>
    <row r="4863" spans="1:17" x14ac:dyDescent="0.25">
      <c r="A4863" t="str">
        <f t="shared" si="75"/>
        <v>7_535</v>
      </c>
      <c r="B4863" s="1">
        <v>7</v>
      </c>
      <c r="C4863" s="1">
        <v>535</v>
      </c>
      <c r="D4863" s="1">
        <v>0.13678999999999999</v>
      </c>
      <c r="E4863" s="1">
        <v>1.6568000000000001</v>
      </c>
      <c r="F4863" s="1">
        <v>1.9637000000000002E-2</v>
      </c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</row>
    <row r="4864" spans="1:17" x14ac:dyDescent="0.25">
      <c r="A4864" t="str">
        <f t="shared" si="75"/>
        <v>7_536</v>
      </c>
      <c r="B4864" s="1">
        <v>7</v>
      </c>
      <c r="C4864" s="1">
        <v>536</v>
      </c>
      <c r="D4864" s="1">
        <v>0.31092999999999998</v>
      </c>
      <c r="E4864" s="1">
        <v>1.6572</v>
      </c>
      <c r="F4864" s="1">
        <v>-7.7035000000000003E-3</v>
      </c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</row>
    <row r="4865" spans="1:17" x14ac:dyDescent="0.25">
      <c r="A4865" t="str">
        <f t="shared" si="75"/>
        <v>7_537</v>
      </c>
      <c r="B4865" s="1">
        <v>7</v>
      </c>
      <c r="C4865" s="1">
        <v>537</v>
      </c>
      <c r="D4865" s="1">
        <v>0.74490000000000001</v>
      </c>
      <c r="E4865" s="1">
        <v>1.6579999999999999</v>
      </c>
      <c r="F4865" s="1">
        <v>-4.3978999999999997E-3</v>
      </c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</row>
    <row r="4866" spans="1:17" x14ac:dyDescent="0.25">
      <c r="A4866" t="str">
        <f t="shared" si="75"/>
        <v>7_538</v>
      </c>
      <c r="B4866" s="1">
        <v>7</v>
      </c>
      <c r="C4866" s="1">
        <v>538</v>
      </c>
      <c r="D4866" s="1">
        <v>0.82738999999999996</v>
      </c>
      <c r="E4866" s="1">
        <v>1.6593</v>
      </c>
      <c r="F4866" s="1">
        <v>-2.9764000000000001E-3</v>
      </c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</row>
    <row r="4867" spans="1:17" x14ac:dyDescent="0.25">
      <c r="A4867" t="str">
        <f t="shared" ref="A4867:A4930" si="76">B4867&amp;"_"&amp;C4867</f>
        <v>7_539</v>
      </c>
      <c r="B4867" s="1">
        <v>7</v>
      </c>
      <c r="C4867" s="1">
        <v>539</v>
      </c>
      <c r="D4867" s="1">
        <v>0.67532999999999999</v>
      </c>
      <c r="E4867" s="1">
        <v>1.6603000000000001</v>
      </c>
      <c r="F4867" s="1">
        <v>1.3095000000000001E-2</v>
      </c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</row>
    <row r="4868" spans="1:17" x14ac:dyDescent="0.25">
      <c r="A4868" t="str">
        <f t="shared" si="76"/>
        <v>7_540</v>
      </c>
      <c r="B4868" s="1">
        <v>7</v>
      </c>
      <c r="C4868" s="1">
        <v>540</v>
      </c>
      <c r="D4868" s="1">
        <v>0.80006999999999995</v>
      </c>
      <c r="E4868" s="1">
        <v>1.6614</v>
      </c>
      <c r="F4868" s="1">
        <v>-7.7456000000000001E-3</v>
      </c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</row>
    <row r="4869" spans="1:17" x14ac:dyDescent="0.25">
      <c r="A4869" t="str">
        <f t="shared" si="76"/>
        <v>7_541</v>
      </c>
      <c r="B4869" s="1">
        <v>7</v>
      </c>
      <c r="C4869" s="1">
        <v>541</v>
      </c>
      <c r="D4869" s="1">
        <v>0.90629000000000004</v>
      </c>
      <c r="E4869" s="1">
        <v>1.6626000000000001</v>
      </c>
      <c r="F4869" s="1">
        <v>2.2966E-2</v>
      </c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</row>
    <row r="4870" spans="1:17" x14ac:dyDescent="0.25">
      <c r="A4870" t="str">
        <f t="shared" si="76"/>
        <v>7_542</v>
      </c>
      <c r="B4870" s="1">
        <v>7</v>
      </c>
      <c r="C4870" s="1">
        <v>542</v>
      </c>
      <c r="D4870" s="1">
        <v>0.98648000000000002</v>
      </c>
      <c r="E4870" s="1">
        <v>1.6639999999999999</v>
      </c>
      <c r="F4870" s="1">
        <v>2.4897999999999999E-4</v>
      </c>
      <c r="G4870" s="1"/>
      <c r="H4870" s="1"/>
      <c r="I4870" s="1"/>
      <c r="J4870" s="1"/>
      <c r="K4870" s="1"/>
      <c r="L4870" s="1"/>
      <c r="M4870" s="1"/>
      <c r="N4870" s="78"/>
      <c r="O4870" s="1"/>
      <c r="P4870" s="1"/>
      <c r="Q4870" s="1"/>
    </row>
    <row r="4871" spans="1:17" x14ac:dyDescent="0.25">
      <c r="A4871" t="str">
        <f t="shared" si="76"/>
        <v>7_543</v>
      </c>
      <c r="B4871" s="1">
        <v>7</v>
      </c>
      <c r="C4871" s="1">
        <v>543</v>
      </c>
      <c r="D4871" s="1">
        <v>0.96525000000000005</v>
      </c>
      <c r="E4871" s="1">
        <v>1.6654</v>
      </c>
      <c r="F4871" s="1">
        <v>-7.2423000000000001E-3</v>
      </c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</row>
    <row r="4872" spans="1:17" x14ac:dyDescent="0.25">
      <c r="A4872" t="str">
        <f t="shared" si="76"/>
        <v>7_544</v>
      </c>
      <c r="B4872" s="1">
        <v>7</v>
      </c>
      <c r="C4872" s="1">
        <v>544</v>
      </c>
      <c r="D4872" s="1">
        <v>1.1129</v>
      </c>
      <c r="E4872" s="1">
        <v>1.6667000000000001</v>
      </c>
      <c r="F4872" s="1">
        <v>1.1341E-2</v>
      </c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</row>
    <row r="4873" spans="1:17" x14ac:dyDescent="0.25">
      <c r="A4873" t="str">
        <f t="shared" si="76"/>
        <v>7_545</v>
      </c>
      <c r="B4873" s="1">
        <v>7</v>
      </c>
      <c r="C4873" s="1">
        <v>545</v>
      </c>
      <c r="D4873" s="1">
        <v>1.2598</v>
      </c>
      <c r="E4873" s="1">
        <v>1.6682999999999999</v>
      </c>
      <c r="F4873" s="1">
        <v>5.0844000000000002E-3</v>
      </c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</row>
    <row r="4874" spans="1:17" x14ac:dyDescent="0.25">
      <c r="A4874" t="str">
        <f t="shared" si="76"/>
        <v>7_546</v>
      </c>
      <c r="B4874" s="1">
        <v>7</v>
      </c>
      <c r="C4874" s="1">
        <v>546</v>
      </c>
      <c r="D4874" s="1">
        <v>1.2929999999999999</v>
      </c>
      <c r="E4874" s="1">
        <v>1.6700999999999999</v>
      </c>
      <c r="F4874" s="1">
        <v>1.1988000000000001E-3</v>
      </c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</row>
    <row r="4875" spans="1:17" x14ac:dyDescent="0.25">
      <c r="A4875" t="str">
        <f t="shared" si="76"/>
        <v>7_547</v>
      </c>
      <c r="B4875" s="1">
        <v>7</v>
      </c>
      <c r="C4875" s="1">
        <v>547</v>
      </c>
      <c r="D4875" s="1">
        <v>0.88688999999999996</v>
      </c>
      <c r="E4875" s="1">
        <v>1.6715</v>
      </c>
      <c r="F4875" s="1">
        <v>2.1657E-3</v>
      </c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</row>
    <row r="4876" spans="1:17" x14ac:dyDescent="0.25">
      <c r="A4876" t="str">
        <f t="shared" si="76"/>
        <v>7_548</v>
      </c>
      <c r="B4876" s="1">
        <v>7</v>
      </c>
      <c r="C4876" s="1">
        <v>548</v>
      </c>
      <c r="D4876" s="1">
        <v>0.67657999999999996</v>
      </c>
      <c r="E4876" s="1">
        <v>1.6724000000000001</v>
      </c>
      <c r="F4876" s="1">
        <v>2.3615000000000001E-2</v>
      </c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</row>
    <row r="4877" spans="1:17" x14ac:dyDescent="0.25">
      <c r="A4877" t="str">
        <f t="shared" si="76"/>
        <v>7_549</v>
      </c>
      <c r="B4877" s="1">
        <v>7</v>
      </c>
      <c r="C4877" s="1">
        <v>549</v>
      </c>
      <c r="D4877" s="1">
        <v>0.82793000000000005</v>
      </c>
      <c r="E4877" s="1">
        <v>1.6736</v>
      </c>
      <c r="F4877" s="1">
        <v>-3.4171000000000002E-3</v>
      </c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</row>
    <row r="4878" spans="1:17" x14ac:dyDescent="0.25">
      <c r="A4878" t="str">
        <f t="shared" si="76"/>
        <v>7_550</v>
      </c>
      <c r="B4878" s="1">
        <v>7</v>
      </c>
      <c r="C4878" s="1">
        <v>550</v>
      </c>
      <c r="D4878" s="1">
        <v>0.95452999999999999</v>
      </c>
      <c r="E4878" s="1">
        <v>1.6749000000000001</v>
      </c>
      <c r="F4878" s="1">
        <v>-1.6934999999999999E-2</v>
      </c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</row>
    <row r="4879" spans="1:17" x14ac:dyDescent="0.25">
      <c r="A4879" t="str">
        <f t="shared" si="76"/>
        <v>7_551</v>
      </c>
      <c r="B4879" s="1">
        <v>7</v>
      </c>
      <c r="C4879" s="1">
        <v>551</v>
      </c>
      <c r="D4879" s="1">
        <v>0.94103000000000003</v>
      </c>
      <c r="E4879" s="1">
        <v>1.6762999999999999</v>
      </c>
      <c r="F4879" s="1">
        <v>-6.8864E-3</v>
      </c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</row>
    <row r="4880" spans="1:17" x14ac:dyDescent="0.25">
      <c r="A4880" t="str">
        <f t="shared" si="76"/>
        <v>7_552</v>
      </c>
      <c r="B4880" s="1">
        <v>7</v>
      </c>
      <c r="C4880" s="1">
        <v>552</v>
      </c>
      <c r="D4880" s="1">
        <v>0.83243999999999996</v>
      </c>
      <c r="E4880" s="1">
        <v>1.6775</v>
      </c>
      <c r="F4880" s="1">
        <v>1.9161000000000001E-2</v>
      </c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</row>
    <row r="4881" spans="1:17" x14ac:dyDescent="0.25">
      <c r="A4881" t="str">
        <f t="shared" si="76"/>
        <v>7_553</v>
      </c>
      <c r="B4881" s="1">
        <v>7</v>
      </c>
      <c r="C4881" s="1">
        <v>553</v>
      </c>
      <c r="D4881" s="1">
        <v>0.72248000000000001</v>
      </c>
      <c r="E4881" s="1">
        <v>1.6786000000000001</v>
      </c>
      <c r="F4881" s="1">
        <v>-1.3448E-2</v>
      </c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</row>
    <row r="4882" spans="1:17" x14ac:dyDescent="0.25">
      <c r="A4882" t="str">
        <f t="shared" si="76"/>
        <v>7_554</v>
      </c>
      <c r="B4882" s="1">
        <v>7</v>
      </c>
      <c r="C4882" s="1">
        <v>554</v>
      </c>
      <c r="D4882" s="1">
        <v>0.90254999999999996</v>
      </c>
      <c r="E4882" s="1">
        <v>1.6798</v>
      </c>
      <c r="F4882" s="1">
        <v>1.0522999999999999E-2</v>
      </c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</row>
    <row r="4883" spans="1:17" x14ac:dyDescent="0.25">
      <c r="A4883" t="str">
        <f t="shared" si="76"/>
        <v>7_555</v>
      </c>
      <c r="B4883" s="1">
        <v>7</v>
      </c>
      <c r="C4883" s="1">
        <v>555</v>
      </c>
      <c r="D4883" s="1">
        <v>1.4439</v>
      </c>
      <c r="E4883" s="1">
        <v>1.6814</v>
      </c>
      <c r="F4883" s="1">
        <v>1.7291000000000001E-2</v>
      </c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</row>
    <row r="4884" spans="1:17" x14ac:dyDescent="0.25">
      <c r="A4884" t="str">
        <f t="shared" si="76"/>
        <v>7_556</v>
      </c>
      <c r="B4884" s="1">
        <v>7</v>
      </c>
      <c r="C4884" s="1">
        <v>556</v>
      </c>
      <c r="D4884" s="1">
        <v>1.419</v>
      </c>
      <c r="E4884" s="1">
        <v>1.6836</v>
      </c>
      <c r="F4884" s="1">
        <v>1.469E-2</v>
      </c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</row>
    <row r="4885" spans="1:17" x14ac:dyDescent="0.25">
      <c r="A4885" t="str">
        <f t="shared" si="76"/>
        <v>7_557</v>
      </c>
      <c r="B4885" s="1">
        <v>7</v>
      </c>
      <c r="C4885" s="1">
        <v>557</v>
      </c>
      <c r="D4885" s="1">
        <v>1.9496</v>
      </c>
      <c r="E4885" s="1">
        <v>1.6861999999999999</v>
      </c>
      <c r="F4885" s="1">
        <v>-1.2725E-2</v>
      </c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</row>
    <row r="4886" spans="1:17" x14ac:dyDescent="0.25">
      <c r="A4886" t="str">
        <f t="shared" si="76"/>
        <v>7_558</v>
      </c>
      <c r="B4886" s="1">
        <v>7</v>
      </c>
      <c r="C4886" s="1">
        <v>558</v>
      </c>
      <c r="D4886" s="1">
        <v>1.3935</v>
      </c>
      <c r="E4886" s="1">
        <v>1.6884999999999999</v>
      </c>
      <c r="F4886" s="1">
        <v>5.1006000000000003E-3</v>
      </c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</row>
    <row r="4887" spans="1:17" x14ac:dyDescent="0.25">
      <c r="A4887" t="str">
        <f t="shared" si="76"/>
        <v>7_559</v>
      </c>
      <c r="B4887" s="1">
        <v>7</v>
      </c>
      <c r="C4887" s="1">
        <v>559</v>
      </c>
      <c r="D4887" s="1">
        <v>1.7243999999999999</v>
      </c>
      <c r="E4887" s="1">
        <v>1.6906000000000001</v>
      </c>
      <c r="F4887" s="1">
        <v>-9.1032000000000005E-3</v>
      </c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</row>
    <row r="4888" spans="1:17" x14ac:dyDescent="0.25">
      <c r="A4888" t="str">
        <f t="shared" si="76"/>
        <v>7_560</v>
      </c>
      <c r="B4888" s="1">
        <v>7</v>
      </c>
      <c r="C4888" s="1">
        <v>560</v>
      </c>
      <c r="D4888" s="1">
        <v>1.2574000000000001</v>
      </c>
      <c r="E4888" s="1">
        <v>1.6928000000000001</v>
      </c>
      <c r="F4888" s="1">
        <v>-1.7708000000000002E-2</v>
      </c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</row>
    <row r="4889" spans="1:17" x14ac:dyDescent="0.25">
      <c r="A4889" t="str">
        <f t="shared" si="76"/>
        <v>7_561</v>
      </c>
      <c r="B4889" s="1">
        <v>7</v>
      </c>
      <c r="C4889" s="1">
        <v>561</v>
      </c>
      <c r="D4889" s="1">
        <v>0.87000999999999995</v>
      </c>
      <c r="E4889" s="1">
        <v>1.6944999999999999</v>
      </c>
      <c r="F4889" s="1">
        <v>-3.1081999999999999E-2</v>
      </c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</row>
    <row r="4890" spans="1:17" x14ac:dyDescent="0.25">
      <c r="A4890" t="str">
        <f t="shared" si="76"/>
        <v>7_562</v>
      </c>
      <c r="B4890" s="1">
        <v>7</v>
      </c>
      <c r="C4890" s="1">
        <v>562</v>
      </c>
      <c r="D4890" s="1">
        <v>0.44345000000000001</v>
      </c>
      <c r="E4890" s="1">
        <v>1.6955</v>
      </c>
      <c r="F4890" s="1">
        <v>-1.6386E-3</v>
      </c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</row>
    <row r="4891" spans="1:17" x14ac:dyDescent="0.25">
      <c r="A4891" t="str">
        <f t="shared" si="76"/>
        <v>7_563</v>
      </c>
      <c r="B4891" s="1">
        <v>7</v>
      </c>
      <c r="C4891" s="1">
        <v>563</v>
      </c>
      <c r="D4891" s="1">
        <v>0.43429000000000001</v>
      </c>
      <c r="E4891" s="1">
        <v>1.6962999999999999</v>
      </c>
      <c r="F4891" s="1">
        <v>1.8497E-2</v>
      </c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</row>
    <row r="4892" spans="1:17" x14ac:dyDescent="0.25">
      <c r="A4892" t="str">
        <f t="shared" si="76"/>
        <v>7_564</v>
      </c>
      <c r="B4892" s="1">
        <v>7</v>
      </c>
      <c r="C4892" s="1">
        <v>564</v>
      </c>
      <c r="D4892" s="1">
        <v>0.37286000000000002</v>
      </c>
      <c r="E4892" s="1">
        <v>1.6967000000000001</v>
      </c>
      <c r="F4892" s="1">
        <v>-1.0045999999999999E-2</v>
      </c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</row>
    <row r="4893" spans="1:17" x14ac:dyDescent="0.25">
      <c r="A4893" t="str">
        <f t="shared" si="76"/>
        <v>7_565</v>
      </c>
      <c r="B4893" s="1">
        <v>7</v>
      </c>
      <c r="C4893" s="1">
        <v>565</v>
      </c>
      <c r="D4893" s="1">
        <v>0.21126</v>
      </c>
      <c r="E4893" s="1">
        <v>1.6971000000000001</v>
      </c>
      <c r="F4893" s="1">
        <v>-2.555E-2</v>
      </c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</row>
    <row r="4894" spans="1:17" x14ac:dyDescent="0.25">
      <c r="A4894" t="str">
        <f t="shared" si="76"/>
        <v>7_566</v>
      </c>
      <c r="B4894" s="1">
        <v>7</v>
      </c>
      <c r="C4894" s="1">
        <v>566</v>
      </c>
      <c r="D4894" s="1">
        <v>0.17266999999999999</v>
      </c>
      <c r="E4894" s="1">
        <v>1.6974</v>
      </c>
      <c r="F4894" s="1">
        <v>-2.0324000000000002E-3</v>
      </c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</row>
    <row r="4895" spans="1:17" x14ac:dyDescent="0.25">
      <c r="A4895" t="str">
        <f t="shared" si="76"/>
        <v>7_567</v>
      </c>
      <c r="B4895" s="1">
        <v>7</v>
      </c>
      <c r="C4895" s="1">
        <v>567</v>
      </c>
      <c r="D4895" s="1">
        <v>0.14757000000000001</v>
      </c>
      <c r="E4895" s="1">
        <v>1.6975</v>
      </c>
      <c r="F4895" s="1">
        <v>1.1096999999999999E-2</v>
      </c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</row>
    <row r="4896" spans="1:17" x14ac:dyDescent="0.25">
      <c r="A4896" t="str">
        <f t="shared" si="76"/>
        <v>7_568</v>
      </c>
      <c r="B4896" s="1">
        <v>7</v>
      </c>
      <c r="C4896" s="1">
        <v>568</v>
      </c>
      <c r="D4896" s="1">
        <v>0.10637000000000001</v>
      </c>
      <c r="E4896" s="1">
        <v>1.6978</v>
      </c>
      <c r="F4896" s="1">
        <v>-9.2212999999999995E-4</v>
      </c>
      <c r="G4896" s="1"/>
      <c r="H4896" s="1"/>
      <c r="I4896" s="1"/>
      <c r="J4896" s="1"/>
      <c r="K4896" s="1"/>
      <c r="L4896" s="78"/>
      <c r="M4896" s="1"/>
      <c r="N4896" s="1"/>
      <c r="O4896" s="1"/>
      <c r="P4896" s="1"/>
      <c r="Q4896" s="1"/>
    </row>
    <row r="4897" spans="1:17" x14ac:dyDescent="0.25">
      <c r="A4897" t="str">
        <f t="shared" si="76"/>
        <v>7_569</v>
      </c>
      <c r="B4897" s="1">
        <v>7</v>
      </c>
      <c r="C4897" s="1">
        <v>569</v>
      </c>
      <c r="D4897" s="1">
        <v>-0.21798999999999999</v>
      </c>
      <c r="E4897" s="1">
        <v>1.6977</v>
      </c>
      <c r="F4897" s="1">
        <v>1.0102999999999999E-2</v>
      </c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</row>
    <row r="4898" spans="1:17" x14ac:dyDescent="0.25">
      <c r="A4898" t="str">
        <f t="shared" si="76"/>
        <v>7_570</v>
      </c>
      <c r="B4898" s="1">
        <v>7</v>
      </c>
      <c r="C4898" s="1">
        <v>570</v>
      </c>
      <c r="D4898" s="1">
        <v>-8.5564000000000001E-2</v>
      </c>
      <c r="E4898" s="1">
        <v>1.6976</v>
      </c>
      <c r="F4898" s="1">
        <v>-3.8506E-3</v>
      </c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</row>
    <row r="4899" spans="1:17" x14ac:dyDescent="0.25">
      <c r="A4899" t="str">
        <f t="shared" si="76"/>
        <v>7_571</v>
      </c>
      <c r="B4899" s="1">
        <v>7</v>
      </c>
      <c r="C4899" s="1">
        <v>571</v>
      </c>
      <c r="D4899" s="1">
        <v>0.15583</v>
      </c>
      <c r="E4899" s="1">
        <v>1.6974</v>
      </c>
      <c r="F4899" s="1">
        <v>7.7926999999999996E-3</v>
      </c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</row>
    <row r="4900" spans="1:17" x14ac:dyDescent="0.25">
      <c r="A4900" t="str">
        <f t="shared" si="76"/>
        <v>7_572</v>
      </c>
      <c r="B4900" s="1">
        <v>7</v>
      </c>
      <c r="C4900" s="1">
        <v>572</v>
      </c>
      <c r="D4900" s="1">
        <v>0.43531999999999998</v>
      </c>
      <c r="E4900" s="1">
        <v>1.6978</v>
      </c>
      <c r="F4900" s="1">
        <v>1.8518E-2</v>
      </c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</row>
    <row r="4901" spans="1:17" x14ac:dyDescent="0.25">
      <c r="A4901" t="str">
        <f t="shared" si="76"/>
        <v>7_573</v>
      </c>
      <c r="B4901" s="1">
        <v>7</v>
      </c>
      <c r="C4901" s="1">
        <v>573</v>
      </c>
      <c r="D4901" s="1">
        <v>-0.22475999999999999</v>
      </c>
      <c r="E4901" s="1">
        <v>1.6980999999999999</v>
      </c>
      <c r="F4901" s="1">
        <v>-1.9302E-3</v>
      </c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</row>
    <row r="4902" spans="1:17" x14ac:dyDescent="0.25">
      <c r="A4902" t="str">
        <f t="shared" si="76"/>
        <v>7_574</v>
      </c>
      <c r="B4902" s="1">
        <v>7</v>
      </c>
      <c r="C4902" s="1">
        <v>574</v>
      </c>
      <c r="D4902" s="1">
        <v>-0.23585999999999999</v>
      </c>
      <c r="E4902" s="1">
        <v>1.6978</v>
      </c>
      <c r="F4902" s="1">
        <v>7.8937999999999994E-3</v>
      </c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</row>
    <row r="4903" spans="1:17" x14ac:dyDescent="0.25">
      <c r="A4903" t="str">
        <f t="shared" si="76"/>
        <v>7_575</v>
      </c>
      <c r="B4903" s="1">
        <v>7</v>
      </c>
      <c r="C4903" s="1">
        <v>575</v>
      </c>
      <c r="D4903" s="1">
        <v>0.19203000000000001</v>
      </c>
      <c r="E4903" s="1">
        <v>1.6976</v>
      </c>
      <c r="F4903" s="1">
        <v>2.0285999999999998E-2</v>
      </c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</row>
    <row r="4904" spans="1:17" x14ac:dyDescent="0.25">
      <c r="A4904" t="str">
        <f t="shared" si="76"/>
        <v>7_576</v>
      </c>
      <c r="B4904" s="1">
        <v>7</v>
      </c>
      <c r="C4904" s="1">
        <v>576</v>
      </c>
      <c r="D4904" s="1">
        <v>0.56388000000000005</v>
      </c>
      <c r="E4904" s="1">
        <v>1.6980999999999999</v>
      </c>
      <c r="F4904" s="1">
        <v>1.4895E-2</v>
      </c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</row>
    <row r="4905" spans="1:17" x14ac:dyDescent="0.25">
      <c r="A4905" t="str">
        <f t="shared" si="76"/>
        <v>7_577</v>
      </c>
      <c r="B4905" s="1">
        <v>7</v>
      </c>
      <c r="C4905" s="1">
        <v>577</v>
      </c>
      <c r="D4905" s="1">
        <v>0.52283999999999997</v>
      </c>
      <c r="E4905" s="1">
        <v>1.6992</v>
      </c>
      <c r="F4905" s="1">
        <v>-3.9962000000000001E-3</v>
      </c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</row>
    <row r="4906" spans="1:17" x14ac:dyDescent="0.25">
      <c r="A4906" t="str">
        <f t="shared" si="76"/>
        <v>7_578</v>
      </c>
      <c r="B4906" s="1">
        <v>7</v>
      </c>
      <c r="C4906" s="1">
        <v>578</v>
      </c>
      <c r="D4906" s="1">
        <v>0.86175999999999997</v>
      </c>
      <c r="E4906" s="1">
        <v>1.7001999999999999</v>
      </c>
      <c r="F4906" s="1">
        <v>8.1986999999999997E-3</v>
      </c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</row>
    <row r="4907" spans="1:17" x14ac:dyDescent="0.25">
      <c r="A4907" t="str">
        <f t="shared" si="76"/>
        <v>7_579</v>
      </c>
      <c r="B4907" s="1">
        <v>7</v>
      </c>
      <c r="C4907" s="1">
        <v>579</v>
      </c>
      <c r="D4907" s="1">
        <v>0.64368999999999998</v>
      </c>
      <c r="E4907" s="1">
        <v>1.7014</v>
      </c>
      <c r="F4907" s="1">
        <v>-1.0331E-2</v>
      </c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</row>
    <row r="4908" spans="1:17" x14ac:dyDescent="0.25">
      <c r="A4908" t="str">
        <f t="shared" si="76"/>
        <v>7_580</v>
      </c>
      <c r="B4908" s="1">
        <v>7</v>
      </c>
      <c r="C4908" s="1">
        <v>580</v>
      </c>
      <c r="D4908" s="1">
        <v>0.91808000000000001</v>
      </c>
      <c r="E4908" s="1">
        <v>1.7024999999999999</v>
      </c>
      <c r="F4908" s="1">
        <v>1.3324000000000001E-2</v>
      </c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</row>
    <row r="4909" spans="1:17" x14ac:dyDescent="0.25">
      <c r="A4909" t="str">
        <f t="shared" si="76"/>
        <v>7_581</v>
      </c>
      <c r="B4909" s="1">
        <v>7</v>
      </c>
      <c r="C4909" s="1">
        <v>581</v>
      </c>
      <c r="D4909" s="1">
        <v>0.95911999999999997</v>
      </c>
      <c r="E4909" s="1">
        <v>1.7039</v>
      </c>
      <c r="F4909" s="1">
        <v>-6.3181999999999995E-4</v>
      </c>
      <c r="G4909" s="1"/>
      <c r="H4909" s="1"/>
      <c r="I4909" s="1"/>
      <c r="J4909" s="1"/>
      <c r="K4909" s="1"/>
      <c r="L4909" s="78"/>
      <c r="M4909" s="1"/>
      <c r="N4909" s="1"/>
      <c r="O4909" s="1"/>
      <c r="P4909" s="1"/>
      <c r="Q4909" s="1"/>
    </row>
    <row r="4910" spans="1:17" x14ac:dyDescent="0.25">
      <c r="A4910" t="str">
        <f t="shared" si="76"/>
        <v>7_582</v>
      </c>
      <c r="B4910" s="1">
        <v>7</v>
      </c>
      <c r="C4910" s="1">
        <v>582</v>
      </c>
      <c r="D4910" s="1">
        <v>1.2156</v>
      </c>
      <c r="E4910" s="1">
        <v>1.7051000000000001</v>
      </c>
      <c r="F4910" s="1">
        <v>9.2580000000000006E-3</v>
      </c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</row>
    <row r="4911" spans="1:17" x14ac:dyDescent="0.25">
      <c r="A4911" t="str">
        <f t="shared" si="76"/>
        <v>7_583</v>
      </c>
      <c r="B4911" s="1">
        <v>7</v>
      </c>
      <c r="C4911" s="1">
        <v>583</v>
      </c>
      <c r="D4911" s="1">
        <v>1.4084000000000001</v>
      </c>
      <c r="E4911" s="1">
        <v>1.7071000000000001</v>
      </c>
      <c r="F4911" s="1">
        <v>3.5125999999999998E-2</v>
      </c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</row>
    <row r="4912" spans="1:17" x14ac:dyDescent="0.25">
      <c r="A4912" t="str">
        <f t="shared" si="76"/>
        <v>7_584</v>
      </c>
      <c r="B4912" s="1">
        <v>7</v>
      </c>
      <c r="C4912" s="1">
        <v>584</v>
      </c>
      <c r="D4912" s="1">
        <v>1.2509999999999999</v>
      </c>
      <c r="E4912" s="1">
        <v>1.7089000000000001</v>
      </c>
      <c r="F4912" s="1">
        <v>1.4083E-2</v>
      </c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</row>
    <row r="4913" spans="1:17" x14ac:dyDescent="0.25">
      <c r="A4913" t="str">
        <f t="shared" si="76"/>
        <v>7_585</v>
      </c>
      <c r="B4913" s="1">
        <v>7</v>
      </c>
      <c r="C4913" s="1">
        <v>585</v>
      </c>
      <c r="D4913" s="1">
        <v>1.0269999999999999</v>
      </c>
      <c r="E4913" s="1">
        <v>1.7102999999999999</v>
      </c>
      <c r="F4913" s="1">
        <v>1.2096000000000001E-2</v>
      </c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</row>
    <row r="4914" spans="1:17" x14ac:dyDescent="0.25">
      <c r="A4914" t="str">
        <f t="shared" si="76"/>
        <v>7_586</v>
      </c>
      <c r="B4914" s="1">
        <v>7</v>
      </c>
      <c r="C4914" s="1">
        <v>586</v>
      </c>
      <c r="D4914" s="1">
        <v>0.67069999999999996</v>
      </c>
      <c r="E4914" s="1">
        <v>1.7113</v>
      </c>
      <c r="F4914" s="1">
        <v>-6.8834999999999999E-3</v>
      </c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</row>
    <row r="4915" spans="1:17" x14ac:dyDescent="0.25">
      <c r="A4915" t="str">
        <f t="shared" si="76"/>
        <v>7_587</v>
      </c>
      <c r="B4915" s="1">
        <v>7</v>
      </c>
      <c r="C4915" s="1">
        <v>587</v>
      </c>
      <c r="D4915" s="1">
        <v>0.39365</v>
      </c>
      <c r="E4915" s="1">
        <v>1.712</v>
      </c>
      <c r="F4915" s="1">
        <v>1.4154999999999999E-2</v>
      </c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</row>
    <row r="4916" spans="1:17" x14ac:dyDescent="0.25">
      <c r="A4916" t="str">
        <f t="shared" si="76"/>
        <v>7_588</v>
      </c>
      <c r="B4916" s="1">
        <v>7</v>
      </c>
      <c r="C4916" s="1">
        <v>588</v>
      </c>
      <c r="D4916" s="1">
        <v>0.34510000000000002</v>
      </c>
      <c r="E4916" s="1">
        <v>1.7123999999999999</v>
      </c>
      <c r="F4916" s="1">
        <v>-1.4988E-2</v>
      </c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</row>
    <row r="4917" spans="1:17" x14ac:dyDescent="0.25">
      <c r="A4917" t="str">
        <f t="shared" si="76"/>
        <v>7_589</v>
      </c>
      <c r="B4917" s="1">
        <v>7</v>
      </c>
      <c r="C4917" s="1">
        <v>589</v>
      </c>
      <c r="D4917" s="1">
        <v>0.11113000000000001</v>
      </c>
      <c r="E4917" s="1">
        <v>1.7125999999999999</v>
      </c>
      <c r="F4917" s="1">
        <v>-1.4175999999999999E-2</v>
      </c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</row>
    <row r="4918" spans="1:17" x14ac:dyDescent="0.25">
      <c r="A4918" t="str">
        <f t="shared" si="76"/>
        <v>7_590</v>
      </c>
      <c r="B4918" s="1">
        <v>7</v>
      </c>
      <c r="C4918" s="1">
        <v>590</v>
      </c>
      <c r="D4918" s="1">
        <v>0.44355</v>
      </c>
      <c r="E4918" s="1">
        <v>1.7131000000000001</v>
      </c>
      <c r="F4918" s="1">
        <v>6.8617000000000001E-3</v>
      </c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</row>
    <row r="4919" spans="1:17" x14ac:dyDescent="0.25">
      <c r="A4919" t="str">
        <f t="shared" si="76"/>
        <v>7_591</v>
      </c>
      <c r="B4919" s="1">
        <v>7</v>
      </c>
      <c r="C4919" s="1">
        <v>591</v>
      </c>
      <c r="D4919" s="1">
        <v>0.78244000000000002</v>
      </c>
      <c r="E4919" s="1">
        <v>1.7139</v>
      </c>
      <c r="F4919" s="1">
        <v>-2.3304999999999999E-2</v>
      </c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</row>
    <row r="4920" spans="1:17" x14ac:dyDescent="0.25">
      <c r="A4920" t="str">
        <f t="shared" si="76"/>
        <v>7_592</v>
      </c>
      <c r="B4920" s="1">
        <v>7</v>
      </c>
      <c r="C4920" s="1">
        <v>592</v>
      </c>
      <c r="D4920" s="1">
        <v>0.39</v>
      </c>
      <c r="E4920" s="1">
        <v>1.7145999999999999</v>
      </c>
      <c r="F4920" s="1">
        <v>-2.8178000000000002E-2</v>
      </c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</row>
    <row r="4921" spans="1:17" x14ac:dyDescent="0.25">
      <c r="A4921" t="str">
        <f t="shared" si="76"/>
        <v>7_593</v>
      </c>
      <c r="B4921" s="1">
        <v>7</v>
      </c>
      <c r="C4921" s="1">
        <v>593</v>
      </c>
      <c r="D4921" s="1">
        <v>0.61661999999999995</v>
      </c>
      <c r="E4921" s="1">
        <v>1.7154</v>
      </c>
      <c r="F4921" s="1">
        <v>-5.8599000000000004E-3</v>
      </c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</row>
    <row r="4922" spans="1:17" x14ac:dyDescent="0.25">
      <c r="A4922" t="str">
        <f t="shared" si="76"/>
        <v>7_594</v>
      </c>
      <c r="B4922" s="1">
        <v>7</v>
      </c>
      <c r="C4922" s="1">
        <v>594</v>
      </c>
      <c r="D4922" s="1">
        <v>0.13267999999999999</v>
      </c>
      <c r="E4922" s="1">
        <v>1.716</v>
      </c>
      <c r="F4922" s="1">
        <v>-6.5323999999999998E-3</v>
      </c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</row>
    <row r="4923" spans="1:17" x14ac:dyDescent="0.25">
      <c r="A4923" t="str">
        <f t="shared" si="76"/>
        <v>7_595</v>
      </c>
      <c r="B4923" s="1">
        <v>7</v>
      </c>
      <c r="C4923" s="1">
        <v>595</v>
      </c>
      <c r="D4923" s="1">
        <v>0.18110999999999999</v>
      </c>
      <c r="E4923" s="1">
        <v>1.7161999999999999</v>
      </c>
      <c r="F4923" s="1">
        <v>-5.1101000000000002E-3</v>
      </c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</row>
    <row r="4924" spans="1:17" x14ac:dyDescent="0.25">
      <c r="A4924" t="str">
        <f t="shared" si="76"/>
        <v>7_596</v>
      </c>
      <c r="B4924" s="1">
        <v>7</v>
      </c>
      <c r="C4924" s="1">
        <v>596</v>
      </c>
      <c r="D4924" s="1">
        <v>0.39032</v>
      </c>
      <c r="E4924" s="1">
        <v>1.7166999999999999</v>
      </c>
      <c r="F4924" s="1">
        <v>1.2333999999999999E-2</v>
      </c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</row>
    <row r="4925" spans="1:17" x14ac:dyDescent="0.25">
      <c r="A4925" t="str">
        <f t="shared" si="76"/>
        <v>7_597</v>
      </c>
      <c r="B4925" s="1">
        <v>7</v>
      </c>
      <c r="C4925" s="1">
        <v>597</v>
      </c>
      <c r="D4925" s="1">
        <v>0.56062000000000001</v>
      </c>
      <c r="E4925" s="1">
        <v>1.7173</v>
      </c>
      <c r="F4925" s="1">
        <v>-3.3609E-2</v>
      </c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</row>
    <row r="4926" spans="1:17" x14ac:dyDescent="0.25">
      <c r="A4926" t="str">
        <f t="shared" si="76"/>
        <v>7_598</v>
      </c>
      <c r="B4926" s="1">
        <v>7</v>
      </c>
      <c r="C4926" s="1">
        <v>598</v>
      </c>
      <c r="D4926" s="1">
        <v>0.90941000000000005</v>
      </c>
      <c r="E4926" s="1">
        <v>1.7183999999999999</v>
      </c>
      <c r="F4926" s="1">
        <v>-3.8777999999999998E-3</v>
      </c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</row>
    <row r="4927" spans="1:17" x14ac:dyDescent="0.25">
      <c r="A4927" t="str">
        <f t="shared" si="76"/>
        <v>7_599</v>
      </c>
      <c r="B4927" s="1">
        <v>7</v>
      </c>
      <c r="C4927" s="1">
        <v>599</v>
      </c>
      <c r="D4927" s="1">
        <v>0.95394000000000001</v>
      </c>
      <c r="E4927" s="1">
        <v>1.7197</v>
      </c>
      <c r="F4927" s="1">
        <v>8.1659999999999996E-3</v>
      </c>
      <c r="G4927" s="1"/>
      <c r="H4927" s="1"/>
      <c r="I4927" s="1"/>
      <c r="J4927" s="1"/>
      <c r="K4927" s="1"/>
      <c r="L4927" s="1"/>
      <c r="M4927" s="1"/>
      <c r="N4927" s="1"/>
      <c r="O4927" s="78"/>
      <c r="P4927" s="1"/>
      <c r="Q4927" s="1"/>
    </row>
    <row r="4928" spans="1:17" x14ac:dyDescent="0.25">
      <c r="A4928" t="str">
        <f t="shared" si="76"/>
        <v>7_600</v>
      </c>
      <c r="B4928" s="1">
        <v>7</v>
      </c>
      <c r="C4928" s="1">
        <v>600</v>
      </c>
      <c r="D4928" s="1">
        <v>1.1384000000000001</v>
      </c>
      <c r="E4928" s="1">
        <v>1.7211000000000001</v>
      </c>
      <c r="F4928" s="1">
        <v>-1.8811000000000001E-2</v>
      </c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</row>
    <row r="4929" spans="1:17" x14ac:dyDescent="0.25">
      <c r="A4929" t="str">
        <f t="shared" si="76"/>
        <v>7_601</v>
      </c>
      <c r="B4929" s="1">
        <v>7</v>
      </c>
      <c r="C4929" s="1">
        <v>601</v>
      </c>
      <c r="D4929" s="1">
        <v>1.1247</v>
      </c>
      <c r="E4929" s="1">
        <v>1.7224999999999999</v>
      </c>
      <c r="F4929" s="1">
        <v>4.4202999999999999E-2</v>
      </c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</row>
    <row r="4930" spans="1:17" x14ac:dyDescent="0.25">
      <c r="A4930" t="str">
        <f t="shared" si="76"/>
        <v>7_602</v>
      </c>
      <c r="B4930" s="1">
        <v>7</v>
      </c>
      <c r="C4930" s="1">
        <v>602</v>
      </c>
      <c r="D4930" s="1">
        <v>1.2170000000000001</v>
      </c>
      <c r="E4930" s="1">
        <v>1.7242</v>
      </c>
      <c r="F4930" s="1">
        <v>-1.2777999999999999E-2</v>
      </c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</row>
    <row r="4931" spans="1:17" x14ac:dyDescent="0.25">
      <c r="A4931" t="str">
        <f t="shared" ref="A4931:A4994" si="77">B4931&amp;"_"&amp;C4931</f>
        <v>7_603</v>
      </c>
      <c r="B4931" s="1">
        <v>7</v>
      </c>
      <c r="C4931" s="1">
        <v>603</v>
      </c>
      <c r="D4931" s="1">
        <v>1.1329</v>
      </c>
      <c r="E4931" s="1">
        <v>1.7259</v>
      </c>
      <c r="F4931" s="1">
        <v>1.2184E-2</v>
      </c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</row>
    <row r="4932" spans="1:17" x14ac:dyDescent="0.25">
      <c r="A4932" t="str">
        <f t="shared" si="77"/>
        <v>7_604</v>
      </c>
      <c r="B4932" s="1">
        <v>7</v>
      </c>
      <c r="C4932" s="1">
        <v>604</v>
      </c>
      <c r="D4932" s="1">
        <v>1.5960000000000001</v>
      </c>
      <c r="E4932" s="1">
        <v>1.7278</v>
      </c>
      <c r="F4932" s="1">
        <v>-1.3736999999999999E-2</v>
      </c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</row>
    <row r="4933" spans="1:17" x14ac:dyDescent="0.25">
      <c r="A4933" t="str">
        <f t="shared" si="77"/>
        <v>7_605</v>
      </c>
      <c r="B4933" s="1">
        <v>7</v>
      </c>
      <c r="C4933" s="1">
        <v>605</v>
      </c>
      <c r="D4933" s="1">
        <v>1.7286999999999999</v>
      </c>
      <c r="E4933" s="1">
        <v>1.7301</v>
      </c>
      <c r="F4933" s="1">
        <v>9.4172000000000006E-3</v>
      </c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</row>
    <row r="4934" spans="1:17" x14ac:dyDescent="0.25">
      <c r="A4934" t="str">
        <f t="shared" si="77"/>
        <v>7_606</v>
      </c>
      <c r="B4934" s="1">
        <v>7</v>
      </c>
      <c r="C4934" s="1">
        <v>606</v>
      </c>
      <c r="D4934" s="1">
        <v>1.2282</v>
      </c>
      <c r="E4934" s="1">
        <v>1.7321</v>
      </c>
      <c r="F4934" s="1">
        <v>-2.6579999999999999E-2</v>
      </c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</row>
    <row r="4935" spans="1:17" x14ac:dyDescent="0.25">
      <c r="A4935" t="str">
        <f t="shared" si="77"/>
        <v>7_607</v>
      </c>
      <c r="B4935" s="1">
        <v>7</v>
      </c>
      <c r="C4935" s="1">
        <v>607</v>
      </c>
      <c r="D4935" s="1">
        <v>1.0812999999999999</v>
      </c>
      <c r="E4935" s="1">
        <v>1.734</v>
      </c>
      <c r="F4935" s="1">
        <v>3.6078999999999998E-3</v>
      </c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</row>
    <row r="4936" spans="1:17" x14ac:dyDescent="0.25">
      <c r="A4936" t="str">
        <f t="shared" si="77"/>
        <v>7_608</v>
      </c>
      <c r="B4936" s="1">
        <v>7</v>
      </c>
      <c r="C4936" s="1">
        <v>608</v>
      </c>
      <c r="D4936" s="1">
        <v>1.3294999999999999</v>
      </c>
      <c r="E4936" s="1">
        <v>1.7353000000000001</v>
      </c>
      <c r="F4936" s="1">
        <v>-4.7905999999999999E-3</v>
      </c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</row>
    <row r="4937" spans="1:17" x14ac:dyDescent="0.25">
      <c r="A4937" t="str">
        <f t="shared" si="77"/>
        <v>7_609</v>
      </c>
      <c r="B4937" s="1">
        <v>7</v>
      </c>
      <c r="C4937" s="1">
        <v>609</v>
      </c>
      <c r="D4937" s="1">
        <v>1.2316</v>
      </c>
      <c r="E4937" s="1">
        <v>1.7370000000000001</v>
      </c>
      <c r="F4937" s="1">
        <v>-3.0799E-2</v>
      </c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</row>
    <row r="4938" spans="1:17" x14ac:dyDescent="0.25">
      <c r="A4938" t="str">
        <f t="shared" si="77"/>
        <v>7_610</v>
      </c>
      <c r="B4938" s="1">
        <v>7</v>
      </c>
      <c r="C4938" s="1">
        <v>610</v>
      </c>
      <c r="D4938" s="1">
        <v>1.1738999999999999</v>
      </c>
      <c r="E4938" s="1">
        <v>1.7387999999999999</v>
      </c>
      <c r="F4938" s="1">
        <v>7.3385999999999998E-3</v>
      </c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</row>
    <row r="4939" spans="1:17" x14ac:dyDescent="0.25">
      <c r="A4939" t="str">
        <f t="shared" si="77"/>
        <v>7_611</v>
      </c>
      <c r="B4939" s="1">
        <v>7</v>
      </c>
      <c r="C4939" s="1">
        <v>611</v>
      </c>
      <c r="D4939" s="1">
        <v>0.39738000000000001</v>
      </c>
      <c r="E4939" s="1">
        <v>1.7399</v>
      </c>
      <c r="F4939" s="1">
        <v>8.2258999999999995E-3</v>
      </c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</row>
    <row r="4940" spans="1:17" x14ac:dyDescent="0.25">
      <c r="A4940" t="str">
        <f t="shared" si="77"/>
        <v>7_612</v>
      </c>
      <c r="B4940" s="1">
        <v>7</v>
      </c>
      <c r="C4940" s="1">
        <v>612</v>
      </c>
      <c r="D4940" s="1">
        <v>1.2672000000000001</v>
      </c>
      <c r="E4940" s="1">
        <v>1.7412000000000001</v>
      </c>
      <c r="F4940" s="1">
        <v>2.0147999999999999E-2</v>
      </c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</row>
    <row r="4941" spans="1:17" x14ac:dyDescent="0.25">
      <c r="A4941" t="str">
        <f t="shared" si="77"/>
        <v>7_613</v>
      </c>
      <c r="B4941" s="1">
        <v>7</v>
      </c>
      <c r="C4941" s="1">
        <v>613</v>
      </c>
      <c r="D4941" s="1">
        <v>1.5296000000000001</v>
      </c>
      <c r="E4941" s="1">
        <v>1.7432000000000001</v>
      </c>
      <c r="F4941" s="1">
        <v>5.2992999999999998E-3</v>
      </c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</row>
    <row r="4942" spans="1:17" x14ac:dyDescent="0.25">
      <c r="A4942" t="str">
        <f t="shared" si="77"/>
        <v>7_614</v>
      </c>
      <c r="B4942" s="1">
        <v>7</v>
      </c>
      <c r="C4942" s="1">
        <v>614</v>
      </c>
      <c r="D4942" s="1">
        <v>1.2523</v>
      </c>
      <c r="E4942" s="1">
        <v>1.7454000000000001</v>
      </c>
      <c r="F4942" s="1">
        <v>9.5983000000000006E-3</v>
      </c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</row>
    <row r="4943" spans="1:17" x14ac:dyDescent="0.25">
      <c r="A4943" t="str">
        <f t="shared" si="77"/>
        <v>7_615</v>
      </c>
      <c r="B4943" s="1">
        <v>7</v>
      </c>
      <c r="C4943" s="1">
        <v>615</v>
      </c>
      <c r="D4943" s="1">
        <v>1.488</v>
      </c>
      <c r="E4943" s="1">
        <v>1.7472000000000001</v>
      </c>
      <c r="F4943" s="1">
        <v>8.9428000000000007E-3</v>
      </c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</row>
    <row r="4944" spans="1:17" x14ac:dyDescent="0.25">
      <c r="A4944" t="str">
        <f t="shared" si="77"/>
        <v>7_616</v>
      </c>
      <c r="B4944" s="1">
        <v>7</v>
      </c>
      <c r="C4944" s="1">
        <v>616</v>
      </c>
      <c r="D4944" s="1">
        <v>1.4873000000000001</v>
      </c>
      <c r="E4944" s="1">
        <v>1.7494000000000001</v>
      </c>
      <c r="F4944" s="1">
        <v>-1.8029E-2</v>
      </c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</row>
    <row r="4945" spans="1:17" x14ac:dyDescent="0.25">
      <c r="A4945" t="str">
        <f t="shared" si="77"/>
        <v>7_617</v>
      </c>
      <c r="B4945" s="1">
        <v>7</v>
      </c>
      <c r="C4945" s="1">
        <v>617</v>
      </c>
      <c r="D4945" s="1">
        <v>1.5731999999999999</v>
      </c>
      <c r="E4945" s="1">
        <v>1.7515000000000001</v>
      </c>
      <c r="F4945" s="1">
        <v>6.6629000000000002E-3</v>
      </c>
      <c r="G4945" s="1"/>
      <c r="H4945" s="1"/>
      <c r="I4945" s="1"/>
      <c r="J4945" s="1"/>
      <c r="K4945" s="1"/>
      <c r="L4945" s="1"/>
      <c r="M4945" s="1"/>
      <c r="N4945" s="78"/>
      <c r="O4945" s="1"/>
      <c r="P4945" s="1"/>
      <c r="Q4945" s="1"/>
    </row>
    <row r="4946" spans="1:17" x14ac:dyDescent="0.25">
      <c r="A4946" t="str">
        <f t="shared" si="77"/>
        <v>7_618</v>
      </c>
      <c r="B4946" s="1">
        <v>7</v>
      </c>
      <c r="C4946" s="1">
        <v>618</v>
      </c>
      <c r="D4946" s="1">
        <v>1.1518999999999999</v>
      </c>
      <c r="E4946" s="1">
        <v>1.7536</v>
      </c>
      <c r="F4946" s="1">
        <v>2.0653999999999999E-2</v>
      </c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</row>
    <row r="4947" spans="1:17" x14ac:dyDescent="0.25">
      <c r="A4947" t="str">
        <f t="shared" si="77"/>
        <v>7_619</v>
      </c>
      <c r="B4947" s="1">
        <v>7</v>
      </c>
      <c r="C4947" s="1">
        <v>619</v>
      </c>
      <c r="D4947" s="1">
        <v>1.3284</v>
      </c>
      <c r="E4947" s="1">
        <v>1.7555000000000001</v>
      </c>
      <c r="F4947" s="1">
        <v>8.2087000000000002E-4</v>
      </c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</row>
    <row r="4948" spans="1:17" x14ac:dyDescent="0.25">
      <c r="A4948" t="str">
        <f t="shared" si="77"/>
        <v>7_620</v>
      </c>
      <c r="B4948" s="1">
        <v>7</v>
      </c>
      <c r="C4948" s="1">
        <v>620</v>
      </c>
      <c r="D4948" s="1">
        <v>1.1131</v>
      </c>
      <c r="E4948" s="1">
        <v>1.7574000000000001</v>
      </c>
      <c r="F4948" s="1">
        <v>1.1361E-2</v>
      </c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</row>
    <row r="4949" spans="1:17" x14ac:dyDescent="0.25">
      <c r="A4949" t="str">
        <f t="shared" si="77"/>
        <v>7_621</v>
      </c>
      <c r="B4949" s="1">
        <v>7</v>
      </c>
      <c r="C4949" s="1">
        <v>621</v>
      </c>
      <c r="D4949" s="1">
        <v>1.3150999999999999</v>
      </c>
      <c r="E4949" s="1">
        <v>1.7593000000000001</v>
      </c>
      <c r="F4949" s="1">
        <v>2.5977999999999999E-3</v>
      </c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</row>
    <row r="4950" spans="1:17" x14ac:dyDescent="0.25">
      <c r="A4950" t="str">
        <f t="shared" si="77"/>
        <v>7_622</v>
      </c>
      <c r="B4950" s="1">
        <v>7</v>
      </c>
      <c r="C4950" s="1">
        <v>622</v>
      </c>
      <c r="D4950" s="1">
        <v>1.7386999999999999</v>
      </c>
      <c r="E4950" s="1">
        <v>1.7617</v>
      </c>
      <c r="F4950" s="1">
        <v>2.7847E-2</v>
      </c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</row>
    <row r="4951" spans="1:17" x14ac:dyDescent="0.25">
      <c r="A4951" t="str">
        <f t="shared" si="77"/>
        <v>7_623</v>
      </c>
      <c r="B4951" s="1">
        <v>7</v>
      </c>
      <c r="C4951" s="1">
        <v>623</v>
      </c>
      <c r="D4951" s="1">
        <v>1.4442999999999999</v>
      </c>
      <c r="E4951" s="1">
        <v>1.7637</v>
      </c>
      <c r="F4951" s="1">
        <v>-1.4300999999999999E-2</v>
      </c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</row>
    <row r="4952" spans="1:17" x14ac:dyDescent="0.25">
      <c r="A4952" t="str">
        <f t="shared" si="77"/>
        <v>7_624</v>
      </c>
      <c r="B4952" s="1">
        <v>7</v>
      </c>
      <c r="C4952" s="1">
        <v>624</v>
      </c>
      <c r="D4952" s="1">
        <v>1.393</v>
      </c>
      <c r="E4952" s="1">
        <v>1.7657</v>
      </c>
      <c r="F4952" s="1">
        <v>4.8855999999999997E-4</v>
      </c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</row>
    <row r="4953" spans="1:17" x14ac:dyDescent="0.25">
      <c r="A4953" t="str">
        <f t="shared" si="77"/>
        <v>7_625</v>
      </c>
      <c r="B4953" s="1">
        <v>7</v>
      </c>
      <c r="C4953" s="1">
        <v>625</v>
      </c>
      <c r="D4953" s="1">
        <v>1.105</v>
      </c>
      <c r="E4953" s="1">
        <v>1.7675000000000001</v>
      </c>
      <c r="F4953" s="1">
        <v>1.1886000000000001E-2</v>
      </c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</row>
    <row r="4954" spans="1:17" x14ac:dyDescent="0.25">
      <c r="A4954" t="str">
        <f t="shared" si="77"/>
        <v>7_626</v>
      </c>
      <c r="B4954" s="1">
        <v>7</v>
      </c>
      <c r="C4954" s="1">
        <v>626</v>
      </c>
      <c r="D4954" s="1">
        <v>0.69364000000000003</v>
      </c>
      <c r="E4954" s="1">
        <v>1.7686999999999999</v>
      </c>
      <c r="F4954" s="1">
        <v>6.5877000000000002E-3</v>
      </c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</row>
    <row r="4955" spans="1:17" x14ac:dyDescent="0.25">
      <c r="A4955" t="str">
        <f t="shared" si="77"/>
        <v>7_627</v>
      </c>
      <c r="B4955" s="1">
        <v>7</v>
      </c>
      <c r="C4955" s="1">
        <v>627</v>
      </c>
      <c r="D4955" s="1">
        <v>0.68505000000000005</v>
      </c>
      <c r="E4955" s="1">
        <v>1.7696000000000001</v>
      </c>
      <c r="F4955" s="1">
        <v>4.4828000000000003E-3</v>
      </c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</row>
    <row r="4956" spans="1:17" x14ac:dyDescent="0.25">
      <c r="A4956" t="str">
        <f t="shared" si="77"/>
        <v>7_628</v>
      </c>
      <c r="B4956" s="1">
        <v>7</v>
      </c>
      <c r="C4956" s="1">
        <v>628</v>
      </c>
      <c r="D4956" s="1">
        <v>0.12855</v>
      </c>
      <c r="E4956" s="1">
        <v>1.7703</v>
      </c>
      <c r="F4956" s="1">
        <v>5.3869E-3</v>
      </c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</row>
    <row r="4957" spans="1:17" x14ac:dyDescent="0.25">
      <c r="A4957" t="str">
        <f t="shared" si="77"/>
        <v>7_629</v>
      </c>
      <c r="B4957" s="1">
        <v>7</v>
      </c>
      <c r="C4957" s="1">
        <v>629</v>
      </c>
      <c r="D4957" s="1">
        <v>-0.17677999999999999</v>
      </c>
      <c r="E4957" s="1">
        <v>1.7701</v>
      </c>
      <c r="F4957" s="1">
        <v>-1.0524E-2</v>
      </c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</row>
    <row r="4958" spans="1:17" x14ac:dyDescent="0.25">
      <c r="A4958" t="str">
        <f t="shared" si="77"/>
        <v>7_630</v>
      </c>
      <c r="B4958" s="1">
        <v>7</v>
      </c>
      <c r="C4958" s="1">
        <v>630</v>
      </c>
      <c r="D4958" s="1">
        <v>-1.4149E-2</v>
      </c>
      <c r="E4958" s="1">
        <v>1.77</v>
      </c>
      <c r="F4958" s="1">
        <v>-3.2569999999999999E-3</v>
      </c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</row>
    <row r="4959" spans="1:17" x14ac:dyDescent="0.25">
      <c r="A4959" t="str">
        <f t="shared" si="77"/>
        <v>7_631</v>
      </c>
      <c r="B4959" s="1">
        <v>7</v>
      </c>
      <c r="C4959" s="1">
        <v>631</v>
      </c>
      <c r="D4959" s="1">
        <v>-0.32551999999999998</v>
      </c>
      <c r="E4959" s="1">
        <v>1.7698</v>
      </c>
      <c r="F4959" s="1">
        <v>3.8934E-3</v>
      </c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</row>
    <row r="4960" spans="1:17" x14ac:dyDescent="0.25">
      <c r="A4960" t="str">
        <f t="shared" si="77"/>
        <v>7_632</v>
      </c>
      <c r="B4960" s="1">
        <v>7</v>
      </c>
      <c r="C4960" s="1">
        <v>632</v>
      </c>
      <c r="D4960" s="1">
        <v>0.19886000000000001</v>
      </c>
      <c r="E4960" s="1">
        <v>1.7698</v>
      </c>
      <c r="F4960" s="1">
        <v>-4.3090000000000003E-3</v>
      </c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</row>
    <row r="4961" spans="1:17" x14ac:dyDescent="0.25">
      <c r="A4961" t="str">
        <f t="shared" si="77"/>
        <v>7_633</v>
      </c>
      <c r="B4961" s="1">
        <v>7</v>
      </c>
      <c r="C4961" s="1">
        <v>633</v>
      </c>
      <c r="D4961" s="1">
        <v>-0.17971000000000001</v>
      </c>
      <c r="E4961" s="1">
        <v>1.7697000000000001</v>
      </c>
      <c r="F4961" s="1">
        <v>8.6251000000000001E-3</v>
      </c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</row>
    <row r="4962" spans="1:17" x14ac:dyDescent="0.25">
      <c r="A4962" t="str">
        <f t="shared" si="77"/>
        <v>7_634</v>
      </c>
      <c r="B4962" s="1">
        <v>7</v>
      </c>
      <c r="C4962" s="1">
        <v>634</v>
      </c>
      <c r="D4962" s="1">
        <v>-0.18282999999999999</v>
      </c>
      <c r="E4962" s="1">
        <v>1.7695000000000001</v>
      </c>
      <c r="F4962" s="1">
        <v>2.1446E-3</v>
      </c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</row>
    <row r="4963" spans="1:17" x14ac:dyDescent="0.25">
      <c r="A4963" t="str">
        <f t="shared" si="77"/>
        <v>7_635</v>
      </c>
      <c r="B4963" s="1">
        <v>7</v>
      </c>
      <c r="C4963" s="1">
        <v>635</v>
      </c>
      <c r="D4963" s="1">
        <v>5.1407000000000001E-2</v>
      </c>
      <c r="E4963" s="1">
        <v>1.7694000000000001</v>
      </c>
      <c r="F4963" s="1">
        <v>3.1903000000000001E-3</v>
      </c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</row>
    <row r="4964" spans="1:17" x14ac:dyDescent="0.25">
      <c r="A4964" t="str">
        <f t="shared" si="77"/>
        <v>7_636</v>
      </c>
      <c r="B4964" s="1">
        <v>7</v>
      </c>
      <c r="C4964" s="1">
        <v>636</v>
      </c>
      <c r="D4964" s="1">
        <v>-0.22489000000000001</v>
      </c>
      <c r="E4964" s="1">
        <v>1.7692000000000001</v>
      </c>
      <c r="F4964" s="1">
        <v>1.3457E-2</v>
      </c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</row>
    <row r="4965" spans="1:17" x14ac:dyDescent="0.25">
      <c r="A4965" t="str">
        <f t="shared" si="77"/>
        <v>7_637</v>
      </c>
      <c r="B4965" s="1">
        <v>7</v>
      </c>
      <c r="C4965" s="1">
        <v>637</v>
      </c>
      <c r="D4965" s="1">
        <v>-0.49182999999999999</v>
      </c>
      <c r="E4965" s="1">
        <v>1.7686999999999999</v>
      </c>
      <c r="F4965" s="1">
        <v>-2.9637E-2</v>
      </c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</row>
    <row r="4966" spans="1:17" x14ac:dyDescent="0.25">
      <c r="A4966" t="str">
        <f t="shared" si="77"/>
        <v>7_638</v>
      </c>
      <c r="B4966" s="1">
        <v>7</v>
      </c>
      <c r="C4966" s="1">
        <v>638</v>
      </c>
      <c r="D4966" s="1">
        <v>-0.32428000000000001</v>
      </c>
      <c r="E4966" s="1">
        <v>1.7679</v>
      </c>
      <c r="F4966" s="1">
        <v>1.7222000000000001E-2</v>
      </c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</row>
    <row r="4967" spans="1:17" x14ac:dyDescent="0.25">
      <c r="A4967" t="str">
        <f t="shared" si="77"/>
        <v>7_639</v>
      </c>
      <c r="B4967" s="1">
        <v>7</v>
      </c>
      <c r="C4967" s="1">
        <v>639</v>
      </c>
      <c r="D4967" s="1">
        <v>-0.39701999999999998</v>
      </c>
      <c r="E4967" s="1">
        <v>1.7674000000000001</v>
      </c>
      <c r="F4967" s="1">
        <v>-3.8649000000000003E-2</v>
      </c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</row>
    <row r="4968" spans="1:17" x14ac:dyDescent="0.25">
      <c r="A4968" t="str">
        <f t="shared" si="77"/>
        <v>7_640</v>
      </c>
      <c r="B4968" s="1">
        <v>7</v>
      </c>
      <c r="C4968" s="1">
        <v>640</v>
      </c>
      <c r="D4968" s="1">
        <v>-0.38009999999999999</v>
      </c>
      <c r="E4968" s="1">
        <v>1.7667999999999999</v>
      </c>
      <c r="F4968" s="1">
        <v>7.8636999999999995E-3</v>
      </c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</row>
    <row r="4969" spans="1:17" x14ac:dyDescent="0.25">
      <c r="A4969" t="str">
        <f t="shared" si="77"/>
        <v>7_641</v>
      </c>
      <c r="B4969" s="1">
        <v>7</v>
      </c>
      <c r="C4969" s="1">
        <v>641</v>
      </c>
      <c r="D4969" s="1">
        <v>-1.0278</v>
      </c>
      <c r="E4969" s="1">
        <v>1.7658</v>
      </c>
      <c r="F4969" s="1">
        <v>-2.2853999999999999E-2</v>
      </c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</row>
    <row r="4970" spans="1:17" x14ac:dyDescent="0.25">
      <c r="A4970" t="str">
        <f t="shared" si="77"/>
        <v>7_642</v>
      </c>
      <c r="B4970" s="1">
        <v>7</v>
      </c>
      <c r="C4970" s="1">
        <v>642</v>
      </c>
      <c r="D4970" s="1">
        <v>-1.0215000000000001</v>
      </c>
      <c r="E4970" s="1">
        <v>1.7643</v>
      </c>
      <c r="F4970" s="1">
        <v>-1.3743999999999999E-2</v>
      </c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</row>
    <row r="4971" spans="1:17" x14ac:dyDescent="0.25">
      <c r="A4971" t="str">
        <f t="shared" si="77"/>
        <v>7_643</v>
      </c>
      <c r="B4971" s="1">
        <v>7</v>
      </c>
      <c r="C4971" s="1">
        <v>643</v>
      </c>
      <c r="D4971" s="1">
        <v>-0.99087000000000003</v>
      </c>
      <c r="E4971" s="1">
        <v>1.7626999999999999</v>
      </c>
      <c r="F4971" s="1">
        <v>7.0363999999999999E-3</v>
      </c>
      <c r="G4971" s="1"/>
      <c r="H4971" s="1"/>
      <c r="I4971" s="1"/>
      <c r="J4971" s="1"/>
      <c r="K4971" s="1"/>
      <c r="L4971" s="1"/>
      <c r="M4971" s="1"/>
      <c r="N4971" s="1"/>
      <c r="O4971" s="78"/>
      <c r="P4971" s="1"/>
      <c r="Q4971" s="1"/>
    </row>
    <row r="4972" spans="1:17" x14ac:dyDescent="0.25">
      <c r="A4972" t="str">
        <f t="shared" si="77"/>
        <v>7_644</v>
      </c>
      <c r="B4972" s="1">
        <v>7</v>
      </c>
      <c r="C4972" s="1">
        <v>644</v>
      </c>
      <c r="D4972" s="1">
        <v>-1.3507</v>
      </c>
      <c r="E4972" s="1">
        <v>1.7609999999999999</v>
      </c>
      <c r="F4972" s="1">
        <v>-1.6702999999999999E-2</v>
      </c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</row>
    <row r="4973" spans="1:17" x14ac:dyDescent="0.25">
      <c r="A4973" t="str">
        <f t="shared" si="77"/>
        <v>7_645</v>
      </c>
      <c r="B4973" s="1">
        <v>7</v>
      </c>
      <c r="C4973" s="1">
        <v>645</v>
      </c>
      <c r="D4973" s="1">
        <v>-1.1953</v>
      </c>
      <c r="E4973" s="1">
        <v>1.7593000000000001</v>
      </c>
      <c r="F4973" s="1">
        <v>1.6409E-2</v>
      </c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</row>
    <row r="4974" spans="1:17" x14ac:dyDescent="0.25">
      <c r="A4974" t="str">
        <f t="shared" si="77"/>
        <v>7_646</v>
      </c>
      <c r="B4974" s="1">
        <v>7</v>
      </c>
      <c r="C4974" s="1">
        <v>646</v>
      </c>
      <c r="D4974" s="1">
        <v>-1.4952000000000001</v>
      </c>
      <c r="E4974" s="1">
        <v>1.7575000000000001</v>
      </c>
      <c r="F4974" s="1">
        <v>-1.1808000000000001E-2</v>
      </c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</row>
    <row r="4975" spans="1:17" x14ac:dyDescent="0.25">
      <c r="A4975" t="str">
        <f t="shared" si="77"/>
        <v>7_647</v>
      </c>
      <c r="B4975" s="1">
        <v>7</v>
      </c>
      <c r="C4975" s="1">
        <v>647</v>
      </c>
      <c r="D4975" s="1">
        <v>-1.1694</v>
      </c>
      <c r="E4975" s="1">
        <v>1.7555000000000001</v>
      </c>
      <c r="F4975" s="1">
        <v>-2.8151999999999999E-3</v>
      </c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</row>
    <row r="4976" spans="1:17" x14ac:dyDescent="0.25">
      <c r="A4976" t="str">
        <f t="shared" si="77"/>
        <v>7_648</v>
      </c>
      <c r="B4976" s="1">
        <v>7</v>
      </c>
      <c r="C4976" s="1">
        <v>648</v>
      </c>
      <c r="D4976" s="1">
        <v>-1.5956999999999999</v>
      </c>
      <c r="E4976" s="1">
        <v>1.7536</v>
      </c>
      <c r="F4976" s="1">
        <v>8.0537000000000004E-3</v>
      </c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</row>
    <row r="4977" spans="1:17" x14ac:dyDescent="0.25">
      <c r="A4977" t="str">
        <f t="shared" si="77"/>
        <v>7_649</v>
      </c>
      <c r="B4977" s="1">
        <v>7</v>
      </c>
      <c r="C4977" s="1">
        <v>649</v>
      </c>
      <c r="D4977" s="1">
        <v>-1.7847999999999999</v>
      </c>
      <c r="E4977" s="1">
        <v>1.7511000000000001</v>
      </c>
      <c r="F4977" s="1">
        <v>-1.1070999999999999E-2</v>
      </c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</row>
    <row r="4978" spans="1:17" x14ac:dyDescent="0.25">
      <c r="A4978" t="str">
        <f t="shared" si="77"/>
        <v>7_650</v>
      </c>
      <c r="B4978" s="1">
        <v>7</v>
      </c>
      <c r="C4978" s="1">
        <v>650</v>
      </c>
      <c r="D4978" s="1">
        <v>-1.6006</v>
      </c>
      <c r="E4978" s="1">
        <v>1.7484999999999999</v>
      </c>
      <c r="F4978" s="1">
        <v>2.5538999999999999E-2</v>
      </c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</row>
    <row r="4979" spans="1:17" x14ac:dyDescent="0.25">
      <c r="A4979" t="str">
        <f t="shared" si="77"/>
        <v>7_651</v>
      </c>
      <c r="B4979" s="1">
        <v>7</v>
      </c>
      <c r="C4979" s="1">
        <v>651</v>
      </c>
      <c r="D4979" s="1">
        <v>-1.8680000000000001</v>
      </c>
      <c r="E4979" s="1">
        <v>1.7459</v>
      </c>
      <c r="F4979" s="1">
        <v>-2.5928000000000001E-3</v>
      </c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</row>
    <row r="4980" spans="1:17" x14ac:dyDescent="0.25">
      <c r="A4980" t="str">
        <f t="shared" si="77"/>
        <v>7_652</v>
      </c>
      <c r="B4980" s="1">
        <v>7</v>
      </c>
      <c r="C4980" s="1">
        <v>652</v>
      </c>
      <c r="D4980" s="1">
        <v>-2.1598999999999999</v>
      </c>
      <c r="E4980" s="1">
        <v>1.7426999999999999</v>
      </c>
      <c r="F4980" s="1">
        <v>-3.1718000000000003E-2</v>
      </c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</row>
    <row r="4981" spans="1:17" x14ac:dyDescent="0.25">
      <c r="A4981" t="str">
        <f t="shared" si="77"/>
        <v>7_653</v>
      </c>
      <c r="B4981" s="1">
        <v>7</v>
      </c>
      <c r="C4981" s="1">
        <v>653</v>
      </c>
      <c r="D4981" s="1">
        <v>-2.3043999999999998</v>
      </c>
      <c r="E4981" s="1">
        <v>1.7395</v>
      </c>
      <c r="F4981" s="1">
        <v>6.8621999999999997E-3</v>
      </c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</row>
    <row r="4982" spans="1:17" x14ac:dyDescent="0.25">
      <c r="A4982" t="str">
        <f t="shared" si="77"/>
        <v>7_654</v>
      </c>
      <c r="B4982" s="1">
        <v>7</v>
      </c>
      <c r="C4982" s="1">
        <v>654</v>
      </c>
      <c r="D4982" s="1">
        <v>-2.3458999999999999</v>
      </c>
      <c r="E4982" s="1">
        <v>1.7362</v>
      </c>
      <c r="F4982" s="1">
        <v>9.7319999999999993E-3</v>
      </c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</row>
    <row r="4983" spans="1:17" x14ac:dyDescent="0.25">
      <c r="A4983" t="str">
        <f t="shared" si="77"/>
        <v>7_655</v>
      </c>
      <c r="B4983" s="1">
        <v>7</v>
      </c>
      <c r="C4983" s="1">
        <v>655</v>
      </c>
      <c r="D4983" s="1">
        <v>-2.3340000000000001</v>
      </c>
      <c r="E4983" s="1">
        <v>1.7329000000000001</v>
      </c>
      <c r="F4983" s="1">
        <v>1.2654E-2</v>
      </c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</row>
    <row r="4984" spans="1:17" x14ac:dyDescent="0.25">
      <c r="A4984" t="str">
        <f t="shared" si="77"/>
        <v>7_656</v>
      </c>
      <c r="B4984" s="1">
        <v>7</v>
      </c>
      <c r="C4984" s="1">
        <v>656</v>
      </c>
      <c r="D4984" s="1">
        <v>-2.6314000000000002</v>
      </c>
      <c r="E4984" s="1">
        <v>1.7292000000000001</v>
      </c>
      <c r="F4984" s="1">
        <v>-1.17E-2</v>
      </c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</row>
    <row r="4985" spans="1:17" x14ac:dyDescent="0.25">
      <c r="A4985" t="str">
        <f t="shared" si="77"/>
        <v>7_657</v>
      </c>
      <c r="B4985" s="1">
        <v>7</v>
      </c>
      <c r="C4985" s="1">
        <v>657</v>
      </c>
      <c r="D4985" s="1">
        <v>-2.5811000000000002</v>
      </c>
      <c r="E4985" s="1">
        <v>1.7254</v>
      </c>
      <c r="F4985" s="1">
        <v>-2.5259E-2</v>
      </c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</row>
    <row r="4986" spans="1:17" x14ac:dyDescent="0.25">
      <c r="A4986" t="str">
        <f t="shared" si="77"/>
        <v>7_658</v>
      </c>
      <c r="B4986" s="1">
        <v>7</v>
      </c>
      <c r="C4986" s="1">
        <v>658</v>
      </c>
      <c r="D4986" s="1">
        <v>-2.4333</v>
      </c>
      <c r="E4986" s="1">
        <v>1.7219</v>
      </c>
      <c r="F4986" s="1">
        <v>-6.9360000000000003E-3</v>
      </c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</row>
    <row r="4987" spans="1:17" x14ac:dyDescent="0.25">
      <c r="A4987" t="str">
        <f t="shared" si="77"/>
        <v>7_659</v>
      </c>
      <c r="B4987" s="1">
        <v>7</v>
      </c>
      <c r="C4987" s="1">
        <v>659</v>
      </c>
      <c r="D4987" s="1">
        <v>-2.5143</v>
      </c>
      <c r="E4987" s="1">
        <v>1.7181999999999999</v>
      </c>
      <c r="F4987" s="1">
        <v>-3.8457999999999999E-3</v>
      </c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</row>
    <row r="4988" spans="1:17" x14ac:dyDescent="0.25">
      <c r="A4988" t="str">
        <f t="shared" si="77"/>
        <v>7_660</v>
      </c>
      <c r="B4988" s="1">
        <v>7</v>
      </c>
      <c r="C4988" s="1">
        <v>660</v>
      </c>
      <c r="D4988" s="1">
        <v>-2.5047999999999999</v>
      </c>
      <c r="E4988" s="1">
        <v>1.7145999999999999</v>
      </c>
      <c r="F4988" s="1">
        <v>-1.184E-2</v>
      </c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</row>
    <row r="4989" spans="1:17" x14ac:dyDescent="0.25">
      <c r="A4989" t="str">
        <f t="shared" si="77"/>
        <v>7_661</v>
      </c>
      <c r="B4989" s="1">
        <v>7</v>
      </c>
      <c r="C4989" s="1">
        <v>661</v>
      </c>
      <c r="D4989" s="1">
        <v>-2.8206000000000002</v>
      </c>
      <c r="E4989" s="1">
        <v>1.7108000000000001</v>
      </c>
      <c r="F4989" s="1">
        <v>1.3361E-2</v>
      </c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</row>
    <row r="4990" spans="1:17" x14ac:dyDescent="0.25">
      <c r="A4990" t="str">
        <f t="shared" si="77"/>
        <v>7_662</v>
      </c>
      <c r="B4990" s="1">
        <v>7</v>
      </c>
      <c r="C4990" s="1">
        <v>662</v>
      </c>
      <c r="D4990" s="1">
        <v>-2.4049999999999998</v>
      </c>
      <c r="E4990" s="1">
        <v>1.7071000000000001</v>
      </c>
      <c r="F4990" s="1">
        <v>-6.8628999999999999E-4</v>
      </c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</row>
    <row r="4991" spans="1:17" x14ac:dyDescent="0.25">
      <c r="A4991" t="str">
        <f t="shared" si="77"/>
        <v>7_663</v>
      </c>
      <c r="B4991" s="1">
        <v>7</v>
      </c>
      <c r="C4991" s="1">
        <v>663</v>
      </c>
      <c r="D4991" s="1">
        <v>-2.0910000000000002</v>
      </c>
      <c r="E4991" s="1">
        <v>1.704</v>
      </c>
      <c r="F4991" s="1">
        <v>-4.2021999999999997E-3</v>
      </c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</row>
    <row r="4992" spans="1:17" x14ac:dyDescent="0.25">
      <c r="A4992" t="str">
        <f t="shared" si="77"/>
        <v>7_664</v>
      </c>
      <c r="B4992" s="1">
        <v>7</v>
      </c>
      <c r="C4992" s="1">
        <v>664</v>
      </c>
      <c r="D4992" s="1">
        <v>-1.9936</v>
      </c>
      <c r="E4992" s="1">
        <v>1.7010000000000001</v>
      </c>
      <c r="F4992" s="1">
        <v>1.7795999999999999E-2</v>
      </c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</row>
    <row r="4993" spans="1:17" x14ac:dyDescent="0.25">
      <c r="A4993" t="str">
        <f t="shared" si="77"/>
        <v>7_665</v>
      </c>
      <c r="B4993" s="1">
        <v>7</v>
      </c>
      <c r="C4993" s="1">
        <v>665</v>
      </c>
      <c r="D4993" s="1">
        <v>-1.7764</v>
      </c>
      <c r="E4993" s="1">
        <v>1.6987000000000001</v>
      </c>
      <c r="F4993" s="1">
        <v>-5.5776999999999997E-3</v>
      </c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</row>
    <row r="4994" spans="1:17" x14ac:dyDescent="0.25">
      <c r="A4994" t="str">
        <f t="shared" si="77"/>
        <v>7_666</v>
      </c>
      <c r="B4994" s="1">
        <v>7</v>
      </c>
      <c r="C4994" s="1">
        <v>666</v>
      </c>
      <c r="D4994" s="1">
        <v>-2.2317</v>
      </c>
      <c r="E4994" s="1">
        <v>1.696</v>
      </c>
      <c r="F4994" s="1">
        <v>-7.2655000000000003E-3</v>
      </c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</row>
    <row r="4995" spans="1:17" x14ac:dyDescent="0.25">
      <c r="A4995" t="str">
        <f t="shared" ref="A4995:A5058" si="78">B4995&amp;"_"&amp;C4995</f>
        <v>7_667</v>
      </c>
      <c r="B4995" s="1">
        <v>7</v>
      </c>
      <c r="C4995" s="1">
        <v>667</v>
      </c>
      <c r="D4995" s="1">
        <v>-2.4411</v>
      </c>
      <c r="E4995" s="1">
        <v>1.6928000000000001</v>
      </c>
      <c r="F4995" s="1">
        <v>-1.7144E-3</v>
      </c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</row>
    <row r="4996" spans="1:17" x14ac:dyDescent="0.25">
      <c r="A4996" t="str">
        <f t="shared" si="78"/>
        <v>7_668</v>
      </c>
      <c r="B4996" s="1">
        <v>7</v>
      </c>
      <c r="C4996" s="1">
        <v>668</v>
      </c>
      <c r="D4996" s="1">
        <v>-2.3037000000000001</v>
      </c>
      <c r="E4996" s="1">
        <v>1.6894</v>
      </c>
      <c r="F4996" s="1">
        <v>1.8894000000000001E-2</v>
      </c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</row>
    <row r="4997" spans="1:17" x14ac:dyDescent="0.25">
      <c r="A4997" t="str">
        <f t="shared" si="78"/>
        <v>7_669</v>
      </c>
      <c r="B4997" s="1">
        <v>7</v>
      </c>
      <c r="C4997" s="1">
        <v>669</v>
      </c>
      <c r="D4997" s="1">
        <v>-1.9490000000000001</v>
      </c>
      <c r="E4997" s="1">
        <v>1.6863999999999999</v>
      </c>
      <c r="F4997" s="1">
        <v>-1.5303000000000001E-2</v>
      </c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</row>
    <row r="4998" spans="1:17" x14ac:dyDescent="0.25">
      <c r="A4998" t="str">
        <f t="shared" si="78"/>
        <v>7_670</v>
      </c>
      <c r="B4998" s="1">
        <v>7</v>
      </c>
      <c r="C4998" s="1">
        <v>670</v>
      </c>
      <c r="D4998" s="1">
        <v>-1.8634999999999999</v>
      </c>
      <c r="E4998" s="1">
        <v>1.6835</v>
      </c>
      <c r="F4998" s="1">
        <v>2.0493000000000001E-2</v>
      </c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</row>
    <row r="4999" spans="1:17" x14ac:dyDescent="0.25">
      <c r="A4999" t="str">
        <f t="shared" si="78"/>
        <v>7_671</v>
      </c>
      <c r="B4999" s="1">
        <v>7</v>
      </c>
      <c r="C4999" s="1">
        <v>671</v>
      </c>
      <c r="D4999" s="1">
        <v>-1.4878</v>
      </c>
      <c r="E4999" s="1">
        <v>1.6813</v>
      </c>
      <c r="F4999" s="1">
        <v>8.0488000000000001E-3</v>
      </c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</row>
    <row r="5000" spans="1:17" x14ac:dyDescent="0.25">
      <c r="A5000" t="str">
        <f t="shared" si="78"/>
        <v>7_672</v>
      </c>
      <c r="B5000" s="1">
        <v>7</v>
      </c>
      <c r="C5000" s="1">
        <v>672</v>
      </c>
      <c r="D5000" s="1">
        <v>-1.3036000000000001</v>
      </c>
      <c r="E5000" s="1">
        <v>1.6791</v>
      </c>
      <c r="F5000" s="1">
        <v>-1.5169E-2</v>
      </c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</row>
    <row r="5001" spans="1:17" x14ac:dyDescent="0.25">
      <c r="A5001" t="str">
        <f t="shared" si="78"/>
        <v>7_673</v>
      </c>
      <c r="B5001" s="1">
        <v>7</v>
      </c>
      <c r="C5001" s="1">
        <v>673</v>
      </c>
      <c r="D5001" s="1">
        <v>-0.84765999999999997</v>
      </c>
      <c r="E5001" s="1">
        <v>1.6776</v>
      </c>
      <c r="F5001" s="1">
        <v>-1.294E-2</v>
      </c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</row>
    <row r="5002" spans="1:17" x14ac:dyDescent="0.25">
      <c r="A5002" t="str">
        <f t="shared" si="78"/>
        <v>7_674</v>
      </c>
      <c r="B5002" s="1">
        <v>7</v>
      </c>
      <c r="C5002" s="1">
        <v>674</v>
      </c>
      <c r="D5002" s="1">
        <v>-0.26608999999999999</v>
      </c>
      <c r="E5002" s="1">
        <v>1.6769000000000001</v>
      </c>
      <c r="F5002" s="1">
        <v>-1.2317E-4</v>
      </c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</row>
    <row r="5003" spans="1:17" x14ac:dyDescent="0.25">
      <c r="A5003" t="str">
        <f t="shared" si="78"/>
        <v>7_675</v>
      </c>
      <c r="B5003" s="1">
        <v>7</v>
      </c>
      <c r="C5003" s="1">
        <v>675</v>
      </c>
      <c r="D5003" s="1">
        <v>-0.35954000000000003</v>
      </c>
      <c r="E5003" s="1">
        <v>1.6766000000000001</v>
      </c>
      <c r="F5003" s="1">
        <v>-2.8516E-2</v>
      </c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</row>
    <row r="5004" spans="1:17" x14ac:dyDescent="0.25">
      <c r="A5004" t="str">
        <f t="shared" si="78"/>
        <v>7_676</v>
      </c>
      <c r="B5004" s="1">
        <v>7</v>
      </c>
      <c r="C5004" s="1">
        <v>676</v>
      </c>
      <c r="D5004" s="1">
        <v>-0.32597999999999999</v>
      </c>
      <c r="E5004" s="1">
        <v>1.6760999999999999</v>
      </c>
      <c r="F5004" s="1">
        <v>1.0676E-2</v>
      </c>
      <c r="G5004" s="1"/>
      <c r="H5004" s="1"/>
      <c r="I5004" s="1"/>
      <c r="J5004" s="1"/>
      <c r="K5004" s="1"/>
      <c r="L5004" s="1"/>
      <c r="M5004" s="1"/>
      <c r="N5004" s="1"/>
      <c r="O5004" s="78"/>
      <c r="P5004" s="1"/>
      <c r="Q5004" s="1"/>
    </row>
    <row r="5005" spans="1:17" x14ac:dyDescent="0.25">
      <c r="A5005" t="str">
        <f t="shared" si="78"/>
        <v>7_677</v>
      </c>
      <c r="B5005" s="1">
        <v>7</v>
      </c>
      <c r="C5005" s="1">
        <v>677</v>
      </c>
      <c r="D5005" s="1">
        <v>-0.18837000000000001</v>
      </c>
      <c r="E5005" s="1">
        <v>1.6758999999999999</v>
      </c>
      <c r="F5005" s="1">
        <v>5.4082999999999996E-3</v>
      </c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</row>
    <row r="5006" spans="1:17" x14ac:dyDescent="0.25">
      <c r="A5006" t="str">
        <f t="shared" si="78"/>
        <v>7_678</v>
      </c>
      <c r="B5006" s="1">
        <v>7</v>
      </c>
      <c r="C5006" s="1">
        <v>678</v>
      </c>
      <c r="D5006" s="1">
        <v>-3.7983999999999997E-2</v>
      </c>
      <c r="E5006" s="1">
        <v>1.6758</v>
      </c>
      <c r="F5006" s="1">
        <v>1.1287E-2</v>
      </c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</row>
    <row r="5007" spans="1:17" x14ac:dyDescent="0.25">
      <c r="A5007" t="str">
        <f t="shared" si="78"/>
        <v>7_679</v>
      </c>
      <c r="B5007" s="1">
        <v>7</v>
      </c>
      <c r="C5007" s="1">
        <v>679</v>
      </c>
      <c r="D5007" s="1">
        <v>0.24356</v>
      </c>
      <c r="E5007" s="1">
        <v>1.6758999999999999</v>
      </c>
      <c r="F5007" s="1">
        <v>-7.4720000000000003E-3</v>
      </c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</row>
    <row r="5008" spans="1:17" x14ac:dyDescent="0.25">
      <c r="A5008" t="str">
        <f t="shared" si="78"/>
        <v>7_680</v>
      </c>
      <c r="B5008" s="1">
        <v>7</v>
      </c>
      <c r="C5008" s="1">
        <v>680</v>
      </c>
      <c r="D5008" s="1">
        <v>0.19753999999999999</v>
      </c>
      <c r="E5008" s="1">
        <v>1.6763999999999999</v>
      </c>
      <c r="F5008" s="1">
        <v>-3.1933E-3</v>
      </c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</row>
    <row r="5009" spans="1:17" x14ac:dyDescent="0.25">
      <c r="A5009" t="str">
        <f t="shared" si="78"/>
        <v>7_681</v>
      </c>
      <c r="B5009" s="1">
        <v>7</v>
      </c>
      <c r="C5009" s="1">
        <v>681</v>
      </c>
      <c r="D5009" s="1">
        <v>9.0297000000000002E-2</v>
      </c>
      <c r="E5009" s="1">
        <v>1.6766000000000001</v>
      </c>
      <c r="F5009" s="1">
        <v>-4.7699E-4</v>
      </c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</row>
    <row r="5010" spans="1:17" x14ac:dyDescent="0.25">
      <c r="A5010" t="str">
        <f t="shared" si="78"/>
        <v>7_682</v>
      </c>
      <c r="B5010" s="1">
        <v>7</v>
      </c>
      <c r="C5010" s="1">
        <v>682</v>
      </c>
      <c r="D5010" s="1">
        <v>0.26145000000000002</v>
      </c>
      <c r="E5010" s="1">
        <v>1.6768000000000001</v>
      </c>
      <c r="F5010" s="1">
        <v>1.8394000000000001E-2</v>
      </c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</row>
    <row r="5011" spans="1:17" x14ac:dyDescent="0.25">
      <c r="A5011" t="str">
        <f t="shared" si="78"/>
        <v>7_683</v>
      </c>
      <c r="B5011" s="1">
        <v>7</v>
      </c>
      <c r="C5011" s="1">
        <v>683</v>
      </c>
      <c r="D5011" s="1">
        <v>0.40033000000000002</v>
      </c>
      <c r="E5011" s="1">
        <v>1.6772</v>
      </c>
      <c r="F5011" s="1">
        <v>1.107E-2</v>
      </c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</row>
    <row r="5012" spans="1:17" x14ac:dyDescent="0.25">
      <c r="A5012" t="str">
        <f t="shared" si="78"/>
        <v>7_684</v>
      </c>
      <c r="B5012" s="1">
        <v>7</v>
      </c>
      <c r="C5012" s="1">
        <v>684</v>
      </c>
      <c r="D5012" s="1">
        <v>0.29403000000000001</v>
      </c>
      <c r="E5012" s="1">
        <v>1.6775</v>
      </c>
      <c r="F5012" s="1">
        <v>-1.1972999999999999E-2</v>
      </c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</row>
    <row r="5013" spans="1:17" x14ac:dyDescent="0.25">
      <c r="A5013" t="str">
        <f t="shared" si="78"/>
        <v>7_685</v>
      </c>
      <c r="B5013" s="1">
        <v>7</v>
      </c>
      <c r="C5013" s="1">
        <v>685</v>
      </c>
      <c r="D5013" s="1">
        <v>0.88800000000000001</v>
      </c>
      <c r="E5013" s="1">
        <v>1.6781999999999999</v>
      </c>
      <c r="F5013" s="1">
        <v>3.0696E-3</v>
      </c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</row>
    <row r="5014" spans="1:17" x14ac:dyDescent="0.25">
      <c r="A5014" t="str">
        <f t="shared" si="78"/>
        <v>7_686</v>
      </c>
      <c r="B5014" s="1">
        <v>7</v>
      </c>
      <c r="C5014" s="1">
        <v>686</v>
      </c>
      <c r="D5014" s="1">
        <v>0.82347000000000004</v>
      </c>
      <c r="E5014" s="1">
        <v>1.6793</v>
      </c>
      <c r="F5014" s="1">
        <v>6.9189000000000004E-3</v>
      </c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</row>
    <row r="5015" spans="1:17" x14ac:dyDescent="0.25">
      <c r="A5015" t="str">
        <f t="shared" si="78"/>
        <v>7_687</v>
      </c>
      <c r="B5015" s="1">
        <v>7</v>
      </c>
      <c r="C5015" s="1">
        <v>687</v>
      </c>
      <c r="D5015" s="1">
        <v>0.80822000000000005</v>
      </c>
      <c r="E5015" s="1">
        <v>1.6803999999999999</v>
      </c>
      <c r="F5015" s="1">
        <v>1.6445999999999999E-2</v>
      </c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</row>
    <row r="5016" spans="1:17" x14ac:dyDescent="0.25">
      <c r="A5016" t="str">
        <f t="shared" si="78"/>
        <v>7_688</v>
      </c>
      <c r="B5016" s="1">
        <v>7</v>
      </c>
      <c r="C5016" s="1">
        <v>688</v>
      </c>
      <c r="D5016" s="1">
        <v>0.82776000000000005</v>
      </c>
      <c r="E5016" s="1">
        <v>1.6815</v>
      </c>
      <c r="F5016" s="1">
        <v>-5.5218999999999997E-3</v>
      </c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</row>
    <row r="5017" spans="1:17" x14ac:dyDescent="0.25">
      <c r="A5017" t="str">
        <f t="shared" si="78"/>
        <v>7_689</v>
      </c>
      <c r="B5017" s="1">
        <v>7</v>
      </c>
      <c r="C5017" s="1">
        <v>689</v>
      </c>
      <c r="D5017" s="1">
        <v>1.1149</v>
      </c>
      <c r="E5017" s="1">
        <v>1.6826000000000001</v>
      </c>
      <c r="F5017" s="1">
        <v>1.8661000000000001E-2</v>
      </c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</row>
    <row r="5018" spans="1:17" x14ac:dyDescent="0.25">
      <c r="A5018" t="str">
        <f t="shared" si="78"/>
        <v>7_690</v>
      </c>
      <c r="B5018" s="1">
        <v>7</v>
      </c>
      <c r="C5018" s="1">
        <v>690</v>
      </c>
      <c r="D5018" s="1">
        <v>0.83625000000000005</v>
      </c>
      <c r="E5018" s="1">
        <v>1.6839</v>
      </c>
      <c r="F5018" s="1">
        <v>-2.0988E-2</v>
      </c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</row>
    <row r="5019" spans="1:17" x14ac:dyDescent="0.25">
      <c r="A5019" t="str">
        <f t="shared" si="78"/>
        <v>7_691</v>
      </c>
      <c r="B5019" s="1">
        <v>7</v>
      </c>
      <c r="C5019" s="1">
        <v>691</v>
      </c>
      <c r="D5019" s="1">
        <v>0.69230000000000003</v>
      </c>
      <c r="E5019" s="1">
        <v>1.6849000000000001</v>
      </c>
      <c r="F5019" s="1">
        <v>-3.2067999999999999E-2</v>
      </c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</row>
    <row r="5020" spans="1:17" x14ac:dyDescent="0.25">
      <c r="A5020" t="str">
        <f t="shared" si="78"/>
        <v>7_692</v>
      </c>
      <c r="B5020" s="1">
        <v>7</v>
      </c>
      <c r="C5020" s="1">
        <v>692</v>
      </c>
      <c r="D5020" s="1">
        <v>-0.11806</v>
      </c>
      <c r="E5020" s="1">
        <v>1.6853</v>
      </c>
      <c r="F5020" s="1">
        <v>-1.4010999999999999E-2</v>
      </c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</row>
    <row r="5021" spans="1:17" x14ac:dyDescent="0.25">
      <c r="A5021" t="str">
        <f t="shared" si="78"/>
        <v>7_693</v>
      </c>
      <c r="B5021" s="1">
        <v>7</v>
      </c>
      <c r="C5021" s="1">
        <v>693</v>
      </c>
      <c r="D5021" s="1">
        <v>-0.27018999999999999</v>
      </c>
      <c r="E5021" s="1">
        <v>1.6853</v>
      </c>
      <c r="F5021" s="1">
        <v>1.9297999999999999E-2</v>
      </c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</row>
    <row r="5022" spans="1:17" x14ac:dyDescent="0.25">
      <c r="A5022" t="str">
        <f t="shared" si="78"/>
        <v>7_694</v>
      </c>
      <c r="B5022" s="1">
        <v>7</v>
      </c>
      <c r="C5022" s="1">
        <v>694</v>
      </c>
      <c r="D5022" s="1">
        <v>0.10823000000000001</v>
      </c>
      <c r="E5022" s="1">
        <v>1.6853</v>
      </c>
      <c r="F5022" s="1">
        <v>3.2797999999999998E-3</v>
      </c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</row>
    <row r="5023" spans="1:17" x14ac:dyDescent="0.25">
      <c r="A5023" t="str">
        <f t="shared" si="78"/>
        <v>7_695</v>
      </c>
      <c r="B5023" s="1">
        <v>7</v>
      </c>
      <c r="C5023" s="1">
        <v>695</v>
      </c>
      <c r="D5023" s="1">
        <v>0.34122999999999998</v>
      </c>
      <c r="E5023" s="1">
        <v>1.6857</v>
      </c>
      <c r="F5023" s="1">
        <v>2.6367999999999999E-2</v>
      </c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</row>
    <row r="5024" spans="1:17" x14ac:dyDescent="0.25">
      <c r="A5024" t="str">
        <f t="shared" si="78"/>
        <v>7_696</v>
      </c>
      <c r="B5024" s="1">
        <v>7</v>
      </c>
      <c r="C5024" s="1">
        <v>696</v>
      </c>
      <c r="D5024" s="1">
        <v>0.91269999999999996</v>
      </c>
      <c r="E5024" s="1">
        <v>1.6867000000000001</v>
      </c>
      <c r="F5024" s="1">
        <v>1.1835999999999999E-2</v>
      </c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</row>
    <row r="5025" spans="1:17" x14ac:dyDescent="0.25">
      <c r="A5025" t="str">
        <f t="shared" si="78"/>
        <v>7_697</v>
      </c>
      <c r="B5025" s="1">
        <v>7</v>
      </c>
      <c r="C5025" s="1">
        <v>697</v>
      </c>
      <c r="D5025" s="1">
        <v>0.93579999999999997</v>
      </c>
      <c r="E5025" s="1">
        <v>1.6879999999999999</v>
      </c>
      <c r="F5025" s="1">
        <v>-1.3199000000000001E-2</v>
      </c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</row>
    <row r="5026" spans="1:17" x14ac:dyDescent="0.25">
      <c r="A5026" t="str">
        <f t="shared" si="78"/>
        <v>7_698</v>
      </c>
      <c r="B5026" s="1">
        <v>7</v>
      </c>
      <c r="C5026" s="1">
        <v>698</v>
      </c>
      <c r="D5026" s="1">
        <v>0.80759999999999998</v>
      </c>
      <c r="E5026" s="1">
        <v>1.6891</v>
      </c>
      <c r="F5026" s="1">
        <v>1.0344000000000001E-2</v>
      </c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</row>
    <row r="5027" spans="1:17" x14ac:dyDescent="0.25">
      <c r="A5027" t="str">
        <f t="shared" si="78"/>
        <v>7_699</v>
      </c>
      <c r="B5027" s="1">
        <v>7</v>
      </c>
      <c r="C5027" s="1">
        <v>699</v>
      </c>
      <c r="D5027" s="1">
        <v>0.93955999999999995</v>
      </c>
      <c r="E5027" s="1">
        <v>1.6902999999999999</v>
      </c>
      <c r="F5027" s="1">
        <v>-6.9569999999999996E-3</v>
      </c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</row>
    <row r="5028" spans="1:17" x14ac:dyDescent="0.25">
      <c r="A5028" t="str">
        <f t="shared" si="78"/>
        <v>7_700</v>
      </c>
      <c r="B5028" s="1">
        <v>7</v>
      </c>
      <c r="C5028" s="1">
        <v>700</v>
      </c>
      <c r="D5028" s="1">
        <v>0.68025000000000002</v>
      </c>
      <c r="E5028" s="1">
        <v>1.6914</v>
      </c>
      <c r="F5028" s="1">
        <v>1.0346999999999999E-3</v>
      </c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</row>
    <row r="5029" spans="1:17" x14ac:dyDescent="0.25">
      <c r="A5029" t="str">
        <f t="shared" si="78"/>
        <v>7_701</v>
      </c>
      <c r="B5029" s="1">
        <v>7</v>
      </c>
      <c r="C5029" s="1">
        <v>701</v>
      </c>
      <c r="D5029" s="1">
        <v>0.66154000000000002</v>
      </c>
      <c r="E5029" s="1">
        <v>1.6919999999999999</v>
      </c>
      <c r="F5029" s="1">
        <v>1.2255E-2</v>
      </c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</row>
    <row r="5030" spans="1:17" x14ac:dyDescent="0.25">
      <c r="A5030" t="str">
        <f t="shared" si="78"/>
        <v>7_702</v>
      </c>
      <c r="B5030" s="1">
        <v>7</v>
      </c>
      <c r="C5030" s="1">
        <v>702</v>
      </c>
      <c r="D5030" s="1">
        <v>0.82754000000000005</v>
      </c>
      <c r="E5030" s="1">
        <v>1.6931</v>
      </c>
      <c r="F5030" s="1">
        <v>-1.1405999999999999E-2</v>
      </c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</row>
    <row r="5031" spans="1:17" x14ac:dyDescent="0.25">
      <c r="A5031" t="str">
        <f t="shared" si="78"/>
        <v>7_703</v>
      </c>
      <c r="B5031" s="1">
        <v>7</v>
      </c>
      <c r="C5031" s="1">
        <v>703</v>
      </c>
      <c r="D5031" s="1">
        <v>1.2683</v>
      </c>
      <c r="E5031" s="1">
        <v>1.6944999999999999</v>
      </c>
      <c r="F5031" s="1">
        <v>2.4930000000000001E-2</v>
      </c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</row>
    <row r="5032" spans="1:17" x14ac:dyDescent="0.25">
      <c r="A5032" t="str">
        <f t="shared" si="78"/>
        <v>7_704</v>
      </c>
      <c r="B5032" s="1">
        <v>7</v>
      </c>
      <c r="C5032" s="1">
        <v>704</v>
      </c>
      <c r="D5032" s="1">
        <v>1.4531000000000001</v>
      </c>
      <c r="E5032" s="1">
        <v>1.6963999999999999</v>
      </c>
      <c r="F5032" s="1">
        <v>-1.8012E-2</v>
      </c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</row>
    <row r="5033" spans="1:17" x14ac:dyDescent="0.25">
      <c r="A5033" t="str">
        <f t="shared" si="78"/>
        <v>7_705</v>
      </c>
      <c r="B5033" s="1">
        <v>7</v>
      </c>
      <c r="C5033" s="1">
        <v>705</v>
      </c>
      <c r="D5033" s="1">
        <v>1.2474000000000001</v>
      </c>
      <c r="E5033" s="1">
        <v>1.6980999999999999</v>
      </c>
      <c r="F5033" s="1">
        <v>4.1141999999999998E-2</v>
      </c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</row>
    <row r="5034" spans="1:17" x14ac:dyDescent="0.25">
      <c r="A5034" t="str">
        <f t="shared" si="78"/>
        <v>7_706</v>
      </c>
      <c r="B5034" s="1">
        <v>7</v>
      </c>
      <c r="C5034" s="1">
        <v>706</v>
      </c>
      <c r="D5034" s="1">
        <v>0.83235000000000003</v>
      </c>
      <c r="E5034" s="1">
        <v>1.6997</v>
      </c>
      <c r="F5034" s="1">
        <v>1.9849999999999998E-3</v>
      </c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</row>
    <row r="5035" spans="1:17" x14ac:dyDescent="0.25">
      <c r="A5035" t="str">
        <f t="shared" si="78"/>
        <v>7_707</v>
      </c>
      <c r="B5035" s="1">
        <v>7</v>
      </c>
      <c r="C5035" s="1">
        <v>707</v>
      </c>
      <c r="D5035" s="1">
        <v>0.81732000000000005</v>
      </c>
      <c r="E5035" s="1">
        <v>1.7010000000000001</v>
      </c>
      <c r="F5035" s="1">
        <v>2.2206E-2</v>
      </c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</row>
    <row r="5036" spans="1:17" x14ac:dyDescent="0.25">
      <c r="A5036" t="str">
        <f t="shared" si="78"/>
        <v>7_708</v>
      </c>
      <c r="B5036" s="1">
        <v>7</v>
      </c>
      <c r="C5036" s="1">
        <v>708</v>
      </c>
      <c r="D5036" s="1">
        <v>0.71209999999999996</v>
      </c>
      <c r="E5036" s="1">
        <v>1.702</v>
      </c>
      <c r="F5036" s="1">
        <v>-5.0729E-3</v>
      </c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</row>
    <row r="5037" spans="1:17" x14ac:dyDescent="0.25">
      <c r="A5037" t="str">
        <f t="shared" si="78"/>
        <v>7_709</v>
      </c>
      <c r="B5037" s="1">
        <v>7</v>
      </c>
      <c r="C5037" s="1">
        <v>709</v>
      </c>
      <c r="D5037" s="1">
        <v>0.62941000000000003</v>
      </c>
      <c r="E5037" s="1">
        <v>1.7028000000000001</v>
      </c>
      <c r="F5037" s="1">
        <v>-6.8069000000000003E-3</v>
      </c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</row>
    <row r="5038" spans="1:17" x14ac:dyDescent="0.25">
      <c r="A5038" t="str">
        <f t="shared" si="78"/>
        <v>7_710</v>
      </c>
      <c r="B5038" s="1">
        <v>7</v>
      </c>
      <c r="C5038" s="1">
        <v>710</v>
      </c>
      <c r="D5038" s="1">
        <v>1.0118</v>
      </c>
      <c r="E5038" s="1">
        <v>1.7039</v>
      </c>
      <c r="F5038" s="1">
        <v>1.8530000000000001E-2</v>
      </c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</row>
    <row r="5039" spans="1:17" x14ac:dyDescent="0.25">
      <c r="A5039" t="str">
        <f t="shared" si="78"/>
        <v>7_711</v>
      </c>
      <c r="B5039" s="1">
        <v>7</v>
      </c>
      <c r="C5039" s="1">
        <v>711</v>
      </c>
      <c r="D5039" s="1">
        <v>1.0153000000000001</v>
      </c>
      <c r="E5039" s="1">
        <v>1.7055</v>
      </c>
      <c r="F5039" s="1">
        <v>1.6118E-2</v>
      </c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</row>
    <row r="5040" spans="1:17" x14ac:dyDescent="0.25">
      <c r="A5040" t="str">
        <f t="shared" si="78"/>
        <v>7_712</v>
      </c>
      <c r="B5040" s="1">
        <v>7</v>
      </c>
      <c r="C5040" s="1">
        <v>712</v>
      </c>
      <c r="D5040" s="1">
        <v>1.1232</v>
      </c>
      <c r="E5040" s="1">
        <v>1.7069000000000001</v>
      </c>
      <c r="F5040" s="1">
        <v>1.0536999999999999E-2</v>
      </c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</row>
    <row r="5041" spans="1:17" x14ac:dyDescent="0.25">
      <c r="A5041" t="str">
        <f t="shared" si="78"/>
        <v>7_713</v>
      </c>
      <c r="B5041" s="1">
        <v>7</v>
      </c>
      <c r="C5041" s="1">
        <v>713</v>
      </c>
      <c r="D5041" s="1">
        <v>0.79896999999999996</v>
      </c>
      <c r="E5041" s="1">
        <v>1.7082999999999999</v>
      </c>
      <c r="F5041" s="1">
        <v>-7.8297999999999996E-3</v>
      </c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</row>
    <row r="5042" spans="1:17" x14ac:dyDescent="0.25">
      <c r="A5042" t="str">
        <f t="shared" si="78"/>
        <v>7_714</v>
      </c>
      <c r="B5042" s="1">
        <v>7</v>
      </c>
      <c r="C5042" s="1">
        <v>714</v>
      </c>
      <c r="D5042" s="1">
        <v>0.93176999999999999</v>
      </c>
      <c r="E5042" s="1">
        <v>1.7095</v>
      </c>
      <c r="F5042" s="1">
        <v>-6.1846000000000002E-3</v>
      </c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</row>
    <row r="5043" spans="1:17" x14ac:dyDescent="0.25">
      <c r="A5043" t="str">
        <f t="shared" si="78"/>
        <v>7_715</v>
      </c>
      <c r="B5043" s="1">
        <v>7</v>
      </c>
      <c r="C5043" s="1">
        <v>715</v>
      </c>
      <c r="D5043" s="1">
        <v>0.57915000000000005</v>
      </c>
      <c r="E5043" s="1">
        <v>1.7105999999999999</v>
      </c>
      <c r="F5043" s="1">
        <v>-1.6937000000000001E-2</v>
      </c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</row>
    <row r="5044" spans="1:17" x14ac:dyDescent="0.25">
      <c r="A5044" t="str">
        <f t="shared" si="78"/>
        <v>7_716</v>
      </c>
      <c r="B5044" s="1">
        <v>7</v>
      </c>
      <c r="C5044" s="1">
        <v>716</v>
      </c>
      <c r="D5044" s="1">
        <v>0.44762000000000002</v>
      </c>
      <c r="E5044" s="1">
        <v>1.7114</v>
      </c>
      <c r="F5044" s="1">
        <v>-1.5658999999999999E-2</v>
      </c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</row>
    <row r="5045" spans="1:17" x14ac:dyDescent="0.25">
      <c r="A5045" t="str">
        <f t="shared" si="78"/>
        <v>7_717</v>
      </c>
      <c r="B5045" s="1">
        <v>7</v>
      </c>
      <c r="C5045" s="1">
        <v>717</v>
      </c>
      <c r="D5045" s="1">
        <v>0.61939999999999995</v>
      </c>
      <c r="E5045" s="1">
        <v>1.7121999999999999</v>
      </c>
      <c r="F5045" s="1">
        <v>-2.4861000000000001E-2</v>
      </c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</row>
    <row r="5046" spans="1:17" x14ac:dyDescent="0.25">
      <c r="A5046" t="str">
        <f t="shared" si="78"/>
        <v>7_718</v>
      </c>
      <c r="B5046" s="1">
        <v>7</v>
      </c>
      <c r="C5046" s="1">
        <v>718</v>
      </c>
      <c r="D5046" s="1">
        <v>0.57620000000000005</v>
      </c>
      <c r="E5046" s="1">
        <v>1.7128000000000001</v>
      </c>
      <c r="F5046" s="1">
        <v>2.7209000000000001E-2</v>
      </c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</row>
    <row r="5047" spans="1:17" x14ac:dyDescent="0.25">
      <c r="A5047" t="str">
        <f t="shared" si="78"/>
        <v>7_719</v>
      </c>
      <c r="B5047" s="1">
        <v>7</v>
      </c>
      <c r="C5047" s="1">
        <v>719</v>
      </c>
      <c r="D5047" s="1">
        <v>0.48141</v>
      </c>
      <c r="E5047" s="1">
        <v>1.7137</v>
      </c>
      <c r="F5047" s="1">
        <v>2.7989E-2</v>
      </c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</row>
    <row r="5048" spans="1:17" x14ac:dyDescent="0.25">
      <c r="A5048" t="str">
        <f t="shared" si="78"/>
        <v>7_720</v>
      </c>
      <c r="B5048" s="1">
        <v>7</v>
      </c>
      <c r="C5048" s="1">
        <v>720</v>
      </c>
      <c r="D5048" s="1">
        <v>0.10267999999999999</v>
      </c>
      <c r="E5048" s="1">
        <v>1.7141</v>
      </c>
      <c r="F5048" s="1">
        <v>8.3469000000000008E-3</v>
      </c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</row>
    <row r="5049" spans="1:17" x14ac:dyDescent="0.25">
      <c r="A5049" t="str">
        <f t="shared" si="78"/>
        <v>8_0</v>
      </c>
      <c r="B5049" s="1">
        <v>8</v>
      </c>
      <c r="C5049" s="1">
        <v>0</v>
      </c>
      <c r="D5049" s="1">
        <v>4.9987999999999998E-2</v>
      </c>
      <c r="E5049" s="1">
        <v>1</v>
      </c>
      <c r="F5049" s="1">
        <v>0</v>
      </c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</row>
    <row r="5050" spans="1:17" x14ac:dyDescent="0.25">
      <c r="A5050" t="str">
        <f t="shared" si="78"/>
        <v>8_1</v>
      </c>
      <c r="B5050" s="1">
        <v>8</v>
      </c>
      <c r="C5050" s="1">
        <v>1</v>
      </c>
      <c r="D5050" s="1">
        <v>1.6438999999999999E-2</v>
      </c>
      <c r="E5050" s="1">
        <v>0.99997999999999998</v>
      </c>
      <c r="F5050" s="1">
        <v>-3.3332000000000001E-3</v>
      </c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</row>
    <row r="5051" spans="1:17" x14ac:dyDescent="0.25">
      <c r="A5051" t="str">
        <f t="shared" si="78"/>
        <v>8_2</v>
      </c>
      <c r="B5051" s="1">
        <v>8</v>
      </c>
      <c r="C5051" s="1">
        <v>2</v>
      </c>
      <c r="D5051" s="1">
        <v>-0.13283</v>
      </c>
      <c r="E5051" s="1">
        <v>0.99987999999999999</v>
      </c>
      <c r="F5051" s="1">
        <v>6.3428E-3</v>
      </c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</row>
    <row r="5052" spans="1:17" x14ac:dyDescent="0.25">
      <c r="A5052" t="str">
        <f t="shared" si="78"/>
        <v>8_3</v>
      </c>
      <c r="B5052" s="1">
        <v>8</v>
      </c>
      <c r="C5052" s="1">
        <v>3</v>
      </c>
      <c r="D5052" s="1">
        <v>6.6659999999999997E-2</v>
      </c>
      <c r="E5052" s="1">
        <v>0.99985000000000002</v>
      </c>
      <c r="F5052" s="1">
        <v>1.0873000000000001E-2</v>
      </c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</row>
    <row r="5053" spans="1:17" x14ac:dyDescent="0.25">
      <c r="A5053" t="str">
        <f t="shared" si="78"/>
        <v>8_4</v>
      </c>
      <c r="B5053" s="1">
        <v>8</v>
      </c>
      <c r="C5053" s="1">
        <v>4</v>
      </c>
      <c r="D5053" s="1">
        <v>0.53813999999999995</v>
      </c>
      <c r="E5053" s="1">
        <v>1.0001</v>
      </c>
      <c r="F5053" s="1">
        <v>3.8509E-3</v>
      </c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</row>
    <row r="5054" spans="1:17" x14ac:dyDescent="0.25">
      <c r="A5054" t="str">
        <f t="shared" si="78"/>
        <v>8_5</v>
      </c>
      <c r="B5054" s="1">
        <v>8</v>
      </c>
      <c r="C5054" s="1">
        <v>5</v>
      </c>
      <c r="D5054" s="1">
        <v>0.73302</v>
      </c>
      <c r="E5054" s="1">
        <v>1.0004999999999999</v>
      </c>
      <c r="F5054" s="1">
        <v>9.7027999999999993E-3</v>
      </c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</row>
    <row r="5055" spans="1:17" x14ac:dyDescent="0.25">
      <c r="A5055" t="str">
        <f t="shared" si="78"/>
        <v>8_6</v>
      </c>
      <c r="B5055" s="1">
        <v>8</v>
      </c>
      <c r="C5055" s="1">
        <v>6</v>
      </c>
      <c r="D5055" s="1">
        <v>0.84519999999999995</v>
      </c>
      <c r="E5055" s="1">
        <v>1.0013000000000001</v>
      </c>
      <c r="F5055" s="1">
        <v>3.5469999999999998E-3</v>
      </c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</row>
    <row r="5056" spans="1:17" x14ac:dyDescent="0.25">
      <c r="A5056" t="str">
        <f t="shared" si="78"/>
        <v>8_7</v>
      </c>
      <c r="B5056" s="1">
        <v>8</v>
      </c>
      <c r="C5056" s="1">
        <v>7</v>
      </c>
      <c r="D5056" s="1">
        <v>1.4041999999999999</v>
      </c>
      <c r="E5056" s="1">
        <v>1.0021</v>
      </c>
      <c r="F5056" s="1">
        <v>2.5728000000000001E-2</v>
      </c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</row>
    <row r="5057" spans="1:17" x14ac:dyDescent="0.25">
      <c r="A5057" t="str">
        <f t="shared" si="78"/>
        <v>8_8</v>
      </c>
      <c r="B5057" s="1">
        <v>8</v>
      </c>
      <c r="C5057" s="1">
        <v>8</v>
      </c>
      <c r="D5057" s="1">
        <v>1.1479999999999999</v>
      </c>
      <c r="E5057" s="1">
        <v>1.0031000000000001</v>
      </c>
      <c r="F5057" s="1">
        <v>-1.0701E-2</v>
      </c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</row>
    <row r="5058" spans="1:17" x14ac:dyDescent="0.25">
      <c r="A5058" t="str">
        <f t="shared" si="78"/>
        <v>8_9</v>
      </c>
      <c r="B5058" s="1">
        <v>8</v>
      </c>
      <c r="C5058" s="1">
        <v>9</v>
      </c>
      <c r="D5058" s="1">
        <v>1.5516000000000001</v>
      </c>
      <c r="E5058" s="1">
        <v>1.0042</v>
      </c>
      <c r="F5058" s="1">
        <v>-1.1653999999999999E-2</v>
      </c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</row>
    <row r="5059" spans="1:17" x14ac:dyDescent="0.25">
      <c r="A5059" t="str">
        <f t="shared" ref="A5059:A5122" si="79">B5059&amp;"_"&amp;C5059</f>
        <v>8_10</v>
      </c>
      <c r="B5059" s="1">
        <v>8</v>
      </c>
      <c r="C5059" s="1">
        <v>10</v>
      </c>
      <c r="D5059" s="1">
        <v>1.8856999999999999</v>
      </c>
      <c r="E5059" s="1">
        <v>1.0057</v>
      </c>
      <c r="F5059" s="1">
        <v>-5.0802E-3</v>
      </c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</row>
    <row r="5060" spans="1:17" x14ac:dyDescent="0.25">
      <c r="A5060" t="str">
        <f t="shared" si="79"/>
        <v>8_11</v>
      </c>
      <c r="B5060" s="1">
        <v>8</v>
      </c>
      <c r="C5060" s="1">
        <v>11</v>
      </c>
      <c r="D5060" s="1">
        <v>1.8081</v>
      </c>
      <c r="E5060" s="1">
        <v>1.0073000000000001</v>
      </c>
      <c r="F5060" s="1">
        <v>1.4867999999999999E-2</v>
      </c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</row>
    <row r="5061" spans="1:17" x14ac:dyDescent="0.25">
      <c r="A5061" t="str">
        <f t="shared" si="79"/>
        <v>8_12</v>
      </c>
      <c r="B5061" s="1">
        <v>8</v>
      </c>
      <c r="C5061" s="1">
        <v>12</v>
      </c>
      <c r="D5061" s="1">
        <v>1.8248</v>
      </c>
      <c r="E5061" s="1">
        <v>1.0087999999999999</v>
      </c>
      <c r="F5061" s="1">
        <v>-1.4352E-2</v>
      </c>
      <c r="G5061" s="1"/>
      <c r="H5061" s="1"/>
      <c r="I5061" s="1"/>
      <c r="J5061" s="1"/>
      <c r="K5061" s="1"/>
      <c r="L5061" s="1"/>
      <c r="M5061" s="1"/>
      <c r="N5061" s="1"/>
      <c r="O5061" s="1"/>
      <c r="P5061" s="78"/>
      <c r="Q5061" s="1"/>
    </row>
    <row r="5062" spans="1:17" x14ac:dyDescent="0.25">
      <c r="A5062" t="str">
        <f t="shared" si="79"/>
        <v>8_13</v>
      </c>
      <c r="B5062" s="1">
        <v>8</v>
      </c>
      <c r="C5062" s="1">
        <v>13</v>
      </c>
      <c r="D5062" s="1">
        <v>1.7969999999999999</v>
      </c>
      <c r="E5062" s="1">
        <v>1.0103</v>
      </c>
      <c r="F5062" s="1">
        <v>-7.4989000000000002E-3</v>
      </c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</row>
    <row r="5063" spans="1:17" x14ac:dyDescent="0.25">
      <c r="A5063" t="str">
        <f t="shared" si="79"/>
        <v>8_14</v>
      </c>
      <c r="B5063" s="1">
        <v>8</v>
      </c>
      <c r="C5063" s="1">
        <v>14</v>
      </c>
      <c r="D5063" s="1">
        <v>1.7053</v>
      </c>
      <c r="E5063" s="1">
        <v>1.0119</v>
      </c>
      <c r="F5063" s="1">
        <v>-1.3238E-2</v>
      </c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</row>
    <row r="5064" spans="1:17" x14ac:dyDescent="0.25">
      <c r="A5064" t="str">
        <f t="shared" si="79"/>
        <v>8_15</v>
      </c>
      <c r="B5064" s="1">
        <v>8</v>
      </c>
      <c r="C5064" s="1">
        <v>15</v>
      </c>
      <c r="D5064" s="1">
        <v>1.3546</v>
      </c>
      <c r="E5064" s="1">
        <v>1.0130999999999999</v>
      </c>
      <c r="F5064" s="1">
        <v>-3.5119000000000001E-3</v>
      </c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</row>
    <row r="5065" spans="1:17" x14ac:dyDescent="0.25">
      <c r="A5065" t="str">
        <f t="shared" si="79"/>
        <v>8_16</v>
      </c>
      <c r="B5065" s="1">
        <v>8</v>
      </c>
      <c r="C5065" s="1">
        <v>16</v>
      </c>
      <c r="D5065" s="1">
        <v>1.2163999999999999</v>
      </c>
      <c r="E5065" s="1">
        <v>1.0142</v>
      </c>
      <c r="F5065" s="1">
        <v>2.1124E-2</v>
      </c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</row>
    <row r="5066" spans="1:17" x14ac:dyDescent="0.25">
      <c r="A5066" t="str">
        <f t="shared" si="79"/>
        <v>8_17</v>
      </c>
      <c r="B5066" s="1">
        <v>8</v>
      </c>
      <c r="C5066" s="1">
        <v>17</v>
      </c>
      <c r="D5066" s="1">
        <v>1.1052999999999999</v>
      </c>
      <c r="E5066" s="1">
        <v>1.0153000000000001</v>
      </c>
      <c r="F5066" s="1">
        <v>-1.2581E-2</v>
      </c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</row>
    <row r="5067" spans="1:17" x14ac:dyDescent="0.25">
      <c r="A5067" t="str">
        <f t="shared" si="79"/>
        <v>8_18</v>
      </c>
      <c r="B5067" s="1">
        <v>8</v>
      </c>
      <c r="C5067" s="1">
        <v>18</v>
      </c>
      <c r="D5067" s="1">
        <v>1.1276999999999999</v>
      </c>
      <c r="E5067" s="1">
        <v>1.0163</v>
      </c>
      <c r="F5067" s="1">
        <v>1.3200999999999999E-2</v>
      </c>
      <c r="G5067" s="1"/>
      <c r="H5067" s="1"/>
      <c r="I5067" s="1"/>
      <c r="J5067" s="1"/>
      <c r="K5067" s="1"/>
      <c r="L5067" s="1"/>
      <c r="M5067" s="1"/>
      <c r="N5067" s="78"/>
      <c r="O5067" s="1"/>
      <c r="P5067" s="1"/>
      <c r="Q5067" s="1"/>
    </row>
    <row r="5068" spans="1:17" x14ac:dyDescent="0.25">
      <c r="A5068" t="str">
        <f t="shared" si="79"/>
        <v>8_19</v>
      </c>
      <c r="B5068" s="1">
        <v>8</v>
      </c>
      <c r="C5068" s="1">
        <v>19</v>
      </c>
      <c r="D5068" s="1">
        <v>0.70111000000000001</v>
      </c>
      <c r="E5068" s="1">
        <v>1.0170999999999999</v>
      </c>
      <c r="F5068" s="1">
        <v>-2.4653999999999999E-2</v>
      </c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</row>
    <row r="5069" spans="1:17" x14ac:dyDescent="0.25">
      <c r="A5069" t="str">
        <f t="shared" si="79"/>
        <v>8_20</v>
      </c>
      <c r="B5069" s="1">
        <v>8</v>
      </c>
      <c r="C5069" s="1">
        <v>20</v>
      </c>
      <c r="D5069" s="1">
        <v>0.58428000000000002</v>
      </c>
      <c r="E5069" s="1">
        <v>1.0176000000000001</v>
      </c>
      <c r="F5069" s="1">
        <v>4.0080000000000003E-3</v>
      </c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</row>
    <row r="5070" spans="1:17" x14ac:dyDescent="0.25">
      <c r="A5070" t="str">
        <f t="shared" si="79"/>
        <v>8_21</v>
      </c>
      <c r="B5070" s="1">
        <v>8</v>
      </c>
      <c r="C5070" s="1">
        <v>21</v>
      </c>
      <c r="D5070" s="1">
        <v>0.61804999999999999</v>
      </c>
      <c r="E5070" s="1">
        <v>1.018</v>
      </c>
      <c r="F5070" s="1">
        <v>-8.8719000000000003E-3</v>
      </c>
      <c r="G5070" s="1"/>
      <c r="H5070" s="1"/>
      <c r="I5070" s="1"/>
      <c r="J5070" s="1"/>
      <c r="K5070" s="1"/>
      <c r="L5070" s="1"/>
      <c r="M5070" s="78"/>
      <c r="N5070" s="1"/>
      <c r="O5070" s="1"/>
      <c r="P5070" s="1"/>
      <c r="Q5070" s="1"/>
    </row>
    <row r="5071" spans="1:17" x14ac:dyDescent="0.25">
      <c r="A5071" t="str">
        <f t="shared" si="79"/>
        <v>8_22</v>
      </c>
      <c r="B5071" s="1">
        <v>8</v>
      </c>
      <c r="C5071" s="1">
        <v>22</v>
      </c>
      <c r="D5071" s="1">
        <v>0.64378000000000002</v>
      </c>
      <c r="E5071" s="1">
        <v>1.0185</v>
      </c>
      <c r="F5071" s="1">
        <v>-2.2161E-2</v>
      </c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</row>
    <row r="5072" spans="1:17" x14ac:dyDescent="0.25">
      <c r="A5072" t="str">
        <f t="shared" si="79"/>
        <v>8_23</v>
      </c>
      <c r="B5072" s="1">
        <v>8</v>
      </c>
      <c r="C5072" s="1">
        <v>23</v>
      </c>
      <c r="D5072" s="1">
        <v>0.35155999999999998</v>
      </c>
      <c r="E5072" s="1">
        <v>1.0188999999999999</v>
      </c>
      <c r="F5072" s="1">
        <v>-5.2325000000000002E-3</v>
      </c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</row>
    <row r="5073" spans="1:17" x14ac:dyDescent="0.25">
      <c r="A5073" t="str">
        <f t="shared" si="79"/>
        <v>8_24</v>
      </c>
      <c r="B5073" s="1">
        <v>8</v>
      </c>
      <c r="C5073" s="1">
        <v>24</v>
      </c>
      <c r="D5073" s="1">
        <v>0.20687</v>
      </c>
      <c r="E5073" s="1">
        <v>1.0190999999999999</v>
      </c>
      <c r="F5073" s="1">
        <v>2.1559999999999999E-2</v>
      </c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</row>
    <row r="5074" spans="1:17" x14ac:dyDescent="0.25">
      <c r="A5074" t="str">
        <f t="shared" si="79"/>
        <v>8_25</v>
      </c>
      <c r="B5074" s="1">
        <v>8</v>
      </c>
      <c r="C5074" s="1">
        <v>25</v>
      </c>
      <c r="D5074" s="1">
        <v>0.47904000000000002</v>
      </c>
      <c r="E5074" s="1">
        <v>1.0195000000000001</v>
      </c>
      <c r="F5074" s="1">
        <v>1.7813E-3</v>
      </c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</row>
    <row r="5075" spans="1:17" x14ac:dyDescent="0.25">
      <c r="A5075" t="str">
        <f t="shared" si="79"/>
        <v>8_26</v>
      </c>
      <c r="B5075" s="1">
        <v>8</v>
      </c>
      <c r="C5075" s="1">
        <v>26</v>
      </c>
      <c r="D5075" s="1">
        <v>0.38263000000000003</v>
      </c>
      <c r="E5075" s="1">
        <v>1.0199</v>
      </c>
      <c r="F5075" s="1">
        <v>1.9050999999999998E-2</v>
      </c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</row>
    <row r="5076" spans="1:17" x14ac:dyDescent="0.25">
      <c r="A5076" t="str">
        <f t="shared" si="79"/>
        <v>8_27</v>
      </c>
      <c r="B5076" s="1">
        <v>8</v>
      </c>
      <c r="C5076" s="1">
        <v>27</v>
      </c>
      <c r="D5076" s="1">
        <v>0.45327000000000001</v>
      </c>
      <c r="E5076" s="1">
        <v>1.0202</v>
      </c>
      <c r="F5076" s="1">
        <v>-8.7174999999999996E-3</v>
      </c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</row>
    <row r="5077" spans="1:17" x14ac:dyDescent="0.25">
      <c r="A5077" t="str">
        <f t="shared" si="79"/>
        <v>8_28</v>
      </c>
      <c r="B5077" s="1">
        <v>8</v>
      </c>
      <c r="C5077" s="1">
        <v>28</v>
      </c>
      <c r="D5077" s="1">
        <v>0.29668</v>
      </c>
      <c r="E5077" s="1">
        <v>1.0206</v>
      </c>
      <c r="F5077" s="1">
        <v>-1.324E-2</v>
      </c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</row>
    <row r="5078" spans="1:17" x14ac:dyDescent="0.25">
      <c r="A5078" t="str">
        <f t="shared" si="79"/>
        <v>8_29</v>
      </c>
      <c r="B5078" s="1">
        <v>8</v>
      </c>
      <c r="C5078" s="1">
        <v>29</v>
      </c>
      <c r="D5078" s="1">
        <v>0.67854999999999999</v>
      </c>
      <c r="E5078" s="1">
        <v>1.0208999999999999</v>
      </c>
      <c r="F5078" s="1">
        <v>-2.8189999999999999E-3</v>
      </c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</row>
    <row r="5079" spans="1:17" x14ac:dyDescent="0.25">
      <c r="A5079" t="str">
        <f t="shared" si="79"/>
        <v>8_30</v>
      </c>
      <c r="B5079" s="1">
        <v>8</v>
      </c>
      <c r="C5079" s="1">
        <v>30</v>
      </c>
      <c r="D5079" s="1">
        <v>0.71355999999999997</v>
      </c>
      <c r="E5079" s="1">
        <v>1.0213000000000001</v>
      </c>
      <c r="F5079" s="1">
        <v>-2.3885999999999998E-3</v>
      </c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</row>
    <row r="5080" spans="1:17" x14ac:dyDescent="0.25">
      <c r="A5080" t="str">
        <f t="shared" si="79"/>
        <v>8_31</v>
      </c>
      <c r="B5080" s="1">
        <v>8</v>
      </c>
      <c r="C5080" s="1">
        <v>31</v>
      </c>
      <c r="D5080" s="1">
        <v>0.71801000000000004</v>
      </c>
      <c r="E5080" s="1">
        <v>1.0218</v>
      </c>
      <c r="F5080" s="1">
        <v>4.4631000000000002E-3</v>
      </c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</row>
    <row r="5081" spans="1:17" x14ac:dyDescent="0.25">
      <c r="A5081" t="str">
        <f t="shared" si="79"/>
        <v>8_32</v>
      </c>
      <c r="B5081" s="1">
        <v>8</v>
      </c>
      <c r="C5081" s="1">
        <v>32</v>
      </c>
      <c r="D5081" s="1">
        <v>0.71594999999999998</v>
      </c>
      <c r="E5081" s="1">
        <v>1.0224</v>
      </c>
      <c r="F5081" s="1">
        <v>1.9245000000000002E-2</v>
      </c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</row>
    <row r="5082" spans="1:17" x14ac:dyDescent="0.25">
      <c r="A5082" t="str">
        <f t="shared" si="79"/>
        <v>8_33</v>
      </c>
      <c r="B5082" s="1">
        <v>8</v>
      </c>
      <c r="C5082" s="1">
        <v>33</v>
      </c>
      <c r="D5082" s="1">
        <v>0.81277999999999995</v>
      </c>
      <c r="E5082" s="1">
        <v>1.0229999999999999</v>
      </c>
      <c r="F5082" s="1">
        <v>6.0619999999999997E-3</v>
      </c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</row>
    <row r="5083" spans="1:17" x14ac:dyDescent="0.25">
      <c r="A5083" t="str">
        <f t="shared" si="79"/>
        <v>8_34</v>
      </c>
      <c r="B5083" s="1">
        <v>8</v>
      </c>
      <c r="C5083" s="1">
        <v>34</v>
      </c>
      <c r="D5083" s="1">
        <v>0.54398000000000002</v>
      </c>
      <c r="E5083" s="1">
        <v>1.0237000000000001</v>
      </c>
      <c r="F5083" s="1">
        <v>4.3927000000000003E-3</v>
      </c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</row>
    <row r="5084" spans="1:17" x14ac:dyDescent="0.25">
      <c r="A5084" t="str">
        <f t="shared" si="79"/>
        <v>8_35</v>
      </c>
      <c r="B5084" s="1">
        <v>8</v>
      </c>
      <c r="C5084" s="1">
        <v>35</v>
      </c>
      <c r="D5084" s="1">
        <v>0.92290000000000005</v>
      </c>
      <c r="E5084" s="1">
        <v>1.0243</v>
      </c>
      <c r="F5084" s="1">
        <v>-6.6159000000000001E-3</v>
      </c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</row>
    <row r="5085" spans="1:17" x14ac:dyDescent="0.25">
      <c r="A5085" t="str">
        <f t="shared" si="79"/>
        <v>8_36</v>
      </c>
      <c r="B5085" s="1">
        <v>8</v>
      </c>
      <c r="C5085" s="1">
        <v>36</v>
      </c>
      <c r="D5085" s="1">
        <v>0.73151999999999995</v>
      </c>
      <c r="E5085" s="1">
        <v>1.0248999999999999</v>
      </c>
      <c r="F5085" s="1">
        <v>-1.9140000000000001E-2</v>
      </c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</row>
    <row r="5086" spans="1:17" x14ac:dyDescent="0.25">
      <c r="A5086" t="str">
        <f t="shared" si="79"/>
        <v>8_37</v>
      </c>
      <c r="B5086" s="1">
        <v>8</v>
      </c>
      <c r="C5086" s="1">
        <v>37</v>
      </c>
      <c r="D5086" s="1">
        <v>0.67793000000000003</v>
      </c>
      <c r="E5086" s="1">
        <v>1.0255000000000001</v>
      </c>
      <c r="F5086" s="1">
        <v>8.6797000000000003E-3</v>
      </c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</row>
    <row r="5087" spans="1:17" x14ac:dyDescent="0.25">
      <c r="A5087" t="str">
        <f t="shared" si="79"/>
        <v>8_38</v>
      </c>
      <c r="B5087" s="1">
        <v>8</v>
      </c>
      <c r="C5087" s="1">
        <v>38</v>
      </c>
      <c r="D5087" s="1">
        <v>0.69798000000000004</v>
      </c>
      <c r="E5087" s="1">
        <v>1.0261</v>
      </c>
      <c r="F5087" s="1">
        <v>-2.4528000000000001E-2</v>
      </c>
      <c r="G5087" s="1"/>
      <c r="H5087" s="1"/>
      <c r="I5087" s="1"/>
      <c r="J5087" s="1"/>
      <c r="K5087" s="1"/>
      <c r="L5087" s="1"/>
      <c r="M5087" s="1"/>
      <c r="N5087" s="1"/>
      <c r="O5087" s="78"/>
      <c r="P5087" s="78"/>
      <c r="Q5087" s="78"/>
    </row>
    <row r="5088" spans="1:17" x14ac:dyDescent="0.25">
      <c r="A5088" t="str">
        <f t="shared" si="79"/>
        <v>8_39</v>
      </c>
      <c r="B5088" s="1">
        <v>8</v>
      </c>
      <c r="C5088" s="1">
        <v>39</v>
      </c>
      <c r="D5088" s="1">
        <v>0.82718999999999998</v>
      </c>
      <c r="E5088" s="1">
        <v>1.0266999999999999</v>
      </c>
      <c r="F5088" s="1">
        <v>1.9616000000000001E-2</v>
      </c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</row>
    <row r="5089" spans="1:17" x14ac:dyDescent="0.25">
      <c r="A5089" t="str">
        <f t="shared" si="79"/>
        <v>8_40</v>
      </c>
      <c r="B5089" s="1">
        <v>8</v>
      </c>
      <c r="C5089" s="1">
        <v>40</v>
      </c>
      <c r="D5089" s="1">
        <v>1.0391999999999999</v>
      </c>
      <c r="E5089" s="1">
        <v>1.0274000000000001</v>
      </c>
      <c r="F5089" s="1">
        <v>1.5497E-2</v>
      </c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</row>
    <row r="5090" spans="1:17" x14ac:dyDescent="0.25">
      <c r="A5090" t="str">
        <f t="shared" si="79"/>
        <v>8_41</v>
      </c>
      <c r="B5090" s="1">
        <v>8</v>
      </c>
      <c r="C5090" s="1">
        <v>41</v>
      </c>
      <c r="D5090" s="1">
        <v>0.65869999999999995</v>
      </c>
      <c r="E5090" s="1">
        <v>1.0281</v>
      </c>
      <c r="F5090" s="1">
        <v>2.1166000000000001E-2</v>
      </c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</row>
    <row r="5091" spans="1:17" x14ac:dyDescent="0.25">
      <c r="A5091" t="str">
        <f t="shared" si="79"/>
        <v>8_42</v>
      </c>
      <c r="B5091" s="1">
        <v>8</v>
      </c>
      <c r="C5091" s="1">
        <v>42</v>
      </c>
      <c r="D5091" s="1">
        <v>0.79430999999999996</v>
      </c>
      <c r="E5091" s="1">
        <v>1.0287999999999999</v>
      </c>
      <c r="F5091" s="1">
        <v>-1.1879000000000001E-2</v>
      </c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</row>
    <row r="5092" spans="1:17" x14ac:dyDescent="0.25">
      <c r="A5092" t="str">
        <f t="shared" si="79"/>
        <v>8_43</v>
      </c>
      <c r="B5092" s="1">
        <v>8</v>
      </c>
      <c r="C5092" s="1">
        <v>43</v>
      </c>
      <c r="D5092" s="1">
        <v>0.79762</v>
      </c>
      <c r="E5092" s="1">
        <v>1.0295000000000001</v>
      </c>
      <c r="F5092" s="1">
        <v>-1.3676000000000001E-3</v>
      </c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</row>
    <row r="5093" spans="1:17" x14ac:dyDescent="0.25">
      <c r="A5093" t="str">
        <f t="shared" si="79"/>
        <v>8_44</v>
      </c>
      <c r="B5093" s="1">
        <v>8</v>
      </c>
      <c r="C5093" s="1">
        <v>44</v>
      </c>
      <c r="D5093" s="1">
        <v>1.0942000000000001</v>
      </c>
      <c r="E5093" s="1">
        <v>1.0303</v>
      </c>
      <c r="F5093" s="1">
        <v>1.7571E-2</v>
      </c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</row>
    <row r="5094" spans="1:17" x14ac:dyDescent="0.25">
      <c r="A5094" t="str">
        <f t="shared" si="79"/>
        <v>8_45</v>
      </c>
      <c r="B5094" s="1">
        <v>8</v>
      </c>
      <c r="C5094" s="1">
        <v>45</v>
      </c>
      <c r="D5094" s="1">
        <v>1.4534</v>
      </c>
      <c r="E5094" s="1">
        <v>1.0314000000000001</v>
      </c>
      <c r="F5094" s="1">
        <v>2.3234999999999999E-2</v>
      </c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</row>
    <row r="5095" spans="1:17" x14ac:dyDescent="0.25">
      <c r="A5095" t="str">
        <f t="shared" si="79"/>
        <v>8_46</v>
      </c>
      <c r="B5095" s="1">
        <v>8</v>
      </c>
      <c r="C5095" s="1">
        <v>46</v>
      </c>
      <c r="D5095" s="1">
        <v>1.1265000000000001</v>
      </c>
      <c r="E5095" s="1">
        <v>1.0325</v>
      </c>
      <c r="F5095" s="1">
        <v>-7.7729000000000001E-3</v>
      </c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</row>
    <row r="5096" spans="1:17" x14ac:dyDescent="0.25">
      <c r="A5096" t="str">
        <f t="shared" si="79"/>
        <v>8_47</v>
      </c>
      <c r="B5096" s="1">
        <v>8</v>
      </c>
      <c r="C5096" s="1">
        <v>47</v>
      </c>
      <c r="D5096" s="1">
        <v>1.2984</v>
      </c>
      <c r="E5096" s="1">
        <v>1.0336000000000001</v>
      </c>
      <c r="F5096" s="1">
        <v>-1.1265000000000001E-2</v>
      </c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</row>
    <row r="5097" spans="1:17" x14ac:dyDescent="0.25">
      <c r="A5097" t="str">
        <f t="shared" si="79"/>
        <v>8_48</v>
      </c>
      <c r="B5097" s="1">
        <v>8</v>
      </c>
      <c r="C5097" s="1">
        <v>48</v>
      </c>
      <c r="D5097" s="1">
        <v>1.1839999999999999</v>
      </c>
      <c r="E5097" s="1">
        <v>1.0347</v>
      </c>
      <c r="F5097" s="1">
        <v>1.9673E-3</v>
      </c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</row>
    <row r="5098" spans="1:17" x14ac:dyDescent="0.25">
      <c r="A5098" t="str">
        <f t="shared" si="79"/>
        <v>8_49</v>
      </c>
      <c r="B5098" s="1">
        <v>8</v>
      </c>
      <c r="C5098" s="1">
        <v>49</v>
      </c>
      <c r="D5098" s="1">
        <v>1.0553999999999999</v>
      </c>
      <c r="E5098" s="1">
        <v>1.0356000000000001</v>
      </c>
      <c r="F5098" s="1">
        <v>-1.2474000000000001E-2</v>
      </c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</row>
    <row r="5099" spans="1:17" x14ac:dyDescent="0.25">
      <c r="A5099" t="str">
        <f t="shared" si="79"/>
        <v>8_50</v>
      </c>
      <c r="B5099" s="1">
        <v>8</v>
      </c>
      <c r="C5099" s="1">
        <v>50</v>
      </c>
      <c r="D5099" s="1">
        <v>0.84280999999999995</v>
      </c>
      <c r="E5099" s="1">
        <v>1.0363</v>
      </c>
      <c r="F5099" s="1">
        <v>-4.3106999999999998E-3</v>
      </c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</row>
    <row r="5100" spans="1:17" x14ac:dyDescent="0.25">
      <c r="A5100" t="str">
        <f t="shared" si="79"/>
        <v>8_51</v>
      </c>
      <c r="B5100" s="1">
        <v>8</v>
      </c>
      <c r="C5100" s="1">
        <v>51</v>
      </c>
      <c r="D5100" s="1">
        <v>0.73678999999999994</v>
      </c>
      <c r="E5100" s="1">
        <v>1.0369999999999999</v>
      </c>
      <c r="F5100" s="1">
        <v>2.0937999999999998E-2</v>
      </c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</row>
    <row r="5101" spans="1:17" x14ac:dyDescent="0.25">
      <c r="A5101" t="str">
        <f t="shared" si="79"/>
        <v>8_52</v>
      </c>
      <c r="B5101" s="1">
        <v>8</v>
      </c>
      <c r="C5101" s="1">
        <v>52</v>
      </c>
      <c r="D5101" s="1">
        <v>0.77786999999999995</v>
      </c>
      <c r="E5101" s="1">
        <v>1.0376000000000001</v>
      </c>
      <c r="F5101" s="1">
        <v>1.299E-2</v>
      </c>
      <c r="G5101" s="1"/>
      <c r="H5101" s="1"/>
      <c r="I5101" s="1"/>
      <c r="J5101" s="1"/>
      <c r="K5101" s="1"/>
      <c r="L5101" s="1"/>
      <c r="M5101" s="1"/>
      <c r="N5101" s="1"/>
      <c r="O5101" s="1"/>
      <c r="P5101" s="78"/>
      <c r="Q5101" s="1"/>
    </row>
    <row r="5102" spans="1:17" x14ac:dyDescent="0.25">
      <c r="A5102" t="str">
        <f t="shared" si="79"/>
        <v>8_53</v>
      </c>
      <c r="B5102" s="1">
        <v>8</v>
      </c>
      <c r="C5102" s="1">
        <v>53</v>
      </c>
      <c r="D5102" s="1">
        <v>0.73036999999999996</v>
      </c>
      <c r="E5102" s="1">
        <v>1.038</v>
      </c>
      <c r="F5102" s="1">
        <v>-1.8580999999999999E-3</v>
      </c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</row>
    <row r="5103" spans="1:17" x14ac:dyDescent="0.25">
      <c r="A5103" t="str">
        <f t="shared" si="79"/>
        <v>8_54</v>
      </c>
      <c r="B5103" s="1">
        <v>8</v>
      </c>
      <c r="C5103" s="1">
        <v>54</v>
      </c>
      <c r="D5103" s="1">
        <v>0.81715000000000004</v>
      </c>
      <c r="E5103" s="1">
        <v>1.0387999999999999</v>
      </c>
      <c r="F5103" s="1">
        <v>-2.8763E-2</v>
      </c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</row>
    <row r="5104" spans="1:17" x14ac:dyDescent="0.25">
      <c r="A5104" t="str">
        <f t="shared" si="79"/>
        <v>8_55</v>
      </c>
      <c r="B5104" s="1">
        <v>8</v>
      </c>
      <c r="C5104" s="1">
        <v>55</v>
      </c>
      <c r="D5104" s="1">
        <v>1.0105</v>
      </c>
      <c r="E5104" s="1">
        <v>1.0396000000000001</v>
      </c>
      <c r="F5104" s="1">
        <v>9.8477999999999999E-4</v>
      </c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</row>
    <row r="5105" spans="1:17" x14ac:dyDescent="0.25">
      <c r="A5105" t="str">
        <f t="shared" si="79"/>
        <v>8_56</v>
      </c>
      <c r="B5105" s="1">
        <v>8</v>
      </c>
      <c r="C5105" s="1">
        <v>56</v>
      </c>
      <c r="D5105" s="1">
        <v>1.0706</v>
      </c>
      <c r="E5105" s="1">
        <v>1.0404</v>
      </c>
      <c r="F5105" s="1">
        <v>-2.9874999999999999E-2</v>
      </c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</row>
    <row r="5106" spans="1:17" x14ac:dyDescent="0.25">
      <c r="A5106" t="str">
        <f t="shared" si="79"/>
        <v>8_57</v>
      </c>
      <c r="B5106" s="1">
        <v>8</v>
      </c>
      <c r="C5106" s="1">
        <v>57</v>
      </c>
      <c r="D5106" s="1">
        <v>0.93566000000000005</v>
      </c>
      <c r="E5106" s="1">
        <v>1.0411999999999999</v>
      </c>
      <c r="F5106" s="1">
        <v>-1.3542999999999999E-2</v>
      </c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</row>
    <row r="5107" spans="1:17" x14ac:dyDescent="0.25">
      <c r="A5107" t="str">
        <f t="shared" si="79"/>
        <v>8_58</v>
      </c>
      <c r="B5107" s="1">
        <v>8</v>
      </c>
      <c r="C5107" s="1">
        <v>58</v>
      </c>
      <c r="D5107" s="1">
        <v>1.2525999999999999</v>
      </c>
      <c r="E5107" s="1">
        <v>1.0422</v>
      </c>
      <c r="F5107" s="1">
        <v>-1.6650999999999999E-2</v>
      </c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</row>
    <row r="5108" spans="1:17" x14ac:dyDescent="0.25">
      <c r="A5108" t="str">
        <f t="shared" si="79"/>
        <v>8_59</v>
      </c>
      <c r="B5108" s="1">
        <v>8</v>
      </c>
      <c r="C5108" s="1">
        <v>59</v>
      </c>
      <c r="D5108" s="1">
        <v>1.2586999999999999</v>
      </c>
      <c r="E5108" s="1">
        <v>1.0432999999999999</v>
      </c>
      <c r="F5108" s="1">
        <v>-1.1285999999999999E-2</v>
      </c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</row>
    <row r="5109" spans="1:17" x14ac:dyDescent="0.25">
      <c r="A5109" t="str">
        <f t="shared" si="79"/>
        <v>8_60</v>
      </c>
      <c r="B5109" s="1">
        <v>8</v>
      </c>
      <c r="C5109" s="1">
        <v>60</v>
      </c>
      <c r="D5109" s="1">
        <v>1.3943000000000001</v>
      </c>
      <c r="E5109" s="1">
        <v>1.0444</v>
      </c>
      <c r="F5109" s="1">
        <v>-9.8198999999999995E-3</v>
      </c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</row>
    <row r="5110" spans="1:17" x14ac:dyDescent="0.25">
      <c r="A5110" t="str">
        <f t="shared" si="79"/>
        <v>8_61</v>
      </c>
      <c r="B5110" s="1">
        <v>8</v>
      </c>
      <c r="C5110" s="1">
        <v>61</v>
      </c>
      <c r="D5110" s="1">
        <v>1.6763999999999999</v>
      </c>
      <c r="E5110" s="1">
        <v>1.0458000000000001</v>
      </c>
      <c r="F5110" s="1">
        <v>1.3466000000000001E-2</v>
      </c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</row>
    <row r="5111" spans="1:17" x14ac:dyDescent="0.25">
      <c r="A5111" t="str">
        <f t="shared" si="79"/>
        <v>8_62</v>
      </c>
      <c r="B5111" s="1">
        <v>8</v>
      </c>
      <c r="C5111" s="1">
        <v>62</v>
      </c>
      <c r="D5111" s="1">
        <v>1.7361</v>
      </c>
      <c r="E5111" s="1">
        <v>1.0472999999999999</v>
      </c>
      <c r="F5111" s="1">
        <v>-1.5032999999999999E-2</v>
      </c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</row>
    <row r="5112" spans="1:17" x14ac:dyDescent="0.25">
      <c r="A5112" t="str">
        <f t="shared" si="79"/>
        <v>8_63</v>
      </c>
      <c r="B5112" s="1">
        <v>8</v>
      </c>
      <c r="C5112" s="1">
        <v>63</v>
      </c>
      <c r="D5112" s="1">
        <v>2.3214999999999999</v>
      </c>
      <c r="E5112" s="1">
        <v>1.0490999999999999</v>
      </c>
      <c r="F5112" s="1">
        <v>8.3706000000000006E-3</v>
      </c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</row>
    <row r="5113" spans="1:17" x14ac:dyDescent="0.25">
      <c r="A5113" t="str">
        <f t="shared" si="79"/>
        <v>8_64</v>
      </c>
      <c r="B5113" s="1">
        <v>8</v>
      </c>
      <c r="C5113" s="1">
        <v>64</v>
      </c>
      <c r="D5113" s="1">
        <v>2.1545999999999998</v>
      </c>
      <c r="E5113" s="1">
        <v>1.0509999999999999</v>
      </c>
      <c r="F5113" s="1">
        <v>-4.9810999999999996E-3</v>
      </c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</row>
    <row r="5114" spans="1:17" x14ac:dyDescent="0.25">
      <c r="A5114" t="str">
        <f t="shared" si="79"/>
        <v>8_65</v>
      </c>
      <c r="B5114" s="1">
        <v>8</v>
      </c>
      <c r="C5114" s="1">
        <v>65</v>
      </c>
      <c r="D5114" s="1">
        <v>1.845</v>
      </c>
      <c r="E5114" s="1">
        <v>1.0528</v>
      </c>
      <c r="F5114" s="1">
        <v>-1.1473000000000001E-2</v>
      </c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</row>
    <row r="5115" spans="1:17" x14ac:dyDescent="0.25">
      <c r="A5115" t="str">
        <f t="shared" si="79"/>
        <v>8_66</v>
      </c>
      <c r="B5115" s="1">
        <v>8</v>
      </c>
      <c r="C5115" s="1">
        <v>66</v>
      </c>
      <c r="D5115" s="1">
        <v>1.8495999999999999</v>
      </c>
      <c r="E5115" s="1">
        <v>1.0544</v>
      </c>
      <c r="F5115" s="1">
        <v>1.0862999999999999E-2</v>
      </c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</row>
    <row r="5116" spans="1:17" x14ac:dyDescent="0.25">
      <c r="A5116" t="str">
        <f t="shared" si="79"/>
        <v>8_67</v>
      </c>
      <c r="B5116" s="1">
        <v>8</v>
      </c>
      <c r="C5116" s="1">
        <v>67</v>
      </c>
      <c r="D5116" s="1">
        <v>1.7192000000000001</v>
      </c>
      <c r="E5116" s="1">
        <v>1.056</v>
      </c>
      <c r="F5116" s="1">
        <v>1.1119E-2</v>
      </c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</row>
    <row r="5117" spans="1:17" x14ac:dyDescent="0.25">
      <c r="A5117" t="str">
        <f t="shared" si="79"/>
        <v>8_68</v>
      </c>
      <c r="B5117" s="1">
        <v>8</v>
      </c>
      <c r="C5117" s="1">
        <v>68</v>
      </c>
      <c r="D5117" s="1">
        <v>1.6546000000000001</v>
      </c>
      <c r="E5117" s="1">
        <v>1.0575000000000001</v>
      </c>
      <c r="F5117" s="1">
        <v>2.3532999999999998E-2</v>
      </c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</row>
    <row r="5118" spans="1:17" x14ac:dyDescent="0.25">
      <c r="A5118" t="str">
        <f t="shared" si="79"/>
        <v>8_69</v>
      </c>
      <c r="B5118" s="1">
        <v>8</v>
      </c>
      <c r="C5118" s="1">
        <v>69</v>
      </c>
      <c r="D5118" s="1">
        <v>1.1434</v>
      </c>
      <c r="E5118" s="1">
        <v>1.0587</v>
      </c>
      <c r="F5118" s="1">
        <v>3.4667000000000003E-2</v>
      </c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</row>
    <row r="5119" spans="1:17" x14ac:dyDescent="0.25">
      <c r="A5119" t="str">
        <f t="shared" si="79"/>
        <v>8_70</v>
      </c>
      <c r="B5119" s="1">
        <v>8</v>
      </c>
      <c r="C5119" s="1">
        <v>70</v>
      </c>
      <c r="D5119" s="1">
        <v>0.49512</v>
      </c>
      <c r="E5119" s="1">
        <v>1.0592999999999999</v>
      </c>
      <c r="F5119" s="1">
        <v>-1.6146000000000001E-2</v>
      </c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</row>
    <row r="5120" spans="1:17" x14ac:dyDescent="0.25">
      <c r="A5120" t="str">
        <f t="shared" si="79"/>
        <v>8_71</v>
      </c>
      <c r="B5120" s="1">
        <v>8</v>
      </c>
      <c r="C5120" s="1">
        <v>71</v>
      </c>
      <c r="D5120" s="1">
        <v>0.76532999999999995</v>
      </c>
      <c r="E5120" s="1">
        <v>1.0599000000000001</v>
      </c>
      <c r="F5120" s="1">
        <v>-1.8641999999999999E-2</v>
      </c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</row>
    <row r="5121" spans="1:17" x14ac:dyDescent="0.25">
      <c r="A5121" t="str">
        <f t="shared" si="79"/>
        <v>8_72</v>
      </c>
      <c r="B5121" s="1">
        <v>8</v>
      </c>
      <c r="C5121" s="1">
        <v>72</v>
      </c>
      <c r="D5121" s="1">
        <v>1.3269</v>
      </c>
      <c r="E5121" s="1">
        <v>1.0609</v>
      </c>
      <c r="F5121" s="1">
        <v>6.2180999999999998E-3</v>
      </c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</row>
    <row r="5122" spans="1:17" x14ac:dyDescent="0.25">
      <c r="A5122" t="str">
        <f t="shared" si="79"/>
        <v>8_73</v>
      </c>
      <c r="B5122" s="1">
        <v>8</v>
      </c>
      <c r="C5122" s="1">
        <v>73</v>
      </c>
      <c r="D5122" s="1">
        <v>1.2878000000000001</v>
      </c>
      <c r="E5122" s="1">
        <v>1.0620000000000001</v>
      </c>
      <c r="F5122" s="1">
        <v>7.7057999999999996E-3</v>
      </c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</row>
    <row r="5123" spans="1:17" x14ac:dyDescent="0.25">
      <c r="A5123" t="str">
        <f t="shared" ref="A5123:A5186" si="80">B5123&amp;"_"&amp;C5123</f>
        <v>8_74</v>
      </c>
      <c r="B5123" s="1">
        <v>8</v>
      </c>
      <c r="C5123" s="1">
        <v>74</v>
      </c>
      <c r="D5123" s="1">
        <v>1.2867999999999999</v>
      </c>
      <c r="E5123" s="1">
        <v>1.0630999999999999</v>
      </c>
      <c r="F5123" s="1">
        <v>9.8531999999999995E-3</v>
      </c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</row>
    <row r="5124" spans="1:17" x14ac:dyDescent="0.25">
      <c r="A5124" t="str">
        <f t="shared" si="80"/>
        <v>8_75</v>
      </c>
      <c r="B5124" s="1">
        <v>8</v>
      </c>
      <c r="C5124" s="1">
        <v>75</v>
      </c>
      <c r="D5124" s="1">
        <v>1.0111000000000001</v>
      </c>
      <c r="E5124" s="1">
        <v>1.0641</v>
      </c>
      <c r="F5124" s="1">
        <v>1.2418999999999999E-2</v>
      </c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</row>
    <row r="5125" spans="1:17" x14ac:dyDescent="0.25">
      <c r="A5125" t="str">
        <f t="shared" si="80"/>
        <v>8_76</v>
      </c>
      <c r="B5125" s="1">
        <v>8</v>
      </c>
      <c r="C5125" s="1">
        <v>76</v>
      </c>
      <c r="D5125" s="1">
        <v>1.0163</v>
      </c>
      <c r="E5125" s="1">
        <v>1.0650999999999999</v>
      </c>
      <c r="F5125" s="1">
        <v>3.7396999999999999E-3</v>
      </c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</row>
    <row r="5126" spans="1:17" x14ac:dyDescent="0.25">
      <c r="A5126" t="str">
        <f t="shared" si="80"/>
        <v>8_77</v>
      </c>
      <c r="B5126" s="1">
        <v>8</v>
      </c>
      <c r="C5126" s="1">
        <v>77</v>
      </c>
      <c r="D5126" s="1">
        <v>1.0939000000000001</v>
      </c>
      <c r="E5126" s="1">
        <v>1.0661</v>
      </c>
      <c r="F5126" s="1">
        <v>4.2564000000000002E-4</v>
      </c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</row>
    <row r="5127" spans="1:17" x14ac:dyDescent="0.25">
      <c r="A5127" t="str">
        <f t="shared" si="80"/>
        <v>8_78</v>
      </c>
      <c r="B5127" s="1">
        <v>8</v>
      </c>
      <c r="C5127" s="1">
        <v>78</v>
      </c>
      <c r="D5127" s="1">
        <v>1.1898</v>
      </c>
      <c r="E5127" s="1">
        <v>1.0671999999999999</v>
      </c>
      <c r="F5127" s="1">
        <v>1.2649000000000001E-2</v>
      </c>
      <c r="G5127" s="1"/>
      <c r="H5127" s="1"/>
      <c r="I5127" s="1"/>
      <c r="J5127" s="1"/>
      <c r="K5127" s="1"/>
      <c r="L5127" s="1"/>
      <c r="M5127" s="1"/>
      <c r="N5127" s="78"/>
      <c r="O5127" s="1"/>
      <c r="P5127" s="1"/>
      <c r="Q5127" s="1"/>
    </row>
    <row r="5128" spans="1:17" x14ac:dyDescent="0.25">
      <c r="A5128" t="str">
        <f t="shared" si="80"/>
        <v>8_79</v>
      </c>
      <c r="B5128" s="1">
        <v>8</v>
      </c>
      <c r="C5128" s="1">
        <v>79</v>
      </c>
      <c r="D5128" s="1">
        <v>1.3341000000000001</v>
      </c>
      <c r="E5128" s="1">
        <v>1.0682</v>
      </c>
      <c r="F5128" s="1">
        <v>3.0167000000000002E-3</v>
      </c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</row>
    <row r="5129" spans="1:17" x14ac:dyDescent="0.25">
      <c r="A5129" t="str">
        <f t="shared" si="80"/>
        <v>8_80</v>
      </c>
      <c r="B5129" s="1">
        <v>8</v>
      </c>
      <c r="C5129" s="1">
        <v>80</v>
      </c>
      <c r="D5129" s="1">
        <v>1.2467999999999999</v>
      </c>
      <c r="E5129" s="1">
        <v>1.0693999999999999</v>
      </c>
      <c r="F5129" s="1">
        <v>7.2033000000000002E-3</v>
      </c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</row>
    <row r="5130" spans="1:17" x14ac:dyDescent="0.25">
      <c r="A5130" t="str">
        <f t="shared" si="80"/>
        <v>8_81</v>
      </c>
      <c r="B5130" s="1">
        <v>8</v>
      </c>
      <c r="C5130" s="1">
        <v>81</v>
      </c>
      <c r="D5130" s="1">
        <v>1.4014</v>
      </c>
      <c r="E5130" s="1">
        <v>1.0706</v>
      </c>
      <c r="F5130" s="1">
        <v>1.2178E-2</v>
      </c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</row>
    <row r="5131" spans="1:17" x14ac:dyDescent="0.25">
      <c r="A5131" t="str">
        <f t="shared" si="80"/>
        <v>8_82</v>
      </c>
      <c r="B5131" s="1">
        <v>8</v>
      </c>
      <c r="C5131" s="1">
        <v>82</v>
      </c>
      <c r="D5131" s="1">
        <v>1.3433999999999999</v>
      </c>
      <c r="E5131" s="1">
        <v>1.0719000000000001</v>
      </c>
      <c r="F5131" s="1">
        <v>2.2485999999999999E-2</v>
      </c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</row>
    <row r="5132" spans="1:17" x14ac:dyDescent="0.25">
      <c r="A5132" t="str">
        <f t="shared" si="80"/>
        <v>8_83</v>
      </c>
      <c r="B5132" s="1">
        <v>8</v>
      </c>
      <c r="C5132" s="1">
        <v>83</v>
      </c>
      <c r="D5132" s="1">
        <v>1.2798</v>
      </c>
      <c r="E5132" s="1">
        <v>1.073</v>
      </c>
      <c r="F5132" s="1">
        <v>6.5865000000000003E-3</v>
      </c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</row>
    <row r="5133" spans="1:17" x14ac:dyDescent="0.25">
      <c r="A5133" t="str">
        <f t="shared" si="80"/>
        <v>8_84</v>
      </c>
      <c r="B5133" s="1">
        <v>8</v>
      </c>
      <c r="C5133" s="1">
        <v>84</v>
      </c>
      <c r="D5133" s="1">
        <v>1.4762999999999999</v>
      </c>
      <c r="E5133" s="1">
        <v>1.0742</v>
      </c>
      <c r="F5133" s="1">
        <v>-1.7043E-3</v>
      </c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</row>
    <row r="5134" spans="1:17" x14ac:dyDescent="0.25">
      <c r="A5134" t="str">
        <f t="shared" si="80"/>
        <v>8_85</v>
      </c>
      <c r="B5134" s="1">
        <v>8</v>
      </c>
      <c r="C5134" s="1">
        <v>85</v>
      </c>
      <c r="D5134" s="1">
        <v>1.7616000000000001</v>
      </c>
      <c r="E5134" s="1">
        <v>1.0758000000000001</v>
      </c>
      <c r="F5134" s="1">
        <v>1.3618999999999999E-2</v>
      </c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</row>
    <row r="5135" spans="1:17" x14ac:dyDescent="0.25">
      <c r="A5135" t="str">
        <f t="shared" si="80"/>
        <v>8_86</v>
      </c>
      <c r="B5135" s="1">
        <v>8</v>
      </c>
      <c r="C5135" s="1">
        <v>86</v>
      </c>
      <c r="D5135" s="1">
        <v>1.7507999999999999</v>
      </c>
      <c r="E5135" s="1">
        <v>1.0771999999999999</v>
      </c>
      <c r="F5135" s="1">
        <v>-2.2527999999999999E-2</v>
      </c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</row>
    <row r="5136" spans="1:17" x14ac:dyDescent="0.25">
      <c r="A5136" t="str">
        <f t="shared" si="80"/>
        <v>8_87</v>
      </c>
      <c r="B5136" s="1">
        <v>8</v>
      </c>
      <c r="C5136" s="1">
        <v>87</v>
      </c>
      <c r="D5136" s="1">
        <v>1.8426</v>
      </c>
      <c r="E5136" s="1">
        <v>1.0789</v>
      </c>
      <c r="F5136" s="1">
        <v>-1.6195999999999999E-2</v>
      </c>
      <c r="G5136" s="1"/>
      <c r="H5136" s="1"/>
      <c r="I5136" s="1"/>
      <c r="J5136" s="1"/>
      <c r="K5136" s="1"/>
      <c r="L5136" s="1"/>
      <c r="M5136" s="1"/>
      <c r="N5136" s="1"/>
      <c r="O5136" s="1"/>
      <c r="P5136" s="78"/>
      <c r="Q5136" s="78"/>
    </row>
    <row r="5137" spans="1:17" x14ac:dyDescent="0.25">
      <c r="A5137" t="str">
        <f t="shared" si="80"/>
        <v>8_88</v>
      </c>
      <c r="B5137" s="1">
        <v>8</v>
      </c>
      <c r="C5137" s="1">
        <v>88</v>
      </c>
      <c r="D5137" s="1">
        <v>2.0817000000000001</v>
      </c>
      <c r="E5137" s="1">
        <v>1.0807</v>
      </c>
      <c r="F5137" s="1">
        <v>-4.1348000000000001E-3</v>
      </c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</row>
    <row r="5138" spans="1:17" x14ac:dyDescent="0.25">
      <c r="A5138" t="str">
        <f t="shared" si="80"/>
        <v>8_89</v>
      </c>
      <c r="B5138" s="1">
        <v>8</v>
      </c>
      <c r="C5138" s="1">
        <v>89</v>
      </c>
      <c r="D5138" s="1">
        <v>1.8987000000000001</v>
      </c>
      <c r="E5138" s="1">
        <v>1.0825</v>
      </c>
      <c r="F5138" s="1">
        <v>-5.3985999999999999E-3</v>
      </c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</row>
    <row r="5139" spans="1:17" x14ac:dyDescent="0.25">
      <c r="A5139" t="str">
        <f t="shared" si="80"/>
        <v>8_90</v>
      </c>
      <c r="B5139" s="1">
        <v>8</v>
      </c>
      <c r="C5139" s="1">
        <v>90</v>
      </c>
      <c r="D5139" s="1">
        <v>2.7519999999999998</v>
      </c>
      <c r="E5139" s="1">
        <v>1.0847</v>
      </c>
      <c r="F5139" s="1">
        <v>1.3017000000000001E-2</v>
      </c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</row>
    <row r="5140" spans="1:17" x14ac:dyDescent="0.25">
      <c r="A5140" t="str">
        <f t="shared" si="80"/>
        <v>8_91</v>
      </c>
      <c r="B5140" s="1">
        <v>8</v>
      </c>
      <c r="C5140" s="1">
        <v>91</v>
      </c>
      <c r="D5140" s="1">
        <v>2.3866999999999998</v>
      </c>
      <c r="E5140" s="1">
        <v>1.0869</v>
      </c>
      <c r="F5140" s="1">
        <v>-5.8931000000000001E-3</v>
      </c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</row>
    <row r="5141" spans="1:17" x14ac:dyDescent="0.25">
      <c r="A5141" t="str">
        <f t="shared" si="80"/>
        <v>8_92</v>
      </c>
      <c r="B5141" s="1">
        <v>8</v>
      </c>
      <c r="C5141" s="1">
        <v>92</v>
      </c>
      <c r="D5141" s="1">
        <v>2.0133000000000001</v>
      </c>
      <c r="E5141" s="1">
        <v>1.0888</v>
      </c>
      <c r="F5141" s="1">
        <v>-1.7436999999999999E-3</v>
      </c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</row>
    <row r="5142" spans="1:17" x14ac:dyDescent="0.25">
      <c r="A5142" t="str">
        <f t="shared" si="80"/>
        <v>8_93</v>
      </c>
      <c r="B5142" s="1">
        <v>8</v>
      </c>
      <c r="C5142" s="1">
        <v>93</v>
      </c>
      <c r="D5142" s="1">
        <v>1.782</v>
      </c>
      <c r="E5142" s="1">
        <v>1.0903</v>
      </c>
      <c r="F5142" s="1">
        <v>-1.2462000000000001E-2</v>
      </c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</row>
    <row r="5143" spans="1:17" x14ac:dyDescent="0.25">
      <c r="A5143" t="str">
        <f t="shared" si="80"/>
        <v>8_94</v>
      </c>
      <c r="B5143" s="1">
        <v>8</v>
      </c>
      <c r="C5143" s="1">
        <v>94</v>
      </c>
      <c r="D5143" s="1">
        <v>2.2730000000000001</v>
      </c>
      <c r="E5143" s="1">
        <v>1.0921000000000001</v>
      </c>
      <c r="F5143" s="1">
        <v>1.3664000000000001E-2</v>
      </c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</row>
    <row r="5144" spans="1:17" x14ac:dyDescent="0.25">
      <c r="A5144" t="str">
        <f t="shared" si="80"/>
        <v>8_95</v>
      </c>
      <c r="B5144" s="1">
        <v>8</v>
      </c>
      <c r="C5144" s="1">
        <v>95</v>
      </c>
      <c r="D5144" s="1">
        <v>2.7585000000000002</v>
      </c>
      <c r="E5144" s="1">
        <v>1.0943000000000001</v>
      </c>
      <c r="F5144" s="1">
        <v>2.6397E-2</v>
      </c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</row>
    <row r="5145" spans="1:17" x14ac:dyDescent="0.25">
      <c r="A5145" t="str">
        <f t="shared" si="80"/>
        <v>8_96</v>
      </c>
      <c r="B5145" s="1">
        <v>8</v>
      </c>
      <c r="C5145" s="1">
        <v>96</v>
      </c>
      <c r="D5145" s="1">
        <v>2.8340000000000001</v>
      </c>
      <c r="E5145" s="1">
        <v>1.0968</v>
      </c>
      <c r="F5145" s="1">
        <v>-1.6337000000000001E-2</v>
      </c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</row>
    <row r="5146" spans="1:17" x14ac:dyDescent="0.25">
      <c r="A5146" t="str">
        <f t="shared" si="80"/>
        <v>8_97</v>
      </c>
      <c r="B5146" s="1">
        <v>8</v>
      </c>
      <c r="C5146" s="1">
        <v>97</v>
      </c>
      <c r="D5146" s="1">
        <v>2.3799000000000001</v>
      </c>
      <c r="E5146" s="1">
        <v>1.0991</v>
      </c>
      <c r="F5146" s="1">
        <v>8.3139000000000008E-3</v>
      </c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</row>
    <row r="5147" spans="1:17" x14ac:dyDescent="0.25">
      <c r="A5147" t="str">
        <f t="shared" si="80"/>
        <v>8_98</v>
      </c>
      <c r="B5147" s="1">
        <v>8</v>
      </c>
      <c r="C5147" s="1">
        <v>98</v>
      </c>
      <c r="D5147" s="1">
        <v>2.6307</v>
      </c>
      <c r="E5147" s="1">
        <v>1.1013999999999999</v>
      </c>
      <c r="F5147" s="1">
        <v>1.0777E-2</v>
      </c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</row>
    <row r="5148" spans="1:17" x14ac:dyDescent="0.25">
      <c r="A5148" t="str">
        <f t="shared" si="80"/>
        <v>8_99</v>
      </c>
      <c r="B5148" s="1">
        <v>8</v>
      </c>
      <c r="C5148" s="1">
        <v>99</v>
      </c>
      <c r="D5148" s="1">
        <v>2.9986999999999999</v>
      </c>
      <c r="E5148" s="1">
        <v>1.1041000000000001</v>
      </c>
      <c r="F5148" s="1">
        <v>-1.0659999999999999E-2</v>
      </c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</row>
    <row r="5149" spans="1:17" x14ac:dyDescent="0.25">
      <c r="A5149" t="str">
        <f t="shared" si="80"/>
        <v>8_100</v>
      </c>
      <c r="B5149" s="1">
        <v>8</v>
      </c>
      <c r="C5149" s="1">
        <v>100</v>
      </c>
      <c r="D5149" s="1">
        <v>3.4043000000000001</v>
      </c>
      <c r="E5149" s="1">
        <v>1.107</v>
      </c>
      <c r="F5149" s="1">
        <v>5.8041000000000004E-3</v>
      </c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</row>
    <row r="5150" spans="1:17" x14ac:dyDescent="0.25">
      <c r="A5150" t="str">
        <f t="shared" si="80"/>
        <v>8_101</v>
      </c>
      <c r="B5150" s="1">
        <v>8</v>
      </c>
      <c r="C5150" s="1">
        <v>101</v>
      </c>
      <c r="D5150" s="1">
        <v>3.4756999999999998</v>
      </c>
      <c r="E5150" s="1">
        <v>1.1103000000000001</v>
      </c>
      <c r="F5150" s="1">
        <v>7.5748999999999999E-3</v>
      </c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</row>
    <row r="5151" spans="1:17" x14ac:dyDescent="0.25">
      <c r="A5151" t="str">
        <f t="shared" si="80"/>
        <v>8_102</v>
      </c>
      <c r="B5151" s="1">
        <v>8</v>
      </c>
      <c r="C5151" s="1">
        <v>102</v>
      </c>
      <c r="D5151" s="1">
        <v>3.4428000000000001</v>
      </c>
      <c r="E5151" s="1">
        <v>1.1133999999999999</v>
      </c>
      <c r="F5151" s="1">
        <v>4.2896999999999996E-3</v>
      </c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</row>
    <row r="5152" spans="1:17" x14ac:dyDescent="0.25">
      <c r="A5152" t="str">
        <f t="shared" si="80"/>
        <v>8_103</v>
      </c>
      <c r="B5152" s="1">
        <v>8</v>
      </c>
      <c r="C5152" s="1">
        <v>103</v>
      </c>
      <c r="D5152" s="1">
        <v>3.4540000000000002</v>
      </c>
      <c r="E5152" s="1">
        <v>1.1166</v>
      </c>
      <c r="F5152" s="1">
        <v>-7.2822E-3</v>
      </c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</row>
    <row r="5153" spans="1:17" x14ac:dyDescent="0.25">
      <c r="A5153" t="str">
        <f t="shared" si="80"/>
        <v>8_104</v>
      </c>
      <c r="B5153" s="1">
        <v>8</v>
      </c>
      <c r="C5153" s="1">
        <v>104</v>
      </c>
      <c r="D5153" s="1">
        <v>3.7258</v>
      </c>
      <c r="E5153" s="1">
        <v>1.1200000000000001</v>
      </c>
      <c r="F5153" s="1">
        <v>1.9706999999999999E-2</v>
      </c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</row>
    <row r="5154" spans="1:17" x14ac:dyDescent="0.25">
      <c r="A5154" t="str">
        <f t="shared" si="80"/>
        <v>8_105</v>
      </c>
      <c r="B5154" s="1">
        <v>8</v>
      </c>
      <c r="C5154" s="1">
        <v>105</v>
      </c>
      <c r="D5154" s="1">
        <v>3.6442999999999999</v>
      </c>
      <c r="E5154" s="1">
        <v>1.1234999999999999</v>
      </c>
      <c r="F5154" s="1">
        <v>1.5946999999999999E-2</v>
      </c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</row>
    <row r="5155" spans="1:17" x14ac:dyDescent="0.25">
      <c r="A5155" t="str">
        <f t="shared" si="80"/>
        <v>8_106</v>
      </c>
      <c r="B5155" s="1">
        <v>8</v>
      </c>
      <c r="C5155" s="1">
        <v>106</v>
      </c>
      <c r="D5155" s="1">
        <v>3.6570999999999998</v>
      </c>
      <c r="E5155" s="1">
        <v>1.127</v>
      </c>
      <c r="F5155" s="1">
        <v>5.3359000000000002E-3</v>
      </c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</row>
    <row r="5156" spans="1:17" x14ac:dyDescent="0.25">
      <c r="A5156" t="str">
        <f t="shared" si="80"/>
        <v>8_107</v>
      </c>
      <c r="B5156" s="1">
        <v>8</v>
      </c>
      <c r="C5156" s="1">
        <v>107</v>
      </c>
      <c r="D5156" s="1">
        <v>3.5646</v>
      </c>
      <c r="E5156" s="1">
        <v>1.1304000000000001</v>
      </c>
      <c r="F5156" s="1">
        <v>-2.0271999999999998E-2</v>
      </c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</row>
    <row r="5157" spans="1:17" x14ac:dyDescent="0.25">
      <c r="A5157" t="str">
        <f t="shared" si="80"/>
        <v>8_108</v>
      </c>
      <c r="B5157" s="1">
        <v>8</v>
      </c>
      <c r="C5157" s="1">
        <v>108</v>
      </c>
      <c r="D5157" s="1">
        <v>2.9348999999999998</v>
      </c>
      <c r="E5157" s="1">
        <v>1.1334</v>
      </c>
      <c r="F5157" s="1">
        <v>-2.4932999999999999E-3</v>
      </c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</row>
    <row r="5158" spans="1:17" x14ac:dyDescent="0.25">
      <c r="A5158" t="str">
        <f t="shared" si="80"/>
        <v>8_109</v>
      </c>
      <c r="B5158" s="1">
        <v>8</v>
      </c>
      <c r="C5158" s="1">
        <v>109</v>
      </c>
      <c r="D5158" s="1">
        <v>2.7012999999999998</v>
      </c>
      <c r="E5158" s="1">
        <v>1.1361000000000001</v>
      </c>
      <c r="F5158" s="1">
        <v>1.3728E-3</v>
      </c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</row>
    <row r="5159" spans="1:17" x14ac:dyDescent="0.25">
      <c r="A5159" t="str">
        <f t="shared" si="80"/>
        <v>8_110</v>
      </c>
      <c r="B5159" s="1">
        <v>8</v>
      </c>
      <c r="C5159" s="1">
        <v>110</v>
      </c>
      <c r="D5159" s="1">
        <v>2.3666999999999998</v>
      </c>
      <c r="E5159" s="1">
        <v>1.1384000000000001</v>
      </c>
      <c r="F5159" s="1">
        <v>2.1554E-3</v>
      </c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</row>
    <row r="5160" spans="1:17" x14ac:dyDescent="0.25">
      <c r="A5160" t="str">
        <f t="shared" si="80"/>
        <v>8_111</v>
      </c>
      <c r="B5160" s="1">
        <v>8</v>
      </c>
      <c r="C5160" s="1">
        <v>111</v>
      </c>
      <c r="D5160" s="1">
        <v>2.2069000000000001</v>
      </c>
      <c r="E5160" s="1">
        <v>1.1406000000000001</v>
      </c>
      <c r="F5160" s="1">
        <v>6.8707999999999998E-3</v>
      </c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</row>
    <row r="5161" spans="1:17" x14ac:dyDescent="0.25">
      <c r="A5161" t="str">
        <f t="shared" si="80"/>
        <v>8_112</v>
      </c>
      <c r="B5161" s="1">
        <v>8</v>
      </c>
      <c r="C5161" s="1">
        <v>112</v>
      </c>
      <c r="D5161" s="1">
        <v>2.2559999999999998</v>
      </c>
      <c r="E5161" s="1">
        <v>1.1428</v>
      </c>
      <c r="F5161" s="1">
        <v>-7.7251999999999998E-3</v>
      </c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</row>
    <row r="5162" spans="1:17" x14ac:dyDescent="0.25">
      <c r="A5162" t="str">
        <f t="shared" si="80"/>
        <v>8_113</v>
      </c>
      <c r="B5162" s="1">
        <v>8</v>
      </c>
      <c r="C5162" s="1">
        <v>113</v>
      </c>
      <c r="D5162" s="1">
        <v>2.1861000000000002</v>
      </c>
      <c r="E5162" s="1">
        <v>1.145</v>
      </c>
      <c r="F5162" s="1">
        <v>-2.5371999999999999E-2</v>
      </c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</row>
    <row r="5163" spans="1:17" x14ac:dyDescent="0.25">
      <c r="A5163" t="str">
        <f t="shared" si="80"/>
        <v>8_114</v>
      </c>
      <c r="B5163" s="1">
        <v>8</v>
      </c>
      <c r="C5163" s="1">
        <v>114</v>
      </c>
      <c r="D5163" s="1">
        <v>2.1172</v>
      </c>
      <c r="E5163" s="1">
        <v>1.1472</v>
      </c>
      <c r="F5163" s="1">
        <v>-1.1096999999999999E-2</v>
      </c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</row>
    <row r="5164" spans="1:17" x14ac:dyDescent="0.25">
      <c r="A5164" t="str">
        <f t="shared" si="80"/>
        <v>8_115</v>
      </c>
      <c r="B5164" s="1">
        <v>8</v>
      </c>
      <c r="C5164" s="1">
        <v>115</v>
      </c>
      <c r="D5164" s="1">
        <v>1.4802999999999999</v>
      </c>
      <c r="E5164" s="1">
        <v>1.149</v>
      </c>
      <c r="F5164" s="1">
        <v>-3.7959E-2</v>
      </c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</row>
    <row r="5165" spans="1:17" x14ac:dyDescent="0.25">
      <c r="A5165" t="str">
        <f t="shared" si="80"/>
        <v>8_116</v>
      </c>
      <c r="B5165" s="1">
        <v>8</v>
      </c>
      <c r="C5165" s="1">
        <v>116</v>
      </c>
      <c r="D5165" s="1">
        <v>1.4919</v>
      </c>
      <c r="E5165" s="1">
        <v>1.1505000000000001</v>
      </c>
      <c r="F5165" s="1">
        <v>4.6188999999999996E-3</v>
      </c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</row>
    <row r="5166" spans="1:17" x14ac:dyDescent="0.25">
      <c r="A5166" t="str">
        <f t="shared" si="80"/>
        <v>8_117</v>
      </c>
      <c r="B5166" s="1">
        <v>8</v>
      </c>
      <c r="C5166" s="1">
        <v>117</v>
      </c>
      <c r="D5166" s="1">
        <v>1.5605</v>
      </c>
      <c r="E5166" s="1">
        <v>1.1518999999999999</v>
      </c>
      <c r="F5166" s="1">
        <v>2.6778000000000001E-3</v>
      </c>
      <c r="G5166" s="1"/>
      <c r="H5166" s="1"/>
      <c r="I5166" s="1"/>
      <c r="J5166" s="1"/>
      <c r="K5166" s="1"/>
      <c r="L5166" s="1"/>
      <c r="M5166" s="1"/>
      <c r="N5166" s="1"/>
      <c r="O5166" s="1"/>
      <c r="P5166" s="78"/>
      <c r="Q5166" s="78"/>
    </row>
    <row r="5167" spans="1:17" x14ac:dyDescent="0.25">
      <c r="A5167" t="str">
        <f t="shared" si="80"/>
        <v>8_118</v>
      </c>
      <c r="B5167" s="1">
        <v>8</v>
      </c>
      <c r="C5167" s="1">
        <v>118</v>
      </c>
      <c r="D5167" s="1">
        <v>1.9695</v>
      </c>
      <c r="E5167" s="1">
        <v>1.1536</v>
      </c>
      <c r="F5167" s="1">
        <v>2.7234000000000001E-2</v>
      </c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</row>
    <row r="5168" spans="1:17" x14ac:dyDescent="0.25">
      <c r="A5168" t="str">
        <f t="shared" si="80"/>
        <v>8_119</v>
      </c>
      <c r="B5168" s="1">
        <v>8</v>
      </c>
      <c r="C5168" s="1">
        <v>119</v>
      </c>
      <c r="D5168" s="1">
        <v>2.0590000000000002</v>
      </c>
      <c r="E5168" s="1">
        <v>1.1556</v>
      </c>
      <c r="F5168" s="1">
        <v>-2.2266000000000001E-2</v>
      </c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</row>
    <row r="5169" spans="1:17" x14ac:dyDescent="0.25">
      <c r="A5169" t="str">
        <f t="shared" si="80"/>
        <v>8_120</v>
      </c>
      <c r="B5169" s="1">
        <v>8</v>
      </c>
      <c r="C5169" s="1">
        <v>120</v>
      </c>
      <c r="D5169" s="1">
        <v>2.5518999999999998</v>
      </c>
      <c r="E5169" s="1">
        <v>1.1577</v>
      </c>
      <c r="F5169" s="1">
        <v>-2.4924999999999999E-3</v>
      </c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</row>
    <row r="5170" spans="1:17" x14ac:dyDescent="0.25">
      <c r="A5170" t="str">
        <f t="shared" si="80"/>
        <v>8_121</v>
      </c>
      <c r="B5170" s="1">
        <v>8</v>
      </c>
      <c r="C5170" s="1">
        <v>121</v>
      </c>
      <c r="D5170" s="1">
        <v>2.3207</v>
      </c>
      <c r="E5170" s="1">
        <v>1.1601999999999999</v>
      </c>
      <c r="F5170" s="1">
        <v>2.9773999999999998E-3</v>
      </c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</row>
    <row r="5171" spans="1:17" x14ac:dyDescent="0.25">
      <c r="A5171" t="str">
        <f t="shared" si="80"/>
        <v>8_122</v>
      </c>
      <c r="B5171" s="1">
        <v>8</v>
      </c>
      <c r="C5171" s="1">
        <v>122</v>
      </c>
      <c r="D5171" s="1">
        <v>2.3081999999999998</v>
      </c>
      <c r="E5171" s="1">
        <v>1.1625000000000001</v>
      </c>
      <c r="F5171" s="1">
        <v>7.3550000000000004E-3</v>
      </c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</row>
    <row r="5172" spans="1:17" x14ac:dyDescent="0.25">
      <c r="A5172" t="str">
        <f t="shared" si="80"/>
        <v>8_123</v>
      </c>
      <c r="B5172" s="1">
        <v>8</v>
      </c>
      <c r="C5172" s="1">
        <v>123</v>
      </c>
      <c r="D5172" s="1">
        <v>2.0022000000000002</v>
      </c>
      <c r="E5172" s="1">
        <v>1.1646000000000001</v>
      </c>
      <c r="F5172" s="1">
        <v>7.6315000000000003E-3</v>
      </c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</row>
    <row r="5173" spans="1:17" x14ac:dyDescent="0.25">
      <c r="A5173" t="str">
        <f t="shared" si="80"/>
        <v>8_124</v>
      </c>
      <c r="B5173" s="1">
        <v>8</v>
      </c>
      <c r="C5173" s="1">
        <v>124</v>
      </c>
      <c r="D5173" s="1">
        <v>2.2862</v>
      </c>
      <c r="E5173" s="1">
        <v>1.1666000000000001</v>
      </c>
      <c r="F5173" s="1">
        <v>1.0711E-3</v>
      </c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</row>
    <row r="5174" spans="1:17" x14ac:dyDescent="0.25">
      <c r="A5174" t="str">
        <f t="shared" si="80"/>
        <v>8_125</v>
      </c>
      <c r="B5174" s="1">
        <v>8</v>
      </c>
      <c r="C5174" s="1">
        <v>125</v>
      </c>
      <c r="D5174" s="1">
        <v>2.5373999999999999</v>
      </c>
      <c r="E5174" s="1">
        <v>1.169</v>
      </c>
      <c r="F5174" s="1">
        <v>3.1392000000000003E-2</v>
      </c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</row>
    <row r="5175" spans="1:17" x14ac:dyDescent="0.25">
      <c r="A5175" t="str">
        <f t="shared" si="80"/>
        <v>8_126</v>
      </c>
      <c r="B5175" s="1">
        <v>8</v>
      </c>
      <c r="C5175" s="1">
        <v>126</v>
      </c>
      <c r="D5175" s="1">
        <v>2.7633000000000001</v>
      </c>
      <c r="E5175" s="1">
        <v>1.1716</v>
      </c>
      <c r="F5175" s="1">
        <v>-7.1685000000000004E-3</v>
      </c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</row>
    <row r="5176" spans="1:17" x14ac:dyDescent="0.25">
      <c r="A5176" t="str">
        <f t="shared" si="80"/>
        <v>8_127</v>
      </c>
      <c r="B5176" s="1">
        <v>8</v>
      </c>
      <c r="C5176" s="1">
        <v>127</v>
      </c>
      <c r="D5176" s="1">
        <v>2.5135999999999998</v>
      </c>
      <c r="E5176" s="1">
        <v>1.1740999999999999</v>
      </c>
      <c r="F5176" s="1">
        <v>-8.6289999999999995E-3</v>
      </c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</row>
    <row r="5177" spans="1:17" x14ac:dyDescent="0.25">
      <c r="A5177" t="str">
        <f t="shared" si="80"/>
        <v>8_128</v>
      </c>
      <c r="B5177" s="1">
        <v>8</v>
      </c>
      <c r="C5177" s="1">
        <v>128</v>
      </c>
      <c r="D5177" s="1">
        <v>2.4931000000000001</v>
      </c>
      <c r="E5177" s="1">
        <v>1.1766000000000001</v>
      </c>
      <c r="F5177" s="1">
        <v>-1.3622E-3</v>
      </c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</row>
    <row r="5178" spans="1:17" x14ac:dyDescent="0.25">
      <c r="A5178" t="str">
        <f t="shared" si="80"/>
        <v>8_129</v>
      </c>
      <c r="B5178" s="1">
        <v>8</v>
      </c>
      <c r="C5178" s="1">
        <v>129</v>
      </c>
      <c r="D5178" s="1">
        <v>2.7122999999999999</v>
      </c>
      <c r="E5178" s="1">
        <v>1.1791</v>
      </c>
      <c r="F5178" s="1">
        <v>3.1784999999999999E-3</v>
      </c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</row>
    <row r="5179" spans="1:17" x14ac:dyDescent="0.25">
      <c r="A5179" t="str">
        <f t="shared" si="80"/>
        <v>8_130</v>
      </c>
      <c r="B5179" s="1">
        <v>8</v>
      </c>
      <c r="C5179" s="1">
        <v>130</v>
      </c>
      <c r="D5179" s="1">
        <v>2.6516999999999999</v>
      </c>
      <c r="E5179" s="1">
        <v>1.1817</v>
      </c>
      <c r="F5179" s="1">
        <v>1.6434000000000001E-2</v>
      </c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</row>
    <row r="5180" spans="1:17" x14ac:dyDescent="0.25">
      <c r="A5180" t="str">
        <f t="shared" si="80"/>
        <v>8_131</v>
      </c>
      <c r="B5180" s="1">
        <v>8</v>
      </c>
      <c r="C5180" s="1">
        <v>131</v>
      </c>
      <c r="D5180" s="1">
        <v>2.9403000000000001</v>
      </c>
      <c r="E5180" s="1">
        <v>1.1843999999999999</v>
      </c>
      <c r="F5180" s="1">
        <v>-2.6808999999999999E-3</v>
      </c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</row>
    <row r="5181" spans="1:17" x14ac:dyDescent="0.25">
      <c r="A5181" t="str">
        <f t="shared" si="80"/>
        <v>8_132</v>
      </c>
      <c r="B5181" s="1">
        <v>8</v>
      </c>
      <c r="C5181" s="1">
        <v>132</v>
      </c>
      <c r="D5181" s="1">
        <v>3.0550000000000002</v>
      </c>
      <c r="E5181" s="1">
        <v>1.1873</v>
      </c>
      <c r="F5181" s="1">
        <v>3.0026000000000001E-2</v>
      </c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</row>
    <row r="5182" spans="1:17" x14ac:dyDescent="0.25">
      <c r="A5182" t="str">
        <f t="shared" si="80"/>
        <v>8_133</v>
      </c>
      <c r="B5182" s="1">
        <v>8</v>
      </c>
      <c r="C5182" s="1">
        <v>133</v>
      </c>
      <c r="D5182" s="1">
        <v>3.1846000000000001</v>
      </c>
      <c r="E5182" s="1">
        <v>1.1903999999999999</v>
      </c>
      <c r="F5182" s="1">
        <v>5.8794999999999995E-4</v>
      </c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</row>
    <row r="5183" spans="1:17" x14ac:dyDescent="0.25">
      <c r="A5183" t="str">
        <f t="shared" si="80"/>
        <v>8_134</v>
      </c>
      <c r="B5183" s="1">
        <v>8</v>
      </c>
      <c r="C5183" s="1">
        <v>134</v>
      </c>
      <c r="D5183" s="1">
        <v>3.0868000000000002</v>
      </c>
      <c r="E5183" s="1">
        <v>1.1934</v>
      </c>
      <c r="F5183" s="1">
        <v>-1.0588E-2</v>
      </c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</row>
    <row r="5184" spans="1:17" x14ac:dyDescent="0.25">
      <c r="A5184" t="str">
        <f t="shared" si="80"/>
        <v>8_135</v>
      </c>
      <c r="B5184" s="1">
        <v>8</v>
      </c>
      <c r="C5184" s="1">
        <v>135</v>
      </c>
      <c r="D5184" s="1">
        <v>2.63</v>
      </c>
      <c r="E5184" s="1">
        <v>1.1963999999999999</v>
      </c>
      <c r="F5184" s="1">
        <v>-2.2120000000000001E-2</v>
      </c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</row>
    <row r="5185" spans="1:17" x14ac:dyDescent="0.25">
      <c r="A5185" t="str">
        <f t="shared" si="80"/>
        <v>8_136</v>
      </c>
      <c r="B5185" s="1">
        <v>8</v>
      </c>
      <c r="C5185" s="1">
        <v>136</v>
      </c>
      <c r="D5185" s="1">
        <v>2.1747999999999998</v>
      </c>
      <c r="E5185" s="1">
        <v>1.1989000000000001</v>
      </c>
      <c r="F5185" s="1">
        <v>-1.427E-2</v>
      </c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</row>
    <row r="5186" spans="1:17" x14ac:dyDescent="0.25">
      <c r="A5186" t="str">
        <f t="shared" si="80"/>
        <v>8_137</v>
      </c>
      <c r="B5186" s="1">
        <v>8</v>
      </c>
      <c r="C5186" s="1">
        <v>137</v>
      </c>
      <c r="D5186" s="1">
        <v>2.0598000000000001</v>
      </c>
      <c r="E5186" s="1">
        <v>1.2010000000000001</v>
      </c>
      <c r="F5186" s="1">
        <v>1.0410000000000001E-2</v>
      </c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</row>
    <row r="5187" spans="1:17" x14ac:dyDescent="0.25">
      <c r="A5187" t="str">
        <f t="shared" ref="A5187:A5250" si="81">B5187&amp;"_"&amp;C5187</f>
        <v>8_138</v>
      </c>
      <c r="B5187" s="1">
        <v>8</v>
      </c>
      <c r="C5187" s="1">
        <v>138</v>
      </c>
      <c r="D5187" s="1">
        <v>2.2315</v>
      </c>
      <c r="E5187" s="1">
        <v>1.2033</v>
      </c>
      <c r="F5187" s="1">
        <v>-1.1077999999999999E-2</v>
      </c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</row>
    <row r="5188" spans="1:17" x14ac:dyDescent="0.25">
      <c r="A5188" t="str">
        <f t="shared" si="81"/>
        <v>8_139</v>
      </c>
      <c r="B5188" s="1">
        <v>8</v>
      </c>
      <c r="C5188" s="1">
        <v>139</v>
      </c>
      <c r="D5188" s="1">
        <v>2.0842999999999998</v>
      </c>
      <c r="E5188" s="1">
        <v>1.2054</v>
      </c>
      <c r="F5188" s="1">
        <v>-1.4189999999999999E-2</v>
      </c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</row>
    <row r="5189" spans="1:17" x14ac:dyDescent="0.25">
      <c r="A5189" t="str">
        <f t="shared" si="81"/>
        <v>8_140</v>
      </c>
      <c r="B5189" s="1">
        <v>8</v>
      </c>
      <c r="C5189" s="1">
        <v>140</v>
      </c>
      <c r="D5189" s="1">
        <v>2.1419999999999999</v>
      </c>
      <c r="E5189" s="1">
        <v>1.2073</v>
      </c>
      <c r="F5189" s="1">
        <v>-1.2526000000000001E-2</v>
      </c>
      <c r="G5189" s="1"/>
      <c r="H5189" s="1"/>
      <c r="I5189" s="1"/>
      <c r="J5189" s="1"/>
      <c r="K5189" s="1"/>
      <c r="L5189" s="1"/>
      <c r="M5189" s="1"/>
      <c r="N5189" s="1"/>
      <c r="O5189" s="78"/>
      <c r="P5189" s="1"/>
      <c r="Q5189" s="1"/>
    </row>
    <row r="5190" spans="1:17" x14ac:dyDescent="0.25">
      <c r="A5190" t="str">
        <f t="shared" si="81"/>
        <v>8_141</v>
      </c>
      <c r="B5190" s="1">
        <v>8</v>
      </c>
      <c r="C5190" s="1">
        <v>141</v>
      </c>
      <c r="D5190" s="1">
        <v>2.2951999999999999</v>
      </c>
      <c r="E5190" s="1">
        <v>1.2096</v>
      </c>
      <c r="F5190" s="1">
        <v>-2.7241000000000001E-2</v>
      </c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</row>
    <row r="5191" spans="1:17" x14ac:dyDescent="0.25">
      <c r="A5191" t="str">
        <f t="shared" si="81"/>
        <v>8_142</v>
      </c>
      <c r="B5191" s="1">
        <v>8</v>
      </c>
      <c r="C5191" s="1">
        <v>142</v>
      </c>
      <c r="D5191" s="1">
        <v>1.9293</v>
      </c>
      <c r="E5191" s="1">
        <v>1.2118</v>
      </c>
      <c r="F5191" s="1">
        <v>-2.0594999999999999E-2</v>
      </c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</row>
    <row r="5192" spans="1:17" x14ac:dyDescent="0.25">
      <c r="A5192" t="str">
        <f t="shared" si="81"/>
        <v>8_143</v>
      </c>
      <c r="B5192" s="1">
        <v>8</v>
      </c>
      <c r="C5192" s="1">
        <v>143</v>
      </c>
      <c r="D5192" s="1">
        <v>1.8327</v>
      </c>
      <c r="E5192" s="1">
        <v>1.2136</v>
      </c>
      <c r="F5192" s="1">
        <v>-1.6809999999999999E-2</v>
      </c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</row>
    <row r="5193" spans="1:17" x14ac:dyDescent="0.25">
      <c r="A5193" t="str">
        <f t="shared" si="81"/>
        <v>8_144</v>
      </c>
      <c r="B5193" s="1">
        <v>8</v>
      </c>
      <c r="C5193" s="1">
        <v>144</v>
      </c>
      <c r="D5193" s="1">
        <v>1.7698</v>
      </c>
      <c r="E5193" s="1">
        <v>1.2155</v>
      </c>
      <c r="F5193" s="1">
        <v>1.7201999999999999E-2</v>
      </c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</row>
    <row r="5194" spans="1:17" x14ac:dyDescent="0.25">
      <c r="A5194" t="str">
        <f t="shared" si="81"/>
        <v>8_145</v>
      </c>
      <c r="B5194" s="1">
        <v>8</v>
      </c>
      <c r="C5194" s="1">
        <v>145</v>
      </c>
      <c r="D5194" s="1">
        <v>1.9376</v>
      </c>
      <c r="E5194" s="1">
        <v>1.2174</v>
      </c>
      <c r="F5194" s="1">
        <v>-8.4968999999999999E-3</v>
      </c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</row>
    <row r="5195" spans="1:17" x14ac:dyDescent="0.25">
      <c r="A5195" t="str">
        <f t="shared" si="81"/>
        <v>8_146</v>
      </c>
      <c r="B5195" s="1">
        <v>8</v>
      </c>
      <c r="C5195" s="1">
        <v>146</v>
      </c>
      <c r="D5195" s="1">
        <v>1.6079000000000001</v>
      </c>
      <c r="E5195" s="1">
        <v>1.2193000000000001</v>
      </c>
      <c r="F5195" s="1">
        <v>2.6682000000000001E-2</v>
      </c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</row>
    <row r="5196" spans="1:17" x14ac:dyDescent="0.25">
      <c r="A5196" t="str">
        <f t="shared" si="81"/>
        <v>8_147</v>
      </c>
      <c r="B5196" s="1">
        <v>8</v>
      </c>
      <c r="C5196" s="1">
        <v>147</v>
      </c>
      <c r="D5196" s="1">
        <v>1.9431</v>
      </c>
      <c r="E5196" s="1">
        <v>1.2210000000000001</v>
      </c>
      <c r="F5196" s="1">
        <v>-2.4112000000000001E-3</v>
      </c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</row>
    <row r="5197" spans="1:17" x14ac:dyDescent="0.25">
      <c r="A5197" t="str">
        <f t="shared" si="81"/>
        <v>8_148</v>
      </c>
      <c r="B5197" s="1">
        <v>8</v>
      </c>
      <c r="C5197" s="1">
        <v>148</v>
      </c>
      <c r="D5197" s="1">
        <v>1.9394</v>
      </c>
      <c r="E5197" s="1">
        <v>1.2230000000000001</v>
      </c>
      <c r="F5197" s="1">
        <v>-5.6291999999999996E-4</v>
      </c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</row>
    <row r="5198" spans="1:17" x14ac:dyDescent="0.25">
      <c r="A5198" t="str">
        <f t="shared" si="81"/>
        <v>8_149</v>
      </c>
      <c r="B5198" s="1">
        <v>8</v>
      </c>
      <c r="C5198" s="1">
        <v>149</v>
      </c>
      <c r="D5198" s="1">
        <v>2.181</v>
      </c>
      <c r="E5198" s="1">
        <v>1.2250000000000001</v>
      </c>
      <c r="F5198" s="1">
        <v>1.5889E-2</v>
      </c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</row>
    <row r="5199" spans="1:17" x14ac:dyDescent="0.25">
      <c r="A5199" t="str">
        <f t="shared" si="81"/>
        <v>8_150</v>
      </c>
      <c r="B5199" s="1">
        <v>8</v>
      </c>
      <c r="C5199" s="1">
        <v>150</v>
      </c>
      <c r="D5199" s="1">
        <v>2.5594999999999999</v>
      </c>
      <c r="E5199" s="1">
        <v>1.2275</v>
      </c>
      <c r="F5199" s="1">
        <v>2.9843000000000001E-2</v>
      </c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</row>
    <row r="5200" spans="1:17" x14ac:dyDescent="0.25">
      <c r="A5200" t="str">
        <f t="shared" si="81"/>
        <v>8_151</v>
      </c>
      <c r="B5200" s="1">
        <v>8</v>
      </c>
      <c r="C5200" s="1">
        <v>151</v>
      </c>
      <c r="D5200" s="1">
        <v>2.1802000000000001</v>
      </c>
      <c r="E5200" s="1">
        <v>1.2299</v>
      </c>
      <c r="F5200" s="1">
        <v>2.1854999999999999E-2</v>
      </c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</row>
    <row r="5201" spans="1:17" x14ac:dyDescent="0.25">
      <c r="A5201" t="str">
        <f t="shared" si="81"/>
        <v>8_152</v>
      </c>
      <c r="B5201" s="1">
        <v>8</v>
      </c>
      <c r="C5201" s="1">
        <v>152</v>
      </c>
      <c r="D5201" s="1">
        <v>2.0546000000000002</v>
      </c>
      <c r="E5201" s="1">
        <v>1.232</v>
      </c>
      <c r="F5201" s="1">
        <v>-1.2855999999999999E-2</v>
      </c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</row>
    <row r="5202" spans="1:17" x14ac:dyDescent="0.25">
      <c r="A5202" t="str">
        <f t="shared" si="81"/>
        <v>8_153</v>
      </c>
      <c r="B5202" s="1">
        <v>8</v>
      </c>
      <c r="C5202" s="1">
        <v>153</v>
      </c>
      <c r="D5202" s="1">
        <v>1.5290999999999999</v>
      </c>
      <c r="E5202" s="1">
        <v>1.2339</v>
      </c>
      <c r="F5202" s="1">
        <v>1.3100000000000001E-2</v>
      </c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</row>
    <row r="5203" spans="1:17" x14ac:dyDescent="0.25">
      <c r="A5203" t="str">
        <f t="shared" si="81"/>
        <v>8_154</v>
      </c>
      <c r="B5203" s="1">
        <v>8</v>
      </c>
      <c r="C5203" s="1">
        <v>154</v>
      </c>
      <c r="D5203" s="1">
        <v>1.4341999999999999</v>
      </c>
      <c r="E5203" s="1">
        <v>1.2354000000000001</v>
      </c>
      <c r="F5203" s="1">
        <v>-5.7971000000000003E-3</v>
      </c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</row>
    <row r="5204" spans="1:17" x14ac:dyDescent="0.25">
      <c r="A5204" t="str">
        <f t="shared" si="81"/>
        <v>8_155</v>
      </c>
      <c r="B5204" s="1">
        <v>8</v>
      </c>
      <c r="C5204" s="1">
        <v>155</v>
      </c>
      <c r="D5204" s="1">
        <v>1.3993</v>
      </c>
      <c r="E5204" s="1">
        <v>1.2367999999999999</v>
      </c>
      <c r="F5204" s="1">
        <v>9.9176000000000004E-3</v>
      </c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</row>
    <row r="5205" spans="1:17" x14ac:dyDescent="0.25">
      <c r="A5205" t="str">
        <f t="shared" si="81"/>
        <v>8_156</v>
      </c>
      <c r="B5205" s="1">
        <v>8</v>
      </c>
      <c r="C5205" s="1">
        <v>156</v>
      </c>
      <c r="D5205" s="1">
        <v>1.3299000000000001</v>
      </c>
      <c r="E5205" s="1">
        <v>1.2382</v>
      </c>
      <c r="F5205" s="1">
        <v>-1.2468999999999999E-2</v>
      </c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</row>
    <row r="5206" spans="1:17" x14ac:dyDescent="0.25">
      <c r="A5206" t="str">
        <f t="shared" si="81"/>
        <v>8_157</v>
      </c>
      <c r="B5206" s="1">
        <v>8</v>
      </c>
      <c r="C5206" s="1">
        <v>157</v>
      </c>
      <c r="D5206" s="1">
        <v>1.3418000000000001</v>
      </c>
      <c r="E5206" s="1">
        <v>1.2396</v>
      </c>
      <c r="F5206" s="1">
        <v>-1.392E-2</v>
      </c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</row>
    <row r="5207" spans="1:17" x14ac:dyDescent="0.25">
      <c r="A5207" t="str">
        <f t="shared" si="81"/>
        <v>8_158</v>
      </c>
      <c r="B5207" s="1">
        <v>8</v>
      </c>
      <c r="C5207" s="1">
        <v>158</v>
      </c>
      <c r="D5207" s="1">
        <v>1.4694</v>
      </c>
      <c r="E5207" s="1">
        <v>1.2408999999999999</v>
      </c>
      <c r="F5207" s="1">
        <v>-2.7258E-3</v>
      </c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</row>
    <row r="5208" spans="1:17" x14ac:dyDescent="0.25">
      <c r="A5208" t="str">
        <f t="shared" si="81"/>
        <v>8_159</v>
      </c>
      <c r="B5208" s="1">
        <v>8</v>
      </c>
      <c r="C5208" s="1">
        <v>159</v>
      </c>
      <c r="D5208" s="1">
        <v>2.0486</v>
      </c>
      <c r="E5208" s="1">
        <v>1.2427999999999999</v>
      </c>
      <c r="F5208" s="1">
        <v>6.0917999999999996E-4</v>
      </c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</row>
    <row r="5209" spans="1:17" x14ac:dyDescent="0.25">
      <c r="A5209" t="str">
        <f t="shared" si="81"/>
        <v>8_160</v>
      </c>
      <c r="B5209" s="1">
        <v>8</v>
      </c>
      <c r="C5209" s="1">
        <v>160</v>
      </c>
      <c r="D5209" s="1">
        <v>2.2023999999999999</v>
      </c>
      <c r="E5209" s="1">
        <v>1.2448999999999999</v>
      </c>
      <c r="F5209" s="1">
        <v>3.1694E-2</v>
      </c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</row>
    <row r="5210" spans="1:17" x14ac:dyDescent="0.25">
      <c r="A5210" t="str">
        <f t="shared" si="81"/>
        <v>8_161</v>
      </c>
      <c r="B5210" s="1">
        <v>8</v>
      </c>
      <c r="C5210" s="1">
        <v>161</v>
      </c>
      <c r="D5210" s="1">
        <v>2.0525000000000002</v>
      </c>
      <c r="E5210" s="1">
        <v>1.2470000000000001</v>
      </c>
      <c r="F5210" s="1">
        <v>-9.2204000000000001E-3</v>
      </c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</row>
    <row r="5211" spans="1:17" x14ac:dyDescent="0.25">
      <c r="A5211" t="str">
        <f t="shared" si="81"/>
        <v>8_162</v>
      </c>
      <c r="B5211" s="1">
        <v>8</v>
      </c>
      <c r="C5211" s="1">
        <v>162</v>
      </c>
      <c r="D5211" s="1">
        <v>2.1172</v>
      </c>
      <c r="E5211" s="1">
        <v>1.2491000000000001</v>
      </c>
      <c r="F5211" s="1">
        <v>4.5259000000000002E-3</v>
      </c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</row>
    <row r="5212" spans="1:17" x14ac:dyDescent="0.25">
      <c r="A5212" t="str">
        <f t="shared" si="81"/>
        <v>8_163</v>
      </c>
      <c r="B5212" s="1">
        <v>8</v>
      </c>
      <c r="C5212" s="1">
        <v>163</v>
      </c>
      <c r="D5212" s="1">
        <v>1.9198999999999999</v>
      </c>
      <c r="E5212" s="1">
        <v>1.2513000000000001</v>
      </c>
      <c r="F5212" s="1">
        <v>5.5915000000000001E-3</v>
      </c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</row>
    <row r="5213" spans="1:17" x14ac:dyDescent="0.25">
      <c r="A5213" t="str">
        <f t="shared" si="81"/>
        <v>8_164</v>
      </c>
      <c r="B5213" s="1">
        <v>8</v>
      </c>
      <c r="C5213" s="1">
        <v>164</v>
      </c>
      <c r="D5213" s="1">
        <v>2.1520999999999999</v>
      </c>
      <c r="E5213" s="1">
        <v>1.2535000000000001</v>
      </c>
      <c r="F5213" s="1">
        <v>4.1646000000000001E-3</v>
      </c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</row>
    <row r="5214" spans="1:17" x14ac:dyDescent="0.25">
      <c r="A5214" t="str">
        <f t="shared" si="81"/>
        <v>8_165</v>
      </c>
      <c r="B5214" s="1">
        <v>8</v>
      </c>
      <c r="C5214" s="1">
        <v>165</v>
      </c>
      <c r="D5214" s="1">
        <v>1.6575</v>
      </c>
      <c r="E5214" s="1">
        <v>1.2556</v>
      </c>
      <c r="F5214" s="1">
        <v>-1.7565999999999998E-2</v>
      </c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</row>
    <row r="5215" spans="1:17" x14ac:dyDescent="0.25">
      <c r="A5215" t="str">
        <f t="shared" si="81"/>
        <v>8_166</v>
      </c>
      <c r="B5215" s="1">
        <v>8</v>
      </c>
      <c r="C5215" s="1">
        <v>166</v>
      </c>
      <c r="D5215" s="1">
        <v>1.9251</v>
      </c>
      <c r="E5215" s="1">
        <v>1.2576000000000001</v>
      </c>
      <c r="F5215" s="1">
        <v>-1.6303999999999999E-2</v>
      </c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</row>
    <row r="5216" spans="1:17" x14ac:dyDescent="0.25">
      <c r="A5216" t="str">
        <f t="shared" si="81"/>
        <v>8_167</v>
      </c>
      <c r="B5216" s="1">
        <v>8</v>
      </c>
      <c r="C5216" s="1">
        <v>167</v>
      </c>
      <c r="D5216" s="1">
        <v>2.1966000000000001</v>
      </c>
      <c r="E5216" s="1">
        <v>1.2599</v>
      </c>
      <c r="F5216" s="1">
        <v>1.3587999999999999E-2</v>
      </c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</row>
    <row r="5217" spans="1:17" x14ac:dyDescent="0.25">
      <c r="A5217" t="str">
        <f t="shared" si="81"/>
        <v>8_168</v>
      </c>
      <c r="B5217" s="1">
        <v>8</v>
      </c>
      <c r="C5217" s="1">
        <v>168</v>
      </c>
      <c r="D5217" s="1">
        <v>2.2555000000000001</v>
      </c>
      <c r="E5217" s="1">
        <v>1.2623</v>
      </c>
      <c r="F5217" s="1">
        <v>1.8749999999999999E-2</v>
      </c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</row>
    <row r="5218" spans="1:17" x14ac:dyDescent="0.25">
      <c r="A5218" t="str">
        <f t="shared" si="81"/>
        <v>8_169</v>
      </c>
      <c r="B5218" s="1">
        <v>8</v>
      </c>
      <c r="C5218" s="1">
        <v>169</v>
      </c>
      <c r="D5218" s="1">
        <v>1.9174</v>
      </c>
      <c r="E5218" s="1">
        <v>1.2644</v>
      </c>
      <c r="F5218" s="1">
        <v>-3.1938000000000001E-2</v>
      </c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</row>
    <row r="5219" spans="1:17" x14ac:dyDescent="0.25">
      <c r="A5219" t="str">
        <f t="shared" si="81"/>
        <v>8_170</v>
      </c>
      <c r="B5219" s="1">
        <v>8</v>
      </c>
      <c r="C5219" s="1">
        <v>170</v>
      </c>
      <c r="D5219" s="1">
        <v>2.1697000000000002</v>
      </c>
      <c r="E5219" s="1">
        <v>1.2665999999999999</v>
      </c>
      <c r="F5219" s="1">
        <v>7.0737999999999999E-3</v>
      </c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</row>
    <row r="5220" spans="1:17" x14ac:dyDescent="0.25">
      <c r="A5220" t="str">
        <f t="shared" si="81"/>
        <v>8_171</v>
      </c>
      <c r="B5220" s="1">
        <v>8</v>
      </c>
      <c r="C5220" s="1">
        <v>171</v>
      </c>
      <c r="D5220" s="1">
        <v>2.0943000000000001</v>
      </c>
      <c r="E5220" s="1">
        <v>1.2688999999999999</v>
      </c>
      <c r="F5220" s="1">
        <v>-6.7946999999999999E-3</v>
      </c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</row>
    <row r="5221" spans="1:17" x14ac:dyDescent="0.25">
      <c r="A5221" t="str">
        <f t="shared" si="81"/>
        <v>8_172</v>
      </c>
      <c r="B5221" s="1">
        <v>8</v>
      </c>
      <c r="C5221" s="1">
        <v>172</v>
      </c>
      <c r="D5221" s="1">
        <v>2.5600999999999998</v>
      </c>
      <c r="E5221" s="1">
        <v>1.2714000000000001</v>
      </c>
      <c r="F5221" s="1">
        <v>6.6233000000000001E-5</v>
      </c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</row>
    <row r="5222" spans="1:17" x14ac:dyDescent="0.25">
      <c r="A5222" t="str">
        <f t="shared" si="81"/>
        <v>8_173</v>
      </c>
      <c r="B5222" s="1">
        <v>8</v>
      </c>
      <c r="C5222" s="1">
        <v>173</v>
      </c>
      <c r="D5222" s="1">
        <v>3.0280999999999998</v>
      </c>
      <c r="E5222" s="1">
        <v>1.2743</v>
      </c>
      <c r="F5222" s="1">
        <v>-5.5059000000000002E-3</v>
      </c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</row>
    <row r="5223" spans="1:17" x14ac:dyDescent="0.25">
      <c r="A5223" t="str">
        <f t="shared" si="81"/>
        <v>8_174</v>
      </c>
      <c r="B5223" s="1">
        <v>8</v>
      </c>
      <c r="C5223" s="1">
        <v>174</v>
      </c>
      <c r="D5223" s="1">
        <v>3.2974000000000001</v>
      </c>
      <c r="E5223" s="1">
        <v>1.2776000000000001</v>
      </c>
      <c r="F5223" s="1">
        <v>1.3951E-2</v>
      </c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</row>
    <row r="5224" spans="1:17" x14ac:dyDescent="0.25">
      <c r="A5224" t="str">
        <f t="shared" si="81"/>
        <v>8_175</v>
      </c>
      <c r="B5224" s="1">
        <v>8</v>
      </c>
      <c r="C5224" s="1">
        <v>175</v>
      </c>
      <c r="D5224" s="1">
        <v>3.4588000000000001</v>
      </c>
      <c r="E5224" s="1">
        <v>1.2811999999999999</v>
      </c>
      <c r="F5224" s="1">
        <v>2.3970999999999999E-2</v>
      </c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</row>
    <row r="5225" spans="1:17" x14ac:dyDescent="0.25">
      <c r="A5225" t="str">
        <f t="shared" si="81"/>
        <v>8_176</v>
      </c>
      <c r="B5225" s="1">
        <v>8</v>
      </c>
      <c r="C5225" s="1">
        <v>176</v>
      </c>
      <c r="D5225" s="1">
        <v>4.0754000000000001</v>
      </c>
      <c r="E5225" s="1">
        <v>1.2853000000000001</v>
      </c>
      <c r="F5225" s="1">
        <v>1.5872000000000001E-2</v>
      </c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</row>
    <row r="5226" spans="1:17" x14ac:dyDescent="0.25">
      <c r="A5226" t="str">
        <f t="shared" si="81"/>
        <v>8_177</v>
      </c>
      <c r="B5226" s="1">
        <v>8</v>
      </c>
      <c r="C5226" s="1">
        <v>177</v>
      </c>
      <c r="D5226" s="1">
        <v>4.3188000000000004</v>
      </c>
      <c r="E5226" s="1">
        <v>1.2897000000000001</v>
      </c>
      <c r="F5226" s="1">
        <v>7.3670999999999997E-3</v>
      </c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</row>
    <row r="5227" spans="1:17" x14ac:dyDescent="0.25">
      <c r="A5227" t="str">
        <f t="shared" si="81"/>
        <v>8_178</v>
      </c>
      <c r="B5227" s="1">
        <v>8</v>
      </c>
      <c r="C5227" s="1">
        <v>178</v>
      </c>
      <c r="D5227" s="1">
        <v>4.1539000000000001</v>
      </c>
      <c r="E5227" s="1">
        <v>1.2943</v>
      </c>
      <c r="F5227" s="1">
        <v>2.1174999999999999E-2</v>
      </c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</row>
    <row r="5228" spans="1:17" x14ac:dyDescent="0.25">
      <c r="A5228" t="str">
        <f t="shared" si="81"/>
        <v>8_179</v>
      </c>
      <c r="B5228" s="1">
        <v>8</v>
      </c>
      <c r="C5228" s="1">
        <v>179</v>
      </c>
      <c r="D5228" s="1">
        <v>3.5931000000000002</v>
      </c>
      <c r="E5228" s="1">
        <v>1.2985</v>
      </c>
      <c r="F5228" s="1">
        <v>-2.827E-2</v>
      </c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</row>
    <row r="5229" spans="1:17" x14ac:dyDescent="0.25">
      <c r="A5229" t="str">
        <f t="shared" si="81"/>
        <v>8_180</v>
      </c>
      <c r="B5229" s="1">
        <v>8</v>
      </c>
      <c r="C5229" s="1">
        <v>180</v>
      </c>
      <c r="D5229" s="1">
        <v>3.9190999999999998</v>
      </c>
      <c r="E5229" s="1">
        <v>1.3026</v>
      </c>
      <c r="F5229" s="1">
        <v>1.6639000000000001E-2</v>
      </c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</row>
    <row r="5230" spans="1:17" x14ac:dyDescent="0.25">
      <c r="A5230" t="str">
        <f t="shared" si="81"/>
        <v>8_181</v>
      </c>
      <c r="B5230" s="1">
        <v>8</v>
      </c>
      <c r="C5230" s="1">
        <v>181</v>
      </c>
      <c r="D5230" s="1">
        <v>3.8552</v>
      </c>
      <c r="E5230" s="1">
        <v>1.3068</v>
      </c>
      <c r="F5230" s="1">
        <v>2.0448999999999998E-2</v>
      </c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</row>
    <row r="5231" spans="1:17" x14ac:dyDescent="0.25">
      <c r="A5231" t="str">
        <f t="shared" si="81"/>
        <v>8_182</v>
      </c>
      <c r="B5231" s="1">
        <v>8</v>
      </c>
      <c r="C5231" s="1">
        <v>182</v>
      </c>
      <c r="D5231" s="1">
        <v>3.5068999999999999</v>
      </c>
      <c r="E5231" s="1">
        <v>1.3108</v>
      </c>
      <c r="F5231" s="1">
        <v>3.5751000000000001E-4</v>
      </c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</row>
    <row r="5232" spans="1:17" x14ac:dyDescent="0.25">
      <c r="A5232" t="str">
        <f t="shared" si="81"/>
        <v>8_183</v>
      </c>
      <c r="B5232" s="1">
        <v>8</v>
      </c>
      <c r="C5232" s="1">
        <v>183</v>
      </c>
      <c r="D5232" s="1">
        <v>3.1600999999999999</v>
      </c>
      <c r="E5232" s="1">
        <v>1.3147</v>
      </c>
      <c r="F5232" s="1">
        <v>1.26E-2</v>
      </c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</row>
    <row r="5233" spans="1:17" x14ac:dyDescent="0.25">
      <c r="A5233" t="str">
        <f t="shared" si="81"/>
        <v>8_184</v>
      </c>
      <c r="B5233" s="1">
        <v>8</v>
      </c>
      <c r="C5233" s="1">
        <v>184</v>
      </c>
      <c r="D5233" s="1">
        <v>3.6059999999999999</v>
      </c>
      <c r="E5233" s="1">
        <v>1.3184</v>
      </c>
      <c r="F5233" s="1">
        <v>1.5066E-2</v>
      </c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</row>
    <row r="5234" spans="1:17" x14ac:dyDescent="0.25">
      <c r="A5234" t="str">
        <f t="shared" si="81"/>
        <v>8_185</v>
      </c>
      <c r="B5234" s="1">
        <v>8</v>
      </c>
      <c r="C5234" s="1">
        <v>185</v>
      </c>
      <c r="D5234" s="1">
        <v>3.3603000000000001</v>
      </c>
      <c r="E5234" s="1">
        <v>1.3222</v>
      </c>
      <c r="F5234" s="1">
        <v>-1.0959E-2</v>
      </c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</row>
    <row r="5235" spans="1:17" x14ac:dyDescent="0.25">
      <c r="A5235" t="str">
        <f t="shared" si="81"/>
        <v>8_186</v>
      </c>
      <c r="B5235" s="1">
        <v>8</v>
      </c>
      <c r="C5235" s="1">
        <v>186</v>
      </c>
      <c r="D5235" s="1">
        <v>3.3102999999999998</v>
      </c>
      <c r="E5235" s="1">
        <v>1.3260000000000001</v>
      </c>
      <c r="F5235" s="1">
        <v>-1.5146E-2</v>
      </c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</row>
    <row r="5236" spans="1:17" x14ac:dyDescent="0.25">
      <c r="A5236" t="str">
        <f t="shared" si="81"/>
        <v>8_187</v>
      </c>
      <c r="B5236" s="1">
        <v>8</v>
      </c>
      <c r="C5236" s="1">
        <v>187</v>
      </c>
      <c r="D5236" s="1">
        <v>2.8201000000000001</v>
      </c>
      <c r="E5236" s="1">
        <v>1.3294999999999999</v>
      </c>
      <c r="F5236" s="1">
        <v>-1.7045000000000001E-2</v>
      </c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</row>
    <row r="5237" spans="1:17" x14ac:dyDescent="0.25">
      <c r="A5237" t="str">
        <f t="shared" si="81"/>
        <v>8_188</v>
      </c>
      <c r="B5237" s="1">
        <v>8</v>
      </c>
      <c r="C5237" s="1">
        <v>188</v>
      </c>
      <c r="D5237" s="1">
        <v>3.0844999999999998</v>
      </c>
      <c r="E5237" s="1">
        <v>1.3326</v>
      </c>
      <c r="F5237" s="1">
        <v>2.5555999999999999E-2</v>
      </c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</row>
    <row r="5238" spans="1:17" x14ac:dyDescent="0.25">
      <c r="A5238" t="str">
        <f t="shared" si="81"/>
        <v>8_189</v>
      </c>
      <c r="B5238" s="1">
        <v>8</v>
      </c>
      <c r="C5238" s="1">
        <v>189</v>
      </c>
      <c r="D5238" s="1">
        <v>3.2353000000000001</v>
      </c>
      <c r="E5238" s="1">
        <v>1.3361000000000001</v>
      </c>
      <c r="F5238" s="1">
        <v>-6.6214000000000004E-3</v>
      </c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</row>
    <row r="5239" spans="1:17" x14ac:dyDescent="0.25">
      <c r="A5239" t="str">
        <f t="shared" si="81"/>
        <v>8_190</v>
      </c>
      <c r="B5239" s="1">
        <v>8</v>
      </c>
      <c r="C5239" s="1">
        <v>190</v>
      </c>
      <c r="D5239" s="1">
        <v>3.5762</v>
      </c>
      <c r="E5239" s="1">
        <v>1.3399000000000001</v>
      </c>
      <c r="F5239" s="1">
        <v>5.0945000000000001E-3</v>
      </c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</row>
    <row r="5240" spans="1:17" x14ac:dyDescent="0.25">
      <c r="A5240" t="str">
        <f t="shared" si="81"/>
        <v>8_191</v>
      </c>
      <c r="B5240" s="1">
        <v>8</v>
      </c>
      <c r="C5240" s="1">
        <v>191</v>
      </c>
      <c r="D5240" s="1">
        <v>3.2812999999999999</v>
      </c>
      <c r="E5240" s="1">
        <v>1.3436999999999999</v>
      </c>
      <c r="F5240" s="1">
        <v>1.2792999999999999E-3</v>
      </c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</row>
    <row r="5241" spans="1:17" x14ac:dyDescent="0.25">
      <c r="A5241" t="str">
        <f t="shared" si="81"/>
        <v>8_192</v>
      </c>
      <c r="B5241" s="1">
        <v>8</v>
      </c>
      <c r="C5241" s="1">
        <v>192</v>
      </c>
      <c r="D5241" s="1">
        <v>3.5901999999999998</v>
      </c>
      <c r="E5241" s="1">
        <v>1.3475999999999999</v>
      </c>
      <c r="F5241" s="1">
        <v>1.7491E-2</v>
      </c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</row>
    <row r="5242" spans="1:17" x14ac:dyDescent="0.25">
      <c r="A5242" t="str">
        <f t="shared" si="81"/>
        <v>8_193</v>
      </c>
      <c r="B5242" s="1">
        <v>8</v>
      </c>
      <c r="C5242" s="1">
        <v>193</v>
      </c>
      <c r="D5242" s="1">
        <v>3.4998</v>
      </c>
      <c r="E5242" s="1">
        <v>1.3514999999999999</v>
      </c>
      <c r="F5242" s="1">
        <v>2.5269E-2</v>
      </c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</row>
    <row r="5243" spans="1:17" x14ac:dyDescent="0.25">
      <c r="A5243" t="str">
        <f t="shared" si="81"/>
        <v>8_194</v>
      </c>
      <c r="B5243" s="1">
        <v>8</v>
      </c>
      <c r="C5243" s="1">
        <v>194</v>
      </c>
      <c r="D5243" s="1">
        <v>3.8161</v>
      </c>
      <c r="E5243" s="1">
        <v>1.3555999999999999</v>
      </c>
      <c r="F5243" s="1">
        <v>-1.4553999999999999E-2</v>
      </c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</row>
    <row r="5244" spans="1:17" x14ac:dyDescent="0.25">
      <c r="A5244" t="str">
        <f t="shared" si="81"/>
        <v>8_195</v>
      </c>
      <c r="B5244" s="1">
        <v>8</v>
      </c>
      <c r="C5244" s="1">
        <v>195</v>
      </c>
      <c r="D5244" s="1">
        <v>3.851</v>
      </c>
      <c r="E5244" s="1">
        <v>1.36</v>
      </c>
      <c r="F5244" s="1">
        <v>-1.0600999999999999E-2</v>
      </c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</row>
    <row r="5245" spans="1:17" x14ac:dyDescent="0.25">
      <c r="A5245" t="str">
        <f t="shared" si="81"/>
        <v>8_196</v>
      </c>
      <c r="B5245" s="1">
        <v>8</v>
      </c>
      <c r="C5245" s="1">
        <v>196</v>
      </c>
      <c r="D5245" s="1">
        <v>4.0923999999999996</v>
      </c>
      <c r="E5245" s="1">
        <v>1.3646</v>
      </c>
      <c r="F5245" s="1">
        <v>-1.1278E-2</v>
      </c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</row>
    <row r="5246" spans="1:17" x14ac:dyDescent="0.25">
      <c r="A5246" t="str">
        <f t="shared" si="81"/>
        <v>8_197</v>
      </c>
      <c r="B5246" s="1">
        <v>8</v>
      </c>
      <c r="C5246" s="1">
        <v>197</v>
      </c>
      <c r="D5246" s="1">
        <v>4.5246000000000004</v>
      </c>
      <c r="E5246" s="1">
        <v>1.3696999999999999</v>
      </c>
      <c r="F5246" s="1">
        <v>3.8040999999999998E-2</v>
      </c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</row>
    <row r="5247" spans="1:17" x14ac:dyDescent="0.25">
      <c r="A5247" t="str">
        <f t="shared" si="81"/>
        <v>8_198</v>
      </c>
      <c r="B5247" s="1">
        <v>8</v>
      </c>
      <c r="C5247" s="1">
        <v>198</v>
      </c>
      <c r="D5247" s="1">
        <v>4.5568999999999997</v>
      </c>
      <c r="E5247" s="1">
        <v>1.3749</v>
      </c>
      <c r="F5247" s="1">
        <v>1.7387E-2</v>
      </c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</row>
    <row r="5248" spans="1:17" x14ac:dyDescent="0.25">
      <c r="A5248" t="str">
        <f t="shared" si="81"/>
        <v>8_199</v>
      </c>
      <c r="B5248" s="1">
        <v>8</v>
      </c>
      <c r="C5248" s="1">
        <v>199</v>
      </c>
      <c r="D5248" s="1">
        <v>4.7241999999999997</v>
      </c>
      <c r="E5248" s="1">
        <v>1.3802000000000001</v>
      </c>
      <c r="F5248" s="1">
        <v>2.2790000000000001E-2</v>
      </c>
      <c r="G5248" s="1"/>
      <c r="H5248" s="1"/>
      <c r="I5248" s="1"/>
      <c r="J5248" s="1"/>
      <c r="K5248" s="1"/>
      <c r="L5248" s="1"/>
      <c r="M5248" s="1"/>
      <c r="N5248" s="78"/>
      <c r="O5248" s="1"/>
      <c r="P5248" s="1"/>
      <c r="Q5248" s="1"/>
    </row>
    <row r="5249" spans="1:17" x14ac:dyDescent="0.25">
      <c r="A5249" t="str">
        <f t="shared" si="81"/>
        <v>8_200</v>
      </c>
      <c r="B5249" s="1">
        <v>8</v>
      </c>
      <c r="C5249" s="1">
        <v>200</v>
      </c>
      <c r="D5249" s="1">
        <v>4.9530000000000003</v>
      </c>
      <c r="E5249" s="1">
        <v>1.3858999999999999</v>
      </c>
      <c r="F5249" s="1">
        <v>4.8044999999999997E-3</v>
      </c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</row>
    <row r="5250" spans="1:17" x14ac:dyDescent="0.25">
      <c r="A5250" t="str">
        <f t="shared" si="81"/>
        <v>8_201</v>
      </c>
      <c r="B5250" s="1">
        <v>8</v>
      </c>
      <c r="C5250" s="1">
        <v>201</v>
      </c>
      <c r="D5250" s="1">
        <v>4.9969000000000001</v>
      </c>
      <c r="E5250" s="1">
        <v>1.3915</v>
      </c>
      <c r="F5250" s="1">
        <v>-1.4671E-2</v>
      </c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</row>
    <row r="5251" spans="1:17" x14ac:dyDescent="0.25">
      <c r="A5251" t="str">
        <f t="shared" ref="A5251:A5314" si="82">B5251&amp;"_"&amp;C5251</f>
        <v>8_202</v>
      </c>
      <c r="B5251" s="1">
        <v>8</v>
      </c>
      <c r="C5251" s="1">
        <v>202</v>
      </c>
      <c r="D5251" s="1">
        <v>5.1814999999999998</v>
      </c>
      <c r="E5251" s="1">
        <v>1.3975</v>
      </c>
      <c r="F5251" s="1">
        <v>-4.2481000000000003E-3</v>
      </c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</row>
    <row r="5252" spans="1:17" x14ac:dyDescent="0.25">
      <c r="A5252" t="str">
        <f t="shared" si="82"/>
        <v>8_203</v>
      </c>
      <c r="B5252" s="1">
        <v>8</v>
      </c>
      <c r="C5252" s="1">
        <v>203</v>
      </c>
      <c r="D5252" s="1">
        <v>4.8308</v>
      </c>
      <c r="E5252" s="1">
        <v>1.4034</v>
      </c>
      <c r="F5252" s="1">
        <v>7.7792E-3</v>
      </c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</row>
    <row r="5253" spans="1:17" x14ac:dyDescent="0.25">
      <c r="A5253" t="str">
        <f t="shared" si="82"/>
        <v>8_204</v>
      </c>
      <c r="B5253" s="1">
        <v>8</v>
      </c>
      <c r="C5253" s="1">
        <v>204</v>
      </c>
      <c r="D5253" s="1">
        <v>5.0532000000000004</v>
      </c>
      <c r="E5253" s="1">
        <v>1.4091</v>
      </c>
      <c r="F5253" s="1">
        <v>8.2229E-3</v>
      </c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</row>
    <row r="5254" spans="1:17" x14ac:dyDescent="0.25">
      <c r="A5254" t="str">
        <f t="shared" si="82"/>
        <v>8_205</v>
      </c>
      <c r="B5254" s="1">
        <v>8</v>
      </c>
      <c r="C5254" s="1">
        <v>205</v>
      </c>
      <c r="D5254" s="1">
        <v>4.5072000000000001</v>
      </c>
      <c r="E5254" s="1">
        <v>1.4147000000000001</v>
      </c>
      <c r="F5254" s="1">
        <v>-7.6649999999999999E-3</v>
      </c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</row>
    <row r="5255" spans="1:17" x14ac:dyDescent="0.25">
      <c r="A5255" t="str">
        <f t="shared" si="82"/>
        <v>8_206</v>
      </c>
      <c r="B5255" s="1">
        <v>8</v>
      </c>
      <c r="C5255" s="1">
        <v>206</v>
      </c>
      <c r="D5255" s="1">
        <v>4.0395000000000003</v>
      </c>
      <c r="E5255" s="1">
        <v>1.4198999999999999</v>
      </c>
      <c r="F5255" s="1">
        <v>-1.1436E-2</v>
      </c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</row>
    <row r="5256" spans="1:17" x14ac:dyDescent="0.25">
      <c r="A5256" t="str">
        <f t="shared" si="82"/>
        <v>8_207</v>
      </c>
      <c r="B5256" s="1">
        <v>8</v>
      </c>
      <c r="C5256" s="1">
        <v>207</v>
      </c>
      <c r="D5256" s="1">
        <v>3.7574000000000001</v>
      </c>
      <c r="E5256" s="1">
        <v>1.4246000000000001</v>
      </c>
      <c r="F5256" s="1">
        <v>2.8496E-2</v>
      </c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</row>
    <row r="5257" spans="1:17" x14ac:dyDescent="0.25">
      <c r="A5257" t="str">
        <f t="shared" si="82"/>
        <v>8_208</v>
      </c>
      <c r="B5257" s="1">
        <v>8</v>
      </c>
      <c r="C5257" s="1">
        <v>208</v>
      </c>
      <c r="D5257" s="1">
        <v>4.1033999999999997</v>
      </c>
      <c r="E5257" s="1">
        <v>1.4293</v>
      </c>
      <c r="F5257" s="1">
        <v>-1.3030999999999999E-2</v>
      </c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</row>
    <row r="5258" spans="1:17" x14ac:dyDescent="0.25">
      <c r="A5258" t="str">
        <f t="shared" si="82"/>
        <v>8_209</v>
      </c>
      <c r="B5258" s="1">
        <v>8</v>
      </c>
      <c r="C5258" s="1">
        <v>209</v>
      </c>
      <c r="D5258" s="1">
        <v>3.7094999999999998</v>
      </c>
      <c r="E5258" s="1">
        <v>1.4338</v>
      </c>
      <c r="F5258" s="1">
        <v>6.2627999999999998E-3</v>
      </c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</row>
    <row r="5259" spans="1:17" x14ac:dyDescent="0.25">
      <c r="A5259" t="str">
        <f t="shared" si="82"/>
        <v>8_210</v>
      </c>
      <c r="B5259" s="1">
        <v>8</v>
      </c>
      <c r="C5259" s="1">
        <v>210</v>
      </c>
      <c r="D5259" s="1">
        <v>3.5459999999999998</v>
      </c>
      <c r="E5259" s="1">
        <v>1.4381999999999999</v>
      </c>
      <c r="F5259" s="1">
        <v>3.5482999999999999E-4</v>
      </c>
      <c r="G5259" s="1"/>
      <c r="H5259" s="1"/>
      <c r="I5259" s="1"/>
      <c r="J5259" s="1"/>
      <c r="K5259" s="1"/>
      <c r="L5259" s="78"/>
      <c r="M5259" s="1"/>
      <c r="N5259" s="1"/>
      <c r="O5259" s="1"/>
      <c r="P5259" s="1"/>
      <c r="Q5259" s="1"/>
    </row>
    <row r="5260" spans="1:17" x14ac:dyDescent="0.25">
      <c r="A5260" t="str">
        <f t="shared" si="82"/>
        <v>8_211</v>
      </c>
      <c r="B5260" s="1">
        <v>8</v>
      </c>
      <c r="C5260" s="1">
        <v>211</v>
      </c>
      <c r="D5260" s="1">
        <v>3.0104000000000002</v>
      </c>
      <c r="E5260" s="1">
        <v>1.4421999999999999</v>
      </c>
      <c r="F5260" s="1">
        <v>-2.1294999999999999E-3</v>
      </c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</row>
    <row r="5261" spans="1:17" x14ac:dyDescent="0.25">
      <c r="A5261" t="str">
        <f t="shared" si="82"/>
        <v>8_212</v>
      </c>
      <c r="B5261" s="1">
        <v>8</v>
      </c>
      <c r="C5261" s="1">
        <v>212</v>
      </c>
      <c r="D5261" s="1">
        <v>2.9209999999999998</v>
      </c>
      <c r="E5261" s="1">
        <v>1.4457</v>
      </c>
      <c r="F5261" s="1">
        <v>1.0258000000000001E-3</v>
      </c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</row>
    <row r="5262" spans="1:17" x14ac:dyDescent="0.25">
      <c r="A5262" t="str">
        <f t="shared" si="82"/>
        <v>8_213</v>
      </c>
      <c r="B5262" s="1">
        <v>8</v>
      </c>
      <c r="C5262" s="1">
        <v>213</v>
      </c>
      <c r="D5262" s="1">
        <v>2.7875000000000001</v>
      </c>
      <c r="E5262" s="1">
        <v>1.4491000000000001</v>
      </c>
      <c r="F5262" s="1">
        <v>-2.3933000000000001E-3</v>
      </c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</row>
    <row r="5263" spans="1:17" x14ac:dyDescent="0.25">
      <c r="A5263" t="str">
        <f t="shared" si="82"/>
        <v>8_214</v>
      </c>
      <c r="B5263" s="1">
        <v>8</v>
      </c>
      <c r="C5263" s="1">
        <v>214</v>
      </c>
      <c r="D5263" s="1">
        <v>3.1080999999999999</v>
      </c>
      <c r="E5263" s="1">
        <v>1.4525999999999999</v>
      </c>
      <c r="F5263" s="1">
        <v>2.3810000000000001E-2</v>
      </c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</row>
    <row r="5264" spans="1:17" x14ac:dyDescent="0.25">
      <c r="A5264" t="str">
        <f t="shared" si="82"/>
        <v>8_215</v>
      </c>
      <c r="B5264" s="1">
        <v>8</v>
      </c>
      <c r="C5264" s="1">
        <v>215</v>
      </c>
      <c r="D5264" s="1">
        <v>3.1621000000000001</v>
      </c>
      <c r="E5264" s="1">
        <v>1.4563999999999999</v>
      </c>
      <c r="F5264" s="1">
        <v>-5.3081999999999999E-3</v>
      </c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</row>
    <row r="5265" spans="1:17" x14ac:dyDescent="0.25">
      <c r="A5265" t="str">
        <f t="shared" si="82"/>
        <v>8_216</v>
      </c>
      <c r="B5265" s="1">
        <v>8</v>
      </c>
      <c r="C5265" s="1">
        <v>216</v>
      </c>
      <c r="D5265" s="1">
        <v>3.1196000000000002</v>
      </c>
      <c r="E5265" s="1">
        <v>1.4603999999999999</v>
      </c>
      <c r="F5265" s="1">
        <v>-1.9719999999999998E-3</v>
      </c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</row>
    <row r="5266" spans="1:17" x14ac:dyDescent="0.25">
      <c r="A5266" t="str">
        <f t="shared" si="82"/>
        <v>8_217</v>
      </c>
      <c r="B5266" s="1">
        <v>8</v>
      </c>
      <c r="C5266" s="1">
        <v>217</v>
      </c>
      <c r="D5266" s="1">
        <v>3.2665999999999999</v>
      </c>
      <c r="E5266" s="1">
        <v>1.4641999999999999</v>
      </c>
      <c r="F5266" s="1">
        <v>4.0098E-3</v>
      </c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</row>
    <row r="5267" spans="1:17" x14ac:dyDescent="0.25">
      <c r="A5267" t="str">
        <f t="shared" si="82"/>
        <v>8_218</v>
      </c>
      <c r="B5267" s="1">
        <v>8</v>
      </c>
      <c r="C5267" s="1">
        <v>218</v>
      </c>
      <c r="D5267" s="1">
        <v>3.3031000000000001</v>
      </c>
      <c r="E5267" s="1">
        <v>1.4682999999999999</v>
      </c>
      <c r="F5267" s="1">
        <v>-1.9778E-2</v>
      </c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</row>
    <row r="5268" spans="1:17" x14ac:dyDescent="0.25">
      <c r="A5268" t="str">
        <f t="shared" si="82"/>
        <v>8_219</v>
      </c>
      <c r="B5268" s="1">
        <v>8</v>
      </c>
      <c r="C5268" s="1">
        <v>219</v>
      </c>
      <c r="D5268" s="1">
        <v>2.8109999999999999</v>
      </c>
      <c r="E5268" s="1">
        <v>1.4721</v>
      </c>
      <c r="F5268" s="1">
        <v>1.2923E-2</v>
      </c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</row>
    <row r="5269" spans="1:17" x14ac:dyDescent="0.25">
      <c r="A5269" t="str">
        <f t="shared" si="82"/>
        <v>8_220</v>
      </c>
      <c r="B5269" s="1">
        <v>8</v>
      </c>
      <c r="C5269" s="1">
        <v>220</v>
      </c>
      <c r="D5269" s="1">
        <v>3.0333000000000001</v>
      </c>
      <c r="E5269" s="1">
        <v>1.4757</v>
      </c>
      <c r="F5269" s="1">
        <v>1.0735E-2</v>
      </c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</row>
    <row r="5270" spans="1:17" x14ac:dyDescent="0.25">
      <c r="A5270" t="str">
        <f t="shared" si="82"/>
        <v>8_221</v>
      </c>
      <c r="B5270" s="1">
        <v>8</v>
      </c>
      <c r="C5270" s="1">
        <v>221</v>
      </c>
      <c r="D5270" s="1">
        <v>3.1724999999999999</v>
      </c>
      <c r="E5270" s="1">
        <v>1.4795</v>
      </c>
      <c r="F5270" s="1">
        <v>-1.6507000000000001E-2</v>
      </c>
      <c r="G5270" s="1"/>
      <c r="H5270" s="1"/>
      <c r="I5270" s="1"/>
      <c r="J5270" s="1"/>
      <c r="K5270" s="1"/>
      <c r="L5270" s="1"/>
      <c r="M5270" s="1"/>
      <c r="N5270" s="78"/>
      <c r="O5270" s="1"/>
      <c r="P5270" s="1"/>
      <c r="Q5270" s="1"/>
    </row>
    <row r="5271" spans="1:17" x14ac:dyDescent="0.25">
      <c r="A5271" t="str">
        <f t="shared" si="82"/>
        <v>8_222</v>
      </c>
      <c r="B5271" s="1">
        <v>8</v>
      </c>
      <c r="C5271" s="1">
        <v>222</v>
      </c>
      <c r="D5271" s="1">
        <v>3.3262</v>
      </c>
      <c r="E5271" s="1">
        <v>1.4834000000000001</v>
      </c>
      <c r="F5271" s="1">
        <v>9.7427999999999994E-3</v>
      </c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</row>
    <row r="5272" spans="1:17" x14ac:dyDescent="0.25">
      <c r="A5272" t="str">
        <f t="shared" si="82"/>
        <v>8_223</v>
      </c>
      <c r="B5272" s="1">
        <v>8</v>
      </c>
      <c r="C5272" s="1">
        <v>223</v>
      </c>
      <c r="D5272" s="1">
        <v>2.6981000000000002</v>
      </c>
      <c r="E5272" s="1">
        <v>1.4872000000000001</v>
      </c>
      <c r="F5272" s="1">
        <v>-7.1725000000000001E-4</v>
      </c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</row>
    <row r="5273" spans="1:17" x14ac:dyDescent="0.25">
      <c r="A5273" t="str">
        <f t="shared" si="82"/>
        <v>8_224</v>
      </c>
      <c r="B5273" s="1">
        <v>8</v>
      </c>
      <c r="C5273" s="1">
        <v>224</v>
      </c>
      <c r="D5273" s="1">
        <v>2.9053</v>
      </c>
      <c r="E5273" s="1">
        <v>1.4908999999999999</v>
      </c>
      <c r="F5273" s="1">
        <v>-6.9750999999999997E-3</v>
      </c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</row>
    <row r="5274" spans="1:17" x14ac:dyDescent="0.25">
      <c r="A5274" t="str">
        <f t="shared" si="82"/>
        <v>8_225</v>
      </c>
      <c r="B5274" s="1">
        <v>8</v>
      </c>
      <c r="C5274" s="1">
        <v>225</v>
      </c>
      <c r="D5274" s="1">
        <v>2.6983999999999999</v>
      </c>
      <c r="E5274" s="1">
        <v>1.4944999999999999</v>
      </c>
      <c r="F5274" s="1">
        <v>-1.6778999999999999E-2</v>
      </c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</row>
    <row r="5275" spans="1:17" x14ac:dyDescent="0.25">
      <c r="A5275" t="str">
        <f t="shared" si="82"/>
        <v>8_226</v>
      </c>
      <c r="B5275" s="1">
        <v>8</v>
      </c>
      <c r="C5275" s="1">
        <v>226</v>
      </c>
      <c r="D5275" s="1">
        <v>2.7292000000000001</v>
      </c>
      <c r="E5275" s="1">
        <v>1.498</v>
      </c>
      <c r="F5275" s="1">
        <v>2.5579999999999999E-2</v>
      </c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</row>
    <row r="5276" spans="1:17" x14ac:dyDescent="0.25">
      <c r="A5276" t="str">
        <f t="shared" si="82"/>
        <v>8_227</v>
      </c>
      <c r="B5276" s="1">
        <v>8</v>
      </c>
      <c r="C5276" s="1">
        <v>227</v>
      </c>
      <c r="D5276" s="1">
        <v>2.5718000000000001</v>
      </c>
      <c r="E5276" s="1">
        <v>1.5012000000000001</v>
      </c>
      <c r="F5276" s="1">
        <v>-1.3367E-2</v>
      </c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</row>
    <row r="5277" spans="1:17" x14ac:dyDescent="0.25">
      <c r="A5277" t="str">
        <f t="shared" si="82"/>
        <v>8_228</v>
      </c>
      <c r="B5277" s="1">
        <v>8</v>
      </c>
      <c r="C5277" s="1">
        <v>228</v>
      </c>
      <c r="D5277" s="1">
        <v>2.2507000000000001</v>
      </c>
      <c r="E5277" s="1">
        <v>1.5041</v>
      </c>
      <c r="F5277" s="1">
        <v>-2.0563999999999999E-2</v>
      </c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</row>
    <row r="5278" spans="1:17" x14ac:dyDescent="0.25">
      <c r="A5278" t="str">
        <f t="shared" si="82"/>
        <v>8_229</v>
      </c>
      <c r="B5278" s="1">
        <v>8</v>
      </c>
      <c r="C5278" s="1">
        <v>229</v>
      </c>
      <c r="D5278" s="1">
        <v>2.0329000000000002</v>
      </c>
      <c r="E5278" s="1">
        <v>1.5071000000000001</v>
      </c>
      <c r="F5278" s="1">
        <v>-1.0581999999999999E-2</v>
      </c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</row>
    <row r="5279" spans="1:17" x14ac:dyDescent="0.25">
      <c r="A5279" t="str">
        <f t="shared" si="82"/>
        <v>8_230</v>
      </c>
      <c r="B5279" s="1">
        <v>8</v>
      </c>
      <c r="C5279" s="1">
        <v>230</v>
      </c>
      <c r="D5279" s="1">
        <v>1.6315999999999999</v>
      </c>
      <c r="E5279" s="1">
        <v>1.5092000000000001</v>
      </c>
      <c r="F5279" s="1">
        <v>-2.4957999999999998E-3</v>
      </c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</row>
    <row r="5280" spans="1:17" x14ac:dyDescent="0.25">
      <c r="A5280" t="str">
        <f t="shared" si="82"/>
        <v>8_231</v>
      </c>
      <c r="B5280" s="1">
        <v>8</v>
      </c>
      <c r="C5280" s="1">
        <v>231</v>
      </c>
      <c r="D5280" s="1">
        <v>1.6398999999999999</v>
      </c>
      <c r="E5280" s="1">
        <v>1.5113000000000001</v>
      </c>
      <c r="F5280" s="1">
        <v>-1.1249E-2</v>
      </c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</row>
    <row r="5281" spans="1:17" x14ac:dyDescent="0.25">
      <c r="A5281" t="str">
        <f t="shared" si="82"/>
        <v>8_232</v>
      </c>
      <c r="B5281" s="1">
        <v>8</v>
      </c>
      <c r="C5281" s="1">
        <v>232</v>
      </c>
      <c r="D5281" s="1">
        <v>1.6695</v>
      </c>
      <c r="E5281" s="1">
        <v>1.5134000000000001</v>
      </c>
      <c r="F5281" s="1">
        <v>-8.0301999999999995E-3</v>
      </c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</row>
    <row r="5282" spans="1:17" x14ac:dyDescent="0.25">
      <c r="A5282" t="str">
        <f t="shared" si="82"/>
        <v>8_233</v>
      </c>
      <c r="B5282" s="1">
        <v>8</v>
      </c>
      <c r="C5282" s="1">
        <v>233</v>
      </c>
      <c r="D5282" s="1">
        <v>2.3698999999999999</v>
      </c>
      <c r="E5282" s="1">
        <v>1.5159</v>
      </c>
      <c r="F5282" s="1">
        <v>3.6743999999999999E-2</v>
      </c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</row>
    <row r="5283" spans="1:17" x14ac:dyDescent="0.25">
      <c r="A5283" t="str">
        <f t="shared" si="82"/>
        <v>8_234</v>
      </c>
      <c r="B5283" s="1">
        <v>8</v>
      </c>
      <c r="C5283" s="1">
        <v>234</v>
      </c>
      <c r="D5283" s="1">
        <v>1.9348000000000001</v>
      </c>
      <c r="E5283" s="1">
        <v>1.5186999999999999</v>
      </c>
      <c r="F5283" s="1">
        <v>7.5253999999999998E-3</v>
      </c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</row>
    <row r="5284" spans="1:17" x14ac:dyDescent="0.25">
      <c r="A5284" t="str">
        <f t="shared" si="82"/>
        <v>8_235</v>
      </c>
      <c r="B5284" s="1">
        <v>8</v>
      </c>
      <c r="C5284" s="1">
        <v>235</v>
      </c>
      <c r="D5284" s="1">
        <v>2.0007000000000001</v>
      </c>
      <c r="E5284" s="1">
        <v>1.5209999999999999</v>
      </c>
      <c r="F5284" s="1">
        <v>1.5726E-2</v>
      </c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</row>
    <row r="5285" spans="1:17" x14ac:dyDescent="0.25">
      <c r="A5285" t="str">
        <f t="shared" si="82"/>
        <v>8_236</v>
      </c>
      <c r="B5285" s="1">
        <v>8</v>
      </c>
      <c r="C5285" s="1">
        <v>236</v>
      </c>
      <c r="D5285" s="1">
        <v>2.0276999999999998</v>
      </c>
      <c r="E5285" s="1">
        <v>1.5234000000000001</v>
      </c>
      <c r="F5285" s="1">
        <v>-7.3127000000000001E-3</v>
      </c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</row>
    <row r="5286" spans="1:17" x14ac:dyDescent="0.25">
      <c r="A5286" t="str">
        <f t="shared" si="82"/>
        <v>8_237</v>
      </c>
      <c r="B5286" s="1">
        <v>8</v>
      </c>
      <c r="C5286" s="1">
        <v>237</v>
      </c>
      <c r="D5286" s="1">
        <v>1.8263</v>
      </c>
      <c r="E5286" s="1">
        <v>1.5259</v>
      </c>
      <c r="F5286" s="1">
        <v>-1.0552000000000001E-2</v>
      </c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</row>
    <row r="5287" spans="1:17" x14ac:dyDescent="0.25">
      <c r="A5287" t="str">
        <f t="shared" si="82"/>
        <v>8_238</v>
      </c>
      <c r="B5287" s="1">
        <v>8</v>
      </c>
      <c r="C5287" s="1">
        <v>238</v>
      </c>
      <c r="D5287" s="1">
        <v>1.7104999999999999</v>
      </c>
      <c r="E5287" s="1">
        <v>1.5281</v>
      </c>
      <c r="F5287" s="1">
        <v>-6.4412000000000002E-3</v>
      </c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</row>
    <row r="5288" spans="1:17" x14ac:dyDescent="0.25">
      <c r="A5288" t="str">
        <f t="shared" si="82"/>
        <v>8_239</v>
      </c>
      <c r="B5288" s="1">
        <v>8</v>
      </c>
      <c r="C5288" s="1">
        <v>239</v>
      </c>
      <c r="D5288" s="1">
        <v>1.6576</v>
      </c>
      <c r="E5288" s="1">
        <v>1.5302</v>
      </c>
      <c r="F5288" s="1">
        <v>-1.5398E-2</v>
      </c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</row>
    <row r="5289" spans="1:17" x14ac:dyDescent="0.25">
      <c r="A5289" t="str">
        <f t="shared" si="82"/>
        <v>8_240</v>
      </c>
      <c r="B5289" s="1">
        <v>8</v>
      </c>
      <c r="C5289" s="1">
        <v>240</v>
      </c>
      <c r="D5289" s="1">
        <v>1.3698999999999999</v>
      </c>
      <c r="E5289" s="1">
        <v>1.5322</v>
      </c>
      <c r="F5289" s="1">
        <v>1.9742000000000002E-3</v>
      </c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</row>
    <row r="5290" spans="1:17" x14ac:dyDescent="0.25">
      <c r="A5290" t="str">
        <f t="shared" si="82"/>
        <v>8_241</v>
      </c>
      <c r="B5290" s="1">
        <v>8</v>
      </c>
      <c r="C5290" s="1">
        <v>241</v>
      </c>
      <c r="D5290" s="1">
        <v>1.7146999999999999</v>
      </c>
      <c r="E5290" s="1">
        <v>1.5341</v>
      </c>
      <c r="F5290" s="1">
        <v>1.4459E-2</v>
      </c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</row>
    <row r="5291" spans="1:17" x14ac:dyDescent="0.25">
      <c r="A5291" t="str">
        <f t="shared" si="82"/>
        <v>8_242</v>
      </c>
      <c r="B5291" s="1">
        <v>8</v>
      </c>
      <c r="C5291" s="1">
        <v>242</v>
      </c>
      <c r="D5291" s="1">
        <v>1.2295</v>
      </c>
      <c r="E5291" s="1">
        <v>1.5359</v>
      </c>
      <c r="F5291" s="1">
        <v>4.7654000000000004E-3</v>
      </c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</row>
    <row r="5292" spans="1:17" x14ac:dyDescent="0.25">
      <c r="A5292" t="str">
        <f t="shared" si="82"/>
        <v>8_243</v>
      </c>
      <c r="B5292" s="1">
        <v>8</v>
      </c>
      <c r="C5292" s="1">
        <v>243</v>
      </c>
      <c r="D5292" s="1">
        <v>0.83545999999999998</v>
      </c>
      <c r="E5292" s="1">
        <v>1.5371999999999999</v>
      </c>
      <c r="F5292" s="1">
        <v>-1.073E-2</v>
      </c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</row>
    <row r="5293" spans="1:17" x14ac:dyDescent="0.25">
      <c r="A5293" t="str">
        <f t="shared" si="82"/>
        <v>8_244</v>
      </c>
      <c r="B5293" s="1">
        <v>8</v>
      </c>
      <c r="C5293" s="1">
        <v>244</v>
      </c>
      <c r="D5293" s="1">
        <v>1.0116000000000001</v>
      </c>
      <c r="E5293" s="1">
        <v>1.5383</v>
      </c>
      <c r="F5293" s="1">
        <v>2.7838999999999999E-2</v>
      </c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</row>
    <row r="5294" spans="1:17" x14ac:dyDescent="0.25">
      <c r="A5294" t="str">
        <f t="shared" si="82"/>
        <v>8_245</v>
      </c>
      <c r="B5294" s="1">
        <v>8</v>
      </c>
      <c r="C5294" s="1">
        <v>245</v>
      </c>
      <c r="D5294" s="1">
        <v>0.38225999999999999</v>
      </c>
      <c r="E5294" s="1">
        <v>1.5389999999999999</v>
      </c>
      <c r="F5294" s="1">
        <v>4.0495000000000001E-3</v>
      </c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</row>
    <row r="5295" spans="1:17" x14ac:dyDescent="0.25">
      <c r="A5295" t="str">
        <f t="shared" si="82"/>
        <v>8_246</v>
      </c>
      <c r="B5295" s="1">
        <v>8</v>
      </c>
      <c r="C5295" s="1">
        <v>246</v>
      </c>
      <c r="D5295" s="1">
        <v>3.3321000000000003E-2</v>
      </c>
      <c r="E5295" s="1">
        <v>1.5394000000000001</v>
      </c>
      <c r="F5295" s="1">
        <v>-1.841E-3</v>
      </c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</row>
    <row r="5296" spans="1:17" x14ac:dyDescent="0.25">
      <c r="A5296" t="str">
        <f t="shared" si="82"/>
        <v>8_247</v>
      </c>
      <c r="B5296" s="1">
        <v>8</v>
      </c>
      <c r="C5296" s="1">
        <v>247</v>
      </c>
      <c r="D5296" s="1">
        <v>-0.11296</v>
      </c>
      <c r="E5296" s="1">
        <v>1.5395000000000001</v>
      </c>
      <c r="F5296" s="1">
        <v>1.9952000000000001E-2</v>
      </c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</row>
    <row r="5297" spans="1:17" x14ac:dyDescent="0.25">
      <c r="A5297" t="str">
        <f t="shared" si="82"/>
        <v>8_248</v>
      </c>
      <c r="B5297" s="1">
        <v>8</v>
      </c>
      <c r="C5297" s="1">
        <v>248</v>
      </c>
      <c r="D5297" s="1">
        <v>-0.36029</v>
      </c>
      <c r="E5297" s="1">
        <v>1.5389999999999999</v>
      </c>
      <c r="F5297" s="1">
        <v>1.5427E-2</v>
      </c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</row>
    <row r="5298" spans="1:17" x14ac:dyDescent="0.25">
      <c r="A5298" t="str">
        <f t="shared" si="82"/>
        <v>8_249</v>
      </c>
      <c r="B5298" s="1">
        <v>8</v>
      </c>
      <c r="C5298" s="1">
        <v>249</v>
      </c>
      <c r="D5298" s="1">
        <v>-0.45323999999999998</v>
      </c>
      <c r="E5298" s="1">
        <v>1.5384</v>
      </c>
      <c r="F5298" s="1">
        <v>-1.5488999999999999E-2</v>
      </c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</row>
    <row r="5299" spans="1:17" x14ac:dyDescent="0.25">
      <c r="A5299" t="str">
        <f t="shared" si="82"/>
        <v>8_250</v>
      </c>
      <c r="B5299" s="1">
        <v>8</v>
      </c>
      <c r="C5299" s="1">
        <v>250</v>
      </c>
      <c r="D5299" s="1">
        <v>-0.44445000000000001</v>
      </c>
      <c r="E5299" s="1">
        <v>1.5379</v>
      </c>
      <c r="F5299" s="1">
        <v>2.0005999999999999E-2</v>
      </c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</row>
    <row r="5300" spans="1:17" x14ac:dyDescent="0.25">
      <c r="A5300" t="str">
        <f t="shared" si="82"/>
        <v>8_251</v>
      </c>
      <c r="B5300" s="1">
        <v>8</v>
      </c>
      <c r="C5300" s="1">
        <v>251</v>
      </c>
      <c r="D5300" s="1">
        <v>-0.35465999999999998</v>
      </c>
      <c r="E5300" s="1">
        <v>1.5373000000000001</v>
      </c>
      <c r="F5300" s="1">
        <v>-3.2369000000000002E-2</v>
      </c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</row>
    <row r="5301" spans="1:17" x14ac:dyDescent="0.25">
      <c r="A5301" t="str">
        <f t="shared" si="82"/>
        <v>8_252</v>
      </c>
      <c r="B5301" s="1">
        <v>8</v>
      </c>
      <c r="C5301" s="1">
        <v>252</v>
      </c>
      <c r="D5301" s="1">
        <v>-0.14887</v>
      </c>
      <c r="E5301" s="1">
        <v>1.5367999999999999</v>
      </c>
      <c r="F5301" s="1">
        <v>2.5909999999999999E-2</v>
      </c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</row>
    <row r="5302" spans="1:17" x14ac:dyDescent="0.25">
      <c r="A5302" t="str">
        <f t="shared" si="82"/>
        <v>8_253</v>
      </c>
      <c r="B5302" s="1">
        <v>8</v>
      </c>
      <c r="C5302" s="1">
        <v>253</v>
      </c>
      <c r="D5302" s="1">
        <v>-0.43836999999999998</v>
      </c>
      <c r="E5302" s="1">
        <v>1.5363</v>
      </c>
      <c r="F5302" s="1">
        <v>-8.1058999999999992E-3</v>
      </c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</row>
    <row r="5303" spans="1:17" x14ac:dyDescent="0.25">
      <c r="A5303" t="str">
        <f t="shared" si="82"/>
        <v>8_254</v>
      </c>
      <c r="B5303" s="1">
        <v>8</v>
      </c>
      <c r="C5303" s="1">
        <v>254</v>
      </c>
      <c r="D5303" s="1">
        <v>-0.19195999999999999</v>
      </c>
      <c r="E5303" s="1">
        <v>1.5359</v>
      </c>
      <c r="F5303" s="1">
        <v>2.6925999999999999E-2</v>
      </c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</row>
    <row r="5304" spans="1:17" x14ac:dyDescent="0.25">
      <c r="A5304" t="str">
        <f t="shared" si="82"/>
        <v>8_255</v>
      </c>
      <c r="B5304" s="1">
        <v>8</v>
      </c>
      <c r="C5304" s="1">
        <v>255</v>
      </c>
      <c r="D5304" s="1">
        <v>-0.48464000000000002</v>
      </c>
      <c r="E5304" s="1">
        <v>1.5355000000000001</v>
      </c>
      <c r="F5304" s="1">
        <v>-2.0968000000000001E-2</v>
      </c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</row>
    <row r="5305" spans="1:17" x14ac:dyDescent="0.25">
      <c r="A5305" t="str">
        <f t="shared" si="82"/>
        <v>8_256</v>
      </c>
      <c r="B5305" s="1">
        <v>8</v>
      </c>
      <c r="C5305" s="1">
        <v>256</v>
      </c>
      <c r="D5305" s="1">
        <v>-0.21954000000000001</v>
      </c>
      <c r="E5305" s="1">
        <v>1.5351999999999999</v>
      </c>
      <c r="F5305" s="1">
        <v>8.7267000000000004E-3</v>
      </c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</row>
    <row r="5306" spans="1:17" x14ac:dyDescent="0.25">
      <c r="A5306" t="str">
        <f t="shared" si="82"/>
        <v>8_257</v>
      </c>
      <c r="B5306" s="1">
        <v>8</v>
      </c>
      <c r="C5306" s="1">
        <v>257</v>
      </c>
      <c r="D5306" s="1">
        <v>-0.24814</v>
      </c>
      <c r="E5306" s="1">
        <v>1.5347999999999999</v>
      </c>
      <c r="F5306" s="1">
        <v>-1.5018999999999999E-2</v>
      </c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</row>
    <row r="5307" spans="1:17" x14ac:dyDescent="0.25">
      <c r="A5307" t="str">
        <f t="shared" si="82"/>
        <v>8_258</v>
      </c>
      <c r="B5307" s="1">
        <v>8</v>
      </c>
      <c r="C5307" s="1">
        <v>258</v>
      </c>
      <c r="D5307" s="1">
        <v>-0.38200000000000001</v>
      </c>
      <c r="E5307" s="1">
        <v>1.5345</v>
      </c>
      <c r="F5307" s="1">
        <v>1.0092E-2</v>
      </c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</row>
    <row r="5308" spans="1:17" x14ac:dyDescent="0.25">
      <c r="A5308" t="str">
        <f t="shared" si="82"/>
        <v>8_259</v>
      </c>
      <c r="B5308" s="1">
        <v>8</v>
      </c>
      <c r="C5308" s="1">
        <v>259</v>
      </c>
      <c r="D5308" s="1">
        <v>-0.53846000000000005</v>
      </c>
      <c r="E5308" s="1">
        <v>1.534</v>
      </c>
      <c r="F5308" s="1">
        <v>-1.9512999999999999E-2</v>
      </c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</row>
    <row r="5309" spans="1:17" x14ac:dyDescent="0.25">
      <c r="A5309" t="str">
        <f t="shared" si="82"/>
        <v>8_260</v>
      </c>
      <c r="B5309" s="1">
        <v>8</v>
      </c>
      <c r="C5309" s="1">
        <v>260</v>
      </c>
      <c r="D5309" s="1">
        <v>-0.21507999999999999</v>
      </c>
      <c r="E5309" s="1">
        <v>1.5335000000000001</v>
      </c>
      <c r="F5309" s="1">
        <v>1.1058E-2</v>
      </c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</row>
    <row r="5310" spans="1:17" x14ac:dyDescent="0.25">
      <c r="A5310" t="str">
        <f t="shared" si="82"/>
        <v>8_261</v>
      </c>
      <c r="B5310" s="1">
        <v>8</v>
      </c>
      <c r="C5310" s="1">
        <v>261</v>
      </c>
      <c r="D5310" s="1">
        <v>-0.26967000000000002</v>
      </c>
      <c r="E5310" s="1">
        <v>1.5329999999999999</v>
      </c>
      <c r="F5310" s="1">
        <v>7.1348999999999996E-3</v>
      </c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</row>
    <row r="5311" spans="1:17" x14ac:dyDescent="0.25">
      <c r="A5311" t="str">
        <f t="shared" si="82"/>
        <v>8_262</v>
      </c>
      <c r="B5311" s="1">
        <v>8</v>
      </c>
      <c r="C5311" s="1">
        <v>262</v>
      </c>
      <c r="D5311" s="1">
        <v>-9.2379000000000003E-2</v>
      </c>
      <c r="E5311" s="1">
        <v>1.5327999999999999</v>
      </c>
      <c r="F5311" s="1">
        <v>-4.1707999999999997E-3</v>
      </c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</row>
    <row r="5312" spans="1:17" x14ac:dyDescent="0.25">
      <c r="A5312" t="str">
        <f t="shared" si="82"/>
        <v>8_263</v>
      </c>
      <c r="B5312" s="1">
        <v>8</v>
      </c>
      <c r="C5312" s="1">
        <v>263</v>
      </c>
      <c r="D5312" s="1">
        <v>-6.8814E-2</v>
      </c>
      <c r="E5312" s="1">
        <v>1.5326</v>
      </c>
      <c r="F5312" s="1">
        <v>-9.2431000000000006E-3</v>
      </c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</row>
    <row r="5313" spans="1:17" x14ac:dyDescent="0.25">
      <c r="A5313" t="str">
        <f t="shared" si="82"/>
        <v>8_264</v>
      </c>
      <c r="B5313" s="1">
        <v>8</v>
      </c>
      <c r="C5313" s="1">
        <v>264</v>
      </c>
      <c r="D5313" s="1">
        <v>5.6672E-2</v>
      </c>
      <c r="E5313" s="1">
        <v>1.5326</v>
      </c>
      <c r="F5313" s="1">
        <v>-2.2604999999999999E-3</v>
      </c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</row>
    <row r="5314" spans="1:17" x14ac:dyDescent="0.25">
      <c r="A5314" t="str">
        <f t="shared" si="82"/>
        <v>8_265</v>
      </c>
      <c r="B5314" s="1">
        <v>8</v>
      </c>
      <c r="C5314" s="1">
        <v>265</v>
      </c>
      <c r="D5314" s="1">
        <v>0.42937999999999998</v>
      </c>
      <c r="E5314" s="1">
        <v>1.5328999999999999</v>
      </c>
      <c r="F5314" s="1">
        <v>1.4307E-2</v>
      </c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</row>
    <row r="5315" spans="1:17" x14ac:dyDescent="0.25">
      <c r="A5315" t="str">
        <f t="shared" ref="A5315:A5378" si="83">B5315&amp;"_"&amp;C5315</f>
        <v>8_266</v>
      </c>
      <c r="B5315" s="1">
        <v>8</v>
      </c>
      <c r="C5315" s="1">
        <v>266</v>
      </c>
      <c r="D5315" s="1">
        <v>0.43317</v>
      </c>
      <c r="E5315" s="1">
        <v>1.5334000000000001</v>
      </c>
      <c r="F5315" s="1">
        <v>1.7635000000000001E-2</v>
      </c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</row>
    <row r="5316" spans="1:17" x14ac:dyDescent="0.25">
      <c r="A5316" t="str">
        <f t="shared" si="83"/>
        <v>8_267</v>
      </c>
      <c r="B5316" s="1">
        <v>8</v>
      </c>
      <c r="C5316" s="1">
        <v>267</v>
      </c>
      <c r="D5316" s="1">
        <v>5.3201999999999999E-2</v>
      </c>
      <c r="E5316" s="1">
        <v>1.5337000000000001</v>
      </c>
      <c r="F5316" s="1">
        <v>-1.7808999999999998E-2</v>
      </c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</row>
    <row r="5317" spans="1:17" x14ac:dyDescent="0.25">
      <c r="A5317" t="str">
        <f t="shared" si="83"/>
        <v>8_268</v>
      </c>
      <c r="B5317" s="1">
        <v>8</v>
      </c>
      <c r="C5317" s="1">
        <v>268</v>
      </c>
      <c r="D5317" s="1">
        <v>-0.2162</v>
      </c>
      <c r="E5317" s="1">
        <v>1.5334000000000001</v>
      </c>
      <c r="F5317" s="1">
        <v>-5.2937000000000004E-4</v>
      </c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</row>
    <row r="5318" spans="1:17" x14ac:dyDescent="0.25">
      <c r="A5318" t="str">
        <f t="shared" si="83"/>
        <v>8_269</v>
      </c>
      <c r="B5318" s="1">
        <v>8</v>
      </c>
      <c r="C5318" s="1">
        <v>269</v>
      </c>
      <c r="D5318" s="1">
        <v>0.38406000000000001</v>
      </c>
      <c r="E5318" s="1">
        <v>1.5335000000000001</v>
      </c>
      <c r="F5318" s="1">
        <v>2.7496999999999999E-3</v>
      </c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</row>
    <row r="5319" spans="1:17" x14ac:dyDescent="0.25">
      <c r="A5319" t="str">
        <f t="shared" si="83"/>
        <v>8_270</v>
      </c>
      <c r="B5319" s="1">
        <v>8</v>
      </c>
      <c r="C5319" s="1">
        <v>270</v>
      </c>
      <c r="D5319" s="1">
        <v>0.35220000000000001</v>
      </c>
      <c r="E5319" s="1">
        <v>1.5339</v>
      </c>
      <c r="F5319" s="1">
        <v>-1.2830999999999999E-3</v>
      </c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</row>
    <row r="5320" spans="1:17" x14ac:dyDescent="0.25">
      <c r="A5320" t="str">
        <f t="shared" si="83"/>
        <v>8_271</v>
      </c>
      <c r="B5320" s="1">
        <v>8</v>
      </c>
      <c r="C5320" s="1">
        <v>271</v>
      </c>
      <c r="D5320" s="1">
        <v>0.26944000000000001</v>
      </c>
      <c r="E5320" s="1">
        <v>1.5343</v>
      </c>
      <c r="F5320" s="1">
        <v>-3.1023999999999999E-2</v>
      </c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</row>
    <row r="5321" spans="1:17" x14ac:dyDescent="0.25">
      <c r="A5321" t="str">
        <f t="shared" si="83"/>
        <v>8_272</v>
      </c>
      <c r="B5321" s="1">
        <v>8</v>
      </c>
      <c r="C5321" s="1">
        <v>272</v>
      </c>
      <c r="D5321" s="1">
        <v>0.18337999999999999</v>
      </c>
      <c r="E5321" s="1">
        <v>1.5345</v>
      </c>
      <c r="F5321" s="1">
        <v>-1.8886E-2</v>
      </c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</row>
    <row r="5322" spans="1:17" x14ac:dyDescent="0.25">
      <c r="A5322" t="str">
        <f t="shared" si="83"/>
        <v>8_273</v>
      </c>
      <c r="B5322" s="1">
        <v>8</v>
      </c>
      <c r="C5322" s="1">
        <v>273</v>
      </c>
      <c r="D5322" s="1">
        <v>0.33665</v>
      </c>
      <c r="E5322" s="1">
        <v>1.5347999999999999</v>
      </c>
      <c r="F5322" s="1">
        <v>3.0875999999999998E-3</v>
      </c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</row>
    <row r="5323" spans="1:17" x14ac:dyDescent="0.25">
      <c r="A5323" t="str">
        <f t="shared" si="83"/>
        <v>8_274</v>
      </c>
      <c r="B5323" s="1">
        <v>8</v>
      </c>
      <c r="C5323" s="1">
        <v>274</v>
      </c>
      <c r="D5323" s="1">
        <v>0.38496000000000002</v>
      </c>
      <c r="E5323" s="1">
        <v>1.5355000000000001</v>
      </c>
      <c r="F5323" s="1">
        <v>-2.8915E-2</v>
      </c>
      <c r="G5323" s="1"/>
      <c r="H5323" s="1"/>
      <c r="I5323" s="1"/>
      <c r="J5323" s="1"/>
      <c r="K5323" s="1"/>
      <c r="L5323" s="1"/>
      <c r="M5323" s="1"/>
      <c r="N5323" s="1"/>
      <c r="O5323" s="1"/>
      <c r="P5323" s="78"/>
      <c r="Q5323" s="78"/>
    </row>
    <row r="5324" spans="1:17" x14ac:dyDescent="0.25">
      <c r="A5324" t="str">
        <f t="shared" si="83"/>
        <v>8_275</v>
      </c>
      <c r="B5324" s="1">
        <v>8</v>
      </c>
      <c r="C5324" s="1">
        <v>275</v>
      </c>
      <c r="D5324" s="1">
        <v>0.22534000000000001</v>
      </c>
      <c r="E5324" s="1">
        <v>1.5359</v>
      </c>
      <c r="F5324" s="1">
        <v>1.8259000000000001E-3</v>
      </c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</row>
    <row r="5325" spans="1:17" x14ac:dyDescent="0.25">
      <c r="A5325" t="str">
        <f t="shared" si="83"/>
        <v>8_276</v>
      </c>
      <c r="B5325" s="1">
        <v>8</v>
      </c>
      <c r="C5325" s="1">
        <v>276</v>
      </c>
      <c r="D5325" s="1">
        <v>0.62007000000000001</v>
      </c>
      <c r="E5325" s="1">
        <v>1.5364</v>
      </c>
      <c r="F5325" s="1">
        <v>1.5431E-2</v>
      </c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</row>
    <row r="5326" spans="1:17" x14ac:dyDescent="0.25">
      <c r="A5326" t="str">
        <f t="shared" si="83"/>
        <v>8_277</v>
      </c>
      <c r="B5326" s="1">
        <v>8</v>
      </c>
      <c r="C5326" s="1">
        <v>277</v>
      </c>
      <c r="D5326" s="1">
        <v>0.20050000000000001</v>
      </c>
      <c r="E5326" s="1">
        <v>1.5367999999999999</v>
      </c>
      <c r="F5326" s="1">
        <v>-5.4279999999999997E-3</v>
      </c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</row>
    <row r="5327" spans="1:17" x14ac:dyDescent="0.25">
      <c r="A5327" t="str">
        <f t="shared" si="83"/>
        <v>8_278</v>
      </c>
      <c r="B5327" s="1">
        <v>8</v>
      </c>
      <c r="C5327" s="1">
        <v>278</v>
      </c>
      <c r="D5327" s="1">
        <v>5.5920999999999998E-2</v>
      </c>
      <c r="E5327" s="1">
        <v>1.5371999999999999</v>
      </c>
      <c r="F5327" s="1">
        <v>1.3488999999999999E-2</v>
      </c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</row>
    <row r="5328" spans="1:17" x14ac:dyDescent="0.25">
      <c r="A5328" t="str">
        <f t="shared" si="83"/>
        <v>8_279</v>
      </c>
      <c r="B5328" s="1">
        <v>8</v>
      </c>
      <c r="C5328" s="1">
        <v>279</v>
      </c>
      <c r="D5328" s="1">
        <v>0.40249000000000001</v>
      </c>
      <c r="E5328" s="1">
        <v>1.5371999999999999</v>
      </c>
      <c r="F5328" s="1">
        <v>-1.4853E-2</v>
      </c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</row>
    <row r="5329" spans="1:17" x14ac:dyDescent="0.25">
      <c r="A5329" t="str">
        <f t="shared" si="83"/>
        <v>8_280</v>
      </c>
      <c r="B5329" s="1">
        <v>8</v>
      </c>
      <c r="C5329" s="1">
        <v>280</v>
      </c>
      <c r="D5329" s="1">
        <v>0.16761000000000001</v>
      </c>
      <c r="E5329" s="1">
        <v>1.5375000000000001</v>
      </c>
      <c r="F5329" s="1">
        <v>2.2824E-3</v>
      </c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</row>
    <row r="5330" spans="1:17" x14ac:dyDescent="0.25">
      <c r="A5330" t="str">
        <f t="shared" si="83"/>
        <v>8_281</v>
      </c>
      <c r="B5330" s="1">
        <v>8</v>
      </c>
      <c r="C5330" s="1">
        <v>281</v>
      </c>
      <c r="D5330" s="1">
        <v>0.31962000000000002</v>
      </c>
      <c r="E5330" s="1">
        <v>1.5377000000000001</v>
      </c>
      <c r="F5330" s="1">
        <v>-1.3571E-2</v>
      </c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</row>
    <row r="5331" spans="1:17" x14ac:dyDescent="0.25">
      <c r="A5331" t="str">
        <f t="shared" si="83"/>
        <v>8_282</v>
      </c>
      <c r="B5331" s="1">
        <v>8</v>
      </c>
      <c r="C5331" s="1">
        <v>282</v>
      </c>
      <c r="D5331" s="1">
        <v>1.1306</v>
      </c>
      <c r="E5331" s="1">
        <v>1.5385</v>
      </c>
      <c r="F5331" s="1">
        <v>3.0277999999999999E-2</v>
      </c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</row>
    <row r="5332" spans="1:17" x14ac:dyDescent="0.25">
      <c r="A5332" t="str">
        <f t="shared" si="83"/>
        <v>8_283</v>
      </c>
      <c r="B5332" s="1">
        <v>8</v>
      </c>
      <c r="C5332" s="1">
        <v>283</v>
      </c>
      <c r="D5332" s="1">
        <v>1.0338000000000001</v>
      </c>
      <c r="E5332" s="1">
        <v>1.5398000000000001</v>
      </c>
      <c r="F5332" s="1">
        <v>1.8193999999999998E-2</v>
      </c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</row>
    <row r="5333" spans="1:17" x14ac:dyDescent="0.25">
      <c r="A5333" t="str">
        <f t="shared" si="83"/>
        <v>8_284</v>
      </c>
      <c r="B5333" s="1">
        <v>8</v>
      </c>
      <c r="C5333" s="1">
        <v>284</v>
      </c>
      <c r="D5333" s="1">
        <v>0.80359000000000003</v>
      </c>
      <c r="E5333" s="1">
        <v>1.5409999999999999</v>
      </c>
      <c r="F5333" s="1">
        <v>6.4650000000000003E-3</v>
      </c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</row>
    <row r="5334" spans="1:17" x14ac:dyDescent="0.25">
      <c r="A5334" t="str">
        <f t="shared" si="83"/>
        <v>8_285</v>
      </c>
      <c r="B5334" s="1">
        <v>8</v>
      </c>
      <c r="C5334" s="1">
        <v>285</v>
      </c>
      <c r="D5334" s="1">
        <v>0.65695999999999999</v>
      </c>
      <c r="E5334" s="1">
        <v>1.5421</v>
      </c>
      <c r="F5334" s="1">
        <v>7.2852000000000004E-3</v>
      </c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</row>
    <row r="5335" spans="1:17" x14ac:dyDescent="0.25">
      <c r="A5335" t="str">
        <f t="shared" si="83"/>
        <v>8_286</v>
      </c>
      <c r="B5335" s="1">
        <v>8</v>
      </c>
      <c r="C5335" s="1">
        <v>286</v>
      </c>
      <c r="D5335" s="1">
        <v>0.32064999999999999</v>
      </c>
      <c r="E5335" s="1">
        <v>1.5426</v>
      </c>
      <c r="F5335" s="1">
        <v>-1.4452000000000001E-4</v>
      </c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</row>
    <row r="5336" spans="1:17" x14ac:dyDescent="0.25">
      <c r="A5336" t="str">
        <f t="shared" si="83"/>
        <v>8_287</v>
      </c>
      <c r="B5336" s="1">
        <v>8</v>
      </c>
      <c r="C5336" s="1">
        <v>287</v>
      </c>
      <c r="D5336" s="1">
        <v>0.26693</v>
      </c>
      <c r="E5336" s="1">
        <v>1.5427999999999999</v>
      </c>
      <c r="F5336" s="1">
        <v>3.3218000000000002E-3</v>
      </c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</row>
    <row r="5337" spans="1:17" x14ac:dyDescent="0.25">
      <c r="A5337" t="str">
        <f t="shared" si="83"/>
        <v>8_288</v>
      </c>
      <c r="B5337" s="1">
        <v>8</v>
      </c>
      <c r="C5337" s="1">
        <v>288</v>
      </c>
      <c r="D5337" s="1">
        <v>0.50693999999999995</v>
      </c>
      <c r="E5337" s="1">
        <v>1.5432999999999999</v>
      </c>
      <c r="F5337" s="1">
        <v>6.3851999999999997E-3</v>
      </c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</row>
    <row r="5338" spans="1:17" x14ac:dyDescent="0.25">
      <c r="A5338" t="str">
        <f t="shared" si="83"/>
        <v>8_289</v>
      </c>
      <c r="B5338" s="1">
        <v>8</v>
      </c>
      <c r="C5338" s="1">
        <v>289</v>
      </c>
      <c r="D5338" s="1">
        <v>0.91188999999999998</v>
      </c>
      <c r="E5338" s="1">
        <v>1.5443</v>
      </c>
      <c r="F5338" s="1">
        <v>-7.5608999999999997E-3</v>
      </c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</row>
    <row r="5339" spans="1:17" x14ac:dyDescent="0.25">
      <c r="A5339" t="str">
        <f t="shared" si="83"/>
        <v>8_290</v>
      </c>
      <c r="B5339" s="1">
        <v>8</v>
      </c>
      <c r="C5339" s="1">
        <v>290</v>
      </c>
      <c r="D5339" s="1">
        <v>1.1265000000000001</v>
      </c>
      <c r="E5339" s="1">
        <v>1.5458000000000001</v>
      </c>
      <c r="F5339" s="1">
        <v>7.4437000000000001E-3</v>
      </c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</row>
    <row r="5340" spans="1:17" x14ac:dyDescent="0.25">
      <c r="A5340" t="str">
        <f t="shared" si="83"/>
        <v>8_291</v>
      </c>
      <c r="B5340" s="1">
        <v>8</v>
      </c>
      <c r="C5340" s="1">
        <v>291</v>
      </c>
      <c r="D5340" s="1">
        <v>0.66947000000000001</v>
      </c>
      <c r="E5340" s="1">
        <v>1.5468999999999999</v>
      </c>
      <c r="F5340" s="1">
        <v>-6.7702999999999999E-3</v>
      </c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</row>
    <row r="5341" spans="1:17" x14ac:dyDescent="0.25">
      <c r="A5341" t="str">
        <f t="shared" si="83"/>
        <v>8_292</v>
      </c>
      <c r="B5341" s="1">
        <v>8</v>
      </c>
      <c r="C5341" s="1">
        <v>292</v>
      </c>
      <c r="D5341" s="1">
        <v>0.38324000000000003</v>
      </c>
      <c r="E5341" s="1">
        <v>1.5475000000000001</v>
      </c>
      <c r="F5341" s="1">
        <v>6.3248000000000002E-3</v>
      </c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</row>
    <row r="5342" spans="1:17" x14ac:dyDescent="0.25">
      <c r="A5342" t="str">
        <f t="shared" si="83"/>
        <v>8_293</v>
      </c>
      <c r="B5342" s="1">
        <v>8</v>
      </c>
      <c r="C5342" s="1">
        <v>293</v>
      </c>
      <c r="D5342" s="1">
        <v>0.33882000000000001</v>
      </c>
      <c r="E5342" s="1">
        <v>1.5479000000000001</v>
      </c>
      <c r="F5342" s="1">
        <v>-5.8370000000000002E-3</v>
      </c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</row>
    <row r="5343" spans="1:17" x14ac:dyDescent="0.25">
      <c r="A5343" t="str">
        <f t="shared" si="83"/>
        <v>8_294</v>
      </c>
      <c r="B5343" s="1">
        <v>8</v>
      </c>
      <c r="C5343" s="1">
        <v>294</v>
      </c>
      <c r="D5343" s="1">
        <v>0.12118</v>
      </c>
      <c r="E5343" s="1">
        <v>1.5482</v>
      </c>
      <c r="F5343" s="1">
        <v>-3.5163E-3</v>
      </c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</row>
    <row r="5344" spans="1:17" x14ac:dyDescent="0.25">
      <c r="A5344" t="str">
        <f t="shared" si="83"/>
        <v>8_295</v>
      </c>
      <c r="B5344" s="1">
        <v>8</v>
      </c>
      <c r="C5344" s="1">
        <v>295</v>
      </c>
      <c r="D5344" s="1">
        <v>0.11946</v>
      </c>
      <c r="E5344" s="1">
        <v>1.5484</v>
      </c>
      <c r="F5344" s="1">
        <v>1.7587999999999999E-2</v>
      </c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</row>
    <row r="5345" spans="1:17" x14ac:dyDescent="0.25">
      <c r="A5345" t="str">
        <f t="shared" si="83"/>
        <v>8_296</v>
      </c>
      <c r="B5345" s="1">
        <v>8</v>
      </c>
      <c r="C5345" s="1">
        <v>296</v>
      </c>
      <c r="D5345" s="1">
        <v>0.42531999999999998</v>
      </c>
      <c r="E5345" s="1">
        <v>1.5486</v>
      </c>
      <c r="F5345" s="1">
        <v>-1.4024E-2</v>
      </c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</row>
    <row r="5346" spans="1:17" x14ac:dyDescent="0.25">
      <c r="A5346" t="str">
        <f t="shared" si="83"/>
        <v>8_297</v>
      </c>
      <c r="B5346" s="1">
        <v>8</v>
      </c>
      <c r="C5346" s="1">
        <v>297</v>
      </c>
      <c r="D5346" s="1">
        <v>0.15642</v>
      </c>
      <c r="E5346" s="1">
        <v>1.5489999999999999</v>
      </c>
      <c r="F5346" s="1">
        <v>2.3847E-2</v>
      </c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</row>
    <row r="5347" spans="1:17" x14ac:dyDescent="0.25">
      <c r="A5347" t="str">
        <f t="shared" si="83"/>
        <v>8_298</v>
      </c>
      <c r="B5347" s="1">
        <v>8</v>
      </c>
      <c r="C5347" s="1">
        <v>298</v>
      </c>
      <c r="D5347" s="1">
        <v>1.4595E-2</v>
      </c>
      <c r="E5347" s="1">
        <v>1.5490999999999999</v>
      </c>
      <c r="F5347" s="1">
        <v>-9.3522999999999992E-3</v>
      </c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</row>
    <row r="5348" spans="1:17" x14ac:dyDescent="0.25">
      <c r="A5348" t="str">
        <f t="shared" si="83"/>
        <v>8_299</v>
      </c>
      <c r="B5348" s="1">
        <v>8</v>
      </c>
      <c r="C5348" s="1">
        <v>299</v>
      </c>
      <c r="D5348" s="1">
        <v>-7.2896000000000002E-2</v>
      </c>
      <c r="E5348" s="1">
        <v>1.5490999999999999</v>
      </c>
      <c r="F5348" s="1">
        <v>-5.0616000000000003E-3</v>
      </c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</row>
    <row r="5349" spans="1:17" x14ac:dyDescent="0.25">
      <c r="A5349" t="str">
        <f t="shared" si="83"/>
        <v>8_300</v>
      </c>
      <c r="B5349" s="1">
        <v>8</v>
      </c>
      <c r="C5349" s="1">
        <v>300</v>
      </c>
      <c r="D5349" s="1">
        <v>0.34841</v>
      </c>
      <c r="E5349" s="1">
        <v>1.5492999999999999</v>
      </c>
      <c r="F5349" s="1">
        <v>-4.9487999999999997E-3</v>
      </c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</row>
    <row r="5350" spans="1:17" x14ac:dyDescent="0.25">
      <c r="A5350" t="str">
        <f t="shared" si="83"/>
        <v>8_301</v>
      </c>
      <c r="B5350" s="1">
        <v>8</v>
      </c>
      <c r="C5350" s="1">
        <v>301</v>
      </c>
      <c r="D5350" s="1">
        <v>-0.16155</v>
      </c>
      <c r="E5350" s="1">
        <v>1.5495000000000001</v>
      </c>
      <c r="F5350" s="1">
        <v>6.0029000000000002E-3</v>
      </c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</row>
    <row r="5351" spans="1:17" x14ac:dyDescent="0.25">
      <c r="A5351" t="str">
        <f t="shared" si="83"/>
        <v>8_302</v>
      </c>
      <c r="B5351" s="1">
        <v>8</v>
      </c>
      <c r="C5351" s="1">
        <v>302</v>
      </c>
      <c r="D5351" s="1">
        <v>4.3777000000000003E-2</v>
      </c>
      <c r="E5351" s="1">
        <v>1.5495000000000001</v>
      </c>
      <c r="F5351" s="1">
        <v>2.2544000000000002E-2</v>
      </c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</row>
    <row r="5352" spans="1:17" x14ac:dyDescent="0.25">
      <c r="A5352" t="str">
        <f t="shared" si="83"/>
        <v>8_303</v>
      </c>
      <c r="B5352" s="1">
        <v>8</v>
      </c>
      <c r="C5352" s="1">
        <v>303</v>
      </c>
      <c r="D5352" s="1">
        <v>-0.25757999999999998</v>
      </c>
      <c r="E5352" s="1">
        <v>1.5495000000000001</v>
      </c>
      <c r="F5352" s="1">
        <v>1.7250999999999999E-2</v>
      </c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</row>
    <row r="5353" spans="1:17" x14ac:dyDescent="0.25">
      <c r="A5353" t="str">
        <f t="shared" si="83"/>
        <v>8_304</v>
      </c>
      <c r="B5353" s="1">
        <v>8</v>
      </c>
      <c r="C5353" s="1">
        <v>304</v>
      </c>
      <c r="D5353" s="1">
        <v>-0.42457</v>
      </c>
      <c r="E5353" s="1">
        <v>1.5491999999999999</v>
      </c>
      <c r="F5353" s="1">
        <v>4.2564999999999999E-3</v>
      </c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</row>
    <row r="5354" spans="1:17" x14ac:dyDescent="0.25">
      <c r="A5354" t="str">
        <f t="shared" si="83"/>
        <v>8_305</v>
      </c>
      <c r="B5354" s="1">
        <v>8</v>
      </c>
      <c r="C5354" s="1">
        <v>305</v>
      </c>
      <c r="D5354" s="1">
        <v>-0.31573000000000001</v>
      </c>
      <c r="E5354" s="1">
        <v>1.5487</v>
      </c>
      <c r="F5354" s="1">
        <v>6.7935000000000001E-3</v>
      </c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</row>
    <row r="5355" spans="1:17" x14ac:dyDescent="0.25">
      <c r="A5355" t="str">
        <f t="shared" si="83"/>
        <v>8_306</v>
      </c>
      <c r="B5355" s="1">
        <v>8</v>
      </c>
      <c r="C5355" s="1">
        <v>306</v>
      </c>
      <c r="D5355" s="1">
        <v>-0.16775999999999999</v>
      </c>
      <c r="E5355" s="1">
        <v>1.5483</v>
      </c>
      <c r="F5355" s="1">
        <v>1.6348000000000001E-2</v>
      </c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</row>
    <row r="5356" spans="1:17" x14ac:dyDescent="0.25">
      <c r="A5356" t="str">
        <f t="shared" si="83"/>
        <v>8_307</v>
      </c>
      <c r="B5356" s="1">
        <v>8</v>
      </c>
      <c r="C5356" s="1">
        <v>307</v>
      </c>
      <c r="D5356" s="1">
        <v>-0.19478999999999999</v>
      </c>
      <c r="E5356" s="1">
        <v>1.5481</v>
      </c>
      <c r="F5356" s="1">
        <v>-1.1326999999999999E-3</v>
      </c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</row>
    <row r="5357" spans="1:17" x14ac:dyDescent="0.25">
      <c r="A5357" t="str">
        <f t="shared" si="83"/>
        <v>8_308</v>
      </c>
      <c r="B5357" s="1">
        <v>8</v>
      </c>
      <c r="C5357" s="1">
        <v>308</v>
      </c>
      <c r="D5357" s="1">
        <v>-1.4173E-2</v>
      </c>
      <c r="E5357" s="1">
        <v>1.5479000000000001</v>
      </c>
      <c r="F5357" s="1">
        <v>2.3963000000000002E-2</v>
      </c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</row>
    <row r="5358" spans="1:17" x14ac:dyDescent="0.25">
      <c r="A5358" t="str">
        <f t="shared" si="83"/>
        <v>8_309</v>
      </c>
      <c r="B5358" s="1">
        <v>8</v>
      </c>
      <c r="C5358" s="1">
        <v>309</v>
      </c>
      <c r="D5358" s="1">
        <v>0.16866999999999999</v>
      </c>
      <c r="E5358" s="1">
        <v>1.5478000000000001</v>
      </c>
      <c r="F5358" s="1">
        <v>6.4529000000000001E-3</v>
      </c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</row>
    <row r="5359" spans="1:17" x14ac:dyDescent="0.25">
      <c r="A5359" t="str">
        <f t="shared" si="83"/>
        <v>8_310</v>
      </c>
      <c r="B5359" s="1">
        <v>8</v>
      </c>
      <c r="C5359" s="1">
        <v>310</v>
      </c>
      <c r="D5359" s="1">
        <v>-0.44419999999999998</v>
      </c>
      <c r="E5359" s="1">
        <v>1.5476000000000001</v>
      </c>
      <c r="F5359" s="1">
        <v>2.1767000000000002E-3</v>
      </c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</row>
    <row r="5360" spans="1:17" x14ac:dyDescent="0.25">
      <c r="A5360" t="str">
        <f t="shared" si="83"/>
        <v>8_311</v>
      </c>
      <c r="B5360" s="1">
        <v>8</v>
      </c>
      <c r="C5360" s="1">
        <v>311</v>
      </c>
      <c r="D5360" s="1">
        <v>-0.77837999999999996</v>
      </c>
      <c r="E5360" s="1">
        <v>1.5468999999999999</v>
      </c>
      <c r="F5360" s="1">
        <v>1.146E-2</v>
      </c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</row>
    <row r="5361" spans="1:17" x14ac:dyDescent="0.25">
      <c r="A5361" t="str">
        <f t="shared" si="83"/>
        <v>8_312</v>
      </c>
      <c r="B5361" s="1">
        <v>8</v>
      </c>
      <c r="C5361" s="1">
        <v>312</v>
      </c>
      <c r="D5361" s="1">
        <v>-0.31120999999999999</v>
      </c>
      <c r="E5361" s="1">
        <v>1.5461</v>
      </c>
      <c r="F5361" s="1">
        <v>-1.5696000000000002E-2</v>
      </c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</row>
    <row r="5362" spans="1:17" x14ac:dyDescent="0.25">
      <c r="A5362" t="str">
        <f t="shared" si="83"/>
        <v>8_313</v>
      </c>
      <c r="B5362" s="1">
        <v>8</v>
      </c>
      <c r="C5362" s="1">
        <v>313</v>
      </c>
      <c r="D5362" s="1">
        <v>-0.42629</v>
      </c>
      <c r="E5362" s="1">
        <v>1.5455000000000001</v>
      </c>
      <c r="F5362" s="1">
        <v>-4.3552E-2</v>
      </c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</row>
    <row r="5363" spans="1:17" x14ac:dyDescent="0.25">
      <c r="A5363" t="str">
        <f t="shared" si="83"/>
        <v>8_314</v>
      </c>
      <c r="B5363" s="1">
        <v>8</v>
      </c>
      <c r="C5363" s="1">
        <v>314</v>
      </c>
      <c r="D5363" s="1">
        <v>-0.26051000000000002</v>
      </c>
      <c r="E5363" s="1">
        <v>1.5449999999999999</v>
      </c>
      <c r="F5363" s="1">
        <v>5.0661999999999999E-3</v>
      </c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</row>
    <row r="5364" spans="1:17" x14ac:dyDescent="0.25">
      <c r="A5364" t="str">
        <f t="shared" si="83"/>
        <v>8_315</v>
      </c>
      <c r="B5364" s="1">
        <v>8</v>
      </c>
      <c r="C5364" s="1">
        <v>315</v>
      </c>
      <c r="D5364" s="1">
        <v>-0.42692999999999998</v>
      </c>
      <c r="E5364" s="1">
        <v>1.5447</v>
      </c>
      <c r="F5364" s="1">
        <v>-2.1499000000000001E-2</v>
      </c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</row>
    <row r="5365" spans="1:17" x14ac:dyDescent="0.25">
      <c r="A5365" t="str">
        <f t="shared" si="83"/>
        <v>8_316</v>
      </c>
      <c r="B5365" s="1">
        <v>8</v>
      </c>
      <c r="C5365" s="1">
        <v>316</v>
      </c>
      <c r="D5365" s="1">
        <v>-0.15296999999999999</v>
      </c>
      <c r="E5365" s="1">
        <v>1.5442</v>
      </c>
      <c r="F5365" s="1">
        <v>-2.7485000000000001E-3</v>
      </c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</row>
    <row r="5366" spans="1:17" x14ac:dyDescent="0.25">
      <c r="A5366" t="str">
        <f t="shared" si="83"/>
        <v>8_317</v>
      </c>
      <c r="B5366" s="1">
        <v>8</v>
      </c>
      <c r="C5366" s="1">
        <v>317</v>
      </c>
      <c r="D5366" s="1">
        <v>-0.11531</v>
      </c>
      <c r="E5366" s="1">
        <v>1.5441</v>
      </c>
      <c r="F5366" s="1">
        <v>1.2455000000000001E-2</v>
      </c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</row>
    <row r="5367" spans="1:17" x14ac:dyDescent="0.25">
      <c r="A5367" t="str">
        <f t="shared" si="83"/>
        <v>8_318</v>
      </c>
      <c r="B5367" s="1">
        <v>8</v>
      </c>
      <c r="C5367" s="1">
        <v>318</v>
      </c>
      <c r="D5367" s="1">
        <v>-5.0313999999999998E-2</v>
      </c>
      <c r="E5367" s="1">
        <v>1.544</v>
      </c>
      <c r="F5367" s="1">
        <v>3.1128000000000002E-3</v>
      </c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</row>
    <row r="5368" spans="1:17" x14ac:dyDescent="0.25">
      <c r="A5368" t="str">
        <f t="shared" si="83"/>
        <v>8_319</v>
      </c>
      <c r="B5368" s="1">
        <v>8</v>
      </c>
      <c r="C5368" s="1">
        <v>319</v>
      </c>
      <c r="D5368" s="1">
        <v>-7.8225000000000003E-2</v>
      </c>
      <c r="E5368" s="1">
        <v>1.5439000000000001</v>
      </c>
      <c r="F5368" s="1">
        <v>9.0229000000000004E-3</v>
      </c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</row>
    <row r="5369" spans="1:17" x14ac:dyDescent="0.25">
      <c r="A5369" t="str">
        <f t="shared" si="83"/>
        <v>8_320</v>
      </c>
      <c r="B5369" s="1">
        <v>8</v>
      </c>
      <c r="C5369" s="1">
        <v>320</v>
      </c>
      <c r="D5369" s="1">
        <v>-0.25324999999999998</v>
      </c>
      <c r="E5369" s="1">
        <v>1.5439000000000001</v>
      </c>
      <c r="F5369" s="1">
        <v>3.8289999999999999E-3</v>
      </c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</row>
    <row r="5370" spans="1:17" x14ac:dyDescent="0.25">
      <c r="A5370" t="str">
        <f t="shared" si="83"/>
        <v>8_321</v>
      </c>
      <c r="B5370" s="1">
        <v>8</v>
      </c>
      <c r="C5370" s="1">
        <v>321</v>
      </c>
      <c r="D5370" s="1">
        <v>-0.18362000000000001</v>
      </c>
      <c r="E5370" s="1">
        <v>1.5437000000000001</v>
      </c>
      <c r="F5370" s="1">
        <v>-7.0261999999999998E-3</v>
      </c>
      <c r="G5370" s="1"/>
      <c r="H5370" s="1"/>
      <c r="I5370" s="1"/>
      <c r="J5370" s="1"/>
      <c r="K5370" s="1"/>
      <c r="L5370" s="1"/>
      <c r="M5370" s="1"/>
      <c r="N5370" s="78"/>
      <c r="O5370" s="1"/>
      <c r="P5370" s="1"/>
      <c r="Q5370" s="1"/>
    </row>
    <row r="5371" spans="1:17" x14ac:dyDescent="0.25">
      <c r="A5371" t="str">
        <f t="shared" si="83"/>
        <v>8_322</v>
      </c>
      <c r="B5371" s="1">
        <v>8</v>
      </c>
      <c r="C5371" s="1">
        <v>322</v>
      </c>
      <c r="D5371" s="1">
        <v>-0.19958000000000001</v>
      </c>
      <c r="E5371" s="1">
        <v>1.5436000000000001</v>
      </c>
      <c r="F5371" s="1">
        <v>1.2441000000000001E-2</v>
      </c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</row>
    <row r="5372" spans="1:17" x14ac:dyDescent="0.25">
      <c r="A5372" t="str">
        <f t="shared" si="83"/>
        <v>8_323</v>
      </c>
      <c r="B5372" s="1">
        <v>8</v>
      </c>
      <c r="C5372" s="1">
        <v>323</v>
      </c>
      <c r="D5372" s="1">
        <v>0.16233</v>
      </c>
      <c r="E5372" s="1">
        <v>1.5435000000000001</v>
      </c>
      <c r="F5372" s="1">
        <v>1.1348E-2</v>
      </c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</row>
    <row r="5373" spans="1:17" x14ac:dyDescent="0.25">
      <c r="A5373" t="str">
        <f t="shared" si="83"/>
        <v>8_324</v>
      </c>
      <c r="B5373" s="1">
        <v>8</v>
      </c>
      <c r="C5373" s="1">
        <v>324</v>
      </c>
      <c r="D5373" s="1">
        <v>0.67695000000000005</v>
      </c>
      <c r="E5373" s="1">
        <v>1.544</v>
      </c>
      <c r="F5373" s="1">
        <v>1.9133000000000001E-2</v>
      </c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</row>
    <row r="5374" spans="1:17" x14ac:dyDescent="0.25">
      <c r="A5374" t="str">
        <f t="shared" si="83"/>
        <v>8_325</v>
      </c>
      <c r="B5374" s="1">
        <v>8</v>
      </c>
      <c r="C5374" s="1">
        <v>325</v>
      </c>
      <c r="D5374" s="1">
        <v>1.1443000000000001</v>
      </c>
      <c r="E5374" s="1">
        <v>1.5451999999999999</v>
      </c>
      <c r="F5374" s="1">
        <v>3.5562000000000003E-2</v>
      </c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</row>
    <row r="5375" spans="1:17" x14ac:dyDescent="0.25">
      <c r="A5375" t="str">
        <f t="shared" si="83"/>
        <v>8_326</v>
      </c>
      <c r="B5375" s="1">
        <v>8</v>
      </c>
      <c r="C5375" s="1">
        <v>326</v>
      </c>
      <c r="D5375" s="1">
        <v>1.0575000000000001</v>
      </c>
      <c r="E5375" s="1">
        <v>1.5463</v>
      </c>
      <c r="F5375" s="1">
        <v>4.8319000000000001E-3</v>
      </c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</row>
    <row r="5376" spans="1:17" x14ac:dyDescent="0.25">
      <c r="A5376" t="str">
        <f t="shared" si="83"/>
        <v>8_327</v>
      </c>
      <c r="B5376" s="1">
        <v>8</v>
      </c>
      <c r="C5376" s="1">
        <v>327</v>
      </c>
      <c r="D5376" s="1">
        <v>1.3372999999999999</v>
      </c>
      <c r="E5376" s="1">
        <v>1.5479000000000001</v>
      </c>
      <c r="F5376" s="1">
        <v>9.3658000000000005E-3</v>
      </c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</row>
    <row r="5377" spans="1:17" x14ac:dyDescent="0.25">
      <c r="A5377" t="str">
        <f t="shared" si="83"/>
        <v>8_328</v>
      </c>
      <c r="B5377" s="1">
        <v>8</v>
      </c>
      <c r="C5377" s="1">
        <v>328</v>
      </c>
      <c r="D5377" s="1">
        <v>1.7616000000000001</v>
      </c>
      <c r="E5377" s="1">
        <v>1.5498000000000001</v>
      </c>
      <c r="F5377" s="1">
        <v>-1.0054E-3</v>
      </c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</row>
    <row r="5378" spans="1:17" x14ac:dyDescent="0.25">
      <c r="A5378" t="str">
        <f t="shared" si="83"/>
        <v>8_329</v>
      </c>
      <c r="B5378" s="1">
        <v>8</v>
      </c>
      <c r="C5378" s="1">
        <v>329</v>
      </c>
      <c r="D5378" s="1">
        <v>2.1663999999999999</v>
      </c>
      <c r="E5378" s="1">
        <v>1.5524</v>
      </c>
      <c r="F5378" s="1">
        <v>1.1992999999999999E-3</v>
      </c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</row>
    <row r="5379" spans="1:17" x14ac:dyDescent="0.25">
      <c r="A5379" t="str">
        <f t="shared" ref="A5379:A5442" si="84">B5379&amp;"_"&amp;C5379</f>
        <v>8_330</v>
      </c>
      <c r="B5379" s="1">
        <v>8</v>
      </c>
      <c r="C5379" s="1">
        <v>330</v>
      </c>
      <c r="D5379" s="1">
        <v>1.56</v>
      </c>
      <c r="E5379" s="1">
        <v>1.5548999999999999</v>
      </c>
      <c r="F5379" s="1">
        <v>-4.4443E-3</v>
      </c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</row>
    <row r="5380" spans="1:17" x14ac:dyDescent="0.25">
      <c r="A5380" t="str">
        <f t="shared" si="84"/>
        <v>8_331</v>
      </c>
      <c r="B5380" s="1">
        <v>8</v>
      </c>
      <c r="C5380" s="1">
        <v>331</v>
      </c>
      <c r="D5380" s="1">
        <v>1.3931</v>
      </c>
      <c r="E5380" s="1">
        <v>1.5569</v>
      </c>
      <c r="F5380" s="1">
        <v>-1.8228999999999999E-2</v>
      </c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</row>
    <row r="5381" spans="1:17" x14ac:dyDescent="0.25">
      <c r="A5381" t="str">
        <f t="shared" si="84"/>
        <v>8_332</v>
      </c>
      <c r="B5381" s="1">
        <v>8</v>
      </c>
      <c r="C5381" s="1">
        <v>332</v>
      </c>
      <c r="D5381" s="1">
        <v>1.4863</v>
      </c>
      <c r="E5381" s="1">
        <v>1.5588</v>
      </c>
      <c r="F5381" s="1">
        <v>-4.2846000000000004E-3</v>
      </c>
      <c r="G5381" s="1"/>
      <c r="H5381" s="1"/>
      <c r="I5381" s="1"/>
      <c r="J5381" s="1"/>
      <c r="K5381" s="1"/>
      <c r="L5381" s="1"/>
      <c r="M5381" s="1"/>
      <c r="N5381" s="78"/>
      <c r="O5381" s="1"/>
      <c r="P5381" s="1"/>
      <c r="Q5381" s="1"/>
    </row>
    <row r="5382" spans="1:17" x14ac:dyDescent="0.25">
      <c r="A5382" t="str">
        <f t="shared" si="84"/>
        <v>8_333</v>
      </c>
      <c r="B5382" s="1">
        <v>8</v>
      </c>
      <c r="C5382" s="1">
        <v>333</v>
      </c>
      <c r="D5382" s="1">
        <v>1.4115</v>
      </c>
      <c r="E5382" s="1">
        <v>1.5605</v>
      </c>
      <c r="F5382" s="1">
        <v>-2.7628E-2</v>
      </c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</row>
    <row r="5383" spans="1:17" x14ac:dyDescent="0.25">
      <c r="A5383" t="str">
        <f t="shared" si="84"/>
        <v>8_334</v>
      </c>
      <c r="B5383" s="1">
        <v>8</v>
      </c>
      <c r="C5383" s="1">
        <v>334</v>
      </c>
      <c r="D5383" s="1">
        <v>1.1629</v>
      </c>
      <c r="E5383" s="1">
        <v>1.5621</v>
      </c>
      <c r="F5383" s="1">
        <v>-1.1349E-2</v>
      </c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</row>
    <row r="5384" spans="1:17" x14ac:dyDescent="0.25">
      <c r="A5384" t="str">
        <f t="shared" si="84"/>
        <v>8_335</v>
      </c>
      <c r="B5384" s="1">
        <v>8</v>
      </c>
      <c r="C5384" s="1">
        <v>335</v>
      </c>
      <c r="D5384" s="1">
        <v>0.98187000000000002</v>
      </c>
      <c r="E5384" s="1">
        <v>1.5632999999999999</v>
      </c>
      <c r="F5384" s="1">
        <v>1.9941E-2</v>
      </c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</row>
    <row r="5385" spans="1:17" x14ac:dyDescent="0.25">
      <c r="A5385" t="str">
        <f t="shared" si="84"/>
        <v>8_336</v>
      </c>
      <c r="B5385" s="1">
        <v>8</v>
      </c>
      <c r="C5385" s="1">
        <v>336</v>
      </c>
      <c r="D5385" s="1">
        <v>0.72804999999999997</v>
      </c>
      <c r="E5385" s="1">
        <v>1.5644</v>
      </c>
      <c r="F5385" s="1">
        <v>-7.0472000000000004E-4</v>
      </c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</row>
    <row r="5386" spans="1:17" x14ac:dyDescent="0.25">
      <c r="A5386" t="str">
        <f t="shared" si="84"/>
        <v>8_337</v>
      </c>
      <c r="B5386" s="1">
        <v>8</v>
      </c>
      <c r="C5386" s="1">
        <v>337</v>
      </c>
      <c r="D5386" s="1">
        <v>1.1758999999999999</v>
      </c>
      <c r="E5386" s="1">
        <v>1.5656000000000001</v>
      </c>
      <c r="F5386" s="1">
        <v>8.8673999999999992E-3</v>
      </c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</row>
    <row r="5387" spans="1:17" x14ac:dyDescent="0.25">
      <c r="A5387" t="str">
        <f t="shared" si="84"/>
        <v>8_338</v>
      </c>
      <c r="B5387" s="1">
        <v>8</v>
      </c>
      <c r="C5387" s="1">
        <v>338</v>
      </c>
      <c r="D5387" s="1">
        <v>1.2116</v>
      </c>
      <c r="E5387" s="1">
        <v>1.5671999999999999</v>
      </c>
      <c r="F5387" s="1">
        <v>-2.1547E-2</v>
      </c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</row>
    <row r="5388" spans="1:17" x14ac:dyDescent="0.25">
      <c r="A5388" t="str">
        <f t="shared" si="84"/>
        <v>8_339</v>
      </c>
      <c r="B5388" s="1">
        <v>8</v>
      </c>
      <c r="C5388" s="1">
        <v>339</v>
      </c>
      <c r="D5388" s="1">
        <v>1.7251000000000001</v>
      </c>
      <c r="E5388" s="1">
        <v>1.5689</v>
      </c>
      <c r="F5388" s="1">
        <v>1.2082000000000001E-2</v>
      </c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</row>
    <row r="5389" spans="1:17" x14ac:dyDescent="0.25">
      <c r="A5389" t="str">
        <f t="shared" si="84"/>
        <v>8_340</v>
      </c>
      <c r="B5389" s="1">
        <v>8</v>
      </c>
      <c r="C5389" s="1">
        <v>340</v>
      </c>
      <c r="D5389" s="1">
        <v>2.3107000000000002</v>
      </c>
      <c r="E5389" s="1">
        <v>1.5716000000000001</v>
      </c>
      <c r="F5389" s="1">
        <v>1.2370000000000001E-2</v>
      </c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</row>
    <row r="5390" spans="1:17" x14ac:dyDescent="0.25">
      <c r="A5390" t="str">
        <f t="shared" si="84"/>
        <v>8_341</v>
      </c>
      <c r="B5390" s="1">
        <v>8</v>
      </c>
      <c r="C5390" s="1">
        <v>341</v>
      </c>
      <c r="D5390" s="1">
        <v>2.3098000000000001</v>
      </c>
      <c r="E5390" s="1">
        <v>1.5746</v>
      </c>
      <c r="F5390" s="1">
        <v>-1.1938000000000001E-2</v>
      </c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</row>
    <row r="5391" spans="1:17" x14ac:dyDescent="0.25">
      <c r="A5391" t="str">
        <f t="shared" si="84"/>
        <v>8_342</v>
      </c>
      <c r="B5391" s="1">
        <v>8</v>
      </c>
      <c r="C5391" s="1">
        <v>342</v>
      </c>
      <c r="D5391" s="1">
        <v>2.3794</v>
      </c>
      <c r="E5391" s="1">
        <v>1.5774999999999999</v>
      </c>
      <c r="F5391" s="1">
        <v>1.7141E-2</v>
      </c>
      <c r="G5391" s="1"/>
      <c r="H5391" s="1"/>
      <c r="I5391" s="1"/>
      <c r="J5391" s="1"/>
      <c r="K5391" s="1"/>
      <c r="L5391" s="1"/>
      <c r="M5391" s="1"/>
      <c r="N5391" s="1"/>
      <c r="O5391" s="1"/>
      <c r="P5391" s="78"/>
      <c r="Q5391" s="78"/>
    </row>
    <row r="5392" spans="1:17" x14ac:dyDescent="0.25">
      <c r="A5392" t="str">
        <f t="shared" si="84"/>
        <v>8_343</v>
      </c>
      <c r="B5392" s="1">
        <v>8</v>
      </c>
      <c r="C5392" s="1">
        <v>343</v>
      </c>
      <c r="D5392" s="1">
        <v>2.3597999999999999</v>
      </c>
      <c r="E5392" s="1">
        <v>1.5808</v>
      </c>
      <c r="F5392" s="1">
        <v>9.1926000000000004E-3</v>
      </c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</row>
    <row r="5393" spans="1:17" x14ac:dyDescent="0.25">
      <c r="A5393" t="str">
        <f t="shared" si="84"/>
        <v>8_344</v>
      </c>
      <c r="B5393" s="1">
        <v>8</v>
      </c>
      <c r="C5393" s="1">
        <v>344</v>
      </c>
      <c r="D5393" s="1">
        <v>2.4310999999999998</v>
      </c>
      <c r="E5393" s="1">
        <v>1.5839000000000001</v>
      </c>
      <c r="F5393" s="1">
        <v>9.5708000000000008E-3</v>
      </c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</row>
    <row r="5394" spans="1:17" x14ac:dyDescent="0.25">
      <c r="A5394" t="str">
        <f t="shared" si="84"/>
        <v>8_345</v>
      </c>
      <c r="B5394" s="1">
        <v>8</v>
      </c>
      <c r="C5394" s="1">
        <v>345</v>
      </c>
      <c r="D5394" s="1">
        <v>2.2042999999999999</v>
      </c>
      <c r="E5394" s="1">
        <v>1.5869</v>
      </c>
      <c r="F5394" s="1">
        <v>-2.7587000000000002E-3</v>
      </c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</row>
    <row r="5395" spans="1:17" x14ac:dyDescent="0.25">
      <c r="A5395" t="str">
        <f t="shared" si="84"/>
        <v>8_346</v>
      </c>
      <c r="B5395" s="1">
        <v>8</v>
      </c>
      <c r="C5395" s="1">
        <v>346</v>
      </c>
      <c r="D5395" s="1">
        <v>2.1751999999999998</v>
      </c>
      <c r="E5395" s="1">
        <v>1.59</v>
      </c>
      <c r="F5395" s="1">
        <v>-3.5749000000000002E-3</v>
      </c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</row>
    <row r="5396" spans="1:17" x14ac:dyDescent="0.25">
      <c r="A5396" t="str">
        <f t="shared" si="84"/>
        <v>8_347</v>
      </c>
      <c r="B5396" s="1">
        <v>8</v>
      </c>
      <c r="C5396" s="1">
        <v>347</v>
      </c>
      <c r="D5396" s="1">
        <v>2.2397999999999998</v>
      </c>
      <c r="E5396" s="1">
        <v>1.5928</v>
      </c>
      <c r="F5396" s="1">
        <v>1.5681E-2</v>
      </c>
      <c r="G5396" s="1"/>
      <c r="H5396" s="1"/>
      <c r="I5396" s="1"/>
      <c r="J5396" s="1"/>
      <c r="K5396" s="1"/>
      <c r="L5396" s="1"/>
      <c r="M5396" s="1"/>
      <c r="N5396" s="1"/>
      <c r="O5396" s="1"/>
      <c r="P5396" s="78"/>
      <c r="Q5396" s="78"/>
    </row>
    <row r="5397" spans="1:17" x14ac:dyDescent="0.25">
      <c r="A5397" t="str">
        <f t="shared" si="84"/>
        <v>8_348</v>
      </c>
      <c r="B5397" s="1">
        <v>8</v>
      </c>
      <c r="C5397" s="1">
        <v>348</v>
      </c>
      <c r="D5397" s="1">
        <v>1.9429000000000001</v>
      </c>
      <c r="E5397" s="1">
        <v>1.5959000000000001</v>
      </c>
      <c r="F5397" s="1">
        <v>1.7656999999999999E-2</v>
      </c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</row>
    <row r="5398" spans="1:17" x14ac:dyDescent="0.25">
      <c r="A5398" t="str">
        <f t="shared" si="84"/>
        <v>8_349</v>
      </c>
      <c r="B5398" s="1">
        <v>8</v>
      </c>
      <c r="C5398" s="1">
        <v>349</v>
      </c>
      <c r="D5398" s="1">
        <v>1.9302999999999999</v>
      </c>
      <c r="E5398" s="1">
        <v>1.5985</v>
      </c>
      <c r="F5398" s="1">
        <v>-7.3588999999999998E-3</v>
      </c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</row>
    <row r="5399" spans="1:17" x14ac:dyDescent="0.25">
      <c r="A5399" t="str">
        <f t="shared" si="84"/>
        <v>8_350</v>
      </c>
      <c r="B5399" s="1">
        <v>8</v>
      </c>
      <c r="C5399" s="1">
        <v>350</v>
      </c>
      <c r="D5399" s="1">
        <v>1.8439000000000001</v>
      </c>
      <c r="E5399" s="1">
        <v>1.6009</v>
      </c>
      <c r="F5399" s="1">
        <v>3.3230999999999998E-3</v>
      </c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</row>
    <row r="5400" spans="1:17" x14ac:dyDescent="0.25">
      <c r="A5400" t="str">
        <f t="shared" si="84"/>
        <v>8_351</v>
      </c>
      <c r="B5400" s="1">
        <v>8</v>
      </c>
      <c r="C5400" s="1">
        <v>351</v>
      </c>
      <c r="D5400" s="1">
        <v>2.0777999999999999</v>
      </c>
      <c r="E5400" s="1">
        <v>1.6037999999999999</v>
      </c>
      <c r="F5400" s="1">
        <v>1.4715000000000001E-2</v>
      </c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</row>
    <row r="5401" spans="1:17" x14ac:dyDescent="0.25">
      <c r="A5401" t="str">
        <f t="shared" si="84"/>
        <v>8_352</v>
      </c>
      <c r="B5401" s="1">
        <v>8</v>
      </c>
      <c r="C5401" s="1">
        <v>352</v>
      </c>
      <c r="D5401" s="1">
        <v>2.2563</v>
      </c>
      <c r="E5401" s="1">
        <v>1.6067</v>
      </c>
      <c r="F5401" s="1">
        <v>1.0817E-2</v>
      </c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</row>
    <row r="5402" spans="1:17" x14ac:dyDescent="0.25">
      <c r="A5402" t="str">
        <f t="shared" si="84"/>
        <v>8_353</v>
      </c>
      <c r="B5402" s="1">
        <v>8</v>
      </c>
      <c r="C5402" s="1">
        <v>353</v>
      </c>
      <c r="D5402" s="1">
        <v>2.1278000000000001</v>
      </c>
      <c r="E5402" s="1">
        <v>1.6096999999999999</v>
      </c>
      <c r="F5402" s="1">
        <v>3.1137999999999999E-2</v>
      </c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</row>
    <row r="5403" spans="1:17" x14ac:dyDescent="0.25">
      <c r="A5403" t="str">
        <f t="shared" si="84"/>
        <v>8_354</v>
      </c>
      <c r="B5403" s="1">
        <v>8</v>
      </c>
      <c r="C5403" s="1">
        <v>354</v>
      </c>
      <c r="D5403" s="1">
        <v>2.0847000000000002</v>
      </c>
      <c r="E5403" s="1">
        <v>1.6123000000000001</v>
      </c>
      <c r="F5403" s="1">
        <v>-2.2751E-4</v>
      </c>
      <c r="G5403" s="1"/>
      <c r="H5403" s="1"/>
      <c r="I5403" s="1"/>
      <c r="J5403" s="1"/>
      <c r="K5403" s="1"/>
      <c r="L5403" s="78"/>
      <c r="M5403" s="1"/>
      <c r="N5403" s="1"/>
      <c r="O5403" s="1"/>
      <c r="P5403" s="1"/>
      <c r="Q5403" s="1"/>
    </row>
    <row r="5404" spans="1:17" x14ac:dyDescent="0.25">
      <c r="A5404" t="str">
        <f t="shared" si="84"/>
        <v>8_355</v>
      </c>
      <c r="B5404" s="1">
        <v>8</v>
      </c>
      <c r="C5404" s="1">
        <v>355</v>
      </c>
      <c r="D5404" s="1">
        <v>1.823</v>
      </c>
      <c r="E5404" s="1">
        <v>1.6149</v>
      </c>
      <c r="F5404" s="1">
        <v>2.9545999999999999E-4</v>
      </c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</row>
    <row r="5405" spans="1:17" x14ac:dyDescent="0.25">
      <c r="A5405" t="str">
        <f t="shared" si="84"/>
        <v>8_356</v>
      </c>
      <c r="B5405" s="1">
        <v>8</v>
      </c>
      <c r="C5405" s="1">
        <v>356</v>
      </c>
      <c r="D5405" s="1">
        <v>1.5766</v>
      </c>
      <c r="E5405" s="1">
        <v>1.6173</v>
      </c>
      <c r="F5405" s="1">
        <v>2.4466000000000002E-2</v>
      </c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</row>
    <row r="5406" spans="1:17" x14ac:dyDescent="0.25">
      <c r="A5406" t="str">
        <f t="shared" si="84"/>
        <v>8_357</v>
      </c>
      <c r="B5406" s="1">
        <v>8</v>
      </c>
      <c r="C5406" s="1">
        <v>357</v>
      </c>
      <c r="D5406" s="1">
        <v>1.2738</v>
      </c>
      <c r="E5406" s="1">
        <v>1.6193</v>
      </c>
      <c r="F5406" s="1">
        <v>1.3335E-2</v>
      </c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</row>
    <row r="5407" spans="1:17" x14ac:dyDescent="0.25">
      <c r="A5407" t="str">
        <f t="shared" si="84"/>
        <v>8_358</v>
      </c>
      <c r="B5407" s="1">
        <v>8</v>
      </c>
      <c r="C5407" s="1">
        <v>358</v>
      </c>
      <c r="D5407" s="1">
        <v>1.5707</v>
      </c>
      <c r="E5407" s="1">
        <v>1.6213</v>
      </c>
      <c r="F5407" s="1">
        <v>8.8953999999999995E-3</v>
      </c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</row>
    <row r="5408" spans="1:17" x14ac:dyDescent="0.25">
      <c r="A5408" t="str">
        <f t="shared" si="84"/>
        <v>8_359</v>
      </c>
      <c r="B5408" s="1">
        <v>8</v>
      </c>
      <c r="C5408" s="1">
        <v>359</v>
      </c>
      <c r="D5408" s="1">
        <v>1.3268</v>
      </c>
      <c r="E5408" s="1">
        <v>1.6234</v>
      </c>
      <c r="F5408" s="1">
        <v>-1.3634E-2</v>
      </c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</row>
    <row r="5409" spans="1:17" x14ac:dyDescent="0.25">
      <c r="A5409" t="str">
        <f t="shared" si="84"/>
        <v>8_360</v>
      </c>
      <c r="B5409" s="1">
        <v>8</v>
      </c>
      <c r="C5409" s="1">
        <v>360</v>
      </c>
      <c r="D5409" s="1">
        <v>1.1443000000000001</v>
      </c>
      <c r="E5409" s="1">
        <v>1.6248</v>
      </c>
      <c r="F5409" s="1">
        <v>1.4306E-3</v>
      </c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</row>
    <row r="5410" spans="1:17" x14ac:dyDescent="0.25">
      <c r="A5410" t="str">
        <f t="shared" si="84"/>
        <v>8_361</v>
      </c>
      <c r="B5410" s="1">
        <v>8</v>
      </c>
      <c r="C5410" s="1">
        <v>361</v>
      </c>
      <c r="D5410" s="1">
        <v>1.4339999999999999</v>
      </c>
      <c r="E5410" s="1">
        <v>1.6266</v>
      </c>
      <c r="F5410" s="1">
        <v>1.4591999999999999E-3</v>
      </c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</row>
    <row r="5411" spans="1:17" x14ac:dyDescent="0.25">
      <c r="A5411" t="str">
        <f t="shared" si="84"/>
        <v>8_362</v>
      </c>
      <c r="B5411" s="1">
        <v>8</v>
      </c>
      <c r="C5411" s="1">
        <v>362</v>
      </c>
      <c r="D5411" s="1">
        <v>1.4994000000000001</v>
      </c>
      <c r="E5411" s="1">
        <v>1.6287</v>
      </c>
      <c r="F5411" s="1">
        <v>-6.7822999999999998E-3</v>
      </c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</row>
    <row r="5412" spans="1:17" x14ac:dyDescent="0.25">
      <c r="A5412" t="str">
        <f t="shared" si="84"/>
        <v>8_363</v>
      </c>
      <c r="B5412" s="1">
        <v>8</v>
      </c>
      <c r="C5412" s="1">
        <v>363</v>
      </c>
      <c r="D5412" s="1">
        <v>1.6222000000000001</v>
      </c>
      <c r="E5412" s="1">
        <v>1.6309</v>
      </c>
      <c r="F5412" s="1">
        <v>-8.7940999999999996E-4</v>
      </c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</row>
    <row r="5413" spans="1:17" x14ac:dyDescent="0.25">
      <c r="A5413" t="str">
        <f t="shared" si="84"/>
        <v>8_364</v>
      </c>
      <c r="B5413" s="1">
        <v>8</v>
      </c>
      <c r="C5413" s="1">
        <v>364</v>
      </c>
      <c r="D5413" s="1">
        <v>1.5878000000000001</v>
      </c>
      <c r="E5413" s="1">
        <v>1.6332</v>
      </c>
      <c r="F5413" s="1">
        <v>-1.222E-2</v>
      </c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</row>
    <row r="5414" spans="1:17" x14ac:dyDescent="0.25">
      <c r="A5414" t="str">
        <f t="shared" si="84"/>
        <v>8_365</v>
      </c>
      <c r="B5414" s="1">
        <v>8</v>
      </c>
      <c r="C5414" s="1">
        <v>365</v>
      </c>
      <c r="D5414" s="1">
        <v>1.3116000000000001</v>
      </c>
      <c r="E5414" s="1">
        <v>1.6352</v>
      </c>
      <c r="F5414" s="1">
        <v>1.3749000000000001E-2</v>
      </c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</row>
    <row r="5415" spans="1:17" x14ac:dyDescent="0.25">
      <c r="A5415" t="str">
        <f t="shared" si="84"/>
        <v>8_366</v>
      </c>
      <c r="B5415" s="1">
        <v>8</v>
      </c>
      <c r="C5415" s="1">
        <v>366</v>
      </c>
      <c r="D5415" s="1">
        <v>0.90771000000000002</v>
      </c>
      <c r="E5415" s="1">
        <v>1.6369</v>
      </c>
      <c r="F5415" s="1">
        <v>-2.1250000000000002E-2</v>
      </c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</row>
    <row r="5416" spans="1:17" x14ac:dyDescent="0.25">
      <c r="A5416" t="str">
        <f t="shared" si="84"/>
        <v>8_367</v>
      </c>
      <c r="B5416" s="1">
        <v>8</v>
      </c>
      <c r="C5416" s="1">
        <v>367</v>
      </c>
      <c r="D5416" s="1">
        <v>1.0415000000000001</v>
      </c>
      <c r="E5416" s="1">
        <v>1.6382000000000001</v>
      </c>
      <c r="F5416" s="1">
        <v>-6.1659000000000002E-3</v>
      </c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</row>
    <row r="5417" spans="1:17" x14ac:dyDescent="0.25">
      <c r="A5417" t="str">
        <f t="shared" si="84"/>
        <v>8_368</v>
      </c>
      <c r="B5417" s="1">
        <v>8</v>
      </c>
      <c r="C5417" s="1">
        <v>368</v>
      </c>
      <c r="D5417" s="1">
        <v>0.93286999999999998</v>
      </c>
      <c r="E5417" s="1">
        <v>1.6394</v>
      </c>
      <c r="F5417" s="1">
        <v>-7.5909999999999997E-3</v>
      </c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</row>
    <row r="5418" spans="1:17" x14ac:dyDescent="0.25">
      <c r="A5418" t="str">
        <f t="shared" si="84"/>
        <v>8_369</v>
      </c>
      <c r="B5418" s="1">
        <v>8</v>
      </c>
      <c r="C5418" s="1">
        <v>369</v>
      </c>
      <c r="D5418" s="1">
        <v>1.1041000000000001</v>
      </c>
      <c r="E5418" s="1">
        <v>1.6409</v>
      </c>
      <c r="F5418" s="1">
        <v>5.5888999999999999E-3</v>
      </c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</row>
    <row r="5419" spans="1:17" x14ac:dyDescent="0.25">
      <c r="A5419" t="str">
        <f t="shared" si="84"/>
        <v>8_370</v>
      </c>
      <c r="B5419" s="1">
        <v>8</v>
      </c>
      <c r="C5419" s="1">
        <v>370</v>
      </c>
      <c r="D5419" s="1">
        <v>1.5177</v>
      </c>
      <c r="E5419" s="1">
        <v>1.6426000000000001</v>
      </c>
      <c r="F5419" s="1">
        <v>1.932E-2</v>
      </c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</row>
    <row r="5420" spans="1:17" x14ac:dyDescent="0.25">
      <c r="A5420" t="str">
        <f t="shared" si="84"/>
        <v>8_371</v>
      </c>
      <c r="B5420" s="1">
        <v>8</v>
      </c>
      <c r="C5420" s="1">
        <v>371</v>
      </c>
      <c r="D5420" s="1">
        <v>0.94267000000000001</v>
      </c>
      <c r="E5420" s="1">
        <v>1.6445000000000001</v>
      </c>
      <c r="F5420" s="1">
        <v>-1.46E-2</v>
      </c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</row>
    <row r="5421" spans="1:17" x14ac:dyDescent="0.25">
      <c r="A5421" t="str">
        <f t="shared" si="84"/>
        <v>8_372</v>
      </c>
      <c r="B5421" s="1">
        <v>8</v>
      </c>
      <c r="C5421" s="1">
        <v>372</v>
      </c>
      <c r="D5421" s="1">
        <v>0.99050000000000005</v>
      </c>
      <c r="E5421" s="1">
        <v>1.6457999999999999</v>
      </c>
      <c r="F5421" s="1">
        <v>-1.9771E-2</v>
      </c>
      <c r="G5421" s="1"/>
      <c r="H5421" s="1"/>
      <c r="I5421" s="1"/>
      <c r="J5421" s="1"/>
      <c r="K5421" s="1"/>
      <c r="L5421" s="1"/>
      <c r="M5421" s="1"/>
      <c r="N5421" s="1"/>
      <c r="O5421" s="78"/>
      <c r="P5421" s="1"/>
      <c r="Q5421" s="1"/>
    </row>
    <row r="5422" spans="1:17" x14ac:dyDescent="0.25">
      <c r="A5422" t="str">
        <f t="shared" si="84"/>
        <v>8_373</v>
      </c>
      <c r="B5422" s="1">
        <v>8</v>
      </c>
      <c r="C5422" s="1">
        <v>373</v>
      </c>
      <c r="D5422" s="1">
        <v>0.66871999999999998</v>
      </c>
      <c r="E5422" s="1">
        <v>1.6468</v>
      </c>
      <c r="F5422" s="1">
        <v>-5.2728000000000002E-3</v>
      </c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</row>
    <row r="5423" spans="1:17" x14ac:dyDescent="0.25">
      <c r="A5423" t="str">
        <f t="shared" si="84"/>
        <v>8_374</v>
      </c>
      <c r="B5423" s="1">
        <v>8</v>
      </c>
      <c r="C5423" s="1">
        <v>374</v>
      </c>
      <c r="D5423" s="1">
        <v>0.21035000000000001</v>
      </c>
      <c r="E5423" s="1">
        <v>1.6474</v>
      </c>
      <c r="F5423" s="1">
        <v>2.5829999999999998E-3</v>
      </c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</row>
    <row r="5424" spans="1:17" x14ac:dyDescent="0.25">
      <c r="A5424" t="str">
        <f t="shared" si="84"/>
        <v>8_375</v>
      </c>
      <c r="B5424" s="1">
        <v>8</v>
      </c>
      <c r="C5424" s="1">
        <v>375</v>
      </c>
      <c r="D5424" s="1">
        <v>0.46589000000000003</v>
      </c>
      <c r="E5424" s="1">
        <v>1.6477999999999999</v>
      </c>
      <c r="F5424" s="1">
        <v>-3.8919999999999997E-4</v>
      </c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</row>
    <row r="5425" spans="1:17" x14ac:dyDescent="0.25">
      <c r="A5425" t="str">
        <f t="shared" si="84"/>
        <v>8_376</v>
      </c>
      <c r="B5425" s="1">
        <v>8</v>
      </c>
      <c r="C5425" s="1">
        <v>376</v>
      </c>
      <c r="D5425" s="1">
        <v>0.76715</v>
      </c>
      <c r="E5425" s="1">
        <v>1.6489</v>
      </c>
      <c r="F5425" s="1">
        <v>-8.4010000000000005E-3</v>
      </c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</row>
    <row r="5426" spans="1:17" x14ac:dyDescent="0.25">
      <c r="A5426" t="str">
        <f t="shared" si="84"/>
        <v>8_377</v>
      </c>
      <c r="B5426" s="1">
        <v>8</v>
      </c>
      <c r="C5426" s="1">
        <v>377</v>
      </c>
      <c r="D5426" s="1">
        <v>0.99104000000000003</v>
      </c>
      <c r="E5426" s="1">
        <v>1.6500999999999999</v>
      </c>
      <c r="F5426" s="1">
        <v>-1.8157E-3</v>
      </c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</row>
    <row r="5427" spans="1:17" x14ac:dyDescent="0.25">
      <c r="A5427" t="str">
        <f t="shared" si="84"/>
        <v>8_378</v>
      </c>
      <c r="B5427" s="1">
        <v>8</v>
      </c>
      <c r="C5427" s="1">
        <v>378</v>
      </c>
      <c r="D5427" s="1">
        <v>1.014</v>
      </c>
      <c r="E5427" s="1">
        <v>1.6515</v>
      </c>
      <c r="F5427" s="1">
        <v>4.0079E-3</v>
      </c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</row>
    <row r="5428" spans="1:17" x14ac:dyDescent="0.25">
      <c r="A5428" t="str">
        <f t="shared" si="84"/>
        <v>8_379</v>
      </c>
      <c r="B5428" s="1">
        <v>8</v>
      </c>
      <c r="C5428" s="1">
        <v>379</v>
      </c>
      <c r="D5428" s="1">
        <v>1.1800999999999999</v>
      </c>
      <c r="E5428" s="1">
        <v>1.653</v>
      </c>
      <c r="F5428" s="1">
        <v>-9.8294000000000003E-3</v>
      </c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</row>
    <row r="5429" spans="1:17" x14ac:dyDescent="0.25">
      <c r="A5429" t="str">
        <f t="shared" si="84"/>
        <v>8_380</v>
      </c>
      <c r="B5429" s="1">
        <v>8</v>
      </c>
      <c r="C5429" s="1">
        <v>380</v>
      </c>
      <c r="D5429" s="1">
        <v>1.0466</v>
      </c>
      <c r="E5429" s="1">
        <v>1.6543000000000001</v>
      </c>
      <c r="F5429" s="1">
        <v>1.4675000000000001E-3</v>
      </c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</row>
    <row r="5430" spans="1:17" x14ac:dyDescent="0.25">
      <c r="A5430" t="str">
        <f t="shared" si="84"/>
        <v>8_381</v>
      </c>
      <c r="B5430" s="1">
        <v>8</v>
      </c>
      <c r="C5430" s="1">
        <v>381</v>
      </c>
      <c r="D5430" s="1">
        <v>0.87578999999999996</v>
      </c>
      <c r="E5430" s="1">
        <v>1.6556</v>
      </c>
      <c r="F5430" s="1">
        <v>3.7928000000000003E-2</v>
      </c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</row>
    <row r="5431" spans="1:17" x14ac:dyDescent="0.25">
      <c r="A5431" t="str">
        <f t="shared" si="84"/>
        <v>8_382</v>
      </c>
      <c r="B5431" s="1">
        <v>8</v>
      </c>
      <c r="C5431" s="1">
        <v>382</v>
      </c>
      <c r="D5431" s="1">
        <v>0.71294000000000002</v>
      </c>
      <c r="E5431" s="1">
        <v>1.6568000000000001</v>
      </c>
      <c r="F5431" s="1">
        <v>-6.6629999999999997E-3</v>
      </c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</row>
    <row r="5432" spans="1:17" x14ac:dyDescent="0.25">
      <c r="A5432" t="str">
        <f t="shared" si="84"/>
        <v>8_383</v>
      </c>
      <c r="B5432" s="1">
        <v>8</v>
      </c>
      <c r="C5432" s="1">
        <v>383</v>
      </c>
      <c r="D5432" s="1">
        <v>0.60984000000000005</v>
      </c>
      <c r="E5432" s="1">
        <v>1.6577</v>
      </c>
      <c r="F5432" s="1">
        <v>8.9437000000000006E-3</v>
      </c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</row>
    <row r="5433" spans="1:17" x14ac:dyDescent="0.25">
      <c r="A5433" t="str">
        <f t="shared" si="84"/>
        <v>8_384</v>
      </c>
      <c r="B5433" s="1">
        <v>8</v>
      </c>
      <c r="C5433" s="1">
        <v>384</v>
      </c>
      <c r="D5433" s="1">
        <v>0.76165000000000005</v>
      </c>
      <c r="E5433" s="1">
        <v>1.6587000000000001</v>
      </c>
      <c r="F5433" s="1">
        <v>-1.8263000000000001E-2</v>
      </c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</row>
    <row r="5434" spans="1:17" x14ac:dyDescent="0.25">
      <c r="A5434" t="str">
        <f t="shared" si="84"/>
        <v>8_385</v>
      </c>
      <c r="B5434" s="1">
        <v>8</v>
      </c>
      <c r="C5434" s="1">
        <v>385</v>
      </c>
      <c r="D5434" s="1">
        <v>0.79584999999999995</v>
      </c>
      <c r="E5434" s="1">
        <v>1.6597</v>
      </c>
      <c r="F5434" s="1">
        <v>1.0397E-2</v>
      </c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</row>
    <row r="5435" spans="1:17" x14ac:dyDescent="0.25">
      <c r="A5435" t="str">
        <f t="shared" si="84"/>
        <v>8_386</v>
      </c>
      <c r="B5435" s="1">
        <v>8</v>
      </c>
      <c r="C5435" s="1">
        <v>386</v>
      </c>
      <c r="D5435" s="1">
        <v>1.0701000000000001</v>
      </c>
      <c r="E5435" s="1">
        <v>1.661</v>
      </c>
      <c r="F5435" s="1">
        <v>9.4102999999999999E-3</v>
      </c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</row>
    <row r="5436" spans="1:17" x14ac:dyDescent="0.25">
      <c r="A5436" t="str">
        <f t="shared" si="84"/>
        <v>8_387</v>
      </c>
      <c r="B5436" s="1">
        <v>8</v>
      </c>
      <c r="C5436" s="1">
        <v>387</v>
      </c>
      <c r="D5436" s="1">
        <v>1.1341000000000001</v>
      </c>
      <c r="E5436" s="1">
        <v>1.6625000000000001</v>
      </c>
      <c r="F5436" s="1">
        <v>-8.8356000000000007E-3</v>
      </c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</row>
    <row r="5437" spans="1:17" x14ac:dyDescent="0.25">
      <c r="A5437" t="str">
        <f t="shared" si="84"/>
        <v>8_388</v>
      </c>
      <c r="B5437" s="1">
        <v>8</v>
      </c>
      <c r="C5437" s="1">
        <v>388</v>
      </c>
      <c r="D5437" s="1">
        <v>0.83204</v>
      </c>
      <c r="E5437" s="1">
        <v>1.6638999999999999</v>
      </c>
      <c r="F5437" s="1">
        <v>-3.0336999999999999E-2</v>
      </c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</row>
    <row r="5438" spans="1:17" x14ac:dyDescent="0.25">
      <c r="A5438" t="str">
        <f t="shared" si="84"/>
        <v>8_389</v>
      </c>
      <c r="B5438" s="1">
        <v>8</v>
      </c>
      <c r="C5438" s="1">
        <v>389</v>
      </c>
      <c r="D5438" s="1">
        <v>1.4413</v>
      </c>
      <c r="E5438" s="1">
        <v>1.6655</v>
      </c>
      <c r="F5438" s="1">
        <v>-5.9703999999999998E-3</v>
      </c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</row>
    <row r="5439" spans="1:17" x14ac:dyDescent="0.25">
      <c r="A5439" t="str">
        <f t="shared" si="84"/>
        <v>8_390</v>
      </c>
      <c r="B5439" s="1">
        <v>8</v>
      </c>
      <c r="C5439" s="1">
        <v>390</v>
      </c>
      <c r="D5439" s="1">
        <v>1.0017</v>
      </c>
      <c r="E5439" s="1">
        <v>1.667</v>
      </c>
      <c r="F5439" s="1">
        <v>-2.0212000000000001E-2</v>
      </c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</row>
    <row r="5440" spans="1:17" x14ac:dyDescent="0.25">
      <c r="A5440" t="str">
        <f t="shared" si="84"/>
        <v>8_391</v>
      </c>
      <c r="B5440" s="1">
        <v>8</v>
      </c>
      <c r="C5440" s="1">
        <v>391</v>
      </c>
      <c r="D5440" s="1">
        <v>1.04</v>
      </c>
      <c r="E5440" s="1">
        <v>1.6681999999999999</v>
      </c>
      <c r="F5440" s="1">
        <v>1.6612E-3</v>
      </c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</row>
    <row r="5441" spans="1:17" x14ac:dyDescent="0.25">
      <c r="A5441" t="str">
        <f t="shared" si="84"/>
        <v>8_392</v>
      </c>
      <c r="B5441" s="1">
        <v>8</v>
      </c>
      <c r="C5441" s="1">
        <v>392</v>
      </c>
      <c r="D5441" s="1">
        <v>1.6371</v>
      </c>
      <c r="E5441" s="1">
        <v>1.6701999999999999</v>
      </c>
      <c r="F5441" s="1">
        <v>2.7833E-2</v>
      </c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</row>
    <row r="5442" spans="1:17" x14ac:dyDescent="0.25">
      <c r="A5442" t="str">
        <f t="shared" si="84"/>
        <v>8_393</v>
      </c>
      <c r="B5442" s="1">
        <v>8</v>
      </c>
      <c r="C5442" s="1">
        <v>393</v>
      </c>
      <c r="D5442" s="1">
        <v>1.5988</v>
      </c>
      <c r="E5442" s="1">
        <v>1.6724000000000001</v>
      </c>
      <c r="F5442" s="1">
        <v>3.7794999999999999E-3</v>
      </c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</row>
    <row r="5443" spans="1:17" x14ac:dyDescent="0.25">
      <c r="A5443" t="str">
        <f t="shared" ref="A5443:A5506" si="85">B5443&amp;"_"&amp;C5443</f>
        <v>8_394</v>
      </c>
      <c r="B5443" s="1">
        <v>8</v>
      </c>
      <c r="C5443" s="1">
        <v>394</v>
      </c>
      <c r="D5443" s="1">
        <v>1.4639</v>
      </c>
      <c r="E5443" s="1">
        <v>1.6745000000000001</v>
      </c>
      <c r="F5443" s="1">
        <v>-1.7989000000000002E-2</v>
      </c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</row>
    <row r="5444" spans="1:17" x14ac:dyDescent="0.25">
      <c r="A5444" t="str">
        <f t="shared" si="85"/>
        <v>8_395</v>
      </c>
      <c r="B5444" s="1">
        <v>8</v>
      </c>
      <c r="C5444" s="1">
        <v>395</v>
      </c>
      <c r="D5444" s="1">
        <v>1.1475</v>
      </c>
      <c r="E5444" s="1">
        <v>1.6763999999999999</v>
      </c>
      <c r="F5444" s="1">
        <v>-1.6820999999999999E-2</v>
      </c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</row>
    <row r="5445" spans="1:17" x14ac:dyDescent="0.25">
      <c r="A5445" t="str">
        <f t="shared" si="85"/>
        <v>8_396</v>
      </c>
      <c r="B5445" s="1">
        <v>8</v>
      </c>
      <c r="C5445" s="1">
        <v>396</v>
      </c>
      <c r="D5445" s="1">
        <v>1.2426999999999999</v>
      </c>
      <c r="E5445" s="1">
        <v>1.6780999999999999</v>
      </c>
      <c r="F5445" s="1">
        <v>3.5571999999999999E-3</v>
      </c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</row>
    <row r="5446" spans="1:17" x14ac:dyDescent="0.25">
      <c r="A5446" t="str">
        <f t="shared" si="85"/>
        <v>8_397</v>
      </c>
      <c r="B5446" s="1">
        <v>8</v>
      </c>
      <c r="C5446" s="1">
        <v>397</v>
      </c>
      <c r="D5446" s="1">
        <v>1.3109</v>
      </c>
      <c r="E5446" s="1">
        <v>1.68</v>
      </c>
      <c r="F5446" s="1">
        <v>9.9964000000000008E-3</v>
      </c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</row>
    <row r="5447" spans="1:17" x14ac:dyDescent="0.25">
      <c r="A5447" t="str">
        <f t="shared" si="85"/>
        <v>8_398</v>
      </c>
      <c r="B5447" s="1">
        <v>8</v>
      </c>
      <c r="C5447" s="1">
        <v>398</v>
      </c>
      <c r="D5447" s="1">
        <v>1.4910000000000001</v>
      </c>
      <c r="E5447" s="1">
        <v>1.6818</v>
      </c>
      <c r="F5447" s="1">
        <v>-7.1457999999999999E-3</v>
      </c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</row>
    <row r="5448" spans="1:17" x14ac:dyDescent="0.25">
      <c r="A5448" t="str">
        <f t="shared" si="85"/>
        <v>8_399</v>
      </c>
      <c r="B5448" s="1">
        <v>8</v>
      </c>
      <c r="C5448" s="1">
        <v>399</v>
      </c>
      <c r="D5448" s="1">
        <v>1.782</v>
      </c>
      <c r="E5448" s="1">
        <v>1.6840999999999999</v>
      </c>
      <c r="F5448" s="1">
        <v>5.0480999999999998E-3</v>
      </c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</row>
    <row r="5449" spans="1:17" x14ac:dyDescent="0.25">
      <c r="A5449" t="str">
        <f t="shared" si="85"/>
        <v>8_400</v>
      </c>
      <c r="B5449" s="1">
        <v>8</v>
      </c>
      <c r="C5449" s="1">
        <v>400</v>
      </c>
      <c r="D5449" s="1">
        <v>1.2102999999999999</v>
      </c>
      <c r="E5449" s="1">
        <v>1.6862999999999999</v>
      </c>
      <c r="F5449" s="1">
        <v>6.2792999999999998E-3</v>
      </c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</row>
    <row r="5450" spans="1:17" x14ac:dyDescent="0.25">
      <c r="A5450" t="str">
        <f t="shared" si="85"/>
        <v>8_401</v>
      </c>
      <c r="B5450" s="1">
        <v>8</v>
      </c>
      <c r="C5450" s="1">
        <v>401</v>
      </c>
      <c r="D5450" s="1">
        <v>0.84275</v>
      </c>
      <c r="E5450" s="1">
        <v>1.6879999999999999</v>
      </c>
      <c r="F5450" s="1">
        <v>-2.1613E-2</v>
      </c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</row>
    <row r="5451" spans="1:17" x14ac:dyDescent="0.25">
      <c r="A5451" t="str">
        <f t="shared" si="85"/>
        <v>8_402</v>
      </c>
      <c r="B5451" s="1">
        <v>8</v>
      </c>
      <c r="C5451" s="1">
        <v>402</v>
      </c>
      <c r="D5451" s="1">
        <v>0.72341</v>
      </c>
      <c r="E5451" s="1">
        <v>1.6889000000000001</v>
      </c>
      <c r="F5451" s="1">
        <v>3.5571999999999999E-3</v>
      </c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</row>
    <row r="5452" spans="1:17" x14ac:dyDescent="0.25">
      <c r="A5452" t="str">
        <f t="shared" si="85"/>
        <v>8_403</v>
      </c>
      <c r="B5452" s="1">
        <v>8</v>
      </c>
      <c r="C5452" s="1">
        <v>403</v>
      </c>
      <c r="D5452" s="1">
        <v>0.40705000000000002</v>
      </c>
      <c r="E5452" s="1">
        <v>1.6895</v>
      </c>
      <c r="F5452" s="1">
        <v>1.9057999999999999E-2</v>
      </c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</row>
    <row r="5453" spans="1:17" x14ac:dyDescent="0.25">
      <c r="A5453" t="str">
        <f t="shared" si="85"/>
        <v>8_404</v>
      </c>
      <c r="B5453" s="1">
        <v>8</v>
      </c>
      <c r="C5453" s="1">
        <v>404</v>
      </c>
      <c r="D5453" s="1">
        <v>0.66449999999999998</v>
      </c>
      <c r="E5453" s="1">
        <v>1.6903999999999999</v>
      </c>
      <c r="F5453" s="1">
        <v>-9.5388000000000001E-3</v>
      </c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</row>
    <row r="5454" spans="1:17" x14ac:dyDescent="0.25">
      <c r="A5454" t="str">
        <f t="shared" si="85"/>
        <v>8_405</v>
      </c>
      <c r="B5454" s="1">
        <v>8</v>
      </c>
      <c r="C5454" s="1">
        <v>405</v>
      </c>
      <c r="D5454" s="1">
        <v>0.94203000000000003</v>
      </c>
      <c r="E5454" s="1">
        <v>1.6914</v>
      </c>
      <c r="F5454" s="1">
        <v>3.6756999999999998E-2</v>
      </c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</row>
    <row r="5455" spans="1:17" x14ac:dyDescent="0.25">
      <c r="A5455" t="str">
        <f t="shared" si="85"/>
        <v>8_406</v>
      </c>
      <c r="B5455" s="1">
        <v>8</v>
      </c>
      <c r="C5455" s="1">
        <v>406</v>
      </c>
      <c r="D5455" s="1">
        <v>0.42725999999999997</v>
      </c>
      <c r="E5455" s="1">
        <v>1.6923999999999999</v>
      </c>
      <c r="F5455" s="1">
        <v>6.0657000000000003E-3</v>
      </c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</row>
    <row r="5456" spans="1:17" x14ac:dyDescent="0.25">
      <c r="A5456" t="str">
        <f t="shared" si="85"/>
        <v>8_407</v>
      </c>
      <c r="B5456" s="1">
        <v>8</v>
      </c>
      <c r="C5456" s="1">
        <v>407</v>
      </c>
      <c r="D5456" s="1">
        <v>0.67767999999999995</v>
      </c>
      <c r="E5456" s="1">
        <v>1.6934</v>
      </c>
      <c r="F5456" s="1">
        <v>1.6172999999999999E-3</v>
      </c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</row>
    <row r="5457" spans="1:17" x14ac:dyDescent="0.25">
      <c r="A5457" t="str">
        <f t="shared" si="85"/>
        <v>8_408</v>
      </c>
      <c r="B5457" s="1">
        <v>8</v>
      </c>
      <c r="C5457" s="1">
        <v>408</v>
      </c>
      <c r="D5457" s="1">
        <v>0.68923999999999996</v>
      </c>
      <c r="E5457" s="1">
        <v>1.6941999999999999</v>
      </c>
      <c r="F5457" s="1">
        <v>-3.1575000000000002E-5</v>
      </c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</row>
    <row r="5458" spans="1:17" x14ac:dyDescent="0.25">
      <c r="A5458" t="str">
        <f t="shared" si="85"/>
        <v>8_409</v>
      </c>
      <c r="B5458" s="1">
        <v>8</v>
      </c>
      <c r="C5458" s="1">
        <v>409</v>
      </c>
      <c r="D5458" s="1">
        <v>0.53480000000000005</v>
      </c>
      <c r="E5458" s="1">
        <v>1.6948000000000001</v>
      </c>
      <c r="F5458" s="1">
        <v>3.5736999999999998E-2</v>
      </c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</row>
    <row r="5459" spans="1:17" x14ac:dyDescent="0.25">
      <c r="A5459" t="str">
        <f t="shared" si="85"/>
        <v>8_410</v>
      </c>
      <c r="B5459" s="1">
        <v>8</v>
      </c>
      <c r="C5459" s="1">
        <v>410</v>
      </c>
      <c r="D5459" s="1">
        <v>1.1855</v>
      </c>
      <c r="E5459" s="1">
        <v>1.6959</v>
      </c>
      <c r="F5459" s="1">
        <v>3.1648999999999997E-2</v>
      </c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</row>
    <row r="5460" spans="1:17" x14ac:dyDescent="0.25">
      <c r="A5460" t="str">
        <f t="shared" si="85"/>
        <v>8_411</v>
      </c>
      <c r="B5460" s="1">
        <v>8</v>
      </c>
      <c r="C5460" s="1">
        <v>411</v>
      </c>
      <c r="D5460" s="1">
        <v>1.4282999999999999</v>
      </c>
      <c r="E5460" s="1">
        <v>1.6978</v>
      </c>
      <c r="F5460" s="1">
        <v>-1.1986E-2</v>
      </c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</row>
    <row r="5461" spans="1:17" x14ac:dyDescent="0.25">
      <c r="A5461" t="str">
        <f t="shared" si="85"/>
        <v>8_412</v>
      </c>
      <c r="B5461" s="1">
        <v>8</v>
      </c>
      <c r="C5461" s="1">
        <v>412</v>
      </c>
      <c r="D5461" s="1">
        <v>1.7841</v>
      </c>
      <c r="E5461" s="1">
        <v>1.7001999999999999</v>
      </c>
      <c r="F5461" s="1">
        <v>-1.4378999999999999E-2</v>
      </c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</row>
    <row r="5462" spans="1:17" x14ac:dyDescent="0.25">
      <c r="A5462" t="str">
        <f t="shared" si="85"/>
        <v>8_413</v>
      </c>
      <c r="B5462" s="1">
        <v>8</v>
      </c>
      <c r="C5462" s="1">
        <v>413</v>
      </c>
      <c r="D5462" s="1">
        <v>1.5072000000000001</v>
      </c>
      <c r="E5462" s="1">
        <v>1.7021999999999999</v>
      </c>
      <c r="F5462" s="1">
        <v>-7.3553999999999998E-3</v>
      </c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</row>
    <row r="5463" spans="1:17" x14ac:dyDescent="0.25">
      <c r="A5463" t="str">
        <f t="shared" si="85"/>
        <v>8_414</v>
      </c>
      <c r="B5463" s="1">
        <v>8</v>
      </c>
      <c r="C5463" s="1">
        <v>414</v>
      </c>
      <c r="D5463" s="1">
        <v>1.5219</v>
      </c>
      <c r="E5463" s="1">
        <v>1.7043999999999999</v>
      </c>
      <c r="F5463" s="1">
        <v>-2.2492999999999999E-2</v>
      </c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</row>
    <row r="5464" spans="1:17" x14ac:dyDescent="0.25">
      <c r="A5464" t="str">
        <f t="shared" si="85"/>
        <v>8_415</v>
      </c>
      <c r="B5464" s="1">
        <v>8</v>
      </c>
      <c r="C5464" s="1">
        <v>415</v>
      </c>
      <c r="D5464" s="1">
        <v>1.5183</v>
      </c>
      <c r="E5464" s="1">
        <v>1.7064999999999999</v>
      </c>
      <c r="F5464" s="1">
        <v>7.9127999999999993E-3</v>
      </c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</row>
    <row r="5465" spans="1:17" x14ac:dyDescent="0.25">
      <c r="A5465" t="str">
        <f t="shared" si="85"/>
        <v>8_416</v>
      </c>
      <c r="B5465" s="1">
        <v>8</v>
      </c>
      <c r="C5465" s="1">
        <v>416</v>
      </c>
      <c r="D5465" s="1">
        <v>1.9006000000000001</v>
      </c>
      <c r="E5465" s="1">
        <v>1.7089000000000001</v>
      </c>
      <c r="F5465" s="1">
        <v>-1.9484000000000001E-2</v>
      </c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</row>
    <row r="5466" spans="1:17" x14ac:dyDescent="0.25">
      <c r="A5466" t="str">
        <f t="shared" si="85"/>
        <v>8_417</v>
      </c>
      <c r="B5466" s="1">
        <v>8</v>
      </c>
      <c r="C5466" s="1">
        <v>417</v>
      </c>
      <c r="D5466" s="1">
        <v>1.6557999999999999</v>
      </c>
      <c r="E5466" s="1">
        <v>1.7113</v>
      </c>
      <c r="F5466" s="1">
        <v>-1.5395999999999999E-3</v>
      </c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</row>
    <row r="5467" spans="1:17" x14ac:dyDescent="0.25">
      <c r="A5467" t="str">
        <f t="shared" si="85"/>
        <v>8_418</v>
      </c>
      <c r="B5467" s="1">
        <v>8</v>
      </c>
      <c r="C5467" s="1">
        <v>418</v>
      </c>
      <c r="D5467" s="1">
        <v>1.659</v>
      </c>
      <c r="E5467" s="1">
        <v>1.7137</v>
      </c>
      <c r="F5467" s="1">
        <v>-7.9141000000000003E-3</v>
      </c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</row>
    <row r="5468" spans="1:17" x14ac:dyDescent="0.25">
      <c r="A5468" t="str">
        <f t="shared" si="85"/>
        <v>8_419</v>
      </c>
      <c r="B5468" s="1">
        <v>8</v>
      </c>
      <c r="C5468" s="1">
        <v>419</v>
      </c>
      <c r="D5468" s="1">
        <v>1.5829</v>
      </c>
      <c r="E5468" s="1">
        <v>1.7162999999999999</v>
      </c>
      <c r="F5468" s="1">
        <v>-7.5465000000000003E-3</v>
      </c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</row>
    <row r="5469" spans="1:17" x14ac:dyDescent="0.25">
      <c r="A5469" t="str">
        <f t="shared" si="85"/>
        <v>8_420</v>
      </c>
      <c r="B5469" s="1">
        <v>8</v>
      </c>
      <c r="C5469" s="1">
        <v>420</v>
      </c>
      <c r="D5469" s="1">
        <v>1.0012000000000001</v>
      </c>
      <c r="E5469" s="1">
        <v>1.7181</v>
      </c>
      <c r="F5469" s="1">
        <v>-2.0101999999999998E-2</v>
      </c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</row>
    <row r="5470" spans="1:17" x14ac:dyDescent="0.25">
      <c r="A5470" t="str">
        <f t="shared" si="85"/>
        <v>8_421</v>
      </c>
      <c r="B5470" s="1">
        <v>8</v>
      </c>
      <c r="C5470" s="1">
        <v>421</v>
      </c>
      <c r="D5470" s="1">
        <v>1.2599</v>
      </c>
      <c r="E5470" s="1">
        <v>1.7195</v>
      </c>
      <c r="F5470" s="1">
        <v>1.7084999999999999E-2</v>
      </c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</row>
    <row r="5471" spans="1:17" x14ac:dyDescent="0.25">
      <c r="A5471" t="str">
        <f t="shared" si="85"/>
        <v>8_422</v>
      </c>
      <c r="B5471" s="1">
        <v>8</v>
      </c>
      <c r="C5471" s="1">
        <v>422</v>
      </c>
      <c r="D5471" s="1">
        <v>1.2362</v>
      </c>
      <c r="E5471" s="1">
        <v>1.7213000000000001</v>
      </c>
      <c r="F5471" s="1">
        <v>-5.0391999999999998E-3</v>
      </c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</row>
    <row r="5472" spans="1:17" x14ac:dyDescent="0.25">
      <c r="A5472" t="str">
        <f t="shared" si="85"/>
        <v>8_423</v>
      </c>
      <c r="B5472" s="1">
        <v>8</v>
      </c>
      <c r="C5472" s="1">
        <v>423</v>
      </c>
      <c r="D5472" s="1">
        <v>1.5183</v>
      </c>
      <c r="E5472" s="1">
        <v>1.7235</v>
      </c>
      <c r="F5472" s="1">
        <v>1.8457999999999999E-2</v>
      </c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</row>
    <row r="5473" spans="1:17" x14ac:dyDescent="0.25">
      <c r="A5473" t="str">
        <f t="shared" si="85"/>
        <v>8_424</v>
      </c>
      <c r="B5473" s="1">
        <v>8</v>
      </c>
      <c r="C5473" s="1">
        <v>424</v>
      </c>
      <c r="D5473" s="1">
        <v>1.5387999999999999</v>
      </c>
      <c r="E5473" s="1">
        <v>1.7257</v>
      </c>
      <c r="F5473" s="1">
        <v>2.1151E-2</v>
      </c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</row>
    <row r="5474" spans="1:17" x14ac:dyDescent="0.25">
      <c r="A5474" t="str">
        <f t="shared" si="85"/>
        <v>8_425</v>
      </c>
      <c r="B5474" s="1">
        <v>8</v>
      </c>
      <c r="C5474" s="1">
        <v>425</v>
      </c>
      <c r="D5474" s="1">
        <v>1.7809999999999999</v>
      </c>
      <c r="E5474" s="1">
        <v>1.7281</v>
      </c>
      <c r="F5474" s="1">
        <v>5.4280999999999999E-3</v>
      </c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</row>
    <row r="5475" spans="1:17" x14ac:dyDescent="0.25">
      <c r="A5475" t="str">
        <f t="shared" si="85"/>
        <v>8_426</v>
      </c>
      <c r="B5475" s="1">
        <v>8</v>
      </c>
      <c r="C5475" s="1">
        <v>426</v>
      </c>
      <c r="D5475" s="1">
        <v>2.2565</v>
      </c>
      <c r="E5475" s="1">
        <v>1.7309000000000001</v>
      </c>
      <c r="F5475" s="1">
        <v>2.0469999999999999E-2</v>
      </c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</row>
    <row r="5476" spans="1:17" x14ac:dyDescent="0.25">
      <c r="A5476" t="str">
        <f t="shared" si="85"/>
        <v>8_427</v>
      </c>
      <c r="B5476" s="1">
        <v>8</v>
      </c>
      <c r="C5476" s="1">
        <v>427</v>
      </c>
      <c r="D5476" s="1">
        <v>2.0531000000000001</v>
      </c>
      <c r="E5476" s="1">
        <v>1.7341</v>
      </c>
      <c r="F5476" s="1">
        <v>-6.3819000000000002E-3</v>
      </c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</row>
    <row r="5477" spans="1:17" x14ac:dyDescent="0.25">
      <c r="A5477" t="str">
        <f t="shared" si="85"/>
        <v>8_428</v>
      </c>
      <c r="B5477" s="1">
        <v>8</v>
      </c>
      <c r="C5477" s="1">
        <v>428</v>
      </c>
      <c r="D5477" s="1">
        <v>2.2021000000000002</v>
      </c>
      <c r="E5477" s="1">
        <v>1.7372000000000001</v>
      </c>
      <c r="F5477" s="1">
        <v>-5.2991000000000002E-3</v>
      </c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</row>
    <row r="5478" spans="1:17" x14ac:dyDescent="0.25">
      <c r="A5478" t="str">
        <f t="shared" si="85"/>
        <v>8_429</v>
      </c>
      <c r="B5478" s="1">
        <v>8</v>
      </c>
      <c r="C5478" s="1">
        <v>429</v>
      </c>
      <c r="D5478" s="1">
        <v>2.2730999999999999</v>
      </c>
      <c r="E5478" s="1">
        <v>1.7404999999999999</v>
      </c>
      <c r="F5478" s="1">
        <v>5.6327000000000005E-4</v>
      </c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</row>
    <row r="5479" spans="1:17" x14ac:dyDescent="0.25">
      <c r="A5479" t="str">
        <f t="shared" si="85"/>
        <v>8_430</v>
      </c>
      <c r="B5479" s="1">
        <v>8</v>
      </c>
      <c r="C5479" s="1">
        <v>430</v>
      </c>
      <c r="D5479" s="1">
        <v>2.6065999999999998</v>
      </c>
      <c r="E5479" s="1">
        <v>1.7439</v>
      </c>
      <c r="F5479" s="1">
        <v>2.2186000000000001E-2</v>
      </c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</row>
    <row r="5480" spans="1:17" x14ac:dyDescent="0.25">
      <c r="A5480" t="str">
        <f t="shared" si="85"/>
        <v>8_431</v>
      </c>
      <c r="B5480" s="1">
        <v>8</v>
      </c>
      <c r="C5480" s="1">
        <v>431</v>
      </c>
      <c r="D5480" s="1">
        <v>2.5255000000000001</v>
      </c>
      <c r="E5480" s="1">
        <v>1.7478</v>
      </c>
      <c r="F5480" s="1">
        <v>1.171E-2</v>
      </c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</row>
    <row r="5481" spans="1:17" x14ac:dyDescent="0.25">
      <c r="A5481" t="str">
        <f t="shared" si="85"/>
        <v>8_432</v>
      </c>
      <c r="B5481" s="1">
        <v>8</v>
      </c>
      <c r="C5481" s="1">
        <v>432</v>
      </c>
      <c r="D5481" s="1">
        <v>2.4552</v>
      </c>
      <c r="E5481" s="1">
        <v>1.7515000000000001</v>
      </c>
      <c r="F5481" s="1">
        <v>5.3746000000000002E-3</v>
      </c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</row>
    <row r="5482" spans="1:17" x14ac:dyDescent="0.25">
      <c r="A5482" t="str">
        <f t="shared" si="85"/>
        <v>8_433</v>
      </c>
      <c r="B5482" s="1">
        <v>8</v>
      </c>
      <c r="C5482" s="1">
        <v>433</v>
      </c>
      <c r="D5482" s="1">
        <v>2.8719000000000001</v>
      </c>
      <c r="E5482" s="1">
        <v>1.7555000000000001</v>
      </c>
      <c r="F5482" s="1">
        <v>-5.8328000000000004E-4</v>
      </c>
      <c r="G5482" s="1"/>
      <c r="H5482" s="1"/>
      <c r="I5482" s="1"/>
      <c r="J5482" s="1"/>
      <c r="K5482" s="1"/>
      <c r="L5482" s="1"/>
      <c r="M5482" s="78"/>
      <c r="N5482" s="1"/>
      <c r="O5482" s="1"/>
      <c r="P5482" s="1"/>
      <c r="Q5482" s="1"/>
    </row>
    <row r="5483" spans="1:17" x14ac:dyDescent="0.25">
      <c r="A5483" t="str">
        <f t="shared" si="85"/>
        <v>8_434</v>
      </c>
      <c r="B5483" s="1">
        <v>8</v>
      </c>
      <c r="C5483" s="1">
        <v>434</v>
      </c>
      <c r="D5483" s="1">
        <v>2.3885999999999998</v>
      </c>
      <c r="E5483" s="1">
        <v>1.7592000000000001</v>
      </c>
      <c r="F5483" s="1">
        <v>1.0217E-2</v>
      </c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</row>
    <row r="5484" spans="1:17" x14ac:dyDescent="0.25">
      <c r="A5484" t="str">
        <f t="shared" si="85"/>
        <v>8_435</v>
      </c>
      <c r="B5484" s="1">
        <v>8</v>
      </c>
      <c r="C5484" s="1">
        <v>435</v>
      </c>
      <c r="D5484" s="1">
        <v>2.0897999999999999</v>
      </c>
      <c r="E5484" s="1">
        <v>1.7627999999999999</v>
      </c>
      <c r="F5484" s="1">
        <v>-2.5373000000000001E-3</v>
      </c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</row>
    <row r="5485" spans="1:17" x14ac:dyDescent="0.25">
      <c r="A5485" t="str">
        <f t="shared" si="85"/>
        <v>8_436</v>
      </c>
      <c r="B5485" s="1">
        <v>8</v>
      </c>
      <c r="C5485" s="1">
        <v>436</v>
      </c>
      <c r="D5485" s="1">
        <v>1.8969</v>
      </c>
      <c r="E5485" s="1">
        <v>1.7655000000000001</v>
      </c>
      <c r="F5485" s="1">
        <v>2.2464999999999998E-3</v>
      </c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</row>
    <row r="5486" spans="1:17" x14ac:dyDescent="0.25">
      <c r="A5486" t="str">
        <f t="shared" si="85"/>
        <v>8_437</v>
      </c>
      <c r="B5486" s="1">
        <v>8</v>
      </c>
      <c r="C5486" s="1">
        <v>437</v>
      </c>
      <c r="D5486" s="1">
        <v>2.3123999999999998</v>
      </c>
      <c r="E5486" s="1">
        <v>1.7684</v>
      </c>
      <c r="F5486" s="1">
        <v>-1.6949000000000001E-3</v>
      </c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</row>
    <row r="5487" spans="1:17" x14ac:dyDescent="0.25">
      <c r="A5487" t="str">
        <f t="shared" si="85"/>
        <v>8_438</v>
      </c>
      <c r="B5487" s="1">
        <v>8</v>
      </c>
      <c r="C5487" s="1">
        <v>438</v>
      </c>
      <c r="D5487" s="1">
        <v>2.2989999999999999</v>
      </c>
      <c r="E5487" s="1">
        <v>1.7719</v>
      </c>
      <c r="F5487" s="1">
        <v>-1.1638000000000001E-2</v>
      </c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</row>
    <row r="5488" spans="1:17" x14ac:dyDescent="0.25">
      <c r="A5488" t="str">
        <f t="shared" si="85"/>
        <v>8_439</v>
      </c>
      <c r="B5488" s="1">
        <v>8</v>
      </c>
      <c r="C5488" s="1">
        <v>439</v>
      </c>
      <c r="D5488" s="1">
        <v>3.2172000000000001</v>
      </c>
      <c r="E5488" s="1">
        <v>1.7759</v>
      </c>
      <c r="F5488" s="1">
        <v>2.6705E-2</v>
      </c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</row>
    <row r="5489" spans="1:17" x14ac:dyDescent="0.25">
      <c r="A5489" t="str">
        <f t="shared" si="85"/>
        <v>8_440</v>
      </c>
      <c r="B5489" s="1">
        <v>8</v>
      </c>
      <c r="C5489" s="1">
        <v>440</v>
      </c>
      <c r="D5489" s="1">
        <v>3.2397999999999998</v>
      </c>
      <c r="E5489" s="1">
        <v>1.7806999999999999</v>
      </c>
      <c r="F5489" s="1">
        <v>5.2192999999999996E-3</v>
      </c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</row>
    <row r="5490" spans="1:17" x14ac:dyDescent="0.25">
      <c r="A5490" t="str">
        <f t="shared" si="85"/>
        <v>8_441</v>
      </c>
      <c r="B5490" s="1">
        <v>8</v>
      </c>
      <c r="C5490" s="1">
        <v>441</v>
      </c>
      <c r="D5490" s="1">
        <v>3.3027000000000002</v>
      </c>
      <c r="E5490" s="1">
        <v>1.7855000000000001</v>
      </c>
      <c r="F5490" s="1">
        <v>2.222E-2</v>
      </c>
      <c r="G5490" s="1"/>
      <c r="H5490" s="1"/>
      <c r="I5490" s="1"/>
      <c r="J5490" s="1"/>
      <c r="K5490" s="1"/>
      <c r="L5490" s="1"/>
      <c r="M5490" s="1"/>
      <c r="N5490" s="1"/>
      <c r="O5490" s="78"/>
      <c r="P5490" s="1"/>
      <c r="Q5490" s="1"/>
    </row>
    <row r="5491" spans="1:17" x14ac:dyDescent="0.25">
      <c r="A5491" t="str">
        <f t="shared" si="85"/>
        <v>8_442</v>
      </c>
      <c r="B5491" s="1">
        <v>8</v>
      </c>
      <c r="C5491" s="1">
        <v>442</v>
      </c>
      <c r="D5491" s="1">
        <v>3.5789</v>
      </c>
      <c r="E5491" s="1">
        <v>1.7904</v>
      </c>
      <c r="F5491" s="1">
        <v>-1.14E-2</v>
      </c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</row>
    <row r="5492" spans="1:17" x14ac:dyDescent="0.25">
      <c r="A5492" t="str">
        <f t="shared" si="85"/>
        <v>8_443</v>
      </c>
      <c r="B5492" s="1">
        <v>8</v>
      </c>
      <c r="C5492" s="1">
        <v>443</v>
      </c>
      <c r="D5492" s="1">
        <v>3.3347000000000002</v>
      </c>
      <c r="E5492" s="1">
        <v>1.7957000000000001</v>
      </c>
      <c r="F5492" s="1">
        <v>1.5928000000000001E-2</v>
      </c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</row>
    <row r="5493" spans="1:17" x14ac:dyDescent="0.25">
      <c r="A5493" t="str">
        <f t="shared" si="85"/>
        <v>8_444</v>
      </c>
      <c r="B5493" s="1">
        <v>8</v>
      </c>
      <c r="C5493" s="1">
        <v>444</v>
      </c>
      <c r="D5493" s="1">
        <v>3.3216000000000001</v>
      </c>
      <c r="E5493" s="1">
        <v>1.8006</v>
      </c>
      <c r="F5493" s="1">
        <v>-1.9085999999999999E-2</v>
      </c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</row>
    <row r="5494" spans="1:17" x14ac:dyDescent="0.25">
      <c r="A5494" t="str">
        <f t="shared" si="85"/>
        <v>8_445</v>
      </c>
      <c r="B5494" s="1">
        <v>8</v>
      </c>
      <c r="C5494" s="1">
        <v>445</v>
      </c>
      <c r="D5494" s="1">
        <v>3.3048000000000002</v>
      </c>
      <c r="E5494" s="1">
        <v>1.8055000000000001</v>
      </c>
      <c r="F5494" s="1">
        <v>6.1054000000000004E-3</v>
      </c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</row>
    <row r="5495" spans="1:17" x14ac:dyDescent="0.25">
      <c r="A5495" t="str">
        <f t="shared" si="85"/>
        <v>8_446</v>
      </c>
      <c r="B5495" s="1">
        <v>8</v>
      </c>
      <c r="C5495" s="1">
        <v>446</v>
      </c>
      <c r="D5495" s="1">
        <v>3.6147999999999998</v>
      </c>
      <c r="E5495" s="1">
        <v>1.8107</v>
      </c>
      <c r="F5495" s="1">
        <v>3.7894999999999998E-2</v>
      </c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</row>
    <row r="5496" spans="1:17" x14ac:dyDescent="0.25">
      <c r="A5496" t="str">
        <f t="shared" si="85"/>
        <v>8_447</v>
      </c>
      <c r="B5496" s="1">
        <v>8</v>
      </c>
      <c r="C5496" s="1">
        <v>447</v>
      </c>
      <c r="D5496" s="1">
        <v>3.7605</v>
      </c>
      <c r="E5496" s="1">
        <v>1.8163</v>
      </c>
      <c r="F5496" s="1">
        <v>3.4445000000000003E-2</v>
      </c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</row>
    <row r="5497" spans="1:17" x14ac:dyDescent="0.25">
      <c r="A5497" t="str">
        <f t="shared" si="85"/>
        <v>8_448</v>
      </c>
      <c r="B5497" s="1">
        <v>8</v>
      </c>
      <c r="C5497" s="1">
        <v>448</v>
      </c>
      <c r="D5497" s="1">
        <v>3.7725</v>
      </c>
      <c r="E5497" s="1">
        <v>1.8219000000000001</v>
      </c>
      <c r="F5497" s="1">
        <v>2.7341000000000002E-3</v>
      </c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</row>
    <row r="5498" spans="1:17" x14ac:dyDescent="0.25">
      <c r="A5498" t="str">
        <f t="shared" si="85"/>
        <v>8_449</v>
      </c>
      <c r="B5498" s="1">
        <v>8</v>
      </c>
      <c r="C5498" s="1">
        <v>449</v>
      </c>
      <c r="D5498" s="1">
        <v>4.0101000000000004</v>
      </c>
      <c r="E5498" s="1">
        <v>1.8279000000000001</v>
      </c>
      <c r="F5498" s="1">
        <v>1.5831000000000001E-2</v>
      </c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</row>
    <row r="5499" spans="1:17" x14ac:dyDescent="0.25">
      <c r="A5499" t="str">
        <f t="shared" si="85"/>
        <v>8_450</v>
      </c>
      <c r="B5499" s="1">
        <v>8</v>
      </c>
      <c r="C5499" s="1">
        <v>450</v>
      </c>
      <c r="D5499" s="1">
        <v>4.0865</v>
      </c>
      <c r="E5499" s="1">
        <v>1.8340000000000001</v>
      </c>
      <c r="F5499" s="1">
        <v>-3.2610999999999998E-3</v>
      </c>
      <c r="G5499" s="1"/>
      <c r="H5499" s="1"/>
      <c r="I5499" s="1"/>
      <c r="J5499" s="1"/>
      <c r="K5499" s="1"/>
      <c r="L5499" s="1"/>
      <c r="M5499" s="1"/>
      <c r="N5499" s="1"/>
      <c r="O5499" s="1"/>
      <c r="P5499" s="78"/>
      <c r="Q5499" s="78"/>
    </row>
    <row r="5500" spans="1:17" x14ac:dyDescent="0.25">
      <c r="A5500" t="str">
        <f t="shared" si="85"/>
        <v>8_451</v>
      </c>
      <c r="B5500" s="1">
        <v>8</v>
      </c>
      <c r="C5500" s="1">
        <v>451</v>
      </c>
      <c r="D5500" s="1">
        <v>3.7461000000000002</v>
      </c>
      <c r="E5500" s="1">
        <v>1.8401000000000001</v>
      </c>
      <c r="F5500" s="1">
        <v>7.4409000000000003E-3</v>
      </c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</row>
    <row r="5501" spans="1:17" x14ac:dyDescent="0.25">
      <c r="A5501" t="str">
        <f t="shared" si="85"/>
        <v>8_452</v>
      </c>
      <c r="B5501" s="1">
        <v>8</v>
      </c>
      <c r="C5501" s="1">
        <v>452</v>
      </c>
      <c r="D5501" s="1">
        <v>3.8508</v>
      </c>
      <c r="E5501" s="1">
        <v>1.8458000000000001</v>
      </c>
      <c r="F5501" s="1">
        <v>7.1369999999999995E-4</v>
      </c>
      <c r="G5501" s="1"/>
      <c r="H5501" s="1"/>
      <c r="I5501" s="1"/>
      <c r="J5501" s="1"/>
      <c r="K5501" s="1"/>
      <c r="L5501" s="78"/>
      <c r="M5501" s="1"/>
      <c r="N5501" s="1"/>
      <c r="O5501" s="1"/>
      <c r="P5501" s="1"/>
      <c r="Q5501" s="1"/>
    </row>
    <row r="5502" spans="1:17" x14ac:dyDescent="0.25">
      <c r="A5502" t="str">
        <f t="shared" si="85"/>
        <v>8_453</v>
      </c>
      <c r="B5502" s="1">
        <v>8</v>
      </c>
      <c r="C5502" s="1">
        <v>453</v>
      </c>
      <c r="D5502" s="1">
        <v>3.6217000000000001</v>
      </c>
      <c r="E5502" s="1">
        <v>1.8514999999999999</v>
      </c>
      <c r="F5502" s="1">
        <v>-1.0918000000000001E-2</v>
      </c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</row>
    <row r="5503" spans="1:17" x14ac:dyDescent="0.25">
      <c r="A5503" t="str">
        <f t="shared" si="85"/>
        <v>8_454</v>
      </c>
      <c r="B5503" s="1">
        <v>8</v>
      </c>
      <c r="C5503" s="1">
        <v>454</v>
      </c>
      <c r="D5503" s="1">
        <v>3.7353999999999998</v>
      </c>
      <c r="E5503" s="1">
        <v>1.8573</v>
      </c>
      <c r="F5503" s="1">
        <v>-1.3827000000000001E-2</v>
      </c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</row>
    <row r="5504" spans="1:17" x14ac:dyDescent="0.25">
      <c r="A5504" t="str">
        <f t="shared" si="85"/>
        <v>8_455</v>
      </c>
      <c r="B5504" s="1">
        <v>8</v>
      </c>
      <c r="C5504" s="1">
        <v>455</v>
      </c>
      <c r="D5504" s="1">
        <v>3.4672999999999998</v>
      </c>
      <c r="E5504" s="1">
        <v>1.8629</v>
      </c>
      <c r="F5504" s="1">
        <v>5.2450999999999999E-3</v>
      </c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</row>
    <row r="5505" spans="1:17" x14ac:dyDescent="0.25">
      <c r="A5505" t="str">
        <f t="shared" si="85"/>
        <v>8_456</v>
      </c>
      <c r="B5505" s="1">
        <v>8</v>
      </c>
      <c r="C5505" s="1">
        <v>456</v>
      </c>
      <c r="D5505" s="1">
        <v>3.3022</v>
      </c>
      <c r="E5505" s="1">
        <v>1.8683000000000001</v>
      </c>
      <c r="F5505" s="1">
        <v>-3.3386000000000002E-3</v>
      </c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</row>
    <row r="5506" spans="1:17" x14ac:dyDescent="0.25">
      <c r="A5506" t="str">
        <f t="shared" si="85"/>
        <v>8_457</v>
      </c>
      <c r="B5506" s="1">
        <v>8</v>
      </c>
      <c r="C5506" s="1">
        <v>457</v>
      </c>
      <c r="D5506" s="1">
        <v>3.4971000000000001</v>
      </c>
      <c r="E5506" s="1">
        <v>1.8736999999999999</v>
      </c>
      <c r="F5506" s="1">
        <v>1.1816999999999999E-2</v>
      </c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</row>
    <row r="5507" spans="1:17" x14ac:dyDescent="0.25">
      <c r="A5507" t="str">
        <f t="shared" ref="A5507:A5570" si="86">B5507&amp;"_"&amp;C5507</f>
        <v>8_458</v>
      </c>
      <c r="B5507" s="1">
        <v>8</v>
      </c>
      <c r="C5507" s="1">
        <v>458</v>
      </c>
      <c r="D5507" s="1">
        <v>3.1240999999999999</v>
      </c>
      <c r="E5507" s="1">
        <v>1.8789</v>
      </c>
      <c r="F5507" s="1">
        <v>1.5786000000000001E-2</v>
      </c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</row>
    <row r="5508" spans="1:17" x14ac:dyDescent="0.25">
      <c r="A5508" t="str">
        <f t="shared" si="86"/>
        <v>8_459</v>
      </c>
      <c r="B5508" s="1">
        <v>8</v>
      </c>
      <c r="C5508" s="1">
        <v>459</v>
      </c>
      <c r="D5508" s="1">
        <v>3.2888000000000002</v>
      </c>
      <c r="E5508" s="1">
        <v>1.8837999999999999</v>
      </c>
      <c r="F5508" s="1">
        <v>9.6316000000000006E-3</v>
      </c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</row>
    <row r="5509" spans="1:17" x14ac:dyDescent="0.25">
      <c r="A5509" t="str">
        <f t="shared" si="86"/>
        <v>8_460</v>
      </c>
      <c r="B5509" s="1">
        <v>8</v>
      </c>
      <c r="C5509" s="1">
        <v>460</v>
      </c>
      <c r="D5509" s="1">
        <v>3.5486</v>
      </c>
      <c r="E5509" s="1">
        <v>1.8894</v>
      </c>
      <c r="F5509" s="1">
        <v>8.6859999999999993E-3</v>
      </c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</row>
    <row r="5510" spans="1:17" x14ac:dyDescent="0.25">
      <c r="A5510" t="str">
        <f t="shared" si="86"/>
        <v>8_461</v>
      </c>
      <c r="B5510" s="1">
        <v>8</v>
      </c>
      <c r="C5510" s="1">
        <v>461</v>
      </c>
      <c r="D5510" s="1">
        <v>3.1120999999999999</v>
      </c>
      <c r="E5510" s="1">
        <v>1.8945000000000001</v>
      </c>
      <c r="F5510" s="1">
        <v>-9.5578999999999994E-3</v>
      </c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</row>
    <row r="5511" spans="1:17" x14ac:dyDescent="0.25">
      <c r="A5511" t="str">
        <f t="shared" si="86"/>
        <v>8_462</v>
      </c>
      <c r="B5511" s="1">
        <v>8</v>
      </c>
      <c r="C5511" s="1">
        <v>462</v>
      </c>
      <c r="D5511" s="1">
        <v>3.0101</v>
      </c>
      <c r="E5511" s="1">
        <v>1.8995</v>
      </c>
      <c r="F5511" s="1">
        <v>2.8417999999999998E-3</v>
      </c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</row>
    <row r="5512" spans="1:17" x14ac:dyDescent="0.25">
      <c r="A5512" t="str">
        <f t="shared" si="86"/>
        <v>8_463</v>
      </c>
      <c r="B5512" s="1">
        <v>8</v>
      </c>
      <c r="C5512" s="1">
        <v>463</v>
      </c>
      <c r="D5512" s="1">
        <v>2.9283999999999999</v>
      </c>
      <c r="E5512" s="1">
        <v>1.9043000000000001</v>
      </c>
      <c r="F5512" s="1">
        <v>-1.1578000000000001E-3</v>
      </c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</row>
    <row r="5513" spans="1:17" x14ac:dyDescent="0.25">
      <c r="A5513" t="str">
        <f t="shared" si="86"/>
        <v>8_464</v>
      </c>
      <c r="B5513" s="1">
        <v>8</v>
      </c>
      <c r="C5513" s="1">
        <v>464</v>
      </c>
      <c r="D5513" s="1">
        <v>3.4986000000000002</v>
      </c>
      <c r="E5513" s="1">
        <v>1.9096</v>
      </c>
      <c r="F5513" s="1">
        <v>1.0671999999999999E-2</v>
      </c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</row>
    <row r="5514" spans="1:17" x14ac:dyDescent="0.25">
      <c r="A5514" t="str">
        <f t="shared" si="86"/>
        <v>8_465</v>
      </c>
      <c r="B5514" s="1">
        <v>8</v>
      </c>
      <c r="C5514" s="1">
        <v>465</v>
      </c>
      <c r="D5514" s="1">
        <v>3.4458000000000002</v>
      </c>
      <c r="E5514" s="1">
        <v>1.915</v>
      </c>
      <c r="F5514" s="1">
        <v>-2.1665E-2</v>
      </c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</row>
    <row r="5515" spans="1:17" x14ac:dyDescent="0.25">
      <c r="A5515" t="str">
        <f t="shared" si="86"/>
        <v>8_466</v>
      </c>
      <c r="B5515" s="1">
        <v>8</v>
      </c>
      <c r="C5515" s="1">
        <v>466</v>
      </c>
      <c r="D5515" s="1">
        <v>3.0659000000000001</v>
      </c>
      <c r="E5515" s="1">
        <v>1.9201999999999999</v>
      </c>
      <c r="F5515" s="1">
        <v>-2.0785999999999999E-2</v>
      </c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</row>
    <row r="5516" spans="1:17" x14ac:dyDescent="0.25">
      <c r="A5516" t="str">
        <f t="shared" si="86"/>
        <v>8_467</v>
      </c>
      <c r="B5516" s="1">
        <v>8</v>
      </c>
      <c r="C5516" s="1">
        <v>467</v>
      </c>
      <c r="D5516" s="1">
        <v>3.7509000000000001</v>
      </c>
      <c r="E5516" s="1">
        <v>1.9256</v>
      </c>
      <c r="F5516" s="1">
        <v>4.8301999999999998E-3</v>
      </c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</row>
    <row r="5517" spans="1:17" x14ac:dyDescent="0.25">
      <c r="A5517" t="str">
        <f t="shared" si="86"/>
        <v>8_468</v>
      </c>
      <c r="B5517" s="1">
        <v>8</v>
      </c>
      <c r="C5517" s="1">
        <v>468</v>
      </c>
      <c r="D5517" s="1">
        <v>4.3475000000000001</v>
      </c>
      <c r="E5517" s="1">
        <v>1.9321999999999999</v>
      </c>
      <c r="F5517" s="1">
        <v>-1.2508E-3</v>
      </c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</row>
    <row r="5518" spans="1:17" x14ac:dyDescent="0.25">
      <c r="A5518" t="str">
        <f t="shared" si="86"/>
        <v>8_469</v>
      </c>
      <c r="B5518" s="1">
        <v>8</v>
      </c>
      <c r="C5518" s="1">
        <v>469</v>
      </c>
      <c r="D5518" s="1">
        <v>4.4261999999999997</v>
      </c>
      <c r="E5518" s="1">
        <v>1.9396</v>
      </c>
      <c r="F5518" s="1">
        <v>1.8658999999999999E-2</v>
      </c>
      <c r="G5518" s="1"/>
      <c r="H5518" s="1"/>
      <c r="I5518" s="1"/>
      <c r="J5518" s="1"/>
      <c r="K5518" s="1"/>
      <c r="L5518" s="1"/>
      <c r="M5518" s="1"/>
      <c r="N5518" s="1"/>
      <c r="O5518" s="1"/>
      <c r="P5518" s="78"/>
      <c r="Q5518" s="78"/>
    </row>
    <row r="5519" spans="1:17" x14ac:dyDescent="0.25">
      <c r="A5519" t="str">
        <f t="shared" si="86"/>
        <v>8_470</v>
      </c>
      <c r="B5519" s="1">
        <v>8</v>
      </c>
      <c r="C5519" s="1">
        <v>470</v>
      </c>
      <c r="D5519" s="1">
        <v>4.9127999999999998</v>
      </c>
      <c r="E5519" s="1">
        <v>1.9470000000000001</v>
      </c>
      <c r="F5519" s="1">
        <v>8.8137000000000003E-4</v>
      </c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</row>
    <row r="5520" spans="1:17" x14ac:dyDescent="0.25">
      <c r="A5520" t="str">
        <f t="shared" si="86"/>
        <v>8_471</v>
      </c>
      <c r="B5520" s="1">
        <v>8</v>
      </c>
      <c r="C5520" s="1">
        <v>471</v>
      </c>
      <c r="D5520" s="1">
        <v>4.6220999999999997</v>
      </c>
      <c r="E5520" s="1">
        <v>1.9549000000000001</v>
      </c>
      <c r="F5520" s="1">
        <v>-2.3563000000000001E-2</v>
      </c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</row>
    <row r="5521" spans="1:17" x14ac:dyDescent="0.25">
      <c r="A5521" t="str">
        <f t="shared" si="86"/>
        <v>8_472</v>
      </c>
      <c r="B5521" s="1">
        <v>8</v>
      </c>
      <c r="C5521" s="1">
        <v>472</v>
      </c>
      <c r="D5521" s="1">
        <v>3.8813</v>
      </c>
      <c r="E5521" s="1">
        <v>1.962</v>
      </c>
      <c r="F5521" s="1">
        <v>-2.1319999999999999E-2</v>
      </c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</row>
    <row r="5522" spans="1:17" x14ac:dyDescent="0.25">
      <c r="A5522" t="str">
        <f t="shared" si="86"/>
        <v>8_473</v>
      </c>
      <c r="B5522" s="1">
        <v>8</v>
      </c>
      <c r="C5522" s="1">
        <v>473</v>
      </c>
      <c r="D5522" s="1">
        <v>3.4662000000000002</v>
      </c>
      <c r="E5522" s="1">
        <v>1.9679</v>
      </c>
      <c r="F5522" s="1">
        <v>1.0553E-2</v>
      </c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</row>
    <row r="5523" spans="1:17" x14ac:dyDescent="0.25">
      <c r="A5523" t="str">
        <f t="shared" si="86"/>
        <v>8_474</v>
      </c>
      <c r="B5523" s="1">
        <v>8</v>
      </c>
      <c r="C5523" s="1">
        <v>474</v>
      </c>
      <c r="D5523" s="1">
        <v>3.3088000000000002</v>
      </c>
      <c r="E5523" s="1">
        <v>1.9733000000000001</v>
      </c>
      <c r="F5523" s="1">
        <v>-1.0633E-2</v>
      </c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</row>
    <row r="5524" spans="1:17" x14ac:dyDescent="0.25">
      <c r="A5524" t="str">
        <f t="shared" si="86"/>
        <v>8_475</v>
      </c>
      <c r="B5524" s="1">
        <v>8</v>
      </c>
      <c r="C5524" s="1">
        <v>475</v>
      </c>
      <c r="D5524" s="1">
        <v>2.9613999999999998</v>
      </c>
      <c r="E5524" s="1">
        <v>1.9784999999999999</v>
      </c>
      <c r="F5524" s="1">
        <v>1.7595E-3</v>
      </c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</row>
    <row r="5525" spans="1:17" x14ac:dyDescent="0.25">
      <c r="A5525" t="str">
        <f t="shared" si="86"/>
        <v>8_476</v>
      </c>
      <c r="B5525" s="1">
        <v>8</v>
      </c>
      <c r="C5525" s="1">
        <v>476</v>
      </c>
      <c r="D5525" s="1">
        <v>3.0693999999999999</v>
      </c>
      <c r="E5525" s="1">
        <v>1.9834000000000001</v>
      </c>
      <c r="F5525" s="1">
        <v>1.1117999999999999E-2</v>
      </c>
      <c r="G5525" s="1"/>
      <c r="H5525" s="1"/>
      <c r="I5525" s="1"/>
      <c r="J5525" s="1"/>
      <c r="K5525" s="1"/>
      <c r="L5525" s="1"/>
      <c r="M5525" s="1"/>
      <c r="N5525" s="78"/>
      <c r="O5525" s="1"/>
      <c r="P5525" s="1"/>
      <c r="Q5525" s="1"/>
    </row>
    <row r="5526" spans="1:17" x14ac:dyDescent="0.25">
      <c r="A5526" t="str">
        <f t="shared" si="86"/>
        <v>8_477</v>
      </c>
      <c r="B5526" s="1">
        <v>8</v>
      </c>
      <c r="C5526" s="1">
        <v>477</v>
      </c>
      <c r="D5526" s="1">
        <v>2.8660999999999999</v>
      </c>
      <c r="E5526" s="1">
        <v>1.9883999999999999</v>
      </c>
      <c r="F5526" s="1">
        <v>-1.521E-2</v>
      </c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</row>
    <row r="5527" spans="1:17" x14ac:dyDescent="0.25">
      <c r="A5527" t="str">
        <f t="shared" si="86"/>
        <v>8_478</v>
      </c>
      <c r="B5527" s="1">
        <v>8</v>
      </c>
      <c r="C5527" s="1">
        <v>478</v>
      </c>
      <c r="D5527" s="1">
        <v>3.1932</v>
      </c>
      <c r="E5527" s="1">
        <v>1.9934000000000001</v>
      </c>
      <c r="F5527" s="1">
        <v>-6.7955999999999997E-3</v>
      </c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</row>
    <row r="5528" spans="1:17" x14ac:dyDescent="0.25">
      <c r="A5528" t="str">
        <f t="shared" si="86"/>
        <v>8_479</v>
      </c>
      <c r="B5528" s="1">
        <v>8</v>
      </c>
      <c r="C5528" s="1">
        <v>479</v>
      </c>
      <c r="D5528" s="1">
        <v>3.5701000000000001</v>
      </c>
      <c r="E5528" s="1">
        <v>1.9991000000000001</v>
      </c>
      <c r="F5528" s="1">
        <v>-1.9820999999999998E-2</v>
      </c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</row>
    <row r="5529" spans="1:17" x14ac:dyDescent="0.25">
      <c r="A5529" t="str">
        <f t="shared" si="86"/>
        <v>8_480</v>
      </c>
      <c r="B5529" s="1">
        <v>8</v>
      </c>
      <c r="C5529" s="1">
        <v>480</v>
      </c>
      <c r="D5529" s="1">
        <v>3.6825000000000001</v>
      </c>
      <c r="E5529" s="1">
        <v>2.0053999999999998</v>
      </c>
      <c r="F5529" s="1">
        <v>9.4874999999999994E-3</v>
      </c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</row>
    <row r="5530" spans="1:17" x14ac:dyDescent="0.25">
      <c r="A5530" t="str">
        <f t="shared" si="86"/>
        <v>8_481</v>
      </c>
      <c r="B5530" s="1">
        <v>8</v>
      </c>
      <c r="C5530" s="1">
        <v>481</v>
      </c>
      <c r="D5530" s="1">
        <v>3.9091</v>
      </c>
      <c r="E5530" s="1">
        <v>2.0114999999999998</v>
      </c>
      <c r="F5530" s="1">
        <v>1.6018999999999999E-2</v>
      </c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</row>
    <row r="5531" spans="1:17" x14ac:dyDescent="0.25">
      <c r="A5531" t="str">
        <f t="shared" si="86"/>
        <v>8_482</v>
      </c>
      <c r="B5531" s="1">
        <v>8</v>
      </c>
      <c r="C5531" s="1">
        <v>482</v>
      </c>
      <c r="D5531" s="1">
        <v>3.8504</v>
      </c>
      <c r="E5531" s="1">
        <v>2.0177999999999998</v>
      </c>
      <c r="F5531" s="1">
        <v>-7.2120999999999999E-3</v>
      </c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</row>
    <row r="5532" spans="1:17" x14ac:dyDescent="0.25">
      <c r="A5532" t="str">
        <f t="shared" si="86"/>
        <v>8_483</v>
      </c>
      <c r="B5532" s="1">
        <v>8</v>
      </c>
      <c r="C5532" s="1">
        <v>483</v>
      </c>
      <c r="D5532" s="1">
        <v>3.9177</v>
      </c>
      <c r="E5532" s="1">
        <v>2.0246</v>
      </c>
      <c r="F5532" s="1">
        <v>-5.5154999999999996E-3</v>
      </c>
      <c r="G5532" s="1"/>
      <c r="H5532" s="1"/>
      <c r="I5532" s="1"/>
      <c r="J5532" s="1"/>
      <c r="K5532" s="1"/>
      <c r="L5532" s="1"/>
      <c r="M5532" s="1"/>
      <c r="N5532" s="1"/>
      <c r="O5532" s="78"/>
      <c r="P5532" s="1"/>
      <c r="Q5532" s="1"/>
    </row>
    <row r="5533" spans="1:17" x14ac:dyDescent="0.25">
      <c r="A5533" t="str">
        <f t="shared" si="86"/>
        <v>8_484</v>
      </c>
      <c r="B5533" s="1">
        <v>8</v>
      </c>
      <c r="C5533" s="1">
        <v>484</v>
      </c>
      <c r="D5533" s="1">
        <v>3.9180999999999999</v>
      </c>
      <c r="E5533" s="1">
        <v>2.0314000000000001</v>
      </c>
      <c r="F5533" s="1">
        <v>4.8827999999999996E-3</v>
      </c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</row>
    <row r="5534" spans="1:17" x14ac:dyDescent="0.25">
      <c r="A5534" t="str">
        <f t="shared" si="86"/>
        <v>8_485</v>
      </c>
      <c r="B5534" s="1">
        <v>8</v>
      </c>
      <c r="C5534" s="1">
        <v>485</v>
      </c>
      <c r="D5534" s="1">
        <v>4.1253000000000002</v>
      </c>
      <c r="E5534" s="1">
        <v>2.0383</v>
      </c>
      <c r="F5534" s="1">
        <v>1.115E-2</v>
      </c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</row>
    <row r="5535" spans="1:17" x14ac:dyDescent="0.25">
      <c r="A5535" t="str">
        <f t="shared" si="86"/>
        <v>8_486</v>
      </c>
      <c r="B5535" s="1">
        <v>8</v>
      </c>
      <c r="C5535" s="1">
        <v>486</v>
      </c>
      <c r="D5535" s="1">
        <v>4.5083000000000002</v>
      </c>
      <c r="E5535" s="1">
        <v>2.0455999999999999</v>
      </c>
      <c r="F5535" s="1">
        <v>7.0802E-3</v>
      </c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</row>
    <row r="5536" spans="1:17" x14ac:dyDescent="0.25">
      <c r="A5536" t="str">
        <f t="shared" si="86"/>
        <v>8_487</v>
      </c>
      <c r="B5536" s="1">
        <v>8</v>
      </c>
      <c r="C5536" s="1">
        <v>487</v>
      </c>
      <c r="D5536" s="1">
        <v>4.4767000000000001</v>
      </c>
      <c r="E5536" s="1">
        <v>2.0531000000000001</v>
      </c>
      <c r="F5536" s="1">
        <v>2.5062999999999998E-2</v>
      </c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</row>
    <row r="5537" spans="1:17" x14ac:dyDescent="0.25">
      <c r="A5537" t="str">
        <f t="shared" si="86"/>
        <v>8_488</v>
      </c>
      <c r="B5537" s="1">
        <v>8</v>
      </c>
      <c r="C5537" s="1">
        <v>488</v>
      </c>
      <c r="D5537" s="1">
        <v>4.4250999999999996</v>
      </c>
      <c r="E5537" s="1">
        <v>2.0607000000000002</v>
      </c>
      <c r="F5537" s="1">
        <v>3.1956999999999999E-2</v>
      </c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</row>
    <row r="5538" spans="1:17" x14ac:dyDescent="0.25">
      <c r="A5538" t="str">
        <f t="shared" si="86"/>
        <v>8_489</v>
      </c>
      <c r="B5538" s="1">
        <v>8</v>
      </c>
      <c r="C5538" s="1">
        <v>489</v>
      </c>
      <c r="D5538" s="1">
        <v>4.1919000000000004</v>
      </c>
      <c r="E5538" s="1">
        <v>2.0682999999999998</v>
      </c>
      <c r="F5538" s="1">
        <v>1.6799000000000001E-2</v>
      </c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</row>
    <row r="5539" spans="1:17" x14ac:dyDescent="0.25">
      <c r="A5539" t="str">
        <f t="shared" si="86"/>
        <v>8_490</v>
      </c>
      <c r="B5539" s="1">
        <v>8</v>
      </c>
      <c r="C5539" s="1">
        <v>490</v>
      </c>
      <c r="D5539" s="1">
        <v>4.4199000000000002</v>
      </c>
      <c r="E5539" s="1">
        <v>2.0756000000000001</v>
      </c>
      <c r="F5539" s="1">
        <v>9.8043000000000002E-3</v>
      </c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</row>
    <row r="5540" spans="1:17" x14ac:dyDescent="0.25">
      <c r="A5540" t="str">
        <f t="shared" si="86"/>
        <v>8_491</v>
      </c>
      <c r="B5540" s="1">
        <v>8</v>
      </c>
      <c r="C5540" s="1">
        <v>491</v>
      </c>
      <c r="D5540" s="1">
        <v>4.5317999999999996</v>
      </c>
      <c r="E5540" s="1">
        <v>2.0834000000000001</v>
      </c>
      <c r="F5540" s="1">
        <v>7.9772000000000003E-3</v>
      </c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</row>
    <row r="5541" spans="1:17" x14ac:dyDescent="0.25">
      <c r="A5541" t="str">
        <f t="shared" si="86"/>
        <v>8_492</v>
      </c>
      <c r="B5541" s="1">
        <v>8</v>
      </c>
      <c r="C5541" s="1">
        <v>492</v>
      </c>
      <c r="D5541" s="1">
        <v>4.1440000000000001</v>
      </c>
      <c r="E5541" s="1">
        <v>2.0908000000000002</v>
      </c>
      <c r="F5541" s="1">
        <v>-2.8004000000000002E-3</v>
      </c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</row>
    <row r="5542" spans="1:17" x14ac:dyDescent="0.25">
      <c r="A5542" t="str">
        <f t="shared" si="86"/>
        <v>8_493</v>
      </c>
      <c r="B5542" s="1">
        <v>8</v>
      </c>
      <c r="C5542" s="1">
        <v>493</v>
      </c>
      <c r="D5542" s="1">
        <v>4.0007000000000001</v>
      </c>
      <c r="E5542" s="1">
        <v>2.0981000000000001</v>
      </c>
      <c r="F5542" s="1">
        <v>-1.5716000000000001E-2</v>
      </c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</row>
    <row r="5543" spans="1:17" x14ac:dyDescent="0.25">
      <c r="A5543" t="str">
        <f t="shared" si="86"/>
        <v>8_494</v>
      </c>
      <c r="B5543" s="1">
        <v>8</v>
      </c>
      <c r="C5543" s="1">
        <v>494</v>
      </c>
      <c r="D5543" s="1">
        <v>4.1315</v>
      </c>
      <c r="E5543" s="1">
        <v>2.1053999999999999</v>
      </c>
      <c r="F5543" s="1">
        <v>-2.2880000000000001E-2</v>
      </c>
      <c r="G5543" s="1"/>
      <c r="H5543" s="1"/>
      <c r="I5543" s="1"/>
      <c r="J5543" s="1"/>
      <c r="K5543" s="1"/>
      <c r="L5543" s="1"/>
      <c r="M5543" s="1"/>
      <c r="N5543" s="78"/>
      <c r="O5543" s="1"/>
      <c r="P5543" s="1"/>
      <c r="Q5543" s="1"/>
    </row>
    <row r="5544" spans="1:17" x14ac:dyDescent="0.25">
      <c r="A5544" t="str">
        <f t="shared" si="86"/>
        <v>8_495</v>
      </c>
      <c r="B5544" s="1">
        <v>8</v>
      </c>
      <c r="C5544" s="1">
        <v>495</v>
      </c>
      <c r="D5544" s="1">
        <v>4.0148999999999999</v>
      </c>
      <c r="E5544" s="1">
        <v>2.1126</v>
      </c>
      <c r="F5544" s="1">
        <v>8.8690000000000001E-3</v>
      </c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</row>
    <row r="5545" spans="1:17" x14ac:dyDescent="0.25">
      <c r="A5545" t="str">
        <f t="shared" si="86"/>
        <v>8_496</v>
      </c>
      <c r="B5545" s="1">
        <v>8</v>
      </c>
      <c r="C5545" s="1">
        <v>496</v>
      </c>
      <c r="D5545" s="1">
        <v>4.4053000000000004</v>
      </c>
      <c r="E5545" s="1">
        <v>2.1198999999999999</v>
      </c>
      <c r="F5545" s="1">
        <v>3.4237999999999998E-3</v>
      </c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</row>
    <row r="5546" spans="1:17" x14ac:dyDescent="0.25">
      <c r="A5546" t="str">
        <f t="shared" si="86"/>
        <v>8_497</v>
      </c>
      <c r="B5546" s="1">
        <v>8</v>
      </c>
      <c r="C5546" s="1">
        <v>497</v>
      </c>
      <c r="D5546" s="1">
        <v>4.6538000000000004</v>
      </c>
      <c r="E5546" s="1">
        <v>2.1280000000000001</v>
      </c>
      <c r="F5546" s="1">
        <v>-5.9443999999999999E-3</v>
      </c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</row>
    <row r="5547" spans="1:17" x14ac:dyDescent="0.25">
      <c r="A5547" t="str">
        <f t="shared" si="86"/>
        <v>8_498</v>
      </c>
      <c r="B5547" s="1">
        <v>8</v>
      </c>
      <c r="C5547" s="1">
        <v>498</v>
      </c>
      <c r="D5547" s="1">
        <v>4.7820999999999998</v>
      </c>
      <c r="E5547" s="1">
        <v>2.1364000000000001</v>
      </c>
      <c r="F5547" s="1">
        <v>2.6301999999999999E-2</v>
      </c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</row>
    <row r="5548" spans="1:17" x14ac:dyDescent="0.25">
      <c r="A5548" t="str">
        <f t="shared" si="86"/>
        <v>8_499</v>
      </c>
      <c r="B5548" s="1">
        <v>8</v>
      </c>
      <c r="C5548" s="1">
        <v>499</v>
      </c>
      <c r="D5548" s="1">
        <v>5.1592000000000002</v>
      </c>
      <c r="E5548" s="1">
        <v>2.1452</v>
      </c>
      <c r="F5548" s="1">
        <v>8.8974999999999992E-3</v>
      </c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</row>
    <row r="5549" spans="1:17" x14ac:dyDescent="0.25">
      <c r="A5549" t="str">
        <f t="shared" si="86"/>
        <v>8_500</v>
      </c>
      <c r="B5549" s="1">
        <v>8</v>
      </c>
      <c r="C5549" s="1">
        <v>500</v>
      </c>
      <c r="D5549" s="1">
        <v>5.3897000000000004</v>
      </c>
      <c r="E5549" s="1">
        <v>2.1543999999999999</v>
      </c>
      <c r="F5549" s="1">
        <v>2.9908000000000001E-2</v>
      </c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</row>
    <row r="5550" spans="1:17" x14ac:dyDescent="0.25">
      <c r="A5550" t="str">
        <f t="shared" si="86"/>
        <v>8_501</v>
      </c>
      <c r="B5550" s="1">
        <v>8</v>
      </c>
      <c r="C5550" s="1">
        <v>501</v>
      </c>
      <c r="D5550" s="1">
        <v>4.9989999999999997</v>
      </c>
      <c r="E5550" s="1">
        <v>2.1637</v>
      </c>
      <c r="F5550" s="1">
        <v>-2.3702000000000001E-2</v>
      </c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</row>
    <row r="5551" spans="1:17" x14ac:dyDescent="0.25">
      <c r="A5551" t="str">
        <f t="shared" si="86"/>
        <v>8_502</v>
      </c>
      <c r="B5551" s="1">
        <v>8</v>
      </c>
      <c r="C5551" s="1">
        <v>502</v>
      </c>
      <c r="D5551" s="1">
        <v>5.1093999999999999</v>
      </c>
      <c r="E5551" s="1">
        <v>2.1728999999999998</v>
      </c>
      <c r="F5551" s="1">
        <v>1.9491999999999999E-2</v>
      </c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</row>
    <row r="5552" spans="1:17" x14ac:dyDescent="0.25">
      <c r="A5552" t="str">
        <f t="shared" si="86"/>
        <v>8_503</v>
      </c>
      <c r="B5552" s="1">
        <v>8</v>
      </c>
      <c r="C5552" s="1">
        <v>503</v>
      </c>
      <c r="D5552" s="1">
        <v>5.2685000000000004</v>
      </c>
      <c r="E5552" s="1">
        <v>2.1823999999999999</v>
      </c>
      <c r="F5552" s="1">
        <v>1.5165E-2</v>
      </c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</row>
    <row r="5553" spans="1:17" x14ac:dyDescent="0.25">
      <c r="A5553" t="str">
        <f t="shared" si="86"/>
        <v>8_504</v>
      </c>
      <c r="B5553" s="1">
        <v>8</v>
      </c>
      <c r="C5553" s="1">
        <v>504</v>
      </c>
      <c r="D5553" s="1">
        <v>5.3521999999999998</v>
      </c>
      <c r="E5553" s="1">
        <v>2.1920999999999999</v>
      </c>
      <c r="F5553" s="1">
        <v>2.3480000000000001E-2</v>
      </c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78"/>
    </row>
    <row r="5554" spans="1:17" x14ac:dyDescent="0.25">
      <c r="A5554" t="str">
        <f t="shared" si="86"/>
        <v>8_505</v>
      </c>
      <c r="B5554" s="1">
        <v>8</v>
      </c>
      <c r="C5554" s="1">
        <v>505</v>
      </c>
      <c r="D5554" s="1">
        <v>4.9146999999999998</v>
      </c>
      <c r="E5554" s="1">
        <v>2.2014999999999998</v>
      </c>
      <c r="F5554" s="1">
        <v>1.0943999999999999E-3</v>
      </c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</row>
    <row r="5555" spans="1:17" x14ac:dyDescent="0.25">
      <c r="A5555" t="str">
        <f t="shared" si="86"/>
        <v>8_506</v>
      </c>
      <c r="B5555" s="1">
        <v>8</v>
      </c>
      <c r="C5555" s="1">
        <v>506</v>
      </c>
      <c r="D5555" s="1">
        <v>4.9813999999999998</v>
      </c>
      <c r="E5555" s="1">
        <v>2.2107000000000001</v>
      </c>
      <c r="F5555" s="1">
        <v>4.3547999999999998E-3</v>
      </c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</row>
    <row r="5556" spans="1:17" x14ac:dyDescent="0.25">
      <c r="A5556" t="str">
        <f t="shared" si="86"/>
        <v>8_507</v>
      </c>
      <c r="B5556" s="1">
        <v>8</v>
      </c>
      <c r="C5556" s="1">
        <v>507</v>
      </c>
      <c r="D5556" s="1">
        <v>4.6406999999999998</v>
      </c>
      <c r="E5556" s="1">
        <v>2.2195999999999998</v>
      </c>
      <c r="F5556" s="1">
        <v>1.0843999999999999E-2</v>
      </c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</row>
    <row r="5557" spans="1:17" x14ac:dyDescent="0.25">
      <c r="A5557" t="str">
        <f t="shared" si="86"/>
        <v>8_508</v>
      </c>
      <c r="B5557" s="1">
        <v>8</v>
      </c>
      <c r="C5557" s="1">
        <v>508</v>
      </c>
      <c r="D5557" s="1">
        <v>4.8227000000000002</v>
      </c>
      <c r="E5557" s="1">
        <v>2.2284000000000002</v>
      </c>
      <c r="F5557" s="1">
        <v>-1.0309E-2</v>
      </c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</row>
    <row r="5558" spans="1:17" x14ac:dyDescent="0.25">
      <c r="A5558" t="str">
        <f t="shared" si="86"/>
        <v>8_509</v>
      </c>
      <c r="B5558" s="1">
        <v>8</v>
      </c>
      <c r="C5558" s="1">
        <v>509</v>
      </c>
      <c r="D5558" s="1">
        <v>4.7464000000000004</v>
      </c>
      <c r="E5558" s="1">
        <v>2.2372000000000001</v>
      </c>
      <c r="F5558" s="1">
        <v>5.2255999999999997E-2</v>
      </c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</row>
    <row r="5559" spans="1:17" x14ac:dyDescent="0.25">
      <c r="A5559" t="str">
        <f t="shared" si="86"/>
        <v>8_510</v>
      </c>
      <c r="B5559" s="1">
        <v>8</v>
      </c>
      <c r="C5559" s="1">
        <v>510</v>
      </c>
      <c r="D5559" s="1">
        <v>5.0959000000000003</v>
      </c>
      <c r="E5559" s="1">
        <v>2.2465999999999999</v>
      </c>
      <c r="F5559" s="1">
        <v>6.4475999999999997E-4</v>
      </c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</row>
    <row r="5560" spans="1:17" x14ac:dyDescent="0.25">
      <c r="A5560" t="str">
        <f t="shared" si="86"/>
        <v>8_511</v>
      </c>
      <c r="B5560" s="1">
        <v>8</v>
      </c>
      <c r="C5560" s="1">
        <v>511</v>
      </c>
      <c r="D5560" s="1">
        <v>4.5993000000000004</v>
      </c>
      <c r="E5560" s="1">
        <v>2.2555999999999998</v>
      </c>
      <c r="F5560" s="1">
        <v>-1.7089E-2</v>
      </c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</row>
    <row r="5561" spans="1:17" x14ac:dyDescent="0.25">
      <c r="A5561" t="str">
        <f t="shared" si="86"/>
        <v>8_512</v>
      </c>
      <c r="B5561" s="1">
        <v>8</v>
      </c>
      <c r="C5561" s="1">
        <v>512</v>
      </c>
      <c r="D5561" s="1">
        <v>4.7202000000000002</v>
      </c>
      <c r="E5561" s="1">
        <v>2.2643</v>
      </c>
      <c r="F5561" s="1">
        <v>2.8268999999999999E-2</v>
      </c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</row>
    <row r="5562" spans="1:17" x14ac:dyDescent="0.25">
      <c r="A5562" t="str">
        <f t="shared" si="86"/>
        <v>8_513</v>
      </c>
      <c r="B5562" s="1">
        <v>8</v>
      </c>
      <c r="C5562" s="1">
        <v>513</v>
      </c>
      <c r="D5562" s="1">
        <v>5.1029999999999998</v>
      </c>
      <c r="E5562" s="1">
        <v>2.2736999999999998</v>
      </c>
      <c r="F5562" s="1">
        <v>2.1494999999999999E-3</v>
      </c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</row>
    <row r="5563" spans="1:17" x14ac:dyDescent="0.25">
      <c r="A5563" t="str">
        <f t="shared" si="86"/>
        <v>8_514</v>
      </c>
      <c r="B5563" s="1">
        <v>8</v>
      </c>
      <c r="C5563" s="1">
        <v>514</v>
      </c>
      <c r="D5563" s="1">
        <v>4.9447999999999999</v>
      </c>
      <c r="E5563" s="1">
        <v>2.2837000000000001</v>
      </c>
      <c r="F5563" s="1">
        <v>1.9310999999999998E-2</v>
      </c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</row>
    <row r="5564" spans="1:17" x14ac:dyDescent="0.25">
      <c r="A5564" t="str">
        <f t="shared" si="86"/>
        <v>8_515</v>
      </c>
      <c r="B5564" s="1">
        <v>8</v>
      </c>
      <c r="C5564" s="1">
        <v>515</v>
      </c>
      <c r="D5564" s="1">
        <v>4.6039000000000003</v>
      </c>
      <c r="E5564" s="1">
        <v>2.2930000000000001</v>
      </c>
      <c r="F5564" s="1">
        <v>-2.5930999999999999E-2</v>
      </c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</row>
    <row r="5565" spans="1:17" x14ac:dyDescent="0.25">
      <c r="A5565" t="str">
        <f t="shared" si="86"/>
        <v>8_516</v>
      </c>
      <c r="B5565" s="1">
        <v>8</v>
      </c>
      <c r="C5565" s="1">
        <v>516</v>
      </c>
      <c r="D5565" s="1">
        <v>5.2920999999999996</v>
      </c>
      <c r="E5565" s="1">
        <v>2.3026</v>
      </c>
      <c r="F5565" s="1">
        <v>4.6645000000000002E-3</v>
      </c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</row>
    <row r="5566" spans="1:17" x14ac:dyDescent="0.25">
      <c r="A5566" t="str">
        <f t="shared" si="86"/>
        <v>8_517</v>
      </c>
      <c r="B5566" s="1">
        <v>8</v>
      </c>
      <c r="C5566" s="1">
        <v>517</v>
      </c>
      <c r="D5566" s="1">
        <v>5.1375000000000002</v>
      </c>
      <c r="E5566" s="1">
        <v>2.3125</v>
      </c>
      <c r="F5566" s="1">
        <v>2.1375000000000001E-3</v>
      </c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</row>
    <row r="5567" spans="1:17" x14ac:dyDescent="0.25">
      <c r="A5567" t="str">
        <f t="shared" si="86"/>
        <v>8_518</v>
      </c>
      <c r="B5567" s="1">
        <v>8</v>
      </c>
      <c r="C5567" s="1">
        <v>518</v>
      </c>
      <c r="D5567" s="1">
        <v>5.0042</v>
      </c>
      <c r="E5567" s="1">
        <v>2.3222</v>
      </c>
      <c r="F5567" s="1">
        <v>1.4954E-3</v>
      </c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</row>
    <row r="5568" spans="1:17" x14ac:dyDescent="0.25">
      <c r="A5568" t="str">
        <f t="shared" si="86"/>
        <v>8_519</v>
      </c>
      <c r="B5568" s="1">
        <v>8</v>
      </c>
      <c r="C5568" s="1">
        <v>519</v>
      </c>
      <c r="D5568" s="1">
        <v>4.5214999999999996</v>
      </c>
      <c r="E5568" s="1">
        <v>2.3315000000000001</v>
      </c>
      <c r="F5568" s="1">
        <v>1.9858000000000001E-2</v>
      </c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</row>
    <row r="5569" spans="1:17" x14ac:dyDescent="0.25">
      <c r="A5569" t="str">
        <f t="shared" si="86"/>
        <v>8_520</v>
      </c>
      <c r="B5569" s="1">
        <v>8</v>
      </c>
      <c r="C5569" s="1">
        <v>520</v>
      </c>
      <c r="D5569" s="1">
        <v>4.7039</v>
      </c>
      <c r="E5569" s="1">
        <v>2.3405</v>
      </c>
      <c r="F5569" s="1">
        <v>-9.9235E-3</v>
      </c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</row>
    <row r="5570" spans="1:17" x14ac:dyDescent="0.25">
      <c r="A5570" t="str">
        <f t="shared" si="86"/>
        <v>8_521</v>
      </c>
      <c r="B5570" s="1">
        <v>8</v>
      </c>
      <c r="C5570" s="1">
        <v>521</v>
      </c>
      <c r="D5570" s="1">
        <v>4.6300999999999997</v>
      </c>
      <c r="E5570" s="1">
        <v>2.3496999999999999</v>
      </c>
      <c r="F5570" s="1">
        <v>2.5777999999999999E-3</v>
      </c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</row>
    <row r="5571" spans="1:17" x14ac:dyDescent="0.25">
      <c r="A5571" t="str">
        <f t="shared" ref="A5571:A5634" si="87">B5571&amp;"_"&amp;C5571</f>
        <v>8_522</v>
      </c>
      <c r="B5571" s="1">
        <v>8</v>
      </c>
      <c r="C5571" s="1">
        <v>522</v>
      </c>
      <c r="D5571" s="1">
        <v>4.7499000000000002</v>
      </c>
      <c r="E5571" s="1">
        <v>2.3588</v>
      </c>
      <c r="F5571" s="1">
        <v>1.4893999999999999E-2</v>
      </c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</row>
    <row r="5572" spans="1:17" x14ac:dyDescent="0.25">
      <c r="A5572" t="str">
        <f t="shared" si="87"/>
        <v>8_523</v>
      </c>
      <c r="B5572" s="1">
        <v>8</v>
      </c>
      <c r="C5572" s="1">
        <v>523</v>
      </c>
      <c r="D5572" s="1">
        <v>4.6250999999999998</v>
      </c>
      <c r="E5572" s="1">
        <v>2.3681000000000001</v>
      </c>
      <c r="F5572" s="1">
        <v>1.0618000000000001E-2</v>
      </c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</row>
    <row r="5573" spans="1:17" x14ac:dyDescent="0.25">
      <c r="A5573" t="str">
        <f t="shared" si="87"/>
        <v>8_524</v>
      </c>
      <c r="B5573" s="1">
        <v>8</v>
      </c>
      <c r="C5573" s="1">
        <v>524</v>
      </c>
      <c r="D5573" s="1">
        <v>4.7901999999999996</v>
      </c>
      <c r="E5573" s="1">
        <v>2.3771</v>
      </c>
      <c r="F5573" s="1">
        <v>1.1679999999999999E-2</v>
      </c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</row>
    <row r="5574" spans="1:17" x14ac:dyDescent="0.25">
      <c r="A5574" t="str">
        <f t="shared" si="87"/>
        <v>8_525</v>
      </c>
      <c r="B5574" s="1">
        <v>8</v>
      </c>
      <c r="C5574" s="1">
        <v>525</v>
      </c>
      <c r="D5574" s="1">
        <v>4.8754</v>
      </c>
      <c r="E5574" s="1">
        <v>2.3866999999999998</v>
      </c>
      <c r="F5574" s="1">
        <v>3.8928999999999998E-4</v>
      </c>
      <c r="G5574" s="1"/>
      <c r="H5574" s="1"/>
      <c r="I5574" s="1"/>
      <c r="J5574" s="1"/>
      <c r="K5574" s="1"/>
      <c r="L5574" s="1"/>
      <c r="M5574" s="1"/>
      <c r="N5574" s="1"/>
      <c r="O5574" s="1"/>
      <c r="P5574" s="78"/>
      <c r="Q5574" s="78"/>
    </row>
    <row r="5575" spans="1:17" x14ac:dyDescent="0.25">
      <c r="A5575" t="str">
        <f t="shared" si="87"/>
        <v>8_526</v>
      </c>
      <c r="B5575" s="1">
        <v>8</v>
      </c>
      <c r="C5575" s="1">
        <v>526</v>
      </c>
      <c r="D5575" s="1">
        <v>4.4809999999999999</v>
      </c>
      <c r="E5575" s="1">
        <v>2.3957999999999999</v>
      </c>
      <c r="F5575" s="1">
        <v>-1.9115000000000001E-4</v>
      </c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</row>
    <row r="5576" spans="1:17" x14ac:dyDescent="0.25">
      <c r="A5576" t="str">
        <f t="shared" si="87"/>
        <v>8_527</v>
      </c>
      <c r="B5576" s="1">
        <v>8</v>
      </c>
      <c r="C5576" s="1">
        <v>527</v>
      </c>
      <c r="D5576" s="1">
        <v>4.2397999999999998</v>
      </c>
      <c r="E5576" s="1">
        <v>2.4043000000000001</v>
      </c>
      <c r="F5576" s="1">
        <v>7.4390000000000003E-3</v>
      </c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</row>
    <row r="5577" spans="1:17" x14ac:dyDescent="0.25">
      <c r="A5577" t="str">
        <f t="shared" si="87"/>
        <v>8_528</v>
      </c>
      <c r="B5577" s="1">
        <v>8</v>
      </c>
      <c r="C5577" s="1">
        <v>528</v>
      </c>
      <c r="D5577" s="1">
        <v>4.2869000000000002</v>
      </c>
      <c r="E5577" s="1">
        <v>2.4127000000000001</v>
      </c>
      <c r="F5577" s="1">
        <v>2.0754000000000002E-2</v>
      </c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</row>
    <row r="5578" spans="1:17" x14ac:dyDescent="0.25">
      <c r="A5578" t="str">
        <f t="shared" si="87"/>
        <v>8_529</v>
      </c>
      <c r="B5578" s="1">
        <v>8</v>
      </c>
      <c r="C5578" s="1">
        <v>529</v>
      </c>
      <c r="D5578" s="1">
        <v>4.2648000000000001</v>
      </c>
      <c r="E5578" s="1">
        <v>2.4213</v>
      </c>
      <c r="F5578" s="1">
        <v>-9.2248E-3</v>
      </c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</row>
    <row r="5579" spans="1:17" x14ac:dyDescent="0.25">
      <c r="A5579" t="str">
        <f t="shared" si="87"/>
        <v>8_530</v>
      </c>
      <c r="B5579" s="1">
        <v>8</v>
      </c>
      <c r="C5579" s="1">
        <v>530</v>
      </c>
      <c r="D5579" s="1">
        <v>4.2382999999999997</v>
      </c>
      <c r="E5579" s="1">
        <v>2.4296000000000002</v>
      </c>
      <c r="F5579" s="1">
        <v>1.0495000000000001E-2</v>
      </c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</row>
    <row r="5580" spans="1:17" x14ac:dyDescent="0.25">
      <c r="A5580" t="str">
        <f t="shared" si="87"/>
        <v>8_531</v>
      </c>
      <c r="B5580" s="1">
        <v>8</v>
      </c>
      <c r="C5580" s="1">
        <v>531</v>
      </c>
      <c r="D5580" s="1">
        <v>4.1100000000000003</v>
      </c>
      <c r="E5580" s="1">
        <v>2.4380999999999999</v>
      </c>
      <c r="F5580" s="1">
        <v>2.9096E-3</v>
      </c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</row>
    <row r="5581" spans="1:17" x14ac:dyDescent="0.25">
      <c r="A5581" t="str">
        <f t="shared" si="87"/>
        <v>8_532</v>
      </c>
      <c r="B5581" s="1">
        <v>8</v>
      </c>
      <c r="C5581" s="1">
        <v>532</v>
      </c>
      <c r="D5581" s="1">
        <v>4.0591999999999997</v>
      </c>
      <c r="E5581" s="1">
        <v>2.4464000000000001</v>
      </c>
      <c r="F5581" s="1">
        <v>1.5505E-2</v>
      </c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</row>
    <row r="5582" spans="1:17" x14ac:dyDescent="0.25">
      <c r="A5582" t="str">
        <f t="shared" si="87"/>
        <v>8_533</v>
      </c>
      <c r="B5582" s="1">
        <v>8</v>
      </c>
      <c r="C5582" s="1">
        <v>533</v>
      </c>
      <c r="D5582" s="1">
        <v>3.5958999999999999</v>
      </c>
      <c r="E5582" s="1">
        <v>2.4544000000000001</v>
      </c>
      <c r="F5582" s="1">
        <v>-1.4260999999999999E-2</v>
      </c>
      <c r="G5582" s="1"/>
      <c r="H5582" s="1"/>
      <c r="I5582" s="1"/>
      <c r="J5582" s="1"/>
      <c r="K5582" s="1"/>
      <c r="L5582" s="1"/>
      <c r="M5582" s="78"/>
      <c r="N5582" s="1"/>
      <c r="O5582" s="1"/>
      <c r="P5582" s="1"/>
      <c r="Q5582" s="1"/>
    </row>
    <row r="5583" spans="1:17" x14ac:dyDescent="0.25">
      <c r="A5583" t="str">
        <f t="shared" si="87"/>
        <v>8_534</v>
      </c>
      <c r="B5583" s="1">
        <v>8</v>
      </c>
      <c r="C5583" s="1">
        <v>534</v>
      </c>
      <c r="D5583" s="1">
        <v>3.3538999999999999</v>
      </c>
      <c r="E5583" s="1">
        <v>2.4615</v>
      </c>
      <c r="F5583" s="1">
        <v>2.2901000000000001E-2</v>
      </c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</row>
    <row r="5584" spans="1:17" x14ac:dyDescent="0.25">
      <c r="A5584" t="str">
        <f t="shared" si="87"/>
        <v>8_535</v>
      </c>
      <c r="B5584" s="1">
        <v>8</v>
      </c>
      <c r="C5584" s="1">
        <v>535</v>
      </c>
      <c r="D5584" s="1">
        <v>3.5104000000000002</v>
      </c>
      <c r="E5584" s="1">
        <v>2.4683000000000002</v>
      </c>
      <c r="F5584" s="1">
        <v>9.9038000000000008E-3</v>
      </c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</row>
    <row r="5585" spans="1:17" x14ac:dyDescent="0.25">
      <c r="A5585" t="str">
        <f t="shared" si="87"/>
        <v>8_536</v>
      </c>
      <c r="B5585" s="1">
        <v>8</v>
      </c>
      <c r="C5585" s="1">
        <v>536</v>
      </c>
      <c r="D5585" s="1">
        <v>3.0688</v>
      </c>
      <c r="E5585" s="1">
        <v>2.4752999999999998</v>
      </c>
      <c r="F5585" s="1">
        <v>-2.4453000000000001E-3</v>
      </c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</row>
    <row r="5586" spans="1:17" x14ac:dyDescent="0.25">
      <c r="A5586" t="str">
        <f t="shared" si="87"/>
        <v>8_537</v>
      </c>
      <c r="B5586" s="1">
        <v>8</v>
      </c>
      <c r="C5586" s="1">
        <v>537</v>
      </c>
      <c r="D5586" s="1">
        <v>2.9028</v>
      </c>
      <c r="E5586" s="1">
        <v>2.4811999999999999</v>
      </c>
      <c r="F5586" s="1">
        <v>1.4388E-2</v>
      </c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</row>
    <row r="5587" spans="1:17" x14ac:dyDescent="0.25">
      <c r="A5587" t="str">
        <f t="shared" si="87"/>
        <v>8_538</v>
      </c>
      <c r="B5587" s="1">
        <v>8</v>
      </c>
      <c r="C5587" s="1">
        <v>538</v>
      </c>
      <c r="D5587" s="1">
        <v>3.1842999999999999</v>
      </c>
      <c r="E5587" s="1">
        <v>2.4876999999999998</v>
      </c>
      <c r="F5587" s="1">
        <v>2.5103E-3</v>
      </c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</row>
    <row r="5588" spans="1:17" x14ac:dyDescent="0.25">
      <c r="A5588" t="str">
        <f t="shared" si="87"/>
        <v>8_539</v>
      </c>
      <c r="B5588" s="1">
        <v>8</v>
      </c>
      <c r="C5588" s="1">
        <v>539</v>
      </c>
      <c r="D5588" s="1">
        <v>2.7370999999999999</v>
      </c>
      <c r="E5588" s="1">
        <v>2.4937999999999998</v>
      </c>
      <c r="F5588" s="1">
        <v>7.3559999999999999E-4</v>
      </c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</row>
    <row r="5589" spans="1:17" x14ac:dyDescent="0.25">
      <c r="A5589" t="str">
        <f t="shared" si="87"/>
        <v>8_540</v>
      </c>
      <c r="B5589" s="1">
        <v>8</v>
      </c>
      <c r="C5589" s="1">
        <v>540</v>
      </c>
      <c r="D5589" s="1">
        <v>2.7159</v>
      </c>
      <c r="E5589" s="1">
        <v>2.4994999999999998</v>
      </c>
      <c r="F5589" s="1">
        <v>-7.9434999999999998E-4</v>
      </c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</row>
    <row r="5590" spans="1:17" x14ac:dyDescent="0.25">
      <c r="A5590" t="str">
        <f t="shared" si="87"/>
        <v>8_541</v>
      </c>
      <c r="B5590" s="1">
        <v>8</v>
      </c>
      <c r="C5590" s="1">
        <v>541</v>
      </c>
      <c r="D5590" s="1">
        <v>2.5156999999999998</v>
      </c>
      <c r="E5590" s="1">
        <v>2.5051000000000001</v>
      </c>
      <c r="F5590" s="1">
        <v>3.5057999999999999E-2</v>
      </c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</row>
    <row r="5591" spans="1:17" x14ac:dyDescent="0.25">
      <c r="A5591" t="str">
        <f t="shared" si="87"/>
        <v>8_542</v>
      </c>
      <c r="B5591" s="1">
        <v>8</v>
      </c>
      <c r="C5591" s="1">
        <v>542</v>
      </c>
      <c r="D5591" s="1">
        <v>2.2000999999999999</v>
      </c>
      <c r="E5591" s="1">
        <v>2.5103</v>
      </c>
      <c r="F5591" s="1">
        <v>-4.9421999999999999E-3</v>
      </c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</row>
    <row r="5592" spans="1:17" x14ac:dyDescent="0.25">
      <c r="A5592" t="str">
        <f t="shared" si="87"/>
        <v>8_543</v>
      </c>
      <c r="B5592" s="1">
        <v>8</v>
      </c>
      <c r="C5592" s="1">
        <v>543</v>
      </c>
      <c r="D5592" s="1">
        <v>1.9207000000000001</v>
      </c>
      <c r="E5592" s="1">
        <v>2.5145</v>
      </c>
      <c r="F5592" s="1">
        <v>-9.5081999999999996E-3</v>
      </c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</row>
    <row r="5593" spans="1:17" x14ac:dyDescent="0.25">
      <c r="A5593" t="str">
        <f t="shared" si="87"/>
        <v>8_544</v>
      </c>
      <c r="B5593" s="1">
        <v>8</v>
      </c>
      <c r="C5593" s="1">
        <v>544</v>
      </c>
      <c r="D5593" s="1">
        <v>2.3210000000000002</v>
      </c>
      <c r="E5593" s="1">
        <v>2.5188000000000001</v>
      </c>
      <c r="F5593" s="1">
        <v>2.0719999999999999E-2</v>
      </c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</row>
    <row r="5594" spans="1:17" x14ac:dyDescent="0.25">
      <c r="A5594" t="str">
        <f t="shared" si="87"/>
        <v>8_545</v>
      </c>
      <c r="B5594" s="1">
        <v>8</v>
      </c>
      <c r="C5594" s="1">
        <v>545</v>
      </c>
      <c r="D5594" s="1">
        <v>2.6760999999999999</v>
      </c>
      <c r="E5594" s="1">
        <v>2.5243000000000002</v>
      </c>
      <c r="F5594" s="1">
        <v>1.5712E-2</v>
      </c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</row>
    <row r="5595" spans="1:17" x14ac:dyDescent="0.25">
      <c r="A5595" t="str">
        <f t="shared" si="87"/>
        <v>8_546</v>
      </c>
      <c r="B5595" s="1">
        <v>8</v>
      </c>
      <c r="C5595" s="1">
        <v>546</v>
      </c>
      <c r="D5595" s="1">
        <v>2.2536</v>
      </c>
      <c r="E5595" s="1">
        <v>2.5295000000000001</v>
      </c>
      <c r="F5595" s="1">
        <v>-3.1679000000000001E-4</v>
      </c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</row>
    <row r="5596" spans="1:17" x14ac:dyDescent="0.25">
      <c r="A5596" t="str">
        <f t="shared" si="87"/>
        <v>8_547</v>
      </c>
      <c r="B5596" s="1">
        <v>8</v>
      </c>
      <c r="C5596" s="1">
        <v>547</v>
      </c>
      <c r="D5596" s="1">
        <v>2.0076999999999998</v>
      </c>
      <c r="E5596" s="1">
        <v>2.5339999999999998</v>
      </c>
      <c r="F5596" s="1">
        <v>4.7432000000000004E-3</v>
      </c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</row>
    <row r="5597" spans="1:17" x14ac:dyDescent="0.25">
      <c r="A5597" t="str">
        <f t="shared" si="87"/>
        <v>8_548</v>
      </c>
      <c r="B5597" s="1">
        <v>8</v>
      </c>
      <c r="C5597" s="1">
        <v>548</v>
      </c>
      <c r="D5597" s="1">
        <v>2.2412999999999998</v>
      </c>
      <c r="E5597" s="1">
        <v>2.5385</v>
      </c>
      <c r="F5597" s="1">
        <v>7.5950000000000002E-3</v>
      </c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</row>
    <row r="5598" spans="1:17" x14ac:dyDescent="0.25">
      <c r="A5598" t="str">
        <f t="shared" si="87"/>
        <v>8_549</v>
      </c>
      <c r="B5598" s="1">
        <v>8</v>
      </c>
      <c r="C5598" s="1">
        <v>549</v>
      </c>
      <c r="D5598" s="1">
        <v>1.78</v>
      </c>
      <c r="E5598" s="1">
        <v>2.5427</v>
      </c>
      <c r="F5598" s="1">
        <v>-2.3455E-2</v>
      </c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</row>
    <row r="5599" spans="1:17" x14ac:dyDescent="0.25">
      <c r="A5599" t="str">
        <f t="shared" si="87"/>
        <v>8_550</v>
      </c>
      <c r="B5599" s="1">
        <v>8</v>
      </c>
      <c r="C5599" s="1">
        <v>550</v>
      </c>
      <c r="D5599" s="1">
        <v>1.8295999999999999</v>
      </c>
      <c r="E5599" s="1">
        <v>2.5468000000000002</v>
      </c>
      <c r="F5599" s="1">
        <v>-1.0695E-2</v>
      </c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</row>
    <row r="5600" spans="1:17" x14ac:dyDescent="0.25">
      <c r="A5600" t="str">
        <f t="shared" si="87"/>
        <v>8_551</v>
      </c>
      <c r="B5600" s="1">
        <v>8</v>
      </c>
      <c r="C5600" s="1">
        <v>551</v>
      </c>
      <c r="D5600" s="1">
        <v>1.3814</v>
      </c>
      <c r="E5600" s="1">
        <v>2.5501</v>
      </c>
      <c r="F5600" s="1">
        <v>-1.6983000000000002E-2</v>
      </c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</row>
    <row r="5601" spans="1:17" x14ac:dyDescent="0.25">
      <c r="A5601" t="str">
        <f t="shared" si="87"/>
        <v>8_552</v>
      </c>
      <c r="B5601" s="1">
        <v>8</v>
      </c>
      <c r="C5601" s="1">
        <v>552</v>
      </c>
      <c r="D5601" s="1">
        <v>1.5417000000000001</v>
      </c>
      <c r="E5601" s="1">
        <v>2.5529000000000002</v>
      </c>
      <c r="F5601" s="1">
        <v>1.8256999999999999E-2</v>
      </c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</row>
    <row r="5602" spans="1:17" x14ac:dyDescent="0.25">
      <c r="A5602" t="str">
        <f t="shared" si="87"/>
        <v>8_553</v>
      </c>
      <c r="B5602" s="1">
        <v>8</v>
      </c>
      <c r="C5602" s="1">
        <v>553</v>
      </c>
      <c r="D5602" s="1">
        <v>1.4077999999999999</v>
      </c>
      <c r="E5602" s="1">
        <v>2.556</v>
      </c>
      <c r="F5602" s="1">
        <v>1.4777E-2</v>
      </c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</row>
    <row r="5603" spans="1:17" x14ac:dyDescent="0.25">
      <c r="A5603" t="str">
        <f t="shared" si="87"/>
        <v>8_554</v>
      </c>
      <c r="B5603" s="1">
        <v>8</v>
      </c>
      <c r="C5603" s="1">
        <v>554</v>
      </c>
      <c r="D5603" s="1">
        <v>1.3749</v>
      </c>
      <c r="E5603" s="1">
        <v>2.5587</v>
      </c>
      <c r="F5603" s="1">
        <v>-7.0187000000000001E-3</v>
      </c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</row>
    <row r="5604" spans="1:17" x14ac:dyDescent="0.25">
      <c r="A5604" t="str">
        <f t="shared" si="87"/>
        <v>8_555</v>
      </c>
      <c r="B5604" s="1">
        <v>8</v>
      </c>
      <c r="C5604" s="1">
        <v>555</v>
      </c>
      <c r="D5604" s="1">
        <v>1.3492999999999999</v>
      </c>
      <c r="E5604" s="1">
        <v>2.5615000000000001</v>
      </c>
      <c r="F5604" s="1">
        <v>-2.2474000000000001E-2</v>
      </c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</row>
    <row r="5605" spans="1:17" x14ac:dyDescent="0.25">
      <c r="A5605" t="str">
        <f t="shared" si="87"/>
        <v>8_556</v>
      </c>
      <c r="B5605" s="1">
        <v>8</v>
      </c>
      <c r="C5605" s="1">
        <v>556</v>
      </c>
      <c r="D5605" s="1">
        <v>1.5842000000000001</v>
      </c>
      <c r="E5605" s="1">
        <v>2.5648</v>
      </c>
      <c r="F5605" s="1">
        <v>-2.3877E-3</v>
      </c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</row>
    <row r="5606" spans="1:17" x14ac:dyDescent="0.25">
      <c r="A5606" t="str">
        <f t="shared" si="87"/>
        <v>8_557</v>
      </c>
      <c r="B5606" s="1">
        <v>8</v>
      </c>
      <c r="C5606" s="1">
        <v>557</v>
      </c>
      <c r="D5606" s="1">
        <v>1.8865000000000001</v>
      </c>
      <c r="E5606" s="1">
        <v>2.5686</v>
      </c>
      <c r="F5606" s="1">
        <v>1.4004000000000001E-2</v>
      </c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</row>
    <row r="5607" spans="1:17" x14ac:dyDescent="0.25">
      <c r="A5607" t="str">
        <f t="shared" si="87"/>
        <v>8_558</v>
      </c>
      <c r="B5607" s="1">
        <v>8</v>
      </c>
      <c r="C5607" s="1">
        <v>558</v>
      </c>
      <c r="D5607" s="1">
        <v>1.9371</v>
      </c>
      <c r="E5607" s="1">
        <v>2.573</v>
      </c>
      <c r="F5607" s="1">
        <v>1.7158E-2</v>
      </c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</row>
    <row r="5608" spans="1:17" x14ac:dyDescent="0.25">
      <c r="A5608" t="str">
        <f t="shared" si="87"/>
        <v>8_559</v>
      </c>
      <c r="B5608" s="1">
        <v>8</v>
      </c>
      <c r="C5608" s="1">
        <v>559</v>
      </c>
      <c r="D5608" s="1">
        <v>1.4121999999999999</v>
      </c>
      <c r="E5608" s="1">
        <v>2.5764</v>
      </c>
      <c r="F5608" s="1">
        <v>-1.3965999999999999E-2</v>
      </c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</row>
    <row r="5609" spans="1:17" x14ac:dyDescent="0.25">
      <c r="A5609" t="str">
        <f t="shared" si="87"/>
        <v>8_560</v>
      </c>
      <c r="B5609" s="1">
        <v>8</v>
      </c>
      <c r="C5609" s="1">
        <v>560</v>
      </c>
      <c r="D5609" s="1">
        <v>0.70408999999999999</v>
      </c>
      <c r="E5609" s="1">
        <v>2.5785999999999998</v>
      </c>
      <c r="F5609" s="1">
        <v>-2.0389999999999998E-2</v>
      </c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</row>
    <row r="5610" spans="1:17" x14ac:dyDescent="0.25">
      <c r="A5610" t="str">
        <f t="shared" si="87"/>
        <v>8_561</v>
      </c>
      <c r="B5610" s="1">
        <v>8</v>
      </c>
      <c r="C5610" s="1">
        <v>561</v>
      </c>
      <c r="D5610" s="1">
        <v>0.25124000000000002</v>
      </c>
      <c r="E5610" s="1">
        <v>2.5794999999999999</v>
      </c>
      <c r="F5610" s="1">
        <v>4.0528999999999999E-4</v>
      </c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</row>
    <row r="5611" spans="1:17" x14ac:dyDescent="0.25">
      <c r="A5611" t="str">
        <f t="shared" si="87"/>
        <v>8_562</v>
      </c>
      <c r="B5611" s="1">
        <v>8</v>
      </c>
      <c r="C5611" s="1">
        <v>562</v>
      </c>
      <c r="D5611" s="1">
        <v>-0.10804999999999999</v>
      </c>
      <c r="E5611" s="1">
        <v>2.5796000000000001</v>
      </c>
      <c r="F5611" s="1">
        <v>5.1711999999999999E-3</v>
      </c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</row>
    <row r="5612" spans="1:17" x14ac:dyDescent="0.25">
      <c r="A5612" t="str">
        <f t="shared" si="87"/>
        <v>8_563</v>
      </c>
      <c r="B5612" s="1">
        <v>8</v>
      </c>
      <c r="C5612" s="1">
        <v>563</v>
      </c>
      <c r="D5612" s="1">
        <v>-0.23402999999999999</v>
      </c>
      <c r="E5612" s="1">
        <v>2.5789</v>
      </c>
      <c r="F5612" s="1">
        <v>-9.6716000000000007E-3</v>
      </c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</row>
    <row r="5613" spans="1:17" x14ac:dyDescent="0.25">
      <c r="A5613" t="str">
        <f t="shared" si="87"/>
        <v>8_564</v>
      </c>
      <c r="B5613" s="1">
        <v>8</v>
      </c>
      <c r="C5613" s="1">
        <v>564</v>
      </c>
      <c r="D5613" s="1">
        <v>-0.31369000000000002</v>
      </c>
      <c r="E5613" s="1">
        <v>2.5783</v>
      </c>
      <c r="F5613" s="1">
        <v>1.7467E-2</v>
      </c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</row>
    <row r="5614" spans="1:17" x14ac:dyDescent="0.25">
      <c r="A5614" t="str">
        <f t="shared" si="87"/>
        <v>8_565</v>
      </c>
      <c r="B5614" s="1">
        <v>8</v>
      </c>
      <c r="C5614" s="1">
        <v>565</v>
      </c>
      <c r="D5614" s="1">
        <v>-0.13072</v>
      </c>
      <c r="E5614" s="1">
        <v>2.5779999999999998</v>
      </c>
      <c r="F5614" s="1">
        <v>1.1096999999999999E-2</v>
      </c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</row>
    <row r="5615" spans="1:17" x14ac:dyDescent="0.25">
      <c r="A5615" t="str">
        <f t="shared" si="87"/>
        <v>8_566</v>
      </c>
      <c r="B5615" s="1">
        <v>8</v>
      </c>
      <c r="C5615" s="1">
        <v>566</v>
      </c>
      <c r="D5615" s="1">
        <v>-0.42451</v>
      </c>
      <c r="E5615" s="1">
        <v>2.5775000000000001</v>
      </c>
      <c r="F5615" s="1">
        <v>2.2540999999999999E-2</v>
      </c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</row>
    <row r="5616" spans="1:17" x14ac:dyDescent="0.25">
      <c r="A5616" t="str">
        <f t="shared" si="87"/>
        <v>8_567</v>
      </c>
      <c r="B5616" s="1">
        <v>8</v>
      </c>
      <c r="C5616" s="1">
        <v>567</v>
      </c>
      <c r="D5616" s="1">
        <v>-0.36176000000000003</v>
      </c>
      <c r="E5616" s="1">
        <v>2.5766</v>
      </c>
      <c r="F5616" s="1">
        <v>-2.6476E-2</v>
      </c>
      <c r="G5616" s="1"/>
      <c r="H5616" s="1"/>
      <c r="I5616" s="1"/>
      <c r="J5616" s="1"/>
      <c r="K5616" s="1"/>
      <c r="L5616" s="1"/>
      <c r="M5616" s="1"/>
      <c r="N5616" s="78"/>
      <c r="O5616" s="1"/>
      <c r="P5616" s="1"/>
      <c r="Q5616" s="1"/>
    </row>
    <row r="5617" spans="1:17" x14ac:dyDescent="0.25">
      <c r="A5617" t="str">
        <f t="shared" si="87"/>
        <v>8_568</v>
      </c>
      <c r="B5617" s="1">
        <v>8</v>
      </c>
      <c r="C5617" s="1">
        <v>568</v>
      </c>
      <c r="D5617" s="1">
        <v>-0.42602000000000001</v>
      </c>
      <c r="E5617" s="1">
        <v>2.5760000000000001</v>
      </c>
      <c r="F5617" s="1">
        <v>3.6037E-3</v>
      </c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</row>
    <row r="5618" spans="1:17" x14ac:dyDescent="0.25">
      <c r="A5618" t="str">
        <f t="shared" si="87"/>
        <v>8_569</v>
      </c>
      <c r="B5618" s="1">
        <v>8</v>
      </c>
      <c r="C5618" s="1">
        <v>569</v>
      </c>
      <c r="D5618" s="1">
        <v>-0.21784999999999999</v>
      </c>
      <c r="E5618" s="1">
        <v>2.5752000000000002</v>
      </c>
      <c r="F5618" s="1">
        <v>6.4578999999999999E-3</v>
      </c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</row>
    <row r="5619" spans="1:17" x14ac:dyDescent="0.25">
      <c r="A5619" t="str">
        <f t="shared" si="87"/>
        <v>8_570</v>
      </c>
      <c r="B5619" s="1">
        <v>8</v>
      </c>
      <c r="C5619" s="1">
        <v>570</v>
      </c>
      <c r="D5619" s="1">
        <v>-0.40859000000000001</v>
      </c>
      <c r="E5619" s="1">
        <v>2.5745</v>
      </c>
      <c r="F5619" s="1">
        <v>-2.1094999999999999E-2</v>
      </c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</row>
    <row r="5620" spans="1:17" x14ac:dyDescent="0.25">
      <c r="A5620" t="str">
        <f t="shared" si="87"/>
        <v>8_571</v>
      </c>
      <c r="B5620" s="1">
        <v>8</v>
      </c>
      <c r="C5620" s="1">
        <v>571</v>
      </c>
      <c r="D5620" s="1">
        <v>-0.19392000000000001</v>
      </c>
      <c r="E5620" s="1">
        <v>2.5737999999999999</v>
      </c>
      <c r="F5620" s="1">
        <v>9.9687000000000005E-3</v>
      </c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</row>
    <row r="5621" spans="1:17" x14ac:dyDescent="0.25">
      <c r="A5621" t="str">
        <f t="shared" si="87"/>
        <v>8_572</v>
      </c>
      <c r="B5621" s="1">
        <v>8</v>
      </c>
      <c r="C5621" s="1">
        <v>572</v>
      </c>
      <c r="D5621" s="1">
        <v>-0.30907000000000001</v>
      </c>
      <c r="E5621" s="1">
        <v>2.5733000000000001</v>
      </c>
      <c r="F5621" s="1">
        <v>-4.4381999999999998E-3</v>
      </c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</row>
    <row r="5622" spans="1:17" x14ac:dyDescent="0.25">
      <c r="A5622" t="str">
        <f t="shared" si="87"/>
        <v>8_573</v>
      </c>
      <c r="B5622" s="1">
        <v>8</v>
      </c>
      <c r="C5622" s="1">
        <v>573</v>
      </c>
      <c r="D5622" s="1">
        <v>-1.1551</v>
      </c>
      <c r="E5622" s="1">
        <v>2.5716999999999999</v>
      </c>
      <c r="F5622" s="1">
        <v>-9.7631000000000003E-3</v>
      </c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</row>
    <row r="5623" spans="1:17" x14ac:dyDescent="0.25">
      <c r="A5623" t="str">
        <f t="shared" si="87"/>
        <v>8_574</v>
      </c>
      <c r="B5623" s="1">
        <v>8</v>
      </c>
      <c r="C5623" s="1">
        <v>574</v>
      </c>
      <c r="D5623" s="1">
        <v>-0.95845000000000002</v>
      </c>
      <c r="E5623" s="1">
        <v>2.5695999999999999</v>
      </c>
      <c r="F5623" s="1">
        <v>1.8142999999999999E-2</v>
      </c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</row>
    <row r="5624" spans="1:17" x14ac:dyDescent="0.25">
      <c r="A5624" t="str">
        <f t="shared" si="87"/>
        <v>8_575</v>
      </c>
      <c r="B5624" s="1">
        <v>8</v>
      </c>
      <c r="C5624" s="1">
        <v>575</v>
      </c>
      <c r="D5624" s="1">
        <v>-0.31705</v>
      </c>
      <c r="E5624" s="1">
        <v>2.5680000000000001</v>
      </c>
      <c r="F5624" s="1">
        <v>-5.1190999999999997E-3</v>
      </c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</row>
    <row r="5625" spans="1:17" x14ac:dyDescent="0.25">
      <c r="A5625" t="str">
        <f t="shared" si="87"/>
        <v>8_576</v>
      </c>
      <c r="B5625" s="1">
        <v>8</v>
      </c>
      <c r="C5625" s="1">
        <v>576</v>
      </c>
      <c r="D5625" s="1">
        <v>-3.2009000000000003E-2</v>
      </c>
      <c r="E5625" s="1">
        <v>2.5676999999999999</v>
      </c>
      <c r="F5625" s="1">
        <v>-1.2958000000000001E-2</v>
      </c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</row>
    <row r="5626" spans="1:17" x14ac:dyDescent="0.25">
      <c r="A5626" t="str">
        <f t="shared" si="87"/>
        <v>8_577</v>
      </c>
      <c r="B5626" s="1">
        <v>8</v>
      </c>
      <c r="C5626" s="1">
        <v>577</v>
      </c>
      <c r="D5626" s="1">
        <v>-0.15841</v>
      </c>
      <c r="E5626" s="1">
        <v>2.5676000000000001</v>
      </c>
      <c r="F5626" s="1">
        <v>-3.9017000000000003E-2</v>
      </c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</row>
    <row r="5627" spans="1:17" x14ac:dyDescent="0.25">
      <c r="A5627" t="str">
        <f t="shared" si="87"/>
        <v>8_578</v>
      </c>
      <c r="B5627" s="1">
        <v>8</v>
      </c>
      <c r="C5627" s="1">
        <v>578</v>
      </c>
      <c r="D5627" s="1">
        <v>-0.33535999999999999</v>
      </c>
      <c r="E5627" s="1">
        <v>2.5672000000000001</v>
      </c>
      <c r="F5627" s="1">
        <v>-2.1711999999999999E-2</v>
      </c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</row>
    <row r="5628" spans="1:17" x14ac:dyDescent="0.25">
      <c r="A5628" t="str">
        <f t="shared" si="87"/>
        <v>8_579</v>
      </c>
      <c r="B5628" s="1">
        <v>8</v>
      </c>
      <c r="C5628" s="1">
        <v>579</v>
      </c>
      <c r="D5628" s="1">
        <v>-0.24833</v>
      </c>
      <c r="E5628" s="1">
        <v>2.5667</v>
      </c>
      <c r="F5628" s="1">
        <v>8.4349999999999998E-3</v>
      </c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</row>
    <row r="5629" spans="1:17" x14ac:dyDescent="0.25">
      <c r="A5629" t="str">
        <f t="shared" si="87"/>
        <v>8_580</v>
      </c>
      <c r="B5629" s="1">
        <v>8</v>
      </c>
      <c r="C5629" s="1">
        <v>580</v>
      </c>
      <c r="D5629" s="1">
        <v>0.19311</v>
      </c>
      <c r="E5629" s="1">
        <v>2.5666000000000002</v>
      </c>
      <c r="F5629" s="1">
        <v>3.7525000000000002E-3</v>
      </c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</row>
    <row r="5630" spans="1:17" x14ac:dyDescent="0.25">
      <c r="A5630" t="str">
        <f t="shared" si="87"/>
        <v>8_581</v>
      </c>
      <c r="B5630" s="1">
        <v>8</v>
      </c>
      <c r="C5630" s="1">
        <v>581</v>
      </c>
      <c r="D5630" s="1">
        <v>0.79364999999999997</v>
      </c>
      <c r="E5630" s="1">
        <v>2.5674000000000001</v>
      </c>
      <c r="F5630" s="1">
        <v>1.17E-2</v>
      </c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</row>
    <row r="5631" spans="1:17" x14ac:dyDescent="0.25">
      <c r="A5631" t="str">
        <f t="shared" si="87"/>
        <v>8_582</v>
      </c>
      <c r="B5631" s="1">
        <v>8</v>
      </c>
      <c r="C5631" s="1">
        <v>582</v>
      </c>
      <c r="D5631" s="1">
        <v>0.91463000000000005</v>
      </c>
      <c r="E5631" s="1">
        <v>2.5693000000000001</v>
      </c>
      <c r="F5631" s="1">
        <v>2.9467E-2</v>
      </c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</row>
    <row r="5632" spans="1:17" x14ac:dyDescent="0.25">
      <c r="A5632" t="str">
        <f t="shared" si="87"/>
        <v>8_583</v>
      </c>
      <c r="B5632" s="1">
        <v>8</v>
      </c>
      <c r="C5632" s="1">
        <v>583</v>
      </c>
      <c r="D5632" s="1">
        <v>0.90020999999999995</v>
      </c>
      <c r="E5632" s="1">
        <v>2.5707</v>
      </c>
      <c r="F5632" s="1">
        <v>-3.6879E-3</v>
      </c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</row>
    <row r="5633" spans="1:17" x14ac:dyDescent="0.25">
      <c r="A5633" t="str">
        <f t="shared" si="87"/>
        <v>8_584</v>
      </c>
      <c r="B5633" s="1">
        <v>8</v>
      </c>
      <c r="C5633" s="1">
        <v>584</v>
      </c>
      <c r="D5633" s="1">
        <v>0.95450000000000002</v>
      </c>
      <c r="E5633" s="1">
        <v>2.5729000000000002</v>
      </c>
      <c r="F5633" s="1">
        <v>2.5603999999999998E-2</v>
      </c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</row>
    <row r="5634" spans="1:17" x14ac:dyDescent="0.25">
      <c r="A5634" t="str">
        <f t="shared" si="87"/>
        <v>8_585</v>
      </c>
      <c r="B5634" s="1">
        <v>8</v>
      </c>
      <c r="C5634" s="1">
        <v>585</v>
      </c>
      <c r="D5634" s="1">
        <v>1.1172</v>
      </c>
      <c r="E5634" s="1">
        <v>2.5750999999999999</v>
      </c>
      <c r="F5634" s="1">
        <v>3.6085000000000002E-3</v>
      </c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</row>
    <row r="5635" spans="1:17" x14ac:dyDescent="0.25">
      <c r="A5635" t="str">
        <f t="shared" ref="A5635:A5698" si="88">B5635&amp;"_"&amp;C5635</f>
        <v>8_586</v>
      </c>
      <c r="B5635" s="1">
        <v>8</v>
      </c>
      <c r="C5635" s="1">
        <v>586</v>
      </c>
      <c r="D5635" s="1">
        <v>0.66617000000000004</v>
      </c>
      <c r="E5635" s="1">
        <v>2.577</v>
      </c>
      <c r="F5635" s="1">
        <v>9.8516000000000003E-3</v>
      </c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</row>
    <row r="5636" spans="1:17" x14ac:dyDescent="0.25">
      <c r="A5636" t="str">
        <f t="shared" si="88"/>
        <v>8_587</v>
      </c>
      <c r="B5636" s="1">
        <v>8</v>
      </c>
      <c r="C5636" s="1">
        <v>587</v>
      </c>
      <c r="D5636" s="1">
        <v>0.74253999999999998</v>
      </c>
      <c r="E5636" s="1">
        <v>2.5783</v>
      </c>
      <c r="F5636" s="1">
        <v>9.5016000000000007E-3</v>
      </c>
      <c r="G5636" s="1"/>
      <c r="H5636" s="1"/>
      <c r="I5636" s="1"/>
      <c r="J5636" s="1"/>
      <c r="K5636" s="1"/>
      <c r="L5636" s="1"/>
      <c r="M5636" s="1"/>
      <c r="N5636" s="78"/>
      <c r="O5636" s="1"/>
      <c r="P5636" s="1"/>
      <c r="Q5636" s="1"/>
    </row>
    <row r="5637" spans="1:17" x14ac:dyDescent="0.25">
      <c r="A5637" t="str">
        <f t="shared" si="88"/>
        <v>8_588</v>
      </c>
      <c r="B5637" s="1">
        <v>8</v>
      </c>
      <c r="C5637" s="1">
        <v>588</v>
      </c>
      <c r="D5637" s="1">
        <v>0.73240000000000005</v>
      </c>
      <c r="E5637" s="1">
        <v>2.5798999999999999</v>
      </c>
      <c r="F5637" s="1">
        <v>-2.1114999999999998E-2</v>
      </c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</row>
    <row r="5638" spans="1:17" x14ac:dyDescent="0.25">
      <c r="A5638" t="str">
        <f t="shared" si="88"/>
        <v>8_589</v>
      </c>
      <c r="B5638" s="1">
        <v>8</v>
      </c>
      <c r="C5638" s="1">
        <v>589</v>
      </c>
      <c r="D5638" s="1">
        <v>0.54790000000000005</v>
      </c>
      <c r="E5638" s="1">
        <v>2.5813999999999999</v>
      </c>
      <c r="F5638" s="1">
        <v>1.3054E-2</v>
      </c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</row>
    <row r="5639" spans="1:17" x14ac:dyDescent="0.25">
      <c r="A5639" t="str">
        <f t="shared" si="88"/>
        <v>8_590</v>
      </c>
      <c r="B5639" s="1">
        <v>8</v>
      </c>
      <c r="C5639" s="1">
        <v>590</v>
      </c>
      <c r="D5639" s="1">
        <v>0.70611000000000002</v>
      </c>
      <c r="E5639" s="1">
        <v>2.5828000000000002</v>
      </c>
      <c r="F5639" s="1">
        <v>1.3347000000000001E-3</v>
      </c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</row>
    <row r="5640" spans="1:17" x14ac:dyDescent="0.25">
      <c r="A5640" t="str">
        <f t="shared" si="88"/>
        <v>8_591</v>
      </c>
      <c r="B5640" s="1">
        <v>8</v>
      </c>
      <c r="C5640" s="1">
        <v>591</v>
      </c>
      <c r="D5640" s="1">
        <v>0.92908999999999997</v>
      </c>
      <c r="E5640" s="1">
        <v>2.5844</v>
      </c>
      <c r="F5640" s="1">
        <v>1.7507000000000002E-2</v>
      </c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</row>
    <row r="5641" spans="1:17" x14ac:dyDescent="0.25">
      <c r="A5641" t="str">
        <f t="shared" si="88"/>
        <v>8_592</v>
      </c>
      <c r="B5641" s="1">
        <v>8</v>
      </c>
      <c r="C5641" s="1">
        <v>592</v>
      </c>
      <c r="D5641" s="1">
        <v>0.86928000000000005</v>
      </c>
      <c r="E5641" s="1">
        <v>2.5868000000000002</v>
      </c>
      <c r="F5641" s="1">
        <v>2.3869000000000001E-2</v>
      </c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</row>
    <row r="5642" spans="1:17" x14ac:dyDescent="0.25">
      <c r="A5642" t="str">
        <f t="shared" si="88"/>
        <v>8_593</v>
      </c>
      <c r="B5642" s="1">
        <v>8</v>
      </c>
      <c r="C5642" s="1">
        <v>593</v>
      </c>
      <c r="D5642" s="1">
        <v>0.86302999999999996</v>
      </c>
      <c r="E5642" s="1">
        <v>2.5886</v>
      </c>
      <c r="F5642" s="1">
        <v>1.8228999999999999E-3</v>
      </c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</row>
    <row r="5643" spans="1:17" x14ac:dyDescent="0.25">
      <c r="A5643" t="str">
        <f t="shared" si="88"/>
        <v>8_594</v>
      </c>
      <c r="B5643" s="1">
        <v>8</v>
      </c>
      <c r="C5643" s="1">
        <v>594</v>
      </c>
      <c r="D5643" s="1">
        <v>0.83499000000000001</v>
      </c>
      <c r="E5643" s="1">
        <v>2.5903999999999998</v>
      </c>
      <c r="F5643" s="1">
        <v>4.1779E-3</v>
      </c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</row>
    <row r="5644" spans="1:17" x14ac:dyDescent="0.25">
      <c r="A5644" t="str">
        <f t="shared" si="88"/>
        <v>8_595</v>
      </c>
      <c r="B5644" s="1">
        <v>8</v>
      </c>
      <c r="C5644" s="1">
        <v>595</v>
      </c>
      <c r="D5644" s="1">
        <v>0.66603000000000001</v>
      </c>
      <c r="E5644" s="1">
        <v>2.5920999999999998</v>
      </c>
      <c r="F5644" s="1">
        <v>-1.6174000000000001E-2</v>
      </c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</row>
    <row r="5645" spans="1:17" x14ac:dyDescent="0.25">
      <c r="A5645" t="str">
        <f t="shared" si="88"/>
        <v>8_596</v>
      </c>
      <c r="B5645" s="1">
        <v>8</v>
      </c>
      <c r="C5645" s="1">
        <v>596</v>
      </c>
      <c r="D5645" s="1">
        <v>0.66176999999999997</v>
      </c>
      <c r="E5645" s="1">
        <v>2.5935999999999999</v>
      </c>
      <c r="F5645" s="1">
        <v>-8.0829000000000005E-3</v>
      </c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</row>
    <row r="5646" spans="1:17" x14ac:dyDescent="0.25">
      <c r="A5646" t="str">
        <f t="shared" si="88"/>
        <v>8_597</v>
      </c>
      <c r="B5646" s="1">
        <v>8</v>
      </c>
      <c r="C5646" s="1">
        <v>597</v>
      </c>
      <c r="D5646" s="1">
        <v>0.84619</v>
      </c>
      <c r="E5646" s="1">
        <v>2.5954999999999999</v>
      </c>
      <c r="F5646" s="1">
        <v>9.4065999999999993E-3</v>
      </c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</row>
    <row r="5647" spans="1:17" x14ac:dyDescent="0.25">
      <c r="A5647" t="str">
        <f t="shared" si="88"/>
        <v>8_598</v>
      </c>
      <c r="B5647" s="1">
        <v>8</v>
      </c>
      <c r="C5647" s="1">
        <v>598</v>
      </c>
      <c r="D5647" s="1">
        <v>0.83886000000000005</v>
      </c>
      <c r="E5647" s="1">
        <v>2.5972</v>
      </c>
      <c r="F5647" s="1">
        <v>1.4553999999999999E-2</v>
      </c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</row>
    <row r="5648" spans="1:17" x14ac:dyDescent="0.25">
      <c r="A5648" t="str">
        <f t="shared" si="88"/>
        <v>8_599</v>
      </c>
      <c r="B5648" s="1">
        <v>8</v>
      </c>
      <c r="C5648" s="1">
        <v>599</v>
      </c>
      <c r="D5648" s="1">
        <v>1.1201000000000001</v>
      </c>
      <c r="E5648" s="1">
        <v>2.5992999999999999</v>
      </c>
      <c r="F5648" s="1">
        <v>1.9462E-2</v>
      </c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</row>
    <row r="5649" spans="1:17" x14ac:dyDescent="0.25">
      <c r="A5649" t="str">
        <f t="shared" si="88"/>
        <v>8_600</v>
      </c>
      <c r="B5649" s="1">
        <v>8</v>
      </c>
      <c r="C5649" s="1">
        <v>600</v>
      </c>
      <c r="D5649" s="1">
        <v>0.92066999999999999</v>
      </c>
      <c r="E5649" s="1">
        <v>2.6019999999999999</v>
      </c>
      <c r="F5649" s="1">
        <v>-5.9252000000000003E-4</v>
      </c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</row>
    <row r="5650" spans="1:17" x14ac:dyDescent="0.25">
      <c r="A5650" t="str">
        <f t="shared" si="88"/>
        <v>8_601</v>
      </c>
      <c r="B5650" s="1">
        <v>8</v>
      </c>
      <c r="C5650" s="1">
        <v>601</v>
      </c>
      <c r="D5650" s="1">
        <v>1.0869</v>
      </c>
      <c r="E5650" s="1">
        <v>2.6044</v>
      </c>
      <c r="F5650" s="1">
        <v>-1.5012000000000001E-3</v>
      </c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</row>
    <row r="5651" spans="1:17" x14ac:dyDescent="0.25">
      <c r="A5651" t="str">
        <f t="shared" si="88"/>
        <v>8_602</v>
      </c>
      <c r="B5651" s="1">
        <v>8</v>
      </c>
      <c r="C5651" s="1">
        <v>602</v>
      </c>
      <c r="D5651" s="1">
        <v>1.133</v>
      </c>
      <c r="E5651" s="1">
        <v>2.6069</v>
      </c>
      <c r="F5651" s="1">
        <v>3.0934E-2</v>
      </c>
      <c r="G5651" s="1"/>
      <c r="H5651" s="1"/>
      <c r="I5651" s="1"/>
      <c r="J5651" s="1"/>
      <c r="K5651" s="1"/>
      <c r="L5651" s="1"/>
      <c r="M5651" s="1"/>
      <c r="N5651" s="1"/>
      <c r="O5651" s="78"/>
      <c r="P5651" s="1"/>
      <c r="Q5651" s="1"/>
    </row>
    <row r="5652" spans="1:17" x14ac:dyDescent="0.25">
      <c r="A5652" t="str">
        <f t="shared" si="88"/>
        <v>8_603</v>
      </c>
      <c r="B5652" s="1">
        <v>8</v>
      </c>
      <c r="C5652" s="1">
        <v>603</v>
      </c>
      <c r="D5652" s="1">
        <v>0.62083999999999995</v>
      </c>
      <c r="E5652" s="1">
        <v>2.6092</v>
      </c>
      <c r="F5652" s="1">
        <v>8.6610999999999997E-3</v>
      </c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</row>
    <row r="5653" spans="1:17" x14ac:dyDescent="0.25">
      <c r="A5653" t="str">
        <f t="shared" si="88"/>
        <v>8_604</v>
      </c>
      <c r="B5653" s="1">
        <v>8</v>
      </c>
      <c r="C5653" s="1">
        <v>604</v>
      </c>
      <c r="D5653" s="1">
        <v>0.50002000000000002</v>
      </c>
      <c r="E5653" s="1">
        <v>2.6103999999999998</v>
      </c>
      <c r="F5653" s="1">
        <v>-1.7259E-2</v>
      </c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</row>
    <row r="5654" spans="1:17" x14ac:dyDescent="0.25">
      <c r="A5654" t="str">
        <f t="shared" si="88"/>
        <v>8_605</v>
      </c>
      <c r="B5654" s="1">
        <v>8</v>
      </c>
      <c r="C5654" s="1">
        <v>605</v>
      </c>
      <c r="D5654" s="1">
        <v>0.30223</v>
      </c>
      <c r="E5654" s="1">
        <v>2.6110000000000002</v>
      </c>
      <c r="F5654" s="1">
        <v>-5.5731000000000001E-3</v>
      </c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</row>
    <row r="5655" spans="1:17" x14ac:dyDescent="0.25">
      <c r="A5655" t="str">
        <f t="shared" si="88"/>
        <v>8_606</v>
      </c>
      <c r="B5655" s="1">
        <v>8</v>
      </c>
      <c r="C5655" s="1">
        <v>606</v>
      </c>
      <c r="D5655" s="1">
        <v>-7.8903000000000001E-2</v>
      </c>
      <c r="E5655" s="1">
        <v>2.6107999999999998</v>
      </c>
      <c r="F5655" s="1">
        <v>-9.826399999999999E-4</v>
      </c>
      <c r="G5655" s="1"/>
      <c r="H5655" s="1"/>
      <c r="I5655" s="1"/>
      <c r="J5655" s="1"/>
      <c r="K5655" s="1"/>
      <c r="L5655" s="78"/>
      <c r="M5655" s="1"/>
      <c r="N5655" s="1"/>
      <c r="O5655" s="1"/>
      <c r="P5655" s="1"/>
      <c r="Q5655" s="1"/>
    </row>
    <row r="5656" spans="1:17" x14ac:dyDescent="0.25">
      <c r="A5656" t="str">
        <f t="shared" si="88"/>
        <v>8_607</v>
      </c>
      <c r="B5656" s="1">
        <v>8</v>
      </c>
      <c r="C5656" s="1">
        <v>607</v>
      </c>
      <c r="D5656" s="1">
        <v>0.31813000000000002</v>
      </c>
      <c r="E5656" s="1">
        <v>2.6112000000000002</v>
      </c>
      <c r="F5656" s="1">
        <v>8.4124000000000004E-3</v>
      </c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</row>
    <row r="5657" spans="1:17" x14ac:dyDescent="0.25">
      <c r="A5657" t="str">
        <f t="shared" si="88"/>
        <v>8_608</v>
      </c>
      <c r="B5657" s="1">
        <v>8</v>
      </c>
      <c r="C5657" s="1">
        <v>608</v>
      </c>
      <c r="D5657" s="1">
        <v>8.4934999999999997E-2</v>
      </c>
      <c r="E5657" s="1">
        <v>2.6118000000000001</v>
      </c>
      <c r="F5657" s="1">
        <v>-1.2971E-2</v>
      </c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</row>
    <row r="5658" spans="1:17" x14ac:dyDescent="0.25">
      <c r="A5658" t="str">
        <f t="shared" si="88"/>
        <v>8_609</v>
      </c>
      <c r="B5658" s="1">
        <v>8</v>
      </c>
      <c r="C5658" s="1">
        <v>609</v>
      </c>
      <c r="D5658" s="1">
        <v>0.37818000000000002</v>
      </c>
      <c r="E5658" s="1">
        <v>2.6122000000000001</v>
      </c>
      <c r="F5658" s="1">
        <v>3.0817000000000001E-2</v>
      </c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</row>
    <row r="5659" spans="1:17" x14ac:dyDescent="0.25">
      <c r="A5659" t="str">
        <f t="shared" si="88"/>
        <v>8_610</v>
      </c>
      <c r="B5659" s="1">
        <v>8</v>
      </c>
      <c r="C5659" s="1">
        <v>610</v>
      </c>
      <c r="D5659" s="1">
        <v>0.42133999999999999</v>
      </c>
      <c r="E5659" s="1">
        <v>2.6128</v>
      </c>
      <c r="F5659" s="1">
        <v>1.6833000000000001E-2</v>
      </c>
      <c r="G5659" s="1"/>
      <c r="H5659" s="1"/>
      <c r="I5659" s="1"/>
      <c r="J5659" s="1"/>
      <c r="K5659" s="1"/>
      <c r="L5659" s="1"/>
      <c r="M5659" s="1"/>
      <c r="N5659" s="1"/>
      <c r="O5659" s="78"/>
      <c r="P5659" s="1"/>
      <c r="Q5659" s="78"/>
    </row>
    <row r="5660" spans="1:17" x14ac:dyDescent="0.25">
      <c r="A5660" t="str">
        <f t="shared" si="88"/>
        <v>8_611</v>
      </c>
      <c r="B5660" s="1">
        <v>8</v>
      </c>
      <c r="C5660" s="1">
        <v>611</v>
      </c>
      <c r="D5660" s="1">
        <v>0.57310000000000005</v>
      </c>
      <c r="E5660" s="1">
        <v>2.6137999999999999</v>
      </c>
      <c r="F5660" s="1">
        <v>-9.6846999999999992E-3</v>
      </c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</row>
    <row r="5661" spans="1:17" x14ac:dyDescent="0.25">
      <c r="A5661" t="str">
        <f t="shared" si="88"/>
        <v>8_612</v>
      </c>
      <c r="B5661" s="1">
        <v>8</v>
      </c>
      <c r="C5661" s="1">
        <v>612</v>
      </c>
      <c r="D5661" s="1">
        <v>0.61175999999999997</v>
      </c>
      <c r="E5661" s="1">
        <v>2.6152000000000002</v>
      </c>
      <c r="F5661" s="1">
        <v>-1.4121999999999999E-2</v>
      </c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</row>
    <row r="5662" spans="1:17" x14ac:dyDescent="0.25">
      <c r="A5662" t="str">
        <f t="shared" si="88"/>
        <v>8_613</v>
      </c>
      <c r="B5662" s="1">
        <v>8</v>
      </c>
      <c r="C5662" s="1">
        <v>613</v>
      </c>
      <c r="D5662" s="1">
        <v>0.12762000000000001</v>
      </c>
      <c r="E5662" s="1">
        <v>2.6158000000000001</v>
      </c>
      <c r="F5662" s="1">
        <v>1.3369000000000001E-2</v>
      </c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</row>
    <row r="5663" spans="1:17" x14ac:dyDescent="0.25">
      <c r="A5663" t="str">
        <f t="shared" si="88"/>
        <v>8_614</v>
      </c>
      <c r="B5663" s="1">
        <v>8</v>
      </c>
      <c r="C5663" s="1">
        <v>614</v>
      </c>
      <c r="D5663" s="1">
        <v>3.4458000000000003E-2</v>
      </c>
      <c r="E5663" s="1">
        <v>2.6156000000000001</v>
      </c>
      <c r="F5663" s="1">
        <v>-1.9602E-3</v>
      </c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</row>
    <row r="5664" spans="1:17" x14ac:dyDescent="0.25">
      <c r="A5664" t="str">
        <f t="shared" si="88"/>
        <v>8_615</v>
      </c>
      <c r="B5664" s="1">
        <v>8</v>
      </c>
      <c r="C5664" s="1">
        <v>615</v>
      </c>
      <c r="D5664" s="1">
        <v>-0.31273000000000001</v>
      </c>
      <c r="E5664" s="1">
        <v>2.6153</v>
      </c>
      <c r="F5664" s="1">
        <v>7.6055000000000003E-3</v>
      </c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</row>
    <row r="5665" spans="1:17" x14ac:dyDescent="0.25">
      <c r="A5665" t="str">
        <f t="shared" si="88"/>
        <v>8_616</v>
      </c>
      <c r="B5665" s="1">
        <v>8</v>
      </c>
      <c r="C5665" s="1">
        <v>616</v>
      </c>
      <c r="D5665" s="1">
        <v>-0.15797</v>
      </c>
      <c r="E5665" s="1">
        <v>2.6147</v>
      </c>
      <c r="F5665" s="1">
        <v>1.4227E-2</v>
      </c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</row>
    <row r="5666" spans="1:17" x14ac:dyDescent="0.25">
      <c r="A5666" t="str">
        <f t="shared" si="88"/>
        <v>8_617</v>
      </c>
      <c r="B5666" s="1">
        <v>8</v>
      </c>
      <c r="C5666" s="1">
        <v>617</v>
      </c>
      <c r="D5666" s="1">
        <v>-0.63993999999999995</v>
      </c>
      <c r="E5666" s="1">
        <v>2.6133999999999999</v>
      </c>
      <c r="F5666" s="1">
        <v>7.9848999999999996E-3</v>
      </c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</row>
    <row r="5667" spans="1:17" x14ac:dyDescent="0.25">
      <c r="A5667" t="str">
        <f t="shared" si="88"/>
        <v>8_618</v>
      </c>
      <c r="B5667" s="1">
        <v>8</v>
      </c>
      <c r="C5667" s="1">
        <v>618</v>
      </c>
      <c r="D5667" s="1">
        <v>-0.45365</v>
      </c>
      <c r="E5667" s="1">
        <v>2.6120999999999999</v>
      </c>
      <c r="F5667" s="1">
        <v>-1.6426E-2</v>
      </c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</row>
    <row r="5668" spans="1:17" x14ac:dyDescent="0.25">
      <c r="A5668" t="str">
        <f t="shared" si="88"/>
        <v>8_619</v>
      </c>
      <c r="B5668" s="1">
        <v>8</v>
      </c>
      <c r="C5668" s="1">
        <v>619</v>
      </c>
      <c r="D5668" s="1">
        <v>-0.19692999999999999</v>
      </c>
      <c r="E5668" s="1">
        <v>2.6113</v>
      </c>
      <c r="F5668" s="1">
        <v>2.4423E-2</v>
      </c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</row>
    <row r="5669" spans="1:17" x14ac:dyDescent="0.25">
      <c r="A5669" t="str">
        <f t="shared" si="88"/>
        <v>8_620</v>
      </c>
      <c r="B5669" s="1">
        <v>8</v>
      </c>
      <c r="C5669" s="1">
        <v>620</v>
      </c>
      <c r="D5669" s="1">
        <v>-0.15872</v>
      </c>
      <c r="E5669" s="1">
        <v>2.6109</v>
      </c>
      <c r="F5669" s="1">
        <v>-1.3734E-2</v>
      </c>
      <c r="G5669" s="1"/>
      <c r="H5669" s="1"/>
      <c r="I5669" s="1"/>
      <c r="J5669" s="1"/>
      <c r="K5669" s="1"/>
      <c r="L5669" s="1"/>
      <c r="M5669" s="1"/>
      <c r="N5669" s="1"/>
      <c r="O5669" s="78"/>
      <c r="P5669" s="1"/>
      <c r="Q5669" s="1"/>
    </row>
    <row r="5670" spans="1:17" x14ac:dyDescent="0.25">
      <c r="A5670" t="str">
        <f t="shared" si="88"/>
        <v>8_621</v>
      </c>
      <c r="B5670" s="1">
        <v>8</v>
      </c>
      <c r="C5670" s="1">
        <v>621</v>
      </c>
      <c r="D5670" s="1">
        <v>0.19358</v>
      </c>
      <c r="E5670" s="1">
        <v>2.6111</v>
      </c>
      <c r="F5670" s="1">
        <v>1.0644000000000001E-2</v>
      </c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</row>
    <row r="5671" spans="1:17" x14ac:dyDescent="0.25">
      <c r="A5671" t="str">
        <f t="shared" si="88"/>
        <v>8_622</v>
      </c>
      <c r="B5671" s="1">
        <v>8</v>
      </c>
      <c r="C5671" s="1">
        <v>622</v>
      </c>
      <c r="D5671" s="1">
        <v>-0.38439000000000001</v>
      </c>
      <c r="E5671" s="1">
        <v>2.6110000000000002</v>
      </c>
      <c r="F5671" s="1">
        <v>-1.4026E-2</v>
      </c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</row>
    <row r="5672" spans="1:17" x14ac:dyDescent="0.25">
      <c r="A5672" t="str">
        <f t="shared" si="88"/>
        <v>8_623</v>
      </c>
      <c r="B5672" s="1">
        <v>8</v>
      </c>
      <c r="C5672" s="1">
        <v>623</v>
      </c>
      <c r="D5672" s="1">
        <v>-0.46146999999999999</v>
      </c>
      <c r="E5672" s="1">
        <v>2.6103000000000001</v>
      </c>
      <c r="F5672" s="1">
        <v>-2.3647999999999999E-2</v>
      </c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</row>
    <row r="5673" spans="1:17" x14ac:dyDescent="0.25">
      <c r="A5673" t="str">
        <f t="shared" si="88"/>
        <v>8_624</v>
      </c>
      <c r="B5673" s="1">
        <v>8</v>
      </c>
      <c r="C5673" s="1">
        <v>624</v>
      </c>
      <c r="D5673" s="1">
        <v>-0.73631000000000002</v>
      </c>
      <c r="E5673" s="1">
        <v>2.6089000000000002</v>
      </c>
      <c r="F5673" s="1">
        <v>5.6617000000000004E-3</v>
      </c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</row>
    <row r="5674" spans="1:17" x14ac:dyDescent="0.25">
      <c r="A5674" t="str">
        <f t="shared" si="88"/>
        <v>8_625</v>
      </c>
      <c r="B5674" s="1">
        <v>8</v>
      </c>
      <c r="C5674" s="1">
        <v>625</v>
      </c>
      <c r="D5674" s="1">
        <v>-1.1165</v>
      </c>
      <c r="E5674" s="1">
        <v>2.6067999999999998</v>
      </c>
      <c r="F5674" s="1">
        <v>2.2545999999999998E-3</v>
      </c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</row>
    <row r="5675" spans="1:17" x14ac:dyDescent="0.25">
      <c r="A5675" t="str">
        <f t="shared" si="88"/>
        <v>8_626</v>
      </c>
      <c r="B5675" s="1">
        <v>8</v>
      </c>
      <c r="C5675" s="1">
        <v>626</v>
      </c>
      <c r="D5675" s="1">
        <v>-1.2926</v>
      </c>
      <c r="E5675" s="1">
        <v>2.6042000000000001</v>
      </c>
      <c r="F5675" s="1">
        <v>3.2363000000000003E-2</v>
      </c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</row>
    <row r="5676" spans="1:17" x14ac:dyDescent="0.25">
      <c r="A5676" t="str">
        <f t="shared" si="88"/>
        <v>8_627</v>
      </c>
      <c r="B5676" s="1">
        <v>8</v>
      </c>
      <c r="C5676" s="1">
        <v>627</v>
      </c>
      <c r="D5676" s="1">
        <v>-1.3521000000000001</v>
      </c>
      <c r="E5676" s="1">
        <v>2.6017000000000001</v>
      </c>
      <c r="F5676" s="1">
        <v>1.3152E-2</v>
      </c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</row>
    <row r="5677" spans="1:17" x14ac:dyDescent="0.25">
      <c r="A5677" t="str">
        <f t="shared" si="88"/>
        <v>8_628</v>
      </c>
      <c r="B5677" s="1">
        <v>8</v>
      </c>
      <c r="C5677" s="1">
        <v>628</v>
      </c>
      <c r="D5677" s="1">
        <v>-1.1701999999999999</v>
      </c>
      <c r="E5677" s="1">
        <v>2.5988000000000002</v>
      </c>
      <c r="F5677" s="1">
        <v>9.0404999999999999E-3</v>
      </c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</row>
    <row r="5678" spans="1:17" x14ac:dyDescent="0.25">
      <c r="A5678" t="str">
        <f t="shared" si="88"/>
        <v>8_629</v>
      </c>
      <c r="B5678" s="1">
        <v>8</v>
      </c>
      <c r="C5678" s="1">
        <v>629</v>
      </c>
      <c r="D5678" s="1">
        <v>-0.70025000000000004</v>
      </c>
      <c r="E5678" s="1">
        <v>2.5966</v>
      </c>
      <c r="F5678" s="1">
        <v>-1.2618000000000001E-2</v>
      </c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</row>
    <row r="5679" spans="1:17" x14ac:dyDescent="0.25">
      <c r="A5679" t="str">
        <f t="shared" si="88"/>
        <v>8_630</v>
      </c>
      <c r="B5679" s="1">
        <v>8</v>
      </c>
      <c r="C5679" s="1">
        <v>630</v>
      </c>
      <c r="D5679" s="1">
        <v>-0.59133000000000002</v>
      </c>
      <c r="E5679" s="1">
        <v>2.5952999999999999</v>
      </c>
      <c r="F5679" s="1">
        <v>5.4694000000000001E-3</v>
      </c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</row>
    <row r="5680" spans="1:17" x14ac:dyDescent="0.25">
      <c r="A5680" t="str">
        <f t="shared" si="88"/>
        <v>8_631</v>
      </c>
      <c r="B5680" s="1">
        <v>8</v>
      </c>
      <c r="C5680" s="1">
        <v>631</v>
      </c>
      <c r="D5680" s="1">
        <v>-0.41465999999999997</v>
      </c>
      <c r="E5680" s="1">
        <v>2.5943000000000001</v>
      </c>
      <c r="F5680" s="1">
        <v>8.1376E-3</v>
      </c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</row>
    <row r="5681" spans="1:17" x14ac:dyDescent="0.25">
      <c r="A5681" t="str">
        <f t="shared" si="88"/>
        <v>8_632</v>
      </c>
      <c r="B5681" s="1">
        <v>8</v>
      </c>
      <c r="C5681" s="1">
        <v>632</v>
      </c>
      <c r="D5681" s="1">
        <v>-0.48081000000000002</v>
      </c>
      <c r="E5681" s="1">
        <v>2.593</v>
      </c>
      <c r="F5681" s="1">
        <v>-2.6716000000000001E-4</v>
      </c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</row>
    <row r="5682" spans="1:17" x14ac:dyDescent="0.25">
      <c r="A5682" t="str">
        <f t="shared" si="88"/>
        <v>8_633</v>
      </c>
      <c r="B5682" s="1">
        <v>8</v>
      </c>
      <c r="C5682" s="1">
        <v>633</v>
      </c>
      <c r="D5682" s="1">
        <v>-0.52980000000000005</v>
      </c>
      <c r="E5682" s="1">
        <v>2.5922000000000001</v>
      </c>
      <c r="F5682" s="1">
        <v>1.0437E-2</v>
      </c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</row>
    <row r="5683" spans="1:17" x14ac:dyDescent="0.25">
      <c r="A5683" t="str">
        <f t="shared" si="88"/>
        <v>8_634</v>
      </c>
      <c r="B5683" s="1">
        <v>8</v>
      </c>
      <c r="C5683" s="1">
        <v>634</v>
      </c>
      <c r="D5683" s="1">
        <v>-0.50424000000000002</v>
      </c>
      <c r="E5683" s="1">
        <v>2.5911</v>
      </c>
      <c r="F5683" s="1">
        <v>-1.2036E-2</v>
      </c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</row>
    <row r="5684" spans="1:17" x14ac:dyDescent="0.25">
      <c r="A5684" t="str">
        <f t="shared" si="88"/>
        <v>8_635</v>
      </c>
      <c r="B5684" s="1">
        <v>8</v>
      </c>
      <c r="C5684" s="1">
        <v>635</v>
      </c>
      <c r="D5684" s="1">
        <v>-0.44281999999999999</v>
      </c>
      <c r="E5684" s="1">
        <v>2.5901999999999998</v>
      </c>
      <c r="F5684" s="1">
        <v>-7.3452999999999999E-3</v>
      </c>
      <c r="G5684" s="1"/>
      <c r="H5684" s="1"/>
      <c r="I5684" s="1"/>
      <c r="J5684" s="1"/>
      <c r="K5684" s="1"/>
      <c r="L5684" s="1"/>
      <c r="M5684" s="1"/>
      <c r="N5684" s="78"/>
      <c r="O5684" s="1"/>
      <c r="P5684" s="1"/>
      <c r="Q5684" s="1"/>
    </row>
    <row r="5685" spans="1:17" x14ac:dyDescent="0.25">
      <c r="A5685" t="str">
        <f t="shared" si="88"/>
        <v>8_636</v>
      </c>
      <c r="B5685" s="1">
        <v>8</v>
      </c>
      <c r="C5685" s="1">
        <v>636</v>
      </c>
      <c r="D5685" s="1">
        <v>-0.27761000000000002</v>
      </c>
      <c r="E5685" s="1">
        <v>2.5893999999999999</v>
      </c>
      <c r="F5685" s="1">
        <v>-1.5989E-2</v>
      </c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</row>
    <row r="5686" spans="1:17" x14ac:dyDescent="0.25">
      <c r="A5686" t="str">
        <f t="shared" si="88"/>
        <v>8_637</v>
      </c>
      <c r="B5686" s="1">
        <v>8</v>
      </c>
      <c r="C5686" s="1">
        <v>637</v>
      </c>
      <c r="D5686" s="1">
        <v>-0.12561</v>
      </c>
      <c r="E5686" s="1">
        <v>2.5891000000000002</v>
      </c>
      <c r="F5686" s="1">
        <v>1.1872000000000001E-2</v>
      </c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</row>
    <row r="5687" spans="1:17" x14ac:dyDescent="0.25">
      <c r="A5687" t="str">
        <f t="shared" si="88"/>
        <v>8_638</v>
      </c>
      <c r="B5687" s="1">
        <v>8</v>
      </c>
      <c r="C5687" s="1">
        <v>638</v>
      </c>
      <c r="D5687" s="1">
        <v>-0.55106999999999995</v>
      </c>
      <c r="E5687" s="1">
        <v>2.5880999999999998</v>
      </c>
      <c r="F5687" s="1">
        <v>7.9229000000000001E-3</v>
      </c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</row>
    <row r="5688" spans="1:17" x14ac:dyDescent="0.25">
      <c r="A5688" t="str">
        <f t="shared" si="88"/>
        <v>8_639</v>
      </c>
      <c r="B5688" s="1">
        <v>8</v>
      </c>
      <c r="C5688" s="1">
        <v>639</v>
      </c>
      <c r="D5688" s="1">
        <v>-0.56081999999999999</v>
      </c>
      <c r="E5688" s="1">
        <v>2.5869</v>
      </c>
      <c r="F5688" s="1">
        <v>1.3254999999999999E-2</v>
      </c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</row>
    <row r="5689" spans="1:17" x14ac:dyDescent="0.25">
      <c r="A5689" t="str">
        <f t="shared" si="88"/>
        <v>8_640</v>
      </c>
      <c r="B5689" s="1">
        <v>8</v>
      </c>
      <c r="C5689" s="1">
        <v>640</v>
      </c>
      <c r="D5689" s="1">
        <v>-0.64032999999999995</v>
      </c>
      <c r="E5689" s="1">
        <v>2.5857999999999999</v>
      </c>
      <c r="F5689" s="1">
        <v>-4.8568999999999999E-3</v>
      </c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</row>
    <row r="5690" spans="1:17" x14ac:dyDescent="0.25">
      <c r="A5690" t="str">
        <f t="shared" si="88"/>
        <v>8_641</v>
      </c>
      <c r="B5690" s="1">
        <v>8</v>
      </c>
      <c r="C5690" s="1">
        <v>641</v>
      </c>
      <c r="D5690" s="1">
        <v>-0.70645999999999998</v>
      </c>
      <c r="E5690" s="1">
        <v>2.5844</v>
      </c>
      <c r="F5690" s="1">
        <v>2.7823000000000001E-2</v>
      </c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</row>
    <row r="5691" spans="1:17" x14ac:dyDescent="0.25">
      <c r="A5691" t="str">
        <f t="shared" si="88"/>
        <v>8_642</v>
      </c>
      <c r="B5691" s="1">
        <v>8</v>
      </c>
      <c r="C5691" s="1">
        <v>642</v>
      </c>
      <c r="D5691" s="1">
        <v>-0.55245999999999995</v>
      </c>
      <c r="E5691" s="1">
        <v>2.5832999999999999</v>
      </c>
      <c r="F5691" s="1">
        <v>-1.0255E-2</v>
      </c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</row>
    <row r="5692" spans="1:17" x14ac:dyDescent="0.25">
      <c r="A5692" t="str">
        <f t="shared" si="88"/>
        <v>8_643</v>
      </c>
      <c r="B5692" s="1">
        <v>8</v>
      </c>
      <c r="C5692" s="1">
        <v>643</v>
      </c>
      <c r="D5692" s="1">
        <v>-1.0162</v>
      </c>
      <c r="E5692" s="1">
        <v>2.5815999999999999</v>
      </c>
      <c r="F5692" s="1">
        <v>1.0101000000000001E-2</v>
      </c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</row>
    <row r="5693" spans="1:17" x14ac:dyDescent="0.25">
      <c r="A5693" t="str">
        <f t="shared" si="88"/>
        <v>8_644</v>
      </c>
      <c r="B5693" s="1">
        <v>8</v>
      </c>
      <c r="C5693" s="1">
        <v>644</v>
      </c>
      <c r="D5693" s="1">
        <v>-1.2509999999999999</v>
      </c>
      <c r="E5693" s="1">
        <v>2.5792000000000002</v>
      </c>
      <c r="F5693" s="1">
        <v>-6.8780999999999998E-3</v>
      </c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</row>
    <row r="5694" spans="1:17" x14ac:dyDescent="0.25">
      <c r="A5694" t="str">
        <f t="shared" si="88"/>
        <v>8_645</v>
      </c>
      <c r="B5694" s="1">
        <v>8</v>
      </c>
      <c r="C5694" s="1">
        <v>645</v>
      </c>
      <c r="D5694" s="1">
        <v>-1.3631</v>
      </c>
      <c r="E5694" s="1">
        <v>2.5764999999999998</v>
      </c>
      <c r="F5694" s="1">
        <v>-5.9453000000000002E-5</v>
      </c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</row>
    <row r="5695" spans="1:17" x14ac:dyDescent="0.25">
      <c r="A5695" t="str">
        <f t="shared" si="88"/>
        <v>8_646</v>
      </c>
      <c r="B5695" s="1">
        <v>8</v>
      </c>
      <c r="C5695" s="1">
        <v>646</v>
      </c>
      <c r="D5695" s="1">
        <v>-1.3665</v>
      </c>
      <c r="E5695" s="1">
        <v>2.5737000000000001</v>
      </c>
      <c r="F5695" s="1">
        <v>-1.1592999999999999E-2</v>
      </c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</row>
    <row r="5696" spans="1:17" x14ac:dyDescent="0.25">
      <c r="A5696" t="str">
        <f t="shared" si="88"/>
        <v>8_647</v>
      </c>
      <c r="B5696" s="1">
        <v>8</v>
      </c>
      <c r="C5696" s="1">
        <v>647</v>
      </c>
      <c r="D5696" s="1">
        <v>-1.0513999999999999</v>
      </c>
      <c r="E5696" s="1">
        <v>2.5710999999999999</v>
      </c>
      <c r="F5696" s="1">
        <v>4.6941999999999998E-2</v>
      </c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</row>
    <row r="5697" spans="1:17" x14ac:dyDescent="0.25">
      <c r="A5697" t="str">
        <f t="shared" si="88"/>
        <v>8_648</v>
      </c>
      <c r="B5697" s="1">
        <v>8</v>
      </c>
      <c r="C5697" s="1">
        <v>648</v>
      </c>
      <c r="D5697" s="1">
        <v>-0.84152000000000005</v>
      </c>
      <c r="E5697" s="1">
        <v>2.5691999999999999</v>
      </c>
      <c r="F5697" s="1">
        <v>4.0775000000000004E-3</v>
      </c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</row>
    <row r="5698" spans="1:17" x14ac:dyDescent="0.25">
      <c r="A5698" t="str">
        <f t="shared" si="88"/>
        <v>8_649</v>
      </c>
      <c r="B5698" s="1">
        <v>8</v>
      </c>
      <c r="C5698" s="1">
        <v>649</v>
      </c>
      <c r="D5698" s="1">
        <v>-0.86841000000000002</v>
      </c>
      <c r="E5698" s="1">
        <v>2.5676000000000001</v>
      </c>
      <c r="F5698" s="1">
        <v>1.4224000000000001E-2</v>
      </c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</row>
    <row r="5699" spans="1:17" x14ac:dyDescent="0.25">
      <c r="A5699" t="str">
        <f t="shared" ref="A5699:A5762" si="89">B5699&amp;"_"&amp;C5699</f>
        <v>8_650</v>
      </c>
      <c r="B5699" s="1">
        <v>8</v>
      </c>
      <c r="C5699" s="1">
        <v>650</v>
      </c>
      <c r="D5699" s="1">
        <v>-0.69227000000000005</v>
      </c>
      <c r="E5699" s="1">
        <v>2.5661</v>
      </c>
      <c r="F5699" s="1">
        <v>8.3566999999999999E-3</v>
      </c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</row>
    <row r="5700" spans="1:17" x14ac:dyDescent="0.25">
      <c r="A5700" t="str">
        <f t="shared" si="89"/>
        <v>8_651</v>
      </c>
      <c r="B5700" s="1">
        <v>8</v>
      </c>
      <c r="C5700" s="1">
        <v>651</v>
      </c>
      <c r="D5700" s="1">
        <v>-0.88593999999999995</v>
      </c>
      <c r="E5700" s="1">
        <v>2.5644</v>
      </c>
      <c r="F5700" s="1">
        <v>1.2352E-2</v>
      </c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</row>
    <row r="5701" spans="1:17" x14ac:dyDescent="0.25">
      <c r="A5701" t="str">
        <f t="shared" si="89"/>
        <v>8_652</v>
      </c>
      <c r="B5701" s="1">
        <v>8</v>
      </c>
      <c r="C5701" s="1">
        <v>652</v>
      </c>
      <c r="D5701" s="1">
        <v>-1.0439000000000001</v>
      </c>
      <c r="E5701" s="1">
        <v>2.5619999999999998</v>
      </c>
      <c r="F5701" s="1">
        <v>-3.8587999999999999E-3</v>
      </c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</row>
    <row r="5702" spans="1:17" x14ac:dyDescent="0.25">
      <c r="A5702" t="str">
        <f t="shared" si="89"/>
        <v>8_653</v>
      </c>
      <c r="B5702" s="1">
        <v>8</v>
      </c>
      <c r="C5702" s="1">
        <v>653</v>
      </c>
      <c r="D5702" s="1">
        <v>-0.93396000000000001</v>
      </c>
      <c r="E5702" s="1">
        <v>2.5600999999999998</v>
      </c>
      <c r="F5702" s="1">
        <v>7.4976000000000001E-3</v>
      </c>
      <c r="G5702" s="1"/>
      <c r="H5702" s="1"/>
      <c r="I5702" s="1"/>
      <c r="J5702" s="1"/>
      <c r="K5702" s="1"/>
      <c r="L5702" s="1"/>
      <c r="M5702" s="78"/>
      <c r="N5702" s="1"/>
      <c r="O5702" s="1"/>
      <c r="P5702" s="1"/>
      <c r="Q5702" s="1"/>
    </row>
    <row r="5703" spans="1:17" x14ac:dyDescent="0.25">
      <c r="A5703" t="str">
        <f t="shared" si="89"/>
        <v>8_654</v>
      </c>
      <c r="B5703" s="1">
        <v>8</v>
      </c>
      <c r="C5703" s="1">
        <v>654</v>
      </c>
      <c r="D5703" s="1">
        <v>-1.0449999999999999</v>
      </c>
      <c r="E5703" s="1">
        <v>2.5573999999999999</v>
      </c>
      <c r="F5703" s="1">
        <v>-1.0289E-2</v>
      </c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</row>
    <row r="5704" spans="1:17" x14ac:dyDescent="0.25">
      <c r="A5704" t="str">
        <f t="shared" si="89"/>
        <v>8_655</v>
      </c>
      <c r="B5704" s="1">
        <v>8</v>
      </c>
      <c r="C5704" s="1">
        <v>655</v>
      </c>
      <c r="D5704" s="1">
        <v>-1.2807999999999999</v>
      </c>
      <c r="E5704" s="1">
        <v>2.5550999999999999</v>
      </c>
      <c r="F5704" s="1">
        <v>-9.1246999999999995E-3</v>
      </c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</row>
    <row r="5705" spans="1:17" x14ac:dyDescent="0.25">
      <c r="A5705" t="str">
        <f t="shared" si="89"/>
        <v>8_656</v>
      </c>
      <c r="B5705" s="1">
        <v>8</v>
      </c>
      <c r="C5705" s="1">
        <v>656</v>
      </c>
      <c r="D5705" s="1">
        <v>-1.3483000000000001</v>
      </c>
      <c r="E5705" s="1">
        <v>2.5520999999999998</v>
      </c>
      <c r="F5705" s="1">
        <v>-5.1694999999999996E-3</v>
      </c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</row>
    <row r="5706" spans="1:17" x14ac:dyDescent="0.25">
      <c r="A5706" t="str">
        <f t="shared" si="89"/>
        <v>8_657</v>
      </c>
      <c r="B5706" s="1">
        <v>8</v>
      </c>
      <c r="C5706" s="1">
        <v>657</v>
      </c>
      <c r="D5706" s="1">
        <v>-1.853</v>
      </c>
      <c r="E5706" s="1">
        <v>2.5487000000000002</v>
      </c>
      <c r="F5706" s="1">
        <v>-1.4312E-2</v>
      </c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</row>
    <row r="5707" spans="1:17" x14ac:dyDescent="0.25">
      <c r="A5707" t="str">
        <f t="shared" si="89"/>
        <v>8_658</v>
      </c>
      <c r="B5707" s="1">
        <v>8</v>
      </c>
      <c r="C5707" s="1">
        <v>658</v>
      </c>
      <c r="D5707" s="1">
        <v>-1.7723</v>
      </c>
      <c r="E5707" s="1">
        <v>2.5447000000000002</v>
      </c>
      <c r="F5707" s="1">
        <v>2.0387000000000001E-3</v>
      </c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</row>
    <row r="5708" spans="1:17" x14ac:dyDescent="0.25">
      <c r="A5708" t="str">
        <f t="shared" si="89"/>
        <v>8_659</v>
      </c>
      <c r="B5708" s="1">
        <v>8</v>
      </c>
      <c r="C5708" s="1">
        <v>659</v>
      </c>
      <c r="D5708" s="1">
        <v>-1.7702</v>
      </c>
      <c r="E5708" s="1">
        <v>2.5407999999999999</v>
      </c>
      <c r="F5708" s="1">
        <v>9.4292999999999998E-3</v>
      </c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</row>
    <row r="5709" spans="1:17" x14ac:dyDescent="0.25">
      <c r="A5709" t="str">
        <f t="shared" si="89"/>
        <v>8_660</v>
      </c>
      <c r="B5709" s="1">
        <v>8</v>
      </c>
      <c r="C5709" s="1">
        <v>660</v>
      </c>
      <c r="D5709" s="1">
        <v>-1.5065999999999999</v>
      </c>
      <c r="E5709" s="1">
        <v>2.5375000000000001</v>
      </c>
      <c r="F5709" s="1">
        <v>5.6236999999999997E-3</v>
      </c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</row>
    <row r="5710" spans="1:17" x14ac:dyDescent="0.25">
      <c r="A5710" t="str">
        <f t="shared" si="89"/>
        <v>8_661</v>
      </c>
      <c r="B5710" s="1">
        <v>8</v>
      </c>
      <c r="C5710" s="1">
        <v>661</v>
      </c>
      <c r="D5710" s="1">
        <v>-1.4247000000000001</v>
      </c>
      <c r="E5710" s="1">
        <v>2.5341999999999998</v>
      </c>
      <c r="F5710" s="1">
        <v>-1.7677999999999999E-2</v>
      </c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</row>
    <row r="5711" spans="1:17" x14ac:dyDescent="0.25">
      <c r="A5711" t="str">
        <f t="shared" si="89"/>
        <v>8_662</v>
      </c>
      <c r="B5711" s="1">
        <v>8</v>
      </c>
      <c r="C5711" s="1">
        <v>662</v>
      </c>
      <c r="D5711" s="1">
        <v>-1.1496</v>
      </c>
      <c r="E5711" s="1">
        <v>2.5314000000000001</v>
      </c>
      <c r="F5711" s="1">
        <v>1.805E-2</v>
      </c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</row>
    <row r="5712" spans="1:17" x14ac:dyDescent="0.25">
      <c r="A5712" t="str">
        <f t="shared" si="89"/>
        <v>8_663</v>
      </c>
      <c r="B5712" s="1">
        <v>8</v>
      </c>
      <c r="C5712" s="1">
        <v>663</v>
      </c>
      <c r="D5712" s="1">
        <v>-1.0056</v>
      </c>
      <c r="E5712" s="1">
        <v>2.5291999999999999</v>
      </c>
      <c r="F5712" s="1">
        <v>1.6395E-2</v>
      </c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</row>
    <row r="5713" spans="1:17" x14ac:dyDescent="0.25">
      <c r="A5713" t="str">
        <f t="shared" si="89"/>
        <v>8_664</v>
      </c>
      <c r="B5713" s="1">
        <v>8</v>
      </c>
      <c r="C5713" s="1">
        <v>664</v>
      </c>
      <c r="D5713" s="1">
        <v>-0.94730000000000003</v>
      </c>
      <c r="E5713" s="1">
        <v>2.5270999999999999</v>
      </c>
      <c r="F5713" s="1">
        <v>9.5227999999999997E-3</v>
      </c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</row>
    <row r="5714" spans="1:17" x14ac:dyDescent="0.25">
      <c r="A5714" t="str">
        <f t="shared" si="89"/>
        <v>8_665</v>
      </c>
      <c r="B5714" s="1">
        <v>8</v>
      </c>
      <c r="C5714" s="1">
        <v>665</v>
      </c>
      <c r="D5714" s="1">
        <v>-1.0537000000000001</v>
      </c>
      <c r="E5714" s="1">
        <v>2.5251000000000001</v>
      </c>
      <c r="F5714" s="1">
        <v>-8.9640999999999992E-3</v>
      </c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</row>
    <row r="5715" spans="1:17" x14ac:dyDescent="0.25">
      <c r="A5715" t="str">
        <f t="shared" si="89"/>
        <v>8_666</v>
      </c>
      <c r="B5715" s="1">
        <v>8</v>
      </c>
      <c r="C5715" s="1">
        <v>666</v>
      </c>
      <c r="D5715" s="1">
        <v>-0.75988999999999995</v>
      </c>
      <c r="E5715" s="1">
        <v>2.5236000000000001</v>
      </c>
      <c r="F5715" s="1">
        <v>2.0868999999999999E-2</v>
      </c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</row>
    <row r="5716" spans="1:17" x14ac:dyDescent="0.25">
      <c r="A5716" t="str">
        <f t="shared" si="89"/>
        <v>8_667</v>
      </c>
      <c r="B5716" s="1">
        <v>8</v>
      </c>
      <c r="C5716" s="1">
        <v>667</v>
      </c>
      <c r="D5716" s="1">
        <v>-0.54252999999999996</v>
      </c>
      <c r="E5716" s="1">
        <v>2.5222000000000002</v>
      </c>
      <c r="F5716" s="1">
        <v>3.3516000000000002E-3</v>
      </c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</row>
    <row r="5717" spans="1:17" x14ac:dyDescent="0.25">
      <c r="A5717" t="str">
        <f t="shared" si="89"/>
        <v>8_668</v>
      </c>
      <c r="B5717" s="1">
        <v>8</v>
      </c>
      <c r="C5717" s="1">
        <v>668</v>
      </c>
      <c r="D5717" s="1">
        <v>-0.9133</v>
      </c>
      <c r="E5717" s="1">
        <v>2.5205000000000002</v>
      </c>
      <c r="F5717" s="1">
        <v>-1.5502E-2</v>
      </c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</row>
    <row r="5718" spans="1:17" x14ac:dyDescent="0.25">
      <c r="A5718" t="str">
        <f t="shared" si="89"/>
        <v>8_669</v>
      </c>
      <c r="B5718" s="1">
        <v>8</v>
      </c>
      <c r="C5718" s="1">
        <v>669</v>
      </c>
      <c r="D5718" s="1">
        <v>-0.45423999999999998</v>
      </c>
      <c r="E5718" s="1">
        <v>2.5192999999999999</v>
      </c>
      <c r="F5718" s="1">
        <v>2.6091999999999999E-3</v>
      </c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</row>
    <row r="5719" spans="1:17" x14ac:dyDescent="0.25">
      <c r="A5719" t="str">
        <f t="shared" si="89"/>
        <v>8_670</v>
      </c>
      <c r="B5719" s="1">
        <v>8</v>
      </c>
      <c r="C5719" s="1">
        <v>670</v>
      </c>
      <c r="D5719" s="1">
        <v>-0.92784999999999995</v>
      </c>
      <c r="E5719" s="1">
        <v>2.5175999999999998</v>
      </c>
      <c r="F5719" s="1">
        <v>-3.2321999999999997E-2</v>
      </c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</row>
    <row r="5720" spans="1:17" x14ac:dyDescent="0.25">
      <c r="A5720" t="str">
        <f t="shared" si="89"/>
        <v>8_671</v>
      </c>
      <c r="B5720" s="1">
        <v>8</v>
      </c>
      <c r="C5720" s="1">
        <v>671</v>
      </c>
      <c r="D5720" s="1">
        <v>-0.65603999999999996</v>
      </c>
      <c r="E5720" s="1">
        <v>2.516</v>
      </c>
      <c r="F5720" s="1">
        <v>2.7864E-2</v>
      </c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</row>
    <row r="5721" spans="1:17" x14ac:dyDescent="0.25">
      <c r="A5721" t="str">
        <f t="shared" si="89"/>
        <v>8_672</v>
      </c>
      <c r="B5721" s="1">
        <v>8</v>
      </c>
      <c r="C5721" s="1">
        <v>672</v>
      </c>
      <c r="D5721" s="1">
        <v>-0.73192999999999997</v>
      </c>
      <c r="E5721" s="1">
        <v>2.5144000000000002</v>
      </c>
      <c r="F5721" s="1">
        <v>4.7082000000000001E-3</v>
      </c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</row>
    <row r="5722" spans="1:17" x14ac:dyDescent="0.25">
      <c r="A5722" t="str">
        <f t="shared" si="89"/>
        <v>8_673</v>
      </c>
      <c r="B5722" s="1">
        <v>8</v>
      </c>
      <c r="C5722" s="1">
        <v>673</v>
      </c>
      <c r="D5722" s="1">
        <v>-1.2563</v>
      </c>
      <c r="E5722" s="1">
        <v>2.5125000000000002</v>
      </c>
      <c r="F5722" s="1">
        <v>-1.1474E-2</v>
      </c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</row>
    <row r="5723" spans="1:17" x14ac:dyDescent="0.25">
      <c r="A5723" t="str">
        <f t="shared" si="89"/>
        <v>8_674</v>
      </c>
      <c r="B5723" s="1">
        <v>8</v>
      </c>
      <c r="C5723" s="1">
        <v>674</v>
      </c>
      <c r="D5723" s="1">
        <v>-1.7726999999999999</v>
      </c>
      <c r="E5723" s="1">
        <v>2.5091999999999999</v>
      </c>
      <c r="F5723" s="1">
        <v>-1.2071999999999999E-2</v>
      </c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</row>
    <row r="5724" spans="1:17" x14ac:dyDescent="0.25">
      <c r="A5724" t="str">
        <f t="shared" si="89"/>
        <v>8_675</v>
      </c>
      <c r="B5724" s="1">
        <v>8</v>
      </c>
      <c r="C5724" s="1">
        <v>675</v>
      </c>
      <c r="D5724" s="1">
        <v>-2.0531999999999999</v>
      </c>
      <c r="E5724" s="1">
        <v>2.5049999999999999</v>
      </c>
      <c r="F5724" s="1">
        <v>-1.1792E-2</v>
      </c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</row>
    <row r="5725" spans="1:17" x14ac:dyDescent="0.25">
      <c r="A5725" t="str">
        <f t="shared" si="89"/>
        <v>8_676</v>
      </c>
      <c r="B5725" s="1">
        <v>8</v>
      </c>
      <c r="C5725" s="1">
        <v>676</v>
      </c>
      <c r="D5725" s="1">
        <v>-2.1532</v>
      </c>
      <c r="E5725" s="1">
        <v>2.5004</v>
      </c>
      <c r="F5725" s="1">
        <v>2.7893999999999999E-2</v>
      </c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</row>
    <row r="5726" spans="1:17" x14ac:dyDescent="0.25">
      <c r="A5726" t="str">
        <f t="shared" si="89"/>
        <v>8_677</v>
      </c>
      <c r="B5726" s="1">
        <v>8</v>
      </c>
      <c r="C5726" s="1">
        <v>677</v>
      </c>
      <c r="D5726" s="1">
        <v>-2.3624999999999998</v>
      </c>
      <c r="E5726" s="1">
        <v>2.4958999999999998</v>
      </c>
      <c r="F5726" s="1">
        <v>-1.5483999999999999E-3</v>
      </c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</row>
    <row r="5727" spans="1:17" x14ac:dyDescent="0.25">
      <c r="A5727" t="str">
        <f t="shared" si="89"/>
        <v>8_678</v>
      </c>
      <c r="B5727" s="1">
        <v>8</v>
      </c>
      <c r="C5727" s="1">
        <v>678</v>
      </c>
      <c r="D5727" s="1">
        <v>-1.5511999999999999</v>
      </c>
      <c r="E5727" s="1">
        <v>2.4918999999999998</v>
      </c>
      <c r="F5727" s="1">
        <v>-7.3191999999999997E-3</v>
      </c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</row>
    <row r="5728" spans="1:17" x14ac:dyDescent="0.25">
      <c r="A5728" t="str">
        <f t="shared" si="89"/>
        <v>8_679</v>
      </c>
      <c r="B5728" s="1">
        <v>8</v>
      </c>
      <c r="C5728" s="1">
        <v>679</v>
      </c>
      <c r="D5728" s="1">
        <v>-1.5031000000000001</v>
      </c>
      <c r="E5728" s="1">
        <v>2.4885999999999999</v>
      </c>
      <c r="F5728" s="1">
        <v>1.6032000000000001E-2</v>
      </c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</row>
    <row r="5729" spans="1:17" x14ac:dyDescent="0.25">
      <c r="A5729" t="str">
        <f t="shared" si="89"/>
        <v>8_680</v>
      </c>
      <c r="B5729" s="1">
        <v>8</v>
      </c>
      <c r="C5729" s="1">
        <v>680</v>
      </c>
      <c r="D5729" s="1">
        <v>-1.2629999999999999</v>
      </c>
      <c r="E5729" s="1">
        <v>2.4857999999999998</v>
      </c>
      <c r="F5729" s="1">
        <v>-3.4464000000000002E-2</v>
      </c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</row>
    <row r="5730" spans="1:17" x14ac:dyDescent="0.25">
      <c r="A5730" t="str">
        <f t="shared" si="89"/>
        <v>8_681</v>
      </c>
      <c r="B5730" s="1">
        <v>8</v>
      </c>
      <c r="C5730" s="1">
        <v>681</v>
      </c>
      <c r="D5730" s="1">
        <v>-0.69462000000000002</v>
      </c>
      <c r="E5730" s="1">
        <v>2.4839000000000002</v>
      </c>
      <c r="F5730" s="1">
        <v>1.2363000000000001E-2</v>
      </c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</row>
    <row r="5731" spans="1:17" x14ac:dyDescent="0.25">
      <c r="A5731" t="str">
        <f t="shared" si="89"/>
        <v>8_682</v>
      </c>
      <c r="B5731" s="1">
        <v>8</v>
      </c>
      <c r="C5731" s="1">
        <v>682</v>
      </c>
      <c r="D5731" s="1">
        <v>-0.85306999999999999</v>
      </c>
      <c r="E5731" s="1">
        <v>2.4824000000000002</v>
      </c>
      <c r="F5731" s="1">
        <v>-3.4088999999999999E-3</v>
      </c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</row>
    <row r="5732" spans="1:17" x14ac:dyDescent="0.25">
      <c r="A5732" t="str">
        <f t="shared" si="89"/>
        <v>8_683</v>
      </c>
      <c r="B5732" s="1">
        <v>8</v>
      </c>
      <c r="C5732" s="1">
        <v>683</v>
      </c>
      <c r="D5732" s="1">
        <v>-0.90400999999999998</v>
      </c>
      <c r="E5732" s="1">
        <v>2.4807999999999999</v>
      </c>
      <c r="F5732" s="1">
        <v>-8.4019000000000003E-3</v>
      </c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</row>
    <row r="5733" spans="1:17" x14ac:dyDescent="0.25">
      <c r="A5733" t="str">
        <f t="shared" si="89"/>
        <v>8_684</v>
      </c>
      <c r="B5733" s="1">
        <v>8</v>
      </c>
      <c r="C5733" s="1">
        <v>684</v>
      </c>
      <c r="D5733" s="1">
        <v>-0.65668000000000004</v>
      </c>
      <c r="E5733" s="1">
        <v>2.4794999999999998</v>
      </c>
      <c r="F5733" s="1">
        <v>6.6138000000000004E-4</v>
      </c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</row>
    <row r="5734" spans="1:17" x14ac:dyDescent="0.25">
      <c r="A5734" t="str">
        <f t="shared" si="89"/>
        <v>8_685</v>
      </c>
      <c r="B5734" s="1">
        <v>8</v>
      </c>
      <c r="C5734" s="1">
        <v>685</v>
      </c>
      <c r="D5734" s="1">
        <v>-0.97141</v>
      </c>
      <c r="E5734" s="1">
        <v>2.4777999999999998</v>
      </c>
      <c r="F5734" s="1">
        <v>-3.0024000000000001E-3</v>
      </c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</row>
    <row r="5735" spans="1:17" x14ac:dyDescent="0.25">
      <c r="A5735" t="str">
        <f t="shared" si="89"/>
        <v>8_686</v>
      </c>
      <c r="B5735" s="1">
        <v>8</v>
      </c>
      <c r="C5735" s="1">
        <v>686</v>
      </c>
      <c r="D5735" s="1">
        <v>-0.70860000000000001</v>
      </c>
      <c r="E5735" s="1">
        <v>2.4763000000000002</v>
      </c>
      <c r="F5735" s="1">
        <v>1.3832000000000001E-2</v>
      </c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</row>
    <row r="5736" spans="1:17" x14ac:dyDescent="0.25">
      <c r="A5736" t="str">
        <f t="shared" si="89"/>
        <v>8_687</v>
      </c>
      <c r="B5736" s="1">
        <v>8</v>
      </c>
      <c r="C5736" s="1">
        <v>687</v>
      </c>
      <c r="D5736" s="1">
        <v>-1.1416999999999999</v>
      </c>
      <c r="E5736" s="1">
        <v>2.4742999999999999</v>
      </c>
      <c r="F5736" s="1">
        <v>-1.3631000000000001E-2</v>
      </c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</row>
    <row r="5737" spans="1:17" x14ac:dyDescent="0.25">
      <c r="A5737" t="str">
        <f t="shared" si="89"/>
        <v>8_688</v>
      </c>
      <c r="B5737" s="1">
        <v>8</v>
      </c>
      <c r="C5737" s="1">
        <v>688</v>
      </c>
      <c r="D5737" s="1">
        <v>-1.2655000000000001</v>
      </c>
      <c r="E5737" s="1">
        <v>2.4719000000000002</v>
      </c>
      <c r="F5737" s="1">
        <v>-1.7458999999999999E-2</v>
      </c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</row>
    <row r="5738" spans="1:17" x14ac:dyDescent="0.25">
      <c r="A5738" t="str">
        <f t="shared" si="89"/>
        <v>8_689</v>
      </c>
      <c r="B5738" s="1">
        <v>8</v>
      </c>
      <c r="C5738" s="1">
        <v>689</v>
      </c>
      <c r="D5738" s="1">
        <v>-1.5103</v>
      </c>
      <c r="E5738" s="1">
        <v>2.4689999999999999</v>
      </c>
      <c r="F5738" s="1">
        <v>-5.8164000000000002E-4</v>
      </c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</row>
    <row r="5739" spans="1:17" x14ac:dyDescent="0.25">
      <c r="A5739" t="str">
        <f t="shared" si="89"/>
        <v>8_690</v>
      </c>
      <c r="B5739" s="1">
        <v>8</v>
      </c>
      <c r="C5739" s="1">
        <v>690</v>
      </c>
      <c r="D5739" s="1">
        <v>-1.7091000000000001</v>
      </c>
      <c r="E5739" s="1">
        <v>2.4653999999999998</v>
      </c>
      <c r="F5739" s="1">
        <v>1.5419E-2</v>
      </c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</row>
    <row r="5740" spans="1:17" x14ac:dyDescent="0.25">
      <c r="A5740" t="str">
        <f t="shared" si="89"/>
        <v>8_691</v>
      </c>
      <c r="B5740" s="1">
        <v>8</v>
      </c>
      <c r="C5740" s="1">
        <v>691</v>
      </c>
      <c r="D5740" s="1">
        <v>-1.3759999999999999</v>
      </c>
      <c r="E5740" s="1">
        <v>2.4622000000000002</v>
      </c>
      <c r="F5740" s="1">
        <v>1.0498E-2</v>
      </c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</row>
    <row r="5741" spans="1:17" x14ac:dyDescent="0.25">
      <c r="A5741" t="str">
        <f t="shared" si="89"/>
        <v>8_692</v>
      </c>
      <c r="B5741" s="1">
        <v>8</v>
      </c>
      <c r="C5741" s="1">
        <v>692</v>
      </c>
      <c r="D5741" s="1">
        <v>-2.1829000000000001</v>
      </c>
      <c r="E5741" s="1">
        <v>2.4584999999999999</v>
      </c>
      <c r="F5741" s="1">
        <v>-5.2271000000000001E-3</v>
      </c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</row>
    <row r="5742" spans="1:17" x14ac:dyDescent="0.25">
      <c r="A5742" t="str">
        <f t="shared" si="89"/>
        <v>8_693</v>
      </c>
      <c r="B5742" s="1">
        <v>8</v>
      </c>
      <c r="C5742" s="1">
        <v>693</v>
      </c>
      <c r="D5742" s="1">
        <v>-2.2797999999999998</v>
      </c>
      <c r="E5742" s="1">
        <v>2.4537</v>
      </c>
      <c r="F5742" s="1">
        <v>-1.7193E-2</v>
      </c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</row>
    <row r="5743" spans="1:17" x14ac:dyDescent="0.25">
      <c r="A5743" t="str">
        <f t="shared" si="89"/>
        <v>8_694</v>
      </c>
      <c r="B5743" s="1">
        <v>8</v>
      </c>
      <c r="C5743" s="1">
        <v>694</v>
      </c>
      <c r="D5743" s="1">
        <v>-2.1160999999999999</v>
      </c>
      <c r="E5743" s="1">
        <v>2.4493999999999998</v>
      </c>
      <c r="F5743" s="1">
        <v>2.7420999999999999E-3</v>
      </c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</row>
    <row r="5744" spans="1:17" x14ac:dyDescent="0.25">
      <c r="A5744" t="str">
        <f t="shared" si="89"/>
        <v>8_695</v>
      </c>
      <c r="B5744" s="1">
        <v>8</v>
      </c>
      <c r="C5744" s="1">
        <v>695</v>
      </c>
      <c r="D5744" s="1">
        <v>-1.7098</v>
      </c>
      <c r="E5744" s="1">
        <v>2.4457</v>
      </c>
      <c r="F5744" s="1">
        <v>-9.7582999999999993E-3</v>
      </c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</row>
    <row r="5745" spans="1:17" x14ac:dyDescent="0.25">
      <c r="A5745" t="str">
        <f t="shared" si="89"/>
        <v>8_696</v>
      </c>
      <c r="B5745" s="1">
        <v>8</v>
      </c>
      <c r="C5745" s="1">
        <v>696</v>
      </c>
      <c r="D5745" s="1">
        <v>-1.4348000000000001</v>
      </c>
      <c r="E5745" s="1">
        <v>2.4426999999999999</v>
      </c>
      <c r="F5745" s="1">
        <v>2.1739000000000001E-2</v>
      </c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</row>
    <row r="5746" spans="1:17" x14ac:dyDescent="0.25">
      <c r="A5746" t="str">
        <f t="shared" si="89"/>
        <v>8_697</v>
      </c>
      <c r="B5746" s="1">
        <v>8</v>
      </c>
      <c r="C5746" s="1">
        <v>697</v>
      </c>
      <c r="D5746" s="1">
        <v>-1.4645999999999999</v>
      </c>
      <c r="E5746" s="1">
        <v>2.4401000000000002</v>
      </c>
      <c r="F5746" s="1">
        <v>2.2234E-2</v>
      </c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</row>
    <row r="5747" spans="1:17" x14ac:dyDescent="0.25">
      <c r="A5747" t="str">
        <f t="shared" si="89"/>
        <v>8_698</v>
      </c>
      <c r="B5747" s="1">
        <v>8</v>
      </c>
      <c r="C5747" s="1">
        <v>698</v>
      </c>
      <c r="D5747" s="1">
        <v>-2.004</v>
      </c>
      <c r="E5747" s="1">
        <v>2.4363000000000001</v>
      </c>
      <c r="F5747" s="1">
        <v>9.3889000000000004E-3</v>
      </c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</row>
    <row r="5748" spans="1:17" x14ac:dyDescent="0.25">
      <c r="A5748" t="str">
        <f t="shared" si="89"/>
        <v>8_699</v>
      </c>
      <c r="B5748" s="1">
        <v>8</v>
      </c>
      <c r="C5748" s="1">
        <v>699</v>
      </c>
      <c r="D5748" s="1">
        <v>-2.4860000000000002</v>
      </c>
      <c r="E5748" s="1">
        <v>2.4319000000000002</v>
      </c>
      <c r="F5748" s="1">
        <v>1.6251999999999999E-2</v>
      </c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</row>
    <row r="5749" spans="1:17" x14ac:dyDescent="0.25">
      <c r="A5749" t="str">
        <f t="shared" si="89"/>
        <v>8_700</v>
      </c>
      <c r="B5749" s="1">
        <v>8</v>
      </c>
      <c r="C5749" s="1">
        <v>700</v>
      </c>
      <c r="D5749" s="1">
        <v>-2.1166999999999998</v>
      </c>
      <c r="E5749" s="1">
        <v>2.427</v>
      </c>
      <c r="F5749" s="1">
        <v>-3.0312999999999998E-3</v>
      </c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</row>
    <row r="5750" spans="1:17" x14ac:dyDescent="0.25">
      <c r="A5750" t="str">
        <f t="shared" si="89"/>
        <v>8_701</v>
      </c>
      <c r="B5750" s="1">
        <v>8</v>
      </c>
      <c r="C5750" s="1">
        <v>701</v>
      </c>
      <c r="D5750" s="1">
        <v>-2.2919</v>
      </c>
      <c r="E5750" s="1">
        <v>2.4222999999999999</v>
      </c>
      <c r="F5750" s="1">
        <v>1.3261999999999999E-2</v>
      </c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</row>
    <row r="5751" spans="1:17" x14ac:dyDescent="0.25">
      <c r="A5751" t="str">
        <f t="shared" si="89"/>
        <v>8_702</v>
      </c>
      <c r="B5751" s="1">
        <v>8</v>
      </c>
      <c r="C5751" s="1">
        <v>702</v>
      </c>
      <c r="D5751" s="1">
        <v>-2.3376000000000001</v>
      </c>
      <c r="E5751" s="1">
        <v>2.4177</v>
      </c>
      <c r="F5751" s="1">
        <v>-2.0333E-3</v>
      </c>
      <c r="G5751" s="1"/>
      <c r="H5751" s="1"/>
      <c r="I5751" s="1"/>
      <c r="J5751" s="1"/>
      <c r="K5751" s="1"/>
      <c r="L5751" s="78"/>
      <c r="M5751" s="1"/>
      <c r="N5751" s="1"/>
      <c r="O5751" s="1"/>
      <c r="P5751" s="1"/>
      <c r="Q5751" s="1"/>
    </row>
    <row r="5752" spans="1:17" x14ac:dyDescent="0.25">
      <c r="A5752" t="str">
        <f t="shared" si="89"/>
        <v>8_703</v>
      </c>
      <c r="B5752" s="1">
        <v>8</v>
      </c>
      <c r="C5752" s="1">
        <v>703</v>
      </c>
      <c r="D5752" s="1">
        <v>-2.5775000000000001</v>
      </c>
      <c r="E5752" s="1">
        <v>2.4125999999999999</v>
      </c>
      <c r="F5752" s="1">
        <v>3.3714999999999999E-3</v>
      </c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</row>
    <row r="5753" spans="1:17" x14ac:dyDescent="0.25">
      <c r="A5753" t="str">
        <f t="shared" si="89"/>
        <v>8_704</v>
      </c>
      <c r="B5753" s="1">
        <v>8</v>
      </c>
      <c r="C5753" s="1">
        <v>704</v>
      </c>
      <c r="D5753" s="1">
        <v>-2.2193000000000001</v>
      </c>
      <c r="E5753" s="1">
        <v>2.4077000000000002</v>
      </c>
      <c r="F5753" s="1">
        <v>3.5522000000000001E-3</v>
      </c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</row>
    <row r="5754" spans="1:17" x14ac:dyDescent="0.25">
      <c r="A5754" t="str">
        <f t="shared" si="89"/>
        <v>8_705</v>
      </c>
      <c r="B5754" s="1">
        <v>8</v>
      </c>
      <c r="C5754" s="1">
        <v>705</v>
      </c>
      <c r="D5754" s="1">
        <v>-1.8694</v>
      </c>
      <c r="E5754" s="1">
        <v>2.4032</v>
      </c>
      <c r="F5754" s="1">
        <v>-8.9003999999999993E-3</v>
      </c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</row>
    <row r="5755" spans="1:17" x14ac:dyDescent="0.25">
      <c r="A5755" t="str">
        <f t="shared" si="89"/>
        <v>8_706</v>
      </c>
      <c r="B5755" s="1">
        <v>8</v>
      </c>
      <c r="C5755" s="1">
        <v>706</v>
      </c>
      <c r="D5755" s="1">
        <v>-1.5092000000000001</v>
      </c>
      <c r="E5755" s="1">
        <v>2.3997999999999999</v>
      </c>
      <c r="F5755" s="1">
        <v>1.2099E-2</v>
      </c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</row>
    <row r="5756" spans="1:17" x14ac:dyDescent="0.25">
      <c r="A5756" t="str">
        <f t="shared" si="89"/>
        <v>8_707</v>
      </c>
      <c r="B5756" s="1">
        <v>8</v>
      </c>
      <c r="C5756" s="1">
        <v>707</v>
      </c>
      <c r="D5756" s="1">
        <v>-1.4515</v>
      </c>
      <c r="E5756" s="1">
        <v>2.3967000000000001</v>
      </c>
      <c r="F5756" s="1">
        <v>8.3193E-3</v>
      </c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</row>
    <row r="5757" spans="1:17" x14ac:dyDescent="0.25">
      <c r="A5757" t="str">
        <f t="shared" si="89"/>
        <v>8_708</v>
      </c>
      <c r="B5757" s="1">
        <v>8</v>
      </c>
      <c r="C5757" s="1">
        <v>708</v>
      </c>
      <c r="D5757" s="1">
        <v>-1.7862</v>
      </c>
      <c r="E5757" s="1">
        <v>2.3933</v>
      </c>
      <c r="F5757" s="1">
        <v>-1.2052999999999999E-2</v>
      </c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</row>
    <row r="5758" spans="1:17" x14ac:dyDescent="0.25">
      <c r="A5758" t="str">
        <f t="shared" si="89"/>
        <v>8_709</v>
      </c>
      <c r="B5758" s="1">
        <v>8</v>
      </c>
      <c r="C5758" s="1">
        <v>709</v>
      </c>
      <c r="D5758" s="1">
        <v>-1.9319</v>
      </c>
      <c r="E5758" s="1">
        <v>2.3896000000000002</v>
      </c>
      <c r="F5758" s="1">
        <v>-2.7453E-3</v>
      </c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</row>
    <row r="5759" spans="1:17" x14ac:dyDescent="0.25">
      <c r="A5759" t="str">
        <f t="shared" si="89"/>
        <v>8_710</v>
      </c>
      <c r="B5759" s="1">
        <v>8</v>
      </c>
      <c r="C5759" s="1">
        <v>710</v>
      </c>
      <c r="D5759" s="1">
        <v>-2.3805000000000001</v>
      </c>
      <c r="E5759" s="1">
        <v>2.3854000000000002</v>
      </c>
      <c r="F5759" s="1">
        <v>-1.3754000000000001E-2</v>
      </c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</row>
    <row r="5760" spans="1:17" x14ac:dyDescent="0.25">
      <c r="A5760" t="str">
        <f t="shared" si="89"/>
        <v>8_711</v>
      </c>
      <c r="B5760" s="1">
        <v>8</v>
      </c>
      <c r="C5760" s="1">
        <v>711</v>
      </c>
      <c r="D5760" s="1">
        <v>-2.3569</v>
      </c>
      <c r="E5760" s="1">
        <v>2.3803000000000001</v>
      </c>
      <c r="F5760" s="1">
        <v>-1.0874999999999999E-2</v>
      </c>
      <c r="G5760" s="1"/>
      <c r="H5760" s="1"/>
      <c r="I5760" s="1"/>
      <c r="J5760" s="1"/>
      <c r="K5760" s="1"/>
      <c r="L5760" s="1"/>
      <c r="M5760" s="1"/>
      <c r="N5760" s="78"/>
      <c r="O5760" s="78"/>
      <c r="P5760" s="78"/>
      <c r="Q5760" s="78"/>
    </row>
    <row r="5761" spans="1:17" x14ac:dyDescent="0.25">
      <c r="A5761" t="str">
        <f t="shared" si="89"/>
        <v>8_712</v>
      </c>
      <c r="B5761" s="1">
        <v>8</v>
      </c>
      <c r="C5761" s="1">
        <v>712</v>
      </c>
      <c r="D5761" s="1">
        <v>-2.1255000000000002</v>
      </c>
      <c r="E5761" s="1">
        <v>2.3757999999999999</v>
      </c>
      <c r="F5761" s="1">
        <v>1.1273E-2</v>
      </c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</row>
    <row r="5762" spans="1:17" x14ac:dyDescent="0.25">
      <c r="A5762" t="str">
        <f t="shared" si="89"/>
        <v>8_713</v>
      </c>
      <c r="B5762" s="1">
        <v>8</v>
      </c>
      <c r="C5762" s="1">
        <v>713</v>
      </c>
      <c r="D5762" s="1">
        <v>-1.6623000000000001</v>
      </c>
      <c r="E5762" s="1">
        <v>2.3719000000000001</v>
      </c>
      <c r="F5762" s="1">
        <v>-5.2553000000000001E-3</v>
      </c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</row>
    <row r="5763" spans="1:17" x14ac:dyDescent="0.25">
      <c r="A5763" t="str">
        <f t="shared" ref="A5763:A5826" si="90">B5763&amp;"_"&amp;C5763</f>
        <v>8_714</v>
      </c>
      <c r="B5763" s="1">
        <v>8</v>
      </c>
      <c r="C5763" s="1">
        <v>714</v>
      </c>
      <c r="D5763" s="1">
        <v>-1.8552</v>
      </c>
      <c r="E5763" s="1">
        <v>2.3683000000000001</v>
      </c>
      <c r="F5763" s="1">
        <v>-2.4001000000000001E-2</v>
      </c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</row>
    <row r="5764" spans="1:17" x14ac:dyDescent="0.25">
      <c r="A5764" t="str">
        <f t="shared" si="90"/>
        <v>8_715</v>
      </c>
      <c r="B5764" s="1">
        <v>8</v>
      </c>
      <c r="C5764" s="1">
        <v>715</v>
      </c>
      <c r="D5764" s="1">
        <v>-2.0811999999999999</v>
      </c>
      <c r="E5764" s="1">
        <v>2.3643000000000001</v>
      </c>
      <c r="F5764" s="1">
        <v>-1.7919999999999998E-2</v>
      </c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</row>
    <row r="5765" spans="1:17" x14ac:dyDescent="0.25">
      <c r="A5765" t="str">
        <f t="shared" si="90"/>
        <v>8_716</v>
      </c>
      <c r="B5765" s="1">
        <v>8</v>
      </c>
      <c r="C5765" s="1">
        <v>716</v>
      </c>
      <c r="D5765" s="1">
        <v>-1.9233</v>
      </c>
      <c r="E5765" s="1">
        <v>2.3603000000000001</v>
      </c>
      <c r="F5765" s="1">
        <v>-6.4308000000000004E-3</v>
      </c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</row>
    <row r="5766" spans="1:17" x14ac:dyDescent="0.25">
      <c r="A5766" t="str">
        <f t="shared" si="90"/>
        <v>8_717</v>
      </c>
      <c r="B5766" s="1">
        <v>8</v>
      </c>
      <c r="C5766" s="1">
        <v>717</v>
      </c>
      <c r="D5766" s="1">
        <v>-1.4881</v>
      </c>
      <c r="E5766" s="1">
        <v>2.3569</v>
      </c>
      <c r="F5766" s="1">
        <v>-3.6768999999999999E-3</v>
      </c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</row>
    <row r="5767" spans="1:17" x14ac:dyDescent="0.25">
      <c r="A5767" t="str">
        <f t="shared" si="90"/>
        <v>8_718</v>
      </c>
      <c r="B5767" s="1">
        <v>8</v>
      </c>
      <c r="C5767" s="1">
        <v>718</v>
      </c>
      <c r="D5767" s="1">
        <v>-1.8166</v>
      </c>
      <c r="E5767" s="1">
        <v>2.3538000000000001</v>
      </c>
      <c r="F5767" s="1">
        <v>2.4352000000000002E-3</v>
      </c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</row>
    <row r="5768" spans="1:17" x14ac:dyDescent="0.25">
      <c r="A5768" t="str">
        <f t="shared" si="90"/>
        <v>8_719</v>
      </c>
      <c r="B5768" s="1">
        <v>8</v>
      </c>
      <c r="C5768" s="1">
        <v>719</v>
      </c>
      <c r="D5768" s="1">
        <v>-2.3037999999999998</v>
      </c>
      <c r="E5768" s="1">
        <v>2.3496999999999999</v>
      </c>
      <c r="F5768" s="1">
        <v>-4.7586E-3</v>
      </c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</row>
    <row r="5769" spans="1:17" x14ac:dyDescent="0.25">
      <c r="A5769" t="str">
        <f t="shared" si="90"/>
        <v>8_720</v>
      </c>
      <c r="B5769" s="1">
        <v>8</v>
      </c>
      <c r="C5769" s="1">
        <v>720</v>
      </c>
      <c r="D5769" s="1">
        <v>-2.6836000000000002</v>
      </c>
      <c r="E5769" s="1">
        <v>2.3448000000000002</v>
      </c>
      <c r="F5769" s="1">
        <v>5.4101000000000002E-3</v>
      </c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</row>
    <row r="5770" spans="1:17" x14ac:dyDescent="0.25">
      <c r="A5770" t="str">
        <f t="shared" si="90"/>
        <v>9_0</v>
      </c>
      <c r="B5770" s="1">
        <v>9</v>
      </c>
      <c r="C5770" s="1">
        <v>0</v>
      </c>
      <c r="D5770" s="1">
        <v>4.9987999999999998E-2</v>
      </c>
      <c r="E5770" s="1">
        <v>1</v>
      </c>
      <c r="F5770" s="1">
        <v>0</v>
      </c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</row>
    <row r="5771" spans="1:17" x14ac:dyDescent="0.25">
      <c r="A5771" t="str">
        <f t="shared" si="90"/>
        <v>9_1</v>
      </c>
      <c r="B5771" s="1">
        <v>9</v>
      </c>
      <c r="C5771" s="1">
        <v>1</v>
      </c>
      <c r="D5771" s="1">
        <v>3.9364000000000003E-2</v>
      </c>
      <c r="E5771" s="1">
        <v>0.99994000000000005</v>
      </c>
      <c r="F5771" s="1">
        <v>-2.8254999999999999E-2</v>
      </c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</row>
    <row r="5772" spans="1:17" x14ac:dyDescent="0.25">
      <c r="A5772" t="str">
        <f t="shared" si="90"/>
        <v>9_2</v>
      </c>
      <c r="B5772" s="1">
        <v>9</v>
      </c>
      <c r="C5772" s="1">
        <v>2</v>
      </c>
      <c r="D5772" s="1">
        <v>0.19678000000000001</v>
      </c>
      <c r="E5772" s="1">
        <v>1</v>
      </c>
      <c r="F5772" s="1">
        <v>-1.3594E-2</v>
      </c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</row>
    <row r="5773" spans="1:17" x14ac:dyDescent="0.25">
      <c r="A5773" t="str">
        <f t="shared" si="90"/>
        <v>9_3</v>
      </c>
      <c r="B5773" s="1">
        <v>9</v>
      </c>
      <c r="C5773" s="1">
        <v>3</v>
      </c>
      <c r="D5773" s="1">
        <v>0.16900000000000001</v>
      </c>
      <c r="E5773" s="1">
        <v>1.0003</v>
      </c>
      <c r="F5773" s="1">
        <v>-1.0163E-2</v>
      </c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</row>
    <row r="5774" spans="1:17" x14ac:dyDescent="0.25">
      <c r="A5774" t="str">
        <f t="shared" si="90"/>
        <v>9_4</v>
      </c>
      <c r="B5774" s="1">
        <v>9</v>
      </c>
      <c r="C5774" s="1">
        <v>4</v>
      </c>
      <c r="D5774" s="1">
        <v>0.48202</v>
      </c>
      <c r="E5774" s="1">
        <v>1.0005999999999999</v>
      </c>
      <c r="F5774" s="1">
        <v>1.895E-3</v>
      </c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</row>
    <row r="5775" spans="1:17" x14ac:dyDescent="0.25">
      <c r="A5775" t="str">
        <f t="shared" si="90"/>
        <v>9_5</v>
      </c>
      <c r="B5775" s="1">
        <v>9</v>
      </c>
      <c r="C5775" s="1">
        <v>5</v>
      </c>
      <c r="D5775" s="1">
        <v>0.39956999999999998</v>
      </c>
      <c r="E5775" s="1">
        <v>1.0008999999999999</v>
      </c>
      <c r="F5775" s="1">
        <v>1.0581E-2</v>
      </c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</row>
    <row r="5776" spans="1:17" x14ac:dyDescent="0.25">
      <c r="A5776" t="str">
        <f t="shared" si="90"/>
        <v>9_6</v>
      </c>
      <c r="B5776" s="1">
        <v>9</v>
      </c>
      <c r="C5776" s="1">
        <v>6</v>
      </c>
      <c r="D5776" s="1">
        <v>0.30025000000000002</v>
      </c>
      <c r="E5776" s="1">
        <v>1.0012000000000001</v>
      </c>
      <c r="F5776" s="1">
        <v>-7.4070999999999998E-3</v>
      </c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</row>
    <row r="5777" spans="1:17" x14ac:dyDescent="0.25">
      <c r="A5777" t="str">
        <f t="shared" si="90"/>
        <v>9_7</v>
      </c>
      <c r="B5777" s="1">
        <v>9</v>
      </c>
      <c r="C5777" s="1">
        <v>7</v>
      </c>
      <c r="D5777" s="1">
        <v>0.61204000000000003</v>
      </c>
      <c r="E5777" s="1">
        <v>1.0015000000000001</v>
      </c>
      <c r="F5777" s="1">
        <v>2.4409E-2</v>
      </c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</row>
    <row r="5778" spans="1:17" x14ac:dyDescent="0.25">
      <c r="A5778" t="str">
        <f t="shared" si="90"/>
        <v>9_8</v>
      </c>
      <c r="B5778" s="1">
        <v>9</v>
      </c>
      <c r="C5778" s="1">
        <v>8</v>
      </c>
      <c r="D5778" s="1">
        <v>1.4067000000000001</v>
      </c>
      <c r="E5778" s="1">
        <v>1.0023</v>
      </c>
      <c r="F5778" s="1">
        <v>-8.5013000000000005E-4</v>
      </c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</row>
    <row r="5779" spans="1:17" x14ac:dyDescent="0.25">
      <c r="A5779" t="str">
        <f t="shared" si="90"/>
        <v>9_9</v>
      </c>
      <c r="B5779" s="1">
        <v>9</v>
      </c>
      <c r="C5779" s="1">
        <v>9</v>
      </c>
      <c r="D5779" s="1">
        <v>1.1122000000000001</v>
      </c>
      <c r="E5779" s="1">
        <v>1.0035000000000001</v>
      </c>
      <c r="F5779" s="1">
        <v>-4.1010999999999999E-3</v>
      </c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</row>
    <row r="5780" spans="1:17" x14ac:dyDescent="0.25">
      <c r="A5780" t="str">
        <f t="shared" si="90"/>
        <v>9_10</v>
      </c>
      <c r="B5780" s="1">
        <v>9</v>
      </c>
      <c r="C5780" s="1">
        <v>10</v>
      </c>
      <c r="D5780" s="1">
        <v>1.6954</v>
      </c>
      <c r="E5780" s="1">
        <v>1.0044999999999999</v>
      </c>
      <c r="F5780" s="1">
        <v>1.9696000000000002E-2</v>
      </c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</row>
    <row r="5781" spans="1:17" x14ac:dyDescent="0.25">
      <c r="A5781" t="str">
        <f t="shared" si="90"/>
        <v>9_11</v>
      </c>
      <c r="B5781" s="1">
        <v>9</v>
      </c>
      <c r="C5781" s="1">
        <v>11</v>
      </c>
      <c r="D5781" s="1">
        <v>1.3779999999999999</v>
      </c>
      <c r="E5781" s="1">
        <v>1.0057</v>
      </c>
      <c r="F5781" s="1">
        <v>3.1844999999999998E-3</v>
      </c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</row>
    <row r="5782" spans="1:17" x14ac:dyDescent="0.25">
      <c r="A5782" t="str">
        <f t="shared" si="90"/>
        <v>9_12</v>
      </c>
      <c r="B5782" s="1">
        <v>9</v>
      </c>
      <c r="C5782" s="1">
        <v>12</v>
      </c>
      <c r="D5782" s="1">
        <v>1.5112000000000001</v>
      </c>
      <c r="E5782" s="1">
        <v>1.0069999999999999</v>
      </c>
      <c r="F5782" s="1">
        <v>-4.2745999999999999E-3</v>
      </c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</row>
    <row r="5783" spans="1:17" x14ac:dyDescent="0.25">
      <c r="A5783" t="str">
        <f t="shared" si="90"/>
        <v>9_13</v>
      </c>
      <c r="B5783" s="1">
        <v>9</v>
      </c>
      <c r="C5783" s="1">
        <v>13</v>
      </c>
      <c r="D5783" s="1">
        <v>1.4076</v>
      </c>
      <c r="E5783" s="1">
        <v>1.0083</v>
      </c>
      <c r="F5783" s="1">
        <v>9.4070000000000004E-3</v>
      </c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</row>
    <row r="5784" spans="1:17" x14ac:dyDescent="0.25">
      <c r="A5784" t="str">
        <f t="shared" si="90"/>
        <v>9_14</v>
      </c>
      <c r="B5784" s="1">
        <v>9</v>
      </c>
      <c r="C5784" s="1">
        <v>14</v>
      </c>
      <c r="D5784" s="1">
        <v>0.85494000000000003</v>
      </c>
      <c r="E5784" s="1">
        <v>1.0092000000000001</v>
      </c>
      <c r="F5784" s="1">
        <v>-4.5557E-2</v>
      </c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</row>
    <row r="5785" spans="1:17" x14ac:dyDescent="0.25">
      <c r="A5785" t="str">
        <f t="shared" si="90"/>
        <v>9_15</v>
      </c>
      <c r="B5785" s="1">
        <v>9</v>
      </c>
      <c r="C5785" s="1">
        <v>15</v>
      </c>
      <c r="D5785" s="1">
        <v>1.0491999999999999</v>
      </c>
      <c r="E5785" s="1">
        <v>1.01</v>
      </c>
      <c r="F5785" s="1">
        <v>-2.5595000000000001E-3</v>
      </c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</row>
    <row r="5786" spans="1:17" x14ac:dyDescent="0.25">
      <c r="A5786" t="str">
        <f t="shared" si="90"/>
        <v>9_16</v>
      </c>
      <c r="B5786" s="1">
        <v>9</v>
      </c>
      <c r="C5786" s="1">
        <v>16</v>
      </c>
      <c r="D5786" s="1">
        <v>0.96984000000000004</v>
      </c>
      <c r="E5786" s="1">
        <v>1.0108999999999999</v>
      </c>
      <c r="F5786" s="1">
        <v>-9.7970999999999996E-4</v>
      </c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</row>
    <row r="5787" spans="1:17" x14ac:dyDescent="0.25">
      <c r="A5787" t="str">
        <f t="shared" si="90"/>
        <v>9_17</v>
      </c>
      <c r="B5787" s="1">
        <v>9</v>
      </c>
      <c r="C5787" s="1">
        <v>17</v>
      </c>
      <c r="D5787" s="1">
        <v>1.1294999999999999</v>
      </c>
      <c r="E5787" s="1">
        <v>1.012</v>
      </c>
      <c r="F5787" s="1">
        <v>1.3282E-2</v>
      </c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</row>
    <row r="5788" spans="1:17" x14ac:dyDescent="0.25">
      <c r="A5788" t="str">
        <f t="shared" si="90"/>
        <v>9_18</v>
      </c>
      <c r="B5788" s="1">
        <v>9</v>
      </c>
      <c r="C5788" s="1">
        <v>18</v>
      </c>
      <c r="D5788" s="1">
        <v>1.3465</v>
      </c>
      <c r="E5788" s="1">
        <v>1.0129999999999999</v>
      </c>
      <c r="F5788" s="1">
        <v>-1.4074E-2</v>
      </c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</row>
    <row r="5789" spans="1:17" x14ac:dyDescent="0.25">
      <c r="A5789" t="str">
        <f t="shared" si="90"/>
        <v>9_19</v>
      </c>
      <c r="B5789" s="1">
        <v>9</v>
      </c>
      <c r="C5789" s="1">
        <v>19</v>
      </c>
      <c r="D5789" s="1">
        <v>0.81711999999999996</v>
      </c>
      <c r="E5789" s="1">
        <v>1.0139</v>
      </c>
      <c r="F5789" s="1">
        <v>-2.0993999999999999E-2</v>
      </c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</row>
    <row r="5790" spans="1:17" x14ac:dyDescent="0.25">
      <c r="A5790" t="str">
        <f t="shared" si="90"/>
        <v>9_20</v>
      </c>
      <c r="B5790" s="1">
        <v>9</v>
      </c>
      <c r="C5790" s="1">
        <v>20</v>
      </c>
      <c r="D5790" s="1">
        <v>0.45952999999999999</v>
      </c>
      <c r="E5790" s="1">
        <v>1.0144</v>
      </c>
      <c r="F5790" s="1">
        <v>-9.1777000000000004E-4</v>
      </c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</row>
    <row r="5791" spans="1:17" x14ac:dyDescent="0.25">
      <c r="A5791" t="str">
        <f t="shared" si="90"/>
        <v>9_21</v>
      </c>
      <c r="B5791" s="1">
        <v>9</v>
      </c>
      <c r="C5791" s="1">
        <v>21</v>
      </c>
      <c r="D5791" s="1">
        <v>0.88988999999999996</v>
      </c>
      <c r="E5791" s="1">
        <v>1.0148999999999999</v>
      </c>
      <c r="F5791" s="1">
        <v>5.5342000000000004E-3</v>
      </c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</row>
    <row r="5792" spans="1:17" x14ac:dyDescent="0.25">
      <c r="A5792" t="str">
        <f t="shared" si="90"/>
        <v>9_22</v>
      </c>
      <c r="B5792" s="1">
        <v>9</v>
      </c>
      <c r="C5792" s="1">
        <v>22</v>
      </c>
      <c r="D5792" s="1">
        <v>1.3371999999999999</v>
      </c>
      <c r="E5792" s="1">
        <v>1.0159</v>
      </c>
      <c r="F5792" s="1">
        <v>2.6203000000000001E-2</v>
      </c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</row>
    <row r="5793" spans="1:17" x14ac:dyDescent="0.25">
      <c r="A5793" t="str">
        <f t="shared" si="90"/>
        <v>9_23</v>
      </c>
      <c r="B5793" s="1">
        <v>9</v>
      </c>
      <c r="C5793" s="1">
        <v>23</v>
      </c>
      <c r="D5793" s="1">
        <v>1.1744000000000001</v>
      </c>
      <c r="E5793" s="1">
        <v>1.0169999999999999</v>
      </c>
      <c r="F5793" s="1">
        <v>1.0920999999999999E-3</v>
      </c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</row>
    <row r="5794" spans="1:17" x14ac:dyDescent="0.25">
      <c r="A5794" t="str">
        <f t="shared" si="90"/>
        <v>9_24</v>
      </c>
      <c r="B5794" s="1">
        <v>9</v>
      </c>
      <c r="C5794" s="1">
        <v>24</v>
      </c>
      <c r="D5794" s="1">
        <v>1.0165999999999999</v>
      </c>
      <c r="E5794" s="1">
        <v>1.018</v>
      </c>
      <c r="F5794" s="1">
        <v>4.4533999999999997E-5</v>
      </c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</row>
    <row r="5795" spans="1:17" x14ac:dyDescent="0.25">
      <c r="A5795" t="str">
        <f t="shared" si="90"/>
        <v>9_25</v>
      </c>
      <c r="B5795" s="1">
        <v>9</v>
      </c>
      <c r="C5795" s="1">
        <v>25</v>
      </c>
      <c r="D5795" s="1">
        <v>1.218</v>
      </c>
      <c r="E5795" s="1">
        <v>1.0188999999999999</v>
      </c>
      <c r="F5795" s="1">
        <v>4.9090000000000002E-3</v>
      </c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</row>
    <row r="5796" spans="1:17" x14ac:dyDescent="0.25">
      <c r="A5796" t="str">
        <f t="shared" si="90"/>
        <v>9_26</v>
      </c>
      <c r="B5796" s="1">
        <v>9</v>
      </c>
      <c r="C5796" s="1">
        <v>26</v>
      </c>
      <c r="D5796" s="1">
        <v>1.0338000000000001</v>
      </c>
      <c r="E5796" s="1">
        <v>1.0199</v>
      </c>
      <c r="F5796" s="1">
        <v>2.0185000000000002E-2</v>
      </c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</row>
    <row r="5797" spans="1:17" x14ac:dyDescent="0.25">
      <c r="A5797" t="str">
        <f t="shared" si="90"/>
        <v>9_27</v>
      </c>
      <c r="B5797" s="1">
        <v>9</v>
      </c>
      <c r="C5797" s="1">
        <v>27</v>
      </c>
      <c r="D5797" s="1">
        <v>1.0235000000000001</v>
      </c>
      <c r="E5797" s="1">
        <v>1.0207999999999999</v>
      </c>
      <c r="F5797" s="1">
        <v>6.9785000000000003E-3</v>
      </c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</row>
    <row r="5798" spans="1:17" x14ac:dyDescent="0.25">
      <c r="A5798" t="str">
        <f t="shared" si="90"/>
        <v>9_28</v>
      </c>
      <c r="B5798" s="1">
        <v>9</v>
      </c>
      <c r="C5798" s="1">
        <v>28</v>
      </c>
      <c r="D5798" s="1">
        <v>1.4864999999999999</v>
      </c>
      <c r="E5798" s="1">
        <v>1.0217000000000001</v>
      </c>
      <c r="F5798" s="1">
        <v>1.8027000000000001E-2</v>
      </c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</row>
    <row r="5799" spans="1:17" x14ac:dyDescent="0.25">
      <c r="A5799" t="str">
        <f t="shared" si="90"/>
        <v>9_29</v>
      </c>
      <c r="B5799" s="1">
        <v>9</v>
      </c>
      <c r="C5799" s="1">
        <v>29</v>
      </c>
      <c r="D5799" s="1">
        <v>1.5851</v>
      </c>
      <c r="E5799" s="1">
        <v>1.0228999999999999</v>
      </c>
      <c r="F5799" s="1">
        <v>-1.1984E-2</v>
      </c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</row>
    <row r="5800" spans="1:17" x14ac:dyDescent="0.25">
      <c r="A5800" t="str">
        <f t="shared" si="90"/>
        <v>9_30</v>
      </c>
      <c r="B5800" s="1">
        <v>9</v>
      </c>
      <c r="C5800" s="1">
        <v>30</v>
      </c>
      <c r="D5800" s="1">
        <v>1.2313000000000001</v>
      </c>
      <c r="E5800" s="1">
        <v>1.024</v>
      </c>
      <c r="F5800" s="1">
        <v>-4.0448999999999997E-3</v>
      </c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</row>
    <row r="5801" spans="1:17" x14ac:dyDescent="0.25">
      <c r="A5801" t="str">
        <f t="shared" si="90"/>
        <v>9_31</v>
      </c>
      <c r="B5801" s="1">
        <v>9</v>
      </c>
      <c r="C5801" s="1">
        <v>31</v>
      </c>
      <c r="D5801" s="1">
        <v>1.4387000000000001</v>
      </c>
      <c r="E5801" s="1">
        <v>1.0250999999999999</v>
      </c>
      <c r="F5801" s="1">
        <v>1.7528999999999999E-2</v>
      </c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</row>
    <row r="5802" spans="1:17" x14ac:dyDescent="0.25">
      <c r="A5802" t="str">
        <f t="shared" si="90"/>
        <v>9_32</v>
      </c>
      <c r="B5802" s="1">
        <v>9</v>
      </c>
      <c r="C5802" s="1">
        <v>32</v>
      </c>
      <c r="D5802" s="1">
        <v>1.1993</v>
      </c>
      <c r="E5802" s="1">
        <v>1.0262</v>
      </c>
      <c r="F5802" s="1">
        <v>-1.8509000000000001E-2</v>
      </c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</row>
    <row r="5803" spans="1:17" x14ac:dyDescent="0.25">
      <c r="A5803" t="str">
        <f t="shared" si="90"/>
        <v>9_33</v>
      </c>
      <c r="B5803" s="1">
        <v>9</v>
      </c>
      <c r="C5803" s="1">
        <v>33</v>
      </c>
      <c r="D5803" s="1">
        <v>1.3738999999999999</v>
      </c>
      <c r="E5803" s="1">
        <v>1.0273000000000001</v>
      </c>
      <c r="F5803" s="1">
        <v>-1.5727999999999999E-2</v>
      </c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</row>
    <row r="5804" spans="1:17" x14ac:dyDescent="0.25">
      <c r="A5804" t="str">
        <f t="shared" si="90"/>
        <v>9_34</v>
      </c>
      <c r="B5804" s="1">
        <v>9</v>
      </c>
      <c r="C5804" s="1">
        <v>34</v>
      </c>
      <c r="D5804" s="1">
        <v>1.4641</v>
      </c>
      <c r="E5804" s="1">
        <v>1.0284</v>
      </c>
      <c r="F5804" s="1">
        <v>-5.8436999999999996E-4</v>
      </c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</row>
    <row r="5805" spans="1:17" x14ac:dyDescent="0.25">
      <c r="A5805" t="str">
        <f t="shared" si="90"/>
        <v>9_35</v>
      </c>
      <c r="B5805" s="1">
        <v>9</v>
      </c>
      <c r="C5805" s="1">
        <v>35</v>
      </c>
      <c r="D5805" s="1">
        <v>1.6383000000000001</v>
      </c>
      <c r="E5805" s="1">
        <v>1.0297000000000001</v>
      </c>
      <c r="F5805" s="1">
        <v>1.3959E-3</v>
      </c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</row>
    <row r="5806" spans="1:17" x14ac:dyDescent="0.25">
      <c r="A5806" t="str">
        <f t="shared" si="90"/>
        <v>9_36</v>
      </c>
      <c r="B5806" s="1">
        <v>9</v>
      </c>
      <c r="C5806" s="1">
        <v>36</v>
      </c>
      <c r="D5806" s="1">
        <v>1.9077999999999999</v>
      </c>
      <c r="E5806" s="1">
        <v>1.0314000000000001</v>
      </c>
      <c r="F5806" s="1">
        <v>-2.6089000000000001E-2</v>
      </c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</row>
    <row r="5807" spans="1:17" x14ac:dyDescent="0.25">
      <c r="A5807" t="str">
        <f t="shared" si="90"/>
        <v>9_37</v>
      </c>
      <c r="B5807" s="1">
        <v>9</v>
      </c>
      <c r="C5807" s="1">
        <v>37</v>
      </c>
      <c r="D5807" s="1">
        <v>1.7244999999999999</v>
      </c>
      <c r="E5807" s="1">
        <v>1.0330999999999999</v>
      </c>
      <c r="F5807" s="1">
        <v>3.5569E-3</v>
      </c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</row>
    <row r="5808" spans="1:17" x14ac:dyDescent="0.25">
      <c r="A5808" t="str">
        <f t="shared" si="90"/>
        <v>9_38</v>
      </c>
      <c r="B5808" s="1">
        <v>9</v>
      </c>
      <c r="C5808" s="1">
        <v>38</v>
      </c>
      <c r="D5808" s="1">
        <v>2.2816000000000001</v>
      </c>
      <c r="E5808" s="1">
        <v>1.0347</v>
      </c>
      <c r="F5808" s="1">
        <v>3.9197000000000003E-2</v>
      </c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</row>
    <row r="5809" spans="1:17" x14ac:dyDescent="0.25">
      <c r="A5809" t="str">
        <f t="shared" si="90"/>
        <v>9_39</v>
      </c>
      <c r="B5809" s="1">
        <v>9</v>
      </c>
      <c r="C5809" s="1">
        <v>39</v>
      </c>
      <c r="D5809" s="1">
        <v>1.9990000000000001</v>
      </c>
      <c r="E5809" s="1">
        <v>1.0365</v>
      </c>
      <c r="F5809" s="1">
        <v>-5.3702000000000003E-3</v>
      </c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</row>
    <row r="5810" spans="1:17" x14ac:dyDescent="0.25">
      <c r="A5810" t="str">
        <f t="shared" si="90"/>
        <v>9_40</v>
      </c>
      <c r="B5810" s="1">
        <v>9</v>
      </c>
      <c r="C5810" s="1">
        <v>40</v>
      </c>
      <c r="D5810" s="1">
        <v>2.3151999999999999</v>
      </c>
      <c r="E5810" s="1">
        <v>1.0383</v>
      </c>
      <c r="F5810" s="1">
        <v>1.9376999999999998E-2</v>
      </c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</row>
    <row r="5811" spans="1:17" x14ac:dyDescent="0.25">
      <c r="A5811" t="str">
        <f t="shared" si="90"/>
        <v>9_41</v>
      </c>
      <c r="B5811" s="1">
        <v>9</v>
      </c>
      <c r="C5811" s="1">
        <v>41</v>
      </c>
      <c r="D5811" s="1">
        <v>2.6221999999999999</v>
      </c>
      <c r="E5811" s="1">
        <v>1.0405</v>
      </c>
      <c r="F5811" s="1">
        <v>4.2910999999999999E-3</v>
      </c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</row>
    <row r="5812" spans="1:17" x14ac:dyDescent="0.25">
      <c r="A5812" t="str">
        <f t="shared" si="90"/>
        <v>9_42</v>
      </c>
      <c r="B5812" s="1">
        <v>9</v>
      </c>
      <c r="C5812" s="1">
        <v>42</v>
      </c>
      <c r="D5812" s="1">
        <v>2.2831000000000001</v>
      </c>
      <c r="E5812" s="1">
        <v>1.0426</v>
      </c>
      <c r="F5812" s="1">
        <v>-2.0258000000000002E-2</v>
      </c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</row>
    <row r="5813" spans="1:17" x14ac:dyDescent="0.25">
      <c r="A5813" t="str">
        <f t="shared" si="90"/>
        <v>9_43</v>
      </c>
      <c r="B5813" s="1">
        <v>9</v>
      </c>
      <c r="C5813" s="1">
        <v>43</v>
      </c>
      <c r="D5813" s="1">
        <v>2.0291999999999999</v>
      </c>
      <c r="E5813" s="1">
        <v>1.0446</v>
      </c>
      <c r="F5813" s="1">
        <v>1.9495999999999999E-2</v>
      </c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</row>
    <row r="5814" spans="1:17" x14ac:dyDescent="0.25">
      <c r="A5814" t="str">
        <f t="shared" si="90"/>
        <v>9_44</v>
      </c>
      <c r="B5814" s="1">
        <v>9</v>
      </c>
      <c r="C5814" s="1">
        <v>44</v>
      </c>
      <c r="D5814" s="1">
        <v>2.5503999999999998</v>
      </c>
      <c r="E5814" s="1">
        <v>1.0467</v>
      </c>
      <c r="F5814" s="1">
        <v>6.1504999999999997E-3</v>
      </c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</row>
    <row r="5815" spans="1:17" x14ac:dyDescent="0.25">
      <c r="A5815" t="str">
        <f t="shared" si="90"/>
        <v>9_45</v>
      </c>
      <c r="B5815" s="1">
        <v>9</v>
      </c>
      <c r="C5815" s="1">
        <v>45</v>
      </c>
      <c r="D5815" s="1">
        <v>2.5611999999999999</v>
      </c>
      <c r="E5815" s="1">
        <v>1.0488</v>
      </c>
      <c r="F5815" s="1">
        <v>2.4011000000000001E-2</v>
      </c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</row>
    <row r="5816" spans="1:17" x14ac:dyDescent="0.25">
      <c r="A5816" t="str">
        <f t="shared" si="90"/>
        <v>9_46</v>
      </c>
      <c r="B5816" s="1">
        <v>9</v>
      </c>
      <c r="C5816" s="1">
        <v>46</v>
      </c>
      <c r="D5816" s="1">
        <v>2.5482999999999998</v>
      </c>
      <c r="E5816" s="1">
        <v>1.0509999999999999</v>
      </c>
      <c r="F5816" s="1">
        <v>-1.7873E-2</v>
      </c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</row>
    <row r="5817" spans="1:17" x14ac:dyDescent="0.25">
      <c r="A5817" t="str">
        <f t="shared" si="90"/>
        <v>9_47</v>
      </c>
      <c r="B5817" s="1">
        <v>9</v>
      </c>
      <c r="C5817" s="1">
        <v>47</v>
      </c>
      <c r="D5817" s="1">
        <v>2.4428000000000001</v>
      </c>
      <c r="E5817" s="1">
        <v>1.0531999999999999</v>
      </c>
      <c r="F5817" s="1">
        <v>8.0716999999999994E-3</v>
      </c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</row>
    <row r="5818" spans="1:17" x14ac:dyDescent="0.25">
      <c r="A5818" t="str">
        <f t="shared" si="90"/>
        <v>9_48</v>
      </c>
      <c r="B5818" s="1">
        <v>9</v>
      </c>
      <c r="C5818" s="1">
        <v>48</v>
      </c>
      <c r="D5818" s="1">
        <v>2.468</v>
      </c>
      <c r="E5818" s="1">
        <v>1.0552999999999999</v>
      </c>
      <c r="F5818" s="1">
        <v>-7.5183000000000003E-3</v>
      </c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</row>
    <row r="5819" spans="1:17" x14ac:dyDescent="0.25">
      <c r="A5819" t="str">
        <f t="shared" si="90"/>
        <v>9_49</v>
      </c>
      <c r="B5819" s="1">
        <v>9</v>
      </c>
      <c r="C5819" s="1">
        <v>49</v>
      </c>
      <c r="D5819" s="1">
        <v>2.7025999999999999</v>
      </c>
      <c r="E5819" s="1">
        <v>1.0576000000000001</v>
      </c>
      <c r="F5819" s="1">
        <v>-1.6121E-2</v>
      </c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</row>
    <row r="5820" spans="1:17" x14ac:dyDescent="0.25">
      <c r="A5820" t="str">
        <f t="shared" si="90"/>
        <v>9_50</v>
      </c>
      <c r="B5820" s="1">
        <v>9</v>
      </c>
      <c r="C5820" s="1">
        <v>50</v>
      </c>
      <c r="D5820" s="1">
        <v>2.8605999999999998</v>
      </c>
      <c r="E5820" s="1">
        <v>1.0601</v>
      </c>
      <c r="F5820" s="1">
        <v>6.8485999999999998E-3</v>
      </c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</row>
    <row r="5821" spans="1:17" x14ac:dyDescent="0.25">
      <c r="A5821" t="str">
        <f t="shared" si="90"/>
        <v>9_51</v>
      </c>
      <c r="B5821" s="1">
        <v>9</v>
      </c>
      <c r="C5821" s="1">
        <v>51</v>
      </c>
      <c r="D5821" s="1">
        <v>2.8773</v>
      </c>
      <c r="E5821" s="1">
        <v>1.0626</v>
      </c>
      <c r="F5821" s="1">
        <v>7.8513000000000003E-3</v>
      </c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</row>
    <row r="5822" spans="1:17" x14ac:dyDescent="0.25">
      <c r="A5822" t="str">
        <f t="shared" si="90"/>
        <v>9_52</v>
      </c>
      <c r="B5822" s="1">
        <v>9</v>
      </c>
      <c r="C5822" s="1">
        <v>52</v>
      </c>
      <c r="D5822" s="1">
        <v>3.2178</v>
      </c>
      <c r="E5822" s="1">
        <v>1.0652999999999999</v>
      </c>
      <c r="F5822" s="1">
        <v>2.6282E-2</v>
      </c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</row>
    <row r="5823" spans="1:17" x14ac:dyDescent="0.25">
      <c r="A5823" t="str">
        <f t="shared" si="90"/>
        <v>9_53</v>
      </c>
      <c r="B5823" s="1">
        <v>9</v>
      </c>
      <c r="C5823" s="1">
        <v>53</v>
      </c>
      <c r="D5823" s="1">
        <v>3.2143999999999999</v>
      </c>
      <c r="E5823" s="1">
        <v>1.0681</v>
      </c>
      <c r="F5823" s="1">
        <v>5.9652999999999998E-3</v>
      </c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</row>
    <row r="5824" spans="1:17" x14ac:dyDescent="0.25">
      <c r="A5824" t="str">
        <f t="shared" si="90"/>
        <v>9_54</v>
      </c>
      <c r="B5824" s="1">
        <v>9</v>
      </c>
      <c r="C5824" s="1">
        <v>54</v>
      </c>
      <c r="D5824" s="1">
        <v>3.2221000000000002</v>
      </c>
      <c r="E5824" s="1">
        <v>1.071</v>
      </c>
      <c r="F5824" s="1">
        <v>-8.5716999999999998E-3</v>
      </c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</row>
    <row r="5825" spans="1:17" x14ac:dyDescent="0.25">
      <c r="A5825" t="str">
        <f t="shared" si="90"/>
        <v>9_55</v>
      </c>
      <c r="B5825" s="1">
        <v>9</v>
      </c>
      <c r="C5825" s="1">
        <v>55</v>
      </c>
      <c r="D5825" s="1">
        <v>2.7509999999999999</v>
      </c>
      <c r="E5825" s="1">
        <v>1.0734999999999999</v>
      </c>
      <c r="F5825" s="1">
        <v>-1.2042000000000001E-2</v>
      </c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</row>
    <row r="5826" spans="1:17" x14ac:dyDescent="0.25">
      <c r="A5826" t="str">
        <f t="shared" si="90"/>
        <v>9_56</v>
      </c>
      <c r="B5826" s="1">
        <v>9</v>
      </c>
      <c r="C5826" s="1">
        <v>56</v>
      </c>
      <c r="D5826" s="1">
        <v>1.8462000000000001</v>
      </c>
      <c r="E5826" s="1">
        <v>1.0755999999999999</v>
      </c>
      <c r="F5826" s="1">
        <v>-2.2929000000000001E-2</v>
      </c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</row>
    <row r="5827" spans="1:17" x14ac:dyDescent="0.25">
      <c r="A5827" t="str">
        <f t="shared" ref="A5827:A5890" si="91">B5827&amp;"_"&amp;C5827</f>
        <v>9_57</v>
      </c>
      <c r="B5827" s="1">
        <v>9</v>
      </c>
      <c r="C5827" s="1">
        <v>57</v>
      </c>
      <c r="D5827" s="1">
        <v>2.1440000000000001</v>
      </c>
      <c r="E5827" s="1">
        <v>1.0772999999999999</v>
      </c>
      <c r="F5827" s="1">
        <v>-3.3993999999999999E-3</v>
      </c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</row>
    <row r="5828" spans="1:17" x14ac:dyDescent="0.25">
      <c r="A5828" t="str">
        <f t="shared" si="91"/>
        <v>9_58</v>
      </c>
      <c r="B5828" s="1">
        <v>9</v>
      </c>
      <c r="C5828" s="1">
        <v>58</v>
      </c>
      <c r="D5828" s="1">
        <v>2.0605000000000002</v>
      </c>
      <c r="E5828" s="1">
        <v>1.0791999999999999</v>
      </c>
      <c r="F5828" s="1">
        <v>1.0227E-2</v>
      </c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</row>
    <row r="5829" spans="1:17" x14ac:dyDescent="0.25">
      <c r="A5829" t="str">
        <f t="shared" si="91"/>
        <v>9_59</v>
      </c>
      <c r="B5829" s="1">
        <v>9</v>
      </c>
      <c r="C5829" s="1">
        <v>59</v>
      </c>
      <c r="D5829" s="1">
        <v>1.8775999999999999</v>
      </c>
      <c r="E5829" s="1">
        <v>1.081</v>
      </c>
      <c r="F5829" s="1">
        <v>5.1703000000000001E-3</v>
      </c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</row>
    <row r="5830" spans="1:17" x14ac:dyDescent="0.25">
      <c r="A5830" t="str">
        <f t="shared" si="91"/>
        <v>9_60</v>
      </c>
      <c r="B5830" s="1">
        <v>9</v>
      </c>
      <c r="C5830" s="1">
        <v>60</v>
      </c>
      <c r="D5830" s="1">
        <v>2.2875999999999999</v>
      </c>
      <c r="E5830" s="1">
        <v>1.083</v>
      </c>
      <c r="F5830" s="1">
        <v>6.9976999999999999E-3</v>
      </c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</row>
    <row r="5831" spans="1:17" x14ac:dyDescent="0.25">
      <c r="A5831" t="str">
        <f t="shared" si="91"/>
        <v>9_61</v>
      </c>
      <c r="B5831" s="1">
        <v>9</v>
      </c>
      <c r="C5831" s="1">
        <v>61</v>
      </c>
      <c r="D5831" s="1">
        <v>2.6383000000000001</v>
      </c>
      <c r="E5831" s="1">
        <v>1.0851</v>
      </c>
      <c r="F5831" s="1">
        <v>1.374E-2</v>
      </c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</row>
    <row r="5832" spans="1:17" x14ac:dyDescent="0.25">
      <c r="A5832" t="str">
        <f t="shared" si="91"/>
        <v>9_62</v>
      </c>
      <c r="B5832" s="1">
        <v>9</v>
      </c>
      <c r="C5832" s="1">
        <v>62</v>
      </c>
      <c r="D5832" s="1">
        <v>2.6676000000000002</v>
      </c>
      <c r="E5832" s="1">
        <v>1.0874999999999999</v>
      </c>
      <c r="F5832" s="1">
        <v>3.5818000000000003E-2</v>
      </c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</row>
    <row r="5833" spans="1:17" x14ac:dyDescent="0.25">
      <c r="A5833" t="str">
        <f t="shared" si="91"/>
        <v>9_63</v>
      </c>
      <c r="B5833" s="1">
        <v>9</v>
      </c>
      <c r="C5833" s="1">
        <v>63</v>
      </c>
      <c r="D5833" s="1">
        <v>2.8936999999999999</v>
      </c>
      <c r="E5833" s="1">
        <v>1.0902000000000001</v>
      </c>
      <c r="F5833" s="1">
        <v>-1.2375000000000001E-3</v>
      </c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</row>
    <row r="5834" spans="1:17" x14ac:dyDescent="0.25">
      <c r="A5834" t="str">
        <f t="shared" si="91"/>
        <v>9_64</v>
      </c>
      <c r="B5834" s="1">
        <v>9</v>
      </c>
      <c r="C5834" s="1">
        <v>64</v>
      </c>
      <c r="D5834" s="1">
        <v>3.177</v>
      </c>
      <c r="E5834" s="1">
        <v>1.093</v>
      </c>
      <c r="F5834" s="1">
        <v>-8.4385999999999992E-3</v>
      </c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</row>
    <row r="5835" spans="1:17" x14ac:dyDescent="0.25">
      <c r="A5835" t="str">
        <f t="shared" si="91"/>
        <v>9_65</v>
      </c>
      <c r="B5835" s="1">
        <v>9</v>
      </c>
      <c r="C5835" s="1">
        <v>65</v>
      </c>
      <c r="D5835" s="1">
        <v>3.7820999999999998</v>
      </c>
      <c r="E5835" s="1">
        <v>1.0963000000000001</v>
      </c>
      <c r="F5835" s="1">
        <v>1.7367E-2</v>
      </c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</row>
    <row r="5836" spans="1:17" x14ac:dyDescent="0.25">
      <c r="A5836" t="str">
        <f t="shared" si="91"/>
        <v>9_66</v>
      </c>
      <c r="B5836" s="1">
        <v>9</v>
      </c>
      <c r="C5836" s="1">
        <v>66</v>
      </c>
      <c r="D5836" s="1">
        <v>3.9567000000000001</v>
      </c>
      <c r="E5836" s="1">
        <v>1.0996999999999999</v>
      </c>
      <c r="F5836" s="1">
        <v>-2.8147999999999999E-2</v>
      </c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</row>
    <row r="5837" spans="1:17" x14ac:dyDescent="0.25">
      <c r="A5837" t="str">
        <f t="shared" si="91"/>
        <v>9_67</v>
      </c>
      <c r="B5837" s="1">
        <v>9</v>
      </c>
      <c r="C5837" s="1">
        <v>67</v>
      </c>
      <c r="D5837" s="1">
        <v>3.8700999999999999</v>
      </c>
      <c r="E5837" s="1">
        <v>1.1033999999999999</v>
      </c>
      <c r="F5837" s="1">
        <v>5.757E-3</v>
      </c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</row>
    <row r="5838" spans="1:17" x14ac:dyDescent="0.25">
      <c r="A5838" t="str">
        <f t="shared" si="91"/>
        <v>9_68</v>
      </c>
      <c r="B5838" s="1">
        <v>9</v>
      </c>
      <c r="C5838" s="1">
        <v>68</v>
      </c>
      <c r="D5838" s="1">
        <v>4.0255999999999998</v>
      </c>
      <c r="E5838" s="1">
        <v>1.1071</v>
      </c>
      <c r="F5838" s="1">
        <v>5.2240000000000003E-3</v>
      </c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</row>
    <row r="5839" spans="1:17" x14ac:dyDescent="0.25">
      <c r="A5839" t="str">
        <f t="shared" si="91"/>
        <v>9_69</v>
      </c>
      <c r="B5839" s="1">
        <v>9</v>
      </c>
      <c r="C5839" s="1">
        <v>69</v>
      </c>
      <c r="D5839" s="1">
        <v>4.1780999999999997</v>
      </c>
      <c r="E5839" s="1">
        <v>1.1109</v>
      </c>
      <c r="F5839" s="1">
        <v>2.3385E-2</v>
      </c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</row>
    <row r="5840" spans="1:17" x14ac:dyDescent="0.25">
      <c r="A5840" t="str">
        <f t="shared" si="91"/>
        <v>9_70</v>
      </c>
      <c r="B5840" s="1">
        <v>9</v>
      </c>
      <c r="C5840" s="1">
        <v>70</v>
      </c>
      <c r="D5840" s="1">
        <v>4.0065</v>
      </c>
      <c r="E5840" s="1">
        <v>1.1148</v>
      </c>
      <c r="F5840" s="1">
        <v>-6.0391999999999998E-3</v>
      </c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</row>
    <row r="5841" spans="1:17" x14ac:dyDescent="0.25">
      <c r="A5841" t="str">
        <f t="shared" si="91"/>
        <v>9_71</v>
      </c>
      <c r="B5841" s="1">
        <v>9</v>
      </c>
      <c r="C5841" s="1">
        <v>71</v>
      </c>
      <c r="D5841" s="1">
        <v>4.2484000000000002</v>
      </c>
      <c r="E5841" s="1">
        <v>1.1187</v>
      </c>
      <c r="F5841" s="1">
        <v>2.9952999999999998E-3</v>
      </c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</row>
    <row r="5842" spans="1:17" x14ac:dyDescent="0.25">
      <c r="A5842" t="str">
        <f t="shared" si="91"/>
        <v>9_72</v>
      </c>
      <c r="B5842" s="1">
        <v>9</v>
      </c>
      <c r="C5842" s="1">
        <v>72</v>
      </c>
      <c r="D5842" s="1">
        <v>4.0511999999999997</v>
      </c>
      <c r="E5842" s="1">
        <v>1.1226</v>
      </c>
      <c r="F5842" s="1">
        <v>2.0289999999999999E-2</v>
      </c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</row>
    <row r="5843" spans="1:17" x14ac:dyDescent="0.25">
      <c r="A5843" t="str">
        <f t="shared" si="91"/>
        <v>9_73</v>
      </c>
      <c r="B5843" s="1">
        <v>9</v>
      </c>
      <c r="C5843" s="1">
        <v>73</v>
      </c>
      <c r="D5843" s="1">
        <v>3.7149999999999999</v>
      </c>
      <c r="E5843" s="1">
        <v>1.1263000000000001</v>
      </c>
      <c r="F5843" s="1">
        <v>-7.3198999999999998E-3</v>
      </c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</row>
    <row r="5844" spans="1:17" x14ac:dyDescent="0.25">
      <c r="A5844" t="str">
        <f t="shared" si="91"/>
        <v>9_74</v>
      </c>
      <c r="B5844" s="1">
        <v>9</v>
      </c>
      <c r="C5844" s="1">
        <v>74</v>
      </c>
      <c r="D5844" s="1">
        <v>3.7711999999999999</v>
      </c>
      <c r="E5844" s="1">
        <v>1.1297999999999999</v>
      </c>
      <c r="F5844" s="1">
        <v>2.9045000000000001E-2</v>
      </c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</row>
    <row r="5845" spans="1:17" x14ac:dyDescent="0.25">
      <c r="A5845" t="str">
        <f t="shared" si="91"/>
        <v>9_75</v>
      </c>
      <c r="B5845" s="1">
        <v>9</v>
      </c>
      <c r="C5845" s="1">
        <v>75</v>
      </c>
      <c r="D5845" s="1">
        <v>3.9289999999999998</v>
      </c>
      <c r="E5845" s="1">
        <v>1.1335</v>
      </c>
      <c r="F5845" s="1">
        <v>1.3656E-2</v>
      </c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</row>
    <row r="5846" spans="1:17" x14ac:dyDescent="0.25">
      <c r="A5846" t="str">
        <f t="shared" si="91"/>
        <v>9_76</v>
      </c>
      <c r="B5846" s="1">
        <v>9</v>
      </c>
      <c r="C5846" s="1">
        <v>76</v>
      </c>
      <c r="D5846" s="1">
        <v>3.3814000000000002</v>
      </c>
      <c r="E5846" s="1">
        <v>1.137</v>
      </c>
      <c r="F5846" s="1">
        <v>7.5006999999999999E-3</v>
      </c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</row>
    <row r="5847" spans="1:17" x14ac:dyDescent="0.25">
      <c r="A5847" t="str">
        <f t="shared" si="91"/>
        <v>9_77</v>
      </c>
      <c r="B5847" s="1">
        <v>9</v>
      </c>
      <c r="C5847" s="1">
        <v>77</v>
      </c>
      <c r="D5847" s="1">
        <v>3.4719000000000002</v>
      </c>
      <c r="E5847" s="1">
        <v>1.1403000000000001</v>
      </c>
      <c r="F5847" s="1">
        <v>6.6370999999999999E-3</v>
      </c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</row>
    <row r="5848" spans="1:17" x14ac:dyDescent="0.25">
      <c r="A5848" t="str">
        <f t="shared" si="91"/>
        <v>9_78</v>
      </c>
      <c r="B5848" s="1">
        <v>9</v>
      </c>
      <c r="C5848" s="1">
        <v>78</v>
      </c>
      <c r="D5848" s="1">
        <v>3.9285000000000001</v>
      </c>
      <c r="E5848" s="1">
        <v>1.1437999999999999</v>
      </c>
      <c r="F5848" s="1">
        <v>3.0006999999999999E-2</v>
      </c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</row>
    <row r="5849" spans="1:17" x14ac:dyDescent="0.25">
      <c r="A5849" t="str">
        <f t="shared" si="91"/>
        <v>9_79</v>
      </c>
      <c r="B5849" s="1">
        <v>9</v>
      </c>
      <c r="C5849" s="1">
        <v>79</v>
      </c>
      <c r="D5849" s="1">
        <v>3.8607999999999998</v>
      </c>
      <c r="E5849" s="1">
        <v>1.1475</v>
      </c>
      <c r="F5849" s="1">
        <v>-1.7972999999999999E-2</v>
      </c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</row>
    <row r="5850" spans="1:17" x14ac:dyDescent="0.25">
      <c r="A5850" t="str">
        <f t="shared" si="91"/>
        <v>9_80</v>
      </c>
      <c r="B5850" s="1">
        <v>9</v>
      </c>
      <c r="C5850" s="1">
        <v>80</v>
      </c>
      <c r="D5850" s="1">
        <v>3.5548999999999999</v>
      </c>
      <c r="E5850" s="1">
        <v>1.1513</v>
      </c>
      <c r="F5850" s="1">
        <v>-4.9154000000000003E-3</v>
      </c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</row>
    <row r="5851" spans="1:17" x14ac:dyDescent="0.25">
      <c r="A5851" t="str">
        <f t="shared" si="91"/>
        <v>9_81</v>
      </c>
      <c r="B5851" s="1">
        <v>9</v>
      </c>
      <c r="C5851" s="1">
        <v>81</v>
      </c>
      <c r="D5851" s="1">
        <v>4.4855</v>
      </c>
      <c r="E5851" s="1">
        <v>1.1551</v>
      </c>
      <c r="F5851" s="1">
        <v>3.6526999999999997E-2</v>
      </c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</row>
    <row r="5852" spans="1:17" x14ac:dyDescent="0.25">
      <c r="A5852" t="str">
        <f t="shared" si="91"/>
        <v>9_82</v>
      </c>
      <c r="B5852" s="1">
        <v>9</v>
      </c>
      <c r="C5852" s="1">
        <v>82</v>
      </c>
      <c r="D5852" s="1">
        <v>4.3315000000000001</v>
      </c>
      <c r="E5852" s="1">
        <v>1.1594</v>
      </c>
      <c r="F5852" s="1">
        <v>-8.1693000000000009E-3</v>
      </c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</row>
    <row r="5853" spans="1:17" x14ac:dyDescent="0.25">
      <c r="A5853" t="str">
        <f t="shared" si="91"/>
        <v>9_83</v>
      </c>
      <c r="B5853" s="1">
        <v>9</v>
      </c>
      <c r="C5853" s="1">
        <v>83</v>
      </c>
      <c r="D5853" s="1">
        <v>3.7576000000000001</v>
      </c>
      <c r="E5853" s="1">
        <v>1.1633</v>
      </c>
      <c r="F5853" s="1">
        <v>5.3807000000000004E-3</v>
      </c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</row>
    <row r="5854" spans="1:17" x14ac:dyDescent="0.25">
      <c r="A5854" t="str">
        <f t="shared" si="91"/>
        <v>9_84</v>
      </c>
      <c r="B5854" s="1">
        <v>9</v>
      </c>
      <c r="C5854" s="1">
        <v>84</v>
      </c>
      <c r="D5854" s="1">
        <v>3.3948999999999998</v>
      </c>
      <c r="E5854" s="1">
        <v>1.1667000000000001</v>
      </c>
      <c r="F5854" s="1">
        <v>7.5690000000000002E-3</v>
      </c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</row>
    <row r="5855" spans="1:17" x14ac:dyDescent="0.25">
      <c r="A5855" t="str">
        <f t="shared" si="91"/>
        <v>9_85</v>
      </c>
      <c r="B5855" s="1">
        <v>9</v>
      </c>
      <c r="C5855" s="1">
        <v>85</v>
      </c>
      <c r="D5855" s="1">
        <v>3.1928000000000001</v>
      </c>
      <c r="E5855" s="1">
        <v>1.17</v>
      </c>
      <c r="F5855" s="1">
        <v>-1.8387E-3</v>
      </c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</row>
    <row r="5856" spans="1:17" x14ac:dyDescent="0.25">
      <c r="A5856" t="str">
        <f t="shared" si="91"/>
        <v>9_86</v>
      </c>
      <c r="B5856" s="1">
        <v>9</v>
      </c>
      <c r="C5856" s="1">
        <v>86</v>
      </c>
      <c r="D5856" s="1">
        <v>2.8338999999999999</v>
      </c>
      <c r="E5856" s="1">
        <v>1.173</v>
      </c>
      <c r="F5856" s="1">
        <v>-9.4021999999999994E-3</v>
      </c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</row>
    <row r="5857" spans="1:17" x14ac:dyDescent="0.25">
      <c r="A5857" t="str">
        <f t="shared" si="91"/>
        <v>9_87</v>
      </c>
      <c r="B5857" s="1">
        <v>9</v>
      </c>
      <c r="C5857" s="1">
        <v>87</v>
      </c>
      <c r="D5857" s="1">
        <v>2.9597000000000002</v>
      </c>
      <c r="E5857" s="1">
        <v>1.1757</v>
      </c>
      <c r="F5857" s="1">
        <v>9.3667000000000004E-3</v>
      </c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</row>
    <row r="5858" spans="1:17" x14ac:dyDescent="0.25">
      <c r="A5858" t="str">
        <f t="shared" si="91"/>
        <v>9_88</v>
      </c>
      <c r="B5858" s="1">
        <v>9</v>
      </c>
      <c r="C5858" s="1">
        <v>88</v>
      </c>
      <c r="D5858" s="1">
        <v>3.1781999999999999</v>
      </c>
      <c r="E5858" s="1">
        <v>1.1789000000000001</v>
      </c>
      <c r="F5858" s="1">
        <v>1.8744E-2</v>
      </c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</row>
    <row r="5859" spans="1:17" x14ac:dyDescent="0.25">
      <c r="A5859" t="str">
        <f t="shared" si="91"/>
        <v>9_89</v>
      </c>
      <c r="B5859" s="1">
        <v>9</v>
      </c>
      <c r="C5859" s="1">
        <v>89</v>
      </c>
      <c r="D5859" s="1">
        <v>3.5278</v>
      </c>
      <c r="E5859" s="1">
        <v>1.1820999999999999</v>
      </c>
      <c r="F5859" s="1">
        <v>1.4824E-2</v>
      </c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</row>
    <row r="5860" spans="1:17" x14ac:dyDescent="0.25">
      <c r="A5860" t="str">
        <f t="shared" si="91"/>
        <v>9_90</v>
      </c>
      <c r="B5860" s="1">
        <v>9</v>
      </c>
      <c r="C5860" s="1">
        <v>90</v>
      </c>
      <c r="D5860" s="1">
        <v>3.4762</v>
      </c>
      <c r="E5860" s="1">
        <v>1.1856</v>
      </c>
      <c r="F5860" s="1">
        <v>-1.7416000000000001E-2</v>
      </c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</row>
    <row r="5861" spans="1:17" x14ac:dyDescent="0.25">
      <c r="A5861" t="str">
        <f t="shared" si="91"/>
        <v>9_91</v>
      </c>
      <c r="B5861" s="1">
        <v>9</v>
      </c>
      <c r="C5861" s="1">
        <v>91</v>
      </c>
      <c r="D5861" s="1">
        <v>3.1768000000000001</v>
      </c>
      <c r="E5861" s="1">
        <v>1.1888000000000001</v>
      </c>
      <c r="F5861" s="1">
        <v>-8.2173000000000003E-3</v>
      </c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</row>
    <row r="5862" spans="1:17" x14ac:dyDescent="0.25">
      <c r="A5862" t="str">
        <f t="shared" si="91"/>
        <v>9_92</v>
      </c>
      <c r="B5862" s="1">
        <v>9</v>
      </c>
      <c r="C5862" s="1">
        <v>92</v>
      </c>
      <c r="D5862" s="1">
        <v>3.2235</v>
      </c>
      <c r="E5862" s="1">
        <v>1.1919</v>
      </c>
      <c r="F5862" s="1">
        <v>1.6334000000000001E-2</v>
      </c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</row>
    <row r="5863" spans="1:17" x14ac:dyDescent="0.25">
      <c r="A5863" t="str">
        <f t="shared" si="91"/>
        <v>9_93</v>
      </c>
      <c r="B5863" s="1">
        <v>9</v>
      </c>
      <c r="C5863" s="1">
        <v>93</v>
      </c>
      <c r="D5863" s="1">
        <v>3.3953000000000002</v>
      </c>
      <c r="E5863" s="1">
        <v>1.1952</v>
      </c>
      <c r="F5863" s="1">
        <v>-1.0315E-2</v>
      </c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</row>
    <row r="5864" spans="1:17" x14ac:dyDescent="0.25">
      <c r="A5864" t="str">
        <f t="shared" si="91"/>
        <v>9_94</v>
      </c>
      <c r="B5864" s="1">
        <v>9</v>
      </c>
      <c r="C5864" s="1">
        <v>94</v>
      </c>
      <c r="D5864" s="1">
        <v>3.3483000000000001</v>
      </c>
      <c r="E5864" s="1">
        <v>1.1984999999999999</v>
      </c>
      <c r="F5864" s="1">
        <v>1.3475000000000001E-2</v>
      </c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</row>
    <row r="5865" spans="1:17" x14ac:dyDescent="0.25">
      <c r="A5865" t="str">
        <f t="shared" si="91"/>
        <v>9_95</v>
      </c>
      <c r="B5865" s="1">
        <v>9</v>
      </c>
      <c r="C5865" s="1">
        <v>95</v>
      </c>
      <c r="D5865" s="1">
        <v>3.1145</v>
      </c>
      <c r="E5865" s="1">
        <v>1.2018</v>
      </c>
      <c r="F5865" s="1">
        <v>1.6590000000000001E-2</v>
      </c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</row>
    <row r="5866" spans="1:17" x14ac:dyDescent="0.25">
      <c r="A5866" t="str">
        <f t="shared" si="91"/>
        <v>9_96</v>
      </c>
      <c r="B5866" s="1">
        <v>9</v>
      </c>
      <c r="C5866" s="1">
        <v>96</v>
      </c>
      <c r="D5866" s="1">
        <v>3.4649000000000001</v>
      </c>
      <c r="E5866" s="1">
        <v>1.2051000000000001</v>
      </c>
      <c r="F5866" s="1">
        <v>-1.1931000000000001E-2</v>
      </c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</row>
    <row r="5867" spans="1:17" x14ac:dyDescent="0.25">
      <c r="A5867" t="str">
        <f t="shared" si="91"/>
        <v>9_97</v>
      </c>
      <c r="B5867" s="1">
        <v>9</v>
      </c>
      <c r="C5867" s="1">
        <v>97</v>
      </c>
      <c r="D5867" s="1">
        <v>2.9813000000000001</v>
      </c>
      <c r="E5867" s="1">
        <v>1.2082999999999999</v>
      </c>
      <c r="F5867" s="1">
        <v>-2.7831999999999999E-2</v>
      </c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</row>
    <row r="5868" spans="1:17" x14ac:dyDescent="0.25">
      <c r="A5868" t="str">
        <f t="shared" si="91"/>
        <v>9_98</v>
      </c>
      <c r="B5868" s="1">
        <v>9</v>
      </c>
      <c r="C5868" s="1">
        <v>98</v>
      </c>
      <c r="D5868" s="1">
        <v>3.3395000000000001</v>
      </c>
      <c r="E5868" s="1">
        <v>1.2113</v>
      </c>
      <c r="F5868" s="1">
        <v>1.1366E-3</v>
      </c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</row>
    <row r="5869" spans="1:17" x14ac:dyDescent="0.25">
      <c r="A5869" t="str">
        <f t="shared" si="91"/>
        <v>9_99</v>
      </c>
      <c r="B5869" s="1">
        <v>9</v>
      </c>
      <c r="C5869" s="1">
        <v>99</v>
      </c>
      <c r="D5869" s="1">
        <v>3.0484</v>
      </c>
      <c r="E5869" s="1">
        <v>1.2144999999999999</v>
      </c>
      <c r="F5869" s="1">
        <v>1.3044E-2</v>
      </c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</row>
    <row r="5870" spans="1:17" x14ac:dyDescent="0.25">
      <c r="A5870" t="str">
        <f t="shared" si="91"/>
        <v>9_100</v>
      </c>
      <c r="B5870" s="1">
        <v>9</v>
      </c>
      <c r="C5870" s="1">
        <v>100</v>
      </c>
      <c r="D5870" s="1">
        <v>3.1055000000000001</v>
      </c>
      <c r="E5870" s="1">
        <v>1.2177</v>
      </c>
      <c r="F5870" s="1">
        <v>-1.6927000000000001E-2</v>
      </c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</row>
    <row r="5871" spans="1:17" x14ac:dyDescent="0.25">
      <c r="A5871" t="str">
        <f t="shared" si="91"/>
        <v>9_101</v>
      </c>
      <c r="B5871" s="1">
        <v>9</v>
      </c>
      <c r="C5871" s="1">
        <v>101</v>
      </c>
      <c r="D5871" s="1">
        <v>2.8403999999999998</v>
      </c>
      <c r="E5871" s="1">
        <v>1.2206999999999999</v>
      </c>
      <c r="F5871" s="1">
        <v>1.2176000000000001E-3</v>
      </c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</row>
    <row r="5872" spans="1:17" x14ac:dyDescent="0.25">
      <c r="A5872" t="str">
        <f t="shared" si="91"/>
        <v>9_102</v>
      </c>
      <c r="B5872" s="1">
        <v>9</v>
      </c>
      <c r="C5872" s="1">
        <v>102</v>
      </c>
      <c r="D5872" s="1">
        <v>2.6564999999999999</v>
      </c>
      <c r="E5872" s="1">
        <v>1.2235</v>
      </c>
      <c r="F5872" s="1">
        <v>-6.1948000000000003E-3</v>
      </c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</row>
    <row r="5873" spans="1:17" x14ac:dyDescent="0.25">
      <c r="A5873" t="str">
        <f t="shared" si="91"/>
        <v>9_103</v>
      </c>
      <c r="B5873" s="1">
        <v>9</v>
      </c>
      <c r="C5873" s="1">
        <v>103</v>
      </c>
      <c r="D5873" s="1">
        <v>2.0787</v>
      </c>
      <c r="E5873" s="1">
        <v>1.2259</v>
      </c>
      <c r="F5873" s="1">
        <v>-5.6972000000000004E-3</v>
      </c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</row>
    <row r="5874" spans="1:17" x14ac:dyDescent="0.25">
      <c r="A5874" t="str">
        <f t="shared" si="91"/>
        <v>9_104</v>
      </c>
      <c r="B5874" s="1">
        <v>9</v>
      </c>
      <c r="C5874" s="1">
        <v>104</v>
      </c>
      <c r="D5874" s="1">
        <v>2.0002</v>
      </c>
      <c r="E5874" s="1">
        <v>1.2279</v>
      </c>
      <c r="F5874" s="1">
        <v>-1.4163E-2</v>
      </c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</row>
    <row r="5875" spans="1:17" x14ac:dyDescent="0.25">
      <c r="A5875" t="str">
        <f t="shared" si="91"/>
        <v>9_105</v>
      </c>
      <c r="B5875" s="1">
        <v>9</v>
      </c>
      <c r="C5875" s="1">
        <v>105</v>
      </c>
      <c r="D5875" s="1">
        <v>1.6855</v>
      </c>
      <c r="E5875" s="1">
        <v>1.2298</v>
      </c>
      <c r="F5875" s="1">
        <v>-4.3825000000000001E-3</v>
      </c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</row>
    <row r="5876" spans="1:17" x14ac:dyDescent="0.25">
      <c r="A5876" t="str">
        <f t="shared" si="91"/>
        <v>9_106</v>
      </c>
      <c r="B5876" s="1">
        <v>9</v>
      </c>
      <c r="C5876" s="1">
        <v>106</v>
      </c>
      <c r="D5876" s="1">
        <v>1.5061</v>
      </c>
      <c r="E5876" s="1">
        <v>1.2313000000000001</v>
      </c>
      <c r="F5876" s="1">
        <v>-4.0663000000000001E-3</v>
      </c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</row>
    <row r="5877" spans="1:17" x14ac:dyDescent="0.25">
      <c r="A5877" t="str">
        <f t="shared" si="91"/>
        <v>9_107</v>
      </c>
      <c r="B5877" s="1">
        <v>9</v>
      </c>
      <c r="C5877" s="1">
        <v>107</v>
      </c>
      <c r="D5877" s="1">
        <v>1.7353000000000001</v>
      </c>
      <c r="E5877" s="1">
        <v>1.2331000000000001</v>
      </c>
      <c r="F5877" s="1">
        <v>-2.2549E-2</v>
      </c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</row>
    <row r="5878" spans="1:17" x14ac:dyDescent="0.25">
      <c r="A5878" t="str">
        <f t="shared" si="91"/>
        <v>9_108</v>
      </c>
      <c r="B5878" s="1">
        <v>9</v>
      </c>
      <c r="C5878" s="1">
        <v>108</v>
      </c>
      <c r="D5878" s="1">
        <v>1.9352</v>
      </c>
      <c r="E5878" s="1">
        <v>1.2349000000000001</v>
      </c>
      <c r="F5878" s="1">
        <v>1.7111000000000001E-2</v>
      </c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</row>
    <row r="5879" spans="1:17" x14ac:dyDescent="0.25">
      <c r="A5879" t="str">
        <f t="shared" si="91"/>
        <v>9_109</v>
      </c>
      <c r="B5879" s="1">
        <v>9</v>
      </c>
      <c r="C5879" s="1">
        <v>109</v>
      </c>
      <c r="D5879" s="1">
        <v>2.1987000000000001</v>
      </c>
      <c r="E5879" s="1">
        <v>1.2369000000000001</v>
      </c>
      <c r="F5879" s="1">
        <v>1.0262E-2</v>
      </c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</row>
    <row r="5880" spans="1:17" x14ac:dyDescent="0.25">
      <c r="A5880" t="str">
        <f t="shared" si="91"/>
        <v>9_110</v>
      </c>
      <c r="B5880" s="1">
        <v>9</v>
      </c>
      <c r="C5880" s="1">
        <v>110</v>
      </c>
      <c r="D5880" s="1">
        <v>2.2151999999999998</v>
      </c>
      <c r="E5880" s="1">
        <v>1.2391000000000001</v>
      </c>
      <c r="F5880" s="1">
        <v>1.4258E-2</v>
      </c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</row>
    <row r="5881" spans="1:17" x14ac:dyDescent="0.25">
      <c r="A5881" t="str">
        <f t="shared" si="91"/>
        <v>9_111</v>
      </c>
      <c r="B5881" s="1">
        <v>9</v>
      </c>
      <c r="C5881" s="1">
        <v>111</v>
      </c>
      <c r="D5881" s="1">
        <v>1.4992000000000001</v>
      </c>
      <c r="E5881" s="1">
        <v>1.2411000000000001</v>
      </c>
      <c r="F5881" s="1">
        <v>-2.3151999999999999E-2</v>
      </c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</row>
    <row r="5882" spans="1:17" x14ac:dyDescent="0.25">
      <c r="A5882" t="str">
        <f t="shared" si="91"/>
        <v>9_112</v>
      </c>
      <c r="B5882" s="1">
        <v>9</v>
      </c>
      <c r="C5882" s="1">
        <v>112</v>
      </c>
      <c r="D5882" s="1">
        <v>1.0692999999999999</v>
      </c>
      <c r="E5882" s="1">
        <v>1.2424999999999999</v>
      </c>
      <c r="F5882" s="1">
        <v>-1.9533999999999999E-2</v>
      </c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</row>
    <row r="5883" spans="1:17" x14ac:dyDescent="0.25">
      <c r="A5883" t="str">
        <f t="shared" si="91"/>
        <v>9_113</v>
      </c>
      <c r="B5883" s="1">
        <v>9</v>
      </c>
      <c r="C5883" s="1">
        <v>113</v>
      </c>
      <c r="D5883" s="1">
        <v>1.3461000000000001</v>
      </c>
      <c r="E5883" s="1">
        <v>1.2437</v>
      </c>
      <c r="F5883" s="1">
        <v>2.4038000000000002E-3</v>
      </c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</row>
    <row r="5884" spans="1:17" x14ac:dyDescent="0.25">
      <c r="A5884" t="str">
        <f t="shared" si="91"/>
        <v>9_114</v>
      </c>
      <c r="B5884" s="1">
        <v>9</v>
      </c>
      <c r="C5884" s="1">
        <v>114</v>
      </c>
      <c r="D5884" s="1">
        <v>1.2121999999999999</v>
      </c>
      <c r="E5884" s="1">
        <v>1.2451000000000001</v>
      </c>
      <c r="F5884" s="1">
        <v>-7.1402000000000002E-3</v>
      </c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</row>
    <row r="5885" spans="1:17" x14ac:dyDescent="0.25">
      <c r="A5885" t="str">
        <f t="shared" si="91"/>
        <v>9_115</v>
      </c>
      <c r="B5885" s="1">
        <v>9</v>
      </c>
      <c r="C5885" s="1">
        <v>115</v>
      </c>
      <c r="D5885" s="1">
        <v>1.1033999999999999</v>
      </c>
      <c r="E5885" s="1">
        <v>1.2464</v>
      </c>
      <c r="F5885" s="1">
        <v>1.9664000000000001E-2</v>
      </c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</row>
    <row r="5886" spans="1:17" x14ac:dyDescent="0.25">
      <c r="A5886" t="str">
        <f t="shared" si="91"/>
        <v>9_116</v>
      </c>
      <c r="B5886" s="1">
        <v>9</v>
      </c>
      <c r="C5886" s="1">
        <v>116</v>
      </c>
      <c r="D5886" s="1">
        <v>0.63412000000000002</v>
      </c>
      <c r="E5886" s="1">
        <v>1.2473000000000001</v>
      </c>
      <c r="F5886" s="1">
        <v>8.3364000000000008E-3</v>
      </c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</row>
    <row r="5887" spans="1:17" x14ac:dyDescent="0.25">
      <c r="A5887" t="str">
        <f t="shared" si="91"/>
        <v>9_117</v>
      </c>
      <c r="B5887" s="1">
        <v>9</v>
      </c>
      <c r="C5887" s="1">
        <v>117</v>
      </c>
      <c r="D5887" s="1">
        <v>0.78725999999999996</v>
      </c>
      <c r="E5887" s="1">
        <v>1.248</v>
      </c>
      <c r="F5887" s="1">
        <v>1.3054E-2</v>
      </c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</row>
    <row r="5888" spans="1:17" x14ac:dyDescent="0.25">
      <c r="A5888" t="str">
        <f t="shared" si="91"/>
        <v>9_118</v>
      </c>
      <c r="B5888" s="1">
        <v>9</v>
      </c>
      <c r="C5888" s="1">
        <v>118</v>
      </c>
      <c r="D5888" s="1">
        <v>1.0563</v>
      </c>
      <c r="E5888" s="1">
        <v>1.2488999999999999</v>
      </c>
      <c r="F5888" s="1">
        <v>2.2370000000000001E-2</v>
      </c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</row>
    <row r="5889" spans="1:17" x14ac:dyDescent="0.25">
      <c r="A5889" t="str">
        <f t="shared" si="91"/>
        <v>9_119</v>
      </c>
      <c r="B5889" s="1">
        <v>9</v>
      </c>
      <c r="C5889" s="1">
        <v>119</v>
      </c>
      <c r="D5889" s="1">
        <v>0.86767000000000005</v>
      </c>
      <c r="E5889" s="1">
        <v>1.2499</v>
      </c>
      <c r="F5889" s="1">
        <v>-1.4308999999999999E-3</v>
      </c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</row>
    <row r="5890" spans="1:17" x14ac:dyDescent="0.25">
      <c r="A5890" t="str">
        <f t="shared" si="91"/>
        <v>9_120</v>
      </c>
      <c r="B5890" s="1">
        <v>9</v>
      </c>
      <c r="C5890" s="1">
        <v>120</v>
      </c>
      <c r="D5890" s="1">
        <v>0.43601000000000001</v>
      </c>
      <c r="E5890" s="1">
        <v>1.2506999999999999</v>
      </c>
      <c r="F5890" s="1">
        <v>-2.5439E-2</v>
      </c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</row>
    <row r="5891" spans="1:17" x14ac:dyDescent="0.25">
      <c r="A5891" t="str">
        <f t="shared" ref="A5891:A5954" si="92">B5891&amp;"_"&amp;C5891</f>
        <v>9_121</v>
      </c>
      <c r="B5891" s="1">
        <v>9</v>
      </c>
      <c r="C5891" s="1">
        <v>121</v>
      </c>
      <c r="D5891" s="1">
        <v>0.58472000000000002</v>
      </c>
      <c r="E5891" s="1">
        <v>1.2511000000000001</v>
      </c>
      <c r="F5891" s="1">
        <v>-6.4703E-3</v>
      </c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</row>
    <row r="5892" spans="1:17" x14ac:dyDescent="0.25">
      <c r="A5892" t="str">
        <f t="shared" si="92"/>
        <v>9_122</v>
      </c>
      <c r="B5892" s="1">
        <v>9</v>
      </c>
      <c r="C5892" s="1">
        <v>122</v>
      </c>
      <c r="D5892" s="1">
        <v>0.74112999999999996</v>
      </c>
      <c r="E5892" s="1">
        <v>1.2518</v>
      </c>
      <c r="F5892" s="1">
        <v>-7.4140999999999999E-3</v>
      </c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</row>
    <row r="5893" spans="1:17" x14ac:dyDescent="0.25">
      <c r="A5893" t="str">
        <f t="shared" si="92"/>
        <v>9_123</v>
      </c>
      <c r="B5893" s="1">
        <v>9</v>
      </c>
      <c r="C5893" s="1">
        <v>123</v>
      </c>
      <c r="D5893" s="1">
        <v>0.77761000000000002</v>
      </c>
      <c r="E5893" s="1">
        <v>1.2525999999999999</v>
      </c>
      <c r="F5893" s="1">
        <v>1.6374E-2</v>
      </c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</row>
    <row r="5894" spans="1:17" x14ac:dyDescent="0.25">
      <c r="A5894" t="str">
        <f t="shared" si="92"/>
        <v>9_124</v>
      </c>
      <c r="B5894" s="1">
        <v>9</v>
      </c>
      <c r="C5894" s="1">
        <v>124</v>
      </c>
      <c r="D5894" s="1">
        <v>1.0421</v>
      </c>
      <c r="E5894" s="1">
        <v>1.2536</v>
      </c>
      <c r="F5894" s="1">
        <v>-2.5399999999999999E-2</v>
      </c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</row>
    <row r="5895" spans="1:17" x14ac:dyDescent="0.25">
      <c r="A5895" t="str">
        <f t="shared" si="92"/>
        <v>9_125</v>
      </c>
      <c r="B5895" s="1">
        <v>9</v>
      </c>
      <c r="C5895" s="1">
        <v>125</v>
      </c>
      <c r="D5895" s="1">
        <v>1.375</v>
      </c>
      <c r="E5895" s="1">
        <v>1.2547999999999999</v>
      </c>
      <c r="F5895" s="1">
        <v>1.2548999999999999E-2</v>
      </c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</row>
    <row r="5896" spans="1:17" x14ac:dyDescent="0.25">
      <c r="A5896" t="str">
        <f t="shared" si="92"/>
        <v>9_126</v>
      </c>
      <c r="B5896" s="1">
        <v>9</v>
      </c>
      <c r="C5896" s="1">
        <v>126</v>
      </c>
      <c r="D5896" s="1">
        <v>1.1354</v>
      </c>
      <c r="E5896" s="1">
        <v>1.2559</v>
      </c>
      <c r="F5896" s="1">
        <v>-1.1585E-2</v>
      </c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</row>
    <row r="5897" spans="1:17" x14ac:dyDescent="0.25">
      <c r="A5897" t="str">
        <f t="shared" si="92"/>
        <v>9_127</v>
      </c>
      <c r="B5897" s="1">
        <v>9</v>
      </c>
      <c r="C5897" s="1">
        <v>127</v>
      </c>
      <c r="D5897" s="1">
        <v>1.1301000000000001</v>
      </c>
      <c r="E5897" s="1">
        <v>1.2572000000000001</v>
      </c>
      <c r="F5897" s="1">
        <v>1.2518E-2</v>
      </c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</row>
    <row r="5898" spans="1:17" x14ac:dyDescent="0.25">
      <c r="A5898" t="str">
        <f t="shared" si="92"/>
        <v>9_128</v>
      </c>
      <c r="B5898" s="1">
        <v>9</v>
      </c>
      <c r="C5898" s="1">
        <v>128</v>
      </c>
      <c r="D5898" s="1">
        <v>1.0621</v>
      </c>
      <c r="E5898" s="1">
        <v>1.2581</v>
      </c>
      <c r="F5898" s="1">
        <v>4.66E-4</v>
      </c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</row>
    <row r="5899" spans="1:17" x14ac:dyDescent="0.25">
      <c r="A5899" t="str">
        <f t="shared" si="92"/>
        <v>9_129</v>
      </c>
      <c r="B5899" s="1">
        <v>9</v>
      </c>
      <c r="C5899" s="1">
        <v>129</v>
      </c>
      <c r="D5899" s="1">
        <v>1.2025999999999999</v>
      </c>
      <c r="E5899" s="1">
        <v>1.2592000000000001</v>
      </c>
      <c r="F5899" s="1">
        <v>2.2821000000000001E-2</v>
      </c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</row>
    <row r="5900" spans="1:17" x14ac:dyDescent="0.25">
      <c r="A5900" t="str">
        <f t="shared" si="92"/>
        <v>9_130</v>
      </c>
      <c r="B5900" s="1">
        <v>9</v>
      </c>
      <c r="C5900" s="1">
        <v>130</v>
      </c>
      <c r="D5900" s="1">
        <v>1.2652000000000001</v>
      </c>
      <c r="E5900" s="1">
        <v>1.2605999999999999</v>
      </c>
      <c r="F5900" s="1">
        <v>3.2602E-3</v>
      </c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</row>
    <row r="5901" spans="1:17" x14ac:dyDescent="0.25">
      <c r="A5901" t="str">
        <f t="shared" si="92"/>
        <v>9_131</v>
      </c>
      <c r="B5901" s="1">
        <v>9</v>
      </c>
      <c r="C5901" s="1">
        <v>131</v>
      </c>
      <c r="D5901" s="1">
        <v>0.98692999999999997</v>
      </c>
      <c r="E5901" s="1">
        <v>1.2616000000000001</v>
      </c>
      <c r="F5901" s="1">
        <v>-4.6181E-3</v>
      </c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</row>
    <row r="5902" spans="1:17" x14ac:dyDescent="0.25">
      <c r="A5902" t="str">
        <f t="shared" si="92"/>
        <v>9_132</v>
      </c>
      <c r="B5902" s="1">
        <v>9</v>
      </c>
      <c r="C5902" s="1">
        <v>132</v>
      </c>
      <c r="D5902" s="1">
        <v>1.2095</v>
      </c>
      <c r="E5902" s="1">
        <v>1.2627999999999999</v>
      </c>
      <c r="F5902" s="1">
        <v>6.5240000000000003E-3</v>
      </c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</row>
    <row r="5903" spans="1:17" x14ac:dyDescent="0.25">
      <c r="A5903" t="str">
        <f t="shared" si="92"/>
        <v>9_133</v>
      </c>
      <c r="B5903" s="1">
        <v>9</v>
      </c>
      <c r="C5903" s="1">
        <v>133</v>
      </c>
      <c r="D5903" s="1">
        <v>1.7588999999999999</v>
      </c>
      <c r="E5903" s="1">
        <v>1.2645</v>
      </c>
      <c r="F5903" s="1">
        <v>7.3154999999999997E-4</v>
      </c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</row>
    <row r="5904" spans="1:17" x14ac:dyDescent="0.25">
      <c r="A5904" t="str">
        <f t="shared" si="92"/>
        <v>9_134</v>
      </c>
      <c r="B5904" s="1">
        <v>9</v>
      </c>
      <c r="C5904" s="1">
        <v>134</v>
      </c>
      <c r="D5904" s="1">
        <v>1.8509</v>
      </c>
      <c r="E5904" s="1">
        <v>1.2665</v>
      </c>
      <c r="F5904" s="1">
        <v>-8.1475999999999996E-3</v>
      </c>
      <c r="G5904" s="1"/>
      <c r="H5904" s="1"/>
      <c r="I5904" s="1"/>
      <c r="J5904" s="1"/>
      <c r="K5904" s="1"/>
      <c r="L5904" s="1"/>
      <c r="M5904" s="1"/>
      <c r="N5904" s="1"/>
      <c r="O5904" s="1"/>
      <c r="P5904" s="78"/>
      <c r="Q5904" s="78"/>
    </row>
    <row r="5905" spans="1:17" x14ac:dyDescent="0.25">
      <c r="A5905" t="str">
        <f t="shared" si="92"/>
        <v>9_135</v>
      </c>
      <c r="B5905" s="1">
        <v>9</v>
      </c>
      <c r="C5905" s="1">
        <v>135</v>
      </c>
      <c r="D5905" s="1">
        <v>1.4704999999999999</v>
      </c>
      <c r="E5905" s="1">
        <v>1.2682</v>
      </c>
      <c r="F5905" s="1">
        <v>3.6927000000000001E-3</v>
      </c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</row>
    <row r="5906" spans="1:17" x14ac:dyDescent="0.25">
      <c r="A5906" t="str">
        <f t="shared" si="92"/>
        <v>9_136</v>
      </c>
      <c r="B5906" s="1">
        <v>9</v>
      </c>
      <c r="C5906" s="1">
        <v>136</v>
      </c>
      <c r="D5906" s="1">
        <v>1.579</v>
      </c>
      <c r="E5906" s="1">
        <v>1.2698</v>
      </c>
      <c r="F5906" s="1">
        <v>3.7861000000000001E-3</v>
      </c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</row>
    <row r="5907" spans="1:17" x14ac:dyDescent="0.25">
      <c r="A5907" t="str">
        <f t="shared" si="92"/>
        <v>9_137</v>
      </c>
      <c r="B5907" s="1">
        <v>9</v>
      </c>
      <c r="C5907" s="1">
        <v>137</v>
      </c>
      <c r="D5907" s="1">
        <v>1.3955</v>
      </c>
      <c r="E5907" s="1">
        <v>1.2713000000000001</v>
      </c>
      <c r="F5907" s="1">
        <v>1.9014E-2</v>
      </c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</row>
    <row r="5908" spans="1:17" x14ac:dyDescent="0.25">
      <c r="A5908" t="str">
        <f t="shared" si="92"/>
        <v>9_138</v>
      </c>
      <c r="B5908" s="1">
        <v>9</v>
      </c>
      <c r="C5908" s="1">
        <v>138</v>
      </c>
      <c r="D5908" s="1">
        <v>1.3186</v>
      </c>
      <c r="E5908" s="1">
        <v>1.2727999999999999</v>
      </c>
      <c r="F5908" s="1">
        <v>-7.5655000000000002E-3</v>
      </c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</row>
    <row r="5909" spans="1:17" x14ac:dyDescent="0.25">
      <c r="A5909" t="str">
        <f t="shared" si="92"/>
        <v>9_139</v>
      </c>
      <c r="B5909" s="1">
        <v>9</v>
      </c>
      <c r="C5909" s="1">
        <v>139</v>
      </c>
      <c r="D5909" s="1">
        <v>2.0426000000000002</v>
      </c>
      <c r="E5909" s="1">
        <v>1.2745</v>
      </c>
      <c r="F5909" s="1">
        <v>-1.3991E-2</v>
      </c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</row>
    <row r="5910" spans="1:17" x14ac:dyDescent="0.25">
      <c r="A5910" t="str">
        <f t="shared" si="92"/>
        <v>9_140</v>
      </c>
      <c r="B5910" s="1">
        <v>9</v>
      </c>
      <c r="C5910" s="1">
        <v>140</v>
      </c>
      <c r="D5910" s="1">
        <v>1.5122</v>
      </c>
      <c r="E5910" s="1">
        <v>1.2764</v>
      </c>
      <c r="F5910" s="1">
        <v>-6.1364999999999996E-3</v>
      </c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</row>
    <row r="5911" spans="1:17" x14ac:dyDescent="0.25">
      <c r="A5911" t="str">
        <f t="shared" si="92"/>
        <v>9_141</v>
      </c>
      <c r="B5911" s="1">
        <v>9</v>
      </c>
      <c r="C5911" s="1">
        <v>141</v>
      </c>
      <c r="D5911" s="1">
        <v>1.9263999999999999</v>
      </c>
      <c r="E5911" s="1">
        <v>1.2782</v>
      </c>
      <c r="F5911" s="1">
        <v>1.3975000000000001E-3</v>
      </c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</row>
    <row r="5912" spans="1:17" x14ac:dyDescent="0.25">
      <c r="A5912" t="str">
        <f t="shared" si="92"/>
        <v>9_142</v>
      </c>
      <c r="B5912" s="1">
        <v>9</v>
      </c>
      <c r="C5912" s="1">
        <v>142</v>
      </c>
      <c r="D5912" s="1">
        <v>2.3652000000000002</v>
      </c>
      <c r="E5912" s="1">
        <v>1.2805</v>
      </c>
      <c r="F5912" s="1">
        <v>2.4032000000000001E-2</v>
      </c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</row>
    <row r="5913" spans="1:17" x14ac:dyDescent="0.25">
      <c r="A5913" t="str">
        <f t="shared" si="92"/>
        <v>9_143</v>
      </c>
      <c r="B5913" s="1">
        <v>9</v>
      </c>
      <c r="C5913" s="1">
        <v>143</v>
      </c>
      <c r="D5913" s="1">
        <v>2.5381</v>
      </c>
      <c r="E5913" s="1">
        <v>1.2829999999999999</v>
      </c>
      <c r="F5913" s="1">
        <v>2.5628999999999999E-3</v>
      </c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</row>
    <row r="5914" spans="1:17" x14ac:dyDescent="0.25">
      <c r="A5914" t="str">
        <f t="shared" si="92"/>
        <v>9_144</v>
      </c>
      <c r="B5914" s="1">
        <v>9</v>
      </c>
      <c r="C5914" s="1">
        <v>144</v>
      </c>
      <c r="D5914" s="1">
        <v>2.5129999999999999</v>
      </c>
      <c r="E5914" s="1">
        <v>1.2857000000000001</v>
      </c>
      <c r="F5914" s="1">
        <v>1.7277E-3</v>
      </c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</row>
    <row r="5915" spans="1:17" x14ac:dyDescent="0.25">
      <c r="A5915" t="str">
        <f t="shared" si="92"/>
        <v>9_145</v>
      </c>
      <c r="B5915" s="1">
        <v>9</v>
      </c>
      <c r="C5915" s="1">
        <v>145</v>
      </c>
      <c r="D5915" s="1">
        <v>2.6301999999999999</v>
      </c>
      <c r="E5915" s="1">
        <v>1.2884</v>
      </c>
      <c r="F5915" s="1">
        <v>2.3064000000000001E-2</v>
      </c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</row>
    <row r="5916" spans="1:17" x14ac:dyDescent="0.25">
      <c r="A5916" t="str">
        <f t="shared" si="92"/>
        <v>9_146</v>
      </c>
      <c r="B5916" s="1">
        <v>9</v>
      </c>
      <c r="C5916" s="1">
        <v>146</v>
      </c>
      <c r="D5916" s="1">
        <v>2.2223000000000002</v>
      </c>
      <c r="E5916" s="1">
        <v>1.2910999999999999</v>
      </c>
      <c r="F5916" s="1">
        <v>-3.7775E-3</v>
      </c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</row>
    <row r="5917" spans="1:17" x14ac:dyDescent="0.25">
      <c r="A5917" t="str">
        <f t="shared" si="92"/>
        <v>9_147</v>
      </c>
      <c r="B5917" s="1">
        <v>9</v>
      </c>
      <c r="C5917" s="1">
        <v>147</v>
      </c>
      <c r="D5917" s="1">
        <v>2.0958000000000001</v>
      </c>
      <c r="E5917" s="1">
        <v>1.2936000000000001</v>
      </c>
      <c r="F5917" s="1">
        <v>-8.0384E-4</v>
      </c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</row>
    <row r="5918" spans="1:17" x14ac:dyDescent="0.25">
      <c r="A5918" t="str">
        <f t="shared" si="92"/>
        <v>9_148</v>
      </c>
      <c r="B5918" s="1">
        <v>9</v>
      </c>
      <c r="C5918" s="1">
        <v>148</v>
      </c>
      <c r="D5918" s="1">
        <v>1.6059000000000001</v>
      </c>
      <c r="E5918" s="1">
        <v>1.2954000000000001</v>
      </c>
      <c r="F5918" s="1">
        <v>1.6257000000000001E-2</v>
      </c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</row>
    <row r="5919" spans="1:17" x14ac:dyDescent="0.25">
      <c r="A5919" t="str">
        <f t="shared" si="92"/>
        <v>9_149</v>
      </c>
      <c r="B5919" s="1">
        <v>9</v>
      </c>
      <c r="C5919" s="1">
        <v>149</v>
      </c>
      <c r="D5919" s="1">
        <v>1.9823</v>
      </c>
      <c r="E5919" s="1">
        <v>1.2974000000000001</v>
      </c>
      <c r="F5919" s="1">
        <v>3.6606E-3</v>
      </c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</row>
    <row r="5920" spans="1:17" x14ac:dyDescent="0.25">
      <c r="A5920" t="str">
        <f t="shared" si="92"/>
        <v>9_150</v>
      </c>
      <c r="B5920" s="1">
        <v>9</v>
      </c>
      <c r="C5920" s="1">
        <v>150</v>
      </c>
      <c r="D5920" s="1">
        <v>1.6958</v>
      </c>
      <c r="E5920" s="1">
        <v>1.2995000000000001</v>
      </c>
      <c r="F5920" s="1">
        <v>-3.1692999999999999E-3</v>
      </c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</row>
    <row r="5921" spans="1:17" x14ac:dyDescent="0.25">
      <c r="A5921" t="str">
        <f t="shared" si="92"/>
        <v>9_151</v>
      </c>
      <c r="B5921" s="1">
        <v>9</v>
      </c>
      <c r="C5921" s="1">
        <v>151</v>
      </c>
      <c r="D5921" s="1">
        <v>1.6608000000000001</v>
      </c>
      <c r="E5921" s="1">
        <v>1.3012999999999999</v>
      </c>
      <c r="F5921" s="1">
        <v>-1.3158E-2</v>
      </c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</row>
    <row r="5922" spans="1:17" x14ac:dyDescent="0.25">
      <c r="A5922" t="str">
        <f t="shared" si="92"/>
        <v>9_152</v>
      </c>
      <c r="B5922" s="1">
        <v>9</v>
      </c>
      <c r="C5922" s="1">
        <v>152</v>
      </c>
      <c r="D5922" s="1">
        <v>1.9439</v>
      </c>
      <c r="E5922" s="1">
        <v>1.3033999999999999</v>
      </c>
      <c r="F5922" s="1">
        <v>1.1804E-2</v>
      </c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</row>
    <row r="5923" spans="1:17" x14ac:dyDescent="0.25">
      <c r="A5923" t="str">
        <f t="shared" si="92"/>
        <v>9_153</v>
      </c>
      <c r="B5923" s="1">
        <v>9</v>
      </c>
      <c r="C5923" s="1">
        <v>153</v>
      </c>
      <c r="D5923" s="1">
        <v>2.1545999999999998</v>
      </c>
      <c r="E5923" s="1">
        <v>1.3058000000000001</v>
      </c>
      <c r="F5923" s="1">
        <v>4.1875000000000001E-4</v>
      </c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</row>
    <row r="5924" spans="1:17" x14ac:dyDescent="0.25">
      <c r="A5924" t="str">
        <f t="shared" si="92"/>
        <v>9_154</v>
      </c>
      <c r="B5924" s="1">
        <v>9</v>
      </c>
      <c r="C5924" s="1">
        <v>154</v>
      </c>
      <c r="D5924" s="1">
        <v>1.9591000000000001</v>
      </c>
      <c r="E5924" s="1">
        <v>1.3079000000000001</v>
      </c>
      <c r="F5924" s="1">
        <v>3.1528E-2</v>
      </c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</row>
    <row r="5925" spans="1:17" x14ac:dyDescent="0.25">
      <c r="A5925" t="str">
        <f t="shared" si="92"/>
        <v>9_155</v>
      </c>
      <c r="B5925" s="1">
        <v>9</v>
      </c>
      <c r="C5925" s="1">
        <v>155</v>
      </c>
      <c r="D5925" s="1">
        <v>1.7376</v>
      </c>
      <c r="E5925" s="1">
        <v>1.31</v>
      </c>
      <c r="F5925" s="1">
        <v>1.3879000000000001E-2</v>
      </c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</row>
    <row r="5926" spans="1:17" x14ac:dyDescent="0.25">
      <c r="A5926" t="str">
        <f t="shared" si="92"/>
        <v>9_156</v>
      </c>
      <c r="B5926" s="1">
        <v>9</v>
      </c>
      <c r="C5926" s="1">
        <v>156</v>
      </c>
      <c r="D5926" s="1">
        <v>1.6002000000000001</v>
      </c>
      <c r="E5926" s="1">
        <v>1.3119000000000001</v>
      </c>
      <c r="F5926" s="1">
        <v>-1.5081000000000001E-2</v>
      </c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</row>
    <row r="5927" spans="1:17" x14ac:dyDescent="0.25">
      <c r="A5927" t="str">
        <f t="shared" si="92"/>
        <v>9_157</v>
      </c>
      <c r="B5927" s="1">
        <v>9</v>
      </c>
      <c r="C5927" s="1">
        <v>157</v>
      </c>
      <c r="D5927" s="1">
        <v>1.9450000000000001</v>
      </c>
      <c r="E5927" s="1">
        <v>1.3140000000000001</v>
      </c>
      <c r="F5927" s="1">
        <v>6.3758E-4</v>
      </c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</row>
    <row r="5928" spans="1:17" x14ac:dyDescent="0.25">
      <c r="A5928" t="str">
        <f t="shared" si="92"/>
        <v>9_158</v>
      </c>
      <c r="B5928" s="1">
        <v>9</v>
      </c>
      <c r="C5928" s="1">
        <v>158</v>
      </c>
      <c r="D5928" s="1">
        <v>1.7292000000000001</v>
      </c>
      <c r="E5928" s="1">
        <v>1.3159000000000001</v>
      </c>
      <c r="F5928" s="1">
        <v>-2.3036999999999998E-2</v>
      </c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</row>
    <row r="5929" spans="1:17" x14ac:dyDescent="0.25">
      <c r="A5929" t="str">
        <f t="shared" si="92"/>
        <v>9_159</v>
      </c>
      <c r="B5929" s="1">
        <v>9</v>
      </c>
      <c r="C5929" s="1">
        <v>159</v>
      </c>
      <c r="D5929" s="1">
        <v>2.0297999999999998</v>
      </c>
      <c r="E5929" s="1">
        <v>1.3181</v>
      </c>
      <c r="F5929" s="1">
        <v>1.9451E-3</v>
      </c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</row>
    <row r="5930" spans="1:17" x14ac:dyDescent="0.25">
      <c r="A5930" t="str">
        <f t="shared" si="92"/>
        <v>9_160</v>
      </c>
      <c r="B5930" s="1">
        <v>9</v>
      </c>
      <c r="C5930" s="1">
        <v>160</v>
      </c>
      <c r="D5930" s="1">
        <v>1.6577999999999999</v>
      </c>
      <c r="E5930" s="1">
        <v>1.3199000000000001</v>
      </c>
      <c r="F5930" s="1">
        <v>2.6152999999999998E-5</v>
      </c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</row>
    <row r="5931" spans="1:17" x14ac:dyDescent="0.25">
      <c r="A5931" t="str">
        <f t="shared" si="92"/>
        <v>9_161</v>
      </c>
      <c r="B5931" s="1">
        <v>9</v>
      </c>
      <c r="C5931" s="1">
        <v>161</v>
      </c>
      <c r="D5931" s="1">
        <v>1.6910000000000001</v>
      </c>
      <c r="E5931" s="1">
        <v>1.3216000000000001</v>
      </c>
      <c r="F5931" s="1">
        <v>-7.7000000000000002E-3</v>
      </c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</row>
    <row r="5932" spans="1:17" x14ac:dyDescent="0.25">
      <c r="A5932" t="str">
        <f t="shared" si="92"/>
        <v>9_162</v>
      </c>
      <c r="B5932" s="1">
        <v>9</v>
      </c>
      <c r="C5932" s="1">
        <v>162</v>
      </c>
      <c r="D5932" s="1">
        <v>2.0028999999999999</v>
      </c>
      <c r="E5932" s="1">
        <v>1.3236000000000001</v>
      </c>
      <c r="F5932" s="1">
        <v>-1.6829E-2</v>
      </c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</row>
    <row r="5933" spans="1:17" x14ac:dyDescent="0.25">
      <c r="A5933" t="str">
        <f t="shared" si="92"/>
        <v>9_163</v>
      </c>
      <c r="B5933" s="1">
        <v>9</v>
      </c>
      <c r="C5933" s="1">
        <v>163</v>
      </c>
      <c r="D5933" s="1">
        <v>1.7411000000000001</v>
      </c>
      <c r="E5933" s="1">
        <v>1.3255999999999999</v>
      </c>
      <c r="F5933" s="1">
        <v>3.3838000000000002E-3</v>
      </c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</row>
    <row r="5934" spans="1:17" x14ac:dyDescent="0.25">
      <c r="A5934" t="str">
        <f t="shared" si="92"/>
        <v>9_164</v>
      </c>
      <c r="B5934" s="1">
        <v>9</v>
      </c>
      <c r="C5934" s="1">
        <v>164</v>
      </c>
      <c r="D5934" s="1">
        <v>1.7461</v>
      </c>
      <c r="E5934" s="1">
        <v>1.3275999999999999</v>
      </c>
      <c r="F5934" s="1">
        <v>1.7837E-3</v>
      </c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</row>
    <row r="5935" spans="1:17" x14ac:dyDescent="0.25">
      <c r="A5935" t="str">
        <f t="shared" si="92"/>
        <v>9_165</v>
      </c>
      <c r="B5935" s="1">
        <v>9</v>
      </c>
      <c r="C5935" s="1">
        <v>165</v>
      </c>
      <c r="D5935" s="1">
        <v>1.4764999999999999</v>
      </c>
      <c r="E5935" s="1">
        <v>1.3294999999999999</v>
      </c>
      <c r="F5935" s="1">
        <v>3.3280999999999998E-2</v>
      </c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</row>
    <row r="5936" spans="1:17" x14ac:dyDescent="0.25">
      <c r="A5936" t="str">
        <f t="shared" si="92"/>
        <v>9_166</v>
      </c>
      <c r="B5936" s="1">
        <v>9</v>
      </c>
      <c r="C5936" s="1">
        <v>166</v>
      </c>
      <c r="D5936" s="1">
        <v>1.7613000000000001</v>
      </c>
      <c r="E5936" s="1">
        <v>1.3311999999999999</v>
      </c>
      <c r="F5936" s="1">
        <v>1.3107000000000001E-2</v>
      </c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</row>
    <row r="5937" spans="1:17" x14ac:dyDescent="0.25">
      <c r="A5937" t="str">
        <f t="shared" si="92"/>
        <v>9_167</v>
      </c>
      <c r="B5937" s="1">
        <v>9</v>
      </c>
      <c r="C5937" s="1">
        <v>167</v>
      </c>
      <c r="D5937" s="1">
        <v>1.5722</v>
      </c>
      <c r="E5937" s="1">
        <v>1.3329</v>
      </c>
      <c r="F5937" s="1">
        <v>7.3826999999999999E-3</v>
      </c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</row>
    <row r="5938" spans="1:17" x14ac:dyDescent="0.25">
      <c r="A5938" t="str">
        <f t="shared" si="92"/>
        <v>9_168</v>
      </c>
      <c r="B5938" s="1">
        <v>9</v>
      </c>
      <c r="C5938" s="1">
        <v>168</v>
      </c>
      <c r="D5938" s="1">
        <v>1.5255000000000001</v>
      </c>
      <c r="E5938" s="1">
        <v>1.3347</v>
      </c>
      <c r="F5938" s="1">
        <v>-1.7318E-2</v>
      </c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</row>
    <row r="5939" spans="1:17" x14ac:dyDescent="0.25">
      <c r="A5939" t="str">
        <f t="shared" si="92"/>
        <v>9_169</v>
      </c>
      <c r="B5939" s="1">
        <v>9</v>
      </c>
      <c r="C5939" s="1">
        <v>169</v>
      </c>
      <c r="D5939" s="1">
        <v>1.3375999999999999</v>
      </c>
      <c r="E5939" s="1">
        <v>1.3363</v>
      </c>
      <c r="F5939" s="1">
        <v>-4.1878E-4</v>
      </c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</row>
    <row r="5940" spans="1:17" x14ac:dyDescent="0.25">
      <c r="A5940" t="str">
        <f t="shared" si="92"/>
        <v>9_170</v>
      </c>
      <c r="B5940" s="1">
        <v>9</v>
      </c>
      <c r="C5940" s="1">
        <v>170</v>
      </c>
      <c r="D5940" s="1">
        <v>1.8745000000000001</v>
      </c>
      <c r="E5940" s="1">
        <v>1.3381000000000001</v>
      </c>
      <c r="F5940" s="1">
        <v>4.0197999999999998E-2</v>
      </c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</row>
    <row r="5941" spans="1:17" x14ac:dyDescent="0.25">
      <c r="A5941" t="str">
        <f t="shared" si="92"/>
        <v>9_171</v>
      </c>
      <c r="B5941" s="1">
        <v>9</v>
      </c>
      <c r="C5941" s="1">
        <v>171</v>
      </c>
      <c r="D5941" s="1">
        <v>2.1156999999999999</v>
      </c>
      <c r="E5941" s="1">
        <v>1.3402000000000001</v>
      </c>
      <c r="F5941" s="1">
        <v>3.4592999999999998E-3</v>
      </c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</row>
    <row r="5942" spans="1:17" x14ac:dyDescent="0.25">
      <c r="A5942" t="str">
        <f t="shared" si="92"/>
        <v>9_172</v>
      </c>
      <c r="B5942" s="1">
        <v>9</v>
      </c>
      <c r="C5942" s="1">
        <v>172</v>
      </c>
      <c r="D5942" s="1">
        <v>1.4921</v>
      </c>
      <c r="E5942" s="1">
        <v>1.3423</v>
      </c>
      <c r="F5942" s="1">
        <v>-4.3474999999999998E-3</v>
      </c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</row>
    <row r="5943" spans="1:17" x14ac:dyDescent="0.25">
      <c r="A5943" t="str">
        <f t="shared" si="92"/>
        <v>9_173</v>
      </c>
      <c r="B5943" s="1">
        <v>9</v>
      </c>
      <c r="C5943" s="1">
        <v>173</v>
      </c>
      <c r="D5943" s="1">
        <v>1.7277</v>
      </c>
      <c r="E5943" s="1">
        <v>1.3440000000000001</v>
      </c>
      <c r="F5943" s="1">
        <v>-7.8846999999999997E-3</v>
      </c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</row>
    <row r="5944" spans="1:17" x14ac:dyDescent="0.25">
      <c r="A5944" t="str">
        <f t="shared" si="92"/>
        <v>9_174</v>
      </c>
      <c r="B5944" s="1">
        <v>9</v>
      </c>
      <c r="C5944" s="1">
        <v>174</v>
      </c>
      <c r="D5944" s="1">
        <v>1.7929999999999999</v>
      </c>
      <c r="E5944" s="1">
        <v>1.3460000000000001</v>
      </c>
      <c r="F5944" s="1">
        <v>2.8078000000000001E-3</v>
      </c>
      <c r="G5944" s="1"/>
      <c r="H5944" s="1"/>
      <c r="I5944" s="1"/>
      <c r="J5944" s="1"/>
      <c r="K5944" s="1"/>
      <c r="L5944" s="1"/>
      <c r="M5944" s="1"/>
      <c r="N5944" s="1"/>
      <c r="O5944" s="1"/>
      <c r="P5944" s="78"/>
      <c r="Q5944" s="78"/>
    </row>
    <row r="5945" spans="1:17" x14ac:dyDescent="0.25">
      <c r="A5945" t="str">
        <f t="shared" si="92"/>
        <v>9_175</v>
      </c>
      <c r="B5945" s="1">
        <v>9</v>
      </c>
      <c r="C5945" s="1">
        <v>175</v>
      </c>
      <c r="D5945" s="1">
        <v>1.0321</v>
      </c>
      <c r="E5945" s="1">
        <v>1.3474999999999999</v>
      </c>
      <c r="F5945" s="1">
        <v>-2.0900999999999999E-2</v>
      </c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</row>
    <row r="5946" spans="1:17" x14ac:dyDescent="0.25">
      <c r="A5946" t="str">
        <f t="shared" si="92"/>
        <v>9_176</v>
      </c>
      <c r="B5946" s="1">
        <v>9</v>
      </c>
      <c r="C5946" s="1">
        <v>176</v>
      </c>
      <c r="D5946" s="1">
        <v>1.1677999999999999</v>
      </c>
      <c r="E5946" s="1">
        <v>1.3488</v>
      </c>
      <c r="F5946" s="1">
        <v>1.5507E-2</v>
      </c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</row>
    <row r="5947" spans="1:17" x14ac:dyDescent="0.25">
      <c r="A5947" t="str">
        <f t="shared" si="92"/>
        <v>9_177</v>
      </c>
      <c r="B5947" s="1">
        <v>9</v>
      </c>
      <c r="C5947" s="1">
        <v>177</v>
      </c>
      <c r="D5947" s="1">
        <v>1.1706000000000001</v>
      </c>
      <c r="E5947" s="1">
        <v>1.35</v>
      </c>
      <c r="F5947" s="1">
        <v>2.4521000000000001E-2</v>
      </c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</row>
    <row r="5948" spans="1:17" x14ac:dyDescent="0.25">
      <c r="A5948" t="str">
        <f t="shared" si="92"/>
        <v>9_178</v>
      </c>
      <c r="B5948" s="1">
        <v>9</v>
      </c>
      <c r="C5948" s="1">
        <v>178</v>
      </c>
      <c r="D5948" s="1">
        <v>1.5311999999999999</v>
      </c>
      <c r="E5948" s="1">
        <v>1.3514999999999999</v>
      </c>
      <c r="F5948" s="1">
        <v>1.4426E-2</v>
      </c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</row>
    <row r="5949" spans="1:17" x14ac:dyDescent="0.25">
      <c r="A5949" t="str">
        <f t="shared" si="92"/>
        <v>9_179</v>
      </c>
      <c r="B5949" s="1">
        <v>9</v>
      </c>
      <c r="C5949" s="1">
        <v>179</v>
      </c>
      <c r="D5949" s="1">
        <v>1.9325000000000001</v>
      </c>
      <c r="E5949" s="1">
        <v>1.3534999999999999</v>
      </c>
      <c r="F5949" s="1">
        <v>-1.056E-2</v>
      </c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</row>
    <row r="5950" spans="1:17" x14ac:dyDescent="0.25">
      <c r="A5950" t="str">
        <f t="shared" si="92"/>
        <v>9_180</v>
      </c>
      <c r="B5950" s="1">
        <v>9</v>
      </c>
      <c r="C5950" s="1">
        <v>180</v>
      </c>
      <c r="D5950" s="1">
        <v>1.6747000000000001</v>
      </c>
      <c r="E5950" s="1">
        <v>1.3554999999999999</v>
      </c>
      <c r="F5950" s="1">
        <v>-8.541E-3</v>
      </c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</row>
    <row r="5951" spans="1:17" x14ac:dyDescent="0.25">
      <c r="A5951" t="str">
        <f t="shared" si="92"/>
        <v>9_181</v>
      </c>
      <c r="B5951" s="1">
        <v>9</v>
      </c>
      <c r="C5951" s="1">
        <v>181</v>
      </c>
      <c r="D5951" s="1">
        <v>1.9313</v>
      </c>
      <c r="E5951" s="1">
        <v>1.3576999999999999</v>
      </c>
      <c r="F5951" s="1">
        <v>-9.6965999999999997E-3</v>
      </c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</row>
    <row r="5952" spans="1:17" x14ac:dyDescent="0.25">
      <c r="A5952" t="str">
        <f t="shared" si="92"/>
        <v>9_182</v>
      </c>
      <c r="B5952" s="1">
        <v>9</v>
      </c>
      <c r="C5952" s="1">
        <v>182</v>
      </c>
      <c r="D5952" s="1">
        <v>1.4400999999999999</v>
      </c>
      <c r="E5952" s="1">
        <v>1.3595999999999999</v>
      </c>
      <c r="F5952" s="1">
        <v>-1.8509000000000001E-2</v>
      </c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</row>
    <row r="5953" spans="1:17" x14ac:dyDescent="0.25">
      <c r="A5953" t="str">
        <f t="shared" si="92"/>
        <v>9_183</v>
      </c>
      <c r="B5953" s="1">
        <v>9</v>
      </c>
      <c r="C5953" s="1">
        <v>183</v>
      </c>
      <c r="D5953" s="1">
        <v>1.3716999999999999</v>
      </c>
      <c r="E5953" s="1">
        <v>1.3612</v>
      </c>
      <c r="F5953" s="1">
        <v>2.2431E-2</v>
      </c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</row>
    <row r="5954" spans="1:17" x14ac:dyDescent="0.25">
      <c r="A5954" t="str">
        <f t="shared" si="92"/>
        <v>9_184</v>
      </c>
      <c r="B5954" s="1">
        <v>9</v>
      </c>
      <c r="C5954" s="1">
        <v>184</v>
      </c>
      <c r="D5954" s="1">
        <v>1.7000999999999999</v>
      </c>
      <c r="E5954" s="1">
        <v>1.363</v>
      </c>
      <c r="F5954" s="1">
        <v>1.9239999999999999E-3</v>
      </c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</row>
    <row r="5955" spans="1:17" x14ac:dyDescent="0.25">
      <c r="A5955" t="str">
        <f t="shared" ref="A5955:A6018" si="93">B5955&amp;"_"&amp;C5955</f>
        <v>9_185</v>
      </c>
      <c r="B5955" s="1">
        <v>9</v>
      </c>
      <c r="C5955" s="1">
        <v>185</v>
      </c>
      <c r="D5955" s="1">
        <v>1.6366000000000001</v>
      </c>
      <c r="E5955" s="1">
        <v>1.3648</v>
      </c>
      <c r="F5955" s="1">
        <v>1.8595E-2</v>
      </c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</row>
    <row r="5956" spans="1:17" x14ac:dyDescent="0.25">
      <c r="A5956" t="str">
        <f t="shared" si="93"/>
        <v>9_186</v>
      </c>
      <c r="B5956" s="1">
        <v>9</v>
      </c>
      <c r="C5956" s="1">
        <v>186</v>
      </c>
      <c r="D5956" s="1">
        <v>1.8259000000000001</v>
      </c>
      <c r="E5956" s="1">
        <v>1.3669</v>
      </c>
      <c r="F5956" s="1">
        <v>-9.8029999999999992E-3</v>
      </c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</row>
    <row r="5957" spans="1:17" x14ac:dyDescent="0.25">
      <c r="A5957" t="str">
        <f t="shared" si="93"/>
        <v>9_187</v>
      </c>
      <c r="B5957" s="1">
        <v>9</v>
      </c>
      <c r="C5957" s="1">
        <v>187</v>
      </c>
      <c r="D5957" s="1">
        <v>1.784</v>
      </c>
      <c r="E5957" s="1">
        <v>1.369</v>
      </c>
      <c r="F5957" s="1">
        <v>-6.3426000000000003E-3</v>
      </c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</row>
    <row r="5958" spans="1:17" x14ac:dyDescent="0.25">
      <c r="A5958" t="str">
        <f t="shared" si="93"/>
        <v>9_188</v>
      </c>
      <c r="B5958" s="1">
        <v>9</v>
      </c>
      <c r="C5958" s="1">
        <v>188</v>
      </c>
      <c r="D5958" s="1">
        <v>1.1348</v>
      </c>
      <c r="E5958" s="1">
        <v>1.3707</v>
      </c>
      <c r="F5958" s="1">
        <v>-9.1132000000000001E-3</v>
      </c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</row>
    <row r="5959" spans="1:17" x14ac:dyDescent="0.25">
      <c r="A5959" t="str">
        <f t="shared" si="93"/>
        <v>9_189</v>
      </c>
      <c r="B5959" s="1">
        <v>9</v>
      </c>
      <c r="C5959" s="1">
        <v>189</v>
      </c>
      <c r="D5959" s="1">
        <v>1.363</v>
      </c>
      <c r="E5959" s="1">
        <v>1.3721000000000001</v>
      </c>
      <c r="F5959" s="1">
        <v>-1.5276E-2</v>
      </c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</row>
    <row r="5960" spans="1:17" x14ac:dyDescent="0.25">
      <c r="A5960" t="str">
        <f t="shared" si="93"/>
        <v>9_190</v>
      </c>
      <c r="B5960" s="1">
        <v>9</v>
      </c>
      <c r="C5960" s="1">
        <v>190</v>
      </c>
      <c r="D5960" s="1">
        <v>1.7102999999999999</v>
      </c>
      <c r="E5960" s="1">
        <v>1.3740000000000001</v>
      </c>
      <c r="F5960" s="1">
        <v>-2.9940999999999999E-2</v>
      </c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</row>
    <row r="5961" spans="1:17" x14ac:dyDescent="0.25">
      <c r="A5961" t="str">
        <f t="shared" si="93"/>
        <v>9_191</v>
      </c>
      <c r="B5961" s="1">
        <v>9</v>
      </c>
      <c r="C5961" s="1">
        <v>191</v>
      </c>
      <c r="D5961" s="1">
        <v>1.774</v>
      </c>
      <c r="E5961" s="1">
        <v>1.3759999999999999</v>
      </c>
      <c r="F5961" s="1">
        <v>1.4508999999999999E-2</v>
      </c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</row>
    <row r="5962" spans="1:17" x14ac:dyDescent="0.25">
      <c r="A5962" t="str">
        <f t="shared" si="93"/>
        <v>9_192</v>
      </c>
      <c r="B5962" s="1">
        <v>9</v>
      </c>
      <c r="C5962" s="1">
        <v>192</v>
      </c>
      <c r="D5962" s="1">
        <v>1.6457999999999999</v>
      </c>
      <c r="E5962" s="1">
        <v>1.3776999999999999</v>
      </c>
      <c r="F5962" s="1">
        <v>-1.9060000000000001E-2</v>
      </c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</row>
    <row r="5963" spans="1:17" x14ac:dyDescent="0.25">
      <c r="A5963" t="str">
        <f t="shared" si="93"/>
        <v>9_193</v>
      </c>
      <c r="B5963" s="1">
        <v>9</v>
      </c>
      <c r="C5963" s="1">
        <v>193</v>
      </c>
      <c r="D5963" s="1">
        <v>1.9669000000000001</v>
      </c>
      <c r="E5963" s="1">
        <v>1.3798999999999999</v>
      </c>
      <c r="F5963" s="1">
        <v>2.6834999999999999E-4</v>
      </c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</row>
    <row r="5964" spans="1:17" x14ac:dyDescent="0.25">
      <c r="A5964" t="str">
        <f t="shared" si="93"/>
        <v>9_194</v>
      </c>
      <c r="B5964" s="1">
        <v>9</v>
      </c>
      <c r="C5964" s="1">
        <v>194</v>
      </c>
      <c r="D5964" s="1">
        <v>2.1539999999999999</v>
      </c>
      <c r="E5964" s="1">
        <v>1.3822000000000001</v>
      </c>
      <c r="F5964" s="1">
        <v>-1.3599E-2</v>
      </c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</row>
    <row r="5965" spans="1:17" x14ac:dyDescent="0.25">
      <c r="A5965" t="str">
        <f t="shared" si="93"/>
        <v>9_195</v>
      </c>
      <c r="B5965" s="1">
        <v>9</v>
      </c>
      <c r="C5965" s="1">
        <v>195</v>
      </c>
      <c r="D5965" s="1">
        <v>1.9454</v>
      </c>
      <c r="E5965" s="1">
        <v>1.3845000000000001</v>
      </c>
      <c r="F5965" s="1">
        <v>-1.6295999999999999E-3</v>
      </c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</row>
    <row r="5966" spans="1:17" x14ac:dyDescent="0.25">
      <c r="A5966" t="str">
        <f t="shared" si="93"/>
        <v>9_196</v>
      </c>
      <c r="B5966" s="1">
        <v>9</v>
      </c>
      <c r="C5966" s="1">
        <v>196</v>
      </c>
      <c r="D5966" s="1">
        <v>1.5283</v>
      </c>
      <c r="E5966" s="1">
        <v>1.3865000000000001</v>
      </c>
      <c r="F5966" s="1">
        <v>-4.3363000000000004E-3</v>
      </c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</row>
    <row r="5967" spans="1:17" x14ac:dyDescent="0.25">
      <c r="A5967" t="str">
        <f t="shared" si="93"/>
        <v>9_197</v>
      </c>
      <c r="B5967" s="1">
        <v>9</v>
      </c>
      <c r="C5967" s="1">
        <v>197</v>
      </c>
      <c r="D5967" s="1">
        <v>1.3831</v>
      </c>
      <c r="E5967" s="1">
        <v>1.3879999999999999</v>
      </c>
      <c r="F5967" s="1">
        <v>-3.2708000000000001E-2</v>
      </c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</row>
    <row r="5968" spans="1:17" x14ac:dyDescent="0.25">
      <c r="A5968" t="str">
        <f t="shared" si="93"/>
        <v>9_198</v>
      </c>
      <c r="B5968" s="1">
        <v>9</v>
      </c>
      <c r="C5968" s="1">
        <v>198</v>
      </c>
      <c r="D5968" s="1">
        <v>0.93518000000000001</v>
      </c>
      <c r="E5968" s="1">
        <v>1.3893</v>
      </c>
      <c r="F5968" s="1">
        <v>-1.892E-3</v>
      </c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</row>
    <row r="5969" spans="1:17" x14ac:dyDescent="0.25">
      <c r="A5969" t="str">
        <f t="shared" si="93"/>
        <v>9_199</v>
      </c>
      <c r="B5969" s="1">
        <v>9</v>
      </c>
      <c r="C5969" s="1">
        <v>199</v>
      </c>
      <c r="D5969" s="1">
        <v>0.13319</v>
      </c>
      <c r="E5969" s="1">
        <v>1.3900999999999999</v>
      </c>
      <c r="F5969" s="1">
        <v>-4.1657E-2</v>
      </c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</row>
    <row r="5970" spans="1:17" x14ac:dyDescent="0.25">
      <c r="A5970" t="str">
        <f t="shared" si="93"/>
        <v>9_200</v>
      </c>
      <c r="B5970" s="1">
        <v>9</v>
      </c>
      <c r="C5970" s="1">
        <v>200</v>
      </c>
      <c r="D5970" s="1">
        <v>0.49197000000000002</v>
      </c>
      <c r="E5970" s="1">
        <v>1.3904000000000001</v>
      </c>
      <c r="F5970" s="1">
        <v>1.7260000000000001E-2</v>
      </c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</row>
    <row r="5971" spans="1:17" x14ac:dyDescent="0.25">
      <c r="A5971" t="str">
        <f t="shared" si="93"/>
        <v>9_201</v>
      </c>
      <c r="B5971" s="1">
        <v>9</v>
      </c>
      <c r="C5971" s="1">
        <v>201</v>
      </c>
      <c r="D5971" s="1">
        <v>0.58875999999999995</v>
      </c>
      <c r="E5971" s="1">
        <v>1.3912</v>
      </c>
      <c r="F5971" s="1">
        <v>9.4818999999999997E-3</v>
      </c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</row>
    <row r="5972" spans="1:17" x14ac:dyDescent="0.25">
      <c r="A5972" t="str">
        <f t="shared" si="93"/>
        <v>9_202</v>
      </c>
      <c r="B5972" s="1">
        <v>9</v>
      </c>
      <c r="C5972" s="1">
        <v>202</v>
      </c>
      <c r="D5972" s="1">
        <v>0.56266000000000005</v>
      </c>
      <c r="E5972" s="1">
        <v>1.3916999999999999</v>
      </c>
      <c r="F5972" s="1">
        <v>1.6906000000000001E-2</v>
      </c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</row>
    <row r="5973" spans="1:17" x14ac:dyDescent="0.25">
      <c r="A5973" t="str">
        <f t="shared" si="93"/>
        <v>9_203</v>
      </c>
      <c r="B5973" s="1">
        <v>9</v>
      </c>
      <c r="C5973" s="1">
        <v>203</v>
      </c>
      <c r="D5973" s="1">
        <v>0.49808000000000002</v>
      </c>
      <c r="E5973" s="1">
        <v>1.3926000000000001</v>
      </c>
      <c r="F5973" s="1">
        <v>9.7477999999999992E-3</v>
      </c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</row>
    <row r="5974" spans="1:17" x14ac:dyDescent="0.25">
      <c r="A5974" t="str">
        <f t="shared" si="93"/>
        <v>9_204</v>
      </c>
      <c r="B5974" s="1">
        <v>9</v>
      </c>
      <c r="C5974" s="1">
        <v>204</v>
      </c>
      <c r="D5974" s="1">
        <v>0.96113000000000004</v>
      </c>
      <c r="E5974" s="1">
        <v>1.3934</v>
      </c>
      <c r="F5974" s="1">
        <v>1.6536000000000001E-3</v>
      </c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</row>
    <row r="5975" spans="1:17" x14ac:dyDescent="0.25">
      <c r="A5975" t="str">
        <f t="shared" si="93"/>
        <v>9_205</v>
      </c>
      <c r="B5975" s="1">
        <v>9</v>
      </c>
      <c r="C5975" s="1">
        <v>205</v>
      </c>
      <c r="D5975" s="1">
        <v>1.1791</v>
      </c>
      <c r="E5975" s="1">
        <v>1.3946000000000001</v>
      </c>
      <c r="F5975" s="1">
        <v>9.1228000000000004E-3</v>
      </c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</row>
    <row r="5976" spans="1:17" x14ac:dyDescent="0.25">
      <c r="A5976" t="str">
        <f t="shared" si="93"/>
        <v>9_206</v>
      </c>
      <c r="B5976" s="1">
        <v>9</v>
      </c>
      <c r="C5976" s="1">
        <v>206</v>
      </c>
      <c r="D5976" s="1">
        <v>1.1332</v>
      </c>
      <c r="E5976" s="1">
        <v>1.3959999999999999</v>
      </c>
      <c r="F5976" s="1">
        <v>-1.406E-2</v>
      </c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</row>
    <row r="5977" spans="1:17" x14ac:dyDescent="0.25">
      <c r="A5977" t="str">
        <f t="shared" si="93"/>
        <v>9_207</v>
      </c>
      <c r="B5977" s="1">
        <v>9</v>
      </c>
      <c r="C5977" s="1">
        <v>207</v>
      </c>
      <c r="D5977" s="1">
        <v>1.2036</v>
      </c>
      <c r="E5977" s="1">
        <v>1.3974</v>
      </c>
      <c r="F5977" s="1">
        <v>2.6099999999999999E-3</v>
      </c>
      <c r="G5977" s="1"/>
      <c r="H5977" s="1"/>
      <c r="I5977" s="1"/>
      <c r="J5977" s="1"/>
      <c r="K5977" s="1"/>
      <c r="L5977" s="1"/>
      <c r="M5977" s="1"/>
      <c r="N5977" s="1"/>
      <c r="O5977" s="1"/>
      <c r="P5977" s="78"/>
      <c r="Q5977" s="78"/>
    </row>
    <row r="5978" spans="1:17" x14ac:dyDescent="0.25">
      <c r="A5978" t="str">
        <f t="shared" si="93"/>
        <v>9_208</v>
      </c>
      <c r="B5978" s="1">
        <v>9</v>
      </c>
      <c r="C5978" s="1">
        <v>208</v>
      </c>
      <c r="D5978" s="1">
        <v>1.7968</v>
      </c>
      <c r="E5978" s="1">
        <v>1.3992</v>
      </c>
      <c r="F5978" s="1">
        <v>-5.0202000000000005E-4</v>
      </c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</row>
    <row r="5979" spans="1:17" x14ac:dyDescent="0.25">
      <c r="A5979" t="str">
        <f t="shared" si="93"/>
        <v>9_209</v>
      </c>
      <c r="B5979" s="1">
        <v>9</v>
      </c>
      <c r="C5979" s="1">
        <v>209</v>
      </c>
      <c r="D5979" s="1">
        <v>2.2292999999999998</v>
      </c>
      <c r="E5979" s="1">
        <v>1.4016</v>
      </c>
      <c r="F5979" s="1">
        <v>-5.5672999999999999E-3</v>
      </c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</row>
    <row r="5980" spans="1:17" x14ac:dyDescent="0.25">
      <c r="A5980" t="str">
        <f t="shared" si="93"/>
        <v>9_210</v>
      </c>
      <c r="B5980" s="1">
        <v>9</v>
      </c>
      <c r="C5980" s="1">
        <v>210</v>
      </c>
      <c r="D5980" s="1">
        <v>2.7008999999999999</v>
      </c>
      <c r="E5980" s="1">
        <v>1.4046000000000001</v>
      </c>
      <c r="F5980" s="1">
        <v>8.8532000000000003E-3</v>
      </c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</row>
    <row r="5981" spans="1:17" x14ac:dyDescent="0.25">
      <c r="A5981" t="str">
        <f t="shared" si="93"/>
        <v>9_211</v>
      </c>
      <c r="B5981" s="1">
        <v>9</v>
      </c>
      <c r="C5981" s="1">
        <v>211</v>
      </c>
      <c r="D5981" s="1">
        <v>2.8835000000000002</v>
      </c>
      <c r="E5981" s="1">
        <v>1.4077999999999999</v>
      </c>
      <c r="F5981" s="1">
        <v>8.0553999999999999E-4</v>
      </c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</row>
    <row r="5982" spans="1:17" x14ac:dyDescent="0.25">
      <c r="A5982" t="str">
        <f t="shared" si="93"/>
        <v>9_212</v>
      </c>
      <c r="B5982" s="1">
        <v>9</v>
      </c>
      <c r="C5982" s="1">
        <v>212</v>
      </c>
      <c r="D5982" s="1">
        <v>3.3170000000000002</v>
      </c>
      <c r="E5982" s="1">
        <v>1.4114</v>
      </c>
      <c r="F5982" s="1">
        <v>9.0623000000000006E-3</v>
      </c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</row>
    <row r="5983" spans="1:17" x14ac:dyDescent="0.25">
      <c r="A5983" t="str">
        <f t="shared" si="93"/>
        <v>9_213</v>
      </c>
      <c r="B5983" s="1">
        <v>9</v>
      </c>
      <c r="C5983" s="1">
        <v>213</v>
      </c>
      <c r="D5983" s="1">
        <v>3.4146000000000001</v>
      </c>
      <c r="E5983" s="1">
        <v>1.4154</v>
      </c>
      <c r="F5983" s="1">
        <v>1.0407E-2</v>
      </c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</row>
    <row r="5984" spans="1:17" x14ac:dyDescent="0.25">
      <c r="A5984" t="str">
        <f t="shared" si="93"/>
        <v>9_214</v>
      </c>
      <c r="B5984" s="1">
        <v>9</v>
      </c>
      <c r="C5984" s="1">
        <v>214</v>
      </c>
      <c r="D5984" s="1">
        <v>3.8241000000000001</v>
      </c>
      <c r="E5984" s="1">
        <v>1.4197</v>
      </c>
      <c r="F5984" s="1">
        <v>3.0557999999999998E-2</v>
      </c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</row>
    <row r="5985" spans="1:17" x14ac:dyDescent="0.25">
      <c r="A5985" t="str">
        <f t="shared" si="93"/>
        <v>9_215</v>
      </c>
      <c r="B5985" s="1">
        <v>9</v>
      </c>
      <c r="C5985" s="1">
        <v>215</v>
      </c>
      <c r="D5985" s="1">
        <v>3.9702999999999999</v>
      </c>
      <c r="E5985" s="1">
        <v>1.4241999999999999</v>
      </c>
      <c r="F5985" s="1">
        <v>-2.4302E-3</v>
      </c>
      <c r="G5985" s="1"/>
      <c r="H5985" s="1"/>
      <c r="I5985" s="1"/>
      <c r="J5985" s="1"/>
      <c r="K5985" s="1"/>
      <c r="L5985" s="1"/>
      <c r="M5985" s="1"/>
      <c r="N5985" s="78"/>
      <c r="O5985" s="1"/>
      <c r="P5985" s="1"/>
      <c r="Q5985" s="1"/>
    </row>
    <row r="5986" spans="1:17" x14ac:dyDescent="0.25">
      <c r="A5986" t="str">
        <f t="shared" si="93"/>
        <v>9_216</v>
      </c>
      <c r="B5986" s="1">
        <v>9</v>
      </c>
      <c r="C5986" s="1">
        <v>216</v>
      </c>
      <c r="D5986" s="1">
        <v>4.2224000000000004</v>
      </c>
      <c r="E5986" s="1">
        <v>1.4291</v>
      </c>
      <c r="F5986" s="1">
        <v>-1.8262E-2</v>
      </c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</row>
    <row r="5987" spans="1:17" x14ac:dyDescent="0.25">
      <c r="A5987" t="str">
        <f t="shared" si="93"/>
        <v>9_217</v>
      </c>
      <c r="B5987" s="1">
        <v>9</v>
      </c>
      <c r="C5987" s="1">
        <v>217</v>
      </c>
      <c r="D5987" s="1">
        <v>4.4061000000000003</v>
      </c>
      <c r="E5987" s="1">
        <v>1.4341999999999999</v>
      </c>
      <c r="F5987" s="1">
        <v>-1.1755E-2</v>
      </c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</row>
    <row r="5988" spans="1:17" x14ac:dyDescent="0.25">
      <c r="A5988" t="str">
        <f t="shared" si="93"/>
        <v>9_218</v>
      </c>
      <c r="B5988" s="1">
        <v>9</v>
      </c>
      <c r="C5988" s="1">
        <v>218</v>
      </c>
      <c r="D5988" s="1">
        <v>4.0974000000000004</v>
      </c>
      <c r="E5988" s="1">
        <v>1.4392</v>
      </c>
      <c r="F5988" s="1">
        <v>6.8986999999999998E-3</v>
      </c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</row>
    <row r="5989" spans="1:17" x14ac:dyDescent="0.25">
      <c r="A5989" t="str">
        <f t="shared" si="93"/>
        <v>9_219</v>
      </c>
      <c r="B5989" s="1">
        <v>9</v>
      </c>
      <c r="C5989" s="1">
        <v>219</v>
      </c>
      <c r="D5989" s="1">
        <v>3.8500999999999999</v>
      </c>
      <c r="E5989" s="1">
        <v>1.444</v>
      </c>
      <c r="F5989" s="1">
        <v>2.9725000000000001E-2</v>
      </c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</row>
    <row r="5990" spans="1:17" x14ac:dyDescent="0.25">
      <c r="A5990" t="str">
        <f t="shared" si="93"/>
        <v>9_220</v>
      </c>
      <c r="B5990" s="1">
        <v>9</v>
      </c>
      <c r="C5990" s="1">
        <v>220</v>
      </c>
      <c r="D5990" s="1">
        <v>3.9830999999999999</v>
      </c>
      <c r="E5990" s="1">
        <v>1.4487000000000001</v>
      </c>
      <c r="F5990" s="1">
        <v>1.6368000000000001E-2</v>
      </c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</row>
    <row r="5991" spans="1:17" x14ac:dyDescent="0.25">
      <c r="A5991" t="str">
        <f t="shared" si="93"/>
        <v>9_221</v>
      </c>
      <c r="B5991" s="1">
        <v>9</v>
      </c>
      <c r="C5991" s="1">
        <v>221</v>
      </c>
      <c r="D5991" s="1">
        <v>3.4874000000000001</v>
      </c>
      <c r="E5991" s="1">
        <v>1.4531000000000001</v>
      </c>
      <c r="F5991" s="1">
        <v>1.1783E-3</v>
      </c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</row>
    <row r="5992" spans="1:17" x14ac:dyDescent="0.25">
      <c r="A5992" t="str">
        <f t="shared" si="93"/>
        <v>9_222</v>
      </c>
      <c r="B5992" s="1">
        <v>9</v>
      </c>
      <c r="C5992" s="1">
        <v>222</v>
      </c>
      <c r="D5992" s="1">
        <v>3.5998000000000001</v>
      </c>
      <c r="E5992" s="1">
        <v>1.4573</v>
      </c>
      <c r="F5992" s="1">
        <v>-1.6777999999999999E-3</v>
      </c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</row>
    <row r="5993" spans="1:17" x14ac:dyDescent="0.25">
      <c r="A5993" t="str">
        <f t="shared" si="93"/>
        <v>9_223</v>
      </c>
      <c r="B5993" s="1">
        <v>9</v>
      </c>
      <c r="C5993" s="1">
        <v>223</v>
      </c>
      <c r="D5993" s="1">
        <v>3.8773</v>
      </c>
      <c r="E5993" s="1">
        <v>1.4619</v>
      </c>
      <c r="F5993" s="1">
        <v>3.0225999999999999E-2</v>
      </c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</row>
    <row r="5994" spans="1:17" x14ac:dyDescent="0.25">
      <c r="A5994" t="str">
        <f t="shared" si="93"/>
        <v>9_224</v>
      </c>
      <c r="B5994" s="1">
        <v>9</v>
      </c>
      <c r="C5994" s="1">
        <v>224</v>
      </c>
      <c r="D5994" s="1">
        <v>3.7389999999999999</v>
      </c>
      <c r="E5994" s="1">
        <v>1.4662999999999999</v>
      </c>
      <c r="F5994" s="1">
        <v>-5.9798000000000004E-3</v>
      </c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</row>
    <row r="5995" spans="1:17" x14ac:dyDescent="0.25">
      <c r="A5995" t="str">
        <f t="shared" si="93"/>
        <v>9_225</v>
      </c>
      <c r="B5995" s="1">
        <v>9</v>
      </c>
      <c r="C5995" s="1">
        <v>225</v>
      </c>
      <c r="D5995" s="1">
        <v>3.6292</v>
      </c>
      <c r="E5995" s="1">
        <v>1.4708000000000001</v>
      </c>
      <c r="F5995" s="1">
        <v>1.3971000000000001E-2</v>
      </c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</row>
    <row r="5996" spans="1:17" x14ac:dyDescent="0.25">
      <c r="A5996" t="str">
        <f t="shared" si="93"/>
        <v>9_226</v>
      </c>
      <c r="B5996" s="1">
        <v>9</v>
      </c>
      <c r="C5996" s="1">
        <v>226</v>
      </c>
      <c r="D5996" s="1">
        <v>3.6002999999999998</v>
      </c>
      <c r="E5996" s="1">
        <v>1.4752000000000001</v>
      </c>
      <c r="F5996" s="1">
        <v>4.3613000000000002E-3</v>
      </c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</row>
    <row r="5997" spans="1:17" x14ac:dyDescent="0.25">
      <c r="A5997" t="str">
        <f t="shared" si="93"/>
        <v>9_227</v>
      </c>
      <c r="B5997" s="1">
        <v>9</v>
      </c>
      <c r="C5997" s="1">
        <v>227</v>
      </c>
      <c r="D5997" s="1">
        <v>3.6757</v>
      </c>
      <c r="E5997" s="1">
        <v>1.4797</v>
      </c>
      <c r="F5997" s="1">
        <v>-8.9446000000000005E-3</v>
      </c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</row>
    <row r="5998" spans="1:17" x14ac:dyDescent="0.25">
      <c r="A5998" t="str">
        <f t="shared" si="93"/>
        <v>9_228</v>
      </c>
      <c r="B5998" s="1">
        <v>9</v>
      </c>
      <c r="C5998" s="1">
        <v>228</v>
      </c>
      <c r="D5998" s="1">
        <v>3.6777000000000002</v>
      </c>
      <c r="E5998" s="1">
        <v>1.4842</v>
      </c>
      <c r="F5998" s="1">
        <v>6.1809999999999999E-3</v>
      </c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</row>
    <row r="5999" spans="1:17" x14ac:dyDescent="0.25">
      <c r="A5999" t="str">
        <f t="shared" si="93"/>
        <v>9_229</v>
      </c>
      <c r="B5999" s="1">
        <v>9</v>
      </c>
      <c r="C5999" s="1">
        <v>229</v>
      </c>
      <c r="D5999" s="1">
        <v>3.5316000000000001</v>
      </c>
      <c r="E5999" s="1">
        <v>1.4887999999999999</v>
      </c>
      <c r="F5999" s="1">
        <v>1.2633E-3</v>
      </c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</row>
    <row r="6000" spans="1:17" x14ac:dyDescent="0.25">
      <c r="A6000" t="str">
        <f t="shared" si="93"/>
        <v>9_230</v>
      </c>
      <c r="B6000" s="1">
        <v>9</v>
      </c>
      <c r="C6000" s="1">
        <v>230</v>
      </c>
      <c r="D6000" s="1">
        <v>3.2452999999999999</v>
      </c>
      <c r="E6000" s="1">
        <v>1.4930000000000001</v>
      </c>
      <c r="F6000" s="1">
        <v>-1.5710999999999999E-2</v>
      </c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</row>
    <row r="6001" spans="1:17" x14ac:dyDescent="0.25">
      <c r="A6001" t="str">
        <f t="shared" si="93"/>
        <v>9_231</v>
      </c>
      <c r="B6001" s="1">
        <v>9</v>
      </c>
      <c r="C6001" s="1">
        <v>231</v>
      </c>
      <c r="D6001" s="1">
        <v>3.2942</v>
      </c>
      <c r="E6001" s="1">
        <v>1.4970000000000001</v>
      </c>
      <c r="F6001" s="1">
        <v>-1.5458E-2</v>
      </c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</row>
    <row r="6002" spans="1:17" x14ac:dyDescent="0.25">
      <c r="A6002" t="str">
        <f t="shared" si="93"/>
        <v>9_232</v>
      </c>
      <c r="B6002" s="1">
        <v>9</v>
      </c>
      <c r="C6002" s="1">
        <v>232</v>
      </c>
      <c r="D6002" s="1">
        <v>3.2665000000000002</v>
      </c>
      <c r="E6002" s="1">
        <v>1.5008999999999999</v>
      </c>
      <c r="F6002" s="1">
        <v>-1.7994E-2</v>
      </c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</row>
    <row r="6003" spans="1:17" x14ac:dyDescent="0.25">
      <c r="A6003" t="str">
        <f t="shared" si="93"/>
        <v>9_233</v>
      </c>
      <c r="B6003" s="1">
        <v>9</v>
      </c>
      <c r="C6003" s="1">
        <v>233</v>
      </c>
      <c r="D6003" s="1">
        <v>3.4773000000000001</v>
      </c>
      <c r="E6003" s="1">
        <v>1.5053000000000001</v>
      </c>
      <c r="F6003" s="1">
        <v>-1.2293E-2</v>
      </c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</row>
    <row r="6004" spans="1:17" x14ac:dyDescent="0.25">
      <c r="A6004" t="str">
        <f t="shared" si="93"/>
        <v>9_234</v>
      </c>
      <c r="B6004" s="1">
        <v>9</v>
      </c>
      <c r="C6004" s="1">
        <v>234</v>
      </c>
      <c r="D6004" s="1">
        <v>3.8167</v>
      </c>
      <c r="E6004" s="1">
        <v>1.5098</v>
      </c>
      <c r="F6004" s="1">
        <v>7.3730999999999996E-3</v>
      </c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</row>
    <row r="6005" spans="1:17" x14ac:dyDescent="0.25">
      <c r="A6005" t="str">
        <f t="shared" si="93"/>
        <v>9_235</v>
      </c>
      <c r="B6005" s="1">
        <v>9</v>
      </c>
      <c r="C6005" s="1">
        <v>235</v>
      </c>
      <c r="D6005" s="1">
        <v>4.0599999999999996</v>
      </c>
      <c r="E6005" s="1">
        <v>1.5146999999999999</v>
      </c>
      <c r="F6005" s="1">
        <v>-5.1349999999999998E-3</v>
      </c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</row>
    <row r="6006" spans="1:17" x14ac:dyDescent="0.25">
      <c r="A6006" t="str">
        <f t="shared" si="93"/>
        <v>9_236</v>
      </c>
      <c r="B6006" s="1">
        <v>9</v>
      </c>
      <c r="C6006" s="1">
        <v>236</v>
      </c>
      <c r="D6006" s="1">
        <v>3.7555000000000001</v>
      </c>
      <c r="E6006" s="1">
        <v>1.52</v>
      </c>
      <c r="F6006" s="1">
        <v>2.6325000000000001E-2</v>
      </c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</row>
    <row r="6007" spans="1:17" x14ac:dyDescent="0.25">
      <c r="A6007" t="str">
        <f t="shared" si="93"/>
        <v>9_237</v>
      </c>
      <c r="B6007" s="1">
        <v>9</v>
      </c>
      <c r="C6007" s="1">
        <v>237</v>
      </c>
      <c r="D6007" s="1">
        <v>4.5045000000000002</v>
      </c>
      <c r="E6007" s="1">
        <v>1.5253000000000001</v>
      </c>
      <c r="F6007" s="1">
        <v>2.5996999999999999E-3</v>
      </c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</row>
    <row r="6008" spans="1:17" x14ac:dyDescent="0.25">
      <c r="A6008" t="str">
        <f t="shared" si="93"/>
        <v>9_238</v>
      </c>
      <c r="B6008" s="1">
        <v>9</v>
      </c>
      <c r="C6008" s="1">
        <v>238</v>
      </c>
      <c r="D6008" s="1">
        <v>4.0583</v>
      </c>
      <c r="E6008" s="1">
        <v>1.5308999999999999</v>
      </c>
      <c r="F6008" s="1">
        <v>-1.2276E-2</v>
      </c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</row>
    <row r="6009" spans="1:17" x14ac:dyDescent="0.25">
      <c r="A6009" t="str">
        <f t="shared" si="93"/>
        <v>9_239</v>
      </c>
      <c r="B6009" s="1">
        <v>9</v>
      </c>
      <c r="C6009" s="1">
        <v>239</v>
      </c>
      <c r="D6009" s="1">
        <v>4.2717000000000001</v>
      </c>
      <c r="E6009" s="1">
        <v>1.5363</v>
      </c>
      <c r="F6009" s="1">
        <v>1.5925999999999999E-2</v>
      </c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</row>
    <row r="6010" spans="1:17" x14ac:dyDescent="0.25">
      <c r="A6010" t="str">
        <f t="shared" si="93"/>
        <v>9_240</v>
      </c>
      <c r="B6010" s="1">
        <v>9</v>
      </c>
      <c r="C6010" s="1">
        <v>240</v>
      </c>
      <c r="D6010" s="1">
        <v>4.2133000000000003</v>
      </c>
      <c r="E6010" s="1">
        <v>1.5416000000000001</v>
      </c>
      <c r="F6010" s="1">
        <v>-6.6267000000000001E-3</v>
      </c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</row>
    <row r="6011" spans="1:17" x14ac:dyDescent="0.25">
      <c r="A6011" t="str">
        <f t="shared" si="93"/>
        <v>9_241</v>
      </c>
      <c r="B6011" s="1">
        <v>9</v>
      </c>
      <c r="C6011" s="1">
        <v>241</v>
      </c>
      <c r="D6011" s="1">
        <v>4.1929999999999996</v>
      </c>
      <c r="E6011" s="1">
        <v>1.5469999999999999</v>
      </c>
      <c r="F6011" s="1">
        <v>-3.2271000000000001E-3</v>
      </c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</row>
    <row r="6012" spans="1:17" x14ac:dyDescent="0.25">
      <c r="A6012" t="str">
        <f t="shared" si="93"/>
        <v>9_242</v>
      </c>
      <c r="B6012" s="1">
        <v>9</v>
      </c>
      <c r="C6012" s="1">
        <v>242</v>
      </c>
      <c r="D6012" s="1">
        <v>4.0880999999999998</v>
      </c>
      <c r="E6012" s="1">
        <v>1.5524</v>
      </c>
      <c r="F6012" s="1">
        <v>1.0482E-2</v>
      </c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</row>
    <row r="6013" spans="1:17" x14ac:dyDescent="0.25">
      <c r="A6013" t="str">
        <f t="shared" si="93"/>
        <v>9_243</v>
      </c>
      <c r="B6013" s="1">
        <v>9</v>
      </c>
      <c r="C6013" s="1">
        <v>243</v>
      </c>
      <c r="D6013" s="1">
        <v>4.1016000000000004</v>
      </c>
      <c r="E6013" s="1">
        <v>1.5578000000000001</v>
      </c>
      <c r="F6013" s="1">
        <v>-2.4128999999999999E-3</v>
      </c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</row>
    <row r="6014" spans="1:17" x14ac:dyDescent="0.25">
      <c r="A6014" t="str">
        <f t="shared" si="93"/>
        <v>9_244</v>
      </c>
      <c r="B6014" s="1">
        <v>9</v>
      </c>
      <c r="C6014" s="1">
        <v>244</v>
      </c>
      <c r="D6014" s="1">
        <v>4.1919000000000004</v>
      </c>
      <c r="E6014" s="1">
        <v>1.5632999999999999</v>
      </c>
      <c r="F6014" s="1">
        <v>-8.5238999999999992E-3</v>
      </c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</row>
    <row r="6015" spans="1:17" x14ac:dyDescent="0.25">
      <c r="A6015" t="str">
        <f t="shared" si="93"/>
        <v>9_245</v>
      </c>
      <c r="B6015" s="1">
        <v>9</v>
      </c>
      <c r="C6015" s="1">
        <v>245</v>
      </c>
      <c r="D6015" s="1">
        <v>4.2785000000000002</v>
      </c>
      <c r="E6015" s="1">
        <v>1.5688</v>
      </c>
      <c r="F6015" s="1">
        <v>5.7226000000000004E-3</v>
      </c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</row>
    <row r="6016" spans="1:17" x14ac:dyDescent="0.25">
      <c r="A6016" t="str">
        <f t="shared" si="93"/>
        <v>9_246</v>
      </c>
      <c r="B6016" s="1">
        <v>9</v>
      </c>
      <c r="C6016" s="1">
        <v>246</v>
      </c>
      <c r="D6016" s="1">
        <v>4.609</v>
      </c>
      <c r="E6016" s="1">
        <v>1.5747</v>
      </c>
      <c r="F6016" s="1">
        <v>8.6955000000000001E-3</v>
      </c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</row>
    <row r="6017" spans="1:17" x14ac:dyDescent="0.25">
      <c r="A6017" t="str">
        <f t="shared" si="93"/>
        <v>9_247</v>
      </c>
      <c r="B6017" s="1">
        <v>9</v>
      </c>
      <c r="C6017" s="1">
        <v>247</v>
      </c>
      <c r="D6017" s="1">
        <v>5.0182000000000002</v>
      </c>
      <c r="E6017" s="1">
        <v>1.581</v>
      </c>
      <c r="F6017" s="1">
        <v>1.0572E-2</v>
      </c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</row>
    <row r="6018" spans="1:17" x14ac:dyDescent="0.25">
      <c r="A6018" t="str">
        <f t="shared" si="93"/>
        <v>9_248</v>
      </c>
      <c r="B6018" s="1">
        <v>9</v>
      </c>
      <c r="C6018" s="1">
        <v>248</v>
      </c>
      <c r="D6018" s="1">
        <v>4.9695999999999998</v>
      </c>
      <c r="E6018" s="1">
        <v>1.5874999999999999</v>
      </c>
      <c r="F6018" s="1">
        <v>-1.4795000000000001E-2</v>
      </c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</row>
    <row r="6019" spans="1:17" x14ac:dyDescent="0.25">
      <c r="A6019" t="str">
        <f t="shared" ref="A6019:A6082" si="94">B6019&amp;"_"&amp;C6019</f>
        <v>9_249</v>
      </c>
      <c r="B6019" s="1">
        <v>9</v>
      </c>
      <c r="C6019" s="1">
        <v>249</v>
      </c>
      <c r="D6019" s="1">
        <v>4.7443999999999997</v>
      </c>
      <c r="E6019" s="1">
        <v>1.5939000000000001</v>
      </c>
      <c r="F6019" s="1">
        <v>-2.9664000000000001E-3</v>
      </c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</row>
    <row r="6020" spans="1:17" x14ac:dyDescent="0.25">
      <c r="A6020" t="str">
        <f t="shared" si="94"/>
        <v>9_250</v>
      </c>
      <c r="B6020" s="1">
        <v>9</v>
      </c>
      <c r="C6020" s="1">
        <v>250</v>
      </c>
      <c r="D6020" s="1">
        <v>4.8582000000000001</v>
      </c>
      <c r="E6020" s="1">
        <v>1.6004</v>
      </c>
      <c r="F6020" s="1">
        <v>-2.8472000000000001E-2</v>
      </c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</row>
    <row r="6021" spans="1:17" x14ac:dyDescent="0.25">
      <c r="A6021" t="str">
        <f t="shared" si="94"/>
        <v>9_251</v>
      </c>
      <c r="B6021" s="1">
        <v>9</v>
      </c>
      <c r="C6021" s="1">
        <v>251</v>
      </c>
      <c r="D6021" s="1">
        <v>3.9140000000000001</v>
      </c>
      <c r="E6021" s="1">
        <v>1.6061000000000001</v>
      </c>
      <c r="F6021" s="1">
        <v>-9.7426000000000006E-3</v>
      </c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</row>
    <row r="6022" spans="1:17" x14ac:dyDescent="0.25">
      <c r="A6022" t="str">
        <f t="shared" si="94"/>
        <v>9_252</v>
      </c>
      <c r="B6022" s="1">
        <v>9</v>
      </c>
      <c r="C6022" s="1">
        <v>252</v>
      </c>
      <c r="D6022" s="1">
        <v>4.0598999999999998</v>
      </c>
      <c r="E6022" s="1">
        <v>1.6113999999999999</v>
      </c>
      <c r="F6022" s="1">
        <v>1.477E-2</v>
      </c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</row>
    <row r="6023" spans="1:17" x14ac:dyDescent="0.25">
      <c r="A6023" t="str">
        <f t="shared" si="94"/>
        <v>9_253</v>
      </c>
      <c r="B6023" s="1">
        <v>9</v>
      </c>
      <c r="C6023" s="1">
        <v>253</v>
      </c>
      <c r="D6023" s="1">
        <v>4.2782</v>
      </c>
      <c r="E6023" s="1">
        <v>1.6171</v>
      </c>
      <c r="F6023" s="1">
        <v>1.8509999999999999E-2</v>
      </c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</row>
    <row r="6024" spans="1:17" x14ac:dyDescent="0.25">
      <c r="A6024" t="str">
        <f t="shared" si="94"/>
        <v>9_254</v>
      </c>
      <c r="B6024" s="1">
        <v>9</v>
      </c>
      <c r="C6024" s="1">
        <v>254</v>
      </c>
      <c r="D6024" s="1">
        <v>3.9279999999999999</v>
      </c>
      <c r="E6024" s="1">
        <v>1.6227</v>
      </c>
      <c r="F6024" s="1">
        <v>9.2805000000000006E-3</v>
      </c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</row>
    <row r="6025" spans="1:17" x14ac:dyDescent="0.25">
      <c r="A6025" t="str">
        <f t="shared" si="94"/>
        <v>9_255</v>
      </c>
      <c r="B6025" s="1">
        <v>9</v>
      </c>
      <c r="C6025" s="1">
        <v>255</v>
      </c>
      <c r="D6025" s="1">
        <v>3.8609</v>
      </c>
      <c r="E6025" s="1">
        <v>1.6278999999999999</v>
      </c>
      <c r="F6025" s="1">
        <v>7.2702000000000001E-3</v>
      </c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</row>
    <row r="6026" spans="1:17" x14ac:dyDescent="0.25">
      <c r="A6026" t="str">
        <f t="shared" si="94"/>
        <v>9_256</v>
      </c>
      <c r="B6026" s="1">
        <v>9</v>
      </c>
      <c r="C6026" s="1">
        <v>256</v>
      </c>
      <c r="D6026" s="1">
        <v>3.7416999999999998</v>
      </c>
      <c r="E6026" s="1">
        <v>1.6331</v>
      </c>
      <c r="F6026" s="1">
        <v>-1.1117999999999999E-2</v>
      </c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</row>
    <row r="6027" spans="1:17" x14ac:dyDescent="0.25">
      <c r="A6027" t="str">
        <f t="shared" si="94"/>
        <v>9_257</v>
      </c>
      <c r="B6027" s="1">
        <v>9</v>
      </c>
      <c r="C6027" s="1">
        <v>257</v>
      </c>
      <c r="D6027" s="1">
        <v>3.3736000000000002</v>
      </c>
      <c r="E6027" s="1">
        <v>1.6379999999999999</v>
      </c>
      <c r="F6027" s="1">
        <v>-1.2806E-2</v>
      </c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</row>
    <row r="6028" spans="1:17" x14ac:dyDescent="0.25">
      <c r="A6028" t="str">
        <f t="shared" si="94"/>
        <v>9_258</v>
      </c>
      <c r="B6028" s="1">
        <v>9</v>
      </c>
      <c r="C6028" s="1">
        <v>258</v>
      </c>
      <c r="D6028" s="1">
        <v>3.6358000000000001</v>
      </c>
      <c r="E6028" s="1">
        <v>1.6428</v>
      </c>
      <c r="F6028" s="1">
        <v>-5.2131E-3</v>
      </c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</row>
    <row r="6029" spans="1:17" x14ac:dyDescent="0.25">
      <c r="A6029" t="str">
        <f t="shared" si="94"/>
        <v>9_259</v>
      </c>
      <c r="B6029" s="1">
        <v>9</v>
      </c>
      <c r="C6029" s="1">
        <v>259</v>
      </c>
      <c r="D6029" s="1">
        <v>3.9064999999999999</v>
      </c>
      <c r="E6029" s="1">
        <v>1.6482000000000001</v>
      </c>
      <c r="F6029" s="1">
        <v>-5.4190000000000002E-3</v>
      </c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</row>
    <row r="6030" spans="1:17" x14ac:dyDescent="0.25">
      <c r="A6030" t="str">
        <f t="shared" si="94"/>
        <v>9_260</v>
      </c>
      <c r="B6030" s="1">
        <v>9</v>
      </c>
      <c r="C6030" s="1">
        <v>260</v>
      </c>
      <c r="D6030" s="1">
        <v>4.0990000000000002</v>
      </c>
      <c r="E6030" s="1">
        <v>1.6538999999999999</v>
      </c>
      <c r="F6030" s="1">
        <v>1.2875E-3</v>
      </c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</row>
    <row r="6031" spans="1:17" x14ac:dyDescent="0.25">
      <c r="A6031" t="str">
        <f t="shared" si="94"/>
        <v>9_261</v>
      </c>
      <c r="B6031" s="1">
        <v>9</v>
      </c>
      <c r="C6031" s="1">
        <v>261</v>
      </c>
      <c r="D6031" s="1">
        <v>3.8679999999999999</v>
      </c>
      <c r="E6031" s="1">
        <v>1.6593</v>
      </c>
      <c r="F6031" s="1">
        <v>-6.9598999999999998E-3</v>
      </c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</row>
    <row r="6032" spans="1:17" x14ac:dyDescent="0.25">
      <c r="A6032" t="str">
        <f t="shared" si="94"/>
        <v>9_262</v>
      </c>
      <c r="B6032" s="1">
        <v>9</v>
      </c>
      <c r="C6032" s="1">
        <v>262</v>
      </c>
      <c r="D6032" s="1">
        <v>3.1257000000000001</v>
      </c>
      <c r="E6032" s="1">
        <v>1.6641999999999999</v>
      </c>
      <c r="F6032" s="1">
        <v>-1.7656999999999999E-2</v>
      </c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</row>
    <row r="6033" spans="1:17" x14ac:dyDescent="0.25">
      <c r="A6033" t="str">
        <f t="shared" si="94"/>
        <v>9_263</v>
      </c>
      <c r="B6033" s="1">
        <v>9</v>
      </c>
      <c r="C6033" s="1">
        <v>263</v>
      </c>
      <c r="D6033" s="1">
        <v>2.7461000000000002</v>
      </c>
      <c r="E6033" s="1">
        <v>1.6681999999999999</v>
      </c>
      <c r="F6033" s="1">
        <v>-1.2274999999999999E-2</v>
      </c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</row>
    <row r="6034" spans="1:17" x14ac:dyDescent="0.25">
      <c r="A6034" t="str">
        <f t="shared" si="94"/>
        <v>9_264</v>
      </c>
      <c r="B6034" s="1">
        <v>9</v>
      </c>
      <c r="C6034" s="1">
        <v>264</v>
      </c>
      <c r="D6034" s="1">
        <v>2.8420000000000001</v>
      </c>
      <c r="E6034" s="1">
        <v>1.6721999999999999</v>
      </c>
      <c r="F6034" s="1">
        <v>8.5185999999999994E-3</v>
      </c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</row>
    <row r="6035" spans="1:17" x14ac:dyDescent="0.25">
      <c r="A6035" t="str">
        <f t="shared" si="94"/>
        <v>9_265</v>
      </c>
      <c r="B6035" s="1">
        <v>9</v>
      </c>
      <c r="C6035" s="1">
        <v>265</v>
      </c>
      <c r="D6035" s="1">
        <v>3.3571</v>
      </c>
      <c r="E6035" s="1">
        <v>1.6763999999999999</v>
      </c>
      <c r="F6035" s="1">
        <v>-4.8393000000000004E-3</v>
      </c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</row>
    <row r="6036" spans="1:17" x14ac:dyDescent="0.25">
      <c r="A6036" t="str">
        <f t="shared" si="94"/>
        <v>9_266</v>
      </c>
      <c r="B6036" s="1">
        <v>9</v>
      </c>
      <c r="C6036" s="1">
        <v>266</v>
      </c>
      <c r="D6036" s="1">
        <v>2.988</v>
      </c>
      <c r="E6036" s="1">
        <v>1.6808000000000001</v>
      </c>
      <c r="F6036" s="1">
        <v>-2.2551000000000002E-2</v>
      </c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</row>
    <row r="6037" spans="1:17" x14ac:dyDescent="0.25">
      <c r="A6037" t="str">
        <f t="shared" si="94"/>
        <v>9_267</v>
      </c>
      <c r="B6037" s="1">
        <v>9</v>
      </c>
      <c r="C6037" s="1">
        <v>267</v>
      </c>
      <c r="D6037" s="1">
        <v>3.1231</v>
      </c>
      <c r="E6037" s="1">
        <v>1.6851</v>
      </c>
      <c r="F6037" s="1">
        <v>2.5839999999999999E-3</v>
      </c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</row>
    <row r="6038" spans="1:17" x14ac:dyDescent="0.25">
      <c r="A6038" t="str">
        <f t="shared" si="94"/>
        <v>9_268</v>
      </c>
      <c r="B6038" s="1">
        <v>9</v>
      </c>
      <c r="C6038" s="1">
        <v>268</v>
      </c>
      <c r="D6038" s="1">
        <v>3.1375000000000002</v>
      </c>
      <c r="E6038" s="1">
        <v>1.6896</v>
      </c>
      <c r="F6038" s="1">
        <v>1.9134000000000002E-2</v>
      </c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</row>
    <row r="6039" spans="1:17" x14ac:dyDescent="0.25">
      <c r="A6039" t="str">
        <f t="shared" si="94"/>
        <v>9_269</v>
      </c>
      <c r="B6039" s="1">
        <v>9</v>
      </c>
      <c r="C6039" s="1">
        <v>269</v>
      </c>
      <c r="D6039" s="1">
        <v>2.7353000000000001</v>
      </c>
      <c r="E6039" s="1">
        <v>1.6937</v>
      </c>
      <c r="F6039" s="1">
        <v>-3.0376E-2</v>
      </c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</row>
    <row r="6040" spans="1:17" x14ac:dyDescent="0.25">
      <c r="A6040" t="str">
        <f t="shared" si="94"/>
        <v>9_270</v>
      </c>
      <c r="B6040" s="1">
        <v>9</v>
      </c>
      <c r="C6040" s="1">
        <v>270</v>
      </c>
      <c r="D6040" s="1">
        <v>2.8298999999999999</v>
      </c>
      <c r="E6040" s="1">
        <v>1.6977</v>
      </c>
      <c r="F6040" s="1">
        <v>-5.0792999999999997E-4</v>
      </c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</row>
    <row r="6041" spans="1:17" x14ac:dyDescent="0.25">
      <c r="A6041" t="str">
        <f t="shared" si="94"/>
        <v>9_271</v>
      </c>
      <c r="B6041" s="1">
        <v>9</v>
      </c>
      <c r="C6041" s="1">
        <v>271</v>
      </c>
      <c r="D6041" s="1">
        <v>2.5707</v>
      </c>
      <c r="E6041" s="1">
        <v>1.7017</v>
      </c>
      <c r="F6041" s="1">
        <v>1.2822E-2</v>
      </c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</row>
    <row r="6042" spans="1:17" x14ac:dyDescent="0.25">
      <c r="A6042" t="str">
        <f t="shared" si="94"/>
        <v>9_272</v>
      </c>
      <c r="B6042" s="1">
        <v>9</v>
      </c>
      <c r="C6042" s="1">
        <v>272</v>
      </c>
      <c r="D6042" s="1">
        <v>2.8338000000000001</v>
      </c>
      <c r="E6042" s="1">
        <v>1.7056</v>
      </c>
      <c r="F6042" s="1">
        <v>-2.1881000000000001E-2</v>
      </c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</row>
    <row r="6043" spans="1:17" x14ac:dyDescent="0.25">
      <c r="A6043" t="str">
        <f t="shared" si="94"/>
        <v>9_273</v>
      </c>
      <c r="B6043" s="1">
        <v>9</v>
      </c>
      <c r="C6043" s="1">
        <v>273</v>
      </c>
      <c r="D6043" s="1">
        <v>2.4020999999999999</v>
      </c>
      <c r="E6043" s="1">
        <v>1.7093</v>
      </c>
      <c r="F6043" s="1">
        <v>-3.8625E-3</v>
      </c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</row>
    <row r="6044" spans="1:17" x14ac:dyDescent="0.25">
      <c r="A6044" t="str">
        <f t="shared" si="94"/>
        <v>9_274</v>
      </c>
      <c r="B6044" s="1">
        <v>9</v>
      </c>
      <c r="C6044" s="1">
        <v>274</v>
      </c>
      <c r="D6044" s="1">
        <v>2.6217999999999999</v>
      </c>
      <c r="E6044" s="1">
        <v>1.7129000000000001</v>
      </c>
      <c r="F6044" s="1">
        <v>2.5787000000000001E-2</v>
      </c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</row>
    <row r="6045" spans="1:17" x14ac:dyDescent="0.25">
      <c r="A6045" t="str">
        <f t="shared" si="94"/>
        <v>9_275</v>
      </c>
      <c r="B6045" s="1">
        <v>9</v>
      </c>
      <c r="C6045" s="1">
        <v>275</v>
      </c>
      <c r="D6045" s="1">
        <v>2.3079000000000001</v>
      </c>
      <c r="E6045" s="1">
        <v>1.7161999999999999</v>
      </c>
      <c r="F6045" s="1">
        <v>4.7153999999999998E-3</v>
      </c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</row>
    <row r="6046" spans="1:17" x14ac:dyDescent="0.25">
      <c r="A6046" t="str">
        <f t="shared" si="94"/>
        <v>9_276</v>
      </c>
      <c r="B6046" s="1">
        <v>9</v>
      </c>
      <c r="C6046" s="1">
        <v>276</v>
      </c>
      <c r="D6046" s="1">
        <v>2.1918000000000002</v>
      </c>
      <c r="E6046" s="1">
        <v>1.7193000000000001</v>
      </c>
      <c r="F6046" s="1">
        <v>9.6912000000000005E-3</v>
      </c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</row>
    <row r="6047" spans="1:17" x14ac:dyDescent="0.25">
      <c r="A6047" t="str">
        <f t="shared" si="94"/>
        <v>9_277</v>
      </c>
      <c r="B6047" s="1">
        <v>9</v>
      </c>
      <c r="C6047" s="1">
        <v>277</v>
      </c>
      <c r="D6047" s="1">
        <v>1.9601999999999999</v>
      </c>
      <c r="E6047" s="1">
        <v>1.7222999999999999</v>
      </c>
      <c r="F6047" s="1">
        <v>1.4963000000000001E-2</v>
      </c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</row>
    <row r="6048" spans="1:17" x14ac:dyDescent="0.25">
      <c r="A6048" t="str">
        <f t="shared" si="94"/>
        <v>9_278</v>
      </c>
      <c r="B6048" s="1">
        <v>9</v>
      </c>
      <c r="C6048" s="1">
        <v>278</v>
      </c>
      <c r="D6048" s="1">
        <v>2.2441</v>
      </c>
      <c r="E6048" s="1">
        <v>1.7252000000000001</v>
      </c>
      <c r="F6048" s="1">
        <v>6.9043999999999998E-3</v>
      </c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</row>
    <row r="6049" spans="1:17" x14ac:dyDescent="0.25">
      <c r="A6049" t="str">
        <f t="shared" si="94"/>
        <v>9_279</v>
      </c>
      <c r="B6049" s="1">
        <v>9</v>
      </c>
      <c r="C6049" s="1">
        <v>279</v>
      </c>
      <c r="D6049" s="1">
        <v>1.9220999999999999</v>
      </c>
      <c r="E6049" s="1">
        <v>1.728</v>
      </c>
      <c r="F6049" s="1">
        <v>-6.4282999999999996E-3</v>
      </c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</row>
    <row r="6050" spans="1:17" x14ac:dyDescent="0.25">
      <c r="A6050" t="str">
        <f t="shared" si="94"/>
        <v>9_280</v>
      </c>
      <c r="B6050" s="1">
        <v>9</v>
      </c>
      <c r="C6050" s="1">
        <v>280</v>
      </c>
      <c r="D6050" s="1">
        <v>1.93</v>
      </c>
      <c r="E6050" s="1">
        <v>1.7309000000000001</v>
      </c>
      <c r="F6050" s="1">
        <v>-2.6363999999999999E-2</v>
      </c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</row>
    <row r="6051" spans="1:17" x14ac:dyDescent="0.25">
      <c r="A6051" t="str">
        <f t="shared" si="94"/>
        <v>9_281</v>
      </c>
      <c r="B6051" s="1">
        <v>9</v>
      </c>
      <c r="C6051" s="1">
        <v>281</v>
      </c>
      <c r="D6051" s="1">
        <v>2.0316999999999998</v>
      </c>
      <c r="E6051" s="1">
        <v>1.7339</v>
      </c>
      <c r="F6051" s="1">
        <v>-7.1612000000000004E-3</v>
      </c>
      <c r="G6051" s="1"/>
      <c r="H6051" s="1"/>
      <c r="I6051" s="1"/>
      <c r="J6051" s="1"/>
      <c r="K6051" s="1"/>
      <c r="L6051" s="1"/>
      <c r="M6051" s="1"/>
      <c r="N6051" s="78"/>
      <c r="O6051" s="1"/>
      <c r="P6051" s="1"/>
      <c r="Q6051" s="1"/>
    </row>
    <row r="6052" spans="1:17" x14ac:dyDescent="0.25">
      <c r="A6052" t="str">
        <f t="shared" si="94"/>
        <v>9_282</v>
      </c>
      <c r="B6052" s="1">
        <v>9</v>
      </c>
      <c r="C6052" s="1">
        <v>282</v>
      </c>
      <c r="D6052" s="1">
        <v>1.8653</v>
      </c>
      <c r="E6052" s="1">
        <v>1.7367999999999999</v>
      </c>
      <c r="F6052" s="1">
        <v>5.6791000000000003E-3</v>
      </c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</row>
    <row r="6053" spans="1:17" x14ac:dyDescent="0.25">
      <c r="A6053" t="str">
        <f t="shared" si="94"/>
        <v>9_283</v>
      </c>
      <c r="B6053" s="1">
        <v>9</v>
      </c>
      <c r="C6053" s="1">
        <v>283</v>
      </c>
      <c r="D6053" s="1">
        <v>2.097</v>
      </c>
      <c r="E6053" s="1">
        <v>1.7397</v>
      </c>
      <c r="F6053" s="1">
        <v>-2.5551000000000001E-2</v>
      </c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</row>
    <row r="6054" spans="1:17" x14ac:dyDescent="0.25">
      <c r="A6054" t="str">
        <f t="shared" si="94"/>
        <v>9_284</v>
      </c>
      <c r="B6054" s="1">
        <v>9</v>
      </c>
      <c r="C6054" s="1">
        <v>284</v>
      </c>
      <c r="D6054" s="1">
        <v>1.7096</v>
      </c>
      <c r="E6054" s="1">
        <v>1.7422</v>
      </c>
      <c r="F6054" s="1">
        <v>-4.8931000000000001E-3</v>
      </c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</row>
    <row r="6055" spans="1:17" x14ac:dyDescent="0.25">
      <c r="A6055" t="str">
        <f t="shared" si="94"/>
        <v>9_285</v>
      </c>
      <c r="B6055" s="1">
        <v>9</v>
      </c>
      <c r="C6055" s="1">
        <v>285</v>
      </c>
      <c r="D6055" s="1">
        <v>1.9202999999999999</v>
      </c>
      <c r="E6055" s="1">
        <v>1.7448999999999999</v>
      </c>
      <c r="F6055" s="1">
        <v>-9.2228000000000004E-4</v>
      </c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</row>
    <row r="6056" spans="1:17" x14ac:dyDescent="0.25">
      <c r="A6056" t="str">
        <f t="shared" si="94"/>
        <v>9_286</v>
      </c>
      <c r="B6056" s="1">
        <v>9</v>
      </c>
      <c r="C6056" s="1">
        <v>286</v>
      </c>
      <c r="D6056" s="1">
        <v>1.7404999999999999</v>
      </c>
      <c r="E6056" s="1">
        <v>1.7476</v>
      </c>
      <c r="F6056" s="1">
        <v>-1.6636000000000001E-2</v>
      </c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</row>
    <row r="6057" spans="1:17" x14ac:dyDescent="0.25">
      <c r="A6057" t="str">
        <f t="shared" si="94"/>
        <v>9_287</v>
      </c>
      <c r="B6057" s="1">
        <v>9</v>
      </c>
      <c r="C6057" s="1">
        <v>287</v>
      </c>
      <c r="D6057" s="1">
        <v>1.5158</v>
      </c>
      <c r="E6057" s="1">
        <v>1.7499</v>
      </c>
      <c r="F6057" s="1">
        <v>-1.8034999999999999E-2</v>
      </c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</row>
    <row r="6058" spans="1:17" x14ac:dyDescent="0.25">
      <c r="A6058" t="str">
        <f t="shared" si="94"/>
        <v>9_288</v>
      </c>
      <c r="B6058" s="1">
        <v>9</v>
      </c>
      <c r="C6058" s="1">
        <v>288</v>
      </c>
      <c r="D6058" s="1">
        <v>1.4714</v>
      </c>
      <c r="E6058" s="1">
        <v>1.7521</v>
      </c>
      <c r="F6058" s="1">
        <v>-1.3589E-2</v>
      </c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</row>
    <row r="6059" spans="1:17" x14ac:dyDescent="0.25">
      <c r="A6059" t="str">
        <f t="shared" si="94"/>
        <v>9_289</v>
      </c>
      <c r="B6059" s="1">
        <v>9</v>
      </c>
      <c r="C6059" s="1">
        <v>289</v>
      </c>
      <c r="D6059" s="1">
        <v>2.2197</v>
      </c>
      <c r="E6059" s="1">
        <v>1.7547999999999999</v>
      </c>
      <c r="F6059" s="1">
        <v>-1.4371999999999999E-2</v>
      </c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</row>
    <row r="6060" spans="1:17" x14ac:dyDescent="0.25">
      <c r="A6060" t="str">
        <f t="shared" si="94"/>
        <v>9_290</v>
      </c>
      <c r="B6060" s="1">
        <v>9</v>
      </c>
      <c r="C6060" s="1">
        <v>290</v>
      </c>
      <c r="D6060" s="1">
        <v>2.2191999999999998</v>
      </c>
      <c r="E6060" s="1">
        <v>1.7581</v>
      </c>
      <c r="F6060" s="1">
        <v>4.4590999999999997E-3</v>
      </c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</row>
    <row r="6061" spans="1:17" x14ac:dyDescent="0.25">
      <c r="A6061" t="str">
        <f t="shared" si="94"/>
        <v>9_291</v>
      </c>
      <c r="B6061" s="1">
        <v>9</v>
      </c>
      <c r="C6061" s="1">
        <v>291</v>
      </c>
      <c r="D6061" s="1">
        <v>2.3574000000000002</v>
      </c>
      <c r="E6061" s="1">
        <v>1.7616000000000001</v>
      </c>
      <c r="F6061" s="1">
        <v>3.8175000000000001E-2</v>
      </c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</row>
    <row r="6062" spans="1:17" x14ac:dyDescent="0.25">
      <c r="A6062" t="str">
        <f t="shared" si="94"/>
        <v>9_292</v>
      </c>
      <c r="B6062" s="1">
        <v>9</v>
      </c>
      <c r="C6062" s="1">
        <v>292</v>
      </c>
      <c r="D6062" s="1">
        <v>2.6715</v>
      </c>
      <c r="E6062" s="1">
        <v>1.7655000000000001</v>
      </c>
      <c r="F6062" s="1">
        <v>-2.7215E-2</v>
      </c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</row>
    <row r="6063" spans="1:17" x14ac:dyDescent="0.25">
      <c r="A6063" t="str">
        <f t="shared" si="94"/>
        <v>9_293</v>
      </c>
      <c r="B6063" s="1">
        <v>9</v>
      </c>
      <c r="C6063" s="1">
        <v>293</v>
      </c>
      <c r="D6063" s="1">
        <v>2.6583000000000001</v>
      </c>
      <c r="E6063" s="1">
        <v>1.7695000000000001</v>
      </c>
      <c r="F6063" s="1">
        <v>-4.0807999999999999E-3</v>
      </c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</row>
    <row r="6064" spans="1:17" x14ac:dyDescent="0.25">
      <c r="A6064" t="str">
        <f t="shared" si="94"/>
        <v>9_294</v>
      </c>
      <c r="B6064" s="1">
        <v>9</v>
      </c>
      <c r="C6064" s="1">
        <v>294</v>
      </c>
      <c r="D6064" s="1">
        <v>2.5255999999999998</v>
      </c>
      <c r="E6064" s="1">
        <v>1.7734000000000001</v>
      </c>
      <c r="F6064" s="1">
        <v>-9.3878E-3</v>
      </c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</row>
    <row r="6065" spans="1:17" x14ac:dyDescent="0.25">
      <c r="A6065" t="str">
        <f t="shared" si="94"/>
        <v>9_295</v>
      </c>
      <c r="B6065" s="1">
        <v>9</v>
      </c>
      <c r="C6065" s="1">
        <v>295</v>
      </c>
      <c r="D6065" s="1">
        <v>1.8702000000000001</v>
      </c>
      <c r="E6065" s="1">
        <v>1.7767999999999999</v>
      </c>
      <c r="F6065" s="1">
        <v>-6.2772000000000001E-3</v>
      </c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</row>
    <row r="6066" spans="1:17" x14ac:dyDescent="0.25">
      <c r="A6066" t="str">
        <f t="shared" si="94"/>
        <v>9_296</v>
      </c>
      <c r="B6066" s="1">
        <v>9</v>
      </c>
      <c r="C6066" s="1">
        <v>296</v>
      </c>
      <c r="D6066" s="1">
        <v>1.9419</v>
      </c>
      <c r="E6066" s="1">
        <v>1.7797000000000001</v>
      </c>
      <c r="F6066" s="1">
        <v>-9.9475999999999992E-3</v>
      </c>
      <c r="G6066" s="1"/>
      <c r="H6066" s="1"/>
      <c r="I6066" s="1"/>
      <c r="J6066" s="1"/>
      <c r="K6066" s="1"/>
      <c r="L6066" s="1"/>
      <c r="M6066" s="1"/>
      <c r="N6066" s="78"/>
      <c r="O6066" s="1"/>
      <c r="P6066" s="1"/>
      <c r="Q6066" s="1"/>
    </row>
    <row r="6067" spans="1:17" x14ac:dyDescent="0.25">
      <c r="A6067" t="str">
        <f t="shared" si="94"/>
        <v>9_297</v>
      </c>
      <c r="B6067" s="1">
        <v>9</v>
      </c>
      <c r="C6067" s="1">
        <v>297</v>
      </c>
      <c r="D6067" s="1">
        <v>1.6868000000000001</v>
      </c>
      <c r="E6067" s="1">
        <v>1.7824</v>
      </c>
      <c r="F6067" s="1">
        <v>-7.1186999999999997E-4</v>
      </c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</row>
    <row r="6068" spans="1:17" x14ac:dyDescent="0.25">
      <c r="A6068" t="str">
        <f t="shared" si="94"/>
        <v>9_298</v>
      </c>
      <c r="B6068" s="1">
        <v>9</v>
      </c>
      <c r="C6068" s="1">
        <v>298</v>
      </c>
      <c r="D6068" s="1">
        <v>1.6398999999999999</v>
      </c>
      <c r="E6068" s="1">
        <v>1.7850999999999999</v>
      </c>
      <c r="F6068" s="1">
        <v>1.1072E-2</v>
      </c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</row>
    <row r="6069" spans="1:17" x14ac:dyDescent="0.25">
      <c r="A6069" t="str">
        <f t="shared" si="94"/>
        <v>9_299</v>
      </c>
      <c r="B6069" s="1">
        <v>9</v>
      </c>
      <c r="C6069" s="1">
        <v>299</v>
      </c>
      <c r="D6069" s="1">
        <v>1.109</v>
      </c>
      <c r="E6069" s="1">
        <v>1.7871999999999999</v>
      </c>
      <c r="F6069" s="1">
        <v>-2.0291E-2</v>
      </c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</row>
    <row r="6070" spans="1:17" x14ac:dyDescent="0.25">
      <c r="A6070" t="str">
        <f t="shared" si="94"/>
        <v>9_300</v>
      </c>
      <c r="B6070" s="1">
        <v>9</v>
      </c>
      <c r="C6070" s="1">
        <v>300</v>
      </c>
      <c r="D6070" s="1">
        <v>0.87368999999999997</v>
      </c>
      <c r="E6070" s="1">
        <v>1.7887999999999999</v>
      </c>
      <c r="F6070" s="1">
        <v>2.7806999999999998E-2</v>
      </c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</row>
    <row r="6071" spans="1:17" x14ac:dyDescent="0.25">
      <c r="A6071" t="str">
        <f t="shared" si="94"/>
        <v>9_301</v>
      </c>
      <c r="B6071" s="1">
        <v>9</v>
      </c>
      <c r="C6071" s="1">
        <v>301</v>
      </c>
      <c r="D6071" s="1">
        <v>0.68523999999999996</v>
      </c>
      <c r="E6071" s="1">
        <v>1.7899</v>
      </c>
      <c r="F6071" s="1">
        <v>-2.6728999999999999E-2</v>
      </c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</row>
    <row r="6072" spans="1:17" x14ac:dyDescent="0.25">
      <c r="A6072" t="str">
        <f t="shared" si="94"/>
        <v>9_302</v>
      </c>
      <c r="B6072" s="1">
        <v>9</v>
      </c>
      <c r="C6072" s="1">
        <v>302</v>
      </c>
      <c r="D6072" s="1">
        <v>1.1852</v>
      </c>
      <c r="E6072" s="1">
        <v>1.7916000000000001</v>
      </c>
      <c r="F6072" s="1">
        <v>2.6580000000000002E-3</v>
      </c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</row>
    <row r="6073" spans="1:17" x14ac:dyDescent="0.25">
      <c r="A6073" t="str">
        <f t="shared" si="94"/>
        <v>9_303</v>
      </c>
      <c r="B6073" s="1">
        <v>9</v>
      </c>
      <c r="C6073" s="1">
        <v>303</v>
      </c>
      <c r="D6073" s="1">
        <v>0.99712000000000001</v>
      </c>
      <c r="E6073" s="1">
        <v>1.7930999999999999</v>
      </c>
      <c r="F6073" s="1">
        <v>4.9604999999999996E-3</v>
      </c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</row>
    <row r="6074" spans="1:17" x14ac:dyDescent="0.25">
      <c r="A6074" t="str">
        <f t="shared" si="94"/>
        <v>9_304</v>
      </c>
      <c r="B6074" s="1">
        <v>9</v>
      </c>
      <c r="C6074" s="1">
        <v>304</v>
      </c>
      <c r="D6074" s="1">
        <v>1.1504000000000001</v>
      </c>
      <c r="E6074" s="1">
        <v>1.7946</v>
      </c>
      <c r="F6074" s="1">
        <v>1.7489000000000001E-3</v>
      </c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</row>
    <row r="6075" spans="1:17" x14ac:dyDescent="0.25">
      <c r="A6075" t="str">
        <f t="shared" si="94"/>
        <v>9_305</v>
      </c>
      <c r="B6075" s="1">
        <v>9</v>
      </c>
      <c r="C6075" s="1">
        <v>305</v>
      </c>
      <c r="D6075" s="1">
        <v>0.55727000000000004</v>
      </c>
      <c r="E6075" s="1">
        <v>1.7959000000000001</v>
      </c>
      <c r="F6075" s="1">
        <v>-3.6935000000000003E-2</v>
      </c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</row>
    <row r="6076" spans="1:17" x14ac:dyDescent="0.25">
      <c r="A6076" t="str">
        <f t="shared" si="94"/>
        <v>9_306</v>
      </c>
      <c r="B6076" s="1">
        <v>9</v>
      </c>
      <c r="C6076" s="1">
        <v>306</v>
      </c>
      <c r="D6076" s="1">
        <v>0.46074999999999999</v>
      </c>
      <c r="E6076" s="1">
        <v>1.7967</v>
      </c>
      <c r="F6076" s="1">
        <v>-1.3808000000000001E-2</v>
      </c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</row>
    <row r="6077" spans="1:17" x14ac:dyDescent="0.25">
      <c r="A6077" t="str">
        <f t="shared" si="94"/>
        <v>9_307</v>
      </c>
      <c r="B6077" s="1">
        <v>9</v>
      </c>
      <c r="C6077" s="1">
        <v>307</v>
      </c>
      <c r="D6077" s="1">
        <v>0.44445000000000001</v>
      </c>
      <c r="E6077" s="1">
        <v>1.7971999999999999</v>
      </c>
      <c r="F6077" s="1">
        <v>1.5188999999999999E-2</v>
      </c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</row>
    <row r="6078" spans="1:17" x14ac:dyDescent="0.25">
      <c r="A6078" t="str">
        <f t="shared" si="94"/>
        <v>9_308</v>
      </c>
      <c r="B6078" s="1">
        <v>9</v>
      </c>
      <c r="C6078" s="1">
        <v>308</v>
      </c>
      <c r="D6078" s="1">
        <v>0.38496999999999998</v>
      </c>
      <c r="E6078" s="1">
        <v>1.7979000000000001</v>
      </c>
      <c r="F6078" s="1">
        <v>1.5169999999999999E-2</v>
      </c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</row>
    <row r="6079" spans="1:17" x14ac:dyDescent="0.25">
      <c r="A6079" t="str">
        <f t="shared" si="94"/>
        <v>9_309</v>
      </c>
      <c r="B6079" s="1">
        <v>9</v>
      </c>
      <c r="C6079" s="1">
        <v>309</v>
      </c>
      <c r="D6079" s="1">
        <v>0.46786</v>
      </c>
      <c r="E6079" s="1">
        <v>1.7983</v>
      </c>
      <c r="F6079" s="1">
        <v>1.5367E-2</v>
      </c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</row>
    <row r="6080" spans="1:17" x14ac:dyDescent="0.25">
      <c r="A6080" t="str">
        <f t="shared" si="94"/>
        <v>9_310</v>
      </c>
      <c r="B6080" s="1">
        <v>9</v>
      </c>
      <c r="C6080" s="1">
        <v>310</v>
      </c>
      <c r="D6080" s="1">
        <v>0.19236</v>
      </c>
      <c r="E6080" s="1">
        <v>1.7989999999999999</v>
      </c>
      <c r="F6080" s="1">
        <v>-1.0314E-2</v>
      </c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</row>
    <row r="6081" spans="1:17" x14ac:dyDescent="0.25">
      <c r="A6081" t="str">
        <f t="shared" si="94"/>
        <v>9_311</v>
      </c>
      <c r="B6081" s="1">
        <v>9</v>
      </c>
      <c r="C6081" s="1">
        <v>311</v>
      </c>
      <c r="D6081" s="1">
        <v>0.40223999999999999</v>
      </c>
      <c r="E6081" s="1">
        <v>1.7991999999999999</v>
      </c>
      <c r="F6081" s="1">
        <v>-2.5307E-2</v>
      </c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</row>
    <row r="6082" spans="1:17" x14ac:dyDescent="0.25">
      <c r="A6082" t="str">
        <f t="shared" si="94"/>
        <v>9_312</v>
      </c>
      <c r="B6082" s="1">
        <v>9</v>
      </c>
      <c r="C6082" s="1">
        <v>312</v>
      </c>
      <c r="D6082" s="1">
        <v>0.34462999999999999</v>
      </c>
      <c r="E6082" s="1">
        <v>1.7998000000000001</v>
      </c>
      <c r="F6082" s="1">
        <v>7.4303999999999999E-5</v>
      </c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</row>
    <row r="6083" spans="1:17" x14ac:dyDescent="0.25">
      <c r="A6083" t="str">
        <f t="shared" ref="A6083:A6146" si="95">B6083&amp;"_"&amp;C6083</f>
        <v>9_313</v>
      </c>
      <c r="B6083" s="1">
        <v>9</v>
      </c>
      <c r="C6083" s="1">
        <v>313</v>
      </c>
      <c r="D6083" s="1">
        <v>0.11962</v>
      </c>
      <c r="E6083" s="1">
        <v>1.8001</v>
      </c>
      <c r="F6083" s="1">
        <v>-4.5469999999999998E-3</v>
      </c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</row>
    <row r="6084" spans="1:17" x14ac:dyDescent="0.25">
      <c r="A6084" t="str">
        <f t="shared" si="95"/>
        <v>9_314</v>
      </c>
      <c r="B6084" s="1">
        <v>9</v>
      </c>
      <c r="C6084" s="1">
        <v>314</v>
      </c>
      <c r="D6084" s="1">
        <v>-6.7283999999999997E-2</v>
      </c>
      <c r="E6084" s="1">
        <v>1.8001</v>
      </c>
      <c r="F6084" s="1">
        <v>1.513E-3</v>
      </c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</row>
    <row r="6085" spans="1:17" x14ac:dyDescent="0.25">
      <c r="A6085" t="str">
        <f t="shared" si="95"/>
        <v>9_315</v>
      </c>
      <c r="B6085" s="1">
        <v>9</v>
      </c>
      <c r="C6085" s="1">
        <v>315</v>
      </c>
      <c r="D6085" s="1">
        <v>-0.26062999999999997</v>
      </c>
      <c r="E6085" s="1">
        <v>1.7998000000000001</v>
      </c>
      <c r="F6085" s="1">
        <v>1.8717000000000001E-2</v>
      </c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</row>
    <row r="6086" spans="1:17" x14ac:dyDescent="0.25">
      <c r="A6086" t="str">
        <f t="shared" si="95"/>
        <v>9_316</v>
      </c>
      <c r="B6086" s="1">
        <v>9</v>
      </c>
      <c r="C6086" s="1">
        <v>316</v>
      </c>
      <c r="D6086" s="1">
        <v>-0.34094000000000002</v>
      </c>
      <c r="E6086" s="1">
        <v>1.7992999999999999</v>
      </c>
      <c r="F6086" s="1">
        <v>-1.1557E-2</v>
      </c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</row>
    <row r="6087" spans="1:17" x14ac:dyDescent="0.25">
      <c r="A6087" t="str">
        <f t="shared" si="95"/>
        <v>9_317</v>
      </c>
      <c r="B6087" s="1">
        <v>9</v>
      </c>
      <c r="C6087" s="1">
        <v>317</v>
      </c>
      <c r="D6087" s="1">
        <v>-0.64609000000000005</v>
      </c>
      <c r="E6087" s="1">
        <v>1.7983</v>
      </c>
      <c r="F6087" s="1">
        <v>-1.6138E-2</v>
      </c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</row>
    <row r="6088" spans="1:17" x14ac:dyDescent="0.25">
      <c r="A6088" t="str">
        <f t="shared" si="95"/>
        <v>9_318</v>
      </c>
      <c r="B6088" s="1">
        <v>9</v>
      </c>
      <c r="C6088" s="1">
        <v>318</v>
      </c>
      <c r="D6088" s="1">
        <v>-0.19978000000000001</v>
      </c>
      <c r="E6088" s="1">
        <v>1.7977000000000001</v>
      </c>
      <c r="F6088" s="1">
        <v>-2.4968E-3</v>
      </c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</row>
    <row r="6089" spans="1:17" x14ac:dyDescent="0.25">
      <c r="A6089" t="str">
        <f t="shared" si="95"/>
        <v>9_319</v>
      </c>
      <c r="B6089" s="1">
        <v>9</v>
      </c>
      <c r="C6089" s="1">
        <v>319</v>
      </c>
      <c r="D6089" s="1">
        <v>-0.64268000000000003</v>
      </c>
      <c r="E6089" s="1">
        <v>1.7968999999999999</v>
      </c>
      <c r="F6089" s="1">
        <v>-4.9631000000000002E-2</v>
      </c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</row>
    <row r="6090" spans="1:17" x14ac:dyDescent="0.25">
      <c r="A6090" t="str">
        <f t="shared" si="95"/>
        <v>9_320</v>
      </c>
      <c r="B6090" s="1">
        <v>9</v>
      </c>
      <c r="C6090" s="1">
        <v>320</v>
      </c>
      <c r="D6090" s="1">
        <v>-0.34494000000000002</v>
      </c>
      <c r="E6090" s="1">
        <v>1.7961</v>
      </c>
      <c r="F6090" s="1">
        <v>6.9388000000000002E-3</v>
      </c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</row>
    <row r="6091" spans="1:17" x14ac:dyDescent="0.25">
      <c r="A6091" t="str">
        <f t="shared" si="95"/>
        <v>9_321</v>
      </c>
      <c r="B6091" s="1">
        <v>9</v>
      </c>
      <c r="C6091" s="1">
        <v>321</v>
      </c>
      <c r="D6091" s="1">
        <v>-0.19374</v>
      </c>
      <c r="E6091" s="1">
        <v>1.7957000000000001</v>
      </c>
      <c r="F6091" s="1">
        <v>2.4476999999999999E-2</v>
      </c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</row>
    <row r="6092" spans="1:17" x14ac:dyDescent="0.25">
      <c r="A6092" t="str">
        <f t="shared" si="95"/>
        <v>9_322</v>
      </c>
      <c r="B6092" s="1">
        <v>9</v>
      </c>
      <c r="C6092" s="1">
        <v>322</v>
      </c>
      <c r="D6092" s="1">
        <v>1.5613999999999999E-2</v>
      </c>
      <c r="E6092" s="1">
        <v>1.7952999999999999</v>
      </c>
      <c r="F6092" s="1">
        <v>1.5252999999999999E-2</v>
      </c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</row>
    <row r="6093" spans="1:17" x14ac:dyDescent="0.25">
      <c r="A6093" t="str">
        <f t="shared" si="95"/>
        <v>9_323</v>
      </c>
      <c r="B6093" s="1">
        <v>9</v>
      </c>
      <c r="C6093" s="1">
        <v>323</v>
      </c>
      <c r="D6093" s="1">
        <v>0.25497999999999998</v>
      </c>
      <c r="E6093" s="1">
        <v>1.7956000000000001</v>
      </c>
      <c r="F6093" s="1">
        <v>2.0271999999999998E-2</v>
      </c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</row>
    <row r="6094" spans="1:17" x14ac:dyDescent="0.25">
      <c r="A6094" t="str">
        <f t="shared" si="95"/>
        <v>9_324</v>
      </c>
      <c r="B6094" s="1">
        <v>9</v>
      </c>
      <c r="C6094" s="1">
        <v>324</v>
      </c>
      <c r="D6094" s="1">
        <v>0.10637000000000001</v>
      </c>
      <c r="E6094" s="1">
        <v>1.7959000000000001</v>
      </c>
      <c r="F6094" s="1">
        <v>-2.9418999999999999E-3</v>
      </c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</row>
    <row r="6095" spans="1:17" x14ac:dyDescent="0.25">
      <c r="A6095" t="str">
        <f t="shared" si="95"/>
        <v>9_325</v>
      </c>
      <c r="B6095" s="1">
        <v>9</v>
      </c>
      <c r="C6095" s="1">
        <v>325</v>
      </c>
      <c r="D6095" s="1">
        <v>0.30421999999999999</v>
      </c>
      <c r="E6095" s="1">
        <v>1.796</v>
      </c>
      <c r="F6095" s="1">
        <v>-4.4111000000000003E-3</v>
      </c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</row>
    <row r="6096" spans="1:17" x14ac:dyDescent="0.25">
      <c r="A6096" t="str">
        <f t="shared" si="95"/>
        <v>9_326</v>
      </c>
      <c r="B6096" s="1">
        <v>9</v>
      </c>
      <c r="C6096" s="1">
        <v>326</v>
      </c>
      <c r="D6096" s="1">
        <v>1.1336999999999999</v>
      </c>
      <c r="E6096" s="1">
        <v>1.7969999999999999</v>
      </c>
      <c r="F6096" s="1">
        <v>1.4093E-2</v>
      </c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</row>
    <row r="6097" spans="1:17" x14ac:dyDescent="0.25">
      <c r="A6097" t="str">
        <f t="shared" si="95"/>
        <v>9_327</v>
      </c>
      <c r="B6097" s="1">
        <v>9</v>
      </c>
      <c r="C6097" s="1">
        <v>327</v>
      </c>
      <c r="D6097" s="1">
        <v>1.2914000000000001</v>
      </c>
      <c r="E6097" s="1">
        <v>1.7988</v>
      </c>
      <c r="F6097" s="1">
        <v>-2.4989999999999999E-3</v>
      </c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</row>
    <row r="6098" spans="1:17" x14ac:dyDescent="0.25">
      <c r="A6098" t="str">
        <f t="shared" si="95"/>
        <v>9_328</v>
      </c>
      <c r="B6098" s="1">
        <v>9</v>
      </c>
      <c r="C6098" s="1">
        <v>328</v>
      </c>
      <c r="D6098" s="1">
        <v>1.4184000000000001</v>
      </c>
      <c r="E6098" s="1">
        <v>1.8009999999999999</v>
      </c>
      <c r="F6098" s="1">
        <v>2.0575E-2</v>
      </c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</row>
    <row r="6099" spans="1:17" x14ac:dyDescent="0.25">
      <c r="A6099" t="str">
        <f t="shared" si="95"/>
        <v>9_329</v>
      </c>
      <c r="B6099" s="1">
        <v>9</v>
      </c>
      <c r="C6099" s="1">
        <v>329</v>
      </c>
      <c r="D6099" s="1">
        <v>1.6086</v>
      </c>
      <c r="E6099" s="1">
        <v>1.8031999999999999</v>
      </c>
      <c r="F6099" s="1">
        <v>1.6812000000000001E-2</v>
      </c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</row>
    <row r="6100" spans="1:17" x14ac:dyDescent="0.25">
      <c r="A6100" t="str">
        <f t="shared" si="95"/>
        <v>9_330</v>
      </c>
      <c r="B6100" s="1">
        <v>9</v>
      </c>
      <c r="C6100" s="1">
        <v>330</v>
      </c>
      <c r="D6100" s="1">
        <v>1.7331000000000001</v>
      </c>
      <c r="E6100" s="1">
        <v>1.8058000000000001</v>
      </c>
      <c r="F6100" s="1">
        <v>-2.1651E-2</v>
      </c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</row>
    <row r="6101" spans="1:17" x14ac:dyDescent="0.25">
      <c r="A6101" t="str">
        <f t="shared" si="95"/>
        <v>9_331</v>
      </c>
      <c r="B6101" s="1">
        <v>9</v>
      </c>
      <c r="C6101" s="1">
        <v>331</v>
      </c>
      <c r="D6101" s="1">
        <v>1.9383999999999999</v>
      </c>
      <c r="E6101" s="1">
        <v>1.8086</v>
      </c>
      <c r="F6101" s="1">
        <v>-1.0876E-2</v>
      </c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</row>
    <row r="6102" spans="1:17" x14ac:dyDescent="0.25">
      <c r="A6102" t="str">
        <f t="shared" si="95"/>
        <v>9_332</v>
      </c>
      <c r="B6102" s="1">
        <v>9</v>
      </c>
      <c r="C6102" s="1">
        <v>332</v>
      </c>
      <c r="D6102" s="1">
        <v>1.8465</v>
      </c>
      <c r="E6102" s="1">
        <v>1.8113999999999999</v>
      </c>
      <c r="F6102" s="1">
        <v>-1.081E-2</v>
      </c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</row>
    <row r="6103" spans="1:17" x14ac:dyDescent="0.25">
      <c r="A6103" t="str">
        <f t="shared" si="95"/>
        <v>9_333</v>
      </c>
      <c r="B6103" s="1">
        <v>9</v>
      </c>
      <c r="C6103" s="1">
        <v>333</v>
      </c>
      <c r="D6103" s="1">
        <v>1.9232</v>
      </c>
      <c r="E6103" s="1">
        <v>1.8142</v>
      </c>
      <c r="F6103" s="1">
        <v>-8.7642999999999992E-3</v>
      </c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</row>
    <row r="6104" spans="1:17" x14ac:dyDescent="0.25">
      <c r="A6104" t="str">
        <f t="shared" si="95"/>
        <v>9_334</v>
      </c>
      <c r="B6104" s="1">
        <v>9</v>
      </c>
      <c r="C6104" s="1">
        <v>334</v>
      </c>
      <c r="D6104" s="1">
        <v>2.3866000000000001</v>
      </c>
      <c r="E6104" s="1">
        <v>1.8173999999999999</v>
      </c>
      <c r="F6104" s="1">
        <v>1.1816999999999999E-2</v>
      </c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</row>
    <row r="6105" spans="1:17" x14ac:dyDescent="0.25">
      <c r="A6105" t="str">
        <f t="shared" si="95"/>
        <v>9_335</v>
      </c>
      <c r="B6105" s="1">
        <v>9</v>
      </c>
      <c r="C6105" s="1">
        <v>335</v>
      </c>
      <c r="D6105" s="1">
        <v>2.8929</v>
      </c>
      <c r="E6105" s="1">
        <v>1.8216000000000001</v>
      </c>
      <c r="F6105" s="1">
        <v>5.5953000000000001E-3</v>
      </c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</row>
    <row r="6106" spans="1:17" x14ac:dyDescent="0.25">
      <c r="A6106" t="str">
        <f t="shared" si="95"/>
        <v>9_336</v>
      </c>
      <c r="B6106" s="1">
        <v>9</v>
      </c>
      <c r="C6106" s="1">
        <v>336</v>
      </c>
      <c r="D6106" s="1">
        <v>2.9064000000000001</v>
      </c>
      <c r="E6106" s="1">
        <v>1.8259000000000001</v>
      </c>
      <c r="F6106" s="1">
        <v>-7.4229999999999999E-3</v>
      </c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</row>
    <row r="6107" spans="1:17" x14ac:dyDescent="0.25">
      <c r="A6107" t="str">
        <f t="shared" si="95"/>
        <v>9_337</v>
      </c>
      <c r="B6107" s="1">
        <v>9</v>
      </c>
      <c r="C6107" s="1">
        <v>337</v>
      </c>
      <c r="D6107" s="1">
        <v>3.0981000000000001</v>
      </c>
      <c r="E6107" s="1">
        <v>1.8304</v>
      </c>
      <c r="F6107" s="1">
        <v>5.6137000000000001E-3</v>
      </c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</row>
    <row r="6108" spans="1:17" x14ac:dyDescent="0.25">
      <c r="A6108" t="str">
        <f t="shared" si="95"/>
        <v>9_338</v>
      </c>
      <c r="B6108" s="1">
        <v>9</v>
      </c>
      <c r="C6108" s="1">
        <v>338</v>
      </c>
      <c r="D6108" s="1">
        <v>2.6059999999999999</v>
      </c>
      <c r="E6108" s="1">
        <v>1.8348</v>
      </c>
      <c r="F6108" s="1">
        <v>-2.6426999999999999E-2</v>
      </c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</row>
    <row r="6109" spans="1:17" x14ac:dyDescent="0.25">
      <c r="A6109" t="str">
        <f t="shared" si="95"/>
        <v>9_339</v>
      </c>
      <c r="B6109" s="1">
        <v>9</v>
      </c>
      <c r="C6109" s="1">
        <v>339</v>
      </c>
      <c r="D6109" s="1">
        <v>2.1757</v>
      </c>
      <c r="E6109" s="1">
        <v>1.8385</v>
      </c>
      <c r="F6109" s="1">
        <v>1.0376999999999999E-3</v>
      </c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</row>
    <row r="6110" spans="1:17" x14ac:dyDescent="0.25">
      <c r="A6110" t="str">
        <f t="shared" si="95"/>
        <v>9_340</v>
      </c>
      <c r="B6110" s="1">
        <v>9</v>
      </c>
      <c r="C6110" s="1">
        <v>340</v>
      </c>
      <c r="D6110" s="1">
        <v>2.3774000000000002</v>
      </c>
      <c r="E6110" s="1">
        <v>1.8421000000000001</v>
      </c>
      <c r="F6110" s="1">
        <v>7.9112999999999996E-3</v>
      </c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</row>
    <row r="6111" spans="1:17" x14ac:dyDescent="0.25">
      <c r="A6111" t="str">
        <f t="shared" si="95"/>
        <v>9_341</v>
      </c>
      <c r="B6111" s="1">
        <v>9</v>
      </c>
      <c r="C6111" s="1">
        <v>341</v>
      </c>
      <c r="D6111" s="1">
        <v>1.9195</v>
      </c>
      <c r="E6111" s="1">
        <v>1.8453999999999999</v>
      </c>
      <c r="F6111" s="1">
        <v>2.1284999999999998E-2</v>
      </c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</row>
    <row r="6112" spans="1:17" x14ac:dyDescent="0.25">
      <c r="A6112" t="str">
        <f t="shared" si="95"/>
        <v>9_342</v>
      </c>
      <c r="B6112" s="1">
        <v>9</v>
      </c>
      <c r="C6112" s="1">
        <v>342</v>
      </c>
      <c r="D6112" s="1">
        <v>2.1511999999999998</v>
      </c>
      <c r="E6112" s="1">
        <v>1.8484</v>
      </c>
      <c r="F6112" s="1">
        <v>1.3767E-2</v>
      </c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</row>
    <row r="6113" spans="1:17" x14ac:dyDescent="0.25">
      <c r="A6113" t="str">
        <f t="shared" si="95"/>
        <v>9_343</v>
      </c>
      <c r="B6113" s="1">
        <v>9</v>
      </c>
      <c r="C6113" s="1">
        <v>343</v>
      </c>
      <c r="D6113" s="1">
        <v>2.3513999999999999</v>
      </c>
      <c r="E6113" s="1">
        <v>1.8519000000000001</v>
      </c>
      <c r="F6113" s="1">
        <v>-3.3639000000000002E-2</v>
      </c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</row>
    <row r="6114" spans="1:17" x14ac:dyDescent="0.25">
      <c r="A6114" t="str">
        <f t="shared" si="95"/>
        <v>9_344</v>
      </c>
      <c r="B6114" s="1">
        <v>9</v>
      </c>
      <c r="C6114" s="1">
        <v>344</v>
      </c>
      <c r="D6114" s="1">
        <v>2.4135</v>
      </c>
      <c r="E6114" s="1">
        <v>1.8555999999999999</v>
      </c>
      <c r="F6114" s="1">
        <v>-2.1262E-2</v>
      </c>
      <c r="G6114" s="1"/>
      <c r="H6114" s="1"/>
      <c r="I6114" s="1"/>
      <c r="J6114" s="1"/>
      <c r="K6114" s="1"/>
      <c r="L6114" s="1"/>
      <c r="M6114" s="1"/>
      <c r="N6114" s="1"/>
      <c r="O6114" s="78"/>
      <c r="P6114" s="1"/>
      <c r="Q6114" s="1"/>
    </row>
    <row r="6115" spans="1:17" x14ac:dyDescent="0.25">
      <c r="A6115" t="str">
        <f t="shared" si="95"/>
        <v>9_345</v>
      </c>
      <c r="B6115" s="1">
        <v>9</v>
      </c>
      <c r="C6115" s="1">
        <v>345</v>
      </c>
      <c r="D6115" s="1">
        <v>2.7174999999999998</v>
      </c>
      <c r="E6115" s="1">
        <v>1.8595999999999999</v>
      </c>
      <c r="F6115" s="1">
        <v>-2.9459E-3</v>
      </c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</row>
    <row r="6116" spans="1:17" x14ac:dyDescent="0.25">
      <c r="A6116" t="str">
        <f t="shared" si="95"/>
        <v>9_346</v>
      </c>
      <c r="B6116" s="1">
        <v>9</v>
      </c>
      <c r="C6116" s="1">
        <v>346</v>
      </c>
      <c r="D6116" s="1">
        <v>3.0874000000000001</v>
      </c>
      <c r="E6116" s="1">
        <v>1.8642000000000001</v>
      </c>
      <c r="F6116" s="1">
        <v>4.8424999999999996E-3</v>
      </c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</row>
    <row r="6117" spans="1:17" x14ac:dyDescent="0.25">
      <c r="A6117" t="str">
        <f t="shared" si="95"/>
        <v>9_347</v>
      </c>
      <c r="B6117" s="1">
        <v>9</v>
      </c>
      <c r="C6117" s="1">
        <v>347</v>
      </c>
      <c r="D6117" s="1">
        <v>3.4963000000000002</v>
      </c>
      <c r="E6117" s="1">
        <v>1.8694999999999999</v>
      </c>
      <c r="F6117" s="1">
        <v>2.0070000000000001E-3</v>
      </c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</row>
    <row r="6118" spans="1:17" x14ac:dyDescent="0.25">
      <c r="A6118" t="str">
        <f t="shared" si="95"/>
        <v>9_348</v>
      </c>
      <c r="B6118" s="1">
        <v>9</v>
      </c>
      <c r="C6118" s="1">
        <v>348</v>
      </c>
      <c r="D6118" s="1">
        <v>3.2669999999999999</v>
      </c>
      <c r="E6118" s="1">
        <v>1.8749</v>
      </c>
      <c r="F6118" s="1">
        <v>9.4455000000000008E-3</v>
      </c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</row>
    <row r="6119" spans="1:17" x14ac:dyDescent="0.25">
      <c r="A6119" t="str">
        <f t="shared" si="95"/>
        <v>9_349</v>
      </c>
      <c r="B6119" s="1">
        <v>9</v>
      </c>
      <c r="C6119" s="1">
        <v>349</v>
      </c>
      <c r="D6119" s="1">
        <v>3.7334999999999998</v>
      </c>
      <c r="E6119" s="1">
        <v>1.8804000000000001</v>
      </c>
      <c r="F6119" s="1">
        <v>1.0052E-2</v>
      </c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</row>
    <row r="6120" spans="1:17" x14ac:dyDescent="0.25">
      <c r="A6120" t="str">
        <f t="shared" si="95"/>
        <v>9_350</v>
      </c>
      <c r="B6120" s="1">
        <v>9</v>
      </c>
      <c r="C6120" s="1">
        <v>350</v>
      </c>
      <c r="D6120" s="1">
        <v>3.7324999999999999</v>
      </c>
      <c r="E6120" s="1">
        <v>1.8865000000000001</v>
      </c>
      <c r="F6120" s="1">
        <v>7.5599000000000006E-5</v>
      </c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</row>
    <row r="6121" spans="1:17" x14ac:dyDescent="0.25">
      <c r="A6121" t="str">
        <f t="shared" si="95"/>
        <v>9_351</v>
      </c>
      <c r="B6121" s="1">
        <v>9</v>
      </c>
      <c r="C6121" s="1">
        <v>351</v>
      </c>
      <c r="D6121" s="1">
        <v>4.1681999999999997</v>
      </c>
      <c r="E6121" s="1">
        <v>1.8928</v>
      </c>
      <c r="F6121" s="1">
        <v>-1.2838999999999999E-3</v>
      </c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</row>
    <row r="6122" spans="1:17" x14ac:dyDescent="0.25">
      <c r="A6122" t="str">
        <f t="shared" si="95"/>
        <v>9_352</v>
      </c>
      <c r="B6122" s="1">
        <v>9</v>
      </c>
      <c r="C6122" s="1">
        <v>352</v>
      </c>
      <c r="D6122" s="1">
        <v>4.4954000000000001</v>
      </c>
      <c r="E6122" s="1">
        <v>1.8998999999999999</v>
      </c>
      <c r="F6122" s="1">
        <v>1.7484E-2</v>
      </c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</row>
    <row r="6123" spans="1:17" x14ac:dyDescent="0.25">
      <c r="A6123" t="str">
        <f t="shared" si="95"/>
        <v>9_353</v>
      </c>
      <c r="B6123" s="1">
        <v>9</v>
      </c>
      <c r="C6123" s="1">
        <v>353</v>
      </c>
      <c r="D6123" s="1">
        <v>4.5876999999999999</v>
      </c>
      <c r="E6123" s="1">
        <v>1.9073</v>
      </c>
      <c r="F6123" s="1">
        <v>1.9035E-2</v>
      </c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</row>
    <row r="6124" spans="1:17" x14ac:dyDescent="0.25">
      <c r="A6124" t="str">
        <f t="shared" si="95"/>
        <v>9_354</v>
      </c>
      <c r="B6124" s="1">
        <v>9</v>
      </c>
      <c r="C6124" s="1">
        <v>354</v>
      </c>
      <c r="D6124" s="1">
        <v>4.5086000000000004</v>
      </c>
      <c r="E6124" s="1">
        <v>1.9144000000000001</v>
      </c>
      <c r="F6124" s="1">
        <v>-6.6810000000000003E-3</v>
      </c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</row>
    <row r="6125" spans="1:17" x14ac:dyDescent="0.25">
      <c r="A6125" t="str">
        <f t="shared" si="95"/>
        <v>9_355</v>
      </c>
      <c r="B6125" s="1">
        <v>9</v>
      </c>
      <c r="C6125" s="1">
        <v>355</v>
      </c>
      <c r="D6125" s="1">
        <v>5.2161</v>
      </c>
      <c r="E6125" s="1">
        <v>1.9224000000000001</v>
      </c>
      <c r="F6125" s="1">
        <v>1.0916999999999999E-3</v>
      </c>
      <c r="G6125" s="1"/>
      <c r="H6125" s="1"/>
      <c r="I6125" s="1"/>
      <c r="J6125" s="1"/>
      <c r="K6125" s="1"/>
      <c r="L6125" s="78"/>
      <c r="M6125" s="1"/>
      <c r="N6125" s="1"/>
      <c r="O6125" s="1"/>
      <c r="P6125" s="1"/>
      <c r="Q6125" s="1"/>
    </row>
    <row r="6126" spans="1:17" x14ac:dyDescent="0.25">
      <c r="A6126" t="str">
        <f t="shared" si="95"/>
        <v>9_356</v>
      </c>
      <c r="B6126" s="1">
        <v>9</v>
      </c>
      <c r="C6126" s="1">
        <v>356</v>
      </c>
      <c r="D6126" s="1">
        <v>5.0186000000000002</v>
      </c>
      <c r="E6126" s="1">
        <v>1.9307000000000001</v>
      </c>
      <c r="F6126" s="1">
        <v>-5.1230999999999998E-4</v>
      </c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</row>
    <row r="6127" spans="1:17" x14ac:dyDescent="0.25">
      <c r="A6127" t="str">
        <f t="shared" si="95"/>
        <v>9_357</v>
      </c>
      <c r="B6127" s="1">
        <v>9</v>
      </c>
      <c r="C6127" s="1">
        <v>357</v>
      </c>
      <c r="D6127" s="1">
        <v>4.6753</v>
      </c>
      <c r="E6127" s="1">
        <v>1.9384999999999999</v>
      </c>
      <c r="F6127" s="1">
        <v>3.4518E-2</v>
      </c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</row>
    <row r="6128" spans="1:17" x14ac:dyDescent="0.25">
      <c r="A6128" t="str">
        <f t="shared" si="95"/>
        <v>9_358</v>
      </c>
      <c r="B6128" s="1">
        <v>9</v>
      </c>
      <c r="C6128" s="1">
        <v>358</v>
      </c>
      <c r="D6128" s="1">
        <v>4.6368999999999998</v>
      </c>
      <c r="E6128" s="1">
        <v>1.9458</v>
      </c>
      <c r="F6128" s="1">
        <v>2.3093000000000001E-4</v>
      </c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</row>
    <row r="6129" spans="1:17" x14ac:dyDescent="0.25">
      <c r="A6129" t="str">
        <f t="shared" si="95"/>
        <v>9_359</v>
      </c>
      <c r="B6129" s="1">
        <v>9</v>
      </c>
      <c r="C6129" s="1">
        <v>359</v>
      </c>
      <c r="D6129" s="1">
        <v>4.4642999999999997</v>
      </c>
      <c r="E6129" s="1">
        <v>1.9531000000000001</v>
      </c>
      <c r="F6129" s="1">
        <v>5.6776999999999999E-3</v>
      </c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</row>
    <row r="6130" spans="1:17" x14ac:dyDescent="0.25">
      <c r="A6130" t="str">
        <f t="shared" si="95"/>
        <v>9_360</v>
      </c>
      <c r="B6130" s="1">
        <v>9</v>
      </c>
      <c r="C6130" s="1">
        <v>360</v>
      </c>
      <c r="D6130" s="1">
        <v>3.9975999999999998</v>
      </c>
      <c r="E6130" s="1">
        <v>1.96</v>
      </c>
      <c r="F6130" s="1">
        <v>1.0717999999999999E-3</v>
      </c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</row>
    <row r="6131" spans="1:17" x14ac:dyDescent="0.25">
      <c r="A6131" t="str">
        <f t="shared" si="95"/>
        <v>9_361</v>
      </c>
      <c r="B6131" s="1">
        <v>9</v>
      </c>
      <c r="C6131" s="1">
        <v>361</v>
      </c>
      <c r="D6131" s="1">
        <v>3.8995000000000002</v>
      </c>
      <c r="E6131" s="1">
        <v>1.9661999999999999</v>
      </c>
      <c r="F6131" s="1">
        <v>3.7575E-3</v>
      </c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</row>
    <row r="6132" spans="1:17" x14ac:dyDescent="0.25">
      <c r="A6132" t="str">
        <f t="shared" si="95"/>
        <v>9_362</v>
      </c>
      <c r="B6132" s="1">
        <v>9</v>
      </c>
      <c r="C6132" s="1">
        <v>362</v>
      </c>
      <c r="D6132" s="1">
        <v>4.2178000000000004</v>
      </c>
      <c r="E6132" s="1">
        <v>1.9729000000000001</v>
      </c>
      <c r="F6132" s="1">
        <v>2.4017E-2</v>
      </c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</row>
    <row r="6133" spans="1:17" x14ac:dyDescent="0.25">
      <c r="A6133" t="str">
        <f t="shared" si="95"/>
        <v>9_363</v>
      </c>
      <c r="B6133" s="1">
        <v>9</v>
      </c>
      <c r="C6133" s="1">
        <v>363</v>
      </c>
      <c r="D6133" s="1">
        <v>3.8148</v>
      </c>
      <c r="E6133" s="1">
        <v>1.9794</v>
      </c>
      <c r="F6133" s="1">
        <v>-2.1276E-2</v>
      </c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</row>
    <row r="6134" spans="1:17" x14ac:dyDescent="0.25">
      <c r="A6134" t="str">
        <f t="shared" si="95"/>
        <v>9_364</v>
      </c>
      <c r="B6134" s="1">
        <v>9</v>
      </c>
      <c r="C6134" s="1">
        <v>364</v>
      </c>
      <c r="D6134" s="1">
        <v>3.5144000000000002</v>
      </c>
      <c r="E6134" s="1">
        <v>1.9855</v>
      </c>
      <c r="F6134" s="1">
        <v>-1.7729000000000002E-2</v>
      </c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</row>
    <row r="6135" spans="1:17" x14ac:dyDescent="0.25">
      <c r="A6135" t="str">
        <f t="shared" si="95"/>
        <v>9_365</v>
      </c>
      <c r="B6135" s="1">
        <v>9</v>
      </c>
      <c r="C6135" s="1">
        <v>365</v>
      </c>
      <c r="D6135" s="1">
        <v>3.8597999999999999</v>
      </c>
      <c r="E6135" s="1">
        <v>1.9919</v>
      </c>
      <c r="F6135" s="1">
        <v>-6.7371999999999996E-3</v>
      </c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</row>
    <row r="6136" spans="1:17" x14ac:dyDescent="0.25">
      <c r="A6136" t="str">
        <f t="shared" si="95"/>
        <v>9_366</v>
      </c>
      <c r="B6136" s="1">
        <v>9</v>
      </c>
      <c r="C6136" s="1">
        <v>366</v>
      </c>
      <c r="D6136" s="1">
        <v>4.0766</v>
      </c>
      <c r="E6136" s="1">
        <v>1.9986999999999999</v>
      </c>
      <c r="F6136" s="1">
        <v>1.8242999999999999E-2</v>
      </c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</row>
    <row r="6137" spans="1:17" x14ac:dyDescent="0.25">
      <c r="A6137" t="str">
        <f t="shared" si="95"/>
        <v>9_367</v>
      </c>
      <c r="B6137" s="1">
        <v>9</v>
      </c>
      <c r="C6137" s="1">
        <v>367</v>
      </c>
      <c r="D6137" s="1">
        <v>4.2385000000000002</v>
      </c>
      <c r="E6137" s="1">
        <v>2.0059</v>
      </c>
      <c r="F6137" s="1">
        <v>-1.9036999999999998E-2</v>
      </c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</row>
    <row r="6138" spans="1:17" x14ac:dyDescent="0.25">
      <c r="A6138" t="str">
        <f t="shared" si="95"/>
        <v>9_368</v>
      </c>
      <c r="B6138" s="1">
        <v>9</v>
      </c>
      <c r="C6138" s="1">
        <v>368</v>
      </c>
      <c r="D6138" s="1">
        <v>4.2248000000000001</v>
      </c>
      <c r="E6138" s="1">
        <v>2.0127999999999999</v>
      </c>
      <c r="F6138" s="1">
        <v>-1.7376E-3</v>
      </c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</row>
    <row r="6139" spans="1:17" x14ac:dyDescent="0.25">
      <c r="A6139" t="str">
        <f t="shared" si="95"/>
        <v>9_369</v>
      </c>
      <c r="B6139" s="1">
        <v>9</v>
      </c>
      <c r="C6139" s="1">
        <v>369</v>
      </c>
      <c r="D6139" s="1">
        <v>4.4543999999999997</v>
      </c>
      <c r="E6139" s="1">
        <v>2.02</v>
      </c>
      <c r="F6139" s="1">
        <v>-4.0378000000000002E-3</v>
      </c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</row>
    <row r="6140" spans="1:17" x14ac:dyDescent="0.25">
      <c r="A6140" t="str">
        <f t="shared" si="95"/>
        <v>9_370</v>
      </c>
      <c r="B6140" s="1">
        <v>9</v>
      </c>
      <c r="C6140" s="1">
        <v>370</v>
      </c>
      <c r="D6140" s="1">
        <v>4.1375999999999999</v>
      </c>
      <c r="E6140" s="1">
        <v>2.0272000000000001</v>
      </c>
      <c r="F6140" s="1">
        <v>1.8088E-2</v>
      </c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</row>
    <row r="6141" spans="1:17" x14ac:dyDescent="0.25">
      <c r="A6141" t="str">
        <f t="shared" si="95"/>
        <v>9_371</v>
      </c>
      <c r="B6141" s="1">
        <v>9</v>
      </c>
      <c r="C6141" s="1">
        <v>371</v>
      </c>
      <c r="D6141" s="1">
        <v>3.9622000000000002</v>
      </c>
      <c r="E6141" s="1">
        <v>2.0339999999999998</v>
      </c>
      <c r="F6141" s="1">
        <v>2.8612E-5</v>
      </c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</row>
    <row r="6142" spans="1:17" x14ac:dyDescent="0.25">
      <c r="A6142" t="str">
        <f t="shared" si="95"/>
        <v>9_372</v>
      </c>
      <c r="B6142" s="1">
        <v>9</v>
      </c>
      <c r="C6142" s="1">
        <v>372</v>
      </c>
      <c r="D6142" s="1">
        <v>3.9847999999999999</v>
      </c>
      <c r="E6142" s="1">
        <v>2.0409000000000002</v>
      </c>
      <c r="F6142" s="1">
        <v>7.9416E-3</v>
      </c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</row>
    <row r="6143" spans="1:17" x14ac:dyDescent="0.25">
      <c r="A6143" t="str">
        <f t="shared" si="95"/>
        <v>9_373</v>
      </c>
      <c r="B6143" s="1">
        <v>9</v>
      </c>
      <c r="C6143" s="1">
        <v>373</v>
      </c>
      <c r="D6143" s="1">
        <v>3.9089999999999998</v>
      </c>
      <c r="E6143" s="1">
        <v>2.0474000000000001</v>
      </c>
      <c r="F6143" s="1">
        <v>-3.4754E-3</v>
      </c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</row>
    <row r="6144" spans="1:17" x14ac:dyDescent="0.25">
      <c r="A6144" t="str">
        <f t="shared" si="95"/>
        <v>9_374</v>
      </c>
      <c r="B6144" s="1">
        <v>9</v>
      </c>
      <c r="C6144" s="1">
        <v>374</v>
      </c>
      <c r="D6144" s="1">
        <v>3.8046000000000002</v>
      </c>
      <c r="E6144" s="1">
        <v>2.0539000000000001</v>
      </c>
      <c r="F6144" s="1">
        <v>3.1919000000000001E-3</v>
      </c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</row>
    <row r="6145" spans="1:17" x14ac:dyDescent="0.25">
      <c r="A6145" t="str">
        <f t="shared" si="95"/>
        <v>9_375</v>
      </c>
      <c r="B6145" s="1">
        <v>9</v>
      </c>
      <c r="C6145" s="1">
        <v>375</v>
      </c>
      <c r="D6145" s="1">
        <v>3.7115</v>
      </c>
      <c r="E6145" s="1">
        <v>2.0602</v>
      </c>
      <c r="F6145" s="1">
        <v>-3.2542000000000001E-2</v>
      </c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</row>
    <row r="6146" spans="1:17" x14ac:dyDescent="0.25">
      <c r="A6146" t="str">
        <f t="shared" si="95"/>
        <v>9_376</v>
      </c>
      <c r="B6146" s="1">
        <v>9</v>
      </c>
      <c r="C6146" s="1">
        <v>376</v>
      </c>
      <c r="D6146" s="1">
        <v>3.8702000000000001</v>
      </c>
      <c r="E6146" s="1">
        <v>2.0669</v>
      </c>
      <c r="F6146" s="1">
        <v>-1.0817999999999999E-2</v>
      </c>
      <c r="G6146" s="1"/>
      <c r="H6146" s="1"/>
      <c r="I6146" s="1"/>
      <c r="J6146" s="1"/>
      <c r="K6146" s="1"/>
      <c r="L6146" s="1"/>
      <c r="M6146" s="78"/>
      <c r="N6146" s="1"/>
      <c r="O6146" s="1"/>
      <c r="P6146" s="1"/>
      <c r="Q6146" s="1"/>
    </row>
    <row r="6147" spans="1:17" x14ac:dyDescent="0.25">
      <c r="A6147" t="str">
        <f t="shared" ref="A6147:A6210" si="96">B6147&amp;"_"&amp;C6147</f>
        <v>9_377</v>
      </c>
      <c r="B6147" s="1">
        <v>9</v>
      </c>
      <c r="C6147" s="1">
        <v>377</v>
      </c>
      <c r="D6147" s="1">
        <v>3.9176000000000002</v>
      </c>
      <c r="E6147" s="1">
        <v>2.0737999999999999</v>
      </c>
      <c r="F6147" s="1">
        <v>-7.3670000000000003E-3</v>
      </c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</row>
    <row r="6148" spans="1:17" x14ac:dyDescent="0.25">
      <c r="A6148" t="str">
        <f t="shared" si="96"/>
        <v>9_378</v>
      </c>
      <c r="B6148" s="1">
        <v>9</v>
      </c>
      <c r="C6148" s="1">
        <v>378</v>
      </c>
      <c r="D6148" s="1">
        <v>4.4622000000000002</v>
      </c>
      <c r="E6148" s="1">
        <v>2.081</v>
      </c>
      <c r="F6148" s="1">
        <v>1.6299999999999999E-2</v>
      </c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</row>
    <row r="6149" spans="1:17" x14ac:dyDescent="0.25">
      <c r="A6149" t="str">
        <f t="shared" si="96"/>
        <v>9_379</v>
      </c>
      <c r="B6149" s="1">
        <v>9</v>
      </c>
      <c r="C6149" s="1">
        <v>379</v>
      </c>
      <c r="D6149" s="1">
        <v>4.4695</v>
      </c>
      <c r="E6149" s="1">
        <v>2.0886</v>
      </c>
      <c r="F6149" s="1">
        <v>-6.3562999999999996E-3</v>
      </c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</row>
    <row r="6150" spans="1:17" x14ac:dyDescent="0.25">
      <c r="A6150" t="str">
        <f t="shared" si="96"/>
        <v>9_380</v>
      </c>
      <c r="B6150" s="1">
        <v>9</v>
      </c>
      <c r="C6150" s="1">
        <v>380</v>
      </c>
      <c r="D6150" s="1">
        <v>4.8619000000000003</v>
      </c>
      <c r="E6150" s="1">
        <v>2.0966999999999998</v>
      </c>
      <c r="F6150" s="1">
        <v>9.9158000000000007E-3</v>
      </c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</row>
    <row r="6151" spans="1:17" x14ac:dyDescent="0.25">
      <c r="A6151" t="str">
        <f t="shared" si="96"/>
        <v>9_381</v>
      </c>
      <c r="B6151" s="1">
        <v>9</v>
      </c>
      <c r="C6151" s="1">
        <v>381</v>
      </c>
      <c r="D6151" s="1">
        <v>4.7039999999999997</v>
      </c>
      <c r="E6151" s="1">
        <v>2.1052</v>
      </c>
      <c r="F6151" s="1">
        <v>-1.3194000000000001E-3</v>
      </c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</row>
    <row r="6152" spans="1:17" x14ac:dyDescent="0.25">
      <c r="A6152" t="str">
        <f t="shared" si="96"/>
        <v>9_382</v>
      </c>
      <c r="B6152" s="1">
        <v>9</v>
      </c>
      <c r="C6152" s="1">
        <v>382</v>
      </c>
      <c r="D6152" s="1">
        <v>4.8320999999999996</v>
      </c>
      <c r="E6152" s="1">
        <v>2.1137999999999999</v>
      </c>
      <c r="F6152" s="1">
        <v>3.8771999999999998E-4</v>
      </c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</row>
    <row r="6153" spans="1:17" x14ac:dyDescent="0.25">
      <c r="A6153" t="str">
        <f t="shared" si="96"/>
        <v>9_383</v>
      </c>
      <c r="B6153" s="1">
        <v>9</v>
      </c>
      <c r="C6153" s="1">
        <v>383</v>
      </c>
      <c r="D6153" s="1">
        <v>4.6199000000000003</v>
      </c>
      <c r="E6153" s="1">
        <v>2.1219999999999999</v>
      </c>
      <c r="F6153" s="1">
        <v>1.0325000000000001E-2</v>
      </c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</row>
    <row r="6154" spans="1:17" x14ac:dyDescent="0.25">
      <c r="A6154" t="str">
        <f t="shared" si="96"/>
        <v>9_384</v>
      </c>
      <c r="B6154" s="1">
        <v>9</v>
      </c>
      <c r="C6154" s="1">
        <v>384</v>
      </c>
      <c r="D6154" s="1">
        <v>4.5747</v>
      </c>
      <c r="E6154" s="1">
        <v>2.1303999999999998</v>
      </c>
      <c r="F6154" s="1">
        <v>2.8425999999999998E-3</v>
      </c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</row>
    <row r="6155" spans="1:17" x14ac:dyDescent="0.25">
      <c r="A6155" t="str">
        <f t="shared" si="96"/>
        <v>9_385</v>
      </c>
      <c r="B6155" s="1">
        <v>9</v>
      </c>
      <c r="C6155" s="1">
        <v>385</v>
      </c>
      <c r="D6155" s="1">
        <v>4.6853999999999996</v>
      </c>
      <c r="E6155" s="1">
        <v>2.1387</v>
      </c>
      <c r="F6155" s="1">
        <v>9.7649999999999994E-3</v>
      </c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</row>
    <row r="6156" spans="1:17" x14ac:dyDescent="0.25">
      <c r="A6156" t="str">
        <f t="shared" si="96"/>
        <v>9_386</v>
      </c>
      <c r="B6156" s="1">
        <v>9</v>
      </c>
      <c r="C6156" s="1">
        <v>386</v>
      </c>
      <c r="D6156" s="1">
        <v>5.4078999999999997</v>
      </c>
      <c r="E6156" s="1">
        <v>2.1478000000000002</v>
      </c>
      <c r="F6156" s="1">
        <v>1.9966999999999999E-2</v>
      </c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</row>
    <row r="6157" spans="1:17" x14ac:dyDescent="0.25">
      <c r="A6157" t="str">
        <f t="shared" si="96"/>
        <v>9_387</v>
      </c>
      <c r="B6157" s="1">
        <v>9</v>
      </c>
      <c r="C6157" s="1">
        <v>387</v>
      </c>
      <c r="D6157" s="1">
        <v>5.7061999999999999</v>
      </c>
      <c r="E6157" s="1">
        <v>2.1576</v>
      </c>
      <c r="F6157" s="1">
        <v>9.4809999999999998E-3</v>
      </c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</row>
    <row r="6158" spans="1:17" x14ac:dyDescent="0.25">
      <c r="A6158" t="str">
        <f t="shared" si="96"/>
        <v>9_388</v>
      </c>
      <c r="B6158" s="1">
        <v>9</v>
      </c>
      <c r="C6158" s="1">
        <v>388</v>
      </c>
      <c r="D6158" s="1">
        <v>5.6600999999999999</v>
      </c>
      <c r="E6158" s="1">
        <v>2.1678999999999999</v>
      </c>
      <c r="F6158" s="1">
        <v>-4.5253000000000003E-3</v>
      </c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</row>
    <row r="6159" spans="1:17" x14ac:dyDescent="0.25">
      <c r="A6159" t="str">
        <f t="shared" si="96"/>
        <v>9_389</v>
      </c>
      <c r="B6159" s="1">
        <v>9</v>
      </c>
      <c r="C6159" s="1">
        <v>389</v>
      </c>
      <c r="D6159" s="1">
        <v>5.7187000000000001</v>
      </c>
      <c r="E6159" s="1">
        <v>2.1781000000000001</v>
      </c>
      <c r="F6159" s="1">
        <v>7.809E-3</v>
      </c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</row>
    <row r="6160" spans="1:17" x14ac:dyDescent="0.25">
      <c r="A6160" t="str">
        <f t="shared" si="96"/>
        <v>9_390</v>
      </c>
      <c r="B6160" s="1">
        <v>9</v>
      </c>
      <c r="C6160" s="1">
        <v>390</v>
      </c>
      <c r="D6160" s="1">
        <v>5.8186</v>
      </c>
      <c r="E6160" s="1">
        <v>2.1886999999999999</v>
      </c>
      <c r="F6160" s="1">
        <v>6.6106000000000003E-3</v>
      </c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</row>
    <row r="6161" spans="1:17" x14ac:dyDescent="0.25">
      <c r="A6161" t="str">
        <f t="shared" si="96"/>
        <v>9_391</v>
      </c>
      <c r="B6161" s="1">
        <v>9</v>
      </c>
      <c r="C6161" s="1">
        <v>391</v>
      </c>
      <c r="D6161" s="1">
        <v>5.7145000000000001</v>
      </c>
      <c r="E6161" s="1">
        <v>2.1991999999999998</v>
      </c>
      <c r="F6161" s="1">
        <v>-8.4493999999999997E-4</v>
      </c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</row>
    <row r="6162" spans="1:17" x14ac:dyDescent="0.25">
      <c r="A6162" t="str">
        <f t="shared" si="96"/>
        <v>9_392</v>
      </c>
      <c r="B6162" s="1">
        <v>9</v>
      </c>
      <c r="C6162" s="1">
        <v>392</v>
      </c>
      <c r="D6162" s="1">
        <v>6.3080999999999996</v>
      </c>
      <c r="E6162" s="1">
        <v>2.2101999999999999</v>
      </c>
      <c r="F6162" s="1">
        <v>1.5727999999999999E-2</v>
      </c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</row>
    <row r="6163" spans="1:17" x14ac:dyDescent="0.25">
      <c r="A6163" t="str">
        <f t="shared" si="96"/>
        <v>9_393</v>
      </c>
      <c r="B6163" s="1">
        <v>9</v>
      </c>
      <c r="C6163" s="1">
        <v>393</v>
      </c>
      <c r="D6163" s="1">
        <v>6.8933999999999997</v>
      </c>
      <c r="E6163" s="1">
        <v>2.2221000000000002</v>
      </c>
      <c r="F6163" s="1">
        <v>1.7972999999999999E-2</v>
      </c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</row>
    <row r="6164" spans="1:17" x14ac:dyDescent="0.25">
      <c r="A6164" t="str">
        <f t="shared" si="96"/>
        <v>9_394</v>
      </c>
      <c r="B6164" s="1">
        <v>9</v>
      </c>
      <c r="C6164" s="1">
        <v>394</v>
      </c>
      <c r="D6164" s="1">
        <v>6.907</v>
      </c>
      <c r="E6164" s="1">
        <v>2.2351000000000001</v>
      </c>
      <c r="F6164" s="1">
        <v>1.1398E-2</v>
      </c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</row>
    <row r="6165" spans="1:17" x14ac:dyDescent="0.25">
      <c r="A6165" t="str">
        <f t="shared" si="96"/>
        <v>9_395</v>
      </c>
      <c r="B6165" s="1">
        <v>9</v>
      </c>
      <c r="C6165" s="1">
        <v>395</v>
      </c>
      <c r="D6165" s="1">
        <v>6.8135000000000003</v>
      </c>
      <c r="E6165" s="1">
        <v>2.2481</v>
      </c>
      <c r="F6165" s="1">
        <v>6.2191E-3</v>
      </c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</row>
    <row r="6166" spans="1:17" x14ac:dyDescent="0.25">
      <c r="A6166" t="str">
        <f t="shared" si="96"/>
        <v>9_396</v>
      </c>
      <c r="B6166" s="1">
        <v>9</v>
      </c>
      <c r="C6166" s="1">
        <v>396</v>
      </c>
      <c r="D6166" s="1">
        <v>6.6742999999999997</v>
      </c>
      <c r="E6166" s="1">
        <v>2.2608999999999999</v>
      </c>
      <c r="F6166" s="1">
        <v>-7.0283000000000003E-3</v>
      </c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</row>
    <row r="6167" spans="1:17" x14ac:dyDescent="0.25">
      <c r="A6167" t="str">
        <f t="shared" si="96"/>
        <v>9_397</v>
      </c>
      <c r="B6167" s="1">
        <v>9</v>
      </c>
      <c r="C6167" s="1">
        <v>397</v>
      </c>
      <c r="D6167" s="1">
        <v>7.0894000000000004</v>
      </c>
      <c r="E6167" s="1">
        <v>2.2738</v>
      </c>
      <c r="F6167" s="1">
        <v>1.7835E-2</v>
      </c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</row>
    <row r="6168" spans="1:17" x14ac:dyDescent="0.25">
      <c r="A6168" t="str">
        <f t="shared" si="96"/>
        <v>9_398</v>
      </c>
      <c r="B6168" s="1">
        <v>9</v>
      </c>
      <c r="C6168" s="1">
        <v>398</v>
      </c>
      <c r="D6168" s="1">
        <v>7.4227999999999996</v>
      </c>
      <c r="E6168" s="1">
        <v>2.2877999999999998</v>
      </c>
      <c r="F6168" s="1">
        <v>-2.5827000000000001E-4</v>
      </c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</row>
    <row r="6169" spans="1:17" x14ac:dyDescent="0.25">
      <c r="A6169" t="str">
        <f t="shared" si="96"/>
        <v>9_399</v>
      </c>
      <c r="B6169" s="1">
        <v>9</v>
      </c>
      <c r="C6169" s="1">
        <v>399</v>
      </c>
      <c r="D6169" s="1">
        <v>7.2121000000000004</v>
      </c>
      <c r="E6169" s="1">
        <v>2.3016999999999999</v>
      </c>
      <c r="F6169" s="1">
        <v>4.5591E-3</v>
      </c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</row>
    <row r="6170" spans="1:17" x14ac:dyDescent="0.25">
      <c r="A6170" t="str">
        <f t="shared" si="96"/>
        <v>9_400</v>
      </c>
      <c r="B6170" s="1">
        <v>9</v>
      </c>
      <c r="C6170" s="1">
        <v>400</v>
      </c>
      <c r="D6170" s="1">
        <v>7.4321999999999999</v>
      </c>
      <c r="E6170" s="1">
        <v>2.3157999999999999</v>
      </c>
      <c r="F6170" s="1">
        <v>2.4482E-2</v>
      </c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</row>
    <row r="6171" spans="1:17" x14ac:dyDescent="0.25">
      <c r="A6171" t="str">
        <f t="shared" si="96"/>
        <v>9_401</v>
      </c>
      <c r="B6171" s="1">
        <v>9</v>
      </c>
      <c r="C6171" s="1">
        <v>401</v>
      </c>
      <c r="D6171" s="1">
        <v>8.2149000000000001</v>
      </c>
      <c r="E6171" s="1">
        <v>2.3311999999999999</v>
      </c>
      <c r="F6171" s="1">
        <v>4.0516000000000003E-2</v>
      </c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</row>
    <row r="6172" spans="1:17" x14ac:dyDescent="0.25">
      <c r="A6172" t="str">
        <f t="shared" si="96"/>
        <v>9_402</v>
      </c>
      <c r="B6172" s="1">
        <v>9</v>
      </c>
      <c r="C6172" s="1">
        <v>402</v>
      </c>
      <c r="D6172" s="1">
        <v>8.5713000000000008</v>
      </c>
      <c r="E6172" s="1">
        <v>2.3477000000000001</v>
      </c>
      <c r="F6172" s="1">
        <v>1.1624000000000001E-2</v>
      </c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</row>
    <row r="6173" spans="1:17" x14ac:dyDescent="0.25">
      <c r="A6173" t="str">
        <f t="shared" si="96"/>
        <v>9_403</v>
      </c>
      <c r="B6173" s="1">
        <v>9</v>
      </c>
      <c r="C6173" s="1">
        <v>403</v>
      </c>
      <c r="D6173" s="1">
        <v>8.26</v>
      </c>
      <c r="E6173" s="1">
        <v>2.3643999999999998</v>
      </c>
      <c r="F6173" s="1">
        <v>-8.2657000000000008E-3</v>
      </c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</row>
    <row r="6174" spans="1:17" x14ac:dyDescent="0.25">
      <c r="A6174" t="str">
        <f t="shared" si="96"/>
        <v>9_404</v>
      </c>
      <c r="B6174" s="1">
        <v>9</v>
      </c>
      <c r="C6174" s="1">
        <v>404</v>
      </c>
      <c r="D6174" s="1">
        <v>8.3045000000000009</v>
      </c>
      <c r="E6174" s="1">
        <v>2.3805000000000001</v>
      </c>
      <c r="F6174" s="1">
        <v>-1.235E-2</v>
      </c>
      <c r="G6174" s="1"/>
      <c r="H6174" s="1"/>
      <c r="I6174" s="1"/>
      <c r="J6174" s="1"/>
      <c r="K6174" s="1"/>
      <c r="L6174" s="1"/>
      <c r="M6174" s="78"/>
      <c r="N6174" s="1"/>
      <c r="O6174" s="1"/>
      <c r="P6174" s="1"/>
      <c r="Q6174" s="1"/>
    </row>
    <row r="6175" spans="1:17" x14ac:dyDescent="0.25">
      <c r="A6175" t="str">
        <f t="shared" si="96"/>
        <v>9_405</v>
      </c>
      <c r="B6175" s="1">
        <v>9</v>
      </c>
      <c r="C6175" s="1">
        <v>405</v>
      </c>
      <c r="D6175" s="1">
        <v>8.0813000000000006</v>
      </c>
      <c r="E6175" s="1">
        <v>2.3967000000000001</v>
      </c>
      <c r="F6175" s="1">
        <v>1.0047E-2</v>
      </c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</row>
    <row r="6176" spans="1:17" x14ac:dyDescent="0.25">
      <c r="A6176" t="str">
        <f t="shared" si="96"/>
        <v>9_406</v>
      </c>
      <c r="B6176" s="1">
        <v>9</v>
      </c>
      <c r="C6176" s="1">
        <v>406</v>
      </c>
      <c r="D6176" s="1">
        <v>8.1418999999999997</v>
      </c>
      <c r="E6176" s="1">
        <v>2.4127000000000001</v>
      </c>
      <c r="F6176" s="1">
        <v>-5.3328999999999998E-3</v>
      </c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</row>
    <row r="6177" spans="1:17" x14ac:dyDescent="0.25">
      <c r="A6177" t="str">
        <f t="shared" si="96"/>
        <v>9_407</v>
      </c>
      <c r="B6177" s="1">
        <v>9</v>
      </c>
      <c r="C6177" s="1">
        <v>407</v>
      </c>
      <c r="D6177" s="1">
        <v>7.7720000000000002</v>
      </c>
      <c r="E6177" s="1">
        <v>2.4289999999999998</v>
      </c>
      <c r="F6177" s="1">
        <v>-4.4904999999999997E-3</v>
      </c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</row>
    <row r="6178" spans="1:17" x14ac:dyDescent="0.25">
      <c r="A6178" t="str">
        <f t="shared" si="96"/>
        <v>9_408</v>
      </c>
      <c r="B6178" s="1">
        <v>9</v>
      </c>
      <c r="C6178" s="1">
        <v>408</v>
      </c>
      <c r="D6178" s="1">
        <v>7.5518000000000001</v>
      </c>
      <c r="E6178" s="1">
        <v>2.4449000000000001</v>
      </c>
      <c r="F6178" s="1">
        <v>-1.0133E-2</v>
      </c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</row>
    <row r="6179" spans="1:17" x14ac:dyDescent="0.25">
      <c r="A6179" t="str">
        <f t="shared" si="96"/>
        <v>9_409</v>
      </c>
      <c r="B6179" s="1">
        <v>9</v>
      </c>
      <c r="C6179" s="1">
        <v>409</v>
      </c>
      <c r="D6179" s="1">
        <v>7.7539999999999996</v>
      </c>
      <c r="E6179" s="1">
        <v>2.4603999999999999</v>
      </c>
      <c r="F6179" s="1">
        <v>3.1963999999999999E-2</v>
      </c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</row>
    <row r="6180" spans="1:17" x14ac:dyDescent="0.25">
      <c r="A6180" t="str">
        <f t="shared" si="96"/>
        <v>9_410</v>
      </c>
      <c r="B6180" s="1">
        <v>9</v>
      </c>
      <c r="C6180" s="1">
        <v>410</v>
      </c>
      <c r="D6180" s="1">
        <v>7.6012000000000004</v>
      </c>
      <c r="E6180" s="1">
        <v>2.4762</v>
      </c>
      <c r="F6180" s="1">
        <v>6.2338000000000003E-3</v>
      </c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</row>
    <row r="6181" spans="1:17" x14ac:dyDescent="0.25">
      <c r="A6181" t="str">
        <f t="shared" si="96"/>
        <v>9_411</v>
      </c>
      <c r="B6181" s="1">
        <v>9</v>
      </c>
      <c r="C6181" s="1">
        <v>411</v>
      </c>
      <c r="D6181" s="1">
        <v>7.7386999999999997</v>
      </c>
      <c r="E6181" s="1">
        <v>2.4918</v>
      </c>
      <c r="F6181" s="1">
        <v>8.4607999999999992E-3</v>
      </c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</row>
    <row r="6182" spans="1:17" x14ac:dyDescent="0.25">
      <c r="A6182" t="str">
        <f t="shared" si="96"/>
        <v>9_412</v>
      </c>
      <c r="B6182" s="1">
        <v>9</v>
      </c>
      <c r="C6182" s="1">
        <v>412</v>
      </c>
      <c r="D6182" s="1">
        <v>7.8747999999999996</v>
      </c>
      <c r="E6182" s="1">
        <v>2.508</v>
      </c>
      <c r="F6182" s="1">
        <v>2.3178000000000001E-3</v>
      </c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</row>
    <row r="6183" spans="1:17" x14ac:dyDescent="0.25">
      <c r="A6183" t="str">
        <f t="shared" si="96"/>
        <v>9_413</v>
      </c>
      <c r="B6183" s="1">
        <v>9</v>
      </c>
      <c r="C6183" s="1">
        <v>413</v>
      </c>
      <c r="D6183" s="1">
        <v>7.7976999999999999</v>
      </c>
      <c r="E6183" s="1">
        <v>2.5244</v>
      </c>
      <c r="F6183" s="1">
        <v>4.3333E-3</v>
      </c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</row>
    <row r="6184" spans="1:17" x14ac:dyDescent="0.25">
      <c r="A6184" t="str">
        <f t="shared" si="96"/>
        <v>9_414</v>
      </c>
      <c r="B6184" s="1">
        <v>9</v>
      </c>
      <c r="C6184" s="1">
        <v>414</v>
      </c>
      <c r="D6184" s="1">
        <v>7.6462000000000003</v>
      </c>
      <c r="E6184" s="1">
        <v>2.5407999999999999</v>
      </c>
      <c r="F6184" s="1">
        <v>-7.1428999999999998E-3</v>
      </c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</row>
    <row r="6185" spans="1:17" x14ac:dyDescent="0.25">
      <c r="A6185" t="str">
        <f t="shared" si="96"/>
        <v>9_415</v>
      </c>
      <c r="B6185" s="1">
        <v>9</v>
      </c>
      <c r="C6185" s="1">
        <v>415</v>
      </c>
      <c r="D6185" s="1">
        <v>7.7298</v>
      </c>
      <c r="E6185" s="1">
        <v>2.5569999999999999</v>
      </c>
      <c r="F6185" s="1">
        <v>1.1719E-2</v>
      </c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</row>
    <row r="6186" spans="1:17" x14ac:dyDescent="0.25">
      <c r="A6186" t="str">
        <f t="shared" si="96"/>
        <v>9_416</v>
      </c>
      <c r="B6186" s="1">
        <v>9</v>
      </c>
      <c r="C6186" s="1">
        <v>416</v>
      </c>
      <c r="D6186" s="1">
        <v>7.681</v>
      </c>
      <c r="E6186" s="1">
        <v>2.5733999999999999</v>
      </c>
      <c r="F6186" s="1">
        <v>1.1816999999999999E-2</v>
      </c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</row>
    <row r="6187" spans="1:17" x14ac:dyDescent="0.25">
      <c r="A6187" t="str">
        <f t="shared" si="96"/>
        <v>9_417</v>
      </c>
      <c r="B6187" s="1">
        <v>9</v>
      </c>
      <c r="C6187" s="1">
        <v>417</v>
      </c>
      <c r="D6187" s="1">
        <v>7.6600999999999999</v>
      </c>
      <c r="E6187" s="1">
        <v>2.5897999999999999</v>
      </c>
      <c r="F6187" s="1">
        <v>2.3445000000000001E-2</v>
      </c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</row>
    <row r="6188" spans="1:17" x14ac:dyDescent="0.25">
      <c r="A6188" t="str">
        <f t="shared" si="96"/>
        <v>9_418</v>
      </c>
      <c r="B6188" s="1">
        <v>9</v>
      </c>
      <c r="C6188" s="1">
        <v>418</v>
      </c>
      <c r="D6188" s="1">
        <v>8.1483000000000008</v>
      </c>
      <c r="E6188" s="1">
        <v>2.6069</v>
      </c>
      <c r="F6188" s="1">
        <v>2.7628000000000002E-3</v>
      </c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</row>
    <row r="6189" spans="1:17" x14ac:dyDescent="0.25">
      <c r="A6189" t="str">
        <f t="shared" si="96"/>
        <v>9_419</v>
      </c>
      <c r="B6189" s="1">
        <v>9</v>
      </c>
      <c r="C6189" s="1">
        <v>419</v>
      </c>
      <c r="D6189" s="1">
        <v>8.0508000000000006</v>
      </c>
      <c r="E6189" s="1">
        <v>2.6242000000000001</v>
      </c>
      <c r="F6189" s="1">
        <v>7.4146999999999998E-3</v>
      </c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</row>
    <row r="6190" spans="1:17" x14ac:dyDescent="0.25">
      <c r="A6190" t="str">
        <f t="shared" si="96"/>
        <v>9_420</v>
      </c>
      <c r="B6190" s="1">
        <v>9</v>
      </c>
      <c r="C6190" s="1">
        <v>420</v>
      </c>
      <c r="D6190" s="1">
        <v>8.4232999999999993</v>
      </c>
      <c r="E6190" s="1">
        <v>2.6423000000000001</v>
      </c>
      <c r="F6190" s="1">
        <v>5.6669999999999998E-2</v>
      </c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</row>
    <row r="6191" spans="1:17" x14ac:dyDescent="0.25">
      <c r="A6191" t="str">
        <f t="shared" si="96"/>
        <v>9_421</v>
      </c>
      <c r="B6191" s="1">
        <v>9</v>
      </c>
      <c r="C6191" s="1">
        <v>421</v>
      </c>
      <c r="D6191" s="1">
        <v>8.6296999999999997</v>
      </c>
      <c r="E6191" s="1">
        <v>2.661</v>
      </c>
      <c r="F6191" s="1">
        <v>2.6823E-2</v>
      </c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</row>
    <row r="6192" spans="1:17" x14ac:dyDescent="0.25">
      <c r="A6192" t="str">
        <f t="shared" si="96"/>
        <v>9_422</v>
      </c>
      <c r="B6192" s="1">
        <v>9</v>
      </c>
      <c r="C6192" s="1">
        <v>422</v>
      </c>
      <c r="D6192" s="1">
        <v>8.9268999999999998</v>
      </c>
      <c r="E6192" s="1">
        <v>2.6808999999999998</v>
      </c>
      <c r="F6192" s="1">
        <v>2.4320000000000001E-2</v>
      </c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</row>
    <row r="6193" spans="1:17" x14ac:dyDescent="0.25">
      <c r="A6193" t="str">
        <f t="shared" si="96"/>
        <v>9_423</v>
      </c>
      <c r="B6193" s="1">
        <v>9</v>
      </c>
      <c r="C6193" s="1">
        <v>423</v>
      </c>
      <c r="D6193" s="1">
        <v>9.1536000000000008</v>
      </c>
      <c r="E6193" s="1">
        <v>2.7010999999999998</v>
      </c>
      <c r="F6193" s="1">
        <v>1.2511E-2</v>
      </c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</row>
    <row r="6194" spans="1:17" x14ac:dyDescent="0.25">
      <c r="A6194" t="str">
        <f t="shared" si="96"/>
        <v>9_424</v>
      </c>
      <c r="B6194" s="1">
        <v>9</v>
      </c>
      <c r="C6194" s="1">
        <v>424</v>
      </c>
      <c r="D6194" s="1">
        <v>8.8298000000000005</v>
      </c>
      <c r="E6194" s="1">
        <v>2.7214</v>
      </c>
      <c r="F6194" s="1">
        <v>-1.1310000000000001E-3</v>
      </c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</row>
    <row r="6195" spans="1:17" x14ac:dyDescent="0.25">
      <c r="A6195" t="str">
        <f t="shared" si="96"/>
        <v>9_425</v>
      </c>
      <c r="B6195" s="1">
        <v>9</v>
      </c>
      <c r="C6195" s="1">
        <v>425</v>
      </c>
      <c r="D6195" s="1">
        <v>9.1774000000000004</v>
      </c>
      <c r="E6195" s="1">
        <v>2.7418999999999998</v>
      </c>
      <c r="F6195" s="1">
        <v>-1.3368E-2</v>
      </c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</row>
    <row r="6196" spans="1:17" x14ac:dyDescent="0.25">
      <c r="A6196" t="str">
        <f t="shared" si="96"/>
        <v>9_426</v>
      </c>
      <c r="B6196" s="1">
        <v>9</v>
      </c>
      <c r="C6196" s="1">
        <v>426</v>
      </c>
      <c r="D6196" s="1">
        <v>9.4238999999999997</v>
      </c>
      <c r="E6196" s="1">
        <v>2.7631000000000001</v>
      </c>
      <c r="F6196" s="1">
        <v>1.5088000000000001E-2</v>
      </c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</row>
    <row r="6197" spans="1:17" x14ac:dyDescent="0.25">
      <c r="A6197" t="str">
        <f t="shared" si="96"/>
        <v>9_427</v>
      </c>
      <c r="B6197" s="1">
        <v>9</v>
      </c>
      <c r="C6197" s="1">
        <v>427</v>
      </c>
      <c r="D6197" s="1">
        <v>9.3056000000000001</v>
      </c>
      <c r="E6197" s="1">
        <v>2.7847</v>
      </c>
      <c r="F6197" s="1">
        <v>2.5201999999999998E-3</v>
      </c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</row>
    <row r="6198" spans="1:17" x14ac:dyDescent="0.25">
      <c r="A6198" t="str">
        <f t="shared" si="96"/>
        <v>9_428</v>
      </c>
      <c r="B6198" s="1">
        <v>9</v>
      </c>
      <c r="C6198" s="1">
        <v>428</v>
      </c>
      <c r="D6198" s="1">
        <v>9.5683000000000007</v>
      </c>
      <c r="E6198" s="1">
        <v>2.8069000000000002</v>
      </c>
      <c r="F6198" s="1">
        <v>1.3204E-2</v>
      </c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</row>
    <row r="6199" spans="1:17" x14ac:dyDescent="0.25">
      <c r="A6199" t="str">
        <f t="shared" si="96"/>
        <v>9_429</v>
      </c>
      <c r="B6199" s="1">
        <v>9</v>
      </c>
      <c r="C6199" s="1">
        <v>429</v>
      </c>
      <c r="D6199" s="1">
        <v>9.8237000000000005</v>
      </c>
      <c r="E6199" s="1">
        <v>2.8296000000000001</v>
      </c>
      <c r="F6199" s="1">
        <v>1.2878000000000001E-2</v>
      </c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</row>
    <row r="6200" spans="1:17" x14ac:dyDescent="0.25">
      <c r="A6200" t="str">
        <f t="shared" si="96"/>
        <v>9_430</v>
      </c>
      <c r="B6200" s="1">
        <v>9</v>
      </c>
      <c r="C6200" s="1">
        <v>430</v>
      </c>
      <c r="D6200" s="1">
        <v>9.2739999999999991</v>
      </c>
      <c r="E6200" s="1">
        <v>2.8515999999999999</v>
      </c>
      <c r="F6200" s="1">
        <v>1.1897E-2</v>
      </c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</row>
    <row r="6201" spans="1:17" x14ac:dyDescent="0.25">
      <c r="A6201" t="str">
        <f t="shared" si="96"/>
        <v>9_431</v>
      </c>
      <c r="B6201" s="1">
        <v>9</v>
      </c>
      <c r="C6201" s="1">
        <v>431</v>
      </c>
      <c r="D6201" s="1">
        <v>9.5099</v>
      </c>
      <c r="E6201" s="1">
        <v>2.8736000000000002</v>
      </c>
      <c r="F6201" s="1">
        <v>2.9635999999999999E-2</v>
      </c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</row>
    <row r="6202" spans="1:17" x14ac:dyDescent="0.25">
      <c r="A6202" t="str">
        <f t="shared" si="96"/>
        <v>9_432</v>
      </c>
      <c r="B6202" s="1">
        <v>9</v>
      </c>
      <c r="C6202" s="1">
        <v>432</v>
      </c>
      <c r="D6202" s="1">
        <v>8.8429000000000002</v>
      </c>
      <c r="E6202" s="1">
        <v>2.8957999999999999</v>
      </c>
      <c r="F6202" s="1">
        <v>7.4660000000000004E-3</v>
      </c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</row>
    <row r="6203" spans="1:17" x14ac:dyDescent="0.25">
      <c r="A6203" t="str">
        <f t="shared" si="96"/>
        <v>9_433</v>
      </c>
      <c r="B6203" s="1">
        <v>9</v>
      </c>
      <c r="C6203" s="1">
        <v>433</v>
      </c>
      <c r="D6203" s="1">
        <v>8.8812999999999995</v>
      </c>
      <c r="E6203" s="1">
        <v>2.9174000000000002</v>
      </c>
      <c r="F6203" s="1">
        <v>-6.4668E-3</v>
      </c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</row>
    <row r="6204" spans="1:17" x14ac:dyDescent="0.25">
      <c r="A6204" t="str">
        <f t="shared" si="96"/>
        <v>9_434</v>
      </c>
      <c r="B6204" s="1">
        <v>9</v>
      </c>
      <c r="C6204" s="1">
        <v>434</v>
      </c>
      <c r="D6204" s="1">
        <v>8.3793000000000006</v>
      </c>
      <c r="E6204" s="1">
        <v>2.9386999999999999</v>
      </c>
      <c r="F6204" s="1">
        <v>2.6047000000000001E-2</v>
      </c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</row>
    <row r="6205" spans="1:17" x14ac:dyDescent="0.25">
      <c r="A6205" t="str">
        <f t="shared" si="96"/>
        <v>9_435</v>
      </c>
      <c r="B6205" s="1">
        <v>9</v>
      </c>
      <c r="C6205" s="1">
        <v>435</v>
      </c>
      <c r="D6205" s="1">
        <v>8.3834999999999997</v>
      </c>
      <c r="E6205" s="1">
        <v>2.9588999999999999</v>
      </c>
      <c r="F6205" s="1">
        <v>-4.9144000000000002E-3</v>
      </c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</row>
    <row r="6206" spans="1:17" x14ac:dyDescent="0.25">
      <c r="A6206" t="str">
        <f t="shared" si="96"/>
        <v>9_436</v>
      </c>
      <c r="B6206" s="1">
        <v>9</v>
      </c>
      <c r="C6206" s="1">
        <v>436</v>
      </c>
      <c r="D6206" s="1">
        <v>8.5853000000000002</v>
      </c>
      <c r="E6206" s="1">
        <v>2.9794999999999998</v>
      </c>
      <c r="F6206" s="1">
        <v>1.2997999999999999E-2</v>
      </c>
      <c r="G6206" s="1"/>
      <c r="H6206" s="1"/>
      <c r="I6206" s="1"/>
      <c r="J6206" s="1"/>
      <c r="K6206" s="1"/>
      <c r="L6206" s="1"/>
      <c r="M6206" s="1"/>
      <c r="N6206" s="78"/>
      <c r="O6206" s="1"/>
      <c r="P6206" s="1"/>
      <c r="Q6206" s="1"/>
    </row>
    <row r="6207" spans="1:17" x14ac:dyDescent="0.25">
      <c r="A6207" t="str">
        <f t="shared" si="96"/>
        <v>9_437</v>
      </c>
      <c r="B6207" s="1">
        <v>9</v>
      </c>
      <c r="C6207" s="1">
        <v>437</v>
      </c>
      <c r="D6207" s="1">
        <v>8.4634</v>
      </c>
      <c r="E6207" s="1">
        <v>3.0011000000000001</v>
      </c>
      <c r="F6207" s="1">
        <v>2.2814999999999998E-2</v>
      </c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</row>
    <row r="6208" spans="1:17" x14ac:dyDescent="0.25">
      <c r="A6208" t="str">
        <f t="shared" si="96"/>
        <v>9_438</v>
      </c>
      <c r="B6208" s="1">
        <v>9</v>
      </c>
      <c r="C6208" s="1">
        <v>438</v>
      </c>
      <c r="D6208" s="1">
        <v>8.4289000000000005</v>
      </c>
      <c r="E6208" s="1">
        <v>3.0223</v>
      </c>
      <c r="F6208" s="1">
        <v>1.0593999999999999E-2</v>
      </c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</row>
    <row r="6209" spans="1:17" x14ac:dyDescent="0.25">
      <c r="A6209" t="str">
        <f t="shared" si="96"/>
        <v>9_439</v>
      </c>
      <c r="B6209" s="1">
        <v>9</v>
      </c>
      <c r="C6209" s="1">
        <v>439</v>
      </c>
      <c r="D6209" s="1">
        <v>8.0038</v>
      </c>
      <c r="E6209" s="1">
        <v>3.0428000000000002</v>
      </c>
      <c r="F6209" s="1">
        <v>-7.2832000000000001E-3</v>
      </c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</row>
    <row r="6210" spans="1:17" x14ac:dyDescent="0.25">
      <c r="A6210" t="str">
        <f t="shared" si="96"/>
        <v>9_440</v>
      </c>
      <c r="B6210" s="1">
        <v>9</v>
      </c>
      <c r="C6210" s="1">
        <v>440</v>
      </c>
      <c r="D6210" s="1">
        <v>7.9644000000000004</v>
      </c>
      <c r="E6210" s="1">
        <v>3.0632000000000001</v>
      </c>
      <c r="F6210" s="1">
        <v>6.0966000000000004E-4</v>
      </c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</row>
    <row r="6211" spans="1:17" x14ac:dyDescent="0.25">
      <c r="A6211" t="str">
        <f t="shared" ref="A6211:A6274" si="97">B6211&amp;"_"&amp;C6211</f>
        <v>9_441</v>
      </c>
      <c r="B6211" s="1">
        <v>9</v>
      </c>
      <c r="C6211" s="1">
        <v>441</v>
      </c>
      <c r="D6211" s="1">
        <v>7.9406999999999996</v>
      </c>
      <c r="E6211" s="1">
        <v>3.0832999999999999</v>
      </c>
      <c r="F6211" s="1">
        <v>-4.8129999999999999E-4</v>
      </c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</row>
    <row r="6212" spans="1:17" x14ac:dyDescent="0.25">
      <c r="A6212" t="str">
        <f t="shared" si="97"/>
        <v>9_442</v>
      </c>
      <c r="B6212" s="1">
        <v>9</v>
      </c>
      <c r="C6212" s="1">
        <v>442</v>
      </c>
      <c r="D6212" s="1">
        <v>7.7907999999999999</v>
      </c>
      <c r="E6212" s="1">
        <v>3.1038999999999999</v>
      </c>
      <c r="F6212" s="1">
        <v>2.9703E-2</v>
      </c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</row>
    <row r="6213" spans="1:17" x14ac:dyDescent="0.25">
      <c r="A6213" t="str">
        <f t="shared" si="97"/>
        <v>9_443</v>
      </c>
      <c r="B6213" s="1">
        <v>9</v>
      </c>
      <c r="C6213" s="1">
        <v>443</v>
      </c>
      <c r="D6213" s="1">
        <v>8.2103000000000002</v>
      </c>
      <c r="E6213" s="1">
        <v>3.1246</v>
      </c>
      <c r="F6213" s="1">
        <v>3.9468999999999997E-2</v>
      </c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</row>
    <row r="6214" spans="1:17" x14ac:dyDescent="0.25">
      <c r="A6214" t="str">
        <f t="shared" si="97"/>
        <v>9_444</v>
      </c>
      <c r="B6214" s="1">
        <v>9</v>
      </c>
      <c r="C6214" s="1">
        <v>444</v>
      </c>
      <c r="D6214" s="1">
        <v>8.4123000000000001</v>
      </c>
      <c r="E6214" s="1">
        <v>3.1467000000000001</v>
      </c>
      <c r="F6214" s="1">
        <v>6.0913E-3</v>
      </c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</row>
    <row r="6215" spans="1:17" x14ac:dyDescent="0.25">
      <c r="A6215" t="str">
        <f t="shared" si="97"/>
        <v>9_445</v>
      </c>
      <c r="B6215" s="1">
        <v>9</v>
      </c>
      <c r="C6215" s="1">
        <v>445</v>
      </c>
      <c r="D6215" s="1">
        <v>7.8403999999999998</v>
      </c>
      <c r="E6215" s="1">
        <v>3.1678000000000002</v>
      </c>
      <c r="F6215" s="1">
        <v>-1.6465E-2</v>
      </c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</row>
    <row r="6216" spans="1:17" x14ac:dyDescent="0.25">
      <c r="A6216" t="str">
        <f t="shared" si="97"/>
        <v>9_446</v>
      </c>
      <c r="B6216" s="1">
        <v>9</v>
      </c>
      <c r="C6216" s="1">
        <v>446</v>
      </c>
      <c r="D6216" s="1">
        <v>8.1066000000000003</v>
      </c>
      <c r="E6216" s="1">
        <v>3.1890999999999998</v>
      </c>
      <c r="F6216" s="1">
        <v>2.3598999999999998E-2</v>
      </c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</row>
    <row r="6217" spans="1:17" x14ac:dyDescent="0.25">
      <c r="A6217" t="str">
        <f t="shared" si="97"/>
        <v>9_447</v>
      </c>
      <c r="B6217" s="1">
        <v>9</v>
      </c>
      <c r="C6217" s="1">
        <v>447</v>
      </c>
      <c r="D6217" s="1">
        <v>7.8921999999999999</v>
      </c>
      <c r="E6217" s="1">
        <v>3.2103999999999999</v>
      </c>
      <c r="F6217" s="1">
        <v>-7.9836999999999998E-3</v>
      </c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</row>
    <row r="6218" spans="1:17" x14ac:dyDescent="0.25">
      <c r="A6218" t="str">
        <f t="shared" si="97"/>
        <v>9_448</v>
      </c>
      <c r="B6218" s="1">
        <v>9</v>
      </c>
      <c r="C6218" s="1">
        <v>448</v>
      </c>
      <c r="D6218" s="1">
        <v>7.6894</v>
      </c>
      <c r="E6218" s="1">
        <v>3.2317</v>
      </c>
      <c r="F6218" s="1">
        <v>2.0879000000000002E-2</v>
      </c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</row>
    <row r="6219" spans="1:17" x14ac:dyDescent="0.25">
      <c r="A6219" t="str">
        <f t="shared" si="97"/>
        <v>9_449</v>
      </c>
      <c r="B6219" s="1">
        <v>9</v>
      </c>
      <c r="C6219" s="1">
        <v>449</v>
      </c>
      <c r="D6219" s="1">
        <v>7.8315999999999999</v>
      </c>
      <c r="E6219" s="1">
        <v>3.2526999999999999</v>
      </c>
      <c r="F6219" s="1">
        <v>5.0126999999999998E-2</v>
      </c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</row>
    <row r="6220" spans="1:17" x14ac:dyDescent="0.25">
      <c r="A6220" t="str">
        <f t="shared" si="97"/>
        <v>9_450</v>
      </c>
      <c r="B6220" s="1">
        <v>9</v>
      </c>
      <c r="C6220" s="1">
        <v>450</v>
      </c>
      <c r="D6220" s="1">
        <v>7.3517999999999999</v>
      </c>
      <c r="E6220" s="1">
        <v>3.2734999999999999</v>
      </c>
      <c r="F6220" s="1">
        <v>2.3701E-3</v>
      </c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</row>
    <row r="6221" spans="1:17" x14ac:dyDescent="0.25">
      <c r="A6221" t="str">
        <f t="shared" si="97"/>
        <v>9_451</v>
      </c>
      <c r="B6221" s="1">
        <v>9</v>
      </c>
      <c r="C6221" s="1">
        <v>451</v>
      </c>
      <c r="D6221" s="1">
        <v>8.0501000000000005</v>
      </c>
      <c r="E6221" s="1">
        <v>3.2942999999999998</v>
      </c>
      <c r="F6221" s="1">
        <v>6.5824999999999998E-3</v>
      </c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</row>
    <row r="6222" spans="1:17" x14ac:dyDescent="0.25">
      <c r="A6222" t="str">
        <f t="shared" si="97"/>
        <v>9_452</v>
      </c>
      <c r="B6222" s="1">
        <v>9</v>
      </c>
      <c r="C6222" s="1">
        <v>452</v>
      </c>
      <c r="D6222" s="1">
        <v>7.8916000000000004</v>
      </c>
      <c r="E6222" s="1">
        <v>3.3165</v>
      </c>
      <c r="F6222" s="1">
        <v>5.8355999999999998E-3</v>
      </c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</row>
    <row r="6223" spans="1:17" x14ac:dyDescent="0.25">
      <c r="A6223" t="str">
        <f t="shared" si="97"/>
        <v>9_453</v>
      </c>
      <c r="B6223" s="1">
        <v>9</v>
      </c>
      <c r="C6223" s="1">
        <v>453</v>
      </c>
      <c r="D6223" s="1">
        <v>7.3334000000000001</v>
      </c>
      <c r="E6223" s="1">
        <v>3.3376999999999999</v>
      </c>
      <c r="F6223" s="1">
        <v>1.9432999999999999E-2</v>
      </c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</row>
    <row r="6224" spans="1:17" x14ac:dyDescent="0.25">
      <c r="A6224" t="str">
        <f t="shared" si="97"/>
        <v>9_454</v>
      </c>
      <c r="B6224" s="1">
        <v>9</v>
      </c>
      <c r="C6224" s="1">
        <v>454</v>
      </c>
      <c r="D6224" s="1">
        <v>7.7267000000000001</v>
      </c>
      <c r="E6224" s="1">
        <v>3.3586999999999998</v>
      </c>
      <c r="F6224" s="1">
        <v>-3.5111999999999999E-3</v>
      </c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</row>
    <row r="6225" spans="1:17" x14ac:dyDescent="0.25">
      <c r="A6225" t="str">
        <f t="shared" si="97"/>
        <v>9_455</v>
      </c>
      <c r="B6225" s="1">
        <v>9</v>
      </c>
      <c r="C6225" s="1">
        <v>455</v>
      </c>
      <c r="D6225" s="1">
        <v>7.7229999999999999</v>
      </c>
      <c r="E6225" s="1">
        <v>3.3805999999999998</v>
      </c>
      <c r="F6225" s="1">
        <v>8.6586000000000007E-3</v>
      </c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</row>
    <row r="6226" spans="1:17" x14ac:dyDescent="0.25">
      <c r="A6226" t="str">
        <f t="shared" si="97"/>
        <v>9_456</v>
      </c>
      <c r="B6226" s="1">
        <v>9</v>
      </c>
      <c r="C6226" s="1">
        <v>456</v>
      </c>
      <c r="D6226" s="1">
        <v>8.0746000000000002</v>
      </c>
      <c r="E6226" s="1">
        <v>3.4028999999999998</v>
      </c>
      <c r="F6226" s="1">
        <v>8.3681999999999995E-4</v>
      </c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</row>
    <row r="6227" spans="1:17" x14ac:dyDescent="0.25">
      <c r="A6227" t="str">
        <f t="shared" si="97"/>
        <v>9_457</v>
      </c>
      <c r="B6227" s="1">
        <v>9</v>
      </c>
      <c r="C6227" s="1">
        <v>457</v>
      </c>
      <c r="D6227" s="1">
        <v>7.8230000000000004</v>
      </c>
      <c r="E6227" s="1">
        <v>3.4249999999999998</v>
      </c>
      <c r="F6227" s="1">
        <v>1.1709000000000001E-2</v>
      </c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</row>
    <row r="6228" spans="1:17" x14ac:dyDescent="0.25">
      <c r="A6228" t="str">
        <f t="shared" si="97"/>
        <v>9_458</v>
      </c>
      <c r="B6228" s="1">
        <v>9</v>
      </c>
      <c r="C6228" s="1">
        <v>458</v>
      </c>
      <c r="D6228" s="1">
        <v>7.7477999999999998</v>
      </c>
      <c r="E6228" s="1">
        <v>3.4474</v>
      </c>
      <c r="F6228" s="1">
        <v>2.2558000000000002E-2</v>
      </c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</row>
    <row r="6229" spans="1:17" x14ac:dyDescent="0.25">
      <c r="A6229" t="str">
        <f t="shared" si="97"/>
        <v>9_459</v>
      </c>
      <c r="B6229" s="1">
        <v>9</v>
      </c>
      <c r="C6229" s="1">
        <v>459</v>
      </c>
      <c r="D6229" s="1">
        <v>8.1857000000000006</v>
      </c>
      <c r="E6229" s="1">
        <v>3.4702000000000002</v>
      </c>
      <c r="F6229" s="1">
        <v>2.4376999999999999E-2</v>
      </c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</row>
    <row r="6230" spans="1:17" x14ac:dyDescent="0.25">
      <c r="A6230" t="str">
        <f t="shared" si="97"/>
        <v>9_460</v>
      </c>
      <c r="B6230" s="1">
        <v>9</v>
      </c>
      <c r="C6230" s="1">
        <v>460</v>
      </c>
      <c r="D6230" s="1">
        <v>7.8064</v>
      </c>
      <c r="E6230" s="1">
        <v>3.4933999999999998</v>
      </c>
      <c r="F6230" s="1">
        <v>1.2945999999999999E-2</v>
      </c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</row>
    <row r="6231" spans="1:17" x14ac:dyDescent="0.25">
      <c r="A6231" t="str">
        <f t="shared" si="97"/>
        <v>9_461</v>
      </c>
      <c r="B6231" s="1">
        <v>9</v>
      </c>
      <c r="C6231" s="1">
        <v>461</v>
      </c>
      <c r="D6231" s="1">
        <v>7.5205000000000002</v>
      </c>
      <c r="E6231" s="1">
        <v>3.5158</v>
      </c>
      <c r="F6231" s="1">
        <v>1.2891E-2</v>
      </c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</row>
    <row r="6232" spans="1:17" x14ac:dyDescent="0.25">
      <c r="A6232" t="str">
        <f t="shared" si="97"/>
        <v>9_462</v>
      </c>
      <c r="B6232" s="1">
        <v>9</v>
      </c>
      <c r="C6232" s="1">
        <v>462</v>
      </c>
      <c r="D6232" s="1">
        <v>7.3197000000000001</v>
      </c>
      <c r="E6232" s="1">
        <v>3.5375999999999999</v>
      </c>
      <c r="F6232" s="1">
        <v>-1.1058999999999999E-2</v>
      </c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</row>
    <row r="6233" spans="1:17" x14ac:dyDescent="0.25">
      <c r="A6233" t="str">
        <f t="shared" si="97"/>
        <v>9_463</v>
      </c>
      <c r="B6233" s="1">
        <v>9</v>
      </c>
      <c r="C6233" s="1">
        <v>463</v>
      </c>
      <c r="D6233" s="1">
        <v>7.7552000000000003</v>
      </c>
      <c r="E6233" s="1">
        <v>3.5598000000000001</v>
      </c>
      <c r="F6233" s="1">
        <v>2.9309999999999999E-2</v>
      </c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</row>
    <row r="6234" spans="1:17" x14ac:dyDescent="0.25">
      <c r="A6234" t="str">
        <f t="shared" si="97"/>
        <v>9_464</v>
      </c>
      <c r="B6234" s="1">
        <v>9</v>
      </c>
      <c r="C6234" s="1">
        <v>464</v>
      </c>
      <c r="D6234" s="1">
        <v>8.3543000000000003</v>
      </c>
      <c r="E6234" s="1">
        <v>3.5838000000000001</v>
      </c>
      <c r="F6234" s="1">
        <v>2.6419999999999999E-2</v>
      </c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</row>
    <row r="6235" spans="1:17" x14ac:dyDescent="0.25">
      <c r="A6235" t="str">
        <f t="shared" si="97"/>
        <v>9_465</v>
      </c>
      <c r="B6235" s="1">
        <v>9</v>
      </c>
      <c r="C6235" s="1">
        <v>465</v>
      </c>
      <c r="D6235" s="1">
        <v>8.1557999999999993</v>
      </c>
      <c r="E6235" s="1">
        <v>3.6086</v>
      </c>
      <c r="F6235" s="1">
        <v>1.9615E-2</v>
      </c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</row>
    <row r="6236" spans="1:17" x14ac:dyDescent="0.25">
      <c r="A6236" t="str">
        <f t="shared" si="97"/>
        <v>9_466</v>
      </c>
      <c r="B6236" s="1">
        <v>9</v>
      </c>
      <c r="C6236" s="1">
        <v>466</v>
      </c>
      <c r="D6236" s="1">
        <v>7.8756000000000004</v>
      </c>
      <c r="E6236" s="1">
        <v>3.6322999999999999</v>
      </c>
      <c r="F6236" s="1">
        <v>4.7429999999999998E-3</v>
      </c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</row>
    <row r="6237" spans="1:17" x14ac:dyDescent="0.25">
      <c r="A6237" t="str">
        <f t="shared" si="97"/>
        <v>9_467</v>
      </c>
      <c r="B6237" s="1">
        <v>9</v>
      </c>
      <c r="C6237" s="1">
        <v>467</v>
      </c>
      <c r="D6237" s="1">
        <v>7.6181000000000001</v>
      </c>
      <c r="E6237" s="1">
        <v>3.6560000000000001</v>
      </c>
      <c r="F6237" s="1">
        <v>1.1166000000000001E-2</v>
      </c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</row>
    <row r="6238" spans="1:17" x14ac:dyDescent="0.25">
      <c r="A6238" t="str">
        <f t="shared" si="97"/>
        <v>9_468</v>
      </c>
      <c r="B6238" s="1">
        <v>9</v>
      </c>
      <c r="C6238" s="1">
        <v>468</v>
      </c>
      <c r="D6238" s="1">
        <v>7.6418999999999997</v>
      </c>
      <c r="E6238" s="1">
        <v>3.6797</v>
      </c>
      <c r="F6238" s="1">
        <v>2.1520999999999998E-2</v>
      </c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</row>
    <row r="6239" spans="1:17" x14ac:dyDescent="0.25">
      <c r="A6239" t="str">
        <f t="shared" si="97"/>
        <v>9_469</v>
      </c>
      <c r="B6239" s="1">
        <v>9</v>
      </c>
      <c r="C6239" s="1">
        <v>469</v>
      </c>
      <c r="D6239" s="1">
        <v>7.843</v>
      </c>
      <c r="E6239" s="1">
        <v>3.7035</v>
      </c>
      <c r="F6239" s="1">
        <v>2.5190999999999998E-3</v>
      </c>
      <c r="G6239" s="1"/>
      <c r="H6239" s="1"/>
      <c r="I6239" s="1"/>
      <c r="J6239" s="1"/>
      <c r="K6239" s="1"/>
      <c r="L6239" s="78"/>
      <c r="M6239" s="1"/>
      <c r="N6239" s="1"/>
      <c r="O6239" s="1"/>
      <c r="P6239" s="1"/>
      <c r="Q6239" s="1"/>
    </row>
    <row r="6240" spans="1:17" x14ac:dyDescent="0.25">
      <c r="A6240" t="str">
        <f t="shared" si="97"/>
        <v>9_470</v>
      </c>
      <c r="B6240" s="1">
        <v>9</v>
      </c>
      <c r="C6240" s="1">
        <v>470</v>
      </c>
      <c r="D6240" s="1">
        <v>7.6863000000000001</v>
      </c>
      <c r="E6240" s="1">
        <v>3.7277</v>
      </c>
      <c r="F6240" s="1">
        <v>1.5219999999999999E-2</v>
      </c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</row>
    <row r="6241" spans="1:17" x14ac:dyDescent="0.25">
      <c r="A6241" t="str">
        <f t="shared" si="97"/>
        <v>9_471</v>
      </c>
      <c r="B6241" s="1">
        <v>9</v>
      </c>
      <c r="C6241" s="1">
        <v>471</v>
      </c>
      <c r="D6241" s="1">
        <v>7.3385999999999996</v>
      </c>
      <c r="E6241" s="1">
        <v>3.7511999999999999</v>
      </c>
      <c r="F6241" s="1">
        <v>1.3079E-2</v>
      </c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</row>
    <row r="6242" spans="1:17" x14ac:dyDescent="0.25">
      <c r="A6242" t="str">
        <f t="shared" si="97"/>
        <v>9_472</v>
      </c>
      <c r="B6242" s="1">
        <v>9</v>
      </c>
      <c r="C6242" s="1">
        <v>472</v>
      </c>
      <c r="D6242" s="1">
        <v>7.1089000000000002</v>
      </c>
      <c r="E6242" s="1">
        <v>3.7740999999999998</v>
      </c>
      <c r="F6242" s="1">
        <v>4.2510999999999998E-3</v>
      </c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</row>
    <row r="6243" spans="1:17" x14ac:dyDescent="0.25">
      <c r="A6243" t="str">
        <f t="shared" si="97"/>
        <v>9_473</v>
      </c>
      <c r="B6243" s="1">
        <v>9</v>
      </c>
      <c r="C6243" s="1">
        <v>473</v>
      </c>
      <c r="D6243" s="1">
        <v>6.7016999999999998</v>
      </c>
      <c r="E6243" s="1">
        <v>3.7955999999999999</v>
      </c>
      <c r="F6243" s="1">
        <v>2.5277999999999998E-2</v>
      </c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</row>
    <row r="6244" spans="1:17" x14ac:dyDescent="0.25">
      <c r="A6244" t="str">
        <f t="shared" si="97"/>
        <v>9_474</v>
      </c>
      <c r="B6244" s="1">
        <v>9</v>
      </c>
      <c r="C6244" s="1">
        <v>474</v>
      </c>
      <c r="D6244" s="1">
        <v>7.0711000000000004</v>
      </c>
      <c r="E6244" s="1">
        <v>3.8176000000000001</v>
      </c>
      <c r="F6244" s="1">
        <v>1.1318999999999999E-2</v>
      </c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</row>
    <row r="6245" spans="1:17" x14ac:dyDescent="0.25">
      <c r="A6245" t="str">
        <f t="shared" si="97"/>
        <v>9_475</v>
      </c>
      <c r="B6245" s="1">
        <v>9</v>
      </c>
      <c r="C6245" s="1">
        <v>475</v>
      </c>
      <c r="D6245" s="1">
        <v>7.5942999999999996</v>
      </c>
      <c r="E6245" s="1">
        <v>3.8414000000000001</v>
      </c>
      <c r="F6245" s="1">
        <v>-1.3053E-2</v>
      </c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</row>
    <row r="6246" spans="1:17" x14ac:dyDescent="0.25">
      <c r="A6246" t="str">
        <f t="shared" si="97"/>
        <v>9_476</v>
      </c>
      <c r="B6246" s="1">
        <v>9</v>
      </c>
      <c r="C6246" s="1">
        <v>476</v>
      </c>
      <c r="D6246" s="1">
        <v>7.5529999999999999</v>
      </c>
      <c r="E6246" s="1">
        <v>3.8654000000000002</v>
      </c>
      <c r="F6246" s="1">
        <v>9.9407000000000002E-3</v>
      </c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</row>
    <row r="6247" spans="1:17" x14ac:dyDescent="0.25">
      <c r="A6247" t="str">
        <f t="shared" si="97"/>
        <v>9_477</v>
      </c>
      <c r="B6247" s="1">
        <v>9</v>
      </c>
      <c r="C6247" s="1">
        <v>477</v>
      </c>
      <c r="D6247" s="1">
        <v>7.2409999999999997</v>
      </c>
      <c r="E6247" s="1">
        <v>3.8893</v>
      </c>
      <c r="F6247" s="1">
        <v>-1.4905E-2</v>
      </c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</row>
    <row r="6248" spans="1:17" x14ac:dyDescent="0.25">
      <c r="A6248" t="str">
        <f t="shared" si="97"/>
        <v>9_478</v>
      </c>
      <c r="B6248" s="1">
        <v>9</v>
      </c>
      <c r="C6248" s="1">
        <v>478</v>
      </c>
      <c r="D6248" s="1">
        <v>7.3086000000000002</v>
      </c>
      <c r="E6248" s="1">
        <v>3.9129999999999998</v>
      </c>
      <c r="F6248" s="1">
        <v>8.4545999999999996E-3</v>
      </c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</row>
    <row r="6249" spans="1:17" x14ac:dyDescent="0.25">
      <c r="A6249" t="str">
        <f t="shared" si="97"/>
        <v>9_479</v>
      </c>
      <c r="B6249" s="1">
        <v>9</v>
      </c>
      <c r="C6249" s="1">
        <v>479</v>
      </c>
      <c r="D6249" s="1">
        <v>7.5091999999999999</v>
      </c>
      <c r="E6249" s="1">
        <v>3.9369999999999998</v>
      </c>
      <c r="F6249" s="1">
        <v>1.4255E-2</v>
      </c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</row>
    <row r="6250" spans="1:17" x14ac:dyDescent="0.25">
      <c r="A6250" t="str">
        <f t="shared" si="97"/>
        <v>9_480</v>
      </c>
      <c r="B6250" s="1">
        <v>9</v>
      </c>
      <c r="C6250" s="1">
        <v>480</v>
      </c>
      <c r="D6250" s="1">
        <v>7.4673999999999996</v>
      </c>
      <c r="E6250" s="1">
        <v>3.9615</v>
      </c>
      <c r="F6250" s="1">
        <v>-9.4126000000000001E-3</v>
      </c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</row>
    <row r="6251" spans="1:17" x14ac:dyDescent="0.25">
      <c r="A6251" t="str">
        <f t="shared" si="97"/>
        <v>9_481</v>
      </c>
      <c r="B6251" s="1">
        <v>9</v>
      </c>
      <c r="C6251" s="1">
        <v>481</v>
      </c>
      <c r="D6251" s="1">
        <v>7.5865</v>
      </c>
      <c r="E6251" s="1">
        <v>3.9863</v>
      </c>
      <c r="F6251" s="1">
        <v>-1.5820999999999999E-3</v>
      </c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</row>
    <row r="6252" spans="1:17" x14ac:dyDescent="0.25">
      <c r="A6252" t="str">
        <f t="shared" si="97"/>
        <v>9_482</v>
      </c>
      <c r="B6252" s="1">
        <v>9</v>
      </c>
      <c r="C6252" s="1">
        <v>482</v>
      </c>
      <c r="D6252" s="1">
        <v>7.1078000000000001</v>
      </c>
      <c r="E6252" s="1">
        <v>4.0106999999999999</v>
      </c>
      <c r="F6252" s="1">
        <v>1.57E-3</v>
      </c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</row>
    <row r="6253" spans="1:17" x14ac:dyDescent="0.25">
      <c r="A6253" t="str">
        <f t="shared" si="97"/>
        <v>9_483</v>
      </c>
      <c r="B6253" s="1">
        <v>9</v>
      </c>
      <c r="C6253" s="1">
        <v>483</v>
      </c>
      <c r="D6253" s="1">
        <v>7.3550000000000004</v>
      </c>
      <c r="E6253" s="1">
        <v>4.0349000000000004</v>
      </c>
      <c r="F6253" s="1">
        <v>1.0477999999999999E-2</v>
      </c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</row>
    <row r="6254" spans="1:17" x14ac:dyDescent="0.25">
      <c r="A6254" t="str">
        <f t="shared" si="97"/>
        <v>9_484</v>
      </c>
      <c r="B6254" s="1">
        <v>9</v>
      </c>
      <c r="C6254" s="1">
        <v>484</v>
      </c>
      <c r="D6254" s="1">
        <v>6.8146000000000004</v>
      </c>
      <c r="E6254" s="1">
        <v>4.0583</v>
      </c>
      <c r="F6254" s="1">
        <v>5.6429000000000002E-3</v>
      </c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</row>
    <row r="6255" spans="1:17" x14ac:dyDescent="0.25">
      <c r="A6255" t="str">
        <f t="shared" si="97"/>
        <v>9_485</v>
      </c>
      <c r="B6255" s="1">
        <v>9</v>
      </c>
      <c r="C6255" s="1">
        <v>485</v>
      </c>
      <c r="D6255" s="1">
        <v>7.0376000000000003</v>
      </c>
      <c r="E6255" s="1">
        <v>4.0819000000000001</v>
      </c>
      <c r="F6255" s="1">
        <v>-1.6907000000000001E-3</v>
      </c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</row>
    <row r="6256" spans="1:17" x14ac:dyDescent="0.25">
      <c r="A6256" t="str">
        <f t="shared" si="97"/>
        <v>9_486</v>
      </c>
      <c r="B6256" s="1">
        <v>9</v>
      </c>
      <c r="C6256" s="1">
        <v>486</v>
      </c>
      <c r="D6256" s="1">
        <v>6.9435000000000002</v>
      </c>
      <c r="E6256" s="1">
        <v>4.1058000000000003</v>
      </c>
      <c r="F6256" s="1">
        <v>-1.1298000000000001E-2</v>
      </c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</row>
    <row r="6257" spans="1:17" x14ac:dyDescent="0.25">
      <c r="A6257" t="str">
        <f t="shared" si="97"/>
        <v>9_487</v>
      </c>
      <c r="B6257" s="1">
        <v>9</v>
      </c>
      <c r="C6257" s="1">
        <v>487</v>
      </c>
      <c r="D6257" s="1">
        <v>6.9073000000000002</v>
      </c>
      <c r="E6257" s="1">
        <v>4.1298000000000004</v>
      </c>
      <c r="F6257" s="1">
        <v>-1.0038E-2</v>
      </c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</row>
    <row r="6258" spans="1:17" x14ac:dyDescent="0.25">
      <c r="A6258" t="str">
        <f t="shared" si="97"/>
        <v>9_488</v>
      </c>
      <c r="B6258" s="1">
        <v>9</v>
      </c>
      <c r="C6258" s="1">
        <v>488</v>
      </c>
      <c r="D6258" s="1">
        <v>7.5237999999999996</v>
      </c>
      <c r="E6258" s="1">
        <v>4.1547999999999998</v>
      </c>
      <c r="F6258" s="1">
        <v>2.5714000000000001E-2</v>
      </c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</row>
    <row r="6259" spans="1:17" x14ac:dyDescent="0.25">
      <c r="A6259" t="str">
        <f t="shared" si="97"/>
        <v>9_489</v>
      </c>
      <c r="B6259" s="1">
        <v>9</v>
      </c>
      <c r="C6259" s="1">
        <v>489</v>
      </c>
      <c r="D6259" s="1">
        <v>7.9016999999999999</v>
      </c>
      <c r="E6259" s="1">
        <v>4.1821000000000002</v>
      </c>
      <c r="F6259" s="1">
        <v>1.3443E-2</v>
      </c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</row>
    <row r="6260" spans="1:17" x14ac:dyDescent="0.25">
      <c r="A6260" t="str">
        <f t="shared" si="97"/>
        <v>9_490</v>
      </c>
      <c r="B6260" s="1">
        <v>9</v>
      </c>
      <c r="C6260" s="1">
        <v>490</v>
      </c>
      <c r="D6260" s="1">
        <v>8.0218000000000007</v>
      </c>
      <c r="E6260" s="1">
        <v>4.2103999999999999</v>
      </c>
      <c r="F6260" s="1">
        <v>2.8826999999999998E-2</v>
      </c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</row>
    <row r="6261" spans="1:17" x14ac:dyDescent="0.25">
      <c r="A6261" t="str">
        <f t="shared" si="97"/>
        <v>9_491</v>
      </c>
      <c r="B6261" s="1">
        <v>9</v>
      </c>
      <c r="C6261" s="1">
        <v>491</v>
      </c>
      <c r="D6261" s="1">
        <v>7.9667000000000003</v>
      </c>
      <c r="E6261" s="1">
        <v>4.2382999999999997</v>
      </c>
      <c r="F6261" s="1">
        <v>3.8461000000000002E-2</v>
      </c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</row>
    <row r="6262" spans="1:17" x14ac:dyDescent="0.25">
      <c r="A6262" t="str">
        <f t="shared" si="97"/>
        <v>9_492</v>
      </c>
      <c r="B6262" s="1">
        <v>9</v>
      </c>
      <c r="C6262" s="1">
        <v>492</v>
      </c>
      <c r="D6262" s="1">
        <v>7.4953000000000003</v>
      </c>
      <c r="E6262" s="1">
        <v>4.2660999999999998</v>
      </c>
      <c r="F6262" s="1">
        <v>-5.4523000000000002E-3</v>
      </c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</row>
    <row r="6263" spans="1:17" x14ac:dyDescent="0.25">
      <c r="A6263" t="str">
        <f t="shared" si="97"/>
        <v>9_493</v>
      </c>
      <c r="B6263" s="1">
        <v>9</v>
      </c>
      <c r="C6263" s="1">
        <v>493</v>
      </c>
      <c r="D6263" s="1">
        <v>8.1858000000000004</v>
      </c>
      <c r="E6263" s="1">
        <v>4.2939999999999996</v>
      </c>
      <c r="F6263" s="1">
        <v>2.2123E-2</v>
      </c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</row>
    <row r="6264" spans="1:17" x14ac:dyDescent="0.25">
      <c r="A6264" t="str">
        <f t="shared" si="97"/>
        <v>9_494</v>
      </c>
      <c r="B6264" s="1">
        <v>9</v>
      </c>
      <c r="C6264" s="1">
        <v>494</v>
      </c>
      <c r="D6264" s="1">
        <v>8.1206999999999994</v>
      </c>
      <c r="E6264" s="1">
        <v>4.3231999999999999</v>
      </c>
      <c r="F6264" s="1">
        <v>2.3386000000000001E-2</v>
      </c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</row>
    <row r="6265" spans="1:17" x14ac:dyDescent="0.25">
      <c r="A6265" t="str">
        <f t="shared" si="97"/>
        <v>9_495</v>
      </c>
      <c r="B6265" s="1">
        <v>9</v>
      </c>
      <c r="C6265" s="1">
        <v>495</v>
      </c>
      <c r="D6265" s="1">
        <v>7.9612999999999996</v>
      </c>
      <c r="E6265" s="1">
        <v>4.3520000000000003</v>
      </c>
      <c r="F6265" s="1">
        <v>-1.0723999999999999E-2</v>
      </c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</row>
    <row r="6266" spans="1:17" x14ac:dyDescent="0.25">
      <c r="A6266" t="str">
        <f t="shared" si="97"/>
        <v>9_496</v>
      </c>
      <c r="B6266" s="1">
        <v>9</v>
      </c>
      <c r="C6266" s="1">
        <v>496</v>
      </c>
      <c r="D6266" s="1">
        <v>7.8958000000000004</v>
      </c>
      <c r="E6266" s="1">
        <v>4.3813000000000004</v>
      </c>
      <c r="F6266" s="1">
        <v>6.6153999999999996E-3</v>
      </c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</row>
    <row r="6267" spans="1:17" x14ac:dyDescent="0.25">
      <c r="A6267" t="str">
        <f t="shared" si="97"/>
        <v>9_497</v>
      </c>
      <c r="B6267" s="1">
        <v>9</v>
      </c>
      <c r="C6267" s="1">
        <v>497</v>
      </c>
      <c r="D6267" s="1">
        <v>8.1519999999999992</v>
      </c>
      <c r="E6267" s="1">
        <v>4.4111000000000002</v>
      </c>
      <c r="F6267" s="1">
        <v>-8.9438E-3</v>
      </c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</row>
    <row r="6268" spans="1:17" x14ac:dyDescent="0.25">
      <c r="A6268" t="str">
        <f t="shared" si="97"/>
        <v>9_498</v>
      </c>
      <c r="B6268" s="1">
        <v>9</v>
      </c>
      <c r="C6268" s="1">
        <v>498</v>
      </c>
      <c r="D6268" s="1">
        <v>8.0269999999999992</v>
      </c>
      <c r="E6268" s="1">
        <v>4.4409000000000001</v>
      </c>
      <c r="F6268" s="1">
        <v>2.0788000000000001E-2</v>
      </c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</row>
    <row r="6269" spans="1:17" x14ac:dyDescent="0.25">
      <c r="A6269" t="str">
        <f t="shared" si="97"/>
        <v>9_499</v>
      </c>
      <c r="B6269" s="1">
        <v>9</v>
      </c>
      <c r="C6269" s="1">
        <v>499</v>
      </c>
      <c r="D6269" s="1">
        <v>7.7804000000000002</v>
      </c>
      <c r="E6269" s="1">
        <v>4.4709000000000003</v>
      </c>
      <c r="F6269" s="1">
        <v>1.1350000000000001E-2</v>
      </c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</row>
    <row r="6270" spans="1:17" x14ac:dyDescent="0.25">
      <c r="A6270" t="str">
        <f t="shared" si="97"/>
        <v>9_500</v>
      </c>
      <c r="B6270" s="1">
        <v>9</v>
      </c>
      <c r="C6270" s="1">
        <v>500</v>
      </c>
      <c r="D6270" s="1">
        <v>8.1327999999999996</v>
      </c>
      <c r="E6270" s="1">
        <v>4.5004999999999997</v>
      </c>
      <c r="F6270" s="1">
        <v>1.1927E-2</v>
      </c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</row>
    <row r="6271" spans="1:17" x14ac:dyDescent="0.25">
      <c r="A6271" t="str">
        <f t="shared" si="97"/>
        <v>9_501</v>
      </c>
      <c r="B6271" s="1">
        <v>9</v>
      </c>
      <c r="C6271" s="1">
        <v>501</v>
      </c>
      <c r="D6271" s="1">
        <v>8.2238000000000007</v>
      </c>
      <c r="E6271" s="1">
        <v>4.5309999999999997</v>
      </c>
      <c r="F6271" s="1">
        <v>-8.4957000000000001E-3</v>
      </c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</row>
    <row r="6272" spans="1:17" x14ac:dyDescent="0.25">
      <c r="A6272" t="str">
        <f t="shared" si="97"/>
        <v>9_502</v>
      </c>
      <c r="B6272" s="1">
        <v>9</v>
      </c>
      <c r="C6272" s="1">
        <v>502</v>
      </c>
      <c r="D6272" s="1">
        <v>8.4880999999999993</v>
      </c>
      <c r="E6272" s="1">
        <v>4.5618999999999996</v>
      </c>
      <c r="F6272" s="1">
        <v>2.9107999999999998E-2</v>
      </c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</row>
    <row r="6273" spans="1:17" x14ac:dyDescent="0.25">
      <c r="A6273" t="str">
        <f t="shared" si="97"/>
        <v>9_503</v>
      </c>
      <c r="B6273" s="1">
        <v>9</v>
      </c>
      <c r="C6273" s="1">
        <v>503</v>
      </c>
      <c r="D6273" s="1">
        <v>8.6241000000000003</v>
      </c>
      <c r="E6273" s="1">
        <v>4.5949</v>
      </c>
      <c r="F6273" s="1">
        <v>1.3896E-2</v>
      </c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</row>
    <row r="6274" spans="1:17" x14ac:dyDescent="0.25">
      <c r="A6274" t="str">
        <f t="shared" si="97"/>
        <v>9_504</v>
      </c>
      <c r="B6274" s="1">
        <v>9</v>
      </c>
      <c r="C6274" s="1">
        <v>504</v>
      </c>
      <c r="D6274" s="1">
        <v>8.8277000000000001</v>
      </c>
      <c r="E6274" s="1">
        <v>4.6291000000000002</v>
      </c>
      <c r="F6274" s="1">
        <v>2.1194999999999999E-2</v>
      </c>
      <c r="G6274" s="1"/>
      <c r="H6274" s="1"/>
      <c r="I6274" s="1"/>
      <c r="J6274" s="1"/>
      <c r="K6274" s="1"/>
      <c r="L6274" s="1"/>
      <c r="M6274" s="1"/>
      <c r="N6274" s="78"/>
      <c r="O6274" s="1"/>
      <c r="P6274" s="1"/>
      <c r="Q6274" s="1"/>
    </row>
    <row r="6275" spans="1:17" x14ac:dyDescent="0.25">
      <c r="A6275" t="str">
        <f t="shared" ref="A6275:A6338" si="98">B6275&amp;"_"&amp;C6275</f>
        <v>9_505</v>
      </c>
      <c r="B6275" s="1">
        <v>9</v>
      </c>
      <c r="C6275" s="1">
        <v>505</v>
      </c>
      <c r="D6275" s="1">
        <v>8.7528000000000006</v>
      </c>
      <c r="E6275" s="1">
        <v>4.6630000000000003</v>
      </c>
      <c r="F6275" s="1">
        <v>-1.9824000000000001E-2</v>
      </c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</row>
    <row r="6276" spans="1:17" x14ac:dyDescent="0.25">
      <c r="A6276" t="str">
        <f t="shared" si="98"/>
        <v>9_506</v>
      </c>
      <c r="B6276" s="1">
        <v>9</v>
      </c>
      <c r="C6276" s="1">
        <v>506</v>
      </c>
      <c r="D6276" s="1">
        <v>8.5319000000000003</v>
      </c>
      <c r="E6276" s="1">
        <v>4.6965000000000003</v>
      </c>
      <c r="F6276" s="1">
        <v>2.1214E-2</v>
      </c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</row>
    <row r="6277" spans="1:17" x14ac:dyDescent="0.25">
      <c r="A6277" t="str">
        <f t="shared" si="98"/>
        <v>9_507</v>
      </c>
      <c r="B6277" s="1">
        <v>9</v>
      </c>
      <c r="C6277" s="1">
        <v>507</v>
      </c>
      <c r="D6277" s="1">
        <v>8.7045999999999992</v>
      </c>
      <c r="E6277" s="1">
        <v>4.7308000000000003</v>
      </c>
      <c r="F6277" s="1">
        <v>1.1868999999999999E-2</v>
      </c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</row>
    <row r="6278" spans="1:17" x14ac:dyDescent="0.25">
      <c r="A6278" t="str">
        <f t="shared" si="98"/>
        <v>9_508</v>
      </c>
      <c r="B6278" s="1">
        <v>9</v>
      </c>
      <c r="C6278" s="1">
        <v>508</v>
      </c>
      <c r="D6278" s="1">
        <v>8.7174999999999994</v>
      </c>
      <c r="E6278" s="1">
        <v>4.7651000000000003</v>
      </c>
      <c r="F6278" s="1">
        <v>2.0337999999999998E-2</v>
      </c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</row>
    <row r="6279" spans="1:17" x14ac:dyDescent="0.25">
      <c r="A6279" t="str">
        <f t="shared" si="98"/>
        <v>9_509</v>
      </c>
      <c r="B6279" s="1">
        <v>9</v>
      </c>
      <c r="C6279" s="1">
        <v>509</v>
      </c>
      <c r="D6279" s="1">
        <v>8.3638999999999992</v>
      </c>
      <c r="E6279" s="1">
        <v>4.7990000000000004</v>
      </c>
      <c r="F6279" s="1">
        <v>-5.5129000000000003E-3</v>
      </c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</row>
    <row r="6280" spans="1:17" x14ac:dyDescent="0.25">
      <c r="A6280" t="str">
        <f t="shared" si="98"/>
        <v>9_510</v>
      </c>
      <c r="B6280" s="1">
        <v>9</v>
      </c>
      <c r="C6280" s="1">
        <v>510</v>
      </c>
      <c r="D6280" s="1">
        <v>8.6509</v>
      </c>
      <c r="E6280" s="1">
        <v>4.8327999999999998</v>
      </c>
      <c r="F6280" s="1">
        <v>2.0105000000000001E-3</v>
      </c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</row>
    <row r="6281" spans="1:17" x14ac:dyDescent="0.25">
      <c r="A6281" t="str">
        <f t="shared" si="98"/>
        <v>9_511</v>
      </c>
      <c r="B6281" s="1">
        <v>9</v>
      </c>
      <c r="C6281" s="1">
        <v>511</v>
      </c>
      <c r="D6281" s="1">
        <v>9.3017000000000003</v>
      </c>
      <c r="E6281" s="1">
        <v>4.8689</v>
      </c>
      <c r="F6281" s="1">
        <v>1.1476E-2</v>
      </c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</row>
    <row r="6282" spans="1:17" x14ac:dyDescent="0.25">
      <c r="A6282" t="str">
        <f t="shared" si="98"/>
        <v>9_512</v>
      </c>
      <c r="B6282" s="1">
        <v>9</v>
      </c>
      <c r="C6282" s="1">
        <v>512</v>
      </c>
      <c r="D6282" s="1">
        <v>9.6971000000000007</v>
      </c>
      <c r="E6282" s="1">
        <v>4.9071999999999996</v>
      </c>
      <c r="F6282" s="1">
        <v>3.5722999999999998E-2</v>
      </c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</row>
    <row r="6283" spans="1:17" x14ac:dyDescent="0.25">
      <c r="A6283" t="str">
        <f t="shared" si="98"/>
        <v>9_513</v>
      </c>
      <c r="B6283" s="1">
        <v>9</v>
      </c>
      <c r="C6283" s="1">
        <v>513</v>
      </c>
      <c r="D6283" s="1">
        <v>9.7346000000000004</v>
      </c>
      <c r="E6283" s="1">
        <v>4.9470000000000001</v>
      </c>
      <c r="F6283" s="1">
        <v>1.013E-2</v>
      </c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</row>
    <row r="6284" spans="1:17" x14ac:dyDescent="0.25">
      <c r="A6284" t="str">
        <f t="shared" si="98"/>
        <v>9_514</v>
      </c>
      <c r="B6284" s="1">
        <v>9</v>
      </c>
      <c r="C6284" s="1">
        <v>514</v>
      </c>
      <c r="D6284" s="1">
        <v>9.8537999999999997</v>
      </c>
      <c r="E6284" s="1">
        <v>4.9874000000000001</v>
      </c>
      <c r="F6284" s="1">
        <v>-7.2746E-3</v>
      </c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</row>
    <row r="6285" spans="1:17" x14ac:dyDescent="0.25">
      <c r="A6285" t="str">
        <f t="shared" si="98"/>
        <v>9_515</v>
      </c>
      <c r="B6285" s="1">
        <v>9</v>
      </c>
      <c r="C6285" s="1">
        <v>515</v>
      </c>
      <c r="D6285" s="1">
        <v>9.6773000000000007</v>
      </c>
      <c r="E6285" s="1">
        <v>5.0279999999999996</v>
      </c>
      <c r="F6285" s="1">
        <v>-1.2068000000000001E-2</v>
      </c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</row>
    <row r="6286" spans="1:17" x14ac:dyDescent="0.25">
      <c r="A6286" t="str">
        <f t="shared" si="98"/>
        <v>9_516</v>
      </c>
      <c r="B6286" s="1">
        <v>9</v>
      </c>
      <c r="C6286" s="1">
        <v>516</v>
      </c>
      <c r="D6286" s="1">
        <v>9.5655999999999999</v>
      </c>
      <c r="E6286" s="1">
        <v>5.0683999999999996</v>
      </c>
      <c r="F6286" s="1">
        <v>-1.0477999999999999E-2</v>
      </c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</row>
    <row r="6287" spans="1:17" x14ac:dyDescent="0.25">
      <c r="A6287" t="str">
        <f t="shared" si="98"/>
        <v>9_517</v>
      </c>
      <c r="B6287" s="1">
        <v>9</v>
      </c>
      <c r="C6287" s="1">
        <v>517</v>
      </c>
      <c r="D6287" s="1">
        <v>9.5448000000000004</v>
      </c>
      <c r="E6287" s="1">
        <v>5.1090999999999998</v>
      </c>
      <c r="F6287" s="1">
        <v>3.5579E-2</v>
      </c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</row>
    <row r="6288" spans="1:17" x14ac:dyDescent="0.25">
      <c r="A6288" t="str">
        <f t="shared" si="98"/>
        <v>9_518</v>
      </c>
      <c r="B6288" s="1">
        <v>9</v>
      </c>
      <c r="C6288" s="1">
        <v>518</v>
      </c>
      <c r="D6288" s="1">
        <v>9.7821999999999996</v>
      </c>
      <c r="E6288" s="1">
        <v>5.1505999999999998</v>
      </c>
      <c r="F6288" s="1">
        <v>1.9549E-2</v>
      </c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</row>
    <row r="6289" spans="1:17" x14ac:dyDescent="0.25">
      <c r="A6289" t="str">
        <f t="shared" si="98"/>
        <v>9_519</v>
      </c>
      <c r="B6289" s="1">
        <v>9</v>
      </c>
      <c r="C6289" s="1">
        <v>519</v>
      </c>
      <c r="D6289" s="1">
        <v>9.7342999999999993</v>
      </c>
      <c r="E6289" s="1">
        <v>5.1927000000000003</v>
      </c>
      <c r="F6289" s="1">
        <v>6.7717999999999997E-3</v>
      </c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</row>
    <row r="6290" spans="1:17" x14ac:dyDescent="0.25">
      <c r="A6290" t="str">
        <f t="shared" si="98"/>
        <v>9_520</v>
      </c>
      <c r="B6290" s="1">
        <v>9</v>
      </c>
      <c r="C6290" s="1">
        <v>520</v>
      </c>
      <c r="D6290" s="1">
        <v>9.5694999999999997</v>
      </c>
      <c r="E6290" s="1">
        <v>5.2348999999999997</v>
      </c>
      <c r="F6290" s="1">
        <v>-7.9240000000000005E-3</v>
      </c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</row>
    <row r="6291" spans="1:17" x14ac:dyDescent="0.25">
      <c r="A6291" t="str">
        <f t="shared" si="98"/>
        <v>9_521</v>
      </c>
      <c r="B6291" s="1">
        <v>9</v>
      </c>
      <c r="C6291" s="1">
        <v>521</v>
      </c>
      <c r="D6291" s="1">
        <v>9.9618000000000002</v>
      </c>
      <c r="E6291" s="1">
        <v>5.2782</v>
      </c>
      <c r="F6291" s="1">
        <v>1.4741000000000001E-2</v>
      </c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</row>
    <row r="6292" spans="1:17" x14ac:dyDescent="0.25">
      <c r="A6292" t="str">
        <f t="shared" si="98"/>
        <v>9_522</v>
      </c>
      <c r="B6292" s="1">
        <v>9</v>
      </c>
      <c r="C6292" s="1">
        <v>522</v>
      </c>
      <c r="D6292" s="1">
        <v>10.363</v>
      </c>
      <c r="E6292" s="1">
        <v>5.3231999999999999</v>
      </c>
      <c r="F6292" s="1">
        <v>6.4088000000000001E-3</v>
      </c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</row>
    <row r="6293" spans="1:17" x14ac:dyDescent="0.25">
      <c r="A6293" t="str">
        <f t="shared" si="98"/>
        <v>9_523</v>
      </c>
      <c r="B6293" s="1">
        <v>9</v>
      </c>
      <c r="C6293" s="1">
        <v>523</v>
      </c>
      <c r="D6293" s="1">
        <v>10.095000000000001</v>
      </c>
      <c r="E6293" s="1">
        <v>5.3685</v>
      </c>
      <c r="F6293" s="1">
        <v>9.3453000000000008E-3</v>
      </c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</row>
    <row r="6294" spans="1:17" x14ac:dyDescent="0.25">
      <c r="A6294" t="str">
        <f t="shared" si="98"/>
        <v>9_524</v>
      </c>
      <c r="B6294" s="1">
        <v>9</v>
      </c>
      <c r="C6294" s="1">
        <v>524</v>
      </c>
      <c r="D6294" s="1">
        <v>9.8091000000000008</v>
      </c>
      <c r="E6294" s="1">
        <v>5.4134000000000002</v>
      </c>
      <c r="F6294" s="1">
        <v>3.4581999999999998E-3</v>
      </c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</row>
    <row r="6295" spans="1:17" x14ac:dyDescent="0.25">
      <c r="A6295" t="str">
        <f t="shared" si="98"/>
        <v>9_525</v>
      </c>
      <c r="B6295" s="1">
        <v>9</v>
      </c>
      <c r="C6295" s="1">
        <v>525</v>
      </c>
      <c r="D6295" s="1">
        <v>9.6869999999999994</v>
      </c>
      <c r="E6295" s="1">
        <v>5.4579000000000004</v>
      </c>
      <c r="F6295" s="1">
        <v>-2.5848999999999998E-3</v>
      </c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</row>
    <row r="6296" spans="1:17" x14ac:dyDescent="0.25">
      <c r="A6296" t="str">
        <f t="shared" si="98"/>
        <v>9_526</v>
      </c>
      <c r="B6296" s="1">
        <v>9</v>
      </c>
      <c r="C6296" s="1">
        <v>526</v>
      </c>
      <c r="D6296" s="1">
        <v>9.6277000000000008</v>
      </c>
      <c r="E6296" s="1">
        <v>5.5010000000000003</v>
      </c>
      <c r="F6296" s="1">
        <v>2.0173E-2</v>
      </c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</row>
    <row r="6297" spans="1:17" x14ac:dyDescent="0.25">
      <c r="A6297" t="str">
        <f t="shared" si="98"/>
        <v>9_527</v>
      </c>
      <c r="B6297" s="1">
        <v>9</v>
      </c>
      <c r="C6297" s="1">
        <v>527</v>
      </c>
      <c r="D6297" s="1">
        <v>9.7871000000000006</v>
      </c>
      <c r="E6297" s="1">
        <v>5.5456000000000003</v>
      </c>
      <c r="F6297" s="1">
        <v>1.1750999999999999E-2</v>
      </c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</row>
    <row r="6298" spans="1:17" x14ac:dyDescent="0.25">
      <c r="A6298" t="str">
        <f t="shared" si="98"/>
        <v>9_528</v>
      </c>
      <c r="B6298" s="1">
        <v>9</v>
      </c>
      <c r="C6298" s="1">
        <v>528</v>
      </c>
      <c r="D6298" s="1">
        <v>9.5725999999999996</v>
      </c>
      <c r="E6298" s="1">
        <v>5.59</v>
      </c>
      <c r="F6298" s="1">
        <v>-2.1248E-3</v>
      </c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</row>
    <row r="6299" spans="1:17" x14ac:dyDescent="0.25">
      <c r="A6299" t="str">
        <f t="shared" si="98"/>
        <v>9_529</v>
      </c>
      <c r="B6299" s="1">
        <v>9</v>
      </c>
      <c r="C6299" s="1">
        <v>529</v>
      </c>
      <c r="D6299" s="1">
        <v>9.0504999999999995</v>
      </c>
      <c r="E6299" s="1">
        <v>5.6334999999999997</v>
      </c>
      <c r="F6299" s="1">
        <v>-3.2481000000000003E-2</v>
      </c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</row>
    <row r="6300" spans="1:17" x14ac:dyDescent="0.25">
      <c r="A6300" t="str">
        <f t="shared" si="98"/>
        <v>9_530</v>
      </c>
      <c r="B6300" s="1">
        <v>9</v>
      </c>
      <c r="C6300" s="1">
        <v>530</v>
      </c>
      <c r="D6300" s="1">
        <v>8.6074000000000002</v>
      </c>
      <c r="E6300" s="1">
        <v>5.6752000000000002</v>
      </c>
      <c r="F6300" s="1">
        <v>2.1368999999999999E-2</v>
      </c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</row>
    <row r="6301" spans="1:17" x14ac:dyDescent="0.25">
      <c r="A6301" t="str">
        <f t="shared" si="98"/>
        <v>9_531</v>
      </c>
      <c r="B6301" s="1">
        <v>9</v>
      </c>
      <c r="C6301" s="1">
        <v>531</v>
      </c>
      <c r="D6301" s="1">
        <v>8.5271000000000008</v>
      </c>
      <c r="E6301" s="1">
        <v>5.7164000000000001</v>
      </c>
      <c r="F6301" s="1">
        <v>-3.3140000000000001E-3</v>
      </c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</row>
    <row r="6302" spans="1:17" x14ac:dyDescent="0.25">
      <c r="A6302" t="str">
        <f t="shared" si="98"/>
        <v>9_532</v>
      </c>
      <c r="B6302" s="1">
        <v>9</v>
      </c>
      <c r="C6302" s="1">
        <v>532</v>
      </c>
      <c r="D6302" s="1">
        <v>8.8693000000000008</v>
      </c>
      <c r="E6302" s="1">
        <v>5.7577999999999996</v>
      </c>
      <c r="F6302" s="1">
        <v>2.0493000000000001E-2</v>
      </c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</row>
    <row r="6303" spans="1:17" x14ac:dyDescent="0.25">
      <c r="A6303" t="str">
        <f t="shared" si="98"/>
        <v>9_533</v>
      </c>
      <c r="B6303" s="1">
        <v>9</v>
      </c>
      <c r="C6303" s="1">
        <v>533</v>
      </c>
      <c r="D6303" s="1">
        <v>8.6584000000000003</v>
      </c>
      <c r="E6303" s="1">
        <v>5.7996999999999996</v>
      </c>
      <c r="F6303" s="1">
        <v>1.1726E-3</v>
      </c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</row>
    <row r="6304" spans="1:17" x14ac:dyDescent="0.25">
      <c r="A6304" t="str">
        <f t="shared" si="98"/>
        <v>9_534</v>
      </c>
      <c r="B6304" s="1">
        <v>9</v>
      </c>
      <c r="C6304" s="1">
        <v>534</v>
      </c>
      <c r="D6304" s="1">
        <v>8.4839000000000002</v>
      </c>
      <c r="E6304" s="1">
        <v>5.8409000000000004</v>
      </c>
      <c r="F6304" s="1">
        <v>3.0283000000000001E-2</v>
      </c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</row>
    <row r="6305" spans="1:17" x14ac:dyDescent="0.25">
      <c r="A6305" t="str">
        <f t="shared" si="98"/>
        <v>9_535</v>
      </c>
      <c r="B6305" s="1">
        <v>9</v>
      </c>
      <c r="C6305" s="1">
        <v>535</v>
      </c>
      <c r="D6305" s="1">
        <v>8.2547999999999995</v>
      </c>
      <c r="E6305" s="1">
        <v>5.8821000000000003</v>
      </c>
      <c r="F6305" s="1">
        <v>8.5892E-3</v>
      </c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</row>
    <row r="6306" spans="1:17" x14ac:dyDescent="0.25">
      <c r="A6306" t="str">
        <f t="shared" si="98"/>
        <v>9_536</v>
      </c>
      <c r="B6306" s="1">
        <v>9</v>
      </c>
      <c r="C6306" s="1">
        <v>536</v>
      </c>
      <c r="D6306" s="1">
        <v>8.3957999999999995</v>
      </c>
      <c r="E6306" s="1">
        <v>5.9234</v>
      </c>
      <c r="F6306" s="1">
        <v>-5.8973999999999997E-3</v>
      </c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</row>
    <row r="6307" spans="1:17" x14ac:dyDescent="0.25">
      <c r="A6307" t="str">
        <f t="shared" si="98"/>
        <v>9_537</v>
      </c>
      <c r="B6307" s="1">
        <v>9</v>
      </c>
      <c r="C6307" s="1">
        <v>537</v>
      </c>
      <c r="D6307" s="1">
        <v>8.8346</v>
      </c>
      <c r="E6307" s="1">
        <v>5.9656000000000002</v>
      </c>
      <c r="F6307" s="1">
        <v>9.9266000000000007E-3</v>
      </c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</row>
    <row r="6308" spans="1:17" x14ac:dyDescent="0.25">
      <c r="A6308" t="str">
        <f t="shared" si="98"/>
        <v>9_538</v>
      </c>
      <c r="B6308" s="1">
        <v>9</v>
      </c>
      <c r="C6308" s="1">
        <v>538</v>
      </c>
      <c r="D6308" s="1">
        <v>8.9527000000000001</v>
      </c>
      <c r="E6308" s="1">
        <v>6.0096999999999996</v>
      </c>
      <c r="F6308" s="1">
        <v>9.7955999999999998E-3</v>
      </c>
      <c r="G6308" s="1"/>
      <c r="H6308" s="1"/>
      <c r="I6308" s="1"/>
      <c r="J6308" s="1"/>
      <c r="K6308" s="1"/>
      <c r="L6308" s="1"/>
      <c r="M6308" s="1"/>
      <c r="N6308" s="1"/>
      <c r="O6308" s="1"/>
      <c r="P6308" s="78"/>
      <c r="Q6308" s="78"/>
    </row>
    <row r="6309" spans="1:17" x14ac:dyDescent="0.25">
      <c r="A6309" t="str">
        <f t="shared" si="98"/>
        <v>9_539</v>
      </c>
      <c r="B6309" s="1">
        <v>9</v>
      </c>
      <c r="C6309" s="1">
        <v>539</v>
      </c>
      <c r="D6309" s="1">
        <v>9.1991999999999994</v>
      </c>
      <c r="E6309" s="1">
        <v>6.0553999999999997</v>
      </c>
      <c r="F6309" s="1">
        <v>-3.2310999999999999E-2</v>
      </c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</row>
    <row r="6310" spans="1:17" x14ac:dyDescent="0.25">
      <c r="A6310" t="str">
        <f t="shared" si="98"/>
        <v>9_540</v>
      </c>
      <c r="B6310" s="1">
        <v>9</v>
      </c>
      <c r="C6310" s="1">
        <v>540</v>
      </c>
      <c r="D6310" s="1">
        <v>9.7287999999999997</v>
      </c>
      <c r="E6310" s="1">
        <v>6.1029999999999998</v>
      </c>
      <c r="F6310" s="1">
        <v>2.5555000000000001E-2</v>
      </c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</row>
    <row r="6311" spans="1:17" x14ac:dyDescent="0.25">
      <c r="A6311" t="str">
        <f t="shared" si="98"/>
        <v>9_541</v>
      </c>
      <c r="B6311" s="1">
        <v>9</v>
      </c>
      <c r="C6311" s="1">
        <v>541</v>
      </c>
      <c r="D6311" s="1">
        <v>10.433</v>
      </c>
      <c r="E6311" s="1">
        <v>6.1555999999999997</v>
      </c>
      <c r="F6311" s="1">
        <v>3.9074999999999999E-2</v>
      </c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</row>
    <row r="6312" spans="1:17" x14ac:dyDescent="0.25">
      <c r="A6312" t="str">
        <f t="shared" si="98"/>
        <v>9_542</v>
      </c>
      <c r="B6312" s="1">
        <v>9</v>
      </c>
      <c r="C6312" s="1">
        <v>542</v>
      </c>
      <c r="D6312" s="1">
        <v>10.596</v>
      </c>
      <c r="E6312" s="1">
        <v>6.2103000000000002</v>
      </c>
      <c r="F6312" s="1">
        <v>4.3363999999999998E-3</v>
      </c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</row>
    <row r="6313" spans="1:17" x14ac:dyDescent="0.25">
      <c r="A6313" t="str">
        <f t="shared" si="98"/>
        <v>9_543</v>
      </c>
      <c r="B6313" s="1">
        <v>9</v>
      </c>
      <c r="C6313" s="1">
        <v>543</v>
      </c>
      <c r="D6313" s="1">
        <v>10.329000000000001</v>
      </c>
      <c r="E6313" s="1">
        <v>6.2648000000000001</v>
      </c>
      <c r="F6313" s="1">
        <v>-2.8676999999999999E-3</v>
      </c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</row>
    <row r="6314" spans="1:17" x14ac:dyDescent="0.25">
      <c r="A6314" t="str">
        <f t="shared" si="98"/>
        <v>9_544</v>
      </c>
      <c r="B6314" s="1">
        <v>9</v>
      </c>
      <c r="C6314" s="1">
        <v>544</v>
      </c>
      <c r="D6314" s="1">
        <v>10.096</v>
      </c>
      <c r="E6314" s="1">
        <v>6.3181000000000003</v>
      </c>
      <c r="F6314" s="1">
        <v>2.9675E-2</v>
      </c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</row>
    <row r="6315" spans="1:17" x14ac:dyDescent="0.25">
      <c r="A6315" t="str">
        <f t="shared" si="98"/>
        <v>9_545</v>
      </c>
      <c r="B6315" s="1">
        <v>9</v>
      </c>
      <c r="C6315" s="1">
        <v>545</v>
      </c>
      <c r="D6315" s="1">
        <v>10.179</v>
      </c>
      <c r="E6315" s="1">
        <v>6.3708</v>
      </c>
      <c r="F6315" s="1">
        <v>-2.5688999999999998E-3</v>
      </c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</row>
    <row r="6316" spans="1:17" x14ac:dyDescent="0.25">
      <c r="A6316" t="str">
        <f t="shared" si="98"/>
        <v>9_546</v>
      </c>
      <c r="B6316" s="1">
        <v>9</v>
      </c>
      <c r="C6316" s="1">
        <v>546</v>
      </c>
      <c r="D6316" s="1">
        <v>9.9517000000000007</v>
      </c>
      <c r="E6316" s="1">
        <v>6.4246999999999996</v>
      </c>
      <c r="F6316" s="1">
        <v>-1.7378999999999999E-2</v>
      </c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</row>
    <row r="6317" spans="1:17" x14ac:dyDescent="0.25">
      <c r="A6317" t="str">
        <f t="shared" si="98"/>
        <v>9_547</v>
      </c>
      <c r="B6317" s="1">
        <v>9</v>
      </c>
      <c r="C6317" s="1">
        <v>547</v>
      </c>
      <c r="D6317" s="1">
        <v>9.7452000000000005</v>
      </c>
      <c r="E6317" s="1">
        <v>6.4775999999999998</v>
      </c>
      <c r="F6317" s="1">
        <v>-4.1104999999999996E-3</v>
      </c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</row>
    <row r="6318" spans="1:17" x14ac:dyDescent="0.25">
      <c r="A6318" t="str">
        <f t="shared" si="98"/>
        <v>9_548</v>
      </c>
      <c r="B6318" s="1">
        <v>9</v>
      </c>
      <c r="C6318" s="1">
        <v>548</v>
      </c>
      <c r="D6318" s="1">
        <v>9.8975000000000009</v>
      </c>
      <c r="E6318" s="1">
        <v>6.5308999999999999</v>
      </c>
      <c r="F6318" s="1">
        <v>1.6166E-2</v>
      </c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</row>
    <row r="6319" spans="1:17" x14ac:dyDescent="0.25">
      <c r="A6319" t="str">
        <f t="shared" si="98"/>
        <v>9_549</v>
      </c>
      <c r="B6319" s="1">
        <v>9</v>
      </c>
      <c r="C6319" s="1">
        <v>549</v>
      </c>
      <c r="D6319" s="1">
        <v>9.9785000000000004</v>
      </c>
      <c r="E6319" s="1">
        <v>6.5852000000000004</v>
      </c>
      <c r="F6319" s="1">
        <v>-2.5701999999999999E-3</v>
      </c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</row>
    <row r="6320" spans="1:17" x14ac:dyDescent="0.25">
      <c r="A6320" t="str">
        <f t="shared" si="98"/>
        <v>9_550</v>
      </c>
      <c r="B6320" s="1">
        <v>9</v>
      </c>
      <c r="C6320" s="1">
        <v>550</v>
      </c>
      <c r="D6320" s="1">
        <v>9.8110999999999997</v>
      </c>
      <c r="E6320" s="1">
        <v>6.6397000000000004</v>
      </c>
      <c r="F6320" s="1">
        <v>9.3585999999999999E-3</v>
      </c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</row>
    <row r="6321" spans="1:17" x14ac:dyDescent="0.25">
      <c r="A6321" t="str">
        <f t="shared" si="98"/>
        <v>9_551</v>
      </c>
      <c r="B6321" s="1">
        <v>9</v>
      </c>
      <c r="C6321" s="1">
        <v>551</v>
      </c>
      <c r="D6321" s="1">
        <v>9.7467000000000006</v>
      </c>
      <c r="E6321" s="1">
        <v>6.6933999999999996</v>
      </c>
      <c r="F6321" s="1">
        <v>1.7423E-3</v>
      </c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</row>
    <row r="6322" spans="1:17" x14ac:dyDescent="0.25">
      <c r="A6322" t="str">
        <f t="shared" si="98"/>
        <v>9_552</v>
      </c>
      <c r="B6322" s="1">
        <v>9</v>
      </c>
      <c r="C6322" s="1">
        <v>552</v>
      </c>
      <c r="D6322" s="1">
        <v>9.8165999999999993</v>
      </c>
      <c r="E6322" s="1">
        <v>6.7480000000000002</v>
      </c>
      <c r="F6322" s="1">
        <v>1.289E-2</v>
      </c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</row>
    <row r="6323" spans="1:17" x14ac:dyDescent="0.25">
      <c r="A6323" t="str">
        <f t="shared" si="98"/>
        <v>9_553</v>
      </c>
      <c r="B6323" s="1">
        <v>9</v>
      </c>
      <c r="C6323" s="1">
        <v>553</v>
      </c>
      <c r="D6323" s="1">
        <v>9.4695999999999998</v>
      </c>
      <c r="E6323" s="1">
        <v>6.8018000000000001</v>
      </c>
      <c r="F6323" s="1">
        <v>-1.3446E-2</v>
      </c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</row>
    <row r="6324" spans="1:17" x14ac:dyDescent="0.25">
      <c r="A6324" t="str">
        <f t="shared" si="98"/>
        <v>9_554</v>
      </c>
      <c r="B6324" s="1">
        <v>9</v>
      </c>
      <c r="C6324" s="1">
        <v>554</v>
      </c>
      <c r="D6324" s="1">
        <v>9.7584</v>
      </c>
      <c r="E6324" s="1">
        <v>6.8567999999999998</v>
      </c>
      <c r="F6324" s="1">
        <v>1.9415000000000002E-2</v>
      </c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</row>
    <row r="6325" spans="1:17" x14ac:dyDescent="0.25">
      <c r="A6325" t="str">
        <f t="shared" si="98"/>
        <v>9_555</v>
      </c>
      <c r="B6325" s="1">
        <v>9</v>
      </c>
      <c r="C6325" s="1">
        <v>555</v>
      </c>
      <c r="D6325" s="1">
        <v>9.8764000000000003</v>
      </c>
      <c r="E6325" s="1">
        <v>6.9127000000000001</v>
      </c>
      <c r="F6325" s="1">
        <v>1.3545E-2</v>
      </c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</row>
    <row r="6326" spans="1:17" x14ac:dyDescent="0.25">
      <c r="A6326" t="str">
        <f t="shared" si="98"/>
        <v>9_556</v>
      </c>
      <c r="B6326" s="1">
        <v>9</v>
      </c>
      <c r="C6326" s="1">
        <v>556</v>
      </c>
      <c r="D6326" s="1">
        <v>9.9903999999999993</v>
      </c>
      <c r="E6326" s="1">
        <v>6.9701000000000004</v>
      </c>
      <c r="F6326" s="1">
        <v>8.5620999999999996E-3</v>
      </c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</row>
    <row r="6327" spans="1:17" x14ac:dyDescent="0.25">
      <c r="A6327" t="str">
        <f t="shared" si="98"/>
        <v>9_557</v>
      </c>
      <c r="B6327" s="1">
        <v>9</v>
      </c>
      <c r="C6327" s="1">
        <v>557</v>
      </c>
      <c r="D6327" s="1">
        <v>9.9435000000000002</v>
      </c>
      <c r="E6327" s="1">
        <v>7.0279999999999996</v>
      </c>
      <c r="F6327" s="1">
        <v>-6.0298000000000001E-3</v>
      </c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</row>
    <row r="6328" spans="1:17" x14ac:dyDescent="0.25">
      <c r="A6328" t="str">
        <f t="shared" si="98"/>
        <v>9_558</v>
      </c>
      <c r="B6328" s="1">
        <v>9</v>
      </c>
      <c r="C6328" s="1">
        <v>558</v>
      </c>
      <c r="D6328" s="1">
        <v>10.09</v>
      </c>
      <c r="E6328" s="1">
        <v>7.0865999999999998</v>
      </c>
      <c r="F6328" s="1">
        <v>2.5616E-2</v>
      </c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</row>
    <row r="6329" spans="1:17" x14ac:dyDescent="0.25">
      <c r="A6329" t="str">
        <f t="shared" si="98"/>
        <v>9_559</v>
      </c>
      <c r="B6329" s="1">
        <v>9</v>
      </c>
      <c r="C6329" s="1">
        <v>559</v>
      </c>
      <c r="D6329" s="1">
        <v>10.253</v>
      </c>
      <c r="E6329" s="1">
        <v>7.1467999999999998</v>
      </c>
      <c r="F6329" s="1">
        <v>3.2737999999999999E-3</v>
      </c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</row>
    <row r="6330" spans="1:17" x14ac:dyDescent="0.25">
      <c r="A6330" t="str">
        <f t="shared" si="98"/>
        <v>9_560</v>
      </c>
      <c r="B6330" s="1">
        <v>9</v>
      </c>
      <c r="C6330" s="1">
        <v>560</v>
      </c>
      <c r="D6330" s="1">
        <v>10.28</v>
      </c>
      <c r="E6330" s="1">
        <v>7.2069000000000001</v>
      </c>
      <c r="F6330" s="1">
        <v>1.3682E-2</v>
      </c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</row>
    <row r="6331" spans="1:17" x14ac:dyDescent="0.25">
      <c r="A6331" t="str">
        <f t="shared" si="98"/>
        <v>9_561</v>
      </c>
      <c r="B6331" s="1">
        <v>9</v>
      </c>
      <c r="C6331" s="1">
        <v>561</v>
      </c>
      <c r="D6331" s="1">
        <v>10.481</v>
      </c>
      <c r="E6331" s="1">
        <v>7.2695999999999996</v>
      </c>
      <c r="F6331" s="1">
        <v>-1.7156000000000001E-2</v>
      </c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</row>
    <row r="6332" spans="1:17" x14ac:dyDescent="0.25">
      <c r="A6332" t="str">
        <f t="shared" si="98"/>
        <v>9_562</v>
      </c>
      <c r="B6332" s="1">
        <v>9</v>
      </c>
      <c r="C6332" s="1">
        <v>562</v>
      </c>
      <c r="D6332" s="1">
        <v>10.446</v>
      </c>
      <c r="E6332" s="1">
        <v>7.3330000000000002</v>
      </c>
      <c r="F6332" s="1">
        <v>4.8221999999999996E-3</v>
      </c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</row>
    <row r="6333" spans="1:17" x14ac:dyDescent="0.25">
      <c r="A6333" t="str">
        <f t="shared" si="98"/>
        <v>9_563</v>
      </c>
      <c r="B6333" s="1">
        <v>9</v>
      </c>
      <c r="C6333" s="1">
        <v>563</v>
      </c>
      <c r="D6333" s="1">
        <v>10.483000000000001</v>
      </c>
      <c r="E6333" s="1">
        <v>7.3973000000000004</v>
      </c>
      <c r="F6333" s="1">
        <v>2.9413999999999999E-2</v>
      </c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</row>
    <row r="6334" spans="1:17" x14ac:dyDescent="0.25">
      <c r="A6334" t="str">
        <f t="shared" si="98"/>
        <v>9_564</v>
      </c>
      <c r="B6334" s="1">
        <v>9</v>
      </c>
      <c r="C6334" s="1">
        <v>564</v>
      </c>
      <c r="D6334" s="1">
        <v>10.744999999999999</v>
      </c>
      <c r="E6334" s="1">
        <v>7.4640000000000004</v>
      </c>
      <c r="F6334" s="1">
        <v>-4.5960000000000003E-3</v>
      </c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</row>
    <row r="6335" spans="1:17" x14ac:dyDescent="0.25">
      <c r="A6335" t="str">
        <f t="shared" si="98"/>
        <v>9_565</v>
      </c>
      <c r="B6335" s="1">
        <v>9</v>
      </c>
      <c r="C6335" s="1">
        <v>565</v>
      </c>
      <c r="D6335" s="1">
        <v>10.686999999999999</v>
      </c>
      <c r="E6335" s="1">
        <v>7.5311000000000003</v>
      </c>
      <c r="F6335" s="1">
        <v>1.3465999999999999E-4</v>
      </c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</row>
    <row r="6336" spans="1:17" x14ac:dyDescent="0.25">
      <c r="A6336" t="str">
        <f t="shared" si="98"/>
        <v>9_566</v>
      </c>
      <c r="B6336" s="1">
        <v>9</v>
      </c>
      <c r="C6336" s="1">
        <v>566</v>
      </c>
      <c r="D6336" s="1">
        <v>10.945</v>
      </c>
      <c r="E6336" s="1">
        <v>7.5995999999999997</v>
      </c>
      <c r="F6336" s="1">
        <v>5.4815999999999997E-3</v>
      </c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</row>
    <row r="6337" spans="1:17" x14ac:dyDescent="0.25">
      <c r="A6337" t="str">
        <f t="shared" si="98"/>
        <v>9_567</v>
      </c>
      <c r="B6337" s="1">
        <v>9</v>
      </c>
      <c r="C6337" s="1">
        <v>567</v>
      </c>
      <c r="D6337" s="1">
        <v>11.055</v>
      </c>
      <c r="E6337" s="1">
        <v>7.6696999999999997</v>
      </c>
      <c r="F6337" s="1">
        <v>-9.4859999999999996E-3</v>
      </c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</row>
    <row r="6338" spans="1:17" x14ac:dyDescent="0.25">
      <c r="A6338" t="str">
        <f t="shared" si="98"/>
        <v>9_568</v>
      </c>
      <c r="B6338" s="1">
        <v>9</v>
      </c>
      <c r="C6338" s="1">
        <v>568</v>
      </c>
      <c r="D6338" s="1">
        <v>11.05</v>
      </c>
      <c r="E6338" s="1">
        <v>7.7404000000000002</v>
      </c>
      <c r="F6338" s="1">
        <v>-4.3972000000000004E-3</v>
      </c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</row>
    <row r="6339" spans="1:17" x14ac:dyDescent="0.25">
      <c r="A6339" t="str">
        <f t="shared" ref="A6339:A6402" si="99">B6339&amp;"_"&amp;C6339</f>
        <v>9_569</v>
      </c>
      <c r="B6339" s="1">
        <v>9</v>
      </c>
      <c r="C6339" s="1">
        <v>569</v>
      </c>
      <c r="D6339" s="1">
        <v>11.048</v>
      </c>
      <c r="E6339" s="1">
        <v>7.8129</v>
      </c>
      <c r="F6339" s="1">
        <v>-9.9288999999999992E-3</v>
      </c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</row>
    <row r="6340" spans="1:17" x14ac:dyDescent="0.25">
      <c r="A6340" t="str">
        <f t="shared" si="99"/>
        <v>9_570</v>
      </c>
      <c r="B6340" s="1">
        <v>9</v>
      </c>
      <c r="C6340" s="1">
        <v>570</v>
      </c>
      <c r="D6340" s="1">
        <v>11.074999999999999</v>
      </c>
      <c r="E6340" s="1">
        <v>7.8849999999999998</v>
      </c>
      <c r="F6340" s="1">
        <v>8.0307E-3</v>
      </c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</row>
    <row r="6341" spans="1:17" x14ac:dyDescent="0.25">
      <c r="A6341" t="str">
        <f t="shared" si="99"/>
        <v>9_571</v>
      </c>
      <c r="B6341" s="1">
        <v>9</v>
      </c>
      <c r="C6341" s="1">
        <v>571</v>
      </c>
      <c r="D6341" s="1">
        <v>11.023</v>
      </c>
      <c r="E6341" s="1">
        <v>7.9579000000000004</v>
      </c>
      <c r="F6341" s="1">
        <v>2.9212999999999999E-2</v>
      </c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</row>
    <row r="6342" spans="1:17" x14ac:dyDescent="0.25">
      <c r="A6342" t="str">
        <f t="shared" si="99"/>
        <v>9_572</v>
      </c>
      <c r="B6342" s="1">
        <v>9</v>
      </c>
      <c r="C6342" s="1">
        <v>572</v>
      </c>
      <c r="D6342" s="1">
        <v>10.833</v>
      </c>
      <c r="E6342" s="1">
        <v>8.0312999999999999</v>
      </c>
      <c r="F6342" s="1">
        <v>1.6525999999999999E-2</v>
      </c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</row>
    <row r="6343" spans="1:17" x14ac:dyDescent="0.25">
      <c r="A6343" t="str">
        <f t="shared" si="99"/>
        <v>9_573</v>
      </c>
      <c r="B6343" s="1">
        <v>9</v>
      </c>
      <c r="C6343" s="1">
        <v>573</v>
      </c>
      <c r="D6343" s="1">
        <v>10.891</v>
      </c>
      <c r="E6343" s="1">
        <v>8.1042000000000005</v>
      </c>
      <c r="F6343" s="1">
        <v>6.8136999999999998E-3</v>
      </c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</row>
    <row r="6344" spans="1:17" x14ac:dyDescent="0.25">
      <c r="A6344" t="str">
        <f t="shared" si="99"/>
        <v>9_574</v>
      </c>
      <c r="B6344" s="1">
        <v>9</v>
      </c>
      <c r="C6344" s="1">
        <v>574</v>
      </c>
      <c r="D6344" s="1">
        <v>11.164999999999999</v>
      </c>
      <c r="E6344" s="1">
        <v>8.1789000000000005</v>
      </c>
      <c r="F6344" s="1">
        <v>1.455E-2</v>
      </c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</row>
    <row r="6345" spans="1:17" x14ac:dyDescent="0.25">
      <c r="A6345" t="str">
        <f t="shared" si="99"/>
        <v>9_575</v>
      </c>
      <c r="B6345" s="1">
        <v>9</v>
      </c>
      <c r="C6345" s="1">
        <v>575</v>
      </c>
      <c r="D6345" s="1">
        <v>11.135999999999999</v>
      </c>
      <c r="E6345" s="1">
        <v>8.2553000000000001</v>
      </c>
      <c r="F6345" s="1">
        <v>7.3015999999999999E-4</v>
      </c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</row>
    <row r="6346" spans="1:17" x14ac:dyDescent="0.25">
      <c r="A6346" t="str">
        <f t="shared" si="99"/>
        <v>9_576</v>
      </c>
      <c r="B6346" s="1">
        <v>9</v>
      </c>
      <c r="C6346" s="1">
        <v>576</v>
      </c>
      <c r="D6346" s="1">
        <v>10.87</v>
      </c>
      <c r="E6346" s="1">
        <v>8.3313000000000006</v>
      </c>
      <c r="F6346" s="1">
        <v>3.2065999999999997E-2</v>
      </c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</row>
    <row r="6347" spans="1:17" x14ac:dyDescent="0.25">
      <c r="A6347" t="str">
        <f t="shared" si="99"/>
        <v>9_577</v>
      </c>
      <c r="B6347" s="1">
        <v>9</v>
      </c>
      <c r="C6347" s="1">
        <v>577</v>
      </c>
      <c r="D6347" s="1">
        <v>10.582000000000001</v>
      </c>
      <c r="E6347" s="1">
        <v>8.4055999999999997</v>
      </c>
      <c r="F6347" s="1">
        <v>1.4227999999999999E-2</v>
      </c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</row>
    <row r="6348" spans="1:17" x14ac:dyDescent="0.25">
      <c r="A6348" t="str">
        <f t="shared" si="99"/>
        <v>9_578</v>
      </c>
      <c r="B6348" s="1">
        <v>9</v>
      </c>
      <c r="C6348" s="1">
        <v>578</v>
      </c>
      <c r="D6348" s="1">
        <v>10.914</v>
      </c>
      <c r="E6348" s="1">
        <v>8.4809000000000001</v>
      </c>
      <c r="F6348" s="1">
        <v>2.6072000000000001E-2</v>
      </c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</row>
    <row r="6349" spans="1:17" x14ac:dyDescent="0.25">
      <c r="A6349" t="str">
        <f t="shared" si="99"/>
        <v>9_579</v>
      </c>
      <c r="B6349" s="1">
        <v>9</v>
      </c>
      <c r="C6349" s="1">
        <v>579</v>
      </c>
      <c r="D6349" s="1">
        <v>9.8225999999999996</v>
      </c>
      <c r="E6349" s="1">
        <v>8.5540000000000003</v>
      </c>
      <c r="F6349" s="1">
        <v>-3.7647E-2</v>
      </c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</row>
    <row r="6350" spans="1:17" x14ac:dyDescent="0.25">
      <c r="A6350" t="str">
        <f t="shared" si="99"/>
        <v>9_580</v>
      </c>
      <c r="B6350" s="1">
        <v>9</v>
      </c>
      <c r="C6350" s="1">
        <v>580</v>
      </c>
      <c r="D6350" s="1">
        <v>9.7096999999999998</v>
      </c>
      <c r="E6350" s="1">
        <v>8.6242000000000001</v>
      </c>
      <c r="F6350" s="1">
        <v>1.0465E-2</v>
      </c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</row>
    <row r="6351" spans="1:17" x14ac:dyDescent="0.25">
      <c r="A6351" t="str">
        <f t="shared" si="99"/>
        <v>9_581</v>
      </c>
      <c r="B6351" s="1">
        <v>9</v>
      </c>
      <c r="C6351" s="1">
        <v>581</v>
      </c>
      <c r="D6351" s="1">
        <v>9.9194999999999993</v>
      </c>
      <c r="E6351" s="1">
        <v>8.6953999999999994</v>
      </c>
      <c r="F6351" s="1">
        <v>-1.3651999999999999E-2</v>
      </c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</row>
    <row r="6352" spans="1:17" x14ac:dyDescent="0.25">
      <c r="A6352" t="str">
        <f t="shared" si="99"/>
        <v>9_582</v>
      </c>
      <c r="B6352" s="1">
        <v>9</v>
      </c>
      <c r="C6352" s="1">
        <v>582</v>
      </c>
      <c r="D6352" s="1">
        <v>9.9037000000000006</v>
      </c>
      <c r="E6352" s="1">
        <v>8.7675000000000001</v>
      </c>
      <c r="F6352" s="1">
        <v>-6.0877999999999995E-4</v>
      </c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</row>
    <row r="6353" spans="1:17" x14ac:dyDescent="0.25">
      <c r="A6353" t="str">
        <f t="shared" si="99"/>
        <v>9_583</v>
      </c>
      <c r="B6353" s="1">
        <v>9</v>
      </c>
      <c r="C6353" s="1">
        <v>583</v>
      </c>
      <c r="D6353" s="1">
        <v>9.9891000000000005</v>
      </c>
      <c r="E6353" s="1">
        <v>8.8400999999999996</v>
      </c>
      <c r="F6353" s="1">
        <v>1.6281E-2</v>
      </c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</row>
    <row r="6354" spans="1:17" x14ac:dyDescent="0.25">
      <c r="A6354" t="str">
        <f t="shared" si="99"/>
        <v>9_584</v>
      </c>
      <c r="B6354" s="1">
        <v>9</v>
      </c>
      <c r="C6354" s="1">
        <v>584</v>
      </c>
      <c r="D6354" s="1">
        <v>9.8504000000000005</v>
      </c>
      <c r="E6354" s="1">
        <v>8.9139999999999997</v>
      </c>
      <c r="F6354" s="1">
        <v>8.6888E-3</v>
      </c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</row>
    <row r="6355" spans="1:17" x14ac:dyDescent="0.25">
      <c r="A6355" t="str">
        <f t="shared" si="99"/>
        <v>9_585</v>
      </c>
      <c r="B6355" s="1">
        <v>9</v>
      </c>
      <c r="C6355" s="1">
        <v>585</v>
      </c>
      <c r="D6355" s="1">
        <v>9.7401999999999997</v>
      </c>
      <c r="E6355" s="1">
        <v>8.9885999999999999</v>
      </c>
      <c r="F6355" s="1">
        <v>-2.4405999999999998E-3</v>
      </c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</row>
    <row r="6356" spans="1:17" x14ac:dyDescent="0.25">
      <c r="A6356" t="str">
        <f t="shared" si="99"/>
        <v>9_586</v>
      </c>
      <c r="B6356" s="1">
        <v>9</v>
      </c>
      <c r="C6356" s="1">
        <v>586</v>
      </c>
      <c r="D6356" s="1">
        <v>9.7912999999999997</v>
      </c>
      <c r="E6356" s="1">
        <v>9.0609999999999999</v>
      </c>
      <c r="F6356" s="1">
        <v>-1.1768000000000001E-2</v>
      </c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</row>
    <row r="6357" spans="1:17" x14ac:dyDescent="0.25">
      <c r="A6357" t="str">
        <f t="shared" si="99"/>
        <v>9_587</v>
      </c>
      <c r="B6357" s="1">
        <v>9</v>
      </c>
      <c r="C6357" s="1">
        <v>587</v>
      </c>
      <c r="D6357" s="1">
        <v>9.8658000000000001</v>
      </c>
      <c r="E6357" s="1">
        <v>9.1361000000000008</v>
      </c>
      <c r="F6357" s="1">
        <v>-3.5163E-3</v>
      </c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</row>
    <row r="6358" spans="1:17" x14ac:dyDescent="0.25">
      <c r="A6358" t="str">
        <f t="shared" si="99"/>
        <v>9_588</v>
      </c>
      <c r="B6358" s="1">
        <v>9</v>
      </c>
      <c r="C6358" s="1">
        <v>588</v>
      </c>
      <c r="D6358" s="1">
        <v>9.7538999999999998</v>
      </c>
      <c r="E6358" s="1">
        <v>9.2111999999999998</v>
      </c>
      <c r="F6358" s="1">
        <v>-2.8159000000000001E-3</v>
      </c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</row>
    <row r="6359" spans="1:17" x14ac:dyDescent="0.25">
      <c r="A6359" t="str">
        <f t="shared" si="99"/>
        <v>9_589</v>
      </c>
      <c r="B6359" s="1">
        <v>9</v>
      </c>
      <c r="C6359" s="1">
        <v>589</v>
      </c>
      <c r="D6359" s="1">
        <v>10.084</v>
      </c>
      <c r="E6359" s="1">
        <v>9.2880000000000003</v>
      </c>
      <c r="F6359" s="1">
        <v>1.4366E-2</v>
      </c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</row>
    <row r="6360" spans="1:17" x14ac:dyDescent="0.25">
      <c r="A6360" t="str">
        <f t="shared" si="99"/>
        <v>9_590</v>
      </c>
      <c r="B6360" s="1">
        <v>9</v>
      </c>
      <c r="C6360" s="1">
        <v>590</v>
      </c>
      <c r="D6360" s="1">
        <v>9.9366000000000003</v>
      </c>
      <c r="E6360" s="1">
        <v>9.3663000000000007</v>
      </c>
      <c r="F6360" s="1">
        <v>-7.3832000000000004E-3</v>
      </c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</row>
    <row r="6361" spans="1:17" x14ac:dyDescent="0.25">
      <c r="A6361" t="str">
        <f t="shared" si="99"/>
        <v>9_591</v>
      </c>
      <c r="B6361" s="1">
        <v>9</v>
      </c>
      <c r="C6361" s="1">
        <v>591</v>
      </c>
      <c r="D6361" s="1">
        <v>10.061</v>
      </c>
      <c r="E6361" s="1">
        <v>9.4436999999999998</v>
      </c>
      <c r="F6361" s="1">
        <v>3.2989999999999998E-2</v>
      </c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78"/>
    </row>
    <row r="6362" spans="1:17" x14ac:dyDescent="0.25">
      <c r="A6362" t="str">
        <f t="shared" si="99"/>
        <v>9_592</v>
      </c>
      <c r="B6362" s="1">
        <v>9</v>
      </c>
      <c r="C6362" s="1">
        <v>592</v>
      </c>
      <c r="D6362" s="1">
        <v>10.233000000000001</v>
      </c>
      <c r="E6362" s="1">
        <v>9.5244</v>
      </c>
      <c r="F6362" s="1">
        <v>3.3912E-3</v>
      </c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</row>
    <row r="6363" spans="1:17" x14ac:dyDescent="0.25">
      <c r="A6363" t="str">
        <f t="shared" si="99"/>
        <v>9_593</v>
      </c>
      <c r="B6363" s="1">
        <v>9</v>
      </c>
      <c r="C6363" s="1">
        <v>593</v>
      </c>
      <c r="D6363" s="1">
        <v>10.461</v>
      </c>
      <c r="E6363" s="1">
        <v>9.6062999999999992</v>
      </c>
      <c r="F6363" s="1">
        <v>-1.6920000000000001E-2</v>
      </c>
      <c r="G6363" s="1"/>
      <c r="H6363" s="1"/>
      <c r="I6363" s="1"/>
      <c r="J6363" s="1"/>
      <c r="K6363" s="1"/>
      <c r="L6363" s="1"/>
      <c r="M6363" s="1"/>
      <c r="N6363" s="78"/>
      <c r="O6363" s="1"/>
      <c r="P6363" s="1"/>
      <c r="Q6363" s="1"/>
    </row>
    <row r="6364" spans="1:17" x14ac:dyDescent="0.25">
      <c r="A6364" t="str">
        <f t="shared" si="99"/>
        <v>9_594</v>
      </c>
      <c r="B6364" s="1">
        <v>9</v>
      </c>
      <c r="C6364" s="1">
        <v>594</v>
      </c>
      <c r="D6364" s="1">
        <v>10.409000000000001</v>
      </c>
      <c r="E6364" s="1">
        <v>9.6905000000000001</v>
      </c>
      <c r="F6364" s="1">
        <v>1.6008000000000001E-2</v>
      </c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</row>
    <row r="6365" spans="1:17" x14ac:dyDescent="0.25">
      <c r="A6365" t="str">
        <f t="shared" si="99"/>
        <v>9_595</v>
      </c>
      <c r="B6365" s="1">
        <v>9</v>
      </c>
      <c r="C6365" s="1">
        <v>595</v>
      </c>
      <c r="D6365" s="1">
        <v>10.579000000000001</v>
      </c>
      <c r="E6365" s="1">
        <v>9.7760999999999996</v>
      </c>
      <c r="F6365" s="1">
        <v>-1.2763E-2</v>
      </c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</row>
    <row r="6366" spans="1:17" x14ac:dyDescent="0.25">
      <c r="A6366" t="str">
        <f t="shared" si="99"/>
        <v>9_596</v>
      </c>
      <c r="B6366" s="1">
        <v>9</v>
      </c>
      <c r="C6366" s="1">
        <v>596</v>
      </c>
      <c r="D6366" s="1">
        <v>10.589</v>
      </c>
      <c r="E6366" s="1">
        <v>9.8634000000000004</v>
      </c>
      <c r="F6366" s="1">
        <v>1.3422999999999999E-2</v>
      </c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</row>
    <row r="6367" spans="1:17" x14ac:dyDescent="0.25">
      <c r="A6367" t="str">
        <f t="shared" si="99"/>
        <v>9_597</v>
      </c>
      <c r="B6367" s="1">
        <v>9</v>
      </c>
      <c r="C6367" s="1">
        <v>597</v>
      </c>
      <c r="D6367" s="1">
        <v>10.016999999999999</v>
      </c>
      <c r="E6367" s="1">
        <v>9.9482999999999997</v>
      </c>
      <c r="F6367" s="1">
        <v>3.1253000000000001E-3</v>
      </c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</row>
    <row r="6368" spans="1:17" x14ac:dyDescent="0.25">
      <c r="A6368" t="str">
        <f t="shared" si="99"/>
        <v>9_598</v>
      </c>
      <c r="B6368" s="1">
        <v>9</v>
      </c>
      <c r="C6368" s="1">
        <v>598</v>
      </c>
      <c r="D6368" s="1">
        <v>10.134</v>
      </c>
      <c r="E6368" s="1">
        <v>10.032999999999999</v>
      </c>
      <c r="F6368" s="1">
        <v>-8.1057999999999998E-4</v>
      </c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</row>
    <row r="6369" spans="1:17" x14ac:dyDescent="0.25">
      <c r="A6369" t="str">
        <f t="shared" si="99"/>
        <v>9_599</v>
      </c>
      <c r="B6369" s="1">
        <v>9</v>
      </c>
      <c r="C6369" s="1">
        <v>599</v>
      </c>
      <c r="D6369" s="1">
        <v>10.542999999999999</v>
      </c>
      <c r="E6369" s="1">
        <v>10.119</v>
      </c>
      <c r="F6369" s="1">
        <v>5.1480999999999999E-2</v>
      </c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</row>
    <row r="6370" spans="1:17" x14ac:dyDescent="0.25">
      <c r="A6370" t="str">
        <f t="shared" si="99"/>
        <v>9_600</v>
      </c>
      <c r="B6370" s="1">
        <v>9</v>
      </c>
      <c r="C6370" s="1">
        <v>600</v>
      </c>
      <c r="D6370" s="1">
        <v>10.534000000000001</v>
      </c>
      <c r="E6370" s="1">
        <v>10.208</v>
      </c>
      <c r="F6370" s="1">
        <v>-9.2254999999999993E-3</v>
      </c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</row>
    <row r="6371" spans="1:17" x14ac:dyDescent="0.25">
      <c r="A6371" t="str">
        <f t="shared" si="99"/>
        <v>9_601</v>
      </c>
      <c r="B6371" s="1">
        <v>9</v>
      </c>
      <c r="C6371" s="1">
        <v>601</v>
      </c>
      <c r="D6371" s="1">
        <v>10.59</v>
      </c>
      <c r="E6371" s="1">
        <v>10.298999999999999</v>
      </c>
      <c r="F6371" s="1">
        <v>2.7503E-2</v>
      </c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</row>
    <row r="6372" spans="1:17" x14ac:dyDescent="0.25">
      <c r="A6372" t="str">
        <f t="shared" si="99"/>
        <v>9_602</v>
      </c>
      <c r="B6372" s="1">
        <v>9</v>
      </c>
      <c r="C6372" s="1">
        <v>602</v>
      </c>
      <c r="D6372" s="1">
        <v>10.436</v>
      </c>
      <c r="E6372" s="1">
        <v>10.388999999999999</v>
      </c>
      <c r="F6372" s="1">
        <v>3.0235999999999999E-2</v>
      </c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</row>
    <row r="6373" spans="1:17" x14ac:dyDescent="0.25">
      <c r="A6373" t="str">
        <f t="shared" si="99"/>
        <v>9_603</v>
      </c>
      <c r="B6373" s="1">
        <v>9</v>
      </c>
      <c r="C6373" s="1">
        <v>603</v>
      </c>
      <c r="D6373" s="1">
        <v>10.327</v>
      </c>
      <c r="E6373" s="1">
        <v>10.48</v>
      </c>
      <c r="F6373" s="1">
        <v>4.8263000000000004E-3</v>
      </c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</row>
    <row r="6374" spans="1:17" x14ac:dyDescent="0.25">
      <c r="A6374" t="str">
        <f t="shared" si="99"/>
        <v>9_604</v>
      </c>
      <c r="B6374" s="1">
        <v>9</v>
      </c>
      <c r="C6374" s="1">
        <v>604</v>
      </c>
      <c r="D6374" s="1">
        <v>9.9494000000000007</v>
      </c>
      <c r="E6374" s="1">
        <v>10.568</v>
      </c>
      <c r="F6374" s="1">
        <v>-4.6055999999999996E-3</v>
      </c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</row>
    <row r="6375" spans="1:17" x14ac:dyDescent="0.25">
      <c r="A6375" t="str">
        <f t="shared" si="99"/>
        <v>9_605</v>
      </c>
      <c r="B6375" s="1">
        <v>9</v>
      </c>
      <c r="C6375" s="1">
        <v>605</v>
      </c>
      <c r="D6375" s="1">
        <v>10.313000000000001</v>
      </c>
      <c r="E6375" s="1">
        <v>10.656000000000001</v>
      </c>
      <c r="F6375" s="1">
        <v>1.2406E-2</v>
      </c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</row>
    <row r="6376" spans="1:17" x14ac:dyDescent="0.25">
      <c r="A6376" t="str">
        <f t="shared" si="99"/>
        <v>9_606</v>
      </c>
      <c r="B6376" s="1">
        <v>9</v>
      </c>
      <c r="C6376" s="1">
        <v>606</v>
      </c>
      <c r="D6376" s="1">
        <v>10.313000000000001</v>
      </c>
      <c r="E6376" s="1">
        <v>10.749000000000001</v>
      </c>
      <c r="F6376" s="1">
        <v>-3.5802E-3</v>
      </c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</row>
    <row r="6377" spans="1:17" x14ac:dyDescent="0.25">
      <c r="A6377" t="str">
        <f t="shared" si="99"/>
        <v>9_607</v>
      </c>
      <c r="B6377" s="1">
        <v>9</v>
      </c>
      <c r="C6377" s="1">
        <v>607</v>
      </c>
      <c r="D6377" s="1">
        <v>9.7423999999999999</v>
      </c>
      <c r="E6377" s="1">
        <v>10.837999999999999</v>
      </c>
      <c r="F6377" s="1">
        <v>2.1225000000000001E-2</v>
      </c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</row>
    <row r="6378" spans="1:17" x14ac:dyDescent="0.25">
      <c r="A6378" t="str">
        <f t="shared" si="99"/>
        <v>9_608</v>
      </c>
      <c r="B6378" s="1">
        <v>9</v>
      </c>
      <c r="C6378" s="1">
        <v>608</v>
      </c>
      <c r="D6378" s="1">
        <v>9.6341999999999999</v>
      </c>
      <c r="E6378" s="1">
        <v>10.927</v>
      </c>
      <c r="F6378" s="1">
        <v>-1.2291E-2</v>
      </c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</row>
    <row r="6379" spans="1:17" x14ac:dyDescent="0.25">
      <c r="A6379" t="str">
        <f t="shared" si="99"/>
        <v>9_609</v>
      </c>
      <c r="B6379" s="1">
        <v>9</v>
      </c>
      <c r="C6379" s="1">
        <v>609</v>
      </c>
      <c r="D6379" s="1">
        <v>10.026</v>
      </c>
      <c r="E6379" s="1">
        <v>11.016</v>
      </c>
      <c r="F6379" s="1">
        <v>9.1190999999999998E-3</v>
      </c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</row>
    <row r="6380" spans="1:17" x14ac:dyDescent="0.25">
      <c r="A6380" t="str">
        <f t="shared" si="99"/>
        <v>9_610</v>
      </c>
      <c r="B6380" s="1">
        <v>9</v>
      </c>
      <c r="C6380" s="1">
        <v>610</v>
      </c>
      <c r="D6380" s="1">
        <v>9.8215000000000003</v>
      </c>
      <c r="E6380" s="1">
        <v>11.108000000000001</v>
      </c>
      <c r="F6380" s="1">
        <v>1.0175999999999999E-2</v>
      </c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</row>
    <row r="6381" spans="1:17" x14ac:dyDescent="0.25">
      <c r="A6381" t="str">
        <f t="shared" si="99"/>
        <v>9_611</v>
      </c>
      <c r="B6381" s="1">
        <v>9</v>
      </c>
      <c r="C6381" s="1">
        <v>611</v>
      </c>
      <c r="D6381" s="1">
        <v>9.7596000000000007</v>
      </c>
      <c r="E6381" s="1">
        <v>11.199</v>
      </c>
      <c r="F6381" s="1">
        <v>-7.9936999999999994E-3</v>
      </c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</row>
    <row r="6382" spans="1:17" x14ac:dyDescent="0.25">
      <c r="A6382" t="str">
        <f t="shared" si="99"/>
        <v>9_612</v>
      </c>
      <c r="B6382" s="1">
        <v>9</v>
      </c>
      <c r="C6382" s="1">
        <v>612</v>
      </c>
      <c r="D6382" s="1">
        <v>9.6120000000000001</v>
      </c>
      <c r="E6382" s="1">
        <v>11.291</v>
      </c>
      <c r="F6382" s="1">
        <v>-8.1842000000000008E-3</v>
      </c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</row>
    <row r="6383" spans="1:17" x14ac:dyDescent="0.25">
      <c r="A6383" t="str">
        <f t="shared" si="99"/>
        <v>9_613</v>
      </c>
      <c r="B6383" s="1">
        <v>9</v>
      </c>
      <c r="C6383" s="1">
        <v>613</v>
      </c>
      <c r="D6383" s="1">
        <v>9.7187000000000001</v>
      </c>
      <c r="E6383" s="1">
        <v>11.382999999999999</v>
      </c>
      <c r="F6383" s="1">
        <v>1.3877E-2</v>
      </c>
      <c r="G6383" s="1"/>
      <c r="H6383" s="1"/>
      <c r="I6383" s="1"/>
      <c r="J6383" s="1"/>
      <c r="K6383" s="1"/>
      <c r="L6383" s="1"/>
      <c r="M6383" s="1"/>
      <c r="N6383" s="1"/>
      <c r="O6383" s="78"/>
      <c r="P6383" s="1"/>
      <c r="Q6383" s="1"/>
    </row>
    <row r="6384" spans="1:17" x14ac:dyDescent="0.25">
      <c r="A6384" t="str">
        <f t="shared" si="99"/>
        <v>9_614</v>
      </c>
      <c r="B6384" s="1">
        <v>9</v>
      </c>
      <c r="C6384" s="1">
        <v>614</v>
      </c>
      <c r="D6384" s="1">
        <v>9.4328000000000003</v>
      </c>
      <c r="E6384" s="1">
        <v>11.474</v>
      </c>
      <c r="F6384" s="1">
        <v>-2.9933000000000001E-2</v>
      </c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</row>
    <row r="6385" spans="1:17" x14ac:dyDescent="0.25">
      <c r="A6385" t="str">
        <f t="shared" si="99"/>
        <v>9_615</v>
      </c>
      <c r="B6385" s="1">
        <v>9</v>
      </c>
      <c r="C6385" s="1">
        <v>615</v>
      </c>
      <c r="D6385" s="1">
        <v>9.4957999999999991</v>
      </c>
      <c r="E6385" s="1">
        <v>11.565</v>
      </c>
      <c r="F6385" s="1">
        <v>8.9078999999999998E-3</v>
      </c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</row>
    <row r="6386" spans="1:17" x14ac:dyDescent="0.25">
      <c r="A6386" t="str">
        <f t="shared" si="99"/>
        <v>9_616</v>
      </c>
      <c r="B6386" s="1">
        <v>9</v>
      </c>
      <c r="C6386" s="1">
        <v>616</v>
      </c>
      <c r="D6386" s="1">
        <v>9.5658999999999992</v>
      </c>
      <c r="E6386" s="1">
        <v>11.657999999999999</v>
      </c>
      <c r="F6386" s="1">
        <v>2.0351000000000002E-3</v>
      </c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</row>
    <row r="6387" spans="1:17" x14ac:dyDescent="0.25">
      <c r="A6387" t="str">
        <f t="shared" si="99"/>
        <v>9_617</v>
      </c>
      <c r="B6387" s="1">
        <v>9</v>
      </c>
      <c r="C6387" s="1">
        <v>617</v>
      </c>
      <c r="D6387" s="1">
        <v>9.7189999999999994</v>
      </c>
      <c r="E6387" s="1">
        <v>11.750999999999999</v>
      </c>
      <c r="F6387" s="1">
        <v>3.0517999999999999E-3</v>
      </c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</row>
    <row r="6388" spans="1:17" x14ac:dyDescent="0.25">
      <c r="A6388" t="str">
        <f t="shared" si="99"/>
        <v>9_618</v>
      </c>
      <c r="B6388" s="1">
        <v>9</v>
      </c>
      <c r="C6388" s="1">
        <v>618</v>
      </c>
      <c r="D6388" s="1">
        <v>9.2005999999999997</v>
      </c>
      <c r="E6388" s="1">
        <v>11.843999999999999</v>
      </c>
      <c r="F6388" s="1">
        <v>1.3362000000000001E-2</v>
      </c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</row>
    <row r="6389" spans="1:17" x14ac:dyDescent="0.25">
      <c r="A6389" t="str">
        <f t="shared" si="99"/>
        <v>9_619</v>
      </c>
      <c r="B6389" s="1">
        <v>9</v>
      </c>
      <c r="C6389" s="1">
        <v>619</v>
      </c>
      <c r="D6389" s="1">
        <v>9.5</v>
      </c>
      <c r="E6389" s="1">
        <v>11.936</v>
      </c>
      <c r="F6389" s="1">
        <v>-3.3744999999999999E-3</v>
      </c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</row>
    <row r="6390" spans="1:17" x14ac:dyDescent="0.25">
      <c r="A6390" t="str">
        <f t="shared" si="99"/>
        <v>9_620</v>
      </c>
      <c r="B6390" s="1">
        <v>9</v>
      </c>
      <c r="C6390" s="1">
        <v>620</v>
      </c>
      <c r="D6390" s="1">
        <v>9.6652000000000005</v>
      </c>
      <c r="E6390" s="1">
        <v>12.032999999999999</v>
      </c>
      <c r="F6390" s="1">
        <v>1.6486000000000001E-2</v>
      </c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</row>
    <row r="6391" spans="1:17" x14ac:dyDescent="0.25">
      <c r="A6391" t="str">
        <f t="shared" si="99"/>
        <v>9_621</v>
      </c>
      <c r="B6391" s="1">
        <v>9</v>
      </c>
      <c r="C6391" s="1">
        <v>621</v>
      </c>
      <c r="D6391" s="1">
        <v>9.6905000000000001</v>
      </c>
      <c r="E6391" s="1">
        <v>12.13</v>
      </c>
      <c r="F6391" s="1">
        <v>1.11E-2</v>
      </c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</row>
    <row r="6392" spans="1:17" x14ac:dyDescent="0.25">
      <c r="A6392" t="str">
        <f t="shared" si="99"/>
        <v>9_622</v>
      </c>
      <c r="B6392" s="1">
        <v>9</v>
      </c>
      <c r="C6392" s="1">
        <v>622</v>
      </c>
      <c r="D6392" s="1">
        <v>9.4586000000000006</v>
      </c>
      <c r="E6392" s="1">
        <v>12.228</v>
      </c>
      <c r="F6392" s="1">
        <v>1.6589E-2</v>
      </c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</row>
    <row r="6393" spans="1:17" x14ac:dyDescent="0.25">
      <c r="A6393" t="str">
        <f t="shared" si="99"/>
        <v>9_623</v>
      </c>
      <c r="B6393" s="1">
        <v>9</v>
      </c>
      <c r="C6393" s="1">
        <v>623</v>
      </c>
      <c r="D6393" s="1">
        <v>9.11</v>
      </c>
      <c r="E6393" s="1">
        <v>12.324</v>
      </c>
      <c r="F6393" s="1">
        <v>4.1395E-3</v>
      </c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</row>
    <row r="6394" spans="1:17" x14ac:dyDescent="0.25">
      <c r="A6394" t="str">
        <f t="shared" si="99"/>
        <v>9_624</v>
      </c>
      <c r="B6394" s="1">
        <v>9</v>
      </c>
      <c r="C6394" s="1">
        <v>624</v>
      </c>
      <c r="D6394" s="1">
        <v>8.9719999999999995</v>
      </c>
      <c r="E6394" s="1">
        <v>12.417</v>
      </c>
      <c r="F6394" s="1">
        <v>-2.2445E-2</v>
      </c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</row>
    <row r="6395" spans="1:17" x14ac:dyDescent="0.25">
      <c r="A6395" t="str">
        <f t="shared" si="99"/>
        <v>9_625</v>
      </c>
      <c r="B6395" s="1">
        <v>9</v>
      </c>
      <c r="C6395" s="1">
        <v>625</v>
      </c>
      <c r="D6395" s="1">
        <v>9.6243999999999996</v>
      </c>
      <c r="E6395" s="1">
        <v>12.516</v>
      </c>
      <c r="F6395" s="1">
        <v>3.1015999999999998E-2</v>
      </c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</row>
    <row r="6396" spans="1:17" x14ac:dyDescent="0.25">
      <c r="A6396" t="str">
        <f t="shared" si="99"/>
        <v>9_626</v>
      </c>
      <c r="B6396" s="1">
        <v>9</v>
      </c>
      <c r="C6396" s="1">
        <v>626</v>
      </c>
      <c r="D6396" s="1">
        <v>9.7429000000000006</v>
      </c>
      <c r="E6396" s="1">
        <v>12.617000000000001</v>
      </c>
      <c r="F6396" s="1">
        <v>2.5281999999999999E-2</v>
      </c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</row>
    <row r="6397" spans="1:17" x14ac:dyDescent="0.25">
      <c r="A6397" t="str">
        <f t="shared" si="99"/>
        <v>9_627</v>
      </c>
      <c r="B6397" s="1">
        <v>9</v>
      </c>
      <c r="C6397" s="1">
        <v>627</v>
      </c>
      <c r="D6397" s="1">
        <v>9.5106999999999999</v>
      </c>
      <c r="E6397" s="1">
        <v>12.718</v>
      </c>
      <c r="F6397" s="1">
        <v>1.1598000000000001E-2</v>
      </c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</row>
    <row r="6398" spans="1:17" x14ac:dyDescent="0.25">
      <c r="A6398" t="str">
        <f t="shared" si="99"/>
        <v>9_628</v>
      </c>
      <c r="B6398" s="1">
        <v>9</v>
      </c>
      <c r="C6398" s="1">
        <v>628</v>
      </c>
      <c r="D6398" s="1">
        <v>9.4443000000000001</v>
      </c>
      <c r="E6398" s="1">
        <v>12.821</v>
      </c>
      <c r="F6398" s="1">
        <v>-1.1490999999999999E-2</v>
      </c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</row>
    <row r="6399" spans="1:17" x14ac:dyDescent="0.25">
      <c r="A6399" t="str">
        <f t="shared" si="99"/>
        <v>9_629</v>
      </c>
      <c r="B6399" s="1">
        <v>9</v>
      </c>
      <c r="C6399" s="1">
        <v>629</v>
      </c>
      <c r="D6399" s="1">
        <v>9.2049000000000003</v>
      </c>
      <c r="E6399" s="1">
        <v>12.920999999999999</v>
      </c>
      <c r="F6399" s="1">
        <v>1.4537E-2</v>
      </c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</row>
    <row r="6400" spans="1:17" x14ac:dyDescent="0.25">
      <c r="A6400" t="str">
        <f t="shared" si="99"/>
        <v>9_630</v>
      </c>
      <c r="B6400" s="1">
        <v>9</v>
      </c>
      <c r="C6400" s="1">
        <v>630</v>
      </c>
      <c r="D6400" s="1">
        <v>9.0450999999999997</v>
      </c>
      <c r="E6400" s="1">
        <v>13.019</v>
      </c>
      <c r="F6400" s="1">
        <v>-6.4681000000000001E-3</v>
      </c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</row>
    <row r="6401" spans="1:17" x14ac:dyDescent="0.25">
      <c r="A6401" t="str">
        <f t="shared" si="99"/>
        <v>9_631</v>
      </c>
      <c r="B6401" s="1">
        <v>9</v>
      </c>
      <c r="C6401" s="1">
        <v>631</v>
      </c>
      <c r="D6401" s="1">
        <v>8.9761000000000006</v>
      </c>
      <c r="E6401" s="1">
        <v>13.117000000000001</v>
      </c>
      <c r="F6401" s="1">
        <v>2.7418999999999998E-3</v>
      </c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</row>
    <row r="6402" spans="1:17" x14ac:dyDescent="0.25">
      <c r="A6402" t="str">
        <f t="shared" si="99"/>
        <v>9_632</v>
      </c>
      <c r="B6402" s="1">
        <v>9</v>
      </c>
      <c r="C6402" s="1">
        <v>632</v>
      </c>
      <c r="D6402" s="1">
        <v>8.8666999999999998</v>
      </c>
      <c r="E6402" s="1">
        <v>13.215999999999999</v>
      </c>
      <c r="F6402" s="1">
        <v>4.3953999999999998E-3</v>
      </c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</row>
    <row r="6403" spans="1:17" x14ac:dyDescent="0.25">
      <c r="A6403" t="str">
        <f t="shared" ref="A6403:A6466" si="100">B6403&amp;"_"&amp;C6403</f>
        <v>9_633</v>
      </c>
      <c r="B6403" s="1">
        <v>9</v>
      </c>
      <c r="C6403" s="1">
        <v>633</v>
      </c>
      <c r="D6403" s="1">
        <v>9.0409000000000006</v>
      </c>
      <c r="E6403" s="1">
        <v>13.315</v>
      </c>
      <c r="F6403" s="1">
        <v>2.1777999999999999E-2</v>
      </c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</row>
    <row r="6404" spans="1:17" x14ac:dyDescent="0.25">
      <c r="A6404" t="str">
        <f t="shared" si="100"/>
        <v>9_634</v>
      </c>
      <c r="B6404" s="1">
        <v>9</v>
      </c>
      <c r="C6404" s="1">
        <v>634</v>
      </c>
      <c r="D6404" s="1">
        <v>8.5854999999999997</v>
      </c>
      <c r="E6404" s="1">
        <v>13.414</v>
      </c>
      <c r="F6404" s="1">
        <v>-3.8565000000000001E-3</v>
      </c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</row>
    <row r="6405" spans="1:17" x14ac:dyDescent="0.25">
      <c r="A6405" t="str">
        <f t="shared" si="100"/>
        <v>9_635</v>
      </c>
      <c r="B6405" s="1">
        <v>9</v>
      </c>
      <c r="C6405" s="1">
        <v>635</v>
      </c>
      <c r="D6405" s="1">
        <v>8.9565999999999999</v>
      </c>
      <c r="E6405" s="1">
        <v>13.512</v>
      </c>
      <c r="F6405" s="1">
        <v>3.4523000000000002E-3</v>
      </c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</row>
    <row r="6406" spans="1:17" x14ac:dyDescent="0.25">
      <c r="A6406" t="str">
        <f t="shared" si="100"/>
        <v>9_636</v>
      </c>
      <c r="B6406" s="1">
        <v>9</v>
      </c>
      <c r="C6406" s="1">
        <v>636</v>
      </c>
      <c r="D6406" s="1">
        <v>9.0145999999999997</v>
      </c>
      <c r="E6406" s="1">
        <v>13.614000000000001</v>
      </c>
      <c r="F6406" s="1">
        <v>-8.9800000000000001E-3</v>
      </c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</row>
    <row r="6407" spans="1:17" x14ac:dyDescent="0.25">
      <c r="A6407" t="str">
        <f t="shared" si="100"/>
        <v>9_637</v>
      </c>
      <c r="B6407" s="1">
        <v>9</v>
      </c>
      <c r="C6407" s="1">
        <v>637</v>
      </c>
      <c r="D6407" s="1">
        <v>9.0713000000000008</v>
      </c>
      <c r="E6407" s="1">
        <v>13.718</v>
      </c>
      <c r="F6407" s="1">
        <v>9.6497000000000006E-3</v>
      </c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</row>
    <row r="6408" spans="1:17" x14ac:dyDescent="0.25">
      <c r="A6408" t="str">
        <f t="shared" si="100"/>
        <v>9_638</v>
      </c>
      <c r="B6408" s="1">
        <v>9</v>
      </c>
      <c r="C6408" s="1">
        <v>638</v>
      </c>
      <c r="D6408" s="1">
        <v>9.1597000000000008</v>
      </c>
      <c r="E6408" s="1">
        <v>13.824</v>
      </c>
      <c r="F6408" s="1">
        <v>8.7536999999999997E-3</v>
      </c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</row>
    <row r="6409" spans="1:17" x14ac:dyDescent="0.25">
      <c r="A6409" t="str">
        <f t="shared" si="100"/>
        <v>9_639</v>
      </c>
      <c r="B6409" s="1">
        <v>9</v>
      </c>
      <c r="C6409" s="1">
        <v>639</v>
      </c>
      <c r="D6409" s="1">
        <v>8.8198000000000008</v>
      </c>
      <c r="E6409" s="1">
        <v>13.929</v>
      </c>
      <c r="F6409" s="1">
        <v>-1.5647999999999999E-2</v>
      </c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</row>
    <row r="6410" spans="1:17" x14ac:dyDescent="0.25">
      <c r="A6410" t="str">
        <f t="shared" si="100"/>
        <v>9_640</v>
      </c>
      <c r="B6410" s="1">
        <v>9</v>
      </c>
      <c r="C6410" s="1">
        <v>640</v>
      </c>
      <c r="D6410" s="1">
        <v>8.9636999999999993</v>
      </c>
      <c r="E6410" s="1">
        <v>14.032</v>
      </c>
      <c r="F6410" s="1">
        <v>3.5291000000000003E-2</v>
      </c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</row>
    <row r="6411" spans="1:17" x14ac:dyDescent="0.25">
      <c r="A6411" t="str">
        <f t="shared" si="100"/>
        <v>9_641</v>
      </c>
      <c r="B6411" s="1">
        <v>9</v>
      </c>
      <c r="C6411" s="1">
        <v>641</v>
      </c>
      <c r="D6411" s="1">
        <v>8.9519000000000002</v>
      </c>
      <c r="E6411" s="1">
        <v>14.138999999999999</v>
      </c>
      <c r="F6411" s="1">
        <v>-3.7030000000000001E-3</v>
      </c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</row>
    <row r="6412" spans="1:17" x14ac:dyDescent="0.25">
      <c r="A6412" t="str">
        <f t="shared" si="100"/>
        <v>9_642</v>
      </c>
      <c r="B6412" s="1">
        <v>9</v>
      </c>
      <c r="C6412" s="1">
        <v>642</v>
      </c>
      <c r="D6412" s="1">
        <v>9.1184999999999992</v>
      </c>
      <c r="E6412" s="1">
        <v>14.244999999999999</v>
      </c>
      <c r="F6412" s="1">
        <v>1.4185E-2</v>
      </c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</row>
    <row r="6413" spans="1:17" x14ac:dyDescent="0.25">
      <c r="A6413" t="str">
        <f t="shared" si="100"/>
        <v>9_643</v>
      </c>
      <c r="B6413" s="1">
        <v>9</v>
      </c>
      <c r="C6413" s="1">
        <v>643</v>
      </c>
      <c r="D6413" s="1">
        <v>9.1601999999999997</v>
      </c>
      <c r="E6413" s="1">
        <v>14.355</v>
      </c>
      <c r="F6413" s="1">
        <v>-2.4394E-3</v>
      </c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</row>
    <row r="6414" spans="1:17" x14ac:dyDescent="0.25">
      <c r="A6414" t="str">
        <f t="shared" si="100"/>
        <v>9_644</v>
      </c>
      <c r="B6414" s="1">
        <v>9</v>
      </c>
      <c r="C6414" s="1">
        <v>644</v>
      </c>
      <c r="D6414" s="1">
        <v>9.2040000000000006</v>
      </c>
      <c r="E6414" s="1">
        <v>14.465</v>
      </c>
      <c r="F6414" s="1">
        <v>7.4127999999999998E-3</v>
      </c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</row>
    <row r="6415" spans="1:17" x14ac:dyDescent="0.25">
      <c r="A6415" t="str">
        <f t="shared" si="100"/>
        <v>9_645</v>
      </c>
      <c r="B6415" s="1">
        <v>9</v>
      </c>
      <c r="C6415" s="1">
        <v>645</v>
      </c>
      <c r="D6415" s="1">
        <v>9.6804000000000006</v>
      </c>
      <c r="E6415" s="1">
        <v>14.579000000000001</v>
      </c>
      <c r="F6415" s="1">
        <v>3.2905999999999998E-2</v>
      </c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</row>
    <row r="6416" spans="1:17" x14ac:dyDescent="0.25">
      <c r="A6416" t="str">
        <f t="shared" si="100"/>
        <v>9_646</v>
      </c>
      <c r="B6416" s="1">
        <v>9</v>
      </c>
      <c r="C6416" s="1">
        <v>646</v>
      </c>
      <c r="D6416" s="1">
        <v>9.6649999999999991</v>
      </c>
      <c r="E6416" s="1">
        <v>14.696999999999999</v>
      </c>
      <c r="F6416" s="1">
        <v>7.3105000000000002E-3</v>
      </c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</row>
    <row r="6417" spans="1:17" x14ac:dyDescent="0.25">
      <c r="A6417" t="str">
        <f t="shared" si="100"/>
        <v>9_647</v>
      </c>
      <c r="B6417" s="1">
        <v>9</v>
      </c>
      <c r="C6417" s="1">
        <v>647</v>
      </c>
      <c r="D6417" s="1">
        <v>9.8322000000000003</v>
      </c>
      <c r="E6417" s="1">
        <v>14.818</v>
      </c>
      <c r="F6417" s="1">
        <v>1.6653999999999999E-2</v>
      </c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</row>
    <row r="6418" spans="1:17" x14ac:dyDescent="0.25">
      <c r="A6418" t="str">
        <f t="shared" si="100"/>
        <v>9_648</v>
      </c>
      <c r="B6418" s="1">
        <v>9</v>
      </c>
      <c r="C6418" s="1">
        <v>648</v>
      </c>
      <c r="D6418" s="1">
        <v>10.273</v>
      </c>
      <c r="E6418" s="1">
        <v>14.943</v>
      </c>
      <c r="F6418" s="1">
        <v>1.2147E-3</v>
      </c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</row>
    <row r="6419" spans="1:17" x14ac:dyDescent="0.25">
      <c r="A6419" t="str">
        <f t="shared" si="100"/>
        <v>9_649</v>
      </c>
      <c r="B6419" s="1">
        <v>9</v>
      </c>
      <c r="C6419" s="1">
        <v>649</v>
      </c>
      <c r="D6419" s="1">
        <v>9.9460999999999995</v>
      </c>
      <c r="E6419" s="1">
        <v>15.067</v>
      </c>
      <c r="F6419" s="1">
        <v>2.4955999999999999E-2</v>
      </c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</row>
    <row r="6420" spans="1:17" x14ac:dyDescent="0.25">
      <c r="A6420" t="str">
        <f t="shared" si="100"/>
        <v>9_650</v>
      </c>
      <c r="B6420" s="1">
        <v>9</v>
      </c>
      <c r="C6420" s="1">
        <v>650</v>
      </c>
      <c r="D6420" s="1">
        <v>9.6827000000000005</v>
      </c>
      <c r="E6420" s="1">
        <v>15.19</v>
      </c>
      <c r="F6420" s="1">
        <v>3.8609999999999998E-3</v>
      </c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</row>
    <row r="6421" spans="1:17" x14ac:dyDescent="0.25">
      <c r="A6421" t="str">
        <f t="shared" si="100"/>
        <v>9_651</v>
      </c>
      <c r="B6421" s="1">
        <v>9</v>
      </c>
      <c r="C6421" s="1">
        <v>651</v>
      </c>
      <c r="D6421" s="1">
        <v>9.6175999999999995</v>
      </c>
      <c r="E6421" s="1">
        <v>15.313000000000001</v>
      </c>
      <c r="F6421" s="1">
        <v>3.6570000000000001E-3</v>
      </c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</row>
    <row r="6422" spans="1:17" x14ac:dyDescent="0.25">
      <c r="A6422" t="str">
        <f t="shared" si="100"/>
        <v>9_652</v>
      </c>
      <c r="B6422" s="1">
        <v>9</v>
      </c>
      <c r="C6422" s="1">
        <v>652</v>
      </c>
      <c r="D6422" s="1">
        <v>9.6334999999999997</v>
      </c>
      <c r="E6422" s="1">
        <v>15.436999999999999</v>
      </c>
      <c r="F6422" s="1">
        <v>3.4243999999999997E-2</v>
      </c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</row>
    <row r="6423" spans="1:17" x14ac:dyDescent="0.25">
      <c r="A6423" t="str">
        <f t="shared" si="100"/>
        <v>9_653</v>
      </c>
      <c r="B6423" s="1">
        <v>9</v>
      </c>
      <c r="C6423" s="1">
        <v>653</v>
      </c>
      <c r="D6423" s="1">
        <v>9.8552</v>
      </c>
      <c r="E6423" s="1">
        <v>15.561999999999999</v>
      </c>
      <c r="F6423" s="1">
        <v>1.8960000000000001E-2</v>
      </c>
      <c r="G6423" s="1"/>
      <c r="H6423" s="1"/>
      <c r="I6423" s="1"/>
      <c r="J6423" s="1"/>
      <c r="K6423" s="1"/>
      <c r="L6423" s="1"/>
      <c r="M6423" s="1"/>
      <c r="N6423" s="78"/>
      <c r="O6423" s="1"/>
      <c r="P6423" s="1"/>
      <c r="Q6423" s="1"/>
    </row>
    <row r="6424" spans="1:17" x14ac:dyDescent="0.25">
      <c r="A6424" t="str">
        <f t="shared" si="100"/>
        <v>9_654</v>
      </c>
      <c r="B6424" s="1">
        <v>9</v>
      </c>
      <c r="C6424" s="1">
        <v>654</v>
      </c>
      <c r="D6424" s="1">
        <v>9.5845000000000002</v>
      </c>
      <c r="E6424" s="1">
        <v>15.691000000000001</v>
      </c>
      <c r="F6424" s="1">
        <v>-3.8769999999999998E-3</v>
      </c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</row>
    <row r="6425" spans="1:17" x14ac:dyDescent="0.25">
      <c r="A6425" t="str">
        <f t="shared" si="100"/>
        <v>9_655</v>
      </c>
      <c r="B6425" s="1">
        <v>9</v>
      </c>
      <c r="C6425" s="1">
        <v>655</v>
      </c>
      <c r="D6425" s="1">
        <v>9.5838000000000001</v>
      </c>
      <c r="E6425" s="1">
        <v>15.817</v>
      </c>
      <c r="F6425" s="1">
        <v>-1.4057E-2</v>
      </c>
      <c r="G6425" s="1"/>
      <c r="H6425" s="1"/>
      <c r="I6425" s="1"/>
      <c r="J6425" s="1"/>
      <c r="K6425" s="1"/>
      <c r="L6425" s="1"/>
      <c r="M6425" s="78"/>
      <c r="N6425" s="1"/>
      <c r="O6425" s="1"/>
      <c r="P6425" s="1"/>
      <c r="Q6425" s="1"/>
    </row>
    <row r="6426" spans="1:17" x14ac:dyDescent="0.25">
      <c r="A6426" t="str">
        <f t="shared" si="100"/>
        <v>9_656</v>
      </c>
      <c r="B6426" s="1">
        <v>9</v>
      </c>
      <c r="C6426" s="1">
        <v>656</v>
      </c>
      <c r="D6426" s="1">
        <v>9.5277999999999992</v>
      </c>
      <c r="E6426" s="1">
        <v>15.945</v>
      </c>
      <c r="F6426" s="1">
        <v>-7.8417999999999995E-3</v>
      </c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</row>
    <row r="6427" spans="1:17" x14ac:dyDescent="0.25">
      <c r="A6427" t="str">
        <f t="shared" si="100"/>
        <v>9_657</v>
      </c>
      <c r="B6427" s="1">
        <v>9</v>
      </c>
      <c r="C6427" s="1">
        <v>657</v>
      </c>
      <c r="D6427" s="1">
        <v>9.2517999999999994</v>
      </c>
      <c r="E6427" s="1">
        <v>16.07</v>
      </c>
      <c r="F6427" s="1">
        <v>-1.1426E-2</v>
      </c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</row>
    <row r="6428" spans="1:17" x14ac:dyDescent="0.25">
      <c r="A6428" t="str">
        <f t="shared" si="100"/>
        <v>9_658</v>
      </c>
      <c r="B6428" s="1">
        <v>9</v>
      </c>
      <c r="C6428" s="1">
        <v>658</v>
      </c>
      <c r="D6428" s="1">
        <v>9.1972000000000005</v>
      </c>
      <c r="E6428" s="1">
        <v>16.195</v>
      </c>
      <c r="F6428" s="1">
        <v>1.4786000000000001E-2</v>
      </c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</row>
    <row r="6429" spans="1:17" x14ac:dyDescent="0.25">
      <c r="A6429" t="str">
        <f t="shared" si="100"/>
        <v>9_659</v>
      </c>
      <c r="B6429" s="1">
        <v>9</v>
      </c>
      <c r="C6429" s="1">
        <v>659</v>
      </c>
      <c r="D6429" s="1">
        <v>9.1933000000000007</v>
      </c>
      <c r="E6429" s="1">
        <v>16.32</v>
      </c>
      <c r="F6429" s="1">
        <v>-1.7262E-3</v>
      </c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</row>
    <row r="6430" spans="1:17" x14ac:dyDescent="0.25">
      <c r="A6430" t="str">
        <f t="shared" si="100"/>
        <v>9_660</v>
      </c>
      <c r="B6430" s="1">
        <v>9</v>
      </c>
      <c r="C6430" s="1">
        <v>660</v>
      </c>
      <c r="D6430" s="1">
        <v>8.9859000000000009</v>
      </c>
      <c r="E6430" s="1">
        <v>16.442</v>
      </c>
      <c r="F6430" s="1">
        <v>-1.0784E-2</v>
      </c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</row>
    <row r="6431" spans="1:17" x14ac:dyDescent="0.25">
      <c r="A6431" t="str">
        <f t="shared" si="100"/>
        <v>9_661</v>
      </c>
      <c r="B6431" s="1">
        <v>9</v>
      </c>
      <c r="C6431" s="1">
        <v>661</v>
      </c>
      <c r="D6431" s="1">
        <v>8.7423999999999999</v>
      </c>
      <c r="E6431" s="1">
        <v>16.564</v>
      </c>
      <c r="F6431" s="1">
        <v>-2.2274999999999999E-3</v>
      </c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</row>
    <row r="6432" spans="1:17" x14ac:dyDescent="0.25">
      <c r="A6432" t="str">
        <f t="shared" si="100"/>
        <v>9_662</v>
      </c>
      <c r="B6432" s="1">
        <v>9</v>
      </c>
      <c r="C6432" s="1">
        <v>662</v>
      </c>
      <c r="D6432" s="1">
        <v>8.6331000000000007</v>
      </c>
      <c r="E6432" s="1">
        <v>16.684000000000001</v>
      </c>
      <c r="F6432" s="1">
        <v>-8.4738000000000001E-3</v>
      </c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</row>
    <row r="6433" spans="1:17" x14ac:dyDescent="0.25">
      <c r="A6433" t="str">
        <f t="shared" si="100"/>
        <v>9_663</v>
      </c>
      <c r="B6433" s="1">
        <v>9</v>
      </c>
      <c r="C6433" s="1">
        <v>663</v>
      </c>
      <c r="D6433" s="1">
        <v>8.6448</v>
      </c>
      <c r="E6433" s="1">
        <v>16.806000000000001</v>
      </c>
      <c r="F6433" s="1">
        <v>1.354E-2</v>
      </c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</row>
    <row r="6434" spans="1:17" x14ac:dyDescent="0.25">
      <c r="A6434" t="str">
        <f t="shared" si="100"/>
        <v>9_664</v>
      </c>
      <c r="B6434" s="1">
        <v>9</v>
      </c>
      <c r="C6434" s="1">
        <v>664</v>
      </c>
      <c r="D6434" s="1">
        <v>8.5391999999999992</v>
      </c>
      <c r="E6434" s="1">
        <v>16.925999999999998</v>
      </c>
      <c r="F6434" s="1">
        <v>8.1510999999999997E-3</v>
      </c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</row>
    <row r="6435" spans="1:17" x14ac:dyDescent="0.25">
      <c r="A6435" t="str">
        <f t="shared" si="100"/>
        <v>9_665</v>
      </c>
      <c r="B6435" s="1">
        <v>9</v>
      </c>
      <c r="C6435" s="1">
        <v>665</v>
      </c>
      <c r="D6435" s="1">
        <v>8.8269000000000002</v>
      </c>
      <c r="E6435" s="1">
        <v>17.048999999999999</v>
      </c>
      <c r="F6435" s="1">
        <v>5.8758999999999999E-3</v>
      </c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</row>
    <row r="6436" spans="1:17" x14ac:dyDescent="0.25">
      <c r="A6436" t="str">
        <f t="shared" si="100"/>
        <v>9_666</v>
      </c>
      <c r="B6436" s="1">
        <v>9</v>
      </c>
      <c r="C6436" s="1">
        <v>666</v>
      </c>
      <c r="D6436" s="1">
        <v>8.8082999999999991</v>
      </c>
      <c r="E6436" s="1">
        <v>17.173999999999999</v>
      </c>
      <c r="F6436" s="1">
        <v>1.1273999999999999E-2</v>
      </c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</row>
    <row r="6437" spans="1:17" x14ac:dyDescent="0.25">
      <c r="A6437" t="str">
        <f t="shared" si="100"/>
        <v>9_667</v>
      </c>
      <c r="B6437" s="1">
        <v>9</v>
      </c>
      <c r="C6437" s="1">
        <v>667</v>
      </c>
      <c r="D6437" s="1">
        <v>9.0412999999999997</v>
      </c>
      <c r="E6437" s="1">
        <v>17.302</v>
      </c>
      <c r="F6437" s="1">
        <v>4.4486999999999999E-3</v>
      </c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</row>
    <row r="6438" spans="1:17" x14ac:dyDescent="0.25">
      <c r="A6438" t="str">
        <f t="shared" si="100"/>
        <v>9_668</v>
      </c>
      <c r="B6438" s="1">
        <v>9</v>
      </c>
      <c r="C6438" s="1">
        <v>668</v>
      </c>
      <c r="D6438" s="1">
        <v>8.7398000000000007</v>
      </c>
      <c r="E6438" s="1">
        <v>17.428000000000001</v>
      </c>
      <c r="F6438" s="1">
        <v>1.1261E-2</v>
      </c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</row>
    <row r="6439" spans="1:17" x14ac:dyDescent="0.25">
      <c r="A6439" t="str">
        <f t="shared" si="100"/>
        <v>9_669</v>
      </c>
      <c r="B6439" s="1">
        <v>9</v>
      </c>
      <c r="C6439" s="1">
        <v>669</v>
      </c>
      <c r="D6439" s="1">
        <v>8.6340000000000003</v>
      </c>
      <c r="E6439" s="1">
        <v>17.555</v>
      </c>
      <c r="F6439" s="1">
        <v>2.7515000000000001E-2</v>
      </c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</row>
    <row r="6440" spans="1:17" x14ac:dyDescent="0.25">
      <c r="A6440" t="str">
        <f t="shared" si="100"/>
        <v>9_670</v>
      </c>
      <c r="B6440" s="1">
        <v>9</v>
      </c>
      <c r="C6440" s="1">
        <v>670</v>
      </c>
      <c r="D6440" s="1">
        <v>9.0906000000000002</v>
      </c>
      <c r="E6440" s="1">
        <v>17.686</v>
      </c>
      <c r="F6440" s="1">
        <v>3.0314000000000001E-2</v>
      </c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</row>
    <row r="6441" spans="1:17" x14ac:dyDescent="0.25">
      <c r="A6441" t="str">
        <f t="shared" si="100"/>
        <v>9_671</v>
      </c>
      <c r="B6441" s="1">
        <v>9</v>
      </c>
      <c r="C6441" s="1">
        <v>671</v>
      </c>
      <c r="D6441" s="1">
        <v>9.3985000000000003</v>
      </c>
      <c r="E6441" s="1">
        <v>17.823</v>
      </c>
      <c r="F6441" s="1">
        <v>9.7365999999999998E-3</v>
      </c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</row>
    <row r="6442" spans="1:17" x14ac:dyDescent="0.25">
      <c r="A6442" t="str">
        <f t="shared" si="100"/>
        <v>9_672</v>
      </c>
      <c r="B6442" s="1">
        <v>9</v>
      </c>
      <c r="C6442" s="1">
        <v>672</v>
      </c>
      <c r="D6442" s="1">
        <v>9.7975999999999992</v>
      </c>
      <c r="E6442" s="1">
        <v>17.966000000000001</v>
      </c>
      <c r="F6442" s="1">
        <v>-2.9198000000000002E-3</v>
      </c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</row>
    <row r="6443" spans="1:17" x14ac:dyDescent="0.25">
      <c r="A6443" t="str">
        <f t="shared" si="100"/>
        <v>9_673</v>
      </c>
      <c r="B6443" s="1">
        <v>9</v>
      </c>
      <c r="C6443" s="1">
        <v>673</v>
      </c>
      <c r="D6443" s="1">
        <v>10.157999999999999</v>
      </c>
      <c r="E6443" s="1">
        <v>18.116</v>
      </c>
      <c r="F6443" s="1">
        <v>1.9074000000000001E-2</v>
      </c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</row>
    <row r="6444" spans="1:17" x14ac:dyDescent="0.25">
      <c r="A6444" t="str">
        <f t="shared" si="100"/>
        <v>9_674</v>
      </c>
      <c r="B6444" s="1">
        <v>9</v>
      </c>
      <c r="C6444" s="1">
        <v>674</v>
      </c>
      <c r="D6444" s="1">
        <v>10.339</v>
      </c>
      <c r="E6444" s="1">
        <v>18.271000000000001</v>
      </c>
      <c r="F6444" s="1">
        <v>1.1022000000000001E-2</v>
      </c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</row>
    <row r="6445" spans="1:17" x14ac:dyDescent="0.25">
      <c r="A6445" t="str">
        <f t="shared" si="100"/>
        <v>9_675</v>
      </c>
      <c r="B6445" s="1">
        <v>9</v>
      </c>
      <c r="C6445" s="1">
        <v>675</v>
      </c>
      <c r="D6445" s="1">
        <v>10.616</v>
      </c>
      <c r="E6445" s="1">
        <v>18.428999999999998</v>
      </c>
      <c r="F6445" s="1">
        <v>2.0861000000000001E-2</v>
      </c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</row>
    <row r="6446" spans="1:17" x14ac:dyDescent="0.25">
      <c r="A6446" t="str">
        <f t="shared" si="100"/>
        <v>9_676</v>
      </c>
      <c r="B6446" s="1">
        <v>9</v>
      </c>
      <c r="C6446" s="1">
        <v>676</v>
      </c>
      <c r="D6446" s="1">
        <v>10.802</v>
      </c>
      <c r="E6446" s="1">
        <v>18.594999999999999</v>
      </c>
      <c r="F6446" s="1">
        <v>4.5333E-4</v>
      </c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</row>
    <row r="6447" spans="1:17" x14ac:dyDescent="0.25">
      <c r="A6447" t="str">
        <f t="shared" si="100"/>
        <v>9_677</v>
      </c>
      <c r="B6447" s="1">
        <v>9</v>
      </c>
      <c r="C6447" s="1">
        <v>677</v>
      </c>
      <c r="D6447" s="1">
        <v>10.843</v>
      </c>
      <c r="E6447" s="1">
        <v>18.763999999999999</v>
      </c>
      <c r="F6447" s="1">
        <v>2.1264999999999999E-2</v>
      </c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</row>
    <row r="6448" spans="1:17" x14ac:dyDescent="0.25">
      <c r="A6448" t="str">
        <f t="shared" si="100"/>
        <v>9_678</v>
      </c>
      <c r="B6448" s="1">
        <v>9</v>
      </c>
      <c r="C6448" s="1">
        <v>678</v>
      </c>
      <c r="D6448" s="1">
        <v>10.923999999999999</v>
      </c>
      <c r="E6448" s="1">
        <v>18.933</v>
      </c>
      <c r="F6448" s="1">
        <v>1.5049999999999999E-2</v>
      </c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</row>
    <row r="6449" spans="1:17" x14ac:dyDescent="0.25">
      <c r="A6449" t="str">
        <f t="shared" si="100"/>
        <v>9_679</v>
      </c>
      <c r="B6449" s="1">
        <v>9</v>
      </c>
      <c r="C6449" s="1">
        <v>679</v>
      </c>
      <c r="D6449" s="1">
        <v>11.856</v>
      </c>
      <c r="E6449" s="1">
        <v>19.114000000000001</v>
      </c>
      <c r="F6449" s="1">
        <v>3.533E-2</v>
      </c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</row>
    <row r="6450" spans="1:17" x14ac:dyDescent="0.25">
      <c r="A6450" t="str">
        <f t="shared" si="100"/>
        <v>9_680</v>
      </c>
      <c r="B6450" s="1">
        <v>9</v>
      </c>
      <c r="C6450" s="1">
        <v>680</v>
      </c>
      <c r="D6450" s="1">
        <v>11.519</v>
      </c>
      <c r="E6450" s="1">
        <v>19.300999999999998</v>
      </c>
      <c r="F6450" s="1">
        <v>1.2031E-2</v>
      </c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</row>
    <row r="6451" spans="1:17" x14ac:dyDescent="0.25">
      <c r="A6451" t="str">
        <f t="shared" si="100"/>
        <v>9_681</v>
      </c>
      <c r="B6451" s="1">
        <v>9</v>
      </c>
      <c r="C6451" s="1">
        <v>681</v>
      </c>
      <c r="D6451" s="1">
        <v>11.441000000000001</v>
      </c>
      <c r="E6451" s="1">
        <v>19.488</v>
      </c>
      <c r="F6451" s="1">
        <v>-1.0229E-2</v>
      </c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</row>
    <row r="6452" spans="1:17" x14ac:dyDescent="0.25">
      <c r="A6452" t="str">
        <f t="shared" si="100"/>
        <v>9_682</v>
      </c>
      <c r="B6452" s="1">
        <v>9</v>
      </c>
      <c r="C6452" s="1">
        <v>682</v>
      </c>
      <c r="D6452" s="1">
        <v>11.544</v>
      </c>
      <c r="E6452" s="1">
        <v>19.675999999999998</v>
      </c>
      <c r="F6452" s="1">
        <v>2.0226999999999998E-2</v>
      </c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</row>
    <row r="6453" spans="1:17" x14ac:dyDescent="0.25">
      <c r="A6453" t="str">
        <f t="shared" si="100"/>
        <v>9_683</v>
      </c>
      <c r="B6453" s="1">
        <v>9</v>
      </c>
      <c r="C6453" s="1">
        <v>683</v>
      </c>
      <c r="D6453" s="1">
        <v>11.443</v>
      </c>
      <c r="E6453" s="1">
        <v>19.864000000000001</v>
      </c>
      <c r="F6453" s="1">
        <v>2.3661000000000001E-2</v>
      </c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</row>
    <row r="6454" spans="1:17" x14ac:dyDescent="0.25">
      <c r="A6454" t="str">
        <f t="shared" si="100"/>
        <v>9_684</v>
      </c>
      <c r="B6454" s="1">
        <v>9</v>
      </c>
      <c r="C6454" s="1">
        <v>684</v>
      </c>
      <c r="D6454" s="1">
        <v>11.795999999999999</v>
      </c>
      <c r="E6454" s="1">
        <v>20.056999999999999</v>
      </c>
      <c r="F6454" s="1">
        <v>2.2870999999999999E-2</v>
      </c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</row>
    <row r="6455" spans="1:17" x14ac:dyDescent="0.25">
      <c r="A6455" t="str">
        <f t="shared" si="100"/>
        <v>9_685</v>
      </c>
      <c r="B6455" s="1">
        <v>9</v>
      </c>
      <c r="C6455" s="1">
        <v>685</v>
      </c>
      <c r="D6455" s="1">
        <v>11.936</v>
      </c>
      <c r="E6455" s="1">
        <v>20.257000000000001</v>
      </c>
      <c r="F6455" s="1">
        <v>-1.5558000000000001E-2</v>
      </c>
      <c r="G6455" s="1"/>
      <c r="H6455" s="1"/>
      <c r="I6455" s="1"/>
      <c r="J6455" s="1"/>
      <c r="K6455" s="1"/>
      <c r="L6455" s="1"/>
      <c r="M6455" s="1"/>
      <c r="N6455" s="1"/>
      <c r="O6455" s="1"/>
      <c r="P6455" s="78"/>
      <c r="Q6455" s="78"/>
    </row>
    <row r="6456" spans="1:17" x14ac:dyDescent="0.25">
      <c r="A6456" t="str">
        <f t="shared" si="100"/>
        <v>9_686</v>
      </c>
      <c r="B6456" s="1">
        <v>9</v>
      </c>
      <c r="C6456" s="1">
        <v>686</v>
      </c>
      <c r="D6456" s="1">
        <v>12.276</v>
      </c>
      <c r="E6456" s="1">
        <v>20.463000000000001</v>
      </c>
      <c r="F6456" s="1">
        <v>3.2788999999999999E-2</v>
      </c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</row>
    <row r="6457" spans="1:17" x14ac:dyDescent="0.25">
      <c r="A6457" t="str">
        <f t="shared" si="100"/>
        <v>9_687</v>
      </c>
      <c r="B6457" s="1">
        <v>9</v>
      </c>
      <c r="C6457" s="1">
        <v>687</v>
      </c>
      <c r="D6457" s="1">
        <v>12.055999999999999</v>
      </c>
      <c r="E6457" s="1">
        <v>20.672000000000001</v>
      </c>
      <c r="F6457" s="1">
        <v>5.0857000000000003E-3</v>
      </c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</row>
    <row r="6458" spans="1:17" x14ac:dyDescent="0.25">
      <c r="A6458" t="str">
        <f t="shared" si="100"/>
        <v>9_688</v>
      </c>
      <c r="B6458" s="1">
        <v>9</v>
      </c>
      <c r="C6458" s="1">
        <v>688</v>
      </c>
      <c r="D6458" s="1">
        <v>12.433</v>
      </c>
      <c r="E6458" s="1">
        <v>20.884</v>
      </c>
      <c r="F6458" s="1">
        <v>2.1295000000000001E-2</v>
      </c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</row>
    <row r="6459" spans="1:17" x14ac:dyDescent="0.25">
      <c r="A6459" t="str">
        <f t="shared" si="100"/>
        <v>9_689</v>
      </c>
      <c r="B6459" s="1">
        <v>9</v>
      </c>
      <c r="C6459" s="1">
        <v>689</v>
      </c>
      <c r="D6459" s="1">
        <v>12.49</v>
      </c>
      <c r="E6459" s="1">
        <v>21.100999999999999</v>
      </c>
      <c r="F6459" s="1">
        <v>6.8853999999999996E-4</v>
      </c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</row>
    <row r="6460" spans="1:17" x14ac:dyDescent="0.25">
      <c r="A6460" t="str">
        <f t="shared" si="100"/>
        <v>9_690</v>
      </c>
      <c r="B6460" s="1">
        <v>9</v>
      </c>
      <c r="C6460" s="1">
        <v>690</v>
      </c>
      <c r="D6460" s="1">
        <v>13.005000000000001</v>
      </c>
      <c r="E6460" s="1">
        <v>21.327000000000002</v>
      </c>
      <c r="F6460" s="1">
        <v>1.5876000000000001E-2</v>
      </c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</row>
    <row r="6461" spans="1:17" x14ac:dyDescent="0.25">
      <c r="A6461" t="str">
        <f t="shared" si="100"/>
        <v>9_691</v>
      </c>
      <c r="B6461" s="1">
        <v>9</v>
      </c>
      <c r="C6461" s="1">
        <v>691</v>
      </c>
      <c r="D6461" s="1">
        <v>12.898999999999999</v>
      </c>
      <c r="E6461" s="1">
        <v>21.559000000000001</v>
      </c>
      <c r="F6461" s="1">
        <v>1.2182E-2</v>
      </c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</row>
    <row r="6462" spans="1:17" x14ac:dyDescent="0.25">
      <c r="A6462" t="str">
        <f t="shared" si="100"/>
        <v>9_692</v>
      </c>
      <c r="B6462" s="1">
        <v>9</v>
      </c>
      <c r="C6462" s="1">
        <v>692</v>
      </c>
      <c r="D6462" s="1">
        <v>12.898999999999999</v>
      </c>
      <c r="E6462" s="1">
        <v>21.79</v>
      </c>
      <c r="F6462" s="1">
        <v>1.4977000000000001E-2</v>
      </c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</row>
    <row r="6463" spans="1:17" x14ac:dyDescent="0.25">
      <c r="A6463" t="str">
        <f t="shared" si="100"/>
        <v>9_693</v>
      </c>
      <c r="B6463" s="1">
        <v>9</v>
      </c>
      <c r="C6463" s="1">
        <v>693</v>
      </c>
      <c r="D6463" s="1">
        <v>12.881</v>
      </c>
      <c r="E6463" s="1">
        <v>22.027000000000001</v>
      </c>
      <c r="F6463" s="1">
        <v>2.3481999999999999E-2</v>
      </c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</row>
    <row r="6464" spans="1:17" x14ac:dyDescent="0.25">
      <c r="A6464" t="str">
        <f t="shared" si="100"/>
        <v>9_694</v>
      </c>
      <c r="B6464" s="1">
        <v>9</v>
      </c>
      <c r="C6464" s="1">
        <v>694</v>
      </c>
      <c r="D6464" s="1">
        <v>12.8</v>
      </c>
      <c r="E6464" s="1">
        <v>22.262</v>
      </c>
      <c r="F6464" s="1">
        <v>4.1491000000000002E-3</v>
      </c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</row>
    <row r="6465" spans="1:17" x14ac:dyDescent="0.25">
      <c r="A6465" t="str">
        <f t="shared" si="100"/>
        <v>9_695</v>
      </c>
      <c r="B6465" s="1">
        <v>9</v>
      </c>
      <c r="C6465" s="1">
        <v>695</v>
      </c>
      <c r="D6465" s="1">
        <v>12.643000000000001</v>
      </c>
      <c r="E6465" s="1">
        <v>22.501000000000001</v>
      </c>
      <c r="F6465" s="1">
        <v>-2.7326E-3</v>
      </c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</row>
    <row r="6466" spans="1:17" x14ac:dyDescent="0.25">
      <c r="A6466" t="str">
        <f t="shared" si="100"/>
        <v>9_696</v>
      </c>
      <c r="B6466" s="1">
        <v>9</v>
      </c>
      <c r="C6466" s="1">
        <v>696</v>
      </c>
      <c r="D6466" s="1">
        <v>12.95</v>
      </c>
      <c r="E6466" s="1">
        <v>22.744</v>
      </c>
      <c r="F6466" s="1">
        <v>2.6938000000000001E-3</v>
      </c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</row>
    <row r="6467" spans="1:17" x14ac:dyDescent="0.25">
      <c r="A6467" t="str">
        <f t="shared" ref="A6467:A6530" si="101">B6467&amp;"_"&amp;C6467</f>
        <v>9_697</v>
      </c>
      <c r="B6467" s="1">
        <v>9</v>
      </c>
      <c r="C6467" s="1">
        <v>697</v>
      </c>
      <c r="D6467" s="1">
        <v>12.722</v>
      </c>
      <c r="E6467" s="1">
        <v>22.988</v>
      </c>
      <c r="F6467" s="1">
        <v>-3.4854999999999999E-4</v>
      </c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</row>
    <row r="6468" spans="1:17" x14ac:dyDescent="0.25">
      <c r="A6468" t="str">
        <f t="shared" si="101"/>
        <v>9_698</v>
      </c>
      <c r="B6468" s="1">
        <v>9</v>
      </c>
      <c r="C6468" s="1">
        <v>698</v>
      </c>
      <c r="D6468" s="1">
        <v>12.801</v>
      </c>
      <c r="E6468" s="1">
        <v>23.231999999999999</v>
      </c>
      <c r="F6468" s="1">
        <v>1.1216E-2</v>
      </c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</row>
    <row r="6469" spans="1:17" x14ac:dyDescent="0.25">
      <c r="A6469" t="str">
        <f t="shared" si="101"/>
        <v>9_699</v>
      </c>
      <c r="B6469" s="1">
        <v>9</v>
      </c>
      <c r="C6469" s="1">
        <v>699</v>
      </c>
      <c r="D6469" s="1">
        <v>12.77</v>
      </c>
      <c r="E6469" s="1">
        <v>23.481000000000002</v>
      </c>
      <c r="F6469" s="1">
        <v>-1.1481E-3</v>
      </c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</row>
    <row r="6470" spans="1:17" x14ac:dyDescent="0.25">
      <c r="A6470" t="str">
        <f t="shared" si="101"/>
        <v>9_700</v>
      </c>
      <c r="B6470" s="1">
        <v>9</v>
      </c>
      <c r="C6470" s="1">
        <v>700</v>
      </c>
      <c r="D6470" s="1">
        <v>12.667</v>
      </c>
      <c r="E6470" s="1">
        <v>23.728999999999999</v>
      </c>
      <c r="F6470" s="1">
        <v>5.3344000000000004E-3</v>
      </c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</row>
    <row r="6471" spans="1:17" x14ac:dyDescent="0.25">
      <c r="A6471" t="str">
        <f t="shared" si="101"/>
        <v>9_701</v>
      </c>
      <c r="B6471" s="1">
        <v>9</v>
      </c>
      <c r="C6471" s="1">
        <v>701</v>
      </c>
      <c r="D6471" s="1">
        <v>12.715999999999999</v>
      </c>
      <c r="E6471" s="1">
        <v>23.981999999999999</v>
      </c>
      <c r="F6471" s="1">
        <v>-9.6336000000000008E-3</v>
      </c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</row>
    <row r="6472" spans="1:17" x14ac:dyDescent="0.25">
      <c r="A6472" t="str">
        <f t="shared" si="101"/>
        <v>9_702</v>
      </c>
      <c r="B6472" s="1">
        <v>9</v>
      </c>
      <c r="C6472" s="1">
        <v>702</v>
      </c>
      <c r="D6472" s="1">
        <v>12.878</v>
      </c>
      <c r="E6472" s="1">
        <v>24.24</v>
      </c>
      <c r="F6472" s="1">
        <v>9.5443000000000004E-3</v>
      </c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</row>
    <row r="6473" spans="1:17" x14ac:dyDescent="0.25">
      <c r="A6473" t="str">
        <f t="shared" si="101"/>
        <v>9_703</v>
      </c>
      <c r="B6473" s="1">
        <v>9</v>
      </c>
      <c r="C6473" s="1">
        <v>703</v>
      </c>
      <c r="D6473" s="1">
        <v>12.731999999999999</v>
      </c>
      <c r="E6473" s="1">
        <v>24.503</v>
      </c>
      <c r="F6473" s="1">
        <v>4.2297999999999997E-3</v>
      </c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</row>
    <row r="6474" spans="1:17" x14ac:dyDescent="0.25">
      <c r="A6474" t="str">
        <f t="shared" si="101"/>
        <v>9_704</v>
      </c>
      <c r="B6474" s="1">
        <v>9</v>
      </c>
      <c r="C6474" s="1">
        <v>704</v>
      </c>
      <c r="D6474" s="1">
        <v>12.327999999999999</v>
      </c>
      <c r="E6474" s="1">
        <v>24.760999999999999</v>
      </c>
      <c r="F6474" s="1">
        <v>1.1557E-2</v>
      </c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</row>
    <row r="6475" spans="1:17" x14ac:dyDescent="0.25">
      <c r="A6475" t="str">
        <f t="shared" si="101"/>
        <v>9_705</v>
      </c>
      <c r="B6475" s="1">
        <v>9</v>
      </c>
      <c r="C6475" s="1">
        <v>705</v>
      </c>
      <c r="D6475" s="1">
        <v>12.468999999999999</v>
      </c>
      <c r="E6475" s="1">
        <v>25.016999999999999</v>
      </c>
      <c r="F6475" s="1">
        <v>1.5517E-2</v>
      </c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</row>
    <row r="6476" spans="1:17" x14ac:dyDescent="0.25">
      <c r="A6476" t="str">
        <f t="shared" si="101"/>
        <v>9_706</v>
      </c>
      <c r="B6476" s="1">
        <v>9</v>
      </c>
      <c r="C6476" s="1">
        <v>706</v>
      </c>
      <c r="D6476" s="1">
        <v>12.324</v>
      </c>
      <c r="E6476" s="1">
        <v>25.277999999999999</v>
      </c>
      <c r="F6476" s="1">
        <v>6.5204E-3</v>
      </c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</row>
    <row r="6477" spans="1:17" x14ac:dyDescent="0.25">
      <c r="A6477" t="str">
        <f t="shared" si="101"/>
        <v>9_707</v>
      </c>
      <c r="B6477" s="1">
        <v>9</v>
      </c>
      <c r="C6477" s="1">
        <v>707</v>
      </c>
      <c r="D6477" s="1">
        <v>12.321999999999999</v>
      </c>
      <c r="E6477" s="1">
        <v>25.541</v>
      </c>
      <c r="F6477" s="1">
        <v>7.9115000000000001E-3</v>
      </c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</row>
    <row r="6478" spans="1:17" x14ac:dyDescent="0.25">
      <c r="A6478" t="str">
        <f t="shared" si="101"/>
        <v>9_708</v>
      </c>
      <c r="B6478" s="1">
        <v>9</v>
      </c>
      <c r="C6478" s="1">
        <v>708</v>
      </c>
      <c r="D6478" s="1">
        <v>12.198</v>
      </c>
      <c r="E6478" s="1">
        <v>25.803999999999998</v>
      </c>
      <c r="F6478" s="1">
        <v>1.2056000000000001E-2</v>
      </c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</row>
    <row r="6479" spans="1:17" x14ac:dyDescent="0.25">
      <c r="A6479" t="str">
        <f t="shared" si="101"/>
        <v>9_709</v>
      </c>
      <c r="B6479" s="1">
        <v>9</v>
      </c>
      <c r="C6479" s="1">
        <v>709</v>
      </c>
      <c r="D6479" s="1">
        <v>12.058</v>
      </c>
      <c r="E6479" s="1">
        <v>26.065999999999999</v>
      </c>
      <c r="F6479" s="1">
        <v>-7.5376999999999996E-3</v>
      </c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</row>
    <row r="6480" spans="1:17" x14ac:dyDescent="0.25">
      <c r="A6480" t="str">
        <f t="shared" si="101"/>
        <v>9_710</v>
      </c>
      <c r="B6480" s="1">
        <v>9</v>
      </c>
      <c r="C6480" s="1">
        <v>710</v>
      </c>
      <c r="D6480" s="1">
        <v>12.164999999999999</v>
      </c>
      <c r="E6480" s="1">
        <v>26.329000000000001</v>
      </c>
      <c r="F6480" s="1">
        <v>1.9816E-2</v>
      </c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</row>
    <row r="6481" spans="1:17" x14ac:dyDescent="0.25">
      <c r="A6481" t="str">
        <f t="shared" si="101"/>
        <v>9_711</v>
      </c>
      <c r="B6481" s="1">
        <v>9</v>
      </c>
      <c r="C6481" s="1">
        <v>711</v>
      </c>
      <c r="D6481" s="1">
        <v>11.688000000000001</v>
      </c>
      <c r="E6481" s="1">
        <v>26.593</v>
      </c>
      <c r="F6481" s="1">
        <v>-1.0348E-2</v>
      </c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</row>
    <row r="6482" spans="1:17" x14ac:dyDescent="0.25">
      <c r="A6482" t="str">
        <f t="shared" si="101"/>
        <v>9_712</v>
      </c>
      <c r="B6482" s="1">
        <v>9</v>
      </c>
      <c r="C6482" s="1">
        <v>712</v>
      </c>
      <c r="D6482" s="1">
        <v>12.468999999999999</v>
      </c>
      <c r="E6482" s="1">
        <v>26.863</v>
      </c>
      <c r="F6482" s="1">
        <v>3.3890000000000003E-2</v>
      </c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</row>
    <row r="6483" spans="1:17" x14ac:dyDescent="0.25">
      <c r="A6483" t="str">
        <f t="shared" si="101"/>
        <v>9_713</v>
      </c>
      <c r="B6483" s="1">
        <v>9</v>
      </c>
      <c r="C6483" s="1">
        <v>713</v>
      </c>
      <c r="D6483" s="1">
        <v>12.615</v>
      </c>
      <c r="E6483" s="1">
        <v>27.143999999999998</v>
      </c>
      <c r="F6483" s="1">
        <v>-2.0853E-3</v>
      </c>
      <c r="G6483" s="1"/>
      <c r="H6483" s="1"/>
      <c r="I6483" s="1"/>
      <c r="J6483" s="1"/>
      <c r="K6483" s="1"/>
      <c r="L6483" s="1"/>
      <c r="M6483" s="1"/>
      <c r="N6483" s="1"/>
      <c r="O6483" s="1"/>
      <c r="P6483" s="78"/>
      <c r="Q6483" s="78"/>
    </row>
    <row r="6484" spans="1:17" x14ac:dyDescent="0.25">
      <c r="A6484" t="str">
        <f t="shared" si="101"/>
        <v>9_714</v>
      </c>
      <c r="B6484" s="1">
        <v>9</v>
      </c>
      <c r="C6484" s="1">
        <v>714</v>
      </c>
      <c r="D6484" s="1">
        <v>12.486000000000001</v>
      </c>
      <c r="E6484" s="1">
        <v>27.428999999999998</v>
      </c>
      <c r="F6484" s="1">
        <v>9.2914999999999994E-3</v>
      </c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</row>
    <row r="6485" spans="1:17" x14ac:dyDescent="0.25">
      <c r="A6485" t="str">
        <f t="shared" si="101"/>
        <v>9_715</v>
      </c>
      <c r="B6485" s="1">
        <v>9</v>
      </c>
      <c r="C6485" s="1">
        <v>715</v>
      </c>
      <c r="D6485" s="1">
        <v>12.797000000000001</v>
      </c>
      <c r="E6485" s="1">
        <v>27.719000000000001</v>
      </c>
      <c r="F6485" s="1">
        <v>-5.0323999999999996E-4</v>
      </c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</row>
    <row r="6486" spans="1:17" x14ac:dyDescent="0.25">
      <c r="A6486" t="str">
        <f t="shared" si="101"/>
        <v>9_716</v>
      </c>
      <c r="B6486" s="1">
        <v>9</v>
      </c>
      <c r="C6486" s="1">
        <v>716</v>
      </c>
      <c r="D6486" s="1">
        <v>12.958</v>
      </c>
      <c r="E6486" s="1">
        <v>28.018000000000001</v>
      </c>
      <c r="F6486" s="1">
        <v>2.2034000000000002E-2</v>
      </c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</row>
    <row r="6487" spans="1:17" x14ac:dyDescent="0.25">
      <c r="A6487" t="str">
        <f t="shared" si="101"/>
        <v>9_717</v>
      </c>
      <c r="B6487" s="1">
        <v>9</v>
      </c>
      <c r="C6487" s="1">
        <v>717</v>
      </c>
      <c r="D6487" s="1">
        <v>13.226000000000001</v>
      </c>
      <c r="E6487" s="1">
        <v>28.324000000000002</v>
      </c>
      <c r="F6487" s="1">
        <v>2.7078999999999999E-2</v>
      </c>
      <c r="G6487" s="1"/>
      <c r="H6487" s="1"/>
      <c r="I6487" s="1"/>
      <c r="J6487" s="1"/>
      <c r="K6487" s="1"/>
      <c r="L6487" s="1"/>
      <c r="M6487" s="1"/>
      <c r="N6487" s="78"/>
      <c r="O6487" s="1"/>
      <c r="P6487" s="1"/>
      <c r="Q6487" s="1"/>
    </row>
    <row r="6488" spans="1:17" x14ac:dyDescent="0.25">
      <c r="A6488" t="str">
        <f t="shared" si="101"/>
        <v>9_718</v>
      </c>
      <c r="B6488" s="1">
        <v>9</v>
      </c>
      <c r="C6488" s="1">
        <v>718</v>
      </c>
      <c r="D6488" s="1">
        <v>13.307</v>
      </c>
      <c r="E6488" s="1">
        <v>28.640999999999998</v>
      </c>
      <c r="F6488" s="1">
        <v>4.2040000000000001E-2</v>
      </c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</row>
    <row r="6489" spans="1:17" x14ac:dyDescent="0.25">
      <c r="A6489" t="str">
        <f t="shared" si="101"/>
        <v>9_719</v>
      </c>
      <c r="B6489" s="1">
        <v>9</v>
      </c>
      <c r="C6489" s="1">
        <v>719</v>
      </c>
      <c r="D6489" s="1">
        <v>13.36</v>
      </c>
      <c r="E6489" s="1">
        <v>28.965</v>
      </c>
      <c r="F6489" s="1">
        <v>8.3002000000000006E-3</v>
      </c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</row>
    <row r="6490" spans="1:17" x14ac:dyDescent="0.25">
      <c r="A6490" t="str">
        <f t="shared" si="101"/>
        <v>9_720</v>
      </c>
      <c r="B6490" s="1">
        <v>9</v>
      </c>
      <c r="C6490" s="1">
        <v>720</v>
      </c>
      <c r="D6490" s="1">
        <v>12.967000000000001</v>
      </c>
      <c r="E6490" s="1">
        <v>29.282</v>
      </c>
      <c r="F6490" s="1">
        <v>1.2311000000000001E-2</v>
      </c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</row>
    <row r="6491" spans="1:17" x14ac:dyDescent="0.25">
      <c r="A6491" t="str">
        <f t="shared" si="101"/>
        <v>10_0</v>
      </c>
      <c r="B6491" s="1">
        <v>10</v>
      </c>
      <c r="C6491" s="1">
        <v>0</v>
      </c>
      <c r="D6491" s="1">
        <v>4.9987999999999998E-2</v>
      </c>
      <c r="E6491" s="1">
        <v>1</v>
      </c>
      <c r="F6491" s="1">
        <v>0</v>
      </c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</row>
    <row r="6492" spans="1:17" x14ac:dyDescent="0.25">
      <c r="A6492" t="str">
        <f t="shared" si="101"/>
        <v>10_1</v>
      </c>
      <c r="B6492" s="1">
        <v>10</v>
      </c>
      <c r="C6492" s="1">
        <v>1</v>
      </c>
      <c r="D6492" s="1">
        <v>1.9771E-2</v>
      </c>
      <c r="E6492" s="1">
        <v>1.0001</v>
      </c>
      <c r="F6492" s="1">
        <v>8.7816999999999999E-3</v>
      </c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</row>
    <row r="6493" spans="1:17" x14ac:dyDescent="0.25">
      <c r="A6493" t="str">
        <f t="shared" si="101"/>
        <v>10_2</v>
      </c>
      <c r="B6493" s="1">
        <v>10</v>
      </c>
      <c r="C6493" s="1">
        <v>2</v>
      </c>
      <c r="D6493" s="1">
        <v>-0.21786</v>
      </c>
      <c r="E6493" s="1">
        <v>1</v>
      </c>
      <c r="F6493" s="1">
        <v>2.0313999999999999E-2</v>
      </c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</row>
    <row r="6494" spans="1:17" x14ac:dyDescent="0.25">
      <c r="A6494" t="str">
        <f t="shared" si="101"/>
        <v>10_3</v>
      </c>
      <c r="B6494" s="1">
        <v>10</v>
      </c>
      <c r="C6494" s="1">
        <v>3</v>
      </c>
      <c r="D6494" s="1">
        <v>-0.35709000000000002</v>
      </c>
      <c r="E6494" s="1">
        <v>0.99977000000000005</v>
      </c>
      <c r="F6494" s="1">
        <v>3.7600000000000001E-2</v>
      </c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</row>
    <row r="6495" spans="1:17" x14ac:dyDescent="0.25">
      <c r="A6495" t="str">
        <f t="shared" si="101"/>
        <v>10_4</v>
      </c>
      <c r="B6495" s="1">
        <v>10</v>
      </c>
      <c r="C6495" s="1">
        <v>4</v>
      </c>
      <c r="D6495" s="1">
        <v>-0.27733999999999998</v>
      </c>
      <c r="E6495" s="1">
        <v>0.99955000000000005</v>
      </c>
      <c r="F6495" s="1">
        <v>-5.2217000000000001E-3</v>
      </c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</row>
    <row r="6496" spans="1:17" x14ac:dyDescent="0.25">
      <c r="A6496" t="str">
        <f t="shared" si="101"/>
        <v>10_5</v>
      </c>
      <c r="B6496" s="1">
        <v>10</v>
      </c>
      <c r="C6496" s="1">
        <v>5</v>
      </c>
      <c r="D6496" s="1">
        <v>0.20552000000000001</v>
      </c>
      <c r="E6496" s="1">
        <v>0.99948999999999999</v>
      </c>
      <c r="F6496" s="1">
        <v>1.221E-2</v>
      </c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</row>
    <row r="6497" spans="1:17" x14ac:dyDescent="0.25">
      <c r="A6497" t="str">
        <f t="shared" si="101"/>
        <v>10_6</v>
      </c>
      <c r="B6497" s="1">
        <v>10</v>
      </c>
      <c r="C6497" s="1">
        <v>6</v>
      </c>
      <c r="D6497" s="1">
        <v>5.3064E-2</v>
      </c>
      <c r="E6497" s="1">
        <v>0.99956</v>
      </c>
      <c r="F6497" s="1">
        <v>-2.0358000000000001E-2</v>
      </c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</row>
    <row r="6498" spans="1:17" x14ac:dyDescent="0.25">
      <c r="A6498" t="str">
        <f t="shared" si="101"/>
        <v>10_7</v>
      </c>
      <c r="B6498" s="1">
        <v>10</v>
      </c>
      <c r="C6498" s="1">
        <v>7</v>
      </c>
      <c r="D6498" s="1">
        <v>0.22547</v>
      </c>
      <c r="E6498" s="1">
        <v>0.99968999999999997</v>
      </c>
      <c r="F6498" s="1">
        <v>-3.3032E-4</v>
      </c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</row>
    <row r="6499" spans="1:17" x14ac:dyDescent="0.25">
      <c r="A6499" t="str">
        <f t="shared" si="101"/>
        <v>10_8</v>
      </c>
      <c r="B6499" s="1">
        <v>10</v>
      </c>
      <c r="C6499" s="1">
        <v>8</v>
      </c>
      <c r="D6499" s="1">
        <v>0.34576000000000001</v>
      </c>
      <c r="E6499" s="1">
        <v>0.99988999999999995</v>
      </c>
      <c r="F6499" s="1">
        <v>1.1245999999999999E-3</v>
      </c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</row>
    <row r="6500" spans="1:17" x14ac:dyDescent="0.25">
      <c r="A6500" t="str">
        <f t="shared" si="101"/>
        <v>10_9</v>
      </c>
      <c r="B6500" s="1">
        <v>10</v>
      </c>
      <c r="C6500" s="1">
        <v>9</v>
      </c>
      <c r="D6500" s="1">
        <v>0.24440999999999999</v>
      </c>
      <c r="E6500" s="1">
        <v>1.0001</v>
      </c>
      <c r="F6500" s="1">
        <v>1.5647000000000001E-2</v>
      </c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</row>
    <row r="6501" spans="1:17" x14ac:dyDescent="0.25">
      <c r="A6501" t="str">
        <f t="shared" si="101"/>
        <v>10_10</v>
      </c>
      <c r="B6501" s="1">
        <v>10</v>
      </c>
      <c r="C6501" s="1">
        <v>10</v>
      </c>
      <c r="D6501" s="1">
        <v>0.49385000000000001</v>
      </c>
      <c r="E6501" s="1">
        <v>1.0003</v>
      </c>
      <c r="F6501" s="1">
        <v>-2.1940000000000001E-2</v>
      </c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</row>
    <row r="6502" spans="1:17" x14ac:dyDescent="0.25">
      <c r="A6502" t="str">
        <f t="shared" si="101"/>
        <v>10_11</v>
      </c>
      <c r="B6502" s="1">
        <v>10</v>
      </c>
      <c r="C6502" s="1">
        <v>11</v>
      </c>
      <c r="D6502" s="1">
        <v>0.60987999999999998</v>
      </c>
      <c r="E6502" s="1">
        <v>1.0007999999999999</v>
      </c>
      <c r="F6502" s="1">
        <v>2.8084999999999999E-2</v>
      </c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</row>
    <row r="6503" spans="1:17" x14ac:dyDescent="0.25">
      <c r="A6503" t="str">
        <f t="shared" si="101"/>
        <v>10_12</v>
      </c>
      <c r="B6503" s="1">
        <v>10</v>
      </c>
      <c r="C6503" s="1">
        <v>12</v>
      </c>
      <c r="D6503" s="1">
        <v>0.40581</v>
      </c>
      <c r="E6503" s="1">
        <v>1.0012000000000001</v>
      </c>
      <c r="F6503" s="1">
        <v>1.2526000000000001E-2</v>
      </c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</row>
    <row r="6504" spans="1:17" x14ac:dyDescent="0.25">
      <c r="A6504" t="str">
        <f t="shared" si="101"/>
        <v>10_13</v>
      </c>
      <c r="B6504" s="1">
        <v>10</v>
      </c>
      <c r="C6504" s="1">
        <v>13</v>
      </c>
      <c r="D6504" s="1">
        <v>0.10049</v>
      </c>
      <c r="E6504" s="1">
        <v>1.0014000000000001</v>
      </c>
      <c r="F6504" s="1">
        <v>-1.7527999999999998E-2</v>
      </c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</row>
    <row r="6505" spans="1:17" x14ac:dyDescent="0.25">
      <c r="A6505" t="str">
        <f t="shared" si="101"/>
        <v>10_14</v>
      </c>
      <c r="B6505" s="1">
        <v>10</v>
      </c>
      <c r="C6505" s="1">
        <v>14</v>
      </c>
      <c r="D6505" s="1">
        <v>-0.32600000000000001</v>
      </c>
      <c r="E6505" s="1">
        <v>1.0014000000000001</v>
      </c>
      <c r="F6505" s="1">
        <v>4.7185999999999999E-3</v>
      </c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</row>
    <row r="6506" spans="1:17" x14ac:dyDescent="0.25">
      <c r="A6506" t="str">
        <f t="shared" si="101"/>
        <v>10_15</v>
      </c>
      <c r="B6506" s="1">
        <v>10</v>
      </c>
      <c r="C6506" s="1">
        <v>15</v>
      </c>
      <c r="D6506" s="1">
        <v>1.9550000000000001E-2</v>
      </c>
      <c r="E6506" s="1">
        <v>1.0013000000000001</v>
      </c>
      <c r="F6506" s="1">
        <v>3.0464000000000001E-2</v>
      </c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</row>
    <row r="6507" spans="1:17" x14ac:dyDescent="0.25">
      <c r="A6507" t="str">
        <f t="shared" si="101"/>
        <v>10_16</v>
      </c>
      <c r="B6507" s="1">
        <v>10</v>
      </c>
      <c r="C6507" s="1">
        <v>16</v>
      </c>
      <c r="D6507" s="1">
        <v>2.5975000000000002E-2</v>
      </c>
      <c r="E6507" s="1">
        <v>1.0011000000000001</v>
      </c>
      <c r="F6507" s="1">
        <v>1.3891000000000001E-3</v>
      </c>
      <c r="G6507" s="1"/>
      <c r="H6507" s="1"/>
      <c r="I6507" s="1"/>
      <c r="J6507" s="1"/>
      <c r="K6507" s="1"/>
      <c r="L6507" s="1"/>
      <c r="M6507" s="1"/>
      <c r="N6507" s="78"/>
      <c r="O6507" s="1"/>
      <c r="P6507" s="1"/>
      <c r="Q6507" s="1"/>
    </row>
    <row r="6508" spans="1:17" x14ac:dyDescent="0.25">
      <c r="A6508" t="str">
        <f t="shared" si="101"/>
        <v>10_17</v>
      </c>
      <c r="B6508" s="1">
        <v>10</v>
      </c>
      <c r="C6508" s="1">
        <v>17</v>
      </c>
      <c r="D6508" s="1">
        <v>0.33016000000000001</v>
      </c>
      <c r="E6508" s="1">
        <v>1.0013000000000001</v>
      </c>
      <c r="F6508" s="1">
        <v>-3.5723E-3</v>
      </c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</row>
    <row r="6509" spans="1:17" x14ac:dyDescent="0.25">
      <c r="A6509" t="str">
        <f t="shared" si="101"/>
        <v>10_18</v>
      </c>
      <c r="B6509" s="1">
        <v>10</v>
      </c>
      <c r="C6509" s="1">
        <v>18</v>
      </c>
      <c r="D6509" s="1">
        <v>0.21279000000000001</v>
      </c>
      <c r="E6509" s="1">
        <v>1.0014000000000001</v>
      </c>
      <c r="F6509" s="1">
        <v>-7.6753999999999998E-3</v>
      </c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</row>
    <row r="6510" spans="1:17" x14ac:dyDescent="0.25">
      <c r="A6510" t="str">
        <f t="shared" si="101"/>
        <v>10_19</v>
      </c>
      <c r="B6510" s="1">
        <v>10</v>
      </c>
      <c r="C6510" s="1">
        <v>19</v>
      </c>
      <c r="D6510" s="1">
        <v>0.19943</v>
      </c>
      <c r="E6510" s="1">
        <v>1.0017</v>
      </c>
      <c r="F6510" s="1">
        <v>6.3454000000000002E-3</v>
      </c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</row>
    <row r="6511" spans="1:17" x14ac:dyDescent="0.25">
      <c r="A6511" t="str">
        <f t="shared" si="101"/>
        <v>10_20</v>
      </c>
      <c r="B6511" s="1">
        <v>10</v>
      </c>
      <c r="C6511" s="1">
        <v>20</v>
      </c>
      <c r="D6511" s="1">
        <v>4.0689000000000003E-2</v>
      </c>
      <c r="E6511" s="1">
        <v>1.0018</v>
      </c>
      <c r="F6511" s="1">
        <v>-8.1946999999999992E-3</v>
      </c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</row>
    <row r="6512" spans="1:17" x14ac:dyDescent="0.25">
      <c r="A6512" t="str">
        <f t="shared" si="101"/>
        <v>10_21</v>
      </c>
      <c r="B6512" s="1">
        <v>10</v>
      </c>
      <c r="C6512" s="1">
        <v>21</v>
      </c>
      <c r="D6512" s="1">
        <v>-5.1437999999999998E-2</v>
      </c>
      <c r="E6512" s="1">
        <v>1.0019</v>
      </c>
      <c r="F6512" s="1">
        <v>6.2082999999999999E-3</v>
      </c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</row>
    <row r="6513" spans="1:17" x14ac:dyDescent="0.25">
      <c r="A6513" t="str">
        <f t="shared" si="101"/>
        <v>10_22</v>
      </c>
      <c r="B6513" s="1">
        <v>10</v>
      </c>
      <c r="C6513" s="1">
        <v>22</v>
      </c>
      <c r="D6513" s="1">
        <v>5.5506E-2</v>
      </c>
      <c r="E6513" s="1">
        <v>1.0018</v>
      </c>
      <c r="F6513" s="1">
        <v>-4.2265E-4</v>
      </c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</row>
    <row r="6514" spans="1:17" x14ac:dyDescent="0.25">
      <c r="A6514" t="str">
        <f t="shared" si="101"/>
        <v>10_23</v>
      </c>
      <c r="B6514" s="1">
        <v>10</v>
      </c>
      <c r="C6514" s="1">
        <v>23</v>
      </c>
      <c r="D6514" s="1">
        <v>-0.1714</v>
      </c>
      <c r="E6514" s="1">
        <v>1.0018</v>
      </c>
      <c r="F6514" s="1">
        <v>3.3904999999999998E-2</v>
      </c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</row>
    <row r="6515" spans="1:17" x14ac:dyDescent="0.25">
      <c r="A6515" t="str">
        <f t="shared" si="101"/>
        <v>10_24</v>
      </c>
      <c r="B6515" s="1">
        <v>10</v>
      </c>
      <c r="C6515" s="1">
        <v>24</v>
      </c>
      <c r="D6515" s="1">
        <v>-0.13786999999999999</v>
      </c>
      <c r="E6515" s="1">
        <v>1.0017</v>
      </c>
      <c r="F6515" s="1">
        <v>-3.6928E-3</v>
      </c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</row>
    <row r="6516" spans="1:17" x14ac:dyDescent="0.25">
      <c r="A6516" t="str">
        <f t="shared" si="101"/>
        <v>10_25</v>
      </c>
      <c r="B6516" s="1">
        <v>10</v>
      </c>
      <c r="C6516" s="1">
        <v>25</v>
      </c>
      <c r="D6516" s="1">
        <v>0.42909999999999998</v>
      </c>
      <c r="E6516" s="1">
        <v>1.0018</v>
      </c>
      <c r="F6516" s="1">
        <v>1.2371999999999999E-2</v>
      </c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</row>
    <row r="6517" spans="1:17" x14ac:dyDescent="0.25">
      <c r="A6517" t="str">
        <f t="shared" si="101"/>
        <v>10_26</v>
      </c>
      <c r="B6517" s="1">
        <v>10</v>
      </c>
      <c r="C6517" s="1">
        <v>26</v>
      </c>
      <c r="D6517" s="1">
        <v>0.33359</v>
      </c>
      <c r="E6517" s="1">
        <v>1.002</v>
      </c>
      <c r="F6517" s="1">
        <v>-1.6282999999999999E-2</v>
      </c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</row>
    <row r="6518" spans="1:17" x14ac:dyDescent="0.25">
      <c r="A6518" t="str">
        <f t="shared" si="101"/>
        <v>10_27</v>
      </c>
      <c r="B6518" s="1">
        <v>10</v>
      </c>
      <c r="C6518" s="1">
        <v>27</v>
      </c>
      <c r="D6518" s="1">
        <v>0.12103</v>
      </c>
      <c r="E6518" s="1">
        <v>1.0023</v>
      </c>
      <c r="F6518" s="1">
        <v>1.0834E-2</v>
      </c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</row>
    <row r="6519" spans="1:17" x14ac:dyDescent="0.25">
      <c r="A6519" t="str">
        <f t="shared" si="101"/>
        <v>10_28</v>
      </c>
      <c r="B6519" s="1">
        <v>10</v>
      </c>
      <c r="C6519" s="1">
        <v>28</v>
      </c>
      <c r="D6519" s="1">
        <v>-0.2868</v>
      </c>
      <c r="E6519" s="1">
        <v>1.0023</v>
      </c>
      <c r="F6519" s="1">
        <v>3.1654000000000002E-2</v>
      </c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</row>
    <row r="6520" spans="1:17" x14ac:dyDescent="0.25">
      <c r="A6520" t="str">
        <f t="shared" si="101"/>
        <v>10_29</v>
      </c>
      <c r="B6520" s="1">
        <v>10</v>
      </c>
      <c r="C6520" s="1">
        <v>29</v>
      </c>
      <c r="D6520" s="1">
        <v>-0.43497999999999998</v>
      </c>
      <c r="E6520" s="1">
        <v>1.002</v>
      </c>
      <c r="F6520" s="1">
        <v>-2.0344999999999999E-2</v>
      </c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</row>
    <row r="6521" spans="1:17" x14ac:dyDescent="0.25">
      <c r="A6521" t="str">
        <f t="shared" si="101"/>
        <v>10_30</v>
      </c>
      <c r="B6521" s="1">
        <v>10</v>
      </c>
      <c r="C6521" s="1">
        <v>30</v>
      </c>
      <c r="D6521" s="1">
        <v>-0.13364999999999999</v>
      </c>
      <c r="E6521" s="1">
        <v>1.0018</v>
      </c>
      <c r="F6521" s="1">
        <v>1.6681999999999999E-2</v>
      </c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</row>
    <row r="6522" spans="1:17" x14ac:dyDescent="0.25">
      <c r="A6522" t="str">
        <f t="shared" si="101"/>
        <v>10_31</v>
      </c>
      <c r="B6522" s="1">
        <v>10</v>
      </c>
      <c r="C6522" s="1">
        <v>31</v>
      </c>
      <c r="D6522" s="1">
        <v>0.13472000000000001</v>
      </c>
      <c r="E6522" s="1">
        <v>1.0017</v>
      </c>
      <c r="F6522" s="1">
        <v>1.6066E-2</v>
      </c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</row>
    <row r="6523" spans="1:17" x14ac:dyDescent="0.25">
      <c r="A6523" t="str">
        <f t="shared" si="101"/>
        <v>10_32</v>
      </c>
      <c r="B6523" s="1">
        <v>10</v>
      </c>
      <c r="C6523" s="1">
        <v>32</v>
      </c>
      <c r="D6523" s="1">
        <v>7.3651999999999995E-2</v>
      </c>
      <c r="E6523" s="1">
        <v>1.0019</v>
      </c>
      <c r="F6523" s="1">
        <v>9.4194E-5</v>
      </c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</row>
    <row r="6524" spans="1:17" x14ac:dyDescent="0.25">
      <c r="A6524" t="str">
        <f t="shared" si="101"/>
        <v>10_33</v>
      </c>
      <c r="B6524" s="1">
        <v>10</v>
      </c>
      <c r="C6524" s="1">
        <v>33</v>
      </c>
      <c r="D6524" s="1">
        <v>-0.10697</v>
      </c>
      <c r="E6524" s="1">
        <v>1.002</v>
      </c>
      <c r="F6524" s="1">
        <v>-3.8394000000000002E-3</v>
      </c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</row>
    <row r="6525" spans="1:17" x14ac:dyDescent="0.25">
      <c r="A6525" t="str">
        <f t="shared" si="101"/>
        <v>10_34</v>
      </c>
      <c r="B6525" s="1">
        <v>10</v>
      </c>
      <c r="C6525" s="1">
        <v>34</v>
      </c>
      <c r="D6525" s="1">
        <v>6.8970000000000004E-2</v>
      </c>
      <c r="E6525" s="1">
        <v>1.0019</v>
      </c>
      <c r="F6525" s="1">
        <v>-2.4207999999999999E-3</v>
      </c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</row>
    <row r="6526" spans="1:17" x14ac:dyDescent="0.25">
      <c r="A6526" t="str">
        <f t="shared" si="101"/>
        <v>10_35</v>
      </c>
      <c r="B6526" s="1">
        <v>10</v>
      </c>
      <c r="C6526" s="1">
        <v>35</v>
      </c>
      <c r="D6526" s="1">
        <v>0.47371000000000002</v>
      </c>
      <c r="E6526" s="1">
        <v>1.0021</v>
      </c>
      <c r="F6526" s="1">
        <v>-2.3924000000000001E-2</v>
      </c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</row>
    <row r="6527" spans="1:17" x14ac:dyDescent="0.25">
      <c r="A6527" t="str">
        <f t="shared" si="101"/>
        <v>10_36</v>
      </c>
      <c r="B6527" s="1">
        <v>10</v>
      </c>
      <c r="C6527" s="1">
        <v>36</v>
      </c>
      <c r="D6527" s="1">
        <v>0.30086000000000002</v>
      </c>
      <c r="E6527" s="1">
        <v>1.0024</v>
      </c>
      <c r="F6527" s="1">
        <v>-1.0406E-2</v>
      </c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</row>
    <row r="6528" spans="1:17" x14ac:dyDescent="0.25">
      <c r="A6528" t="str">
        <f t="shared" si="101"/>
        <v>10_37</v>
      </c>
      <c r="B6528" s="1">
        <v>10</v>
      </c>
      <c r="C6528" s="1">
        <v>37</v>
      </c>
      <c r="D6528" s="1">
        <v>0.31056</v>
      </c>
      <c r="E6528" s="1">
        <v>1.0026999999999999</v>
      </c>
      <c r="F6528" s="1">
        <v>-4.5713000000000004E-3</v>
      </c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</row>
    <row r="6529" spans="1:17" x14ac:dyDescent="0.25">
      <c r="A6529" t="str">
        <f t="shared" si="101"/>
        <v>10_38</v>
      </c>
      <c r="B6529" s="1">
        <v>10</v>
      </c>
      <c r="C6529" s="1">
        <v>38</v>
      </c>
      <c r="D6529" s="1">
        <v>-0.11561</v>
      </c>
      <c r="E6529" s="1">
        <v>1.0026999999999999</v>
      </c>
      <c r="F6529" s="1">
        <v>-3.4236000000000002E-3</v>
      </c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</row>
    <row r="6530" spans="1:17" x14ac:dyDescent="0.25">
      <c r="A6530" t="str">
        <f t="shared" si="101"/>
        <v>10_39</v>
      </c>
      <c r="B6530" s="1">
        <v>10</v>
      </c>
      <c r="C6530" s="1">
        <v>39</v>
      </c>
      <c r="D6530" s="1">
        <v>-4.8558999999999998E-2</v>
      </c>
      <c r="E6530" s="1">
        <v>1.0024999999999999</v>
      </c>
      <c r="F6530" s="1">
        <v>-8.5552000000000002E-4</v>
      </c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</row>
    <row r="6531" spans="1:17" x14ac:dyDescent="0.25">
      <c r="A6531" t="str">
        <f t="shared" ref="A6531:A6594" si="102">B6531&amp;"_"&amp;C6531</f>
        <v>10_40</v>
      </c>
      <c r="B6531" s="1">
        <v>10</v>
      </c>
      <c r="C6531" s="1">
        <v>40</v>
      </c>
      <c r="D6531" s="1">
        <v>0.29407</v>
      </c>
      <c r="E6531" s="1">
        <v>1.0026999999999999</v>
      </c>
      <c r="F6531" s="1">
        <v>-2.5665E-2</v>
      </c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</row>
    <row r="6532" spans="1:17" x14ac:dyDescent="0.25">
      <c r="A6532" t="str">
        <f t="shared" si="102"/>
        <v>10_41</v>
      </c>
      <c r="B6532" s="1">
        <v>10</v>
      </c>
      <c r="C6532" s="1">
        <v>41</v>
      </c>
      <c r="D6532" s="1">
        <v>0.41833999999999999</v>
      </c>
      <c r="E6532" s="1">
        <v>1.0029999999999999</v>
      </c>
      <c r="F6532" s="1">
        <v>7.9308E-3</v>
      </c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</row>
    <row r="6533" spans="1:17" x14ac:dyDescent="0.25">
      <c r="A6533" t="str">
        <f t="shared" si="102"/>
        <v>10_42</v>
      </c>
      <c r="B6533" s="1">
        <v>10</v>
      </c>
      <c r="C6533" s="1">
        <v>42</v>
      </c>
      <c r="D6533" s="1">
        <v>0.75195000000000001</v>
      </c>
      <c r="E6533" s="1">
        <v>1.0035000000000001</v>
      </c>
      <c r="F6533" s="1">
        <v>-2.4248E-3</v>
      </c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</row>
    <row r="6534" spans="1:17" x14ac:dyDescent="0.25">
      <c r="A6534" t="str">
        <f t="shared" si="102"/>
        <v>10_43</v>
      </c>
      <c r="B6534" s="1">
        <v>10</v>
      </c>
      <c r="C6534" s="1">
        <v>43</v>
      </c>
      <c r="D6534" s="1">
        <v>1.2565</v>
      </c>
      <c r="E6534" s="1">
        <v>1.0043</v>
      </c>
      <c r="F6534" s="1">
        <v>1.4276E-2</v>
      </c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</row>
    <row r="6535" spans="1:17" x14ac:dyDescent="0.25">
      <c r="A6535" t="str">
        <f t="shared" si="102"/>
        <v>10_44</v>
      </c>
      <c r="B6535" s="1">
        <v>10</v>
      </c>
      <c r="C6535" s="1">
        <v>44</v>
      </c>
      <c r="D6535" s="1">
        <v>1.234</v>
      </c>
      <c r="E6535" s="1">
        <v>1.0053000000000001</v>
      </c>
      <c r="F6535" s="1">
        <v>-2.3902E-2</v>
      </c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</row>
    <row r="6536" spans="1:17" x14ac:dyDescent="0.25">
      <c r="A6536" t="str">
        <f t="shared" si="102"/>
        <v>10_45</v>
      </c>
      <c r="B6536" s="1">
        <v>10</v>
      </c>
      <c r="C6536" s="1">
        <v>45</v>
      </c>
      <c r="D6536" s="1">
        <v>0.96438000000000001</v>
      </c>
      <c r="E6536" s="1">
        <v>1.0063</v>
      </c>
      <c r="F6536" s="1">
        <v>-9.4671000000000009E-3</v>
      </c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</row>
    <row r="6537" spans="1:17" x14ac:dyDescent="0.25">
      <c r="A6537" t="str">
        <f t="shared" si="102"/>
        <v>10_46</v>
      </c>
      <c r="B6537" s="1">
        <v>10</v>
      </c>
      <c r="C6537" s="1">
        <v>46</v>
      </c>
      <c r="D6537" s="1">
        <v>0.88858000000000004</v>
      </c>
      <c r="E6537" s="1">
        <v>1.0071000000000001</v>
      </c>
      <c r="F6537" s="1">
        <v>-2.2006000000000001E-2</v>
      </c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</row>
    <row r="6538" spans="1:17" x14ac:dyDescent="0.25">
      <c r="A6538" t="str">
        <f t="shared" si="102"/>
        <v>10_47</v>
      </c>
      <c r="B6538" s="1">
        <v>10</v>
      </c>
      <c r="C6538" s="1">
        <v>47</v>
      </c>
      <c r="D6538" s="1">
        <v>1.2191000000000001</v>
      </c>
      <c r="E6538" s="1">
        <v>1.008</v>
      </c>
      <c r="F6538" s="1">
        <v>1.661E-2</v>
      </c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</row>
    <row r="6539" spans="1:17" x14ac:dyDescent="0.25">
      <c r="A6539" t="str">
        <f t="shared" si="102"/>
        <v>10_48</v>
      </c>
      <c r="B6539" s="1">
        <v>10</v>
      </c>
      <c r="C6539" s="1">
        <v>48</v>
      </c>
      <c r="D6539" s="1">
        <v>1.1412</v>
      </c>
      <c r="E6539" s="1">
        <v>1.0089999999999999</v>
      </c>
      <c r="F6539" s="1">
        <v>2.7267E-2</v>
      </c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</row>
    <row r="6540" spans="1:17" x14ac:dyDescent="0.25">
      <c r="A6540" t="str">
        <f t="shared" si="102"/>
        <v>10_49</v>
      </c>
      <c r="B6540" s="1">
        <v>10</v>
      </c>
      <c r="C6540" s="1">
        <v>49</v>
      </c>
      <c r="D6540" s="1">
        <v>0.77395999999999998</v>
      </c>
      <c r="E6540" s="1">
        <v>1.0099</v>
      </c>
      <c r="F6540" s="1">
        <v>4.9985000000000002E-2</v>
      </c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</row>
    <row r="6541" spans="1:17" x14ac:dyDescent="0.25">
      <c r="A6541" t="str">
        <f t="shared" si="102"/>
        <v>10_50</v>
      </c>
      <c r="B6541" s="1">
        <v>10</v>
      </c>
      <c r="C6541" s="1">
        <v>50</v>
      </c>
      <c r="D6541" s="1">
        <v>0.68633999999999995</v>
      </c>
      <c r="E6541" s="1">
        <v>1.0105</v>
      </c>
      <c r="F6541" s="1">
        <v>-7.8872000000000002E-4</v>
      </c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</row>
    <row r="6542" spans="1:17" x14ac:dyDescent="0.25">
      <c r="A6542" t="str">
        <f t="shared" si="102"/>
        <v>10_51</v>
      </c>
      <c r="B6542" s="1">
        <v>10</v>
      </c>
      <c r="C6542" s="1">
        <v>51</v>
      </c>
      <c r="D6542" s="1">
        <v>0.83852000000000004</v>
      </c>
      <c r="E6542" s="1">
        <v>1.0109999999999999</v>
      </c>
      <c r="F6542" s="1">
        <v>-1.4858E-2</v>
      </c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</row>
    <row r="6543" spans="1:17" x14ac:dyDescent="0.25">
      <c r="A6543" t="str">
        <f t="shared" si="102"/>
        <v>10_52</v>
      </c>
      <c r="B6543" s="1">
        <v>10</v>
      </c>
      <c r="C6543" s="1">
        <v>52</v>
      </c>
      <c r="D6543" s="1">
        <v>0.78176000000000001</v>
      </c>
      <c r="E6543" s="1">
        <v>1.0117</v>
      </c>
      <c r="F6543" s="1">
        <v>2.5614000000000002E-4</v>
      </c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</row>
    <row r="6544" spans="1:17" x14ac:dyDescent="0.25">
      <c r="A6544" t="str">
        <f t="shared" si="102"/>
        <v>10_53</v>
      </c>
      <c r="B6544" s="1">
        <v>10</v>
      </c>
      <c r="C6544" s="1">
        <v>53</v>
      </c>
      <c r="D6544" s="1">
        <v>1.4916</v>
      </c>
      <c r="E6544" s="1">
        <v>1.0125999999999999</v>
      </c>
      <c r="F6544" s="1">
        <v>3.0974999999999999E-2</v>
      </c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</row>
    <row r="6545" spans="1:17" x14ac:dyDescent="0.25">
      <c r="A6545" t="str">
        <f t="shared" si="102"/>
        <v>10_54</v>
      </c>
      <c r="B6545" s="1">
        <v>10</v>
      </c>
      <c r="C6545" s="1">
        <v>54</v>
      </c>
      <c r="D6545" s="1">
        <v>0.84416000000000002</v>
      </c>
      <c r="E6545" s="1">
        <v>1.0137</v>
      </c>
      <c r="F6545" s="1">
        <v>-2.9388999999999998E-2</v>
      </c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</row>
    <row r="6546" spans="1:17" x14ac:dyDescent="0.25">
      <c r="A6546" t="str">
        <f t="shared" si="102"/>
        <v>10_55</v>
      </c>
      <c r="B6546" s="1">
        <v>10</v>
      </c>
      <c r="C6546" s="1">
        <v>55</v>
      </c>
      <c r="D6546" s="1">
        <v>0.90542999999999996</v>
      </c>
      <c r="E6546" s="1">
        <v>1.0145</v>
      </c>
      <c r="F6546" s="1">
        <v>1.1242E-2</v>
      </c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</row>
    <row r="6547" spans="1:17" x14ac:dyDescent="0.25">
      <c r="A6547" t="str">
        <f t="shared" si="102"/>
        <v>10_56</v>
      </c>
      <c r="B6547" s="1">
        <v>10</v>
      </c>
      <c r="C6547" s="1">
        <v>56</v>
      </c>
      <c r="D6547" s="1">
        <v>1.1382000000000001</v>
      </c>
      <c r="E6547" s="1">
        <v>1.0155000000000001</v>
      </c>
      <c r="F6547" s="1">
        <v>1.374E-2</v>
      </c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</row>
    <row r="6548" spans="1:17" x14ac:dyDescent="0.25">
      <c r="A6548" t="str">
        <f t="shared" si="102"/>
        <v>10_57</v>
      </c>
      <c r="B6548" s="1">
        <v>10</v>
      </c>
      <c r="C6548" s="1">
        <v>57</v>
      </c>
      <c r="D6548" s="1">
        <v>1.004</v>
      </c>
      <c r="E6548" s="1">
        <v>1.0162</v>
      </c>
      <c r="F6548" s="1">
        <v>2.7179000000000001E-3</v>
      </c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</row>
    <row r="6549" spans="1:17" x14ac:dyDescent="0.25">
      <c r="A6549" t="str">
        <f t="shared" si="102"/>
        <v>10_58</v>
      </c>
      <c r="B6549" s="1">
        <v>10</v>
      </c>
      <c r="C6549" s="1">
        <v>58</v>
      </c>
      <c r="D6549" s="1">
        <v>0.89400000000000002</v>
      </c>
      <c r="E6549" s="1">
        <v>1.0170999999999999</v>
      </c>
      <c r="F6549" s="1">
        <v>-3.8653E-2</v>
      </c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</row>
    <row r="6550" spans="1:17" x14ac:dyDescent="0.25">
      <c r="A6550" t="str">
        <f t="shared" si="102"/>
        <v>10_59</v>
      </c>
      <c r="B6550" s="1">
        <v>10</v>
      </c>
      <c r="C6550" s="1">
        <v>59</v>
      </c>
      <c r="D6550" s="1">
        <v>1.1097999999999999</v>
      </c>
      <c r="E6550" s="1">
        <v>1.018</v>
      </c>
      <c r="F6550" s="1">
        <v>-9.8046000000000001E-3</v>
      </c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</row>
    <row r="6551" spans="1:17" x14ac:dyDescent="0.25">
      <c r="A6551" t="str">
        <f t="shared" si="102"/>
        <v>10_60</v>
      </c>
      <c r="B6551" s="1">
        <v>10</v>
      </c>
      <c r="C6551" s="1">
        <v>60</v>
      </c>
      <c r="D6551" s="1">
        <v>1.3217000000000001</v>
      </c>
      <c r="E6551" s="1">
        <v>1.0190999999999999</v>
      </c>
      <c r="F6551" s="1">
        <v>4.5906000000000002E-3</v>
      </c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</row>
    <row r="6552" spans="1:17" x14ac:dyDescent="0.25">
      <c r="A6552" t="str">
        <f t="shared" si="102"/>
        <v>10_61</v>
      </c>
      <c r="B6552" s="1">
        <v>10</v>
      </c>
      <c r="C6552" s="1">
        <v>61</v>
      </c>
      <c r="D6552" s="1">
        <v>1.4335</v>
      </c>
      <c r="E6552" s="1">
        <v>1.0202</v>
      </c>
      <c r="F6552" s="1">
        <v>-2.0039999999999999E-2</v>
      </c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</row>
    <row r="6553" spans="1:17" x14ac:dyDescent="0.25">
      <c r="A6553" t="str">
        <f t="shared" si="102"/>
        <v>10_62</v>
      </c>
      <c r="B6553" s="1">
        <v>10</v>
      </c>
      <c r="C6553" s="1">
        <v>62</v>
      </c>
      <c r="D6553" s="1">
        <v>1.4060999999999999</v>
      </c>
      <c r="E6553" s="1">
        <v>1.0214000000000001</v>
      </c>
      <c r="F6553" s="1">
        <v>6.0302000000000003E-3</v>
      </c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</row>
    <row r="6554" spans="1:17" x14ac:dyDescent="0.25">
      <c r="A6554" t="str">
        <f t="shared" si="102"/>
        <v>10_63</v>
      </c>
      <c r="B6554" s="1">
        <v>10</v>
      </c>
      <c r="C6554" s="1">
        <v>63</v>
      </c>
      <c r="D6554" s="1">
        <v>1.6433</v>
      </c>
      <c r="E6554" s="1">
        <v>1.0226999999999999</v>
      </c>
      <c r="F6554" s="1">
        <v>-2.0116999999999999E-2</v>
      </c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</row>
    <row r="6555" spans="1:17" x14ac:dyDescent="0.25">
      <c r="A6555" t="str">
        <f t="shared" si="102"/>
        <v>10_64</v>
      </c>
      <c r="B6555" s="1">
        <v>10</v>
      </c>
      <c r="C6555" s="1">
        <v>64</v>
      </c>
      <c r="D6555" s="1">
        <v>1.6993</v>
      </c>
      <c r="E6555" s="1">
        <v>1.0242</v>
      </c>
      <c r="F6555" s="1">
        <v>1.8600999999999999E-2</v>
      </c>
      <c r="G6555" s="1"/>
      <c r="H6555" s="1"/>
      <c r="I6555" s="1"/>
      <c r="J6555" s="1"/>
      <c r="K6555" s="1"/>
      <c r="L6555" s="1"/>
      <c r="M6555" s="1"/>
      <c r="N6555" s="1"/>
      <c r="O6555" s="1"/>
      <c r="P6555" s="78"/>
      <c r="Q6555" s="78"/>
    </row>
    <row r="6556" spans="1:17" x14ac:dyDescent="0.25">
      <c r="A6556" t="str">
        <f t="shared" si="102"/>
        <v>10_65</v>
      </c>
      <c r="B6556" s="1">
        <v>10</v>
      </c>
      <c r="C6556" s="1">
        <v>65</v>
      </c>
      <c r="D6556" s="1">
        <v>1.7512000000000001</v>
      </c>
      <c r="E6556" s="1">
        <v>1.0257000000000001</v>
      </c>
      <c r="F6556" s="1">
        <v>-3.1963E-4</v>
      </c>
      <c r="G6556" s="1"/>
      <c r="H6556" s="1"/>
      <c r="I6556" s="1"/>
      <c r="J6556" s="1"/>
      <c r="K6556" s="1"/>
      <c r="L6556" s="1"/>
      <c r="M6556" s="1"/>
      <c r="N6556" s="1"/>
      <c r="O6556" s="78"/>
      <c r="P6556" s="1"/>
      <c r="Q6556" s="1"/>
    </row>
    <row r="6557" spans="1:17" x14ac:dyDescent="0.25">
      <c r="A6557" t="str">
        <f t="shared" si="102"/>
        <v>10_66</v>
      </c>
      <c r="B6557" s="1">
        <v>10</v>
      </c>
      <c r="C6557" s="1">
        <v>66</v>
      </c>
      <c r="D6557" s="1">
        <v>1.6904999999999999</v>
      </c>
      <c r="E6557" s="1">
        <v>1.0271999999999999</v>
      </c>
      <c r="F6557" s="1">
        <v>1.2118999999999999E-3</v>
      </c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</row>
    <row r="6558" spans="1:17" x14ac:dyDescent="0.25">
      <c r="A6558" t="str">
        <f t="shared" si="102"/>
        <v>10_67</v>
      </c>
      <c r="B6558" s="1">
        <v>10</v>
      </c>
      <c r="C6558" s="1">
        <v>67</v>
      </c>
      <c r="D6558" s="1">
        <v>1.7578</v>
      </c>
      <c r="E6558" s="1">
        <v>1.0286999999999999</v>
      </c>
      <c r="F6558" s="1">
        <v>1.8915E-3</v>
      </c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</row>
    <row r="6559" spans="1:17" x14ac:dyDescent="0.25">
      <c r="A6559" t="str">
        <f t="shared" si="102"/>
        <v>10_68</v>
      </c>
      <c r="B6559" s="1">
        <v>10</v>
      </c>
      <c r="C6559" s="1">
        <v>68</v>
      </c>
      <c r="D6559" s="1">
        <v>1.0839000000000001</v>
      </c>
      <c r="E6559" s="1">
        <v>1.0298</v>
      </c>
      <c r="F6559" s="1">
        <v>-4.9614999999999998E-3</v>
      </c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</row>
    <row r="6560" spans="1:17" x14ac:dyDescent="0.25">
      <c r="A6560" t="str">
        <f t="shared" si="102"/>
        <v>10_69</v>
      </c>
      <c r="B6560" s="1">
        <v>10</v>
      </c>
      <c r="C6560" s="1">
        <v>69</v>
      </c>
      <c r="D6560" s="1">
        <v>0.88390000000000002</v>
      </c>
      <c r="E6560" s="1">
        <v>1.0307999999999999</v>
      </c>
      <c r="F6560" s="1">
        <v>-3.1351999999999999E-3</v>
      </c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</row>
    <row r="6561" spans="1:17" x14ac:dyDescent="0.25">
      <c r="A6561" t="str">
        <f t="shared" si="102"/>
        <v>10_70</v>
      </c>
      <c r="B6561" s="1">
        <v>10</v>
      </c>
      <c r="C6561" s="1">
        <v>70</v>
      </c>
      <c r="D6561" s="1">
        <v>1.1652</v>
      </c>
      <c r="E6561" s="1">
        <v>1.0315000000000001</v>
      </c>
      <c r="F6561" s="1">
        <v>1.8363999999999998E-2</v>
      </c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</row>
    <row r="6562" spans="1:17" x14ac:dyDescent="0.25">
      <c r="A6562" t="str">
        <f t="shared" si="102"/>
        <v>10_71</v>
      </c>
      <c r="B6562" s="1">
        <v>10</v>
      </c>
      <c r="C6562" s="1">
        <v>71</v>
      </c>
      <c r="D6562" s="1">
        <v>1.0878000000000001</v>
      </c>
      <c r="E6562" s="1">
        <v>1.0324</v>
      </c>
      <c r="F6562" s="1">
        <v>1.1006999999999999E-2</v>
      </c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</row>
    <row r="6563" spans="1:17" x14ac:dyDescent="0.25">
      <c r="A6563" t="str">
        <f t="shared" si="102"/>
        <v>10_72</v>
      </c>
      <c r="B6563" s="1">
        <v>10</v>
      </c>
      <c r="C6563" s="1">
        <v>72</v>
      </c>
      <c r="D6563" s="1">
        <v>1.1549</v>
      </c>
      <c r="E6563" s="1">
        <v>1.0333000000000001</v>
      </c>
      <c r="F6563" s="1">
        <v>1.2781000000000001E-2</v>
      </c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</row>
    <row r="6564" spans="1:17" x14ac:dyDescent="0.25">
      <c r="A6564" t="str">
        <f t="shared" si="102"/>
        <v>10_73</v>
      </c>
      <c r="B6564" s="1">
        <v>10</v>
      </c>
      <c r="C6564" s="1">
        <v>73</v>
      </c>
      <c r="D6564" s="1">
        <v>1.0661</v>
      </c>
      <c r="E6564" s="1">
        <v>1.0344</v>
      </c>
      <c r="F6564" s="1">
        <v>1.3413E-2</v>
      </c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</row>
    <row r="6565" spans="1:17" x14ac:dyDescent="0.25">
      <c r="A6565" t="str">
        <f t="shared" si="102"/>
        <v>10_74</v>
      </c>
      <c r="B6565" s="1">
        <v>10</v>
      </c>
      <c r="C6565" s="1">
        <v>74</v>
      </c>
      <c r="D6565" s="1">
        <v>0.83884999999999998</v>
      </c>
      <c r="E6565" s="1">
        <v>1.0353000000000001</v>
      </c>
      <c r="F6565" s="1">
        <v>1.1485E-2</v>
      </c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</row>
    <row r="6566" spans="1:17" x14ac:dyDescent="0.25">
      <c r="A6566" t="str">
        <f t="shared" si="102"/>
        <v>10_75</v>
      </c>
      <c r="B6566" s="1">
        <v>10</v>
      </c>
      <c r="C6566" s="1">
        <v>75</v>
      </c>
      <c r="D6566" s="1">
        <v>1.085</v>
      </c>
      <c r="E6566" s="1">
        <v>1.036</v>
      </c>
      <c r="F6566" s="1">
        <v>-5.1346999999999999E-3</v>
      </c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</row>
    <row r="6567" spans="1:17" x14ac:dyDescent="0.25">
      <c r="A6567" t="str">
        <f t="shared" si="102"/>
        <v>10_76</v>
      </c>
      <c r="B6567" s="1">
        <v>10</v>
      </c>
      <c r="C6567" s="1">
        <v>76</v>
      </c>
      <c r="D6567" s="1">
        <v>2.0695999999999999</v>
      </c>
      <c r="E6567" s="1">
        <v>1.0371999999999999</v>
      </c>
      <c r="F6567" s="1">
        <v>2.4295000000000001E-2</v>
      </c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</row>
    <row r="6568" spans="1:17" x14ac:dyDescent="0.25">
      <c r="A6568" t="str">
        <f t="shared" si="102"/>
        <v>10_77</v>
      </c>
      <c r="B6568" s="1">
        <v>10</v>
      </c>
      <c r="C6568" s="1">
        <v>77</v>
      </c>
      <c r="D6568" s="1">
        <v>2.0335000000000001</v>
      </c>
      <c r="E6568" s="1">
        <v>1.0389999999999999</v>
      </c>
      <c r="F6568" s="1">
        <v>-3.7052999999999999E-3</v>
      </c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</row>
    <row r="6569" spans="1:17" x14ac:dyDescent="0.25">
      <c r="A6569" t="str">
        <f t="shared" si="102"/>
        <v>10_78</v>
      </c>
      <c r="B6569" s="1">
        <v>10</v>
      </c>
      <c r="C6569" s="1">
        <v>78</v>
      </c>
      <c r="D6569" s="1">
        <v>1.9383999999999999</v>
      </c>
      <c r="E6569" s="1">
        <v>1.0408999999999999</v>
      </c>
      <c r="F6569" s="1">
        <v>-9.9372999999999996E-3</v>
      </c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</row>
    <row r="6570" spans="1:17" x14ac:dyDescent="0.25">
      <c r="A6570" t="str">
        <f t="shared" si="102"/>
        <v>10_79</v>
      </c>
      <c r="B6570" s="1">
        <v>10</v>
      </c>
      <c r="C6570" s="1">
        <v>79</v>
      </c>
      <c r="D6570" s="1">
        <v>1.9311</v>
      </c>
      <c r="E6570" s="1">
        <v>1.0426</v>
      </c>
      <c r="F6570" s="1">
        <v>-1.7014000000000001E-2</v>
      </c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</row>
    <row r="6571" spans="1:17" x14ac:dyDescent="0.25">
      <c r="A6571" t="str">
        <f t="shared" si="102"/>
        <v>10_80</v>
      </c>
      <c r="B6571" s="1">
        <v>10</v>
      </c>
      <c r="C6571" s="1">
        <v>80</v>
      </c>
      <c r="D6571" s="1">
        <v>2.5627</v>
      </c>
      <c r="E6571" s="1">
        <v>1.0445</v>
      </c>
      <c r="F6571" s="1">
        <v>1.3341E-2</v>
      </c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</row>
    <row r="6572" spans="1:17" x14ac:dyDescent="0.25">
      <c r="A6572" t="str">
        <f t="shared" si="102"/>
        <v>10_81</v>
      </c>
      <c r="B6572" s="1">
        <v>10</v>
      </c>
      <c r="C6572" s="1">
        <v>81</v>
      </c>
      <c r="D6572" s="1">
        <v>2.4952999999999999</v>
      </c>
      <c r="E6572" s="1">
        <v>1.0467</v>
      </c>
      <c r="F6572" s="1">
        <v>-1.1003000000000001E-2</v>
      </c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</row>
    <row r="6573" spans="1:17" x14ac:dyDescent="0.25">
      <c r="A6573" t="str">
        <f t="shared" si="102"/>
        <v>10_82</v>
      </c>
      <c r="B6573" s="1">
        <v>10</v>
      </c>
      <c r="C6573" s="1">
        <v>82</v>
      </c>
      <c r="D6573" s="1">
        <v>2.4916</v>
      </c>
      <c r="E6573" s="1">
        <v>1.0488</v>
      </c>
      <c r="F6573" s="1">
        <v>1.6598000000000002E-2</v>
      </c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</row>
    <row r="6574" spans="1:17" x14ac:dyDescent="0.25">
      <c r="A6574" t="str">
        <f t="shared" si="102"/>
        <v>10_83</v>
      </c>
      <c r="B6574" s="1">
        <v>10</v>
      </c>
      <c r="C6574" s="1">
        <v>83</v>
      </c>
      <c r="D6574" s="1">
        <v>2.8047</v>
      </c>
      <c r="E6574" s="1">
        <v>1.0510999999999999</v>
      </c>
      <c r="F6574" s="1">
        <v>7.1504999999999997E-3</v>
      </c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</row>
    <row r="6575" spans="1:17" x14ac:dyDescent="0.25">
      <c r="A6575" t="str">
        <f t="shared" si="102"/>
        <v>10_84</v>
      </c>
      <c r="B6575" s="1">
        <v>10</v>
      </c>
      <c r="C6575" s="1">
        <v>84</v>
      </c>
      <c r="D6575" s="1">
        <v>2.6778</v>
      </c>
      <c r="E6575" s="1">
        <v>1.0536000000000001</v>
      </c>
      <c r="F6575" s="1">
        <v>8.5743E-3</v>
      </c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</row>
    <row r="6576" spans="1:17" x14ac:dyDescent="0.25">
      <c r="A6576" t="str">
        <f t="shared" si="102"/>
        <v>10_85</v>
      </c>
      <c r="B6576" s="1">
        <v>10</v>
      </c>
      <c r="C6576" s="1">
        <v>85</v>
      </c>
      <c r="D6576" s="1">
        <v>2.2465000000000002</v>
      </c>
      <c r="E6576" s="1">
        <v>1.0557000000000001</v>
      </c>
      <c r="F6576" s="1">
        <v>1.2163E-2</v>
      </c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</row>
    <row r="6577" spans="1:17" x14ac:dyDescent="0.25">
      <c r="A6577" t="str">
        <f t="shared" si="102"/>
        <v>10_86</v>
      </c>
      <c r="B6577" s="1">
        <v>10</v>
      </c>
      <c r="C6577" s="1">
        <v>86</v>
      </c>
      <c r="D6577" s="1">
        <v>2.3224999999999998</v>
      </c>
      <c r="E6577" s="1">
        <v>1.0576000000000001</v>
      </c>
      <c r="F6577" s="1">
        <v>-1.9721999999999999E-3</v>
      </c>
      <c r="G6577" s="1"/>
      <c r="H6577" s="1"/>
      <c r="I6577" s="1"/>
      <c r="J6577" s="1"/>
      <c r="K6577" s="1"/>
      <c r="L6577" s="1"/>
      <c r="M6577" s="1"/>
      <c r="N6577" s="1"/>
      <c r="O6577" s="78"/>
      <c r="P6577" s="1"/>
      <c r="Q6577" s="1"/>
    </row>
    <row r="6578" spans="1:17" x14ac:dyDescent="0.25">
      <c r="A6578" t="str">
        <f t="shared" si="102"/>
        <v>10_87</v>
      </c>
      <c r="B6578" s="1">
        <v>10</v>
      </c>
      <c r="C6578" s="1">
        <v>87</v>
      </c>
      <c r="D6578" s="1">
        <v>2.5202</v>
      </c>
      <c r="E6578" s="1">
        <v>1.0598000000000001</v>
      </c>
      <c r="F6578" s="1">
        <v>-9.8549999999999992E-3</v>
      </c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</row>
    <row r="6579" spans="1:17" x14ac:dyDescent="0.25">
      <c r="A6579" t="str">
        <f t="shared" si="102"/>
        <v>10_88</v>
      </c>
      <c r="B6579" s="1">
        <v>10</v>
      </c>
      <c r="C6579" s="1">
        <v>88</v>
      </c>
      <c r="D6579" s="1">
        <v>2.5011000000000001</v>
      </c>
      <c r="E6579" s="1">
        <v>1.0620000000000001</v>
      </c>
      <c r="F6579" s="1">
        <v>-1.3454000000000001E-2</v>
      </c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</row>
    <row r="6580" spans="1:17" x14ac:dyDescent="0.25">
      <c r="A6580" t="str">
        <f t="shared" si="102"/>
        <v>10_89</v>
      </c>
      <c r="B6580" s="1">
        <v>10</v>
      </c>
      <c r="C6580" s="1">
        <v>89</v>
      </c>
      <c r="D6580" s="1">
        <v>2.7989000000000002</v>
      </c>
      <c r="E6580" s="1">
        <v>1.0643</v>
      </c>
      <c r="F6580" s="1">
        <v>-1.2917E-3</v>
      </c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</row>
    <row r="6581" spans="1:17" x14ac:dyDescent="0.25">
      <c r="A6581" t="str">
        <f t="shared" si="102"/>
        <v>10_90</v>
      </c>
      <c r="B6581" s="1">
        <v>10</v>
      </c>
      <c r="C6581" s="1">
        <v>90</v>
      </c>
      <c r="D6581" s="1">
        <v>2.5750000000000002</v>
      </c>
      <c r="E6581" s="1">
        <v>1.0667</v>
      </c>
      <c r="F6581" s="1">
        <v>5.3042000000000002E-3</v>
      </c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</row>
    <row r="6582" spans="1:17" x14ac:dyDescent="0.25">
      <c r="A6582" t="str">
        <f t="shared" si="102"/>
        <v>10_91</v>
      </c>
      <c r="B6582" s="1">
        <v>10</v>
      </c>
      <c r="C6582" s="1">
        <v>91</v>
      </c>
      <c r="D6582" s="1">
        <v>2.7726000000000002</v>
      </c>
      <c r="E6582" s="1">
        <v>1.0690999999999999</v>
      </c>
      <c r="F6582" s="1">
        <v>2.8444000000000001E-2</v>
      </c>
      <c r="G6582" s="1"/>
      <c r="H6582" s="1"/>
      <c r="I6582" s="1"/>
      <c r="J6582" s="1"/>
      <c r="K6582" s="1"/>
      <c r="L6582" s="1"/>
      <c r="M6582" s="1"/>
      <c r="N6582" s="78"/>
      <c r="O6582" s="1"/>
      <c r="P6582" s="1"/>
      <c r="Q6582" s="1"/>
    </row>
    <row r="6583" spans="1:17" x14ac:dyDescent="0.25">
      <c r="A6583" t="str">
        <f t="shared" si="102"/>
        <v>10_92</v>
      </c>
      <c r="B6583" s="1">
        <v>10</v>
      </c>
      <c r="C6583" s="1">
        <v>92</v>
      </c>
      <c r="D6583" s="1">
        <v>2.9613</v>
      </c>
      <c r="E6583" s="1">
        <v>1.0716000000000001</v>
      </c>
      <c r="F6583" s="1">
        <v>7.9202000000000005E-3</v>
      </c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</row>
    <row r="6584" spans="1:17" x14ac:dyDescent="0.25">
      <c r="A6584" t="str">
        <f t="shared" si="102"/>
        <v>10_93</v>
      </c>
      <c r="B6584" s="1">
        <v>10</v>
      </c>
      <c r="C6584" s="1">
        <v>93</v>
      </c>
      <c r="D6584" s="1">
        <v>2.6132</v>
      </c>
      <c r="E6584" s="1">
        <v>1.0740000000000001</v>
      </c>
      <c r="F6584" s="1">
        <v>-1.5461000000000001E-2</v>
      </c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</row>
    <row r="6585" spans="1:17" x14ac:dyDescent="0.25">
      <c r="A6585" t="str">
        <f t="shared" si="102"/>
        <v>10_94</v>
      </c>
      <c r="B6585" s="1">
        <v>10</v>
      </c>
      <c r="C6585" s="1">
        <v>94</v>
      </c>
      <c r="D6585" s="1">
        <v>3.1858</v>
      </c>
      <c r="E6585" s="1">
        <v>1.0766</v>
      </c>
      <c r="F6585" s="1">
        <v>4.6591999999999998E-4</v>
      </c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</row>
    <row r="6586" spans="1:17" x14ac:dyDescent="0.25">
      <c r="A6586" t="str">
        <f t="shared" si="102"/>
        <v>10_95</v>
      </c>
      <c r="B6586" s="1">
        <v>10</v>
      </c>
      <c r="C6586" s="1">
        <v>95</v>
      </c>
      <c r="D6586" s="1">
        <v>3.2965</v>
      </c>
      <c r="E6586" s="1">
        <v>1.0793999999999999</v>
      </c>
      <c r="F6586" s="1">
        <v>-1.3627999999999999E-2</v>
      </c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</row>
    <row r="6587" spans="1:17" x14ac:dyDescent="0.25">
      <c r="A6587" t="str">
        <f t="shared" si="102"/>
        <v>10_96</v>
      </c>
      <c r="B6587" s="1">
        <v>10</v>
      </c>
      <c r="C6587" s="1">
        <v>96</v>
      </c>
      <c r="D6587" s="1">
        <v>3.3262</v>
      </c>
      <c r="E6587" s="1">
        <v>1.0823</v>
      </c>
      <c r="F6587" s="1">
        <v>-4.9359000000000002E-4</v>
      </c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</row>
    <row r="6588" spans="1:17" x14ac:dyDescent="0.25">
      <c r="A6588" t="str">
        <f t="shared" si="102"/>
        <v>10_97</v>
      </c>
      <c r="B6588" s="1">
        <v>10</v>
      </c>
      <c r="C6588" s="1">
        <v>97</v>
      </c>
      <c r="D6588" s="1">
        <v>3.1499000000000001</v>
      </c>
      <c r="E6588" s="1">
        <v>1.085</v>
      </c>
      <c r="F6588" s="1">
        <v>-1.017E-2</v>
      </c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</row>
    <row r="6589" spans="1:17" x14ac:dyDescent="0.25">
      <c r="A6589" t="str">
        <f t="shared" si="102"/>
        <v>10_98</v>
      </c>
      <c r="B6589" s="1">
        <v>10</v>
      </c>
      <c r="C6589" s="1">
        <v>98</v>
      </c>
      <c r="D6589" s="1">
        <v>2.6718999999999999</v>
      </c>
      <c r="E6589" s="1">
        <v>1.0875999999999999</v>
      </c>
      <c r="F6589" s="1">
        <v>-1.3207999999999999E-2</v>
      </c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</row>
    <row r="6590" spans="1:17" x14ac:dyDescent="0.25">
      <c r="A6590" t="str">
        <f t="shared" si="102"/>
        <v>10_99</v>
      </c>
      <c r="B6590" s="1">
        <v>10</v>
      </c>
      <c r="C6590" s="1">
        <v>99</v>
      </c>
      <c r="D6590" s="1">
        <v>2.6596000000000002</v>
      </c>
      <c r="E6590" s="1">
        <v>1.0900000000000001</v>
      </c>
      <c r="F6590" s="1">
        <v>-1.0122000000000001E-2</v>
      </c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</row>
    <row r="6591" spans="1:17" x14ac:dyDescent="0.25">
      <c r="A6591" t="str">
        <f t="shared" si="102"/>
        <v>10_100</v>
      </c>
      <c r="B6591" s="1">
        <v>10</v>
      </c>
      <c r="C6591" s="1">
        <v>100</v>
      </c>
      <c r="D6591" s="1">
        <v>2.37</v>
      </c>
      <c r="E6591" s="1">
        <v>1.0922000000000001</v>
      </c>
      <c r="F6591" s="1">
        <v>9.2749000000000009E-3</v>
      </c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</row>
    <row r="6592" spans="1:17" x14ac:dyDescent="0.25">
      <c r="A6592" t="str">
        <f t="shared" si="102"/>
        <v>10_101</v>
      </c>
      <c r="B6592" s="1">
        <v>10</v>
      </c>
      <c r="C6592" s="1">
        <v>101</v>
      </c>
      <c r="D6592" s="1">
        <v>2.0495999999999999</v>
      </c>
      <c r="E6592" s="1">
        <v>1.0942000000000001</v>
      </c>
      <c r="F6592" s="1">
        <v>-1.2669E-2</v>
      </c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</row>
    <row r="6593" spans="1:17" x14ac:dyDescent="0.25">
      <c r="A6593" t="str">
        <f t="shared" si="102"/>
        <v>10_102</v>
      </c>
      <c r="B6593" s="1">
        <v>10</v>
      </c>
      <c r="C6593" s="1">
        <v>102</v>
      </c>
      <c r="D6593" s="1">
        <v>2.3473000000000002</v>
      </c>
      <c r="E6593" s="1">
        <v>1.0962000000000001</v>
      </c>
      <c r="F6593" s="1">
        <v>4.3274999999999997E-3</v>
      </c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</row>
    <row r="6594" spans="1:17" x14ac:dyDescent="0.25">
      <c r="A6594" t="str">
        <f t="shared" si="102"/>
        <v>10_103</v>
      </c>
      <c r="B6594" s="1">
        <v>10</v>
      </c>
      <c r="C6594" s="1">
        <v>103</v>
      </c>
      <c r="D6594" s="1">
        <v>2.3243</v>
      </c>
      <c r="E6594" s="1">
        <v>1.0984</v>
      </c>
      <c r="F6594" s="1">
        <v>-3.2325000000000001E-3</v>
      </c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</row>
    <row r="6595" spans="1:17" x14ac:dyDescent="0.25">
      <c r="A6595" t="str">
        <f t="shared" ref="A6595:A6658" si="103">B6595&amp;"_"&amp;C6595</f>
        <v>10_104</v>
      </c>
      <c r="B6595" s="1">
        <v>10</v>
      </c>
      <c r="C6595" s="1">
        <v>104</v>
      </c>
      <c r="D6595" s="1">
        <v>2.4256000000000002</v>
      </c>
      <c r="E6595" s="1">
        <v>1.1005</v>
      </c>
      <c r="F6595" s="1">
        <v>-4.6480000000000002E-3</v>
      </c>
      <c r="G6595" s="1"/>
      <c r="H6595" s="1"/>
      <c r="I6595" s="1"/>
      <c r="J6595" s="1"/>
      <c r="K6595" s="1"/>
      <c r="L6595" s="1"/>
      <c r="M6595" s="78"/>
      <c r="N6595" s="1"/>
      <c r="O6595" s="78"/>
      <c r="P6595" s="1"/>
      <c r="Q6595" s="1"/>
    </row>
    <row r="6596" spans="1:17" x14ac:dyDescent="0.25">
      <c r="A6596" t="str">
        <f t="shared" si="103"/>
        <v>10_105</v>
      </c>
      <c r="B6596" s="1">
        <v>10</v>
      </c>
      <c r="C6596" s="1">
        <v>105</v>
      </c>
      <c r="D6596" s="1">
        <v>2.2019000000000002</v>
      </c>
      <c r="E6596" s="1">
        <v>1.1025</v>
      </c>
      <c r="F6596" s="1">
        <v>-1.8593999999999999E-2</v>
      </c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</row>
    <row r="6597" spans="1:17" x14ac:dyDescent="0.25">
      <c r="A6597" t="str">
        <f t="shared" si="103"/>
        <v>10_106</v>
      </c>
      <c r="B6597" s="1">
        <v>10</v>
      </c>
      <c r="C6597" s="1">
        <v>106</v>
      </c>
      <c r="D6597" s="1">
        <v>1.9120999999999999</v>
      </c>
      <c r="E6597" s="1">
        <v>1.1045</v>
      </c>
      <c r="F6597" s="1">
        <v>-1.1015E-2</v>
      </c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</row>
    <row r="6598" spans="1:17" x14ac:dyDescent="0.25">
      <c r="A6598" t="str">
        <f t="shared" si="103"/>
        <v>10_107</v>
      </c>
      <c r="B6598" s="1">
        <v>10</v>
      </c>
      <c r="C6598" s="1">
        <v>107</v>
      </c>
      <c r="D6598" s="1">
        <v>2.1345999999999998</v>
      </c>
      <c r="E6598" s="1">
        <v>1.1063000000000001</v>
      </c>
      <c r="F6598" s="1">
        <v>1.4160000000000001E-2</v>
      </c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</row>
    <row r="6599" spans="1:17" x14ac:dyDescent="0.25">
      <c r="A6599" t="str">
        <f t="shared" si="103"/>
        <v>10_108</v>
      </c>
      <c r="B6599" s="1">
        <v>10</v>
      </c>
      <c r="C6599" s="1">
        <v>108</v>
      </c>
      <c r="D6599" s="1">
        <v>2.1541999999999999</v>
      </c>
      <c r="E6599" s="1">
        <v>1.1083000000000001</v>
      </c>
      <c r="F6599" s="1">
        <v>4.4790000000000003E-3</v>
      </c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</row>
    <row r="6600" spans="1:17" x14ac:dyDescent="0.25">
      <c r="A6600" t="str">
        <f t="shared" si="103"/>
        <v>10_109</v>
      </c>
      <c r="B6600" s="1">
        <v>10</v>
      </c>
      <c r="C6600" s="1">
        <v>109</v>
      </c>
      <c r="D6600" s="1">
        <v>1.5447</v>
      </c>
      <c r="E6600" s="1">
        <v>1.1099000000000001</v>
      </c>
      <c r="F6600" s="1">
        <v>-1.3956E-2</v>
      </c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</row>
    <row r="6601" spans="1:17" x14ac:dyDescent="0.25">
      <c r="A6601" t="str">
        <f t="shared" si="103"/>
        <v>10_110</v>
      </c>
      <c r="B6601" s="1">
        <v>10</v>
      </c>
      <c r="C6601" s="1">
        <v>110</v>
      </c>
      <c r="D6601" s="1">
        <v>1.1692</v>
      </c>
      <c r="E6601" s="1">
        <v>1.1112</v>
      </c>
      <c r="F6601" s="1">
        <v>1.1150999999999999E-2</v>
      </c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</row>
    <row r="6602" spans="1:17" x14ac:dyDescent="0.25">
      <c r="A6602" t="str">
        <f t="shared" si="103"/>
        <v>10_111</v>
      </c>
      <c r="B6602" s="1">
        <v>10</v>
      </c>
      <c r="C6602" s="1">
        <v>111</v>
      </c>
      <c r="D6602" s="1">
        <v>0.86785999999999996</v>
      </c>
      <c r="E6602" s="1">
        <v>1.1122000000000001</v>
      </c>
      <c r="F6602" s="1">
        <v>-5.2096E-3</v>
      </c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</row>
    <row r="6603" spans="1:17" x14ac:dyDescent="0.25">
      <c r="A6603" t="str">
        <f t="shared" si="103"/>
        <v>10_112</v>
      </c>
      <c r="B6603" s="1">
        <v>10</v>
      </c>
      <c r="C6603" s="1">
        <v>112</v>
      </c>
      <c r="D6603" s="1">
        <v>0.77654999999999996</v>
      </c>
      <c r="E6603" s="1">
        <v>1.1131</v>
      </c>
      <c r="F6603" s="1">
        <v>8.6213999999999995E-3</v>
      </c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</row>
    <row r="6604" spans="1:17" x14ac:dyDescent="0.25">
      <c r="A6604" t="str">
        <f t="shared" si="103"/>
        <v>10_113</v>
      </c>
      <c r="B6604" s="1">
        <v>10</v>
      </c>
      <c r="C6604" s="1">
        <v>113</v>
      </c>
      <c r="D6604" s="1">
        <v>0.22042</v>
      </c>
      <c r="E6604" s="1">
        <v>1.1135999999999999</v>
      </c>
      <c r="F6604" s="1">
        <v>-1.5443999999999999E-2</v>
      </c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</row>
    <row r="6605" spans="1:17" x14ac:dyDescent="0.25">
      <c r="A6605" t="str">
        <f t="shared" si="103"/>
        <v>10_114</v>
      </c>
      <c r="B6605" s="1">
        <v>10</v>
      </c>
      <c r="C6605" s="1">
        <v>114</v>
      </c>
      <c r="D6605" s="1">
        <v>0.54044000000000003</v>
      </c>
      <c r="E6605" s="1">
        <v>1.1140000000000001</v>
      </c>
      <c r="F6605" s="1">
        <v>8.4270000000000005E-3</v>
      </c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</row>
    <row r="6606" spans="1:17" x14ac:dyDescent="0.25">
      <c r="A6606" t="str">
        <f t="shared" si="103"/>
        <v>10_115</v>
      </c>
      <c r="B6606" s="1">
        <v>10</v>
      </c>
      <c r="C6606" s="1">
        <v>115</v>
      </c>
      <c r="D6606" s="1">
        <v>0.92528999999999995</v>
      </c>
      <c r="E6606" s="1">
        <v>1.1146</v>
      </c>
      <c r="F6606" s="1">
        <v>1.7845E-2</v>
      </c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</row>
    <row r="6607" spans="1:17" x14ac:dyDescent="0.25">
      <c r="A6607" t="str">
        <f t="shared" si="103"/>
        <v>10_116</v>
      </c>
      <c r="B6607" s="1">
        <v>10</v>
      </c>
      <c r="C6607" s="1">
        <v>116</v>
      </c>
      <c r="D6607" s="1">
        <v>1.1568000000000001</v>
      </c>
      <c r="E6607" s="1">
        <v>1.1155999999999999</v>
      </c>
      <c r="F6607" s="1">
        <v>-1.6379000000000001E-2</v>
      </c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</row>
    <row r="6608" spans="1:17" x14ac:dyDescent="0.25">
      <c r="A6608" t="str">
        <f t="shared" si="103"/>
        <v>10_117</v>
      </c>
      <c r="B6608" s="1">
        <v>10</v>
      </c>
      <c r="C6608" s="1">
        <v>117</v>
      </c>
      <c r="D6608" s="1">
        <v>1.1048</v>
      </c>
      <c r="E6608" s="1">
        <v>1.1167</v>
      </c>
      <c r="F6608" s="1">
        <v>-2.1155E-2</v>
      </c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</row>
    <row r="6609" spans="1:17" x14ac:dyDescent="0.25">
      <c r="A6609" t="str">
        <f t="shared" si="103"/>
        <v>10_118</v>
      </c>
      <c r="B6609" s="1">
        <v>10</v>
      </c>
      <c r="C6609" s="1">
        <v>118</v>
      </c>
      <c r="D6609" s="1">
        <v>1.3069</v>
      </c>
      <c r="E6609" s="1">
        <v>1.1176999999999999</v>
      </c>
      <c r="F6609" s="1">
        <v>-4.9288999999999999E-3</v>
      </c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</row>
    <row r="6610" spans="1:17" x14ac:dyDescent="0.25">
      <c r="A6610" t="str">
        <f t="shared" si="103"/>
        <v>10_119</v>
      </c>
      <c r="B6610" s="1">
        <v>10</v>
      </c>
      <c r="C6610" s="1">
        <v>119</v>
      </c>
      <c r="D6610" s="1">
        <v>1.0916999999999999</v>
      </c>
      <c r="E6610" s="1">
        <v>1.1188</v>
      </c>
      <c r="F6610" s="1">
        <v>9.3328999999999999E-3</v>
      </c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</row>
    <row r="6611" spans="1:17" x14ac:dyDescent="0.25">
      <c r="A6611" t="str">
        <f t="shared" si="103"/>
        <v>10_120</v>
      </c>
      <c r="B6611" s="1">
        <v>10</v>
      </c>
      <c r="C6611" s="1">
        <v>120</v>
      </c>
      <c r="D6611" s="1">
        <v>0.90224000000000004</v>
      </c>
      <c r="E6611" s="1">
        <v>1.1196999999999999</v>
      </c>
      <c r="F6611" s="1">
        <v>-1.1409000000000001E-2</v>
      </c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</row>
    <row r="6612" spans="1:17" x14ac:dyDescent="0.25">
      <c r="A6612" t="str">
        <f t="shared" si="103"/>
        <v>10_121</v>
      </c>
      <c r="B6612" s="1">
        <v>10</v>
      </c>
      <c r="C6612" s="1">
        <v>121</v>
      </c>
      <c r="D6612" s="1">
        <v>1.0083</v>
      </c>
      <c r="E6612" s="1">
        <v>1.1206</v>
      </c>
      <c r="F6612" s="1">
        <v>2.0525000000000001E-3</v>
      </c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</row>
    <row r="6613" spans="1:17" x14ac:dyDescent="0.25">
      <c r="A6613" t="str">
        <f t="shared" si="103"/>
        <v>10_122</v>
      </c>
      <c r="B6613" s="1">
        <v>10</v>
      </c>
      <c r="C6613" s="1">
        <v>122</v>
      </c>
      <c r="D6613" s="1">
        <v>0.99578</v>
      </c>
      <c r="E6613" s="1">
        <v>1.1214999999999999</v>
      </c>
      <c r="F6613" s="1">
        <v>-1.8190999999999999E-2</v>
      </c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</row>
    <row r="6614" spans="1:17" x14ac:dyDescent="0.25">
      <c r="A6614" t="str">
        <f t="shared" si="103"/>
        <v>10_123</v>
      </c>
      <c r="B6614" s="1">
        <v>10</v>
      </c>
      <c r="C6614" s="1">
        <v>123</v>
      </c>
      <c r="D6614" s="1">
        <v>0.65586</v>
      </c>
      <c r="E6614" s="1">
        <v>1.1223000000000001</v>
      </c>
      <c r="F6614" s="1">
        <v>5.0549000000000002E-3</v>
      </c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</row>
    <row r="6615" spans="1:17" x14ac:dyDescent="0.25">
      <c r="A6615" t="str">
        <f t="shared" si="103"/>
        <v>10_124</v>
      </c>
      <c r="B6615" s="1">
        <v>10</v>
      </c>
      <c r="C6615" s="1">
        <v>124</v>
      </c>
      <c r="D6615" s="1">
        <v>0.49579000000000001</v>
      </c>
      <c r="E6615" s="1">
        <v>1.1228</v>
      </c>
      <c r="F6615" s="1">
        <v>4.0615E-3</v>
      </c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</row>
    <row r="6616" spans="1:17" x14ac:dyDescent="0.25">
      <c r="A6616" t="str">
        <f t="shared" si="103"/>
        <v>10_125</v>
      </c>
      <c r="B6616" s="1">
        <v>10</v>
      </c>
      <c r="C6616" s="1">
        <v>125</v>
      </c>
      <c r="D6616" s="1">
        <v>0.22867000000000001</v>
      </c>
      <c r="E6616" s="1">
        <v>1.1232</v>
      </c>
      <c r="F6616" s="1">
        <v>-2.3027999999999998E-3</v>
      </c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</row>
    <row r="6617" spans="1:17" x14ac:dyDescent="0.25">
      <c r="A6617" t="str">
        <f t="shared" si="103"/>
        <v>10_126</v>
      </c>
      <c r="B6617" s="1">
        <v>10</v>
      </c>
      <c r="C6617" s="1">
        <v>126</v>
      </c>
      <c r="D6617" s="1">
        <v>-0.31270999999999999</v>
      </c>
      <c r="E6617" s="1">
        <v>1.1231</v>
      </c>
      <c r="F6617" s="1">
        <v>-2.3640999999999999E-2</v>
      </c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</row>
    <row r="6618" spans="1:17" x14ac:dyDescent="0.25">
      <c r="A6618" t="str">
        <f t="shared" si="103"/>
        <v>10_127</v>
      </c>
      <c r="B6618" s="1">
        <v>10</v>
      </c>
      <c r="C6618" s="1">
        <v>127</v>
      </c>
      <c r="D6618" s="1">
        <v>0.14452000000000001</v>
      </c>
      <c r="E6618" s="1">
        <v>1.1228</v>
      </c>
      <c r="F6618" s="1">
        <v>3.3156000000000001E-3</v>
      </c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</row>
    <row r="6619" spans="1:17" x14ac:dyDescent="0.25">
      <c r="A6619" t="str">
        <f t="shared" si="103"/>
        <v>10_128</v>
      </c>
      <c r="B6619" s="1">
        <v>10</v>
      </c>
      <c r="C6619" s="1">
        <v>128</v>
      </c>
      <c r="D6619" s="1">
        <v>0.12626000000000001</v>
      </c>
      <c r="E6619" s="1">
        <v>1.1229</v>
      </c>
      <c r="F6619" s="1">
        <v>-6.7070999999999997E-3</v>
      </c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</row>
    <row r="6620" spans="1:17" x14ac:dyDescent="0.25">
      <c r="A6620" t="str">
        <f t="shared" si="103"/>
        <v>10_129</v>
      </c>
      <c r="B6620" s="1">
        <v>10</v>
      </c>
      <c r="C6620" s="1">
        <v>129</v>
      </c>
      <c r="D6620" s="1">
        <v>-0.35763</v>
      </c>
      <c r="E6620" s="1">
        <v>1.123</v>
      </c>
      <c r="F6620" s="1">
        <v>4.2582999999999996E-3</v>
      </c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</row>
    <row r="6621" spans="1:17" x14ac:dyDescent="0.25">
      <c r="A6621" t="str">
        <f t="shared" si="103"/>
        <v>10_130</v>
      </c>
      <c r="B6621" s="1">
        <v>10</v>
      </c>
      <c r="C6621" s="1">
        <v>130</v>
      </c>
      <c r="D6621" s="1">
        <v>-0.10070999999999999</v>
      </c>
      <c r="E6621" s="1">
        <v>1.1228</v>
      </c>
      <c r="F6621" s="1">
        <v>8.3891E-3</v>
      </c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</row>
    <row r="6622" spans="1:17" x14ac:dyDescent="0.25">
      <c r="A6622" t="str">
        <f t="shared" si="103"/>
        <v>10_131</v>
      </c>
      <c r="B6622" s="1">
        <v>10</v>
      </c>
      <c r="C6622" s="1">
        <v>131</v>
      </c>
      <c r="D6622" s="1">
        <v>-6.0276999999999997E-2</v>
      </c>
      <c r="E6622" s="1">
        <v>1.1226</v>
      </c>
      <c r="F6622" s="1">
        <v>5.0838999999999995E-4</v>
      </c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</row>
    <row r="6623" spans="1:17" x14ac:dyDescent="0.25">
      <c r="A6623" t="str">
        <f t="shared" si="103"/>
        <v>10_132</v>
      </c>
      <c r="B6623" s="1">
        <v>10</v>
      </c>
      <c r="C6623" s="1">
        <v>132</v>
      </c>
      <c r="D6623" s="1">
        <v>0.46967999999999999</v>
      </c>
      <c r="E6623" s="1">
        <v>1.1227</v>
      </c>
      <c r="F6623" s="1">
        <v>4.5623999999999998E-2</v>
      </c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</row>
    <row r="6624" spans="1:17" x14ac:dyDescent="0.25">
      <c r="A6624" t="str">
        <f t="shared" si="103"/>
        <v>10_133</v>
      </c>
      <c r="B6624" s="1">
        <v>10</v>
      </c>
      <c r="C6624" s="1">
        <v>133</v>
      </c>
      <c r="D6624" s="1">
        <v>0.13416</v>
      </c>
      <c r="E6624" s="1">
        <v>1.1229</v>
      </c>
      <c r="F6624" s="1">
        <v>-9.0418000000000001E-5</v>
      </c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</row>
    <row r="6625" spans="1:17" x14ac:dyDescent="0.25">
      <c r="A6625" t="str">
        <f t="shared" si="103"/>
        <v>10_134</v>
      </c>
      <c r="B6625" s="1">
        <v>10</v>
      </c>
      <c r="C6625" s="1">
        <v>134</v>
      </c>
      <c r="D6625" s="1">
        <v>0.10273</v>
      </c>
      <c r="E6625" s="1">
        <v>1.123</v>
      </c>
      <c r="F6625" s="1">
        <v>2.5822000000000002E-3</v>
      </c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</row>
    <row r="6626" spans="1:17" x14ac:dyDescent="0.25">
      <c r="A6626" t="str">
        <f t="shared" si="103"/>
        <v>10_135</v>
      </c>
      <c r="B6626" s="1">
        <v>10</v>
      </c>
      <c r="C6626" s="1">
        <v>135</v>
      </c>
      <c r="D6626" s="1">
        <v>-0.26862999999999998</v>
      </c>
      <c r="E6626" s="1">
        <v>1.123</v>
      </c>
      <c r="F6626" s="1">
        <v>-3.6544000000000002E-4</v>
      </c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</row>
    <row r="6627" spans="1:17" x14ac:dyDescent="0.25">
      <c r="A6627" t="str">
        <f t="shared" si="103"/>
        <v>10_136</v>
      </c>
      <c r="B6627" s="1">
        <v>10</v>
      </c>
      <c r="C6627" s="1">
        <v>136</v>
      </c>
      <c r="D6627" s="1">
        <v>-9.2662999999999999E-3</v>
      </c>
      <c r="E6627" s="1">
        <v>1.1228</v>
      </c>
      <c r="F6627" s="1">
        <v>-1.5450999999999999E-2</v>
      </c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</row>
    <row r="6628" spans="1:17" x14ac:dyDescent="0.25">
      <c r="A6628" t="str">
        <f t="shared" si="103"/>
        <v>10_137</v>
      </c>
      <c r="B6628" s="1">
        <v>10</v>
      </c>
      <c r="C6628" s="1">
        <v>137</v>
      </c>
      <c r="D6628" s="1">
        <v>-0.27279999999999999</v>
      </c>
      <c r="E6628" s="1">
        <v>1.1228</v>
      </c>
      <c r="F6628" s="1">
        <v>-2.691E-2</v>
      </c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</row>
    <row r="6629" spans="1:17" x14ac:dyDescent="0.25">
      <c r="A6629" t="str">
        <f t="shared" si="103"/>
        <v>10_138</v>
      </c>
      <c r="B6629" s="1">
        <v>10</v>
      </c>
      <c r="C6629" s="1">
        <v>138</v>
      </c>
      <c r="D6629" s="1">
        <v>-0.11456</v>
      </c>
      <c r="E6629" s="1">
        <v>1.1227</v>
      </c>
      <c r="F6629" s="1">
        <v>-2.9933999999999999E-2</v>
      </c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</row>
    <row r="6630" spans="1:17" x14ac:dyDescent="0.25">
      <c r="A6630" t="str">
        <f t="shared" si="103"/>
        <v>10_139</v>
      </c>
      <c r="B6630" s="1">
        <v>10</v>
      </c>
      <c r="C6630" s="1">
        <v>139</v>
      </c>
      <c r="D6630" s="1">
        <v>-0.19769</v>
      </c>
      <c r="E6630" s="1">
        <v>1.1226</v>
      </c>
      <c r="F6630" s="1">
        <v>-4.3385999999999997E-3</v>
      </c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</row>
    <row r="6631" spans="1:17" x14ac:dyDescent="0.25">
      <c r="A6631" t="str">
        <f t="shared" si="103"/>
        <v>10_140</v>
      </c>
      <c r="B6631" s="1">
        <v>10</v>
      </c>
      <c r="C6631" s="1">
        <v>140</v>
      </c>
      <c r="D6631" s="1">
        <v>-0.28677000000000002</v>
      </c>
      <c r="E6631" s="1">
        <v>1.1225000000000001</v>
      </c>
      <c r="F6631" s="1">
        <v>3.9145999999999999E-3</v>
      </c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</row>
    <row r="6632" spans="1:17" x14ac:dyDescent="0.25">
      <c r="A6632" t="str">
        <f t="shared" si="103"/>
        <v>10_141</v>
      </c>
      <c r="B6632" s="1">
        <v>10</v>
      </c>
      <c r="C6632" s="1">
        <v>141</v>
      </c>
      <c r="D6632" s="1">
        <v>-0.34362999999999999</v>
      </c>
      <c r="E6632" s="1">
        <v>1.1222000000000001</v>
      </c>
      <c r="F6632" s="1">
        <v>-3.1771E-3</v>
      </c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</row>
    <row r="6633" spans="1:17" x14ac:dyDescent="0.25">
      <c r="A6633" t="str">
        <f t="shared" si="103"/>
        <v>10_142</v>
      </c>
      <c r="B6633" s="1">
        <v>10</v>
      </c>
      <c r="C6633" s="1">
        <v>142</v>
      </c>
      <c r="D6633" s="1">
        <v>-0.74611000000000005</v>
      </c>
      <c r="E6633" s="1">
        <v>1.1216999999999999</v>
      </c>
      <c r="F6633" s="1">
        <v>-4.9815000000000005E-4</v>
      </c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</row>
    <row r="6634" spans="1:17" x14ac:dyDescent="0.25">
      <c r="A6634" t="str">
        <f t="shared" si="103"/>
        <v>10_143</v>
      </c>
      <c r="B6634" s="1">
        <v>10</v>
      </c>
      <c r="C6634" s="1">
        <v>143</v>
      </c>
      <c r="D6634" s="1">
        <v>-0.53766999999999998</v>
      </c>
      <c r="E6634" s="1">
        <v>1.1211</v>
      </c>
      <c r="F6634" s="1">
        <v>1.0095E-2</v>
      </c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</row>
    <row r="6635" spans="1:17" x14ac:dyDescent="0.25">
      <c r="A6635" t="str">
        <f t="shared" si="103"/>
        <v>10_144</v>
      </c>
      <c r="B6635" s="1">
        <v>10</v>
      </c>
      <c r="C6635" s="1">
        <v>144</v>
      </c>
      <c r="D6635" s="1">
        <v>-0.91793999999999998</v>
      </c>
      <c r="E6635" s="1">
        <v>1.1206</v>
      </c>
      <c r="F6635" s="1">
        <v>-1.1694E-2</v>
      </c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</row>
    <row r="6636" spans="1:17" x14ac:dyDescent="0.25">
      <c r="A6636" t="str">
        <f t="shared" si="103"/>
        <v>10_145</v>
      </c>
      <c r="B6636" s="1">
        <v>10</v>
      </c>
      <c r="C6636" s="1">
        <v>145</v>
      </c>
      <c r="D6636" s="1">
        <v>-0.41560000000000002</v>
      </c>
      <c r="E6636" s="1">
        <v>1.1200000000000001</v>
      </c>
      <c r="F6636" s="1">
        <v>-1.2112E-2</v>
      </c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</row>
    <row r="6637" spans="1:17" x14ac:dyDescent="0.25">
      <c r="A6637" t="str">
        <f t="shared" si="103"/>
        <v>10_146</v>
      </c>
      <c r="B6637" s="1">
        <v>10</v>
      </c>
      <c r="C6637" s="1">
        <v>146</v>
      </c>
      <c r="D6637" s="1">
        <v>-0.92103999999999997</v>
      </c>
      <c r="E6637" s="1">
        <v>1.1194</v>
      </c>
      <c r="F6637" s="1">
        <v>-2.0077000000000001E-2</v>
      </c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</row>
    <row r="6638" spans="1:17" x14ac:dyDescent="0.25">
      <c r="A6638" t="str">
        <f t="shared" si="103"/>
        <v>10_147</v>
      </c>
      <c r="B6638" s="1">
        <v>10</v>
      </c>
      <c r="C6638" s="1">
        <v>147</v>
      </c>
      <c r="D6638" s="1">
        <v>-1.4357</v>
      </c>
      <c r="E6638" s="1">
        <v>1.1184000000000001</v>
      </c>
      <c r="F6638" s="1">
        <v>1.7361E-3</v>
      </c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</row>
    <row r="6639" spans="1:17" x14ac:dyDescent="0.25">
      <c r="A6639" t="str">
        <f t="shared" si="103"/>
        <v>10_148</v>
      </c>
      <c r="B6639" s="1">
        <v>10</v>
      </c>
      <c r="C6639" s="1">
        <v>148</v>
      </c>
      <c r="D6639" s="1">
        <v>-1.3827</v>
      </c>
      <c r="E6639" s="1">
        <v>1.1171</v>
      </c>
      <c r="F6639" s="1">
        <v>-1.5824999999999999E-2</v>
      </c>
      <c r="G6639" s="1"/>
      <c r="H6639" s="1"/>
      <c r="I6639" s="1"/>
      <c r="J6639" s="1"/>
      <c r="K6639" s="1"/>
      <c r="L6639" s="1"/>
      <c r="M6639" s="1"/>
      <c r="N6639" s="78"/>
      <c r="O6639" s="1"/>
      <c r="P6639" s="1"/>
      <c r="Q6639" s="1"/>
    </row>
    <row r="6640" spans="1:17" x14ac:dyDescent="0.25">
      <c r="A6640" t="str">
        <f t="shared" si="103"/>
        <v>10_149</v>
      </c>
      <c r="B6640" s="1">
        <v>10</v>
      </c>
      <c r="C6640" s="1">
        <v>149</v>
      </c>
      <c r="D6640" s="1">
        <v>-1.5578000000000001</v>
      </c>
      <c r="E6640" s="1">
        <v>1.1156999999999999</v>
      </c>
      <c r="F6640" s="1">
        <v>4.2528000000000002E-3</v>
      </c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</row>
    <row r="6641" spans="1:17" x14ac:dyDescent="0.25">
      <c r="A6641" t="str">
        <f t="shared" si="103"/>
        <v>10_150</v>
      </c>
      <c r="B6641" s="1">
        <v>10</v>
      </c>
      <c r="C6641" s="1">
        <v>150</v>
      </c>
      <c r="D6641" s="1">
        <v>-1.3484</v>
      </c>
      <c r="E6641" s="1">
        <v>1.1143000000000001</v>
      </c>
      <c r="F6641" s="1">
        <v>1.8093999999999999E-2</v>
      </c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</row>
    <row r="6642" spans="1:17" x14ac:dyDescent="0.25">
      <c r="A6642" t="str">
        <f t="shared" si="103"/>
        <v>10_151</v>
      </c>
      <c r="B6642" s="1">
        <v>10</v>
      </c>
      <c r="C6642" s="1">
        <v>151</v>
      </c>
      <c r="D6642" s="1">
        <v>-0.60719000000000001</v>
      </c>
      <c r="E6642" s="1">
        <v>1.1133999999999999</v>
      </c>
      <c r="F6642" s="1">
        <v>1.2692999999999999E-3</v>
      </c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</row>
    <row r="6643" spans="1:17" x14ac:dyDescent="0.25">
      <c r="A6643" t="str">
        <f t="shared" si="103"/>
        <v>10_152</v>
      </c>
      <c r="B6643" s="1">
        <v>10</v>
      </c>
      <c r="C6643" s="1">
        <v>152</v>
      </c>
      <c r="D6643" s="1">
        <v>-0.45084000000000002</v>
      </c>
      <c r="E6643" s="1">
        <v>1.1129</v>
      </c>
      <c r="F6643" s="1">
        <v>1.8976E-2</v>
      </c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</row>
    <row r="6644" spans="1:17" x14ac:dyDescent="0.25">
      <c r="A6644" t="str">
        <f t="shared" si="103"/>
        <v>10_153</v>
      </c>
      <c r="B6644" s="1">
        <v>10</v>
      </c>
      <c r="C6644" s="1">
        <v>153</v>
      </c>
      <c r="D6644" s="1">
        <v>-0.25583</v>
      </c>
      <c r="E6644" s="1">
        <v>1.1126</v>
      </c>
      <c r="F6644" s="1">
        <v>-7.3537000000000003E-3</v>
      </c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</row>
    <row r="6645" spans="1:17" x14ac:dyDescent="0.25">
      <c r="A6645" t="str">
        <f t="shared" si="103"/>
        <v>10_154</v>
      </c>
      <c r="B6645" s="1">
        <v>10</v>
      </c>
      <c r="C6645" s="1">
        <v>154</v>
      </c>
      <c r="D6645" s="1">
        <v>-4.265E-2</v>
      </c>
      <c r="E6645" s="1">
        <v>1.1122000000000001</v>
      </c>
      <c r="F6645" s="1">
        <v>1.4222E-2</v>
      </c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</row>
    <row r="6646" spans="1:17" x14ac:dyDescent="0.25">
      <c r="A6646" t="str">
        <f t="shared" si="103"/>
        <v>10_155</v>
      </c>
      <c r="B6646" s="1">
        <v>10</v>
      </c>
      <c r="C6646" s="1">
        <v>155</v>
      </c>
      <c r="D6646" s="1">
        <v>-0.34198000000000001</v>
      </c>
      <c r="E6646" s="1">
        <v>1.1119000000000001</v>
      </c>
      <c r="F6646" s="1">
        <v>2.6849E-3</v>
      </c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</row>
    <row r="6647" spans="1:17" x14ac:dyDescent="0.25">
      <c r="A6647" t="str">
        <f t="shared" si="103"/>
        <v>10_156</v>
      </c>
      <c r="B6647" s="1">
        <v>10</v>
      </c>
      <c r="C6647" s="1">
        <v>156</v>
      </c>
      <c r="D6647" s="1">
        <v>-0.29006999999999999</v>
      </c>
      <c r="E6647" s="1">
        <v>1.1115999999999999</v>
      </c>
      <c r="F6647" s="1">
        <v>2.7686999999999998E-3</v>
      </c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</row>
    <row r="6648" spans="1:17" x14ac:dyDescent="0.25">
      <c r="A6648" t="str">
        <f t="shared" si="103"/>
        <v>10_157</v>
      </c>
      <c r="B6648" s="1">
        <v>10</v>
      </c>
      <c r="C6648" s="1">
        <v>157</v>
      </c>
      <c r="D6648" s="1">
        <v>-0.26130999999999999</v>
      </c>
      <c r="E6648" s="1">
        <v>1.1111</v>
      </c>
      <c r="F6648" s="1">
        <v>-1.89E-2</v>
      </c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</row>
    <row r="6649" spans="1:17" x14ac:dyDescent="0.25">
      <c r="A6649" t="str">
        <f t="shared" si="103"/>
        <v>10_158</v>
      </c>
      <c r="B6649" s="1">
        <v>10</v>
      </c>
      <c r="C6649" s="1">
        <v>158</v>
      </c>
      <c r="D6649" s="1">
        <v>-6.7982000000000001E-2</v>
      </c>
      <c r="E6649" s="1">
        <v>1.111</v>
      </c>
      <c r="F6649" s="1">
        <v>-4.7986000000000001E-3</v>
      </c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</row>
    <row r="6650" spans="1:17" x14ac:dyDescent="0.25">
      <c r="A6650" t="str">
        <f t="shared" si="103"/>
        <v>10_159</v>
      </c>
      <c r="B6650" s="1">
        <v>10</v>
      </c>
      <c r="C6650" s="1">
        <v>159</v>
      </c>
      <c r="D6650" s="1">
        <v>0.24235999999999999</v>
      </c>
      <c r="E6650" s="1">
        <v>1.1112</v>
      </c>
      <c r="F6650" s="1">
        <v>-1.3908E-2</v>
      </c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</row>
    <row r="6651" spans="1:17" x14ac:dyDescent="0.25">
      <c r="A6651" t="str">
        <f t="shared" si="103"/>
        <v>10_160</v>
      </c>
      <c r="B6651" s="1">
        <v>10</v>
      </c>
      <c r="C6651" s="1">
        <v>160</v>
      </c>
      <c r="D6651" s="1">
        <v>0.49391000000000002</v>
      </c>
      <c r="E6651" s="1">
        <v>1.1114999999999999</v>
      </c>
      <c r="F6651" s="1">
        <v>-1.2110000000000001E-3</v>
      </c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</row>
    <row r="6652" spans="1:17" x14ac:dyDescent="0.25">
      <c r="A6652" t="str">
        <f t="shared" si="103"/>
        <v>10_161</v>
      </c>
      <c r="B6652" s="1">
        <v>10</v>
      </c>
      <c r="C6652" s="1">
        <v>161</v>
      </c>
      <c r="D6652" s="1">
        <v>0.37311</v>
      </c>
      <c r="E6652" s="1">
        <v>1.1119000000000001</v>
      </c>
      <c r="F6652" s="1">
        <v>1.7645000000000001E-2</v>
      </c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</row>
    <row r="6653" spans="1:17" x14ac:dyDescent="0.25">
      <c r="A6653" t="str">
        <f t="shared" si="103"/>
        <v>10_162</v>
      </c>
      <c r="B6653" s="1">
        <v>10</v>
      </c>
      <c r="C6653" s="1">
        <v>162</v>
      </c>
      <c r="D6653" s="1">
        <v>0.40276000000000001</v>
      </c>
      <c r="E6653" s="1">
        <v>1.1121000000000001</v>
      </c>
      <c r="F6653" s="1">
        <v>-1.7432000000000001E-3</v>
      </c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</row>
    <row r="6654" spans="1:17" x14ac:dyDescent="0.25">
      <c r="A6654" t="str">
        <f t="shared" si="103"/>
        <v>10_163</v>
      </c>
      <c r="B6654" s="1">
        <v>10</v>
      </c>
      <c r="C6654" s="1">
        <v>163</v>
      </c>
      <c r="D6654" s="1">
        <v>0.19988</v>
      </c>
      <c r="E6654" s="1">
        <v>1.1124000000000001</v>
      </c>
      <c r="F6654" s="1">
        <v>-6.6284999999999998E-3</v>
      </c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</row>
    <row r="6655" spans="1:17" x14ac:dyDescent="0.25">
      <c r="A6655" t="str">
        <f t="shared" si="103"/>
        <v>10_164</v>
      </c>
      <c r="B6655" s="1">
        <v>10</v>
      </c>
      <c r="C6655" s="1">
        <v>164</v>
      </c>
      <c r="D6655" s="1">
        <v>0.28428999999999999</v>
      </c>
      <c r="E6655" s="1">
        <v>1.1127</v>
      </c>
      <c r="F6655" s="1">
        <v>1.0097E-2</v>
      </c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</row>
    <row r="6656" spans="1:17" x14ac:dyDescent="0.25">
      <c r="A6656" t="str">
        <f t="shared" si="103"/>
        <v>10_165</v>
      </c>
      <c r="B6656" s="1">
        <v>10</v>
      </c>
      <c r="C6656" s="1">
        <v>165</v>
      </c>
      <c r="D6656" s="1">
        <v>0.39877000000000001</v>
      </c>
      <c r="E6656" s="1">
        <v>1.1129</v>
      </c>
      <c r="F6656" s="1">
        <v>7.5188999999999996E-4</v>
      </c>
      <c r="G6656" s="1"/>
      <c r="H6656" s="1"/>
      <c r="I6656" s="1"/>
      <c r="J6656" s="1"/>
      <c r="K6656" s="1"/>
      <c r="L6656" s="1"/>
      <c r="M6656" s="1"/>
      <c r="N6656" s="78"/>
      <c r="O6656" s="1"/>
      <c r="P6656" s="1"/>
      <c r="Q6656" s="1"/>
    </row>
    <row r="6657" spans="1:17" x14ac:dyDescent="0.25">
      <c r="A6657" t="str">
        <f t="shared" si="103"/>
        <v>10_166</v>
      </c>
      <c r="B6657" s="1">
        <v>10</v>
      </c>
      <c r="C6657" s="1">
        <v>166</v>
      </c>
      <c r="D6657" s="1">
        <v>-0.21417</v>
      </c>
      <c r="E6657" s="1">
        <v>1.113</v>
      </c>
      <c r="F6657" s="1">
        <v>-3.8221000000000002E-3</v>
      </c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</row>
    <row r="6658" spans="1:17" x14ac:dyDescent="0.25">
      <c r="A6658" t="str">
        <f t="shared" si="103"/>
        <v>10_167</v>
      </c>
      <c r="B6658" s="1">
        <v>10</v>
      </c>
      <c r="C6658" s="1">
        <v>167</v>
      </c>
      <c r="D6658" s="1">
        <v>-0.45844000000000001</v>
      </c>
      <c r="E6658" s="1">
        <v>1.1128</v>
      </c>
      <c r="F6658" s="1">
        <v>-5.8637000000000003E-3</v>
      </c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</row>
    <row r="6659" spans="1:17" x14ac:dyDescent="0.25">
      <c r="A6659" t="str">
        <f t="shared" ref="A6659:A6722" si="104">B6659&amp;"_"&amp;C6659</f>
        <v>10_168</v>
      </c>
      <c r="B6659" s="1">
        <v>10</v>
      </c>
      <c r="C6659" s="1">
        <v>168</v>
      </c>
      <c r="D6659" s="1">
        <v>-0.19539000000000001</v>
      </c>
      <c r="E6659" s="1">
        <v>1.1124000000000001</v>
      </c>
      <c r="F6659" s="1">
        <v>-1.3771E-2</v>
      </c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</row>
    <row r="6660" spans="1:17" x14ac:dyDescent="0.25">
      <c r="A6660" t="str">
        <f t="shared" si="104"/>
        <v>10_169</v>
      </c>
      <c r="B6660" s="1">
        <v>10</v>
      </c>
      <c r="C6660" s="1">
        <v>169</v>
      </c>
      <c r="D6660" s="1">
        <v>-0.59096000000000004</v>
      </c>
      <c r="E6660" s="1">
        <v>1.1119000000000001</v>
      </c>
      <c r="F6660" s="1">
        <v>1.7840999999999999E-2</v>
      </c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</row>
    <row r="6661" spans="1:17" x14ac:dyDescent="0.25">
      <c r="A6661" t="str">
        <f t="shared" si="104"/>
        <v>10_170</v>
      </c>
      <c r="B6661" s="1">
        <v>10</v>
      </c>
      <c r="C6661" s="1">
        <v>170</v>
      </c>
      <c r="D6661" s="1">
        <v>-1.3302</v>
      </c>
      <c r="E6661" s="1">
        <v>1.111</v>
      </c>
      <c r="F6661" s="1">
        <v>2.0299000000000001E-2</v>
      </c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</row>
    <row r="6662" spans="1:17" x14ac:dyDescent="0.25">
      <c r="A6662" t="str">
        <f t="shared" si="104"/>
        <v>10_171</v>
      </c>
      <c r="B6662" s="1">
        <v>10</v>
      </c>
      <c r="C6662" s="1">
        <v>171</v>
      </c>
      <c r="D6662" s="1">
        <v>-1.2558</v>
      </c>
      <c r="E6662" s="1">
        <v>1.1095999999999999</v>
      </c>
      <c r="F6662" s="1">
        <v>-1.0998000000000001E-2</v>
      </c>
      <c r="G6662" s="1"/>
      <c r="H6662" s="1"/>
      <c r="I6662" s="1"/>
      <c r="J6662" s="1"/>
      <c r="K6662" s="1"/>
      <c r="L6662" s="1"/>
      <c r="M6662" s="1"/>
      <c r="N6662" s="78"/>
      <c r="O6662" s="1"/>
      <c r="P6662" s="1"/>
      <c r="Q6662" s="1"/>
    </row>
    <row r="6663" spans="1:17" x14ac:dyDescent="0.25">
      <c r="A6663" t="str">
        <f t="shared" si="104"/>
        <v>10_172</v>
      </c>
      <c r="B6663" s="1">
        <v>10</v>
      </c>
      <c r="C6663" s="1">
        <v>172</v>
      </c>
      <c r="D6663" s="1">
        <v>-1.3845000000000001</v>
      </c>
      <c r="E6663" s="1">
        <v>1.1084000000000001</v>
      </c>
      <c r="F6663" s="1">
        <v>2.5562000000000001E-2</v>
      </c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</row>
    <row r="6664" spans="1:17" x14ac:dyDescent="0.25">
      <c r="A6664" t="str">
        <f t="shared" si="104"/>
        <v>10_173</v>
      </c>
      <c r="B6664" s="1">
        <v>10</v>
      </c>
      <c r="C6664" s="1">
        <v>173</v>
      </c>
      <c r="D6664" s="1">
        <v>-1.5737000000000001</v>
      </c>
      <c r="E6664" s="1">
        <v>1.1071</v>
      </c>
      <c r="F6664" s="1">
        <v>-1.9921000000000001E-2</v>
      </c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</row>
    <row r="6665" spans="1:17" x14ac:dyDescent="0.25">
      <c r="A6665" t="str">
        <f t="shared" si="104"/>
        <v>10_174</v>
      </c>
      <c r="B6665" s="1">
        <v>10</v>
      </c>
      <c r="C6665" s="1">
        <v>174</v>
      </c>
      <c r="D6665" s="1">
        <v>-1.5936999999999999</v>
      </c>
      <c r="E6665" s="1">
        <v>1.1055999999999999</v>
      </c>
      <c r="F6665" s="1">
        <v>5.5008000000000001E-3</v>
      </c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</row>
    <row r="6666" spans="1:17" x14ac:dyDescent="0.25">
      <c r="A6666" t="str">
        <f t="shared" si="104"/>
        <v>10_175</v>
      </c>
      <c r="B6666" s="1">
        <v>10</v>
      </c>
      <c r="C6666" s="1">
        <v>175</v>
      </c>
      <c r="D6666" s="1">
        <v>-1.6409</v>
      </c>
      <c r="E6666" s="1">
        <v>1.1041000000000001</v>
      </c>
      <c r="F6666" s="1">
        <v>-2.3008000000000001E-2</v>
      </c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</row>
    <row r="6667" spans="1:17" x14ac:dyDescent="0.25">
      <c r="A6667" t="str">
        <f t="shared" si="104"/>
        <v>10_176</v>
      </c>
      <c r="B6667" s="1">
        <v>10</v>
      </c>
      <c r="C6667" s="1">
        <v>176</v>
      </c>
      <c r="D6667" s="1">
        <v>-1.9559</v>
      </c>
      <c r="E6667" s="1">
        <v>1.1027</v>
      </c>
      <c r="F6667" s="1">
        <v>-2.1676999999999998E-2</v>
      </c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</row>
    <row r="6668" spans="1:17" x14ac:dyDescent="0.25">
      <c r="A6668" t="str">
        <f t="shared" si="104"/>
        <v>10_177</v>
      </c>
      <c r="B6668" s="1">
        <v>10</v>
      </c>
      <c r="C6668" s="1">
        <v>177</v>
      </c>
      <c r="D6668" s="1">
        <v>-1.9120999999999999</v>
      </c>
      <c r="E6668" s="1">
        <v>1.1009</v>
      </c>
      <c r="F6668" s="1">
        <v>-1.5793999999999999E-2</v>
      </c>
      <c r="G6668" s="1"/>
      <c r="H6668" s="1"/>
      <c r="I6668" s="1"/>
      <c r="J6668" s="1"/>
      <c r="K6668" s="1"/>
      <c r="L6668" s="1"/>
      <c r="M6668" s="1"/>
      <c r="N6668" s="78"/>
      <c r="O6668" s="1"/>
      <c r="P6668" s="1"/>
      <c r="Q6668" s="1"/>
    </row>
    <row r="6669" spans="1:17" x14ac:dyDescent="0.25">
      <c r="A6669" t="str">
        <f t="shared" si="104"/>
        <v>10_178</v>
      </c>
      <c r="B6669" s="1">
        <v>10</v>
      </c>
      <c r="C6669" s="1">
        <v>178</v>
      </c>
      <c r="D6669" s="1">
        <v>-2.0406</v>
      </c>
      <c r="E6669" s="1">
        <v>1.099</v>
      </c>
      <c r="F6669" s="1">
        <v>8.4591000000000004E-5</v>
      </c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</row>
    <row r="6670" spans="1:17" x14ac:dyDescent="0.25">
      <c r="A6670" t="str">
        <f t="shared" si="104"/>
        <v>10_179</v>
      </c>
      <c r="B6670" s="1">
        <v>10</v>
      </c>
      <c r="C6670" s="1">
        <v>179</v>
      </c>
      <c r="D6670" s="1">
        <v>-2.7157</v>
      </c>
      <c r="E6670" s="1">
        <v>1.0969</v>
      </c>
      <c r="F6670" s="1">
        <v>-2.5661E-2</v>
      </c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</row>
    <row r="6671" spans="1:17" x14ac:dyDescent="0.25">
      <c r="A6671" t="str">
        <f t="shared" si="104"/>
        <v>10_180</v>
      </c>
      <c r="B6671" s="1">
        <v>10</v>
      </c>
      <c r="C6671" s="1">
        <v>180</v>
      </c>
      <c r="D6671" s="1">
        <v>-2.4691999999999998</v>
      </c>
      <c r="E6671" s="1">
        <v>1.0946</v>
      </c>
      <c r="F6671" s="1">
        <v>-2.8792000000000002E-2</v>
      </c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</row>
    <row r="6672" spans="1:17" x14ac:dyDescent="0.25">
      <c r="A6672" t="str">
        <f t="shared" si="104"/>
        <v>10_181</v>
      </c>
      <c r="B6672" s="1">
        <v>10</v>
      </c>
      <c r="C6672" s="1">
        <v>181</v>
      </c>
      <c r="D6672" s="1">
        <v>-2.5575999999999999</v>
      </c>
      <c r="E6672" s="1">
        <v>1.0923</v>
      </c>
      <c r="F6672" s="1">
        <v>1.7734000000000001E-3</v>
      </c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</row>
    <row r="6673" spans="1:17" x14ac:dyDescent="0.25">
      <c r="A6673" t="str">
        <f t="shared" si="104"/>
        <v>10_182</v>
      </c>
      <c r="B6673" s="1">
        <v>10</v>
      </c>
      <c r="C6673" s="1">
        <v>182</v>
      </c>
      <c r="D6673" s="1">
        <v>-2.1934</v>
      </c>
      <c r="E6673" s="1">
        <v>1.0903</v>
      </c>
      <c r="F6673" s="1">
        <v>2.5314E-2</v>
      </c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</row>
    <row r="6674" spans="1:17" x14ac:dyDescent="0.25">
      <c r="A6674" t="str">
        <f t="shared" si="104"/>
        <v>10_183</v>
      </c>
      <c r="B6674" s="1">
        <v>10</v>
      </c>
      <c r="C6674" s="1">
        <v>183</v>
      </c>
      <c r="D6674" s="1">
        <v>-2.238</v>
      </c>
      <c r="E6674" s="1">
        <v>1.0882000000000001</v>
      </c>
      <c r="F6674" s="1">
        <v>-1.4026E-2</v>
      </c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</row>
    <row r="6675" spans="1:17" x14ac:dyDescent="0.25">
      <c r="A6675" t="str">
        <f t="shared" si="104"/>
        <v>10_184</v>
      </c>
      <c r="B6675" s="1">
        <v>10</v>
      </c>
      <c r="C6675" s="1">
        <v>184</v>
      </c>
      <c r="D6675" s="1">
        <v>-2.0552000000000001</v>
      </c>
      <c r="E6675" s="1">
        <v>1.0863</v>
      </c>
      <c r="F6675" s="1">
        <v>-2.6515000000000002E-3</v>
      </c>
      <c r="G6675" s="1"/>
      <c r="H6675" s="1"/>
      <c r="I6675" s="1"/>
      <c r="J6675" s="1"/>
      <c r="K6675" s="1"/>
      <c r="L6675" s="78"/>
      <c r="M6675" s="1"/>
      <c r="N6675" s="1"/>
      <c r="O6675" s="1"/>
      <c r="P6675" s="1"/>
      <c r="Q6675" s="1"/>
    </row>
    <row r="6676" spans="1:17" x14ac:dyDescent="0.25">
      <c r="A6676" t="str">
        <f t="shared" si="104"/>
        <v>10_185</v>
      </c>
      <c r="B6676" s="1">
        <v>10</v>
      </c>
      <c r="C6676" s="1">
        <v>185</v>
      </c>
      <c r="D6676" s="1">
        <v>-1.8686</v>
      </c>
      <c r="E6676" s="1">
        <v>1.0845</v>
      </c>
      <c r="F6676" s="1">
        <v>5.4050000000000001E-3</v>
      </c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</row>
    <row r="6677" spans="1:17" x14ac:dyDescent="0.25">
      <c r="A6677" t="str">
        <f t="shared" si="104"/>
        <v>10_186</v>
      </c>
      <c r="B6677" s="1">
        <v>10</v>
      </c>
      <c r="C6677" s="1">
        <v>186</v>
      </c>
      <c r="D6677" s="1">
        <v>-1.7906</v>
      </c>
      <c r="E6677" s="1">
        <v>1.0828</v>
      </c>
      <c r="F6677" s="1">
        <v>-1.9165999999999999E-2</v>
      </c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</row>
    <row r="6678" spans="1:17" x14ac:dyDescent="0.25">
      <c r="A6678" t="str">
        <f t="shared" si="104"/>
        <v>10_187</v>
      </c>
      <c r="B6678" s="1">
        <v>10</v>
      </c>
      <c r="C6678" s="1">
        <v>187</v>
      </c>
      <c r="D6678" s="1">
        <v>-1.3880999999999999</v>
      </c>
      <c r="E6678" s="1">
        <v>1.0813999999999999</v>
      </c>
      <c r="F6678" s="1">
        <v>2.0986000000000001E-2</v>
      </c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</row>
    <row r="6679" spans="1:17" x14ac:dyDescent="0.25">
      <c r="A6679" t="str">
        <f t="shared" si="104"/>
        <v>10_188</v>
      </c>
      <c r="B6679" s="1">
        <v>10</v>
      </c>
      <c r="C6679" s="1">
        <v>188</v>
      </c>
      <c r="D6679" s="1">
        <v>-0.87109999999999999</v>
      </c>
      <c r="E6679" s="1">
        <v>1.0804</v>
      </c>
      <c r="F6679" s="1">
        <v>1.6362999999999999E-2</v>
      </c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</row>
    <row r="6680" spans="1:17" x14ac:dyDescent="0.25">
      <c r="A6680" t="str">
        <f t="shared" si="104"/>
        <v>10_189</v>
      </c>
      <c r="B6680" s="1">
        <v>10</v>
      </c>
      <c r="C6680" s="1">
        <v>189</v>
      </c>
      <c r="D6680" s="1">
        <v>-0.75907999999999998</v>
      </c>
      <c r="E6680" s="1">
        <v>1.0795999999999999</v>
      </c>
      <c r="F6680" s="1">
        <v>-1.1442000000000001E-2</v>
      </c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</row>
    <row r="6681" spans="1:17" x14ac:dyDescent="0.25">
      <c r="A6681" t="str">
        <f t="shared" si="104"/>
        <v>10_190</v>
      </c>
      <c r="B6681" s="1">
        <v>10</v>
      </c>
      <c r="C6681" s="1">
        <v>190</v>
      </c>
      <c r="D6681" s="1">
        <v>-0.80601</v>
      </c>
      <c r="E6681" s="1">
        <v>1.079</v>
      </c>
      <c r="F6681" s="1">
        <v>-1.3859E-2</v>
      </c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</row>
    <row r="6682" spans="1:17" x14ac:dyDescent="0.25">
      <c r="A6682" t="str">
        <f t="shared" si="104"/>
        <v>10_191</v>
      </c>
      <c r="B6682" s="1">
        <v>10</v>
      </c>
      <c r="C6682" s="1">
        <v>191</v>
      </c>
      <c r="D6682" s="1">
        <v>-0.21840000000000001</v>
      </c>
      <c r="E6682" s="1">
        <v>1.0785</v>
      </c>
      <c r="F6682" s="1">
        <v>1.2211E-2</v>
      </c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</row>
    <row r="6683" spans="1:17" x14ac:dyDescent="0.25">
      <c r="A6683" t="str">
        <f t="shared" si="104"/>
        <v>10_192</v>
      </c>
      <c r="B6683" s="1">
        <v>10</v>
      </c>
      <c r="C6683" s="1">
        <v>192</v>
      </c>
      <c r="D6683" s="1">
        <v>-0.34272999999999998</v>
      </c>
      <c r="E6683" s="1">
        <v>1.0783</v>
      </c>
      <c r="F6683" s="1">
        <v>-1.1188E-2</v>
      </c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</row>
    <row r="6684" spans="1:17" x14ac:dyDescent="0.25">
      <c r="A6684" t="str">
        <f t="shared" si="104"/>
        <v>10_193</v>
      </c>
      <c r="B6684" s="1">
        <v>10</v>
      </c>
      <c r="C6684" s="1">
        <v>193</v>
      </c>
      <c r="D6684" s="1">
        <v>-0.35687000000000002</v>
      </c>
      <c r="E6684" s="1">
        <v>1.0779000000000001</v>
      </c>
      <c r="F6684" s="1">
        <v>-5.1805000000000002E-3</v>
      </c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</row>
    <row r="6685" spans="1:17" x14ac:dyDescent="0.25">
      <c r="A6685" t="str">
        <f t="shared" si="104"/>
        <v>10_194</v>
      </c>
      <c r="B6685" s="1">
        <v>10</v>
      </c>
      <c r="C6685" s="1">
        <v>194</v>
      </c>
      <c r="D6685" s="1">
        <v>-0.47567999999999999</v>
      </c>
      <c r="E6685" s="1">
        <v>1.0774999999999999</v>
      </c>
      <c r="F6685" s="1">
        <v>9.7222000000000003E-3</v>
      </c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</row>
    <row r="6686" spans="1:17" x14ac:dyDescent="0.25">
      <c r="A6686" t="str">
        <f t="shared" si="104"/>
        <v>10_195</v>
      </c>
      <c r="B6686" s="1">
        <v>10</v>
      </c>
      <c r="C6686" s="1">
        <v>195</v>
      </c>
      <c r="D6686" s="1">
        <v>-0.63968999999999998</v>
      </c>
      <c r="E6686" s="1">
        <v>1.0770999999999999</v>
      </c>
      <c r="F6686" s="1">
        <v>2.7333E-2</v>
      </c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</row>
    <row r="6687" spans="1:17" x14ac:dyDescent="0.25">
      <c r="A6687" t="str">
        <f t="shared" si="104"/>
        <v>10_196</v>
      </c>
      <c r="B6687" s="1">
        <v>10</v>
      </c>
      <c r="C6687" s="1">
        <v>196</v>
      </c>
      <c r="D6687" s="1">
        <v>-0.99665000000000004</v>
      </c>
      <c r="E6687" s="1">
        <v>1.0763</v>
      </c>
      <c r="F6687" s="1">
        <v>6.7286999999999998E-3</v>
      </c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</row>
    <row r="6688" spans="1:17" x14ac:dyDescent="0.25">
      <c r="A6688" t="str">
        <f t="shared" si="104"/>
        <v>10_197</v>
      </c>
      <c r="B6688" s="1">
        <v>10</v>
      </c>
      <c r="C6688" s="1">
        <v>197</v>
      </c>
      <c r="D6688" s="1">
        <v>-1.0242</v>
      </c>
      <c r="E6688" s="1">
        <v>1.0753999999999999</v>
      </c>
      <c r="F6688" s="1">
        <v>1.4829999999999999E-2</v>
      </c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</row>
    <row r="6689" spans="1:17" x14ac:dyDescent="0.25">
      <c r="A6689" t="str">
        <f t="shared" si="104"/>
        <v>10_198</v>
      </c>
      <c r="B6689" s="1">
        <v>10</v>
      </c>
      <c r="C6689" s="1">
        <v>198</v>
      </c>
      <c r="D6689" s="1">
        <v>-0.80825999999999998</v>
      </c>
      <c r="E6689" s="1">
        <v>1.0744</v>
      </c>
      <c r="F6689" s="1">
        <v>1.2839E-2</v>
      </c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</row>
    <row r="6690" spans="1:17" x14ac:dyDescent="0.25">
      <c r="A6690" t="str">
        <f t="shared" si="104"/>
        <v>10_199</v>
      </c>
      <c r="B6690" s="1">
        <v>10</v>
      </c>
      <c r="C6690" s="1">
        <v>199</v>
      </c>
      <c r="D6690" s="1">
        <v>-0.70091000000000003</v>
      </c>
      <c r="E6690" s="1">
        <v>1.0738000000000001</v>
      </c>
      <c r="F6690" s="1">
        <v>-1.5575999999999999E-3</v>
      </c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</row>
    <row r="6691" spans="1:17" x14ac:dyDescent="0.25">
      <c r="A6691" t="str">
        <f t="shared" si="104"/>
        <v>10_200</v>
      </c>
      <c r="B6691" s="1">
        <v>10</v>
      </c>
      <c r="C6691" s="1">
        <v>200</v>
      </c>
      <c r="D6691" s="1">
        <v>-0.93962999999999997</v>
      </c>
      <c r="E6691" s="1">
        <v>1.0731999999999999</v>
      </c>
      <c r="F6691" s="1">
        <v>-1.1993999999999999E-2</v>
      </c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</row>
    <row r="6692" spans="1:17" x14ac:dyDescent="0.25">
      <c r="A6692" t="str">
        <f t="shared" si="104"/>
        <v>10_201</v>
      </c>
      <c r="B6692" s="1">
        <v>10</v>
      </c>
      <c r="C6692" s="1">
        <v>201</v>
      </c>
      <c r="D6692" s="1">
        <v>-1.2658</v>
      </c>
      <c r="E6692" s="1">
        <v>1.0721000000000001</v>
      </c>
      <c r="F6692" s="1">
        <v>-2.3202E-2</v>
      </c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</row>
    <row r="6693" spans="1:17" x14ac:dyDescent="0.25">
      <c r="A6693" t="str">
        <f t="shared" si="104"/>
        <v>10_202</v>
      </c>
      <c r="B6693" s="1">
        <v>10</v>
      </c>
      <c r="C6693" s="1">
        <v>202</v>
      </c>
      <c r="D6693" s="1">
        <v>-0.98123000000000005</v>
      </c>
      <c r="E6693" s="1">
        <v>1.0710999999999999</v>
      </c>
      <c r="F6693" s="1">
        <v>2.0684000000000001E-2</v>
      </c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</row>
    <row r="6694" spans="1:17" x14ac:dyDescent="0.25">
      <c r="A6694" t="str">
        <f t="shared" si="104"/>
        <v>10_203</v>
      </c>
      <c r="B6694" s="1">
        <v>10</v>
      </c>
      <c r="C6694" s="1">
        <v>203</v>
      </c>
      <c r="D6694" s="1">
        <v>-1.2496</v>
      </c>
      <c r="E6694" s="1">
        <v>1.0702</v>
      </c>
      <c r="F6694" s="1">
        <v>7.6988000000000002E-5</v>
      </c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</row>
    <row r="6695" spans="1:17" x14ac:dyDescent="0.25">
      <c r="A6695" t="str">
        <f t="shared" si="104"/>
        <v>10_204</v>
      </c>
      <c r="B6695" s="1">
        <v>10</v>
      </c>
      <c r="C6695" s="1">
        <v>204</v>
      </c>
      <c r="D6695" s="1">
        <v>-1.0988</v>
      </c>
      <c r="E6695" s="1">
        <v>1.0691999999999999</v>
      </c>
      <c r="F6695" s="1">
        <v>1.7919000000000001E-2</v>
      </c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</row>
    <row r="6696" spans="1:17" x14ac:dyDescent="0.25">
      <c r="A6696" t="str">
        <f t="shared" si="104"/>
        <v>10_205</v>
      </c>
      <c r="B6696" s="1">
        <v>10</v>
      </c>
      <c r="C6696" s="1">
        <v>205</v>
      </c>
      <c r="D6696" s="1">
        <v>-1.3523000000000001</v>
      </c>
      <c r="E6696" s="1">
        <v>1.0681</v>
      </c>
      <c r="F6696" s="1">
        <v>1.7144E-2</v>
      </c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</row>
    <row r="6697" spans="1:17" x14ac:dyDescent="0.25">
      <c r="A6697" t="str">
        <f t="shared" si="104"/>
        <v>10_206</v>
      </c>
      <c r="B6697" s="1">
        <v>10</v>
      </c>
      <c r="C6697" s="1">
        <v>206</v>
      </c>
      <c r="D6697" s="1">
        <v>-1.599</v>
      </c>
      <c r="E6697" s="1">
        <v>1.0667</v>
      </c>
      <c r="F6697" s="1">
        <v>-1.0932000000000001E-2</v>
      </c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</row>
    <row r="6698" spans="1:17" x14ac:dyDescent="0.25">
      <c r="A6698" t="str">
        <f t="shared" si="104"/>
        <v>10_207</v>
      </c>
      <c r="B6698" s="1">
        <v>10</v>
      </c>
      <c r="C6698" s="1">
        <v>207</v>
      </c>
      <c r="D6698" s="1">
        <v>-1.6152</v>
      </c>
      <c r="E6698" s="1">
        <v>1.0652999999999999</v>
      </c>
      <c r="F6698" s="1">
        <v>-3.2485999999999999E-3</v>
      </c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</row>
    <row r="6699" spans="1:17" x14ac:dyDescent="0.25">
      <c r="A6699" t="str">
        <f t="shared" si="104"/>
        <v>10_208</v>
      </c>
      <c r="B6699" s="1">
        <v>10</v>
      </c>
      <c r="C6699" s="1">
        <v>208</v>
      </c>
      <c r="D6699" s="1">
        <v>-1.4964</v>
      </c>
      <c r="E6699" s="1">
        <v>1.0641</v>
      </c>
      <c r="F6699" s="1">
        <v>-1.1338000000000001E-2</v>
      </c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</row>
    <row r="6700" spans="1:17" x14ac:dyDescent="0.25">
      <c r="A6700" t="str">
        <f t="shared" si="104"/>
        <v>10_209</v>
      </c>
      <c r="B6700" s="1">
        <v>10</v>
      </c>
      <c r="C6700" s="1">
        <v>209</v>
      </c>
      <c r="D6700" s="1">
        <v>-2.0602</v>
      </c>
      <c r="E6700" s="1">
        <v>1.0626</v>
      </c>
      <c r="F6700" s="1">
        <v>-2.7719000000000001E-2</v>
      </c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</row>
    <row r="6701" spans="1:17" x14ac:dyDescent="0.25">
      <c r="A6701" t="str">
        <f t="shared" si="104"/>
        <v>10_210</v>
      </c>
      <c r="B6701" s="1">
        <v>10</v>
      </c>
      <c r="C6701" s="1">
        <v>210</v>
      </c>
      <c r="D6701" s="1">
        <v>-1.8286</v>
      </c>
      <c r="E6701" s="1">
        <v>1.0609999999999999</v>
      </c>
      <c r="F6701" s="1">
        <v>-3.7125999999999999E-3</v>
      </c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</row>
    <row r="6702" spans="1:17" x14ac:dyDescent="0.25">
      <c r="A6702" t="str">
        <f t="shared" si="104"/>
        <v>10_211</v>
      </c>
      <c r="B6702" s="1">
        <v>10</v>
      </c>
      <c r="C6702" s="1">
        <v>211</v>
      </c>
      <c r="D6702" s="1">
        <v>-2.1006999999999998</v>
      </c>
      <c r="E6702" s="1">
        <v>1.0590999999999999</v>
      </c>
      <c r="F6702" s="1">
        <v>-2.5340999999999999E-2</v>
      </c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</row>
    <row r="6703" spans="1:17" x14ac:dyDescent="0.25">
      <c r="A6703" t="str">
        <f t="shared" si="104"/>
        <v>10_212</v>
      </c>
      <c r="B6703" s="1">
        <v>10</v>
      </c>
      <c r="C6703" s="1">
        <v>212</v>
      </c>
      <c r="D6703" s="1">
        <v>-2.6234999999999999</v>
      </c>
      <c r="E6703" s="1">
        <v>1.0569999999999999</v>
      </c>
      <c r="F6703" s="1">
        <v>-2.7566999999999999E-3</v>
      </c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</row>
    <row r="6704" spans="1:17" x14ac:dyDescent="0.25">
      <c r="A6704" t="str">
        <f t="shared" si="104"/>
        <v>10_213</v>
      </c>
      <c r="B6704" s="1">
        <v>10</v>
      </c>
      <c r="C6704" s="1">
        <v>213</v>
      </c>
      <c r="D6704" s="1">
        <v>-2.7806000000000002</v>
      </c>
      <c r="E6704" s="1">
        <v>1.0545</v>
      </c>
      <c r="F6704" s="1">
        <v>-7.9673999999999995E-3</v>
      </c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</row>
    <row r="6705" spans="1:17" x14ac:dyDescent="0.25">
      <c r="A6705" t="str">
        <f t="shared" si="104"/>
        <v>10_214</v>
      </c>
      <c r="B6705" s="1">
        <v>10</v>
      </c>
      <c r="C6705" s="1">
        <v>214</v>
      </c>
      <c r="D6705" s="1">
        <v>-2.3107000000000002</v>
      </c>
      <c r="E6705" s="1">
        <v>1.0523</v>
      </c>
      <c r="F6705" s="1">
        <v>1.0215E-2</v>
      </c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</row>
    <row r="6706" spans="1:17" x14ac:dyDescent="0.25">
      <c r="A6706" t="str">
        <f t="shared" si="104"/>
        <v>10_215</v>
      </c>
      <c r="B6706" s="1">
        <v>10</v>
      </c>
      <c r="C6706" s="1">
        <v>215</v>
      </c>
      <c r="D6706" s="1">
        <v>-2.4491000000000001</v>
      </c>
      <c r="E6706" s="1">
        <v>1.0502</v>
      </c>
      <c r="F6706" s="1">
        <v>-2.1076999999999999E-2</v>
      </c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</row>
    <row r="6707" spans="1:17" x14ac:dyDescent="0.25">
      <c r="A6707" t="str">
        <f t="shared" si="104"/>
        <v>10_216</v>
      </c>
      <c r="B6707" s="1">
        <v>10</v>
      </c>
      <c r="C6707" s="1">
        <v>216</v>
      </c>
      <c r="D6707" s="1">
        <v>-2.8942000000000001</v>
      </c>
      <c r="E6707" s="1">
        <v>1.0478000000000001</v>
      </c>
      <c r="F6707" s="1">
        <v>-2.2690999999999999E-2</v>
      </c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</row>
    <row r="6708" spans="1:17" x14ac:dyDescent="0.25">
      <c r="A6708" t="str">
        <f t="shared" si="104"/>
        <v>10_217</v>
      </c>
      <c r="B6708" s="1">
        <v>10</v>
      </c>
      <c r="C6708" s="1">
        <v>217</v>
      </c>
      <c r="D6708" s="1">
        <v>-3.0396000000000001</v>
      </c>
      <c r="E6708" s="1">
        <v>1.0451999999999999</v>
      </c>
      <c r="F6708" s="1">
        <v>-3.3752999999999998E-2</v>
      </c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</row>
    <row r="6709" spans="1:17" x14ac:dyDescent="0.25">
      <c r="A6709" t="str">
        <f t="shared" si="104"/>
        <v>10_218</v>
      </c>
      <c r="B6709" s="1">
        <v>10</v>
      </c>
      <c r="C6709" s="1">
        <v>218</v>
      </c>
      <c r="D6709" s="1">
        <v>-3.883</v>
      </c>
      <c r="E6709" s="1">
        <v>1.0423</v>
      </c>
      <c r="F6709" s="1">
        <v>-4.0511999999999999E-2</v>
      </c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</row>
    <row r="6710" spans="1:17" x14ac:dyDescent="0.25">
      <c r="A6710" t="str">
        <f t="shared" si="104"/>
        <v>10_219</v>
      </c>
      <c r="B6710" s="1">
        <v>10</v>
      </c>
      <c r="C6710" s="1">
        <v>219</v>
      </c>
      <c r="D6710" s="1">
        <v>-3.6789999999999998</v>
      </c>
      <c r="E6710" s="1">
        <v>1.0390999999999999</v>
      </c>
      <c r="F6710" s="1">
        <v>1.8622E-2</v>
      </c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</row>
    <row r="6711" spans="1:17" x14ac:dyDescent="0.25">
      <c r="A6711" t="str">
        <f t="shared" si="104"/>
        <v>10_220</v>
      </c>
      <c r="B6711" s="1">
        <v>10</v>
      </c>
      <c r="C6711" s="1">
        <v>220</v>
      </c>
      <c r="D6711" s="1">
        <v>-3.0945999999999998</v>
      </c>
      <c r="E6711" s="1">
        <v>1.0362</v>
      </c>
      <c r="F6711" s="1">
        <v>3.2177999999999998E-3</v>
      </c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</row>
    <row r="6712" spans="1:17" x14ac:dyDescent="0.25">
      <c r="A6712" t="str">
        <f t="shared" si="104"/>
        <v>10_221</v>
      </c>
      <c r="B6712" s="1">
        <v>10</v>
      </c>
      <c r="C6712" s="1">
        <v>221</v>
      </c>
      <c r="D6712" s="1">
        <v>-3.3148</v>
      </c>
      <c r="E6712" s="1">
        <v>1.0333000000000001</v>
      </c>
      <c r="F6712" s="1">
        <v>-2.4638E-2</v>
      </c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</row>
    <row r="6713" spans="1:17" x14ac:dyDescent="0.25">
      <c r="A6713" t="str">
        <f t="shared" si="104"/>
        <v>10_222</v>
      </c>
      <c r="B6713" s="1">
        <v>10</v>
      </c>
      <c r="C6713" s="1">
        <v>222</v>
      </c>
      <c r="D6713" s="1">
        <v>-3.1983999999999999</v>
      </c>
      <c r="E6713" s="1">
        <v>1.0306</v>
      </c>
      <c r="F6713" s="1">
        <v>-1.0834999999999999E-2</v>
      </c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</row>
    <row r="6714" spans="1:17" x14ac:dyDescent="0.25">
      <c r="A6714" t="str">
        <f t="shared" si="104"/>
        <v>10_223</v>
      </c>
      <c r="B6714" s="1">
        <v>10</v>
      </c>
      <c r="C6714" s="1">
        <v>223</v>
      </c>
      <c r="D6714" s="1">
        <v>-3.0796999999999999</v>
      </c>
      <c r="E6714" s="1">
        <v>1.028</v>
      </c>
      <c r="F6714" s="1">
        <v>1.3318E-3</v>
      </c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</row>
    <row r="6715" spans="1:17" x14ac:dyDescent="0.25">
      <c r="A6715" t="str">
        <f t="shared" si="104"/>
        <v>10_224</v>
      </c>
      <c r="B6715" s="1">
        <v>10</v>
      </c>
      <c r="C6715" s="1">
        <v>224</v>
      </c>
      <c r="D6715" s="1">
        <v>-3.0057999999999998</v>
      </c>
      <c r="E6715" s="1">
        <v>1.0251999999999999</v>
      </c>
      <c r="F6715" s="1">
        <v>-5.5303000000000004E-4</v>
      </c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</row>
    <row r="6716" spans="1:17" x14ac:dyDescent="0.25">
      <c r="A6716" t="str">
        <f t="shared" si="104"/>
        <v>10_225</v>
      </c>
      <c r="B6716" s="1">
        <v>10</v>
      </c>
      <c r="C6716" s="1">
        <v>225</v>
      </c>
      <c r="D6716" s="1">
        <v>-2.8549000000000002</v>
      </c>
      <c r="E6716" s="1">
        <v>1.0227999999999999</v>
      </c>
      <c r="F6716" s="1">
        <v>-2.2012E-2</v>
      </c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</row>
    <row r="6717" spans="1:17" x14ac:dyDescent="0.25">
      <c r="A6717" t="str">
        <f t="shared" si="104"/>
        <v>10_226</v>
      </c>
      <c r="B6717" s="1">
        <v>10</v>
      </c>
      <c r="C6717" s="1">
        <v>226</v>
      </c>
      <c r="D6717" s="1">
        <v>-2.8593999999999999</v>
      </c>
      <c r="E6717" s="1">
        <v>1.0204</v>
      </c>
      <c r="F6717" s="1">
        <v>6.0886999999999998E-3</v>
      </c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</row>
    <row r="6718" spans="1:17" x14ac:dyDescent="0.25">
      <c r="A6718" t="str">
        <f t="shared" si="104"/>
        <v>10_227</v>
      </c>
      <c r="B6718" s="1">
        <v>10</v>
      </c>
      <c r="C6718" s="1">
        <v>227</v>
      </c>
      <c r="D6718" s="1">
        <v>-3.0013999999999998</v>
      </c>
      <c r="E6718" s="1">
        <v>1.018</v>
      </c>
      <c r="F6718" s="1">
        <v>1.2389000000000001E-2</v>
      </c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</row>
    <row r="6719" spans="1:17" x14ac:dyDescent="0.25">
      <c r="A6719" t="str">
        <f t="shared" si="104"/>
        <v>10_228</v>
      </c>
      <c r="B6719" s="1">
        <v>10</v>
      </c>
      <c r="C6719" s="1">
        <v>228</v>
      </c>
      <c r="D6719" s="1">
        <v>-2.6337999999999999</v>
      </c>
      <c r="E6719" s="1">
        <v>1.0156000000000001</v>
      </c>
      <c r="F6719" s="1">
        <v>2.1163999999999999E-2</v>
      </c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</row>
    <row r="6720" spans="1:17" x14ac:dyDescent="0.25">
      <c r="A6720" t="str">
        <f t="shared" si="104"/>
        <v>10_229</v>
      </c>
      <c r="B6720" s="1">
        <v>10</v>
      </c>
      <c r="C6720" s="1">
        <v>229</v>
      </c>
      <c r="D6720" s="1">
        <v>-2.9138000000000002</v>
      </c>
      <c r="E6720" s="1">
        <v>1.0134000000000001</v>
      </c>
      <c r="F6720" s="1">
        <v>3.3730000000000001E-3</v>
      </c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</row>
    <row r="6721" spans="1:17" x14ac:dyDescent="0.25">
      <c r="A6721" t="str">
        <f t="shared" si="104"/>
        <v>10_230</v>
      </c>
      <c r="B6721" s="1">
        <v>10</v>
      </c>
      <c r="C6721" s="1">
        <v>230</v>
      </c>
      <c r="D6721" s="1">
        <v>-2.8068</v>
      </c>
      <c r="E6721" s="1">
        <v>1.0109999999999999</v>
      </c>
      <c r="F6721" s="1">
        <v>6.3661999999999998E-3</v>
      </c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</row>
    <row r="6722" spans="1:17" x14ac:dyDescent="0.25">
      <c r="A6722" t="str">
        <f t="shared" si="104"/>
        <v>10_231</v>
      </c>
      <c r="B6722" s="1">
        <v>10</v>
      </c>
      <c r="C6722" s="1">
        <v>231</v>
      </c>
      <c r="D6722" s="1">
        <v>-2.5402</v>
      </c>
      <c r="E6722" s="1">
        <v>1.0086999999999999</v>
      </c>
      <c r="F6722" s="1">
        <v>1.3146E-3</v>
      </c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</row>
    <row r="6723" spans="1:17" x14ac:dyDescent="0.25">
      <c r="A6723" t="str">
        <f t="shared" ref="A6723:A6786" si="105">B6723&amp;"_"&amp;C6723</f>
        <v>10_232</v>
      </c>
      <c r="B6723" s="1">
        <v>10</v>
      </c>
      <c r="C6723" s="1">
        <v>232</v>
      </c>
      <c r="D6723" s="1">
        <v>-2.5064000000000002</v>
      </c>
      <c r="E6723" s="1">
        <v>1.0065999999999999</v>
      </c>
      <c r="F6723" s="1">
        <v>-7.9114000000000007E-3</v>
      </c>
      <c r="G6723" s="1"/>
      <c r="H6723" s="1"/>
      <c r="I6723" s="1"/>
      <c r="J6723" s="1"/>
      <c r="K6723" s="1"/>
      <c r="L6723" s="1"/>
      <c r="M6723" s="1"/>
      <c r="N6723" s="78"/>
      <c r="O6723" s="1"/>
      <c r="P6723" s="1"/>
      <c r="Q6723" s="1"/>
    </row>
    <row r="6724" spans="1:17" x14ac:dyDescent="0.25">
      <c r="A6724" t="str">
        <f t="shared" si="105"/>
        <v>10_233</v>
      </c>
      <c r="B6724" s="1">
        <v>10</v>
      </c>
      <c r="C6724" s="1">
        <v>233</v>
      </c>
      <c r="D6724" s="1">
        <v>-2.4481000000000002</v>
      </c>
      <c r="E6724" s="1">
        <v>1.0046999999999999</v>
      </c>
      <c r="F6724" s="1">
        <v>-1.7094999999999999E-2</v>
      </c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</row>
    <row r="6725" spans="1:17" x14ac:dyDescent="0.25">
      <c r="A6725" t="str">
        <f t="shared" si="105"/>
        <v>10_234</v>
      </c>
      <c r="B6725" s="1">
        <v>10</v>
      </c>
      <c r="C6725" s="1">
        <v>234</v>
      </c>
      <c r="D6725" s="1">
        <v>-2.9226999999999999</v>
      </c>
      <c r="E6725" s="1">
        <v>1.0024999999999999</v>
      </c>
      <c r="F6725" s="1">
        <v>-1.4984000000000001E-2</v>
      </c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</row>
    <row r="6726" spans="1:17" x14ac:dyDescent="0.25">
      <c r="A6726" t="str">
        <f t="shared" si="105"/>
        <v>10_235</v>
      </c>
      <c r="B6726" s="1">
        <v>10</v>
      </c>
      <c r="C6726" s="1">
        <v>235</v>
      </c>
      <c r="D6726" s="1">
        <v>-3.4744000000000002</v>
      </c>
      <c r="E6726" s="1">
        <v>0.99972000000000005</v>
      </c>
      <c r="F6726" s="1">
        <v>-1.0564000000000001E-3</v>
      </c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</row>
    <row r="6727" spans="1:17" x14ac:dyDescent="0.25">
      <c r="A6727" t="str">
        <f t="shared" si="105"/>
        <v>10_236</v>
      </c>
      <c r="B6727" s="1">
        <v>10</v>
      </c>
      <c r="C6727" s="1">
        <v>236</v>
      </c>
      <c r="D6727" s="1">
        <v>-3.2816999999999998</v>
      </c>
      <c r="E6727" s="1">
        <v>0.99690000000000001</v>
      </c>
      <c r="F6727" s="1">
        <v>-4.5537000000000003E-4</v>
      </c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</row>
    <row r="6728" spans="1:17" x14ac:dyDescent="0.25">
      <c r="A6728" t="str">
        <f t="shared" si="105"/>
        <v>10_237</v>
      </c>
      <c r="B6728" s="1">
        <v>10</v>
      </c>
      <c r="C6728" s="1">
        <v>237</v>
      </c>
      <c r="D6728" s="1">
        <v>-3.3982999999999999</v>
      </c>
      <c r="E6728" s="1">
        <v>0.99411000000000005</v>
      </c>
      <c r="F6728" s="1">
        <v>1.5729E-2</v>
      </c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</row>
    <row r="6729" spans="1:17" x14ac:dyDescent="0.25">
      <c r="A6729" t="str">
        <f t="shared" si="105"/>
        <v>10_238</v>
      </c>
      <c r="B6729" s="1">
        <v>10</v>
      </c>
      <c r="C6729" s="1">
        <v>238</v>
      </c>
      <c r="D6729" s="1">
        <v>-3.1816</v>
      </c>
      <c r="E6729" s="1">
        <v>0.99138000000000004</v>
      </c>
      <c r="F6729" s="1">
        <v>2.3883000000000001E-2</v>
      </c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</row>
    <row r="6730" spans="1:17" x14ac:dyDescent="0.25">
      <c r="A6730" t="str">
        <f t="shared" si="105"/>
        <v>10_239</v>
      </c>
      <c r="B6730" s="1">
        <v>10</v>
      </c>
      <c r="C6730" s="1">
        <v>239</v>
      </c>
      <c r="D6730" s="1">
        <v>-3.6427</v>
      </c>
      <c r="E6730" s="1">
        <v>0.98846999999999996</v>
      </c>
      <c r="F6730" s="1">
        <v>-1.7559000000000002E-2</v>
      </c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</row>
    <row r="6731" spans="1:17" x14ac:dyDescent="0.25">
      <c r="A6731" t="str">
        <f t="shared" si="105"/>
        <v>10_240</v>
      </c>
      <c r="B6731" s="1">
        <v>10</v>
      </c>
      <c r="C6731" s="1">
        <v>240</v>
      </c>
      <c r="D6731" s="1">
        <v>-3.3927999999999998</v>
      </c>
      <c r="E6731" s="1">
        <v>0.98565000000000003</v>
      </c>
      <c r="F6731" s="1">
        <v>-1.1127E-2</v>
      </c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</row>
    <row r="6732" spans="1:17" x14ac:dyDescent="0.25">
      <c r="A6732" t="str">
        <f t="shared" si="105"/>
        <v>10_241</v>
      </c>
      <c r="B6732" s="1">
        <v>10</v>
      </c>
      <c r="C6732" s="1">
        <v>241</v>
      </c>
      <c r="D6732" s="1">
        <v>-3.2141999999999999</v>
      </c>
      <c r="E6732" s="1">
        <v>0.9829</v>
      </c>
      <c r="F6732" s="1">
        <v>8.2153E-4</v>
      </c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</row>
    <row r="6733" spans="1:17" x14ac:dyDescent="0.25">
      <c r="A6733" t="str">
        <f t="shared" si="105"/>
        <v>10_242</v>
      </c>
      <c r="B6733" s="1">
        <v>10</v>
      </c>
      <c r="C6733" s="1">
        <v>242</v>
      </c>
      <c r="D6733" s="1">
        <v>-3.1305999999999998</v>
      </c>
      <c r="E6733" s="1">
        <v>0.98033999999999999</v>
      </c>
      <c r="F6733" s="1">
        <v>-9.5083000000000008E-3</v>
      </c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</row>
    <row r="6734" spans="1:17" x14ac:dyDescent="0.25">
      <c r="A6734" t="str">
        <f t="shared" si="105"/>
        <v>10_243</v>
      </c>
      <c r="B6734" s="1">
        <v>10</v>
      </c>
      <c r="C6734" s="1">
        <v>243</v>
      </c>
      <c r="D6734" s="1">
        <v>-3.5055999999999998</v>
      </c>
      <c r="E6734" s="1">
        <v>0.97765000000000002</v>
      </c>
      <c r="F6734" s="1">
        <v>-5.4979E-3</v>
      </c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</row>
    <row r="6735" spans="1:17" x14ac:dyDescent="0.25">
      <c r="A6735" t="str">
        <f t="shared" si="105"/>
        <v>10_244</v>
      </c>
      <c r="B6735" s="1">
        <v>10</v>
      </c>
      <c r="C6735" s="1">
        <v>244</v>
      </c>
      <c r="D6735" s="1">
        <v>-3.5651000000000002</v>
      </c>
      <c r="E6735" s="1">
        <v>0.97468999999999995</v>
      </c>
      <c r="F6735" s="1">
        <v>-2.7722E-2</v>
      </c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</row>
    <row r="6736" spans="1:17" x14ac:dyDescent="0.25">
      <c r="A6736" t="str">
        <f t="shared" si="105"/>
        <v>10_245</v>
      </c>
      <c r="B6736" s="1">
        <v>10</v>
      </c>
      <c r="C6736" s="1">
        <v>245</v>
      </c>
      <c r="D6736" s="1">
        <v>-3.8597000000000001</v>
      </c>
      <c r="E6736" s="1">
        <v>0.97162999999999999</v>
      </c>
      <c r="F6736" s="1">
        <v>-2.0166E-2</v>
      </c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</row>
    <row r="6737" spans="1:17" x14ac:dyDescent="0.25">
      <c r="A6737" t="str">
        <f t="shared" si="105"/>
        <v>10_246</v>
      </c>
      <c r="B6737" s="1">
        <v>10</v>
      </c>
      <c r="C6737" s="1">
        <v>246</v>
      </c>
      <c r="D6737" s="1">
        <v>-3.9981</v>
      </c>
      <c r="E6737" s="1">
        <v>0.96847000000000005</v>
      </c>
      <c r="F6737" s="1">
        <v>-3.9247000000000002E-4</v>
      </c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</row>
    <row r="6738" spans="1:17" x14ac:dyDescent="0.25">
      <c r="A6738" t="str">
        <f t="shared" si="105"/>
        <v>10_247</v>
      </c>
      <c r="B6738" s="1">
        <v>10</v>
      </c>
      <c r="C6738" s="1">
        <v>247</v>
      </c>
      <c r="D6738" s="1">
        <v>-4.2209000000000003</v>
      </c>
      <c r="E6738" s="1">
        <v>0.96504999999999996</v>
      </c>
      <c r="F6738" s="1">
        <v>-2.9503999999999999E-2</v>
      </c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</row>
    <row r="6739" spans="1:17" x14ac:dyDescent="0.25">
      <c r="A6739" t="str">
        <f t="shared" si="105"/>
        <v>10_248</v>
      </c>
      <c r="B6739" s="1">
        <v>10</v>
      </c>
      <c r="C6739" s="1">
        <v>248</v>
      </c>
      <c r="D6739" s="1">
        <v>-4.3929999999999998</v>
      </c>
      <c r="E6739" s="1">
        <v>0.96152000000000004</v>
      </c>
      <c r="F6739" s="1">
        <v>-1.0573000000000001E-2</v>
      </c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</row>
    <row r="6740" spans="1:17" x14ac:dyDescent="0.25">
      <c r="A6740" t="str">
        <f t="shared" si="105"/>
        <v>10_249</v>
      </c>
      <c r="B6740" s="1">
        <v>10</v>
      </c>
      <c r="C6740" s="1">
        <v>249</v>
      </c>
      <c r="D6740" s="1">
        <v>-4.4512</v>
      </c>
      <c r="E6740" s="1">
        <v>0.95803000000000005</v>
      </c>
      <c r="F6740" s="1">
        <v>3.7775E-3</v>
      </c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</row>
    <row r="6741" spans="1:17" x14ac:dyDescent="0.25">
      <c r="A6741" t="str">
        <f t="shared" si="105"/>
        <v>10_250</v>
      </c>
      <c r="B6741" s="1">
        <v>10</v>
      </c>
      <c r="C6741" s="1">
        <v>250</v>
      </c>
      <c r="D6741" s="1">
        <v>-4.4112999999999998</v>
      </c>
      <c r="E6741" s="1">
        <v>0.95450999999999997</v>
      </c>
      <c r="F6741" s="1">
        <v>-5.9509999999999997E-3</v>
      </c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</row>
    <row r="6742" spans="1:17" x14ac:dyDescent="0.25">
      <c r="A6742" t="str">
        <f t="shared" si="105"/>
        <v>10_251</v>
      </c>
      <c r="B6742" s="1">
        <v>10</v>
      </c>
      <c r="C6742" s="1">
        <v>251</v>
      </c>
      <c r="D6742" s="1">
        <v>-4.8994999999999997</v>
      </c>
      <c r="E6742" s="1">
        <v>0.95076000000000005</v>
      </c>
      <c r="F6742" s="1">
        <v>-1.7485000000000001E-2</v>
      </c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</row>
    <row r="6743" spans="1:17" x14ac:dyDescent="0.25">
      <c r="A6743" t="str">
        <f t="shared" si="105"/>
        <v>10_252</v>
      </c>
      <c r="B6743" s="1">
        <v>10</v>
      </c>
      <c r="C6743" s="1">
        <v>252</v>
      </c>
      <c r="D6743" s="1">
        <v>-4.9568000000000003</v>
      </c>
      <c r="E6743" s="1">
        <v>0.94677999999999995</v>
      </c>
      <c r="F6743" s="1">
        <v>-1.2489E-2</v>
      </c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</row>
    <row r="6744" spans="1:17" x14ac:dyDescent="0.25">
      <c r="A6744" t="str">
        <f t="shared" si="105"/>
        <v>10_253</v>
      </c>
      <c r="B6744" s="1">
        <v>10</v>
      </c>
      <c r="C6744" s="1">
        <v>253</v>
      </c>
      <c r="D6744" s="1">
        <v>-5.0004999999999997</v>
      </c>
      <c r="E6744" s="1">
        <v>0.94274000000000002</v>
      </c>
      <c r="F6744" s="1">
        <v>-1.6877E-2</v>
      </c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</row>
    <row r="6745" spans="1:17" x14ac:dyDescent="0.25">
      <c r="A6745" t="str">
        <f t="shared" si="105"/>
        <v>10_254</v>
      </c>
      <c r="B6745" s="1">
        <v>10</v>
      </c>
      <c r="C6745" s="1">
        <v>254</v>
      </c>
      <c r="D6745" s="1">
        <v>-4.9577999999999998</v>
      </c>
      <c r="E6745" s="1">
        <v>0.93886999999999998</v>
      </c>
      <c r="F6745" s="1">
        <v>-8.9406999999999993E-3</v>
      </c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</row>
    <row r="6746" spans="1:17" x14ac:dyDescent="0.25">
      <c r="A6746" t="str">
        <f t="shared" si="105"/>
        <v>10_255</v>
      </c>
      <c r="B6746" s="1">
        <v>10</v>
      </c>
      <c r="C6746" s="1">
        <v>255</v>
      </c>
      <c r="D6746" s="1">
        <v>-4.8558000000000003</v>
      </c>
      <c r="E6746" s="1">
        <v>0.93506999999999996</v>
      </c>
      <c r="F6746" s="1">
        <v>6.5789999999999998E-3</v>
      </c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</row>
    <row r="6747" spans="1:17" x14ac:dyDescent="0.25">
      <c r="A6747" t="str">
        <f t="shared" si="105"/>
        <v>10_256</v>
      </c>
      <c r="B6747" s="1">
        <v>10</v>
      </c>
      <c r="C6747" s="1">
        <v>256</v>
      </c>
      <c r="D6747" s="1">
        <v>-5.0922999999999998</v>
      </c>
      <c r="E6747" s="1">
        <v>0.93120999999999998</v>
      </c>
      <c r="F6747" s="1">
        <v>1.8171E-2</v>
      </c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</row>
    <row r="6748" spans="1:17" x14ac:dyDescent="0.25">
      <c r="A6748" t="str">
        <f t="shared" si="105"/>
        <v>10_257</v>
      </c>
      <c r="B6748" s="1">
        <v>10</v>
      </c>
      <c r="C6748" s="1">
        <v>257</v>
      </c>
      <c r="D6748" s="1">
        <v>-5.1356000000000002</v>
      </c>
      <c r="E6748" s="1">
        <v>0.92732999999999999</v>
      </c>
      <c r="F6748" s="1">
        <v>-1.8335000000000001E-2</v>
      </c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</row>
    <row r="6749" spans="1:17" x14ac:dyDescent="0.25">
      <c r="A6749" t="str">
        <f t="shared" si="105"/>
        <v>10_258</v>
      </c>
      <c r="B6749" s="1">
        <v>10</v>
      </c>
      <c r="C6749" s="1">
        <v>258</v>
      </c>
      <c r="D6749" s="1">
        <v>-5.3956999999999997</v>
      </c>
      <c r="E6749" s="1">
        <v>0.92325999999999997</v>
      </c>
      <c r="F6749" s="1">
        <v>-1.2688E-2</v>
      </c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</row>
    <row r="6750" spans="1:17" x14ac:dyDescent="0.25">
      <c r="A6750" t="str">
        <f t="shared" si="105"/>
        <v>10_259</v>
      </c>
      <c r="B6750" s="1">
        <v>10</v>
      </c>
      <c r="C6750" s="1">
        <v>259</v>
      </c>
      <c r="D6750" s="1">
        <v>-5.4630000000000001</v>
      </c>
      <c r="E6750" s="1">
        <v>0.91910000000000003</v>
      </c>
      <c r="F6750" s="1">
        <v>8.6896999999999999E-3</v>
      </c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</row>
    <row r="6751" spans="1:17" x14ac:dyDescent="0.25">
      <c r="A6751" t="str">
        <f t="shared" si="105"/>
        <v>10_260</v>
      </c>
      <c r="B6751" s="1">
        <v>10</v>
      </c>
      <c r="C6751" s="1">
        <v>260</v>
      </c>
      <c r="D6751" s="1">
        <v>-5.8901000000000003</v>
      </c>
      <c r="E6751" s="1">
        <v>0.91476000000000002</v>
      </c>
      <c r="F6751" s="1">
        <v>-4.9277000000000001E-3</v>
      </c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</row>
    <row r="6752" spans="1:17" x14ac:dyDescent="0.25">
      <c r="A6752" t="str">
        <f t="shared" si="105"/>
        <v>10_261</v>
      </c>
      <c r="B6752" s="1">
        <v>10</v>
      </c>
      <c r="C6752" s="1">
        <v>261</v>
      </c>
      <c r="D6752" s="1">
        <v>-5.9846000000000004</v>
      </c>
      <c r="E6752" s="1">
        <v>0.91027999999999998</v>
      </c>
      <c r="F6752" s="1">
        <v>-6.6962999999999996E-3</v>
      </c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</row>
    <row r="6753" spans="1:17" x14ac:dyDescent="0.25">
      <c r="A6753" t="str">
        <f t="shared" si="105"/>
        <v>10_262</v>
      </c>
      <c r="B6753" s="1">
        <v>10</v>
      </c>
      <c r="C6753" s="1">
        <v>262</v>
      </c>
      <c r="D6753" s="1">
        <v>-6.2446999999999999</v>
      </c>
      <c r="E6753" s="1">
        <v>0.90566999999999998</v>
      </c>
      <c r="F6753" s="1">
        <v>-2.1557E-3</v>
      </c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</row>
    <row r="6754" spans="1:17" x14ac:dyDescent="0.25">
      <c r="A6754" t="str">
        <f t="shared" si="105"/>
        <v>10_263</v>
      </c>
      <c r="B6754" s="1">
        <v>10</v>
      </c>
      <c r="C6754" s="1">
        <v>263</v>
      </c>
      <c r="D6754" s="1">
        <v>-6.2305000000000001</v>
      </c>
      <c r="E6754" s="1">
        <v>0.90095999999999998</v>
      </c>
      <c r="F6754" s="1">
        <v>-2.7604000000000001E-3</v>
      </c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</row>
    <row r="6755" spans="1:17" x14ac:dyDescent="0.25">
      <c r="A6755" t="str">
        <f t="shared" si="105"/>
        <v>10_264</v>
      </c>
      <c r="B6755" s="1">
        <v>10</v>
      </c>
      <c r="C6755" s="1">
        <v>264</v>
      </c>
      <c r="D6755" s="1">
        <v>-6.3772000000000002</v>
      </c>
      <c r="E6755" s="1">
        <v>0.89615</v>
      </c>
      <c r="F6755" s="1">
        <v>-1.9050000000000001E-2</v>
      </c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</row>
    <row r="6756" spans="1:17" x14ac:dyDescent="0.25">
      <c r="A6756" t="str">
        <f t="shared" si="105"/>
        <v>10_265</v>
      </c>
      <c r="B6756" s="1">
        <v>10</v>
      </c>
      <c r="C6756" s="1">
        <v>265</v>
      </c>
      <c r="D6756" s="1">
        <v>-6.1504000000000003</v>
      </c>
      <c r="E6756" s="1">
        <v>0.89139000000000002</v>
      </c>
      <c r="F6756" s="1">
        <v>1.7083000000000001E-2</v>
      </c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</row>
    <row r="6757" spans="1:17" x14ac:dyDescent="0.25">
      <c r="A6757" t="str">
        <f t="shared" si="105"/>
        <v>10_266</v>
      </c>
      <c r="B6757" s="1">
        <v>10</v>
      </c>
      <c r="C6757" s="1">
        <v>266</v>
      </c>
      <c r="D6757" s="1">
        <v>-6.2914000000000003</v>
      </c>
      <c r="E6757" s="1">
        <v>0.88673000000000002</v>
      </c>
      <c r="F6757" s="1">
        <v>9.0483999999999998E-3</v>
      </c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</row>
    <row r="6758" spans="1:17" x14ac:dyDescent="0.25">
      <c r="A6758" t="str">
        <f t="shared" si="105"/>
        <v>10_267</v>
      </c>
      <c r="B6758" s="1">
        <v>10</v>
      </c>
      <c r="C6758" s="1">
        <v>267</v>
      </c>
      <c r="D6758" s="1">
        <v>-6.6974999999999998</v>
      </c>
      <c r="E6758" s="1">
        <v>0.88185999999999998</v>
      </c>
      <c r="F6758" s="1">
        <v>6.6341999999999998E-3</v>
      </c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</row>
    <row r="6759" spans="1:17" x14ac:dyDescent="0.25">
      <c r="A6759" t="str">
        <f t="shared" si="105"/>
        <v>10_268</v>
      </c>
      <c r="B6759" s="1">
        <v>10</v>
      </c>
      <c r="C6759" s="1">
        <v>268</v>
      </c>
      <c r="D6759" s="1">
        <v>-6.2564000000000002</v>
      </c>
      <c r="E6759" s="1">
        <v>0.87709000000000004</v>
      </c>
      <c r="F6759" s="1">
        <v>1.0293999999999999E-2</v>
      </c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</row>
    <row r="6760" spans="1:17" x14ac:dyDescent="0.25">
      <c r="A6760" t="str">
        <f t="shared" si="105"/>
        <v>10_269</v>
      </c>
      <c r="B6760" s="1">
        <v>10</v>
      </c>
      <c r="C6760" s="1">
        <v>269</v>
      </c>
      <c r="D6760" s="1">
        <v>-6.5495999999999999</v>
      </c>
      <c r="E6760" s="1">
        <v>0.87246000000000001</v>
      </c>
      <c r="F6760" s="1">
        <v>-2.2762000000000001E-2</v>
      </c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</row>
    <row r="6761" spans="1:17" x14ac:dyDescent="0.25">
      <c r="A6761" t="str">
        <f t="shared" si="105"/>
        <v>10_270</v>
      </c>
      <c r="B6761" s="1">
        <v>10</v>
      </c>
      <c r="C6761" s="1">
        <v>270</v>
      </c>
      <c r="D6761" s="1">
        <v>-6.3776999999999999</v>
      </c>
      <c r="E6761" s="1">
        <v>0.86785999999999996</v>
      </c>
      <c r="F6761" s="1">
        <v>-2.5946E-2</v>
      </c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</row>
    <row r="6762" spans="1:17" x14ac:dyDescent="0.25">
      <c r="A6762" t="str">
        <f t="shared" si="105"/>
        <v>10_271</v>
      </c>
      <c r="B6762" s="1">
        <v>10</v>
      </c>
      <c r="C6762" s="1">
        <v>271</v>
      </c>
      <c r="D6762" s="1">
        <v>-6.1600999999999999</v>
      </c>
      <c r="E6762" s="1">
        <v>0.86343999999999999</v>
      </c>
      <c r="F6762" s="1">
        <v>3.0999999999999999E-3</v>
      </c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</row>
    <row r="6763" spans="1:17" x14ac:dyDescent="0.25">
      <c r="A6763" t="str">
        <f t="shared" si="105"/>
        <v>10_272</v>
      </c>
      <c r="B6763" s="1">
        <v>10</v>
      </c>
      <c r="C6763" s="1">
        <v>272</v>
      </c>
      <c r="D6763" s="1">
        <v>-6.2824999999999998</v>
      </c>
      <c r="E6763" s="1">
        <v>0.85889000000000004</v>
      </c>
      <c r="F6763" s="1">
        <v>2.9399000000000001E-3</v>
      </c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</row>
    <row r="6764" spans="1:17" x14ac:dyDescent="0.25">
      <c r="A6764" t="str">
        <f t="shared" si="105"/>
        <v>10_273</v>
      </c>
      <c r="B6764" s="1">
        <v>10</v>
      </c>
      <c r="C6764" s="1">
        <v>273</v>
      </c>
      <c r="D6764" s="1">
        <v>-6.1947000000000001</v>
      </c>
      <c r="E6764" s="1">
        <v>0.85445000000000004</v>
      </c>
      <c r="F6764" s="1">
        <v>-3.6371000000000001E-2</v>
      </c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</row>
    <row r="6765" spans="1:17" x14ac:dyDescent="0.25">
      <c r="A6765" t="str">
        <f t="shared" si="105"/>
        <v>10_274</v>
      </c>
      <c r="B6765" s="1">
        <v>10</v>
      </c>
      <c r="C6765" s="1">
        <v>274</v>
      </c>
      <c r="D6765" s="1">
        <v>-6.7224000000000004</v>
      </c>
      <c r="E6765" s="1">
        <v>0.84991000000000005</v>
      </c>
      <c r="F6765" s="1">
        <v>-3.1278E-2</v>
      </c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</row>
    <row r="6766" spans="1:17" x14ac:dyDescent="0.25">
      <c r="A6766" t="str">
        <f t="shared" si="105"/>
        <v>10_275</v>
      </c>
      <c r="B6766" s="1">
        <v>10</v>
      </c>
      <c r="C6766" s="1">
        <v>275</v>
      </c>
      <c r="D6766" s="1">
        <v>-6.3978999999999999</v>
      </c>
      <c r="E6766" s="1">
        <v>0.84521000000000002</v>
      </c>
      <c r="F6766" s="1">
        <v>-8.6324000000000004E-4</v>
      </c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</row>
    <row r="6767" spans="1:17" x14ac:dyDescent="0.25">
      <c r="A6767" t="str">
        <f t="shared" si="105"/>
        <v>10_276</v>
      </c>
      <c r="B6767" s="1">
        <v>10</v>
      </c>
      <c r="C6767" s="1">
        <v>276</v>
      </c>
      <c r="D6767" s="1">
        <v>-6.7901999999999996</v>
      </c>
      <c r="E6767" s="1">
        <v>0.84062999999999999</v>
      </c>
      <c r="F6767" s="1">
        <v>-1.0499E-2</v>
      </c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</row>
    <row r="6768" spans="1:17" x14ac:dyDescent="0.25">
      <c r="A6768" t="str">
        <f t="shared" si="105"/>
        <v>10_277</v>
      </c>
      <c r="B6768" s="1">
        <v>10</v>
      </c>
      <c r="C6768" s="1">
        <v>277</v>
      </c>
      <c r="D6768" s="1">
        <v>-6.2431000000000001</v>
      </c>
      <c r="E6768" s="1">
        <v>0.83616000000000001</v>
      </c>
      <c r="F6768" s="1">
        <v>1.7668E-2</v>
      </c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</row>
    <row r="6769" spans="1:17" x14ac:dyDescent="0.25">
      <c r="A6769" t="str">
        <f t="shared" si="105"/>
        <v>10_278</v>
      </c>
      <c r="B6769" s="1">
        <v>10</v>
      </c>
      <c r="C6769" s="1">
        <v>278</v>
      </c>
      <c r="D6769" s="1">
        <v>-6.2662000000000004</v>
      </c>
      <c r="E6769" s="1">
        <v>0.83177000000000001</v>
      </c>
      <c r="F6769" s="1">
        <v>-2.5037E-2</v>
      </c>
      <c r="G6769" s="1"/>
      <c r="H6769" s="1"/>
      <c r="I6769" s="1"/>
      <c r="J6769" s="1"/>
      <c r="K6769" s="1"/>
      <c r="L6769" s="1"/>
      <c r="M6769" s="1"/>
      <c r="N6769" s="78"/>
      <c r="O6769" s="1"/>
      <c r="P6769" s="1"/>
      <c r="Q6769" s="1"/>
    </row>
    <row r="6770" spans="1:17" x14ac:dyDescent="0.25">
      <c r="A6770" t="str">
        <f t="shared" si="105"/>
        <v>10_279</v>
      </c>
      <c r="B6770" s="1">
        <v>10</v>
      </c>
      <c r="C6770" s="1">
        <v>279</v>
      </c>
      <c r="D6770" s="1">
        <v>-6.1555</v>
      </c>
      <c r="E6770" s="1">
        <v>0.82752000000000003</v>
      </c>
      <c r="F6770" s="1">
        <v>-6.2179000000000002E-3</v>
      </c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</row>
    <row r="6771" spans="1:17" x14ac:dyDescent="0.25">
      <c r="A6771" t="str">
        <f t="shared" si="105"/>
        <v>10_280</v>
      </c>
      <c r="B6771" s="1">
        <v>10</v>
      </c>
      <c r="C6771" s="1">
        <v>280</v>
      </c>
      <c r="D6771" s="1">
        <v>-5.6630000000000003</v>
      </c>
      <c r="E6771" s="1">
        <v>0.82338</v>
      </c>
      <c r="F6771" s="1">
        <v>2.0459999999999999E-2</v>
      </c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</row>
    <row r="6772" spans="1:17" x14ac:dyDescent="0.25">
      <c r="A6772" t="str">
        <f t="shared" si="105"/>
        <v>10_281</v>
      </c>
      <c r="B6772" s="1">
        <v>10</v>
      </c>
      <c r="C6772" s="1">
        <v>281</v>
      </c>
      <c r="D6772" s="1">
        <v>-5.6101999999999999</v>
      </c>
      <c r="E6772" s="1">
        <v>0.81950000000000001</v>
      </c>
      <c r="F6772" s="1">
        <v>2.5874999999999999E-2</v>
      </c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</row>
    <row r="6773" spans="1:17" x14ac:dyDescent="0.25">
      <c r="A6773" t="str">
        <f t="shared" si="105"/>
        <v>10_282</v>
      </c>
      <c r="B6773" s="1">
        <v>10</v>
      </c>
      <c r="C6773" s="1">
        <v>282</v>
      </c>
      <c r="D6773" s="1">
        <v>-5.6162000000000001</v>
      </c>
      <c r="E6773" s="1">
        <v>0.81577999999999995</v>
      </c>
      <c r="F6773" s="1">
        <v>-1.9528E-2</v>
      </c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</row>
    <row r="6774" spans="1:17" x14ac:dyDescent="0.25">
      <c r="A6774" t="str">
        <f t="shared" si="105"/>
        <v>10_283</v>
      </c>
      <c r="B6774" s="1">
        <v>10</v>
      </c>
      <c r="C6774" s="1">
        <v>283</v>
      </c>
      <c r="D6774" s="1">
        <v>-5.4489000000000001</v>
      </c>
      <c r="E6774" s="1">
        <v>0.81201000000000001</v>
      </c>
      <c r="F6774" s="1">
        <v>-7.4621000000000002E-3</v>
      </c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</row>
    <row r="6775" spans="1:17" x14ac:dyDescent="0.25">
      <c r="A6775" t="str">
        <f t="shared" si="105"/>
        <v>10_284</v>
      </c>
      <c r="B6775" s="1">
        <v>10</v>
      </c>
      <c r="C6775" s="1">
        <v>284</v>
      </c>
      <c r="D6775" s="1">
        <v>-5.6641000000000004</v>
      </c>
      <c r="E6775" s="1">
        <v>0.80815999999999999</v>
      </c>
      <c r="F6775" s="1">
        <v>-5.2915000000000002E-3</v>
      </c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</row>
    <row r="6776" spans="1:17" x14ac:dyDescent="0.25">
      <c r="A6776" t="str">
        <f t="shared" si="105"/>
        <v>10_285</v>
      </c>
      <c r="B6776" s="1">
        <v>10</v>
      </c>
      <c r="C6776" s="1">
        <v>285</v>
      </c>
      <c r="D6776" s="1">
        <v>-4.9470999999999998</v>
      </c>
      <c r="E6776" s="1">
        <v>0.80457000000000001</v>
      </c>
      <c r="F6776" s="1">
        <v>1.2002000000000001E-2</v>
      </c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</row>
    <row r="6777" spans="1:17" x14ac:dyDescent="0.25">
      <c r="A6777" t="str">
        <f t="shared" si="105"/>
        <v>10_286</v>
      </c>
      <c r="B6777" s="1">
        <v>10</v>
      </c>
      <c r="C6777" s="1">
        <v>286</v>
      </c>
      <c r="D6777" s="1">
        <v>-5.1421000000000001</v>
      </c>
      <c r="E6777" s="1">
        <v>0.80108999999999997</v>
      </c>
      <c r="F6777" s="1">
        <v>-2.5739000000000001E-3</v>
      </c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</row>
    <row r="6778" spans="1:17" x14ac:dyDescent="0.25">
      <c r="A6778" t="str">
        <f t="shared" si="105"/>
        <v>10_287</v>
      </c>
      <c r="B6778" s="1">
        <v>10</v>
      </c>
      <c r="C6778" s="1">
        <v>287</v>
      </c>
      <c r="D6778" s="1">
        <v>-5.1417000000000002</v>
      </c>
      <c r="E6778" s="1">
        <v>0.79767999999999994</v>
      </c>
      <c r="F6778" s="1">
        <v>-4.6029E-3</v>
      </c>
      <c r="G6778" s="1"/>
      <c r="H6778" s="1"/>
      <c r="I6778" s="1"/>
      <c r="J6778" s="1"/>
      <c r="K6778" s="1"/>
      <c r="L6778" s="1"/>
      <c r="M6778" s="1"/>
      <c r="N6778" s="78"/>
      <c r="O6778" s="1"/>
      <c r="P6778" s="1"/>
      <c r="Q6778" s="1"/>
    </row>
    <row r="6779" spans="1:17" x14ac:dyDescent="0.25">
      <c r="A6779" t="str">
        <f t="shared" si="105"/>
        <v>10_288</v>
      </c>
      <c r="B6779" s="1">
        <v>10</v>
      </c>
      <c r="C6779" s="1">
        <v>288</v>
      </c>
      <c r="D6779" s="1">
        <v>-5.3959999999999999</v>
      </c>
      <c r="E6779" s="1">
        <v>0.79420000000000002</v>
      </c>
      <c r="F6779" s="1">
        <v>2.5246999999999999E-3</v>
      </c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</row>
    <row r="6780" spans="1:17" x14ac:dyDescent="0.25">
      <c r="A6780" t="str">
        <f t="shared" si="105"/>
        <v>10_289</v>
      </c>
      <c r="B6780" s="1">
        <v>10</v>
      </c>
      <c r="C6780" s="1">
        <v>289</v>
      </c>
      <c r="D6780" s="1">
        <v>-5.5083000000000002</v>
      </c>
      <c r="E6780" s="1">
        <v>0.79064000000000001</v>
      </c>
      <c r="F6780" s="1">
        <v>-8.8526000000000004E-3</v>
      </c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</row>
    <row r="6781" spans="1:17" x14ac:dyDescent="0.25">
      <c r="A6781" t="str">
        <f t="shared" si="105"/>
        <v>10_290</v>
      </c>
      <c r="B6781" s="1">
        <v>10</v>
      </c>
      <c r="C6781" s="1">
        <v>290</v>
      </c>
      <c r="D6781" s="1">
        <v>-5.4919000000000002</v>
      </c>
      <c r="E6781" s="1">
        <v>0.78700000000000003</v>
      </c>
      <c r="F6781" s="1">
        <v>-6.0527999999999997E-3</v>
      </c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</row>
    <row r="6782" spans="1:17" x14ac:dyDescent="0.25">
      <c r="A6782" t="str">
        <f t="shared" si="105"/>
        <v>10_291</v>
      </c>
      <c r="B6782" s="1">
        <v>10</v>
      </c>
      <c r="C6782" s="1">
        <v>291</v>
      </c>
      <c r="D6782" s="1">
        <v>-5.0788000000000002</v>
      </c>
      <c r="E6782" s="1">
        <v>0.78356000000000003</v>
      </c>
      <c r="F6782" s="1">
        <v>1.26E-2</v>
      </c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</row>
    <row r="6783" spans="1:17" x14ac:dyDescent="0.25">
      <c r="A6783" t="str">
        <f t="shared" si="105"/>
        <v>10_292</v>
      </c>
      <c r="B6783" s="1">
        <v>10</v>
      </c>
      <c r="C6783" s="1">
        <v>292</v>
      </c>
      <c r="D6783" s="1">
        <v>-5.1300999999999997</v>
      </c>
      <c r="E6783" s="1">
        <v>0.78020999999999996</v>
      </c>
      <c r="F6783" s="1">
        <v>-9.3300999999999992E-3</v>
      </c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</row>
    <row r="6784" spans="1:17" x14ac:dyDescent="0.25">
      <c r="A6784" t="str">
        <f t="shared" si="105"/>
        <v>10_293</v>
      </c>
      <c r="B6784" s="1">
        <v>10</v>
      </c>
      <c r="C6784" s="1">
        <v>293</v>
      </c>
      <c r="D6784" s="1">
        <v>-5.1307</v>
      </c>
      <c r="E6784" s="1">
        <v>0.77681</v>
      </c>
      <c r="F6784" s="1">
        <v>-7.7922E-3</v>
      </c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</row>
    <row r="6785" spans="1:17" x14ac:dyDescent="0.25">
      <c r="A6785" t="str">
        <f t="shared" si="105"/>
        <v>10_294</v>
      </c>
      <c r="B6785" s="1">
        <v>10</v>
      </c>
      <c r="C6785" s="1">
        <v>294</v>
      </c>
      <c r="D6785" s="1">
        <v>-5.3028000000000004</v>
      </c>
      <c r="E6785" s="1">
        <v>0.77337</v>
      </c>
      <c r="F6785" s="1">
        <v>-7.1266000000000003E-3</v>
      </c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</row>
    <row r="6786" spans="1:17" x14ac:dyDescent="0.25">
      <c r="A6786" t="str">
        <f t="shared" si="105"/>
        <v>10_295</v>
      </c>
      <c r="B6786" s="1">
        <v>10</v>
      </c>
      <c r="C6786" s="1">
        <v>295</v>
      </c>
      <c r="D6786" s="1">
        <v>-5.3930999999999996</v>
      </c>
      <c r="E6786" s="1">
        <v>0.76998</v>
      </c>
      <c r="F6786" s="1">
        <v>-1.9932999999999999E-2</v>
      </c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</row>
    <row r="6787" spans="1:17" x14ac:dyDescent="0.25">
      <c r="A6787" t="str">
        <f t="shared" ref="A6787:A6850" si="106">B6787&amp;"_"&amp;C6787</f>
        <v>10_296</v>
      </c>
      <c r="B6787" s="1">
        <v>10</v>
      </c>
      <c r="C6787" s="1">
        <v>296</v>
      </c>
      <c r="D6787" s="1">
        <v>-5.4462000000000002</v>
      </c>
      <c r="E6787" s="1">
        <v>0.76653000000000004</v>
      </c>
      <c r="F6787" s="1">
        <v>-5.7829999999999999E-3</v>
      </c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</row>
    <row r="6788" spans="1:17" x14ac:dyDescent="0.25">
      <c r="A6788" t="str">
        <f t="shared" si="106"/>
        <v>10_297</v>
      </c>
      <c r="B6788" s="1">
        <v>10</v>
      </c>
      <c r="C6788" s="1">
        <v>297</v>
      </c>
      <c r="D6788" s="1">
        <v>-5.8776000000000002</v>
      </c>
      <c r="E6788" s="1">
        <v>0.76288</v>
      </c>
      <c r="F6788" s="1">
        <v>-7.2960000000000004E-3</v>
      </c>
      <c r="G6788" s="1"/>
      <c r="H6788" s="1"/>
      <c r="I6788" s="1"/>
      <c r="J6788" s="1"/>
      <c r="K6788" s="1"/>
      <c r="L6788" s="1"/>
      <c r="M6788" s="78"/>
      <c r="N6788" s="1"/>
      <c r="O6788" s="1"/>
      <c r="P6788" s="1"/>
      <c r="Q6788" s="1"/>
    </row>
    <row r="6789" spans="1:17" x14ac:dyDescent="0.25">
      <c r="A6789" t="str">
        <f t="shared" si="106"/>
        <v>10_298</v>
      </c>
      <c r="B6789" s="1">
        <v>10</v>
      </c>
      <c r="C6789" s="1">
        <v>298</v>
      </c>
      <c r="D6789" s="1">
        <v>-5.8785999999999996</v>
      </c>
      <c r="E6789" s="1">
        <v>0.75917999999999997</v>
      </c>
      <c r="F6789" s="1">
        <v>-1.0577E-2</v>
      </c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</row>
    <row r="6790" spans="1:17" x14ac:dyDescent="0.25">
      <c r="A6790" t="str">
        <f t="shared" si="106"/>
        <v>10_299</v>
      </c>
      <c r="B6790" s="1">
        <v>10</v>
      </c>
      <c r="C6790" s="1">
        <v>299</v>
      </c>
      <c r="D6790" s="1">
        <v>-5.6403999999999996</v>
      </c>
      <c r="E6790" s="1">
        <v>0.75553999999999999</v>
      </c>
      <c r="F6790" s="1">
        <v>-1.2534E-2</v>
      </c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</row>
    <row r="6791" spans="1:17" x14ac:dyDescent="0.25">
      <c r="A6791" t="str">
        <f t="shared" si="106"/>
        <v>10_300</v>
      </c>
      <c r="B6791" s="1">
        <v>10</v>
      </c>
      <c r="C6791" s="1">
        <v>300</v>
      </c>
      <c r="D6791" s="1">
        <v>-5.6150000000000002</v>
      </c>
      <c r="E6791" s="1">
        <v>0.75205</v>
      </c>
      <c r="F6791" s="1">
        <v>5.1070000000000004E-3</v>
      </c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</row>
    <row r="6792" spans="1:17" x14ac:dyDescent="0.25">
      <c r="A6792" t="str">
        <f t="shared" si="106"/>
        <v>10_301</v>
      </c>
      <c r="B6792" s="1">
        <v>10</v>
      </c>
      <c r="C6792" s="1">
        <v>301</v>
      </c>
      <c r="D6792" s="1">
        <v>-4.9816000000000003</v>
      </c>
      <c r="E6792" s="1">
        <v>0.74872000000000005</v>
      </c>
      <c r="F6792" s="1">
        <v>5.0927000000000004E-3</v>
      </c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</row>
    <row r="6793" spans="1:17" x14ac:dyDescent="0.25">
      <c r="A6793" t="str">
        <f t="shared" si="106"/>
        <v>10_302</v>
      </c>
      <c r="B6793" s="1">
        <v>10</v>
      </c>
      <c r="C6793" s="1">
        <v>302</v>
      </c>
      <c r="D6793" s="1">
        <v>-5.2882999999999996</v>
      </c>
      <c r="E6793" s="1">
        <v>0.74555000000000005</v>
      </c>
      <c r="F6793" s="1">
        <v>-2.6587E-2</v>
      </c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</row>
    <row r="6794" spans="1:17" x14ac:dyDescent="0.25">
      <c r="A6794" t="str">
        <f t="shared" si="106"/>
        <v>10_303</v>
      </c>
      <c r="B6794" s="1">
        <v>10</v>
      </c>
      <c r="C6794" s="1">
        <v>303</v>
      </c>
      <c r="D6794" s="1">
        <v>-5.2011000000000003</v>
      </c>
      <c r="E6794" s="1">
        <v>0.74224000000000001</v>
      </c>
      <c r="F6794" s="1">
        <v>1.7683000000000001E-2</v>
      </c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</row>
    <row r="6795" spans="1:17" x14ac:dyDescent="0.25">
      <c r="A6795" t="str">
        <f t="shared" si="106"/>
        <v>10_304</v>
      </c>
      <c r="B6795" s="1">
        <v>10</v>
      </c>
      <c r="C6795" s="1">
        <v>304</v>
      </c>
      <c r="D6795" s="1">
        <v>-5.3503999999999996</v>
      </c>
      <c r="E6795" s="1">
        <v>0.73904999999999998</v>
      </c>
      <c r="F6795" s="1">
        <v>-7.2332999999999998E-3</v>
      </c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</row>
    <row r="6796" spans="1:17" x14ac:dyDescent="0.25">
      <c r="A6796" t="str">
        <f t="shared" si="106"/>
        <v>10_305</v>
      </c>
      <c r="B6796" s="1">
        <v>10</v>
      </c>
      <c r="C6796" s="1">
        <v>305</v>
      </c>
      <c r="D6796" s="1">
        <v>-5.4169999999999998</v>
      </c>
      <c r="E6796" s="1">
        <v>0.73570000000000002</v>
      </c>
      <c r="F6796" s="1">
        <v>6.1495999999999999E-3</v>
      </c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</row>
    <row r="6797" spans="1:17" x14ac:dyDescent="0.25">
      <c r="A6797" t="str">
        <f t="shared" si="106"/>
        <v>10_306</v>
      </c>
      <c r="B6797" s="1">
        <v>10</v>
      </c>
      <c r="C6797" s="1">
        <v>306</v>
      </c>
      <c r="D6797" s="1">
        <v>-5.2192999999999996</v>
      </c>
      <c r="E6797" s="1">
        <v>0.73240000000000005</v>
      </c>
      <c r="F6797" s="1">
        <v>4.2700999999999998E-3</v>
      </c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</row>
    <row r="6798" spans="1:17" x14ac:dyDescent="0.25">
      <c r="A6798" t="str">
        <f t="shared" si="106"/>
        <v>10_307</v>
      </c>
      <c r="B6798" s="1">
        <v>10</v>
      </c>
      <c r="C6798" s="1">
        <v>307</v>
      </c>
      <c r="D6798" s="1">
        <v>-5.6289999999999996</v>
      </c>
      <c r="E6798" s="1">
        <v>0.72907999999999995</v>
      </c>
      <c r="F6798" s="1">
        <v>-2.5780000000000001E-2</v>
      </c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</row>
    <row r="6799" spans="1:17" x14ac:dyDescent="0.25">
      <c r="A6799" t="str">
        <f t="shared" si="106"/>
        <v>10_308</v>
      </c>
      <c r="B6799" s="1">
        <v>10</v>
      </c>
      <c r="C6799" s="1">
        <v>308</v>
      </c>
      <c r="D6799" s="1">
        <v>-5.5029000000000003</v>
      </c>
      <c r="E6799" s="1">
        <v>0.72568999999999995</v>
      </c>
      <c r="F6799" s="1">
        <v>1.3775000000000001E-2</v>
      </c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</row>
    <row r="6800" spans="1:17" x14ac:dyDescent="0.25">
      <c r="A6800" t="str">
        <f t="shared" si="106"/>
        <v>10_309</v>
      </c>
      <c r="B6800" s="1">
        <v>10</v>
      </c>
      <c r="C6800" s="1">
        <v>309</v>
      </c>
      <c r="D6800" s="1">
        <v>-5.3137999999999996</v>
      </c>
      <c r="E6800" s="1">
        <v>0.72236</v>
      </c>
      <c r="F6800" s="1">
        <v>7.2582999999999996E-3</v>
      </c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</row>
    <row r="6801" spans="1:17" x14ac:dyDescent="0.25">
      <c r="A6801" t="str">
        <f t="shared" si="106"/>
        <v>10_310</v>
      </c>
      <c r="B6801" s="1">
        <v>10</v>
      </c>
      <c r="C6801" s="1">
        <v>310</v>
      </c>
      <c r="D6801" s="1">
        <v>-5.55</v>
      </c>
      <c r="E6801" s="1">
        <v>0.71909999999999996</v>
      </c>
      <c r="F6801" s="1">
        <v>-3.8026999999999998E-2</v>
      </c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</row>
    <row r="6802" spans="1:17" x14ac:dyDescent="0.25">
      <c r="A6802" t="str">
        <f t="shared" si="106"/>
        <v>10_311</v>
      </c>
      <c r="B6802" s="1">
        <v>10</v>
      </c>
      <c r="C6802" s="1">
        <v>311</v>
      </c>
      <c r="D6802" s="1">
        <v>-5.3970000000000002</v>
      </c>
      <c r="E6802" s="1">
        <v>0.71577000000000002</v>
      </c>
      <c r="F6802" s="1">
        <v>-6.3535999999999996E-4</v>
      </c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</row>
    <row r="6803" spans="1:17" x14ac:dyDescent="0.25">
      <c r="A6803" t="str">
        <f t="shared" si="106"/>
        <v>10_312</v>
      </c>
      <c r="B6803" s="1">
        <v>10</v>
      </c>
      <c r="C6803" s="1">
        <v>312</v>
      </c>
      <c r="D6803" s="1">
        <v>-5.5091000000000001</v>
      </c>
      <c r="E6803" s="1">
        <v>0.71245000000000003</v>
      </c>
      <c r="F6803" s="1">
        <v>1.4257000000000001E-2</v>
      </c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</row>
    <row r="6804" spans="1:17" x14ac:dyDescent="0.25">
      <c r="A6804" t="str">
        <f t="shared" si="106"/>
        <v>10_313</v>
      </c>
      <c r="B6804" s="1">
        <v>10</v>
      </c>
      <c r="C6804" s="1">
        <v>313</v>
      </c>
      <c r="D6804" s="1">
        <v>-5.6203000000000003</v>
      </c>
      <c r="E6804" s="1">
        <v>0.70916000000000001</v>
      </c>
      <c r="F6804" s="1">
        <v>1.1246000000000001E-2</v>
      </c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</row>
    <row r="6805" spans="1:17" x14ac:dyDescent="0.25">
      <c r="A6805" t="str">
        <f t="shared" si="106"/>
        <v>10_314</v>
      </c>
      <c r="B6805" s="1">
        <v>10</v>
      </c>
      <c r="C6805" s="1">
        <v>314</v>
      </c>
      <c r="D6805" s="1">
        <v>-5.8212999999999999</v>
      </c>
      <c r="E6805" s="1">
        <v>0.70577999999999996</v>
      </c>
      <c r="F6805" s="1">
        <v>-1.3539000000000001E-2</v>
      </c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</row>
    <row r="6806" spans="1:17" x14ac:dyDescent="0.25">
      <c r="A6806" t="str">
        <f t="shared" si="106"/>
        <v>10_315</v>
      </c>
      <c r="B6806" s="1">
        <v>10</v>
      </c>
      <c r="C6806" s="1">
        <v>315</v>
      </c>
      <c r="D6806" s="1">
        <v>-5.7458</v>
      </c>
      <c r="E6806" s="1">
        <v>0.70235999999999998</v>
      </c>
      <c r="F6806" s="1">
        <v>-1.4808E-2</v>
      </c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</row>
    <row r="6807" spans="1:17" x14ac:dyDescent="0.25">
      <c r="A6807" t="str">
        <f t="shared" si="106"/>
        <v>10_316</v>
      </c>
      <c r="B6807" s="1">
        <v>10</v>
      </c>
      <c r="C6807" s="1">
        <v>316</v>
      </c>
      <c r="D6807" s="1">
        <v>-5.6769999999999996</v>
      </c>
      <c r="E6807" s="1">
        <v>0.69901000000000002</v>
      </c>
      <c r="F6807" s="1">
        <v>-2.6936999999999998E-3</v>
      </c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</row>
    <row r="6808" spans="1:17" x14ac:dyDescent="0.25">
      <c r="A6808" t="str">
        <f t="shared" si="106"/>
        <v>10_317</v>
      </c>
      <c r="B6808" s="1">
        <v>10</v>
      </c>
      <c r="C6808" s="1">
        <v>317</v>
      </c>
      <c r="D6808" s="1">
        <v>-5.6836000000000002</v>
      </c>
      <c r="E6808" s="1">
        <v>0.69565999999999995</v>
      </c>
      <c r="F6808" s="1">
        <v>-3.8765000000000001E-2</v>
      </c>
      <c r="G6808" s="1"/>
      <c r="H6808" s="1"/>
      <c r="I6808" s="1"/>
      <c r="J6808" s="1"/>
      <c r="K6808" s="1"/>
      <c r="L6808" s="1"/>
      <c r="M6808" s="1"/>
      <c r="N6808" s="78"/>
      <c r="O6808" s="1"/>
      <c r="P6808" s="1"/>
      <c r="Q6808" s="1"/>
    </row>
    <row r="6809" spans="1:17" x14ac:dyDescent="0.25">
      <c r="A6809" t="str">
        <f t="shared" si="106"/>
        <v>10_318</v>
      </c>
      <c r="B6809" s="1">
        <v>10</v>
      </c>
      <c r="C6809" s="1">
        <v>318</v>
      </c>
      <c r="D6809" s="1">
        <v>-6.1637000000000004</v>
      </c>
      <c r="E6809" s="1">
        <v>0.69211999999999996</v>
      </c>
      <c r="F6809" s="1">
        <v>-1.2083E-2</v>
      </c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</row>
    <row r="6810" spans="1:17" x14ac:dyDescent="0.25">
      <c r="A6810" t="str">
        <f t="shared" si="106"/>
        <v>10_319</v>
      </c>
      <c r="B6810" s="1">
        <v>10</v>
      </c>
      <c r="C6810" s="1">
        <v>319</v>
      </c>
      <c r="D6810" s="1">
        <v>-6.1256000000000004</v>
      </c>
      <c r="E6810" s="1">
        <v>0.68859000000000004</v>
      </c>
      <c r="F6810" s="1">
        <v>1.9400999999999999E-3</v>
      </c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</row>
    <row r="6811" spans="1:17" x14ac:dyDescent="0.25">
      <c r="A6811" t="str">
        <f t="shared" si="106"/>
        <v>10_320</v>
      </c>
      <c r="B6811" s="1">
        <v>10</v>
      </c>
      <c r="C6811" s="1">
        <v>320</v>
      </c>
      <c r="D6811" s="1">
        <v>-6.2427000000000001</v>
      </c>
      <c r="E6811" s="1">
        <v>0.68506999999999996</v>
      </c>
      <c r="F6811" s="1">
        <v>-1.8189E-2</v>
      </c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</row>
    <row r="6812" spans="1:17" x14ac:dyDescent="0.25">
      <c r="A6812" t="str">
        <f t="shared" si="106"/>
        <v>10_321</v>
      </c>
      <c r="B6812" s="1">
        <v>10</v>
      </c>
      <c r="C6812" s="1">
        <v>321</v>
      </c>
      <c r="D6812" s="1">
        <v>-6.4720000000000004</v>
      </c>
      <c r="E6812" s="1">
        <v>0.68145</v>
      </c>
      <c r="F6812" s="1">
        <v>-4.8299000000000002E-2</v>
      </c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</row>
    <row r="6813" spans="1:17" x14ac:dyDescent="0.25">
      <c r="A6813" t="str">
        <f t="shared" si="106"/>
        <v>10_322</v>
      </c>
      <c r="B6813" s="1">
        <v>10</v>
      </c>
      <c r="C6813" s="1">
        <v>322</v>
      </c>
      <c r="D6813" s="1">
        <v>-5.7046999999999999</v>
      </c>
      <c r="E6813" s="1">
        <v>0.67805000000000004</v>
      </c>
      <c r="F6813" s="1">
        <v>1.7690999999999998E-2</v>
      </c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</row>
    <row r="6814" spans="1:17" x14ac:dyDescent="0.25">
      <c r="A6814" t="str">
        <f t="shared" si="106"/>
        <v>10_323</v>
      </c>
      <c r="B6814" s="1">
        <v>10</v>
      </c>
      <c r="C6814" s="1">
        <v>323</v>
      </c>
      <c r="D6814" s="1">
        <v>-6.2012999999999998</v>
      </c>
      <c r="E6814" s="1">
        <v>0.67474000000000001</v>
      </c>
      <c r="F6814" s="1">
        <v>-1.5511E-2</v>
      </c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</row>
    <row r="6815" spans="1:17" x14ac:dyDescent="0.25">
      <c r="A6815" t="str">
        <f t="shared" si="106"/>
        <v>10_324</v>
      </c>
      <c r="B6815" s="1">
        <v>10</v>
      </c>
      <c r="C6815" s="1">
        <v>324</v>
      </c>
      <c r="D6815" s="1">
        <v>-6.0575999999999999</v>
      </c>
      <c r="E6815" s="1">
        <v>0.67134000000000005</v>
      </c>
      <c r="F6815" s="1">
        <v>8.6023000000000002E-4</v>
      </c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</row>
    <row r="6816" spans="1:17" x14ac:dyDescent="0.25">
      <c r="A6816" t="str">
        <f t="shared" si="106"/>
        <v>10_325</v>
      </c>
      <c r="B6816" s="1">
        <v>10</v>
      </c>
      <c r="C6816" s="1">
        <v>325</v>
      </c>
      <c r="D6816" s="1">
        <v>-6.2766999999999999</v>
      </c>
      <c r="E6816" s="1">
        <v>0.66788000000000003</v>
      </c>
      <c r="F6816" s="1">
        <v>-8.9125999999999997E-3</v>
      </c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</row>
    <row r="6817" spans="1:17" x14ac:dyDescent="0.25">
      <c r="A6817" t="str">
        <f t="shared" si="106"/>
        <v>10_326</v>
      </c>
      <c r="B6817" s="1">
        <v>10</v>
      </c>
      <c r="C6817" s="1">
        <v>326</v>
      </c>
      <c r="D6817" s="1">
        <v>-6.1082999999999998</v>
      </c>
      <c r="E6817" s="1">
        <v>0.66440999999999995</v>
      </c>
      <c r="F6817" s="1">
        <v>2.3755999999999999E-2</v>
      </c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</row>
    <row r="6818" spans="1:17" x14ac:dyDescent="0.25">
      <c r="A6818" t="str">
        <f t="shared" si="106"/>
        <v>10_327</v>
      </c>
      <c r="B6818" s="1">
        <v>10</v>
      </c>
      <c r="C6818" s="1">
        <v>327</v>
      </c>
      <c r="D6818" s="1">
        <v>-6.4344000000000001</v>
      </c>
      <c r="E6818" s="1">
        <v>0.66095000000000004</v>
      </c>
      <c r="F6818" s="1">
        <v>-1.6029000000000002E-2</v>
      </c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</row>
    <row r="6819" spans="1:17" x14ac:dyDescent="0.25">
      <c r="A6819" t="str">
        <f t="shared" si="106"/>
        <v>10_328</v>
      </c>
      <c r="B6819" s="1">
        <v>10</v>
      </c>
      <c r="C6819" s="1">
        <v>328</v>
      </c>
      <c r="D6819" s="1">
        <v>-6.1512000000000002</v>
      </c>
      <c r="E6819" s="1">
        <v>0.65754999999999997</v>
      </c>
      <c r="F6819" s="1">
        <v>-1.0893999999999999E-2</v>
      </c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</row>
    <row r="6820" spans="1:17" x14ac:dyDescent="0.25">
      <c r="A6820" t="str">
        <f t="shared" si="106"/>
        <v>10_329</v>
      </c>
      <c r="B6820" s="1">
        <v>10</v>
      </c>
      <c r="C6820" s="1">
        <v>329</v>
      </c>
      <c r="D6820" s="1">
        <v>-5.8752000000000004</v>
      </c>
      <c r="E6820" s="1">
        <v>0.65422999999999998</v>
      </c>
      <c r="F6820" s="1">
        <v>1.5461000000000001E-2</v>
      </c>
      <c r="G6820" s="1"/>
      <c r="H6820" s="1"/>
      <c r="I6820" s="1"/>
      <c r="J6820" s="1"/>
      <c r="K6820" s="1"/>
      <c r="L6820" s="1"/>
      <c r="M6820" s="78"/>
      <c r="N6820" s="1"/>
      <c r="O6820" s="1"/>
      <c r="P6820" s="1"/>
      <c r="Q6820" s="1"/>
    </row>
    <row r="6821" spans="1:17" x14ac:dyDescent="0.25">
      <c r="A6821" t="str">
        <f t="shared" si="106"/>
        <v>10_330</v>
      </c>
      <c r="B6821" s="1">
        <v>10</v>
      </c>
      <c r="C6821" s="1">
        <v>330</v>
      </c>
      <c r="D6821" s="1">
        <v>-5.8544</v>
      </c>
      <c r="E6821" s="1">
        <v>0.65105000000000002</v>
      </c>
      <c r="F6821" s="1">
        <v>-3.2926999999999998E-2</v>
      </c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</row>
    <row r="6822" spans="1:17" x14ac:dyDescent="0.25">
      <c r="A6822" t="str">
        <f t="shared" si="106"/>
        <v>10_331</v>
      </c>
      <c r="B6822" s="1">
        <v>10</v>
      </c>
      <c r="C6822" s="1">
        <v>331</v>
      </c>
      <c r="D6822" s="1">
        <v>-5.6398000000000001</v>
      </c>
      <c r="E6822" s="1">
        <v>0.64797000000000005</v>
      </c>
      <c r="F6822" s="1">
        <v>-9.4639000000000008E-3</v>
      </c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</row>
    <row r="6823" spans="1:17" x14ac:dyDescent="0.25">
      <c r="A6823" t="str">
        <f t="shared" si="106"/>
        <v>10_332</v>
      </c>
      <c r="B6823" s="1">
        <v>10</v>
      </c>
      <c r="C6823" s="1">
        <v>332</v>
      </c>
      <c r="D6823" s="1">
        <v>-5.5990000000000002</v>
      </c>
      <c r="E6823" s="1">
        <v>0.64490000000000003</v>
      </c>
      <c r="F6823" s="1">
        <v>1.7933000000000001E-3</v>
      </c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</row>
    <row r="6824" spans="1:17" x14ac:dyDescent="0.25">
      <c r="A6824" t="str">
        <f t="shared" si="106"/>
        <v>10_333</v>
      </c>
      <c r="B6824" s="1">
        <v>10</v>
      </c>
      <c r="C6824" s="1">
        <v>333</v>
      </c>
      <c r="D6824" s="1">
        <v>-5.6044</v>
      </c>
      <c r="E6824" s="1">
        <v>0.64187000000000005</v>
      </c>
      <c r="F6824" s="1">
        <v>2.1879E-3</v>
      </c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</row>
    <row r="6825" spans="1:17" x14ac:dyDescent="0.25">
      <c r="A6825" t="str">
        <f t="shared" si="106"/>
        <v>10_334</v>
      </c>
      <c r="B6825" s="1">
        <v>10</v>
      </c>
      <c r="C6825" s="1">
        <v>334</v>
      </c>
      <c r="D6825" s="1">
        <v>-5.6138000000000003</v>
      </c>
      <c r="E6825" s="1">
        <v>0.63887000000000005</v>
      </c>
      <c r="F6825" s="1">
        <v>9.3202000000000007E-3</v>
      </c>
      <c r="G6825" s="1"/>
      <c r="H6825" s="1"/>
      <c r="I6825" s="1"/>
      <c r="J6825" s="1"/>
      <c r="K6825" s="1"/>
      <c r="L6825" s="1"/>
      <c r="M6825" s="1"/>
      <c r="N6825" s="78"/>
      <c r="O6825" s="1"/>
      <c r="P6825" s="1"/>
      <c r="Q6825" s="1"/>
    </row>
    <row r="6826" spans="1:17" x14ac:dyDescent="0.25">
      <c r="A6826" t="str">
        <f t="shared" si="106"/>
        <v>10_335</v>
      </c>
      <c r="B6826" s="1">
        <v>10</v>
      </c>
      <c r="C6826" s="1">
        <v>335</v>
      </c>
      <c r="D6826" s="1">
        <v>-6.1082000000000001</v>
      </c>
      <c r="E6826" s="1">
        <v>0.63575999999999999</v>
      </c>
      <c r="F6826" s="1">
        <v>-1.2991000000000001E-3</v>
      </c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</row>
    <row r="6827" spans="1:17" x14ac:dyDescent="0.25">
      <c r="A6827" t="str">
        <f t="shared" si="106"/>
        <v>10_336</v>
      </c>
      <c r="B6827" s="1">
        <v>10</v>
      </c>
      <c r="C6827" s="1">
        <v>336</v>
      </c>
      <c r="D6827" s="1">
        <v>-5.9661</v>
      </c>
      <c r="E6827" s="1">
        <v>0.63256999999999997</v>
      </c>
      <c r="F6827" s="1">
        <v>-2.3709999999999998E-2</v>
      </c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</row>
    <row r="6828" spans="1:17" x14ac:dyDescent="0.25">
      <c r="A6828" t="str">
        <f t="shared" si="106"/>
        <v>10_337</v>
      </c>
      <c r="B6828" s="1">
        <v>10</v>
      </c>
      <c r="C6828" s="1">
        <v>337</v>
      </c>
      <c r="D6828" s="1">
        <v>-5.6036000000000001</v>
      </c>
      <c r="E6828" s="1">
        <v>0.62951999999999997</v>
      </c>
      <c r="F6828" s="1">
        <v>-2.4126999999999998E-3</v>
      </c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</row>
    <row r="6829" spans="1:17" x14ac:dyDescent="0.25">
      <c r="A6829" t="str">
        <f t="shared" si="106"/>
        <v>10_338</v>
      </c>
      <c r="B6829" s="1">
        <v>10</v>
      </c>
      <c r="C6829" s="1">
        <v>338</v>
      </c>
      <c r="D6829" s="1">
        <v>-5.5678999999999998</v>
      </c>
      <c r="E6829" s="1">
        <v>0.62658000000000003</v>
      </c>
      <c r="F6829" s="1">
        <v>-4.3594000000000003E-3</v>
      </c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</row>
    <row r="6830" spans="1:17" x14ac:dyDescent="0.25">
      <c r="A6830" t="str">
        <f t="shared" si="106"/>
        <v>10_339</v>
      </c>
      <c r="B6830" s="1">
        <v>10</v>
      </c>
      <c r="C6830" s="1">
        <v>339</v>
      </c>
      <c r="D6830" s="1">
        <v>-5.4367000000000001</v>
      </c>
      <c r="E6830" s="1">
        <v>0.62375999999999998</v>
      </c>
      <c r="F6830" s="1">
        <v>-5.6963999999999999E-3</v>
      </c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</row>
    <row r="6831" spans="1:17" x14ac:dyDescent="0.25">
      <c r="A6831" t="str">
        <f t="shared" si="106"/>
        <v>10_340</v>
      </c>
      <c r="B6831" s="1">
        <v>10</v>
      </c>
      <c r="C6831" s="1">
        <v>340</v>
      </c>
      <c r="D6831" s="1">
        <v>-5.0907999999999998</v>
      </c>
      <c r="E6831" s="1">
        <v>0.62100999999999995</v>
      </c>
      <c r="F6831" s="1">
        <v>2.5409999999999999E-2</v>
      </c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</row>
    <row r="6832" spans="1:17" x14ac:dyDescent="0.25">
      <c r="A6832" t="str">
        <f t="shared" si="106"/>
        <v>10_341</v>
      </c>
      <c r="B6832" s="1">
        <v>10</v>
      </c>
      <c r="C6832" s="1">
        <v>341</v>
      </c>
      <c r="D6832" s="1">
        <v>-5.3277000000000001</v>
      </c>
      <c r="E6832" s="1">
        <v>0.61839</v>
      </c>
      <c r="F6832" s="1">
        <v>-2.9256000000000001E-2</v>
      </c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</row>
    <row r="6833" spans="1:17" x14ac:dyDescent="0.25">
      <c r="A6833" t="str">
        <f t="shared" si="106"/>
        <v>10_342</v>
      </c>
      <c r="B6833" s="1">
        <v>10</v>
      </c>
      <c r="C6833" s="1">
        <v>342</v>
      </c>
      <c r="D6833" s="1">
        <v>-5.9504000000000001</v>
      </c>
      <c r="E6833" s="1">
        <v>0.61550000000000005</v>
      </c>
      <c r="F6833" s="1">
        <v>-8.5033000000000005E-4</v>
      </c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</row>
    <row r="6834" spans="1:17" x14ac:dyDescent="0.25">
      <c r="A6834" t="str">
        <f t="shared" si="106"/>
        <v>10_343</v>
      </c>
      <c r="B6834" s="1">
        <v>10</v>
      </c>
      <c r="C6834" s="1">
        <v>343</v>
      </c>
      <c r="D6834" s="1">
        <v>-5.5194000000000001</v>
      </c>
      <c r="E6834" s="1">
        <v>0.61258999999999997</v>
      </c>
      <c r="F6834" s="1">
        <v>9.5385999999999995E-3</v>
      </c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</row>
    <row r="6835" spans="1:17" x14ac:dyDescent="0.25">
      <c r="A6835" t="str">
        <f t="shared" si="106"/>
        <v>10_344</v>
      </c>
      <c r="B6835" s="1">
        <v>10</v>
      </c>
      <c r="C6835" s="1">
        <v>344</v>
      </c>
      <c r="D6835" s="1">
        <v>-5.3841999999999999</v>
      </c>
      <c r="E6835" s="1">
        <v>0.60982000000000003</v>
      </c>
      <c r="F6835" s="1">
        <v>-3.3143999999999999E-3</v>
      </c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</row>
    <row r="6836" spans="1:17" x14ac:dyDescent="0.25">
      <c r="A6836" t="str">
        <f t="shared" si="106"/>
        <v>10_345</v>
      </c>
      <c r="B6836" s="1">
        <v>10</v>
      </c>
      <c r="C6836" s="1">
        <v>345</v>
      </c>
      <c r="D6836" s="1">
        <v>-5.1516000000000002</v>
      </c>
      <c r="E6836" s="1">
        <v>0.60711000000000004</v>
      </c>
      <c r="F6836" s="1">
        <v>-5.1342E-4</v>
      </c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</row>
    <row r="6837" spans="1:17" x14ac:dyDescent="0.25">
      <c r="A6837" t="str">
        <f t="shared" si="106"/>
        <v>10_346</v>
      </c>
      <c r="B6837" s="1">
        <v>10</v>
      </c>
      <c r="C6837" s="1">
        <v>346</v>
      </c>
      <c r="D6837" s="1">
        <v>-5.2462999999999997</v>
      </c>
      <c r="E6837" s="1">
        <v>0.60450999999999999</v>
      </c>
      <c r="F6837" s="1">
        <v>-6.4776E-3</v>
      </c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</row>
    <row r="6838" spans="1:17" x14ac:dyDescent="0.25">
      <c r="A6838" t="str">
        <f t="shared" si="106"/>
        <v>10_347</v>
      </c>
      <c r="B6838" s="1">
        <v>10</v>
      </c>
      <c r="C6838" s="1">
        <v>347</v>
      </c>
      <c r="D6838" s="1">
        <v>-5.8868</v>
      </c>
      <c r="E6838" s="1">
        <v>0.60175000000000001</v>
      </c>
      <c r="F6838" s="1">
        <v>-2.3303999999999998E-3</v>
      </c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</row>
    <row r="6839" spans="1:17" x14ac:dyDescent="0.25">
      <c r="A6839" t="str">
        <f t="shared" si="106"/>
        <v>10_348</v>
      </c>
      <c r="B6839" s="1">
        <v>10</v>
      </c>
      <c r="C6839" s="1">
        <v>348</v>
      </c>
      <c r="D6839" s="1">
        <v>-5.9261999999999997</v>
      </c>
      <c r="E6839" s="1">
        <v>0.59885999999999995</v>
      </c>
      <c r="F6839" s="1">
        <v>-1.5708E-2</v>
      </c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</row>
    <row r="6840" spans="1:17" x14ac:dyDescent="0.25">
      <c r="A6840" t="str">
        <f t="shared" si="106"/>
        <v>10_349</v>
      </c>
      <c r="B6840" s="1">
        <v>10</v>
      </c>
      <c r="C6840" s="1">
        <v>349</v>
      </c>
      <c r="D6840" s="1">
        <v>-5.4855999999999998</v>
      </c>
      <c r="E6840" s="1">
        <v>0.59608000000000005</v>
      </c>
      <c r="F6840" s="1">
        <v>-2.0124E-2</v>
      </c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</row>
    <row r="6841" spans="1:17" x14ac:dyDescent="0.25">
      <c r="A6841" t="str">
        <f t="shared" si="106"/>
        <v>10_350</v>
      </c>
      <c r="B6841" s="1">
        <v>10</v>
      </c>
      <c r="C6841" s="1">
        <v>350</v>
      </c>
      <c r="D6841" s="1">
        <v>-5.5090000000000003</v>
      </c>
      <c r="E6841" s="1">
        <v>0.59336</v>
      </c>
      <c r="F6841" s="1">
        <v>8.0307000000000002E-4</v>
      </c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</row>
    <row r="6842" spans="1:17" x14ac:dyDescent="0.25">
      <c r="A6842" t="str">
        <f t="shared" si="106"/>
        <v>10_351</v>
      </c>
      <c r="B6842" s="1">
        <v>10</v>
      </c>
      <c r="C6842" s="1">
        <v>351</v>
      </c>
      <c r="D6842" s="1">
        <v>-5.8777999999999997</v>
      </c>
      <c r="E6842" s="1">
        <v>0.59052000000000004</v>
      </c>
      <c r="F6842" s="1">
        <v>5.3661000000000004E-3</v>
      </c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</row>
    <row r="6843" spans="1:17" x14ac:dyDescent="0.25">
      <c r="A6843" t="str">
        <f t="shared" si="106"/>
        <v>10_352</v>
      </c>
      <c r="B6843" s="1">
        <v>10</v>
      </c>
      <c r="C6843" s="1">
        <v>352</v>
      </c>
      <c r="D6843" s="1">
        <v>-6.0204000000000004</v>
      </c>
      <c r="E6843" s="1">
        <v>0.58767000000000003</v>
      </c>
      <c r="F6843" s="1">
        <v>2.232E-2</v>
      </c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</row>
    <row r="6844" spans="1:17" x14ac:dyDescent="0.25">
      <c r="A6844" t="str">
        <f t="shared" si="106"/>
        <v>10_353</v>
      </c>
      <c r="B6844" s="1">
        <v>10</v>
      </c>
      <c r="C6844" s="1">
        <v>353</v>
      </c>
      <c r="D6844" s="1">
        <v>-6.1487999999999996</v>
      </c>
      <c r="E6844" s="1">
        <v>0.58462999999999998</v>
      </c>
      <c r="F6844" s="1">
        <v>7.5589999999999997E-3</v>
      </c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</row>
    <row r="6845" spans="1:17" x14ac:dyDescent="0.25">
      <c r="A6845" t="str">
        <f t="shared" si="106"/>
        <v>10_354</v>
      </c>
      <c r="B6845" s="1">
        <v>10</v>
      </c>
      <c r="C6845" s="1">
        <v>354</v>
      </c>
      <c r="D6845" s="1">
        <v>-5.9837999999999996</v>
      </c>
      <c r="E6845" s="1">
        <v>0.58167000000000002</v>
      </c>
      <c r="F6845" s="1">
        <v>2.0215E-2</v>
      </c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</row>
    <row r="6846" spans="1:17" x14ac:dyDescent="0.25">
      <c r="A6846" t="str">
        <f t="shared" si="106"/>
        <v>10_355</v>
      </c>
      <c r="B6846" s="1">
        <v>10</v>
      </c>
      <c r="C6846" s="1">
        <v>355</v>
      </c>
      <c r="D6846" s="1">
        <v>-6.1969000000000003</v>
      </c>
      <c r="E6846" s="1">
        <v>0.57874999999999999</v>
      </c>
      <c r="F6846" s="1">
        <v>-1.3886000000000001E-2</v>
      </c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</row>
    <row r="6847" spans="1:17" x14ac:dyDescent="0.25">
      <c r="A6847" t="str">
        <f t="shared" si="106"/>
        <v>10_356</v>
      </c>
      <c r="B6847" s="1">
        <v>10</v>
      </c>
      <c r="C6847" s="1">
        <v>356</v>
      </c>
      <c r="D6847" s="1">
        <v>-5.8658999999999999</v>
      </c>
      <c r="E6847" s="1">
        <v>0.57586999999999999</v>
      </c>
      <c r="F6847" s="1">
        <v>2.1692E-3</v>
      </c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</row>
    <row r="6848" spans="1:17" x14ac:dyDescent="0.25">
      <c r="A6848" t="str">
        <f t="shared" si="106"/>
        <v>10_357</v>
      </c>
      <c r="B6848" s="1">
        <v>10</v>
      </c>
      <c r="C6848" s="1">
        <v>357</v>
      </c>
      <c r="D6848" s="1">
        <v>-5.7441000000000004</v>
      </c>
      <c r="E6848" s="1">
        <v>0.57306999999999997</v>
      </c>
      <c r="F6848" s="1">
        <v>1.3962E-2</v>
      </c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</row>
    <row r="6849" spans="1:17" x14ac:dyDescent="0.25">
      <c r="A6849" t="str">
        <f t="shared" si="106"/>
        <v>10_358</v>
      </c>
      <c r="B6849" s="1">
        <v>10</v>
      </c>
      <c r="C6849" s="1">
        <v>358</v>
      </c>
      <c r="D6849" s="1">
        <v>-5.7698999999999998</v>
      </c>
      <c r="E6849" s="1">
        <v>0.57028999999999996</v>
      </c>
      <c r="F6849" s="1">
        <v>-3.1733E-3</v>
      </c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</row>
    <row r="6850" spans="1:17" x14ac:dyDescent="0.25">
      <c r="A6850" t="str">
        <f t="shared" si="106"/>
        <v>10_359</v>
      </c>
      <c r="B6850" s="1">
        <v>10</v>
      </c>
      <c r="C6850" s="1">
        <v>359</v>
      </c>
      <c r="D6850" s="1">
        <v>-5.6227</v>
      </c>
      <c r="E6850" s="1">
        <v>0.56766000000000005</v>
      </c>
      <c r="F6850" s="1">
        <v>9.8472000000000004E-3</v>
      </c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</row>
    <row r="6851" spans="1:17" x14ac:dyDescent="0.25">
      <c r="A6851" t="str">
        <f t="shared" ref="A6851:A6914" si="107">B6851&amp;"_"&amp;C6851</f>
        <v>10_360</v>
      </c>
      <c r="B6851" s="1">
        <v>10</v>
      </c>
      <c r="C6851" s="1">
        <v>360</v>
      </c>
      <c r="D6851" s="1">
        <v>-5.4165999999999999</v>
      </c>
      <c r="E6851" s="1">
        <v>0.56506000000000001</v>
      </c>
      <c r="F6851" s="1">
        <v>1.9718000000000001E-3</v>
      </c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</row>
    <row r="6852" spans="1:17" x14ac:dyDescent="0.25">
      <c r="A6852" t="str">
        <f t="shared" si="107"/>
        <v>10_361</v>
      </c>
      <c r="B6852" s="1">
        <v>10</v>
      </c>
      <c r="C6852" s="1">
        <v>361</v>
      </c>
      <c r="D6852" s="1">
        <v>-5.1849999999999996</v>
      </c>
      <c r="E6852" s="1">
        <v>0.56255999999999995</v>
      </c>
      <c r="F6852" s="1">
        <v>6.0267999999999997E-3</v>
      </c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</row>
    <row r="6853" spans="1:17" x14ac:dyDescent="0.25">
      <c r="A6853" t="str">
        <f t="shared" si="107"/>
        <v>10_362</v>
      </c>
      <c r="B6853" s="1">
        <v>10</v>
      </c>
      <c r="C6853" s="1">
        <v>362</v>
      </c>
      <c r="D6853" s="1">
        <v>-5.7592999999999996</v>
      </c>
      <c r="E6853" s="1">
        <v>0.56001999999999996</v>
      </c>
      <c r="F6853" s="1">
        <v>-9.8531000000000001E-3</v>
      </c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</row>
    <row r="6854" spans="1:17" x14ac:dyDescent="0.25">
      <c r="A6854" t="str">
        <f t="shared" si="107"/>
        <v>10_363</v>
      </c>
      <c r="B6854" s="1">
        <v>10</v>
      </c>
      <c r="C6854" s="1">
        <v>363</v>
      </c>
      <c r="D6854" s="1">
        <v>-5.4904999999999999</v>
      </c>
      <c r="E6854" s="1">
        <v>0.55737999999999999</v>
      </c>
      <c r="F6854" s="1">
        <v>2.7938999999999999E-2</v>
      </c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</row>
    <row r="6855" spans="1:17" x14ac:dyDescent="0.25">
      <c r="A6855" t="str">
        <f t="shared" si="107"/>
        <v>10_364</v>
      </c>
      <c r="B6855" s="1">
        <v>10</v>
      </c>
      <c r="C6855" s="1">
        <v>364</v>
      </c>
      <c r="D6855" s="1">
        <v>-5.0206999999999997</v>
      </c>
      <c r="E6855" s="1">
        <v>0.55491999999999997</v>
      </c>
      <c r="F6855" s="1">
        <v>7.1597000000000002E-4</v>
      </c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</row>
    <row r="6856" spans="1:17" x14ac:dyDescent="0.25">
      <c r="A6856" t="str">
        <f t="shared" si="107"/>
        <v>10_365</v>
      </c>
      <c r="B6856" s="1">
        <v>10</v>
      </c>
      <c r="C6856" s="1">
        <v>365</v>
      </c>
      <c r="D6856" s="1">
        <v>-5.0467000000000004</v>
      </c>
      <c r="E6856" s="1">
        <v>0.55252999999999997</v>
      </c>
      <c r="F6856" s="1">
        <v>-6.6116999999999999E-4</v>
      </c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</row>
    <row r="6857" spans="1:17" x14ac:dyDescent="0.25">
      <c r="A6857" t="str">
        <f t="shared" si="107"/>
        <v>10_366</v>
      </c>
      <c r="B6857" s="1">
        <v>10</v>
      </c>
      <c r="C6857" s="1">
        <v>366</v>
      </c>
      <c r="D6857" s="1">
        <v>-4.5495999999999999</v>
      </c>
      <c r="E6857" s="1">
        <v>0.55034000000000005</v>
      </c>
      <c r="F6857" s="1">
        <v>-5.4098999999999998E-4</v>
      </c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</row>
    <row r="6858" spans="1:17" x14ac:dyDescent="0.25">
      <c r="A6858" t="str">
        <f t="shared" si="107"/>
        <v>10_367</v>
      </c>
      <c r="B6858" s="1">
        <v>10</v>
      </c>
      <c r="C6858" s="1">
        <v>367</v>
      </c>
      <c r="D6858" s="1">
        <v>-4.7478999999999996</v>
      </c>
      <c r="E6858" s="1">
        <v>0.54820000000000002</v>
      </c>
      <c r="F6858" s="1">
        <v>8.2251000000000008E-3</v>
      </c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</row>
    <row r="6859" spans="1:17" x14ac:dyDescent="0.25">
      <c r="A6859" t="str">
        <f t="shared" si="107"/>
        <v>10_368</v>
      </c>
      <c r="B6859" s="1">
        <v>10</v>
      </c>
      <c r="C6859" s="1">
        <v>368</v>
      </c>
      <c r="D6859" s="1">
        <v>-4.2297000000000002</v>
      </c>
      <c r="E6859" s="1">
        <v>0.54620000000000002</v>
      </c>
      <c r="F6859" s="1">
        <v>-5.4765999999999999E-3</v>
      </c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</row>
    <row r="6860" spans="1:17" x14ac:dyDescent="0.25">
      <c r="A6860" t="str">
        <f t="shared" si="107"/>
        <v>10_369</v>
      </c>
      <c r="B6860" s="1">
        <v>10</v>
      </c>
      <c r="C6860" s="1">
        <v>369</v>
      </c>
      <c r="D6860" s="1">
        <v>-4.7499000000000002</v>
      </c>
      <c r="E6860" s="1">
        <v>0.54417000000000004</v>
      </c>
      <c r="F6860" s="1">
        <v>-8.5883000000000001E-3</v>
      </c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</row>
    <row r="6861" spans="1:17" x14ac:dyDescent="0.25">
      <c r="A6861" t="str">
        <f t="shared" si="107"/>
        <v>10_370</v>
      </c>
      <c r="B6861" s="1">
        <v>10</v>
      </c>
      <c r="C6861" s="1">
        <v>370</v>
      </c>
      <c r="D6861" s="1">
        <v>-4.4444999999999997</v>
      </c>
      <c r="E6861" s="1">
        <v>0.54208000000000001</v>
      </c>
      <c r="F6861" s="1">
        <v>-3.3343000000000001E-3</v>
      </c>
      <c r="G6861" s="1"/>
      <c r="H6861" s="1"/>
      <c r="I6861" s="1"/>
      <c r="J6861" s="1"/>
      <c r="K6861" s="1"/>
      <c r="L6861" s="78"/>
      <c r="M6861" s="1"/>
      <c r="N6861" s="1"/>
      <c r="O6861" s="1"/>
      <c r="P6861" s="1"/>
      <c r="Q6861" s="1"/>
    </row>
    <row r="6862" spans="1:17" x14ac:dyDescent="0.25">
      <c r="A6862" t="str">
        <f t="shared" si="107"/>
        <v>10_371</v>
      </c>
      <c r="B6862" s="1">
        <v>10</v>
      </c>
      <c r="C6862" s="1">
        <v>371</v>
      </c>
      <c r="D6862" s="1">
        <v>-4.3335999999999997</v>
      </c>
      <c r="E6862" s="1">
        <v>0.54012000000000004</v>
      </c>
      <c r="F6862" s="1">
        <v>-1.6472000000000001E-2</v>
      </c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</row>
    <row r="6863" spans="1:17" x14ac:dyDescent="0.25">
      <c r="A6863" t="str">
        <f t="shared" si="107"/>
        <v>10_372</v>
      </c>
      <c r="B6863" s="1">
        <v>10</v>
      </c>
      <c r="C6863" s="1">
        <v>372</v>
      </c>
      <c r="D6863" s="1">
        <v>-4.2821999999999996</v>
      </c>
      <c r="E6863" s="1">
        <v>0.53815000000000002</v>
      </c>
      <c r="F6863" s="1">
        <v>-1.354E-2</v>
      </c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</row>
    <row r="6864" spans="1:17" x14ac:dyDescent="0.25">
      <c r="A6864" t="str">
        <f t="shared" si="107"/>
        <v>10_373</v>
      </c>
      <c r="B6864" s="1">
        <v>10</v>
      </c>
      <c r="C6864" s="1">
        <v>373</v>
      </c>
      <c r="D6864" s="1">
        <v>-4.4977999999999998</v>
      </c>
      <c r="E6864" s="1">
        <v>0.53617999999999999</v>
      </c>
      <c r="F6864" s="1">
        <v>-1.7417999999999999E-2</v>
      </c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</row>
    <row r="6865" spans="1:17" x14ac:dyDescent="0.25">
      <c r="A6865" t="str">
        <f t="shared" si="107"/>
        <v>10_374</v>
      </c>
      <c r="B6865" s="1">
        <v>10</v>
      </c>
      <c r="C6865" s="1">
        <v>374</v>
      </c>
      <c r="D6865" s="1">
        <v>-3.7797000000000001</v>
      </c>
      <c r="E6865" s="1">
        <v>0.53427000000000002</v>
      </c>
      <c r="F6865" s="1">
        <v>5.6083000000000001E-3</v>
      </c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</row>
    <row r="6866" spans="1:17" x14ac:dyDescent="0.25">
      <c r="A6866" t="str">
        <f t="shared" si="107"/>
        <v>10_375</v>
      </c>
      <c r="B6866" s="1">
        <v>10</v>
      </c>
      <c r="C6866" s="1">
        <v>375</v>
      </c>
      <c r="D6866" s="1">
        <v>-3.4548999999999999</v>
      </c>
      <c r="E6866" s="1">
        <v>0.53264</v>
      </c>
      <c r="F6866" s="1">
        <v>-2.0722000000000001E-2</v>
      </c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</row>
    <row r="6867" spans="1:17" x14ac:dyDescent="0.25">
      <c r="A6867" t="str">
        <f t="shared" si="107"/>
        <v>10_376</v>
      </c>
      <c r="B6867" s="1">
        <v>10</v>
      </c>
      <c r="C6867" s="1">
        <v>376</v>
      </c>
      <c r="D6867" s="1">
        <v>-3.5070000000000001</v>
      </c>
      <c r="E6867" s="1">
        <v>0.53107000000000004</v>
      </c>
      <c r="F6867" s="1">
        <v>-9.4102000000000005E-3</v>
      </c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</row>
    <row r="6868" spans="1:17" x14ac:dyDescent="0.25">
      <c r="A6868" t="str">
        <f t="shared" si="107"/>
        <v>10_377</v>
      </c>
      <c r="B6868" s="1">
        <v>10</v>
      </c>
      <c r="C6868" s="1">
        <v>377</v>
      </c>
      <c r="D6868" s="1">
        <v>-3.5144000000000002</v>
      </c>
      <c r="E6868" s="1">
        <v>0.52949999999999997</v>
      </c>
      <c r="F6868" s="1">
        <v>-1.6095000000000002E-2</v>
      </c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</row>
    <row r="6869" spans="1:17" x14ac:dyDescent="0.25">
      <c r="A6869" t="str">
        <f t="shared" si="107"/>
        <v>10_378</v>
      </c>
      <c r="B6869" s="1">
        <v>10</v>
      </c>
      <c r="C6869" s="1">
        <v>378</v>
      </c>
      <c r="D6869" s="1">
        <v>-3.8003</v>
      </c>
      <c r="E6869" s="1">
        <v>0.52788000000000002</v>
      </c>
      <c r="F6869" s="1">
        <v>-3.441E-3</v>
      </c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</row>
    <row r="6870" spans="1:17" x14ac:dyDescent="0.25">
      <c r="A6870" t="str">
        <f t="shared" si="107"/>
        <v>10_379</v>
      </c>
      <c r="B6870" s="1">
        <v>10</v>
      </c>
      <c r="C6870" s="1">
        <v>379</v>
      </c>
      <c r="D6870" s="1">
        <v>-3.7841999999999998</v>
      </c>
      <c r="E6870" s="1">
        <v>0.5262</v>
      </c>
      <c r="F6870" s="1">
        <v>-1.0704E-2</v>
      </c>
      <c r="G6870" s="1"/>
      <c r="H6870" s="1"/>
      <c r="I6870" s="1"/>
      <c r="J6870" s="1"/>
      <c r="K6870" s="1"/>
      <c r="L6870" s="1"/>
      <c r="M6870" s="1"/>
      <c r="N6870" s="1"/>
      <c r="O6870" s="78"/>
      <c r="P6870" s="78"/>
      <c r="Q6870" s="78"/>
    </row>
    <row r="6871" spans="1:17" x14ac:dyDescent="0.25">
      <c r="A6871" t="str">
        <f t="shared" si="107"/>
        <v>10_380</v>
      </c>
      <c r="B6871" s="1">
        <v>10</v>
      </c>
      <c r="C6871" s="1">
        <v>380</v>
      </c>
      <c r="D6871" s="1">
        <v>-3.7684000000000002</v>
      </c>
      <c r="E6871" s="1">
        <v>0.52444999999999997</v>
      </c>
      <c r="F6871" s="1">
        <v>1.7448000000000002E-2</v>
      </c>
      <c r="G6871" s="1"/>
      <c r="H6871" s="1"/>
      <c r="I6871" s="1"/>
      <c r="J6871" s="1"/>
      <c r="K6871" s="1"/>
      <c r="L6871" s="1"/>
      <c r="M6871" s="1"/>
      <c r="N6871" s="1"/>
      <c r="O6871" s="78"/>
      <c r="P6871" s="78"/>
      <c r="Q6871" s="78"/>
    </row>
    <row r="6872" spans="1:17" x14ac:dyDescent="0.25">
      <c r="A6872" t="str">
        <f t="shared" si="107"/>
        <v>10_381</v>
      </c>
      <c r="B6872" s="1">
        <v>10</v>
      </c>
      <c r="C6872" s="1">
        <v>381</v>
      </c>
      <c r="D6872" s="1">
        <v>-3.7233999999999998</v>
      </c>
      <c r="E6872" s="1">
        <v>0.52288000000000001</v>
      </c>
      <c r="F6872" s="1">
        <v>-1.8908E-3</v>
      </c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</row>
    <row r="6873" spans="1:17" x14ac:dyDescent="0.25">
      <c r="A6873" t="str">
        <f t="shared" si="107"/>
        <v>10_382</v>
      </c>
      <c r="B6873" s="1">
        <v>10</v>
      </c>
      <c r="C6873" s="1">
        <v>382</v>
      </c>
      <c r="D6873" s="1">
        <v>-3.8677000000000001</v>
      </c>
      <c r="E6873" s="1">
        <v>0.52122000000000002</v>
      </c>
      <c r="F6873" s="1">
        <v>4.0616999999999997E-3</v>
      </c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</row>
    <row r="6874" spans="1:17" x14ac:dyDescent="0.25">
      <c r="A6874" t="str">
        <f t="shared" si="107"/>
        <v>10_383</v>
      </c>
      <c r="B6874" s="1">
        <v>10</v>
      </c>
      <c r="C6874" s="1">
        <v>383</v>
      </c>
      <c r="D6874" s="1">
        <v>-3.7669999999999999</v>
      </c>
      <c r="E6874" s="1">
        <v>0.51951000000000003</v>
      </c>
      <c r="F6874" s="1">
        <v>-1.4409999999999999E-2</v>
      </c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</row>
    <row r="6875" spans="1:17" x14ac:dyDescent="0.25">
      <c r="A6875" t="str">
        <f t="shared" si="107"/>
        <v>10_384</v>
      </c>
      <c r="B6875" s="1">
        <v>10</v>
      </c>
      <c r="C6875" s="1">
        <v>384</v>
      </c>
      <c r="D6875" s="1">
        <v>-3.9653</v>
      </c>
      <c r="E6875" s="1">
        <v>0.51776999999999995</v>
      </c>
      <c r="F6875" s="1">
        <v>1.6604000000000001E-2</v>
      </c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</row>
    <row r="6876" spans="1:17" x14ac:dyDescent="0.25">
      <c r="A6876" t="str">
        <f t="shared" si="107"/>
        <v>10_385</v>
      </c>
      <c r="B6876" s="1">
        <v>10</v>
      </c>
      <c r="C6876" s="1">
        <v>385</v>
      </c>
      <c r="D6876" s="1">
        <v>-3.5802</v>
      </c>
      <c r="E6876" s="1">
        <v>0.51610999999999996</v>
      </c>
      <c r="F6876" s="1">
        <v>1.6583000000000001E-2</v>
      </c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</row>
    <row r="6877" spans="1:17" x14ac:dyDescent="0.25">
      <c r="A6877" t="str">
        <f t="shared" si="107"/>
        <v>10_386</v>
      </c>
      <c r="B6877" s="1">
        <v>10</v>
      </c>
      <c r="C6877" s="1">
        <v>386</v>
      </c>
      <c r="D6877" s="1">
        <v>-3.5585</v>
      </c>
      <c r="E6877" s="1">
        <v>0.51454999999999995</v>
      </c>
      <c r="F6877" s="1">
        <v>-1.7757000000000001E-3</v>
      </c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</row>
    <row r="6878" spans="1:17" x14ac:dyDescent="0.25">
      <c r="A6878" t="str">
        <f t="shared" si="107"/>
        <v>10_387</v>
      </c>
      <c r="B6878" s="1">
        <v>10</v>
      </c>
      <c r="C6878" s="1">
        <v>387</v>
      </c>
      <c r="D6878" s="1">
        <v>-3.6278000000000001</v>
      </c>
      <c r="E6878" s="1">
        <v>0.51312000000000002</v>
      </c>
      <c r="F6878" s="1">
        <v>1.2064E-2</v>
      </c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</row>
    <row r="6879" spans="1:17" x14ac:dyDescent="0.25">
      <c r="A6879" t="str">
        <f t="shared" si="107"/>
        <v>10_388</v>
      </c>
      <c r="B6879" s="1">
        <v>10</v>
      </c>
      <c r="C6879" s="1">
        <v>388</v>
      </c>
      <c r="D6879" s="1">
        <v>-3.1110000000000002</v>
      </c>
      <c r="E6879" s="1">
        <v>0.51168999999999998</v>
      </c>
      <c r="F6879" s="1">
        <v>3.3890000000000001E-3</v>
      </c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</row>
    <row r="6880" spans="1:17" x14ac:dyDescent="0.25">
      <c r="A6880" t="str">
        <f t="shared" si="107"/>
        <v>10_389</v>
      </c>
      <c r="B6880" s="1">
        <v>10</v>
      </c>
      <c r="C6880" s="1">
        <v>389</v>
      </c>
      <c r="D6880" s="1">
        <v>-3.3351000000000002</v>
      </c>
      <c r="E6880" s="1">
        <v>0.51032999999999995</v>
      </c>
      <c r="F6880" s="1">
        <v>-1.1645000000000001E-2</v>
      </c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</row>
    <row r="6881" spans="1:17" x14ac:dyDescent="0.25">
      <c r="A6881" t="str">
        <f t="shared" si="107"/>
        <v>10_390</v>
      </c>
      <c r="B6881" s="1">
        <v>10</v>
      </c>
      <c r="C6881" s="1">
        <v>390</v>
      </c>
      <c r="D6881" s="1">
        <v>-3.4721000000000002</v>
      </c>
      <c r="E6881" s="1">
        <v>0.50890999999999997</v>
      </c>
      <c r="F6881" s="1">
        <v>3.045E-3</v>
      </c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</row>
    <row r="6882" spans="1:17" x14ac:dyDescent="0.25">
      <c r="A6882" t="str">
        <f t="shared" si="107"/>
        <v>10_391</v>
      </c>
      <c r="B6882" s="1">
        <v>10</v>
      </c>
      <c r="C6882" s="1">
        <v>391</v>
      </c>
      <c r="D6882" s="1">
        <v>-3.3172999999999999</v>
      </c>
      <c r="E6882" s="1">
        <v>0.50749999999999995</v>
      </c>
      <c r="F6882" s="1">
        <v>8.2723999999999992E-3</v>
      </c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</row>
    <row r="6883" spans="1:17" x14ac:dyDescent="0.25">
      <c r="A6883" t="str">
        <f t="shared" si="107"/>
        <v>10_392</v>
      </c>
      <c r="B6883" s="1">
        <v>10</v>
      </c>
      <c r="C6883" s="1">
        <v>392</v>
      </c>
      <c r="D6883" s="1">
        <v>-3.6091000000000002</v>
      </c>
      <c r="E6883" s="1">
        <v>0.50604000000000005</v>
      </c>
      <c r="F6883" s="1">
        <v>-1.5772999999999999E-2</v>
      </c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</row>
    <row r="6884" spans="1:17" x14ac:dyDescent="0.25">
      <c r="A6884" t="str">
        <f t="shared" si="107"/>
        <v>10_393</v>
      </c>
      <c r="B6884" s="1">
        <v>10</v>
      </c>
      <c r="C6884" s="1">
        <v>393</v>
      </c>
      <c r="D6884" s="1">
        <v>-3.5308000000000002</v>
      </c>
      <c r="E6884" s="1">
        <v>0.50453000000000003</v>
      </c>
      <c r="F6884" s="1">
        <v>2.8330999999999999E-2</v>
      </c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</row>
    <row r="6885" spans="1:17" x14ac:dyDescent="0.25">
      <c r="A6885" t="str">
        <f t="shared" si="107"/>
        <v>10_394</v>
      </c>
      <c r="B6885" s="1">
        <v>10</v>
      </c>
      <c r="C6885" s="1">
        <v>394</v>
      </c>
      <c r="D6885" s="1">
        <v>-3.2614999999999998</v>
      </c>
      <c r="E6885" s="1">
        <v>0.50314000000000003</v>
      </c>
      <c r="F6885" s="1">
        <v>8.7858999999999993E-3</v>
      </c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</row>
    <row r="6886" spans="1:17" x14ac:dyDescent="0.25">
      <c r="A6886" t="str">
        <f t="shared" si="107"/>
        <v>10_395</v>
      </c>
      <c r="B6886" s="1">
        <v>10</v>
      </c>
      <c r="C6886" s="1">
        <v>395</v>
      </c>
      <c r="D6886" s="1">
        <v>-2.9036</v>
      </c>
      <c r="E6886" s="1">
        <v>0.50180999999999998</v>
      </c>
      <c r="F6886" s="1">
        <v>1.7944999999999999E-2</v>
      </c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</row>
    <row r="6887" spans="1:17" x14ac:dyDescent="0.25">
      <c r="A6887" t="str">
        <f t="shared" si="107"/>
        <v>10_396</v>
      </c>
      <c r="B6887" s="1">
        <v>10</v>
      </c>
      <c r="C6887" s="1">
        <v>396</v>
      </c>
      <c r="D6887" s="1">
        <v>-2.6659999999999999</v>
      </c>
      <c r="E6887" s="1">
        <v>0.50066999999999995</v>
      </c>
      <c r="F6887" s="1">
        <v>-9.4607999999999997E-4</v>
      </c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</row>
    <row r="6888" spans="1:17" x14ac:dyDescent="0.25">
      <c r="A6888" t="str">
        <f t="shared" si="107"/>
        <v>10_397</v>
      </c>
      <c r="B6888" s="1">
        <v>10</v>
      </c>
      <c r="C6888" s="1">
        <v>397</v>
      </c>
      <c r="D6888" s="1">
        <v>-2.9611000000000001</v>
      </c>
      <c r="E6888" s="1">
        <v>0.49953999999999998</v>
      </c>
      <c r="F6888" s="1">
        <v>-3.6898E-3</v>
      </c>
      <c r="G6888" s="1"/>
      <c r="H6888" s="1"/>
      <c r="I6888" s="1"/>
      <c r="J6888" s="1"/>
      <c r="K6888" s="1"/>
      <c r="L6888" s="1"/>
      <c r="M6888" s="78"/>
      <c r="N6888" s="1"/>
      <c r="O6888" s="1"/>
      <c r="P6888" s="1"/>
      <c r="Q6888" s="1"/>
    </row>
    <row r="6889" spans="1:17" x14ac:dyDescent="0.25">
      <c r="A6889" t="str">
        <f t="shared" si="107"/>
        <v>10_398</v>
      </c>
      <c r="B6889" s="1">
        <v>10</v>
      </c>
      <c r="C6889" s="1">
        <v>398</v>
      </c>
      <c r="D6889" s="1">
        <v>-3.0592999999999999</v>
      </c>
      <c r="E6889" s="1">
        <v>0.49830999999999998</v>
      </c>
      <c r="F6889" s="1">
        <v>1.9214999999999999E-2</v>
      </c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</row>
    <row r="6890" spans="1:17" x14ac:dyDescent="0.25">
      <c r="A6890" t="str">
        <f t="shared" si="107"/>
        <v>10_399</v>
      </c>
      <c r="B6890" s="1">
        <v>10</v>
      </c>
      <c r="C6890" s="1">
        <v>399</v>
      </c>
      <c r="D6890" s="1">
        <v>-2.9712999999999998</v>
      </c>
      <c r="E6890" s="1">
        <v>0.49708000000000002</v>
      </c>
      <c r="F6890" s="1">
        <v>8.5400000000000007E-3</v>
      </c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</row>
    <row r="6891" spans="1:17" x14ac:dyDescent="0.25">
      <c r="A6891" t="str">
        <f t="shared" si="107"/>
        <v>10_400</v>
      </c>
      <c r="B6891" s="1">
        <v>10</v>
      </c>
      <c r="C6891" s="1">
        <v>400</v>
      </c>
      <c r="D6891" s="1">
        <v>-2.9933999999999998</v>
      </c>
      <c r="E6891" s="1">
        <v>0.49580999999999997</v>
      </c>
      <c r="F6891" s="1">
        <v>-2.6849000000000001E-2</v>
      </c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</row>
    <row r="6892" spans="1:17" x14ac:dyDescent="0.25">
      <c r="A6892" t="str">
        <f t="shared" si="107"/>
        <v>10_401</v>
      </c>
      <c r="B6892" s="1">
        <v>10</v>
      </c>
      <c r="C6892" s="1">
        <v>401</v>
      </c>
      <c r="D6892" s="1">
        <v>-2.9853999999999998</v>
      </c>
      <c r="E6892" s="1">
        <v>0.49453999999999998</v>
      </c>
      <c r="F6892" s="1">
        <v>-1.7416999999999998E-2</v>
      </c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</row>
    <row r="6893" spans="1:17" x14ac:dyDescent="0.25">
      <c r="A6893" t="str">
        <f t="shared" si="107"/>
        <v>10_402</v>
      </c>
      <c r="B6893" s="1">
        <v>10</v>
      </c>
      <c r="C6893" s="1">
        <v>402</v>
      </c>
      <c r="D6893" s="1">
        <v>-2.9327999999999999</v>
      </c>
      <c r="E6893" s="1">
        <v>0.49330000000000002</v>
      </c>
      <c r="F6893" s="1">
        <v>3.2503999999999998E-2</v>
      </c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</row>
    <row r="6894" spans="1:17" x14ac:dyDescent="0.25">
      <c r="A6894" t="str">
        <f t="shared" si="107"/>
        <v>10_403</v>
      </c>
      <c r="B6894" s="1">
        <v>10</v>
      </c>
      <c r="C6894" s="1">
        <v>403</v>
      </c>
      <c r="D6894" s="1">
        <v>-2.8555999999999999</v>
      </c>
      <c r="E6894" s="1">
        <v>0.49209999999999998</v>
      </c>
      <c r="F6894" s="1">
        <v>1.0285000000000001E-2</v>
      </c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</row>
    <row r="6895" spans="1:17" x14ac:dyDescent="0.25">
      <c r="A6895" t="str">
        <f t="shared" si="107"/>
        <v>10_404</v>
      </c>
      <c r="B6895" s="1">
        <v>10</v>
      </c>
      <c r="C6895" s="1">
        <v>404</v>
      </c>
      <c r="D6895" s="1">
        <v>-2.8839999999999999</v>
      </c>
      <c r="E6895" s="1">
        <v>0.49088999999999999</v>
      </c>
      <c r="F6895" s="1">
        <v>-1.8468999999999999E-2</v>
      </c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</row>
    <row r="6896" spans="1:17" x14ac:dyDescent="0.25">
      <c r="A6896" t="str">
        <f t="shared" si="107"/>
        <v>10_405</v>
      </c>
      <c r="B6896" s="1">
        <v>10</v>
      </c>
      <c r="C6896" s="1">
        <v>405</v>
      </c>
      <c r="D6896" s="1">
        <v>-3.3012000000000001</v>
      </c>
      <c r="E6896" s="1">
        <v>0.48963000000000001</v>
      </c>
      <c r="F6896" s="1">
        <v>-1.9137000000000001E-2</v>
      </c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</row>
    <row r="6897" spans="1:17" x14ac:dyDescent="0.25">
      <c r="A6897" t="str">
        <f t="shared" si="107"/>
        <v>10_406</v>
      </c>
      <c r="B6897" s="1">
        <v>10</v>
      </c>
      <c r="C6897" s="1">
        <v>406</v>
      </c>
      <c r="D6897" s="1">
        <v>-3.3504999999999998</v>
      </c>
      <c r="E6897" s="1">
        <v>0.48826999999999998</v>
      </c>
      <c r="F6897" s="1">
        <v>-2.4677999999999999E-2</v>
      </c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</row>
    <row r="6898" spans="1:17" x14ac:dyDescent="0.25">
      <c r="A6898" t="str">
        <f t="shared" si="107"/>
        <v>10_407</v>
      </c>
      <c r="B6898" s="1">
        <v>10</v>
      </c>
      <c r="C6898" s="1">
        <v>407</v>
      </c>
      <c r="D6898" s="1">
        <v>-3.7513999999999998</v>
      </c>
      <c r="E6898" s="1">
        <v>0.48681000000000002</v>
      </c>
      <c r="F6898" s="1">
        <v>-1.1938999999999999E-3</v>
      </c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</row>
    <row r="6899" spans="1:17" x14ac:dyDescent="0.25">
      <c r="A6899" t="str">
        <f t="shared" si="107"/>
        <v>10_408</v>
      </c>
      <c r="B6899" s="1">
        <v>10</v>
      </c>
      <c r="C6899" s="1">
        <v>408</v>
      </c>
      <c r="D6899" s="1">
        <v>-3.1181000000000001</v>
      </c>
      <c r="E6899" s="1">
        <v>0.4854</v>
      </c>
      <c r="F6899" s="1">
        <v>-1.4067000000000001E-3</v>
      </c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</row>
    <row r="6900" spans="1:17" x14ac:dyDescent="0.25">
      <c r="A6900" t="str">
        <f t="shared" si="107"/>
        <v>10_409</v>
      </c>
      <c r="B6900" s="1">
        <v>10</v>
      </c>
      <c r="C6900" s="1">
        <v>409</v>
      </c>
      <c r="D6900" s="1">
        <v>-3.3609</v>
      </c>
      <c r="E6900" s="1">
        <v>0.48413</v>
      </c>
      <c r="F6900" s="1">
        <v>-9.7713999999999995E-3</v>
      </c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</row>
    <row r="6901" spans="1:17" x14ac:dyDescent="0.25">
      <c r="A6901" t="str">
        <f t="shared" si="107"/>
        <v>10_410</v>
      </c>
      <c r="B6901" s="1">
        <v>10</v>
      </c>
      <c r="C6901" s="1">
        <v>410</v>
      </c>
      <c r="D6901" s="1">
        <v>-3.4386000000000001</v>
      </c>
      <c r="E6901" s="1">
        <v>0.48274</v>
      </c>
      <c r="F6901" s="1">
        <v>-5.7886999999999999E-3</v>
      </c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</row>
    <row r="6902" spans="1:17" x14ac:dyDescent="0.25">
      <c r="A6902" t="str">
        <f t="shared" si="107"/>
        <v>10_411</v>
      </c>
      <c r="B6902" s="1">
        <v>10</v>
      </c>
      <c r="C6902" s="1">
        <v>411</v>
      </c>
      <c r="D6902" s="1">
        <v>-3.2210999999999999</v>
      </c>
      <c r="E6902" s="1">
        <v>0.48141</v>
      </c>
      <c r="F6902" s="1">
        <v>-8.2801999999999995E-4</v>
      </c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</row>
    <row r="6903" spans="1:17" x14ac:dyDescent="0.25">
      <c r="A6903" t="str">
        <f t="shared" si="107"/>
        <v>10_412</v>
      </c>
      <c r="B6903" s="1">
        <v>10</v>
      </c>
      <c r="C6903" s="1">
        <v>412</v>
      </c>
      <c r="D6903" s="1">
        <v>-3.5</v>
      </c>
      <c r="E6903" s="1">
        <v>0.48008000000000001</v>
      </c>
      <c r="F6903" s="1">
        <v>3.0309E-3</v>
      </c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</row>
    <row r="6904" spans="1:17" x14ac:dyDescent="0.25">
      <c r="A6904" t="str">
        <f t="shared" si="107"/>
        <v>10_413</v>
      </c>
      <c r="B6904" s="1">
        <v>10</v>
      </c>
      <c r="C6904" s="1">
        <v>413</v>
      </c>
      <c r="D6904" s="1">
        <v>-3.8395999999999999</v>
      </c>
      <c r="E6904" s="1">
        <v>0.47861999999999999</v>
      </c>
      <c r="F6904" s="1">
        <v>1.346E-2</v>
      </c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</row>
    <row r="6905" spans="1:17" x14ac:dyDescent="0.25">
      <c r="A6905" t="str">
        <f t="shared" si="107"/>
        <v>10_414</v>
      </c>
      <c r="B6905" s="1">
        <v>10</v>
      </c>
      <c r="C6905" s="1">
        <v>414</v>
      </c>
      <c r="D6905" s="1">
        <v>-3.9062000000000001</v>
      </c>
      <c r="E6905" s="1">
        <v>0.47704000000000002</v>
      </c>
      <c r="F6905" s="1">
        <v>1.2681E-2</v>
      </c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</row>
    <row r="6906" spans="1:17" x14ac:dyDescent="0.25">
      <c r="A6906" t="str">
        <f t="shared" si="107"/>
        <v>10_415</v>
      </c>
      <c r="B6906" s="1">
        <v>10</v>
      </c>
      <c r="C6906" s="1">
        <v>415</v>
      </c>
      <c r="D6906" s="1">
        <v>-3.7534000000000001</v>
      </c>
      <c r="E6906" s="1">
        <v>0.47552</v>
      </c>
      <c r="F6906" s="1">
        <v>-8.4723999999999997E-3</v>
      </c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</row>
    <row r="6907" spans="1:17" x14ac:dyDescent="0.25">
      <c r="A6907" t="str">
        <f t="shared" si="107"/>
        <v>10_416</v>
      </c>
      <c r="B6907" s="1">
        <v>10</v>
      </c>
      <c r="C6907" s="1">
        <v>416</v>
      </c>
      <c r="D6907" s="1">
        <v>-3.8153000000000001</v>
      </c>
      <c r="E6907" s="1">
        <v>0.47402</v>
      </c>
      <c r="F6907" s="1">
        <v>-2.3643999999999998E-2</v>
      </c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</row>
    <row r="6908" spans="1:17" x14ac:dyDescent="0.25">
      <c r="A6908" t="str">
        <f t="shared" si="107"/>
        <v>10_417</v>
      </c>
      <c r="B6908" s="1">
        <v>10</v>
      </c>
      <c r="C6908" s="1">
        <v>417</v>
      </c>
      <c r="D6908" s="1">
        <v>-3.6819000000000002</v>
      </c>
      <c r="E6908" s="1">
        <v>0.47255000000000003</v>
      </c>
      <c r="F6908" s="1">
        <v>5.3812E-3</v>
      </c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</row>
    <row r="6909" spans="1:17" x14ac:dyDescent="0.25">
      <c r="A6909" t="str">
        <f t="shared" si="107"/>
        <v>10_418</v>
      </c>
      <c r="B6909" s="1">
        <v>10</v>
      </c>
      <c r="C6909" s="1">
        <v>418</v>
      </c>
      <c r="D6909" s="1">
        <v>-4.0190000000000001</v>
      </c>
      <c r="E6909" s="1">
        <v>0.47105999999999998</v>
      </c>
      <c r="F6909" s="1">
        <v>-2.6986E-2</v>
      </c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</row>
    <row r="6910" spans="1:17" x14ac:dyDescent="0.25">
      <c r="A6910" t="str">
        <f t="shared" si="107"/>
        <v>10_419</v>
      </c>
      <c r="B6910" s="1">
        <v>10</v>
      </c>
      <c r="C6910" s="1">
        <v>419</v>
      </c>
      <c r="D6910" s="1">
        <v>-3.5423</v>
      </c>
      <c r="E6910" s="1">
        <v>0.46955999999999998</v>
      </c>
      <c r="F6910" s="1">
        <v>-1.4831E-2</v>
      </c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</row>
    <row r="6911" spans="1:17" x14ac:dyDescent="0.25">
      <c r="A6911" t="str">
        <f t="shared" si="107"/>
        <v>10_420</v>
      </c>
      <c r="B6911" s="1">
        <v>10</v>
      </c>
      <c r="C6911" s="1">
        <v>420</v>
      </c>
      <c r="D6911" s="1">
        <v>-3.2707000000000002</v>
      </c>
      <c r="E6911" s="1">
        <v>0.46825</v>
      </c>
      <c r="F6911" s="1">
        <v>-1.504E-2</v>
      </c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</row>
    <row r="6912" spans="1:17" x14ac:dyDescent="0.25">
      <c r="A6912" t="str">
        <f t="shared" si="107"/>
        <v>10_421</v>
      </c>
      <c r="B6912" s="1">
        <v>10</v>
      </c>
      <c r="C6912" s="1">
        <v>421</v>
      </c>
      <c r="D6912" s="1">
        <v>-3.3586</v>
      </c>
      <c r="E6912" s="1">
        <v>0.46695999999999999</v>
      </c>
      <c r="F6912" s="1">
        <v>1.42E-3</v>
      </c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</row>
    <row r="6913" spans="1:17" x14ac:dyDescent="0.25">
      <c r="A6913" t="str">
        <f t="shared" si="107"/>
        <v>10_422</v>
      </c>
      <c r="B6913" s="1">
        <v>10</v>
      </c>
      <c r="C6913" s="1">
        <v>422</v>
      </c>
      <c r="D6913" s="1">
        <v>-3.1118000000000001</v>
      </c>
      <c r="E6913" s="1">
        <v>0.46576000000000001</v>
      </c>
      <c r="F6913" s="1">
        <v>-2.0684999999999999E-2</v>
      </c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</row>
    <row r="6914" spans="1:17" x14ac:dyDescent="0.25">
      <c r="A6914" t="str">
        <f t="shared" si="107"/>
        <v>10_423</v>
      </c>
      <c r="B6914" s="1">
        <v>10</v>
      </c>
      <c r="C6914" s="1">
        <v>423</v>
      </c>
      <c r="D6914" s="1">
        <v>-2.6526999999999998</v>
      </c>
      <c r="E6914" s="1">
        <v>0.46467000000000003</v>
      </c>
      <c r="F6914" s="1">
        <v>5.5104999999999998E-4</v>
      </c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</row>
    <row r="6915" spans="1:17" x14ac:dyDescent="0.25">
      <c r="A6915" t="str">
        <f t="shared" ref="A6915:A6978" si="108">B6915&amp;"_"&amp;C6915</f>
        <v>10_424</v>
      </c>
      <c r="B6915" s="1">
        <v>10</v>
      </c>
      <c r="C6915" s="1">
        <v>424</v>
      </c>
      <c r="D6915" s="1">
        <v>-2.7921</v>
      </c>
      <c r="E6915" s="1">
        <v>0.46361000000000002</v>
      </c>
      <c r="F6915" s="1">
        <v>-1.8758E-2</v>
      </c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</row>
    <row r="6916" spans="1:17" x14ac:dyDescent="0.25">
      <c r="A6916" t="str">
        <f t="shared" si="108"/>
        <v>10_425</v>
      </c>
      <c r="B6916" s="1">
        <v>10</v>
      </c>
      <c r="C6916" s="1">
        <v>425</v>
      </c>
      <c r="D6916" s="1">
        <v>-2.3593999999999999</v>
      </c>
      <c r="E6916" s="1">
        <v>0.46267999999999998</v>
      </c>
      <c r="F6916" s="1">
        <v>1.8189E-2</v>
      </c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</row>
    <row r="6917" spans="1:17" x14ac:dyDescent="0.25">
      <c r="A6917" t="str">
        <f t="shared" si="108"/>
        <v>10_426</v>
      </c>
      <c r="B6917" s="1">
        <v>10</v>
      </c>
      <c r="C6917" s="1">
        <v>426</v>
      </c>
      <c r="D6917" s="1">
        <v>-2.2534999999999998</v>
      </c>
      <c r="E6917" s="1">
        <v>0.46178999999999998</v>
      </c>
      <c r="F6917" s="1">
        <v>-1.5200999999999999E-2</v>
      </c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</row>
    <row r="6918" spans="1:17" x14ac:dyDescent="0.25">
      <c r="A6918" t="str">
        <f t="shared" si="108"/>
        <v>10_427</v>
      </c>
      <c r="B6918" s="1">
        <v>10</v>
      </c>
      <c r="C6918" s="1">
        <v>427</v>
      </c>
      <c r="D6918" s="1">
        <v>-2.6013000000000002</v>
      </c>
      <c r="E6918" s="1">
        <v>0.46084999999999998</v>
      </c>
      <c r="F6918" s="1">
        <v>8.9828E-4</v>
      </c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</row>
    <row r="6919" spans="1:17" x14ac:dyDescent="0.25">
      <c r="A6919" t="str">
        <f t="shared" si="108"/>
        <v>10_428</v>
      </c>
      <c r="B6919" s="1">
        <v>10</v>
      </c>
      <c r="C6919" s="1">
        <v>428</v>
      </c>
      <c r="D6919" s="1">
        <v>-2.9138999999999999</v>
      </c>
      <c r="E6919" s="1">
        <v>0.45974999999999999</v>
      </c>
      <c r="F6919" s="1">
        <v>-1.1967E-2</v>
      </c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</row>
    <row r="6920" spans="1:17" x14ac:dyDescent="0.25">
      <c r="A6920" t="str">
        <f t="shared" si="108"/>
        <v>10_429</v>
      </c>
      <c r="B6920" s="1">
        <v>10</v>
      </c>
      <c r="C6920" s="1">
        <v>429</v>
      </c>
      <c r="D6920" s="1">
        <v>-2.8283</v>
      </c>
      <c r="E6920" s="1">
        <v>0.45859</v>
      </c>
      <c r="F6920" s="1">
        <v>2.5413000000000002E-2</v>
      </c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</row>
    <row r="6921" spans="1:17" x14ac:dyDescent="0.25">
      <c r="A6921" t="str">
        <f t="shared" si="108"/>
        <v>10_430</v>
      </c>
      <c r="B6921" s="1">
        <v>10</v>
      </c>
      <c r="C6921" s="1">
        <v>430</v>
      </c>
      <c r="D6921" s="1">
        <v>-2.9119000000000002</v>
      </c>
      <c r="E6921" s="1">
        <v>0.45755000000000001</v>
      </c>
      <c r="F6921" s="1">
        <v>-5.8904999999999999E-3</v>
      </c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</row>
    <row r="6922" spans="1:17" x14ac:dyDescent="0.25">
      <c r="A6922" t="str">
        <f t="shared" si="108"/>
        <v>10_431</v>
      </c>
      <c r="B6922" s="1">
        <v>10</v>
      </c>
      <c r="C6922" s="1">
        <v>431</v>
      </c>
      <c r="D6922" s="1">
        <v>-2.7330999999999999</v>
      </c>
      <c r="E6922" s="1">
        <v>0.45645000000000002</v>
      </c>
      <c r="F6922" s="1">
        <v>-3.6424000000000001E-3</v>
      </c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</row>
    <row r="6923" spans="1:17" x14ac:dyDescent="0.25">
      <c r="A6923" t="str">
        <f t="shared" si="108"/>
        <v>10_432</v>
      </c>
      <c r="B6923" s="1">
        <v>10</v>
      </c>
      <c r="C6923" s="1">
        <v>432</v>
      </c>
      <c r="D6923" s="1">
        <v>-2.3292999999999999</v>
      </c>
      <c r="E6923" s="1">
        <v>0.45546999999999999</v>
      </c>
      <c r="F6923" s="1">
        <v>1.6150000000000001E-2</v>
      </c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</row>
    <row r="6924" spans="1:17" x14ac:dyDescent="0.25">
      <c r="A6924" t="str">
        <f t="shared" si="108"/>
        <v>10_433</v>
      </c>
      <c r="B6924" s="1">
        <v>10</v>
      </c>
      <c r="C6924" s="1">
        <v>433</v>
      </c>
      <c r="D6924" s="1">
        <v>-2.1943000000000001</v>
      </c>
      <c r="E6924" s="1">
        <v>0.45457999999999998</v>
      </c>
      <c r="F6924" s="1">
        <v>3.1752E-3</v>
      </c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</row>
    <row r="6925" spans="1:17" x14ac:dyDescent="0.25">
      <c r="A6925" t="str">
        <f t="shared" si="108"/>
        <v>10_434</v>
      </c>
      <c r="B6925" s="1">
        <v>10</v>
      </c>
      <c r="C6925" s="1">
        <v>434</v>
      </c>
      <c r="D6925" s="1">
        <v>-1.8018000000000001</v>
      </c>
      <c r="E6925" s="1">
        <v>0.45384000000000002</v>
      </c>
      <c r="F6925" s="1">
        <v>-5.3902000000000004E-3</v>
      </c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</row>
    <row r="6926" spans="1:17" x14ac:dyDescent="0.25">
      <c r="A6926" t="str">
        <f t="shared" si="108"/>
        <v>10_435</v>
      </c>
      <c r="B6926" s="1">
        <v>10</v>
      </c>
      <c r="C6926" s="1">
        <v>435</v>
      </c>
      <c r="D6926" s="1">
        <v>-2.1642999999999999</v>
      </c>
      <c r="E6926" s="1">
        <v>0.4531</v>
      </c>
      <c r="F6926" s="1">
        <v>2.5458E-3</v>
      </c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</row>
    <row r="6927" spans="1:17" x14ac:dyDescent="0.25">
      <c r="A6927" t="str">
        <f t="shared" si="108"/>
        <v>10_436</v>
      </c>
      <c r="B6927" s="1">
        <v>10</v>
      </c>
      <c r="C6927" s="1">
        <v>436</v>
      </c>
      <c r="D6927" s="1">
        <v>-2.0627</v>
      </c>
      <c r="E6927" s="1">
        <v>0.45223000000000002</v>
      </c>
      <c r="F6927" s="1">
        <v>-5.5274E-3</v>
      </c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</row>
    <row r="6928" spans="1:17" x14ac:dyDescent="0.25">
      <c r="A6928" t="str">
        <f t="shared" si="108"/>
        <v>10_437</v>
      </c>
      <c r="B6928" s="1">
        <v>10</v>
      </c>
      <c r="C6928" s="1">
        <v>437</v>
      </c>
      <c r="D6928" s="1">
        <v>-1.5694999999999999</v>
      </c>
      <c r="E6928" s="1">
        <v>0.45156000000000002</v>
      </c>
      <c r="F6928" s="1">
        <v>1.0579999999999999E-3</v>
      </c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</row>
    <row r="6929" spans="1:17" x14ac:dyDescent="0.25">
      <c r="A6929" t="str">
        <f t="shared" si="108"/>
        <v>10_438</v>
      </c>
      <c r="B6929" s="1">
        <v>10</v>
      </c>
      <c r="C6929" s="1">
        <v>438</v>
      </c>
      <c r="D6929" s="1">
        <v>-1.6415</v>
      </c>
      <c r="E6929" s="1">
        <v>0.45090000000000002</v>
      </c>
      <c r="F6929" s="1">
        <v>7.9249000000000003E-3</v>
      </c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</row>
    <row r="6930" spans="1:17" x14ac:dyDescent="0.25">
      <c r="A6930" t="str">
        <f t="shared" si="108"/>
        <v>10_439</v>
      </c>
      <c r="B6930" s="1">
        <v>10</v>
      </c>
      <c r="C6930" s="1">
        <v>439</v>
      </c>
      <c r="D6930" s="1">
        <v>-1.9571000000000001</v>
      </c>
      <c r="E6930" s="1">
        <v>0.45013999999999998</v>
      </c>
      <c r="F6930" s="1">
        <v>1.0717999999999999E-3</v>
      </c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</row>
    <row r="6931" spans="1:17" x14ac:dyDescent="0.25">
      <c r="A6931" t="str">
        <f t="shared" si="108"/>
        <v>10_440</v>
      </c>
      <c r="B6931" s="1">
        <v>10</v>
      </c>
      <c r="C6931" s="1">
        <v>440</v>
      </c>
      <c r="D6931" s="1">
        <v>-2.0689000000000002</v>
      </c>
      <c r="E6931" s="1">
        <v>0.44936999999999999</v>
      </c>
      <c r="F6931" s="1">
        <v>-1.1130000000000001E-3</v>
      </c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</row>
    <row r="6932" spans="1:17" x14ac:dyDescent="0.25">
      <c r="A6932" t="str">
        <f t="shared" si="108"/>
        <v>10_441</v>
      </c>
      <c r="B6932" s="1">
        <v>10</v>
      </c>
      <c r="C6932" s="1">
        <v>441</v>
      </c>
      <c r="D6932" s="1">
        <v>-2.1417999999999999</v>
      </c>
      <c r="E6932" s="1">
        <v>0.44861000000000001</v>
      </c>
      <c r="F6932" s="1">
        <v>2.0092E-3</v>
      </c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</row>
    <row r="6933" spans="1:17" x14ac:dyDescent="0.25">
      <c r="A6933" t="str">
        <f t="shared" si="108"/>
        <v>10_442</v>
      </c>
      <c r="B6933" s="1">
        <v>10</v>
      </c>
      <c r="C6933" s="1">
        <v>442</v>
      </c>
      <c r="D6933" s="1">
        <v>-2.2542</v>
      </c>
      <c r="E6933" s="1">
        <v>0.44779000000000002</v>
      </c>
      <c r="F6933" s="1">
        <v>3.3680000000000002E-2</v>
      </c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</row>
    <row r="6934" spans="1:17" x14ac:dyDescent="0.25">
      <c r="A6934" t="str">
        <f t="shared" si="108"/>
        <v>10_443</v>
      </c>
      <c r="B6934" s="1">
        <v>10</v>
      </c>
      <c r="C6934" s="1">
        <v>443</v>
      </c>
      <c r="D6934" s="1">
        <v>-2.7189000000000001</v>
      </c>
      <c r="E6934" s="1">
        <v>0.44690999999999997</v>
      </c>
      <c r="F6934" s="1">
        <v>6.4273999999999998E-3</v>
      </c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</row>
    <row r="6935" spans="1:17" x14ac:dyDescent="0.25">
      <c r="A6935" t="str">
        <f t="shared" si="108"/>
        <v>10_444</v>
      </c>
      <c r="B6935" s="1">
        <v>10</v>
      </c>
      <c r="C6935" s="1">
        <v>444</v>
      </c>
      <c r="D6935" s="1">
        <v>-2.3466</v>
      </c>
      <c r="E6935" s="1">
        <v>0.44597999999999999</v>
      </c>
      <c r="F6935" s="1">
        <v>2.8483000000000001E-2</v>
      </c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</row>
    <row r="6936" spans="1:17" x14ac:dyDescent="0.25">
      <c r="A6936" t="str">
        <f t="shared" si="108"/>
        <v>10_445</v>
      </c>
      <c r="B6936" s="1">
        <v>10</v>
      </c>
      <c r="C6936" s="1">
        <v>445</v>
      </c>
      <c r="D6936" s="1">
        <v>-2.0817999999999999</v>
      </c>
      <c r="E6936" s="1">
        <v>0.44513000000000003</v>
      </c>
      <c r="F6936" s="1">
        <v>1.4792E-2</v>
      </c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</row>
    <row r="6937" spans="1:17" x14ac:dyDescent="0.25">
      <c r="A6937" t="str">
        <f t="shared" si="108"/>
        <v>10_446</v>
      </c>
      <c r="B6937" s="1">
        <v>10</v>
      </c>
      <c r="C6937" s="1">
        <v>446</v>
      </c>
      <c r="D6937" s="1">
        <v>-1.716</v>
      </c>
      <c r="E6937" s="1">
        <v>0.44446000000000002</v>
      </c>
      <c r="F6937" s="1">
        <v>9.0291E-3</v>
      </c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</row>
    <row r="6938" spans="1:17" x14ac:dyDescent="0.25">
      <c r="A6938" t="str">
        <f t="shared" si="108"/>
        <v>10_447</v>
      </c>
      <c r="B6938" s="1">
        <v>10</v>
      </c>
      <c r="C6938" s="1">
        <v>447</v>
      </c>
      <c r="D6938" s="1">
        <v>-1.6858</v>
      </c>
      <c r="E6938" s="1">
        <v>0.44381999999999999</v>
      </c>
      <c r="F6938" s="1">
        <v>3.0140000000000002E-3</v>
      </c>
      <c r="G6938" s="1"/>
      <c r="H6938" s="1"/>
      <c r="I6938" s="1"/>
      <c r="J6938" s="1"/>
      <c r="K6938" s="1"/>
      <c r="L6938" s="1"/>
      <c r="M6938" s="1"/>
      <c r="N6938" s="1"/>
      <c r="O6938" s="78"/>
      <c r="P6938" s="78"/>
      <c r="Q6938" s="78"/>
    </row>
    <row r="6939" spans="1:17" x14ac:dyDescent="0.25">
      <c r="A6939" t="str">
        <f t="shared" si="108"/>
        <v>10_448</v>
      </c>
      <c r="B6939" s="1">
        <v>10</v>
      </c>
      <c r="C6939" s="1">
        <v>448</v>
      </c>
      <c r="D6939" s="1">
        <v>-1.538</v>
      </c>
      <c r="E6939" s="1">
        <v>0.44319999999999998</v>
      </c>
      <c r="F6939" s="1">
        <v>-1.8197999999999999E-2</v>
      </c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</row>
    <row r="6940" spans="1:17" x14ac:dyDescent="0.25">
      <c r="A6940" t="str">
        <f t="shared" si="108"/>
        <v>10_449</v>
      </c>
      <c r="B6940" s="1">
        <v>10</v>
      </c>
      <c r="C6940" s="1">
        <v>449</v>
      </c>
      <c r="D6940" s="1">
        <v>-1.5167999999999999</v>
      </c>
      <c r="E6940" s="1">
        <v>0.44257999999999997</v>
      </c>
      <c r="F6940" s="1">
        <v>-2.1180999999999998E-2</v>
      </c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</row>
    <row r="6941" spans="1:17" x14ac:dyDescent="0.25">
      <c r="A6941" t="str">
        <f t="shared" si="108"/>
        <v>10_450</v>
      </c>
      <c r="B6941" s="1">
        <v>10</v>
      </c>
      <c r="C6941" s="1">
        <v>450</v>
      </c>
      <c r="D6941" s="1">
        <v>-1.5406</v>
      </c>
      <c r="E6941" s="1">
        <v>0.44202000000000002</v>
      </c>
      <c r="F6941" s="1">
        <v>-9.6457000000000001E-3</v>
      </c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</row>
    <row r="6942" spans="1:17" x14ac:dyDescent="0.25">
      <c r="A6942" t="str">
        <f t="shared" si="108"/>
        <v>10_451</v>
      </c>
      <c r="B6942" s="1">
        <v>10</v>
      </c>
      <c r="C6942" s="1">
        <v>451</v>
      </c>
      <c r="D6942" s="1">
        <v>-1.5301</v>
      </c>
      <c r="E6942" s="1">
        <v>0.44145000000000001</v>
      </c>
      <c r="F6942" s="1">
        <v>4.8207000000000002E-4</v>
      </c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</row>
    <row r="6943" spans="1:17" x14ac:dyDescent="0.25">
      <c r="A6943" t="str">
        <f t="shared" si="108"/>
        <v>10_452</v>
      </c>
      <c r="B6943" s="1">
        <v>10</v>
      </c>
      <c r="C6943" s="1">
        <v>452</v>
      </c>
      <c r="D6943" s="1">
        <v>-1.7947</v>
      </c>
      <c r="E6943" s="1">
        <v>0.44081999999999999</v>
      </c>
      <c r="F6943" s="1">
        <v>-5.4831000000000003E-3</v>
      </c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</row>
    <row r="6944" spans="1:17" x14ac:dyDescent="0.25">
      <c r="A6944" t="str">
        <f t="shared" si="108"/>
        <v>10_453</v>
      </c>
      <c r="B6944" s="1">
        <v>10</v>
      </c>
      <c r="C6944" s="1">
        <v>453</v>
      </c>
      <c r="D6944" s="1">
        <v>-1.7059</v>
      </c>
      <c r="E6944" s="1">
        <v>0.44016</v>
      </c>
      <c r="F6944" s="1">
        <v>6.3112999999999997E-3</v>
      </c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</row>
    <row r="6945" spans="1:17" x14ac:dyDescent="0.25">
      <c r="A6945" t="str">
        <f t="shared" si="108"/>
        <v>10_454</v>
      </c>
      <c r="B6945" s="1">
        <v>10</v>
      </c>
      <c r="C6945" s="1">
        <v>454</v>
      </c>
      <c r="D6945" s="1">
        <v>-1.9237</v>
      </c>
      <c r="E6945" s="1">
        <v>0.4395</v>
      </c>
      <c r="F6945" s="1">
        <v>-1.6865999999999999E-2</v>
      </c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</row>
    <row r="6946" spans="1:17" x14ac:dyDescent="0.25">
      <c r="A6946" t="str">
        <f t="shared" si="108"/>
        <v>10_455</v>
      </c>
      <c r="B6946" s="1">
        <v>10</v>
      </c>
      <c r="C6946" s="1">
        <v>455</v>
      </c>
      <c r="D6946" s="1">
        <v>-1.8574999999999999</v>
      </c>
      <c r="E6946" s="1">
        <v>0.43884000000000001</v>
      </c>
      <c r="F6946" s="1">
        <v>-4.2802999999999999E-3</v>
      </c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</row>
    <row r="6947" spans="1:17" x14ac:dyDescent="0.25">
      <c r="A6947" t="str">
        <f t="shared" si="108"/>
        <v>10_456</v>
      </c>
      <c r="B6947" s="1">
        <v>10</v>
      </c>
      <c r="C6947" s="1">
        <v>456</v>
      </c>
      <c r="D6947" s="1">
        <v>-1.9431</v>
      </c>
      <c r="E6947" s="1">
        <v>0.43818000000000001</v>
      </c>
      <c r="F6947" s="1">
        <v>-1.4504E-2</v>
      </c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</row>
    <row r="6948" spans="1:17" x14ac:dyDescent="0.25">
      <c r="A6948" t="str">
        <f t="shared" si="108"/>
        <v>10_457</v>
      </c>
      <c r="B6948" s="1">
        <v>10</v>
      </c>
      <c r="C6948" s="1">
        <v>457</v>
      </c>
      <c r="D6948" s="1">
        <v>-1.2009000000000001</v>
      </c>
      <c r="E6948" s="1">
        <v>0.43761</v>
      </c>
      <c r="F6948" s="1">
        <v>2.5607999999999999E-2</v>
      </c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</row>
    <row r="6949" spans="1:17" x14ac:dyDescent="0.25">
      <c r="A6949" t="str">
        <f t="shared" si="108"/>
        <v>10_458</v>
      </c>
      <c r="B6949" s="1">
        <v>10</v>
      </c>
      <c r="C6949" s="1">
        <v>458</v>
      </c>
      <c r="D6949" s="1">
        <v>-1.3253999999999999</v>
      </c>
      <c r="E6949" s="1">
        <v>0.43718000000000001</v>
      </c>
      <c r="F6949" s="1">
        <v>-1.8346000000000001E-2</v>
      </c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</row>
    <row r="6950" spans="1:17" x14ac:dyDescent="0.25">
      <c r="A6950" t="str">
        <f t="shared" si="108"/>
        <v>10_459</v>
      </c>
      <c r="B6950" s="1">
        <v>10</v>
      </c>
      <c r="C6950" s="1">
        <v>459</v>
      </c>
      <c r="D6950" s="1">
        <v>-1.3247</v>
      </c>
      <c r="E6950" s="1">
        <v>0.43667</v>
      </c>
      <c r="F6950" s="1">
        <v>-1.4741000000000001E-2</v>
      </c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</row>
    <row r="6951" spans="1:17" x14ac:dyDescent="0.25">
      <c r="A6951" t="str">
        <f t="shared" si="108"/>
        <v>10_460</v>
      </c>
      <c r="B6951" s="1">
        <v>10</v>
      </c>
      <c r="C6951" s="1">
        <v>460</v>
      </c>
      <c r="D6951" s="1">
        <v>-0.89819000000000004</v>
      </c>
      <c r="E6951" s="1">
        <v>0.43628</v>
      </c>
      <c r="F6951" s="1">
        <v>2.2443000000000001E-2</v>
      </c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</row>
    <row r="6952" spans="1:17" x14ac:dyDescent="0.25">
      <c r="A6952" t="str">
        <f t="shared" si="108"/>
        <v>10_461</v>
      </c>
      <c r="B6952" s="1">
        <v>10</v>
      </c>
      <c r="C6952" s="1">
        <v>461</v>
      </c>
      <c r="D6952" s="1">
        <v>-1.1026</v>
      </c>
      <c r="E6952" s="1">
        <v>0.43596000000000001</v>
      </c>
      <c r="F6952" s="1">
        <v>1.1818E-2</v>
      </c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</row>
    <row r="6953" spans="1:17" x14ac:dyDescent="0.25">
      <c r="A6953" t="str">
        <f t="shared" si="108"/>
        <v>10_462</v>
      </c>
      <c r="B6953" s="1">
        <v>10</v>
      </c>
      <c r="C6953" s="1">
        <v>462</v>
      </c>
      <c r="D6953" s="1">
        <v>-0.97453999999999996</v>
      </c>
      <c r="E6953" s="1">
        <v>0.43557000000000001</v>
      </c>
      <c r="F6953" s="1">
        <v>2.1087000000000002E-2</v>
      </c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</row>
    <row r="6954" spans="1:17" x14ac:dyDescent="0.25">
      <c r="A6954" t="str">
        <f t="shared" si="108"/>
        <v>10_463</v>
      </c>
      <c r="B6954" s="1">
        <v>10</v>
      </c>
      <c r="C6954" s="1">
        <v>463</v>
      </c>
      <c r="D6954" s="1">
        <v>-1.4200999999999999</v>
      </c>
      <c r="E6954" s="1">
        <v>0.43507000000000001</v>
      </c>
      <c r="F6954" s="1">
        <v>-2.3067000000000001E-2</v>
      </c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</row>
    <row r="6955" spans="1:17" x14ac:dyDescent="0.25">
      <c r="A6955" t="str">
        <f t="shared" si="108"/>
        <v>10_464</v>
      </c>
      <c r="B6955" s="1">
        <v>10</v>
      </c>
      <c r="C6955" s="1">
        <v>464</v>
      </c>
      <c r="D6955" s="1">
        <v>-1.0701000000000001</v>
      </c>
      <c r="E6955" s="1">
        <v>0.43464000000000003</v>
      </c>
      <c r="F6955" s="1">
        <v>8.0126999999999993E-3</v>
      </c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</row>
    <row r="6956" spans="1:17" x14ac:dyDescent="0.25">
      <c r="A6956" t="str">
        <f t="shared" si="108"/>
        <v>10_465</v>
      </c>
      <c r="B6956" s="1">
        <v>10</v>
      </c>
      <c r="C6956" s="1">
        <v>465</v>
      </c>
      <c r="D6956" s="1">
        <v>-0.81200000000000006</v>
      </c>
      <c r="E6956" s="1">
        <v>0.43435000000000001</v>
      </c>
      <c r="F6956" s="1">
        <v>-2.7582000000000001E-3</v>
      </c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</row>
    <row r="6957" spans="1:17" x14ac:dyDescent="0.25">
      <c r="A6957" t="str">
        <f t="shared" si="108"/>
        <v>10_466</v>
      </c>
      <c r="B6957" s="1">
        <v>10</v>
      </c>
      <c r="C6957" s="1">
        <v>466</v>
      </c>
      <c r="D6957" s="1">
        <v>-0.80984</v>
      </c>
      <c r="E6957" s="1">
        <v>0.43402000000000002</v>
      </c>
      <c r="F6957" s="1">
        <v>8.5433999999999996E-3</v>
      </c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</row>
    <row r="6958" spans="1:17" x14ac:dyDescent="0.25">
      <c r="A6958" t="str">
        <f t="shared" si="108"/>
        <v>10_467</v>
      </c>
      <c r="B6958" s="1">
        <v>10</v>
      </c>
      <c r="C6958" s="1">
        <v>467</v>
      </c>
      <c r="D6958" s="1">
        <v>-0.38723000000000002</v>
      </c>
      <c r="E6958" s="1">
        <v>0.43378</v>
      </c>
      <c r="F6958" s="1">
        <v>-8.6966000000000005E-3</v>
      </c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</row>
    <row r="6959" spans="1:17" x14ac:dyDescent="0.25">
      <c r="A6959" t="str">
        <f t="shared" si="108"/>
        <v>10_468</v>
      </c>
      <c r="B6959" s="1">
        <v>10</v>
      </c>
      <c r="C6959" s="1">
        <v>468</v>
      </c>
      <c r="D6959" s="1">
        <v>-0.32186999999999999</v>
      </c>
      <c r="E6959" s="1">
        <v>0.43365999999999999</v>
      </c>
      <c r="F6959" s="1">
        <v>2.2561E-3</v>
      </c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</row>
    <row r="6960" spans="1:17" x14ac:dyDescent="0.25">
      <c r="A6960" t="str">
        <f t="shared" si="108"/>
        <v>10_469</v>
      </c>
      <c r="B6960" s="1">
        <v>10</v>
      </c>
      <c r="C6960" s="1">
        <v>469</v>
      </c>
      <c r="D6960" s="1">
        <v>0.18059</v>
      </c>
      <c r="E6960" s="1">
        <v>0.43359999999999999</v>
      </c>
      <c r="F6960" s="1">
        <v>-3.1040999999999998E-3</v>
      </c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</row>
    <row r="6961" spans="1:17" x14ac:dyDescent="0.25">
      <c r="A6961" t="str">
        <f t="shared" si="108"/>
        <v>10_470</v>
      </c>
      <c r="B6961" s="1">
        <v>10</v>
      </c>
      <c r="C6961" s="1">
        <v>470</v>
      </c>
      <c r="D6961" s="1">
        <v>-5.3534999999999999E-2</v>
      </c>
      <c r="E6961" s="1">
        <v>0.43363000000000002</v>
      </c>
      <c r="F6961" s="1">
        <v>-5.2928999999999997E-3</v>
      </c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</row>
    <row r="6962" spans="1:17" x14ac:dyDescent="0.25">
      <c r="A6962" t="str">
        <f t="shared" si="108"/>
        <v>10_471</v>
      </c>
      <c r="B6962" s="1">
        <v>10</v>
      </c>
      <c r="C6962" s="1">
        <v>471</v>
      </c>
      <c r="D6962" s="1">
        <v>-0.32733000000000001</v>
      </c>
      <c r="E6962" s="1">
        <v>0.43356</v>
      </c>
      <c r="F6962" s="1">
        <v>1.0871E-2</v>
      </c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</row>
    <row r="6963" spans="1:17" x14ac:dyDescent="0.25">
      <c r="A6963" t="str">
        <f t="shared" si="108"/>
        <v>10_472</v>
      </c>
      <c r="B6963" s="1">
        <v>10</v>
      </c>
      <c r="C6963" s="1">
        <v>472</v>
      </c>
      <c r="D6963" s="1">
        <v>-0.54127000000000003</v>
      </c>
      <c r="E6963" s="1">
        <v>0.43339</v>
      </c>
      <c r="F6963" s="1">
        <v>3.3909999999999999E-3</v>
      </c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</row>
    <row r="6964" spans="1:17" x14ac:dyDescent="0.25">
      <c r="A6964" t="str">
        <f t="shared" si="108"/>
        <v>10_473</v>
      </c>
      <c r="B6964" s="1">
        <v>10</v>
      </c>
      <c r="C6964" s="1">
        <v>473</v>
      </c>
      <c r="D6964" s="1">
        <v>-0.65015999999999996</v>
      </c>
      <c r="E6964" s="1">
        <v>0.43319999999999997</v>
      </c>
      <c r="F6964" s="1">
        <v>-5.2732999999999999E-3</v>
      </c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</row>
    <row r="6965" spans="1:17" x14ac:dyDescent="0.25">
      <c r="A6965" t="str">
        <f t="shared" si="108"/>
        <v>10_474</v>
      </c>
      <c r="B6965" s="1">
        <v>10</v>
      </c>
      <c r="C6965" s="1">
        <v>474</v>
      </c>
      <c r="D6965" s="1">
        <v>-0.94179999999999997</v>
      </c>
      <c r="E6965" s="1">
        <v>0.43292000000000003</v>
      </c>
      <c r="F6965" s="1">
        <v>1.1061999999999999E-3</v>
      </c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</row>
    <row r="6966" spans="1:17" x14ac:dyDescent="0.25">
      <c r="A6966" t="str">
        <f t="shared" si="108"/>
        <v>10_475</v>
      </c>
      <c r="B6966" s="1">
        <v>10</v>
      </c>
      <c r="C6966" s="1">
        <v>475</v>
      </c>
      <c r="D6966" s="1">
        <v>-1.3754999999999999</v>
      </c>
      <c r="E6966" s="1">
        <v>0.43247000000000002</v>
      </c>
      <c r="F6966" s="1">
        <v>9.4128000000000007E-3</v>
      </c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</row>
    <row r="6967" spans="1:17" x14ac:dyDescent="0.25">
      <c r="A6967" t="str">
        <f t="shared" si="108"/>
        <v>10_476</v>
      </c>
      <c r="B6967" s="1">
        <v>10</v>
      </c>
      <c r="C6967" s="1">
        <v>476</v>
      </c>
      <c r="D6967" s="1">
        <v>-1.4459</v>
      </c>
      <c r="E6967" s="1">
        <v>0.43197000000000002</v>
      </c>
      <c r="F6967" s="1">
        <v>2.3904000000000002E-2</v>
      </c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</row>
    <row r="6968" spans="1:17" x14ac:dyDescent="0.25">
      <c r="A6968" t="str">
        <f t="shared" si="108"/>
        <v>10_477</v>
      </c>
      <c r="B6968" s="1">
        <v>10</v>
      </c>
      <c r="C6968" s="1">
        <v>477</v>
      </c>
      <c r="D6968" s="1">
        <v>-1.3463000000000001</v>
      </c>
      <c r="E6968" s="1">
        <v>0.43151</v>
      </c>
      <c r="F6968" s="1">
        <v>-3.1091999999999999E-3</v>
      </c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</row>
    <row r="6969" spans="1:17" x14ac:dyDescent="0.25">
      <c r="A6969" t="str">
        <f t="shared" si="108"/>
        <v>10_478</v>
      </c>
      <c r="B6969" s="1">
        <v>10</v>
      </c>
      <c r="C6969" s="1">
        <v>478</v>
      </c>
      <c r="D6969" s="1">
        <v>-1.5387</v>
      </c>
      <c r="E6969" s="1">
        <v>0.43092999999999998</v>
      </c>
      <c r="F6969" s="1">
        <v>2.6673999999999999E-3</v>
      </c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</row>
    <row r="6970" spans="1:17" x14ac:dyDescent="0.25">
      <c r="A6970" t="str">
        <f t="shared" si="108"/>
        <v>10_479</v>
      </c>
      <c r="B6970" s="1">
        <v>10</v>
      </c>
      <c r="C6970" s="1">
        <v>479</v>
      </c>
      <c r="D6970" s="1">
        <v>-1.9055</v>
      </c>
      <c r="E6970" s="1">
        <v>0.43031999999999998</v>
      </c>
      <c r="F6970" s="1">
        <v>3.8015000000000002E-3</v>
      </c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</row>
    <row r="6971" spans="1:17" x14ac:dyDescent="0.25">
      <c r="A6971" t="str">
        <f t="shared" si="108"/>
        <v>10_480</v>
      </c>
      <c r="B6971" s="1">
        <v>10</v>
      </c>
      <c r="C6971" s="1">
        <v>480</v>
      </c>
      <c r="D6971" s="1">
        <v>-1.7186999999999999</v>
      </c>
      <c r="E6971" s="1">
        <v>0.42965999999999999</v>
      </c>
      <c r="F6971" s="1">
        <v>-9.2224000000000004E-3</v>
      </c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</row>
    <row r="6972" spans="1:17" x14ac:dyDescent="0.25">
      <c r="A6972" t="str">
        <f t="shared" si="108"/>
        <v>10_481</v>
      </c>
      <c r="B6972" s="1">
        <v>10</v>
      </c>
      <c r="C6972" s="1">
        <v>481</v>
      </c>
      <c r="D6972" s="1">
        <v>-1.5841000000000001</v>
      </c>
      <c r="E6972" s="1">
        <v>0.42906</v>
      </c>
      <c r="F6972" s="1">
        <v>5.3797000000000003E-3</v>
      </c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</row>
    <row r="6973" spans="1:17" x14ac:dyDescent="0.25">
      <c r="A6973" t="str">
        <f t="shared" si="108"/>
        <v>10_482</v>
      </c>
      <c r="B6973" s="1">
        <v>10</v>
      </c>
      <c r="C6973" s="1">
        <v>482</v>
      </c>
      <c r="D6973" s="1">
        <v>-1.4328000000000001</v>
      </c>
      <c r="E6973" s="1">
        <v>0.42852000000000001</v>
      </c>
      <c r="F6973" s="1">
        <v>-8.9811999999999999E-3</v>
      </c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</row>
    <row r="6974" spans="1:17" x14ac:dyDescent="0.25">
      <c r="A6974" t="str">
        <f t="shared" si="108"/>
        <v>10_483</v>
      </c>
      <c r="B6974" s="1">
        <v>10</v>
      </c>
      <c r="C6974" s="1">
        <v>483</v>
      </c>
      <c r="D6974" s="1">
        <v>-1.6046</v>
      </c>
      <c r="E6974" s="1">
        <v>0.42801</v>
      </c>
      <c r="F6974" s="1">
        <v>-1.2970000000000001E-2</v>
      </c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</row>
    <row r="6975" spans="1:17" x14ac:dyDescent="0.25">
      <c r="A6975" t="str">
        <f t="shared" si="108"/>
        <v>10_484</v>
      </c>
      <c r="B6975" s="1">
        <v>10</v>
      </c>
      <c r="C6975" s="1">
        <v>484</v>
      </c>
      <c r="D6975" s="1">
        <v>-1.5471999999999999</v>
      </c>
      <c r="E6975" s="1">
        <v>0.42746000000000001</v>
      </c>
      <c r="F6975" s="1">
        <v>-1.4929E-2</v>
      </c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</row>
    <row r="6976" spans="1:17" x14ac:dyDescent="0.25">
      <c r="A6976" t="str">
        <f t="shared" si="108"/>
        <v>10_485</v>
      </c>
      <c r="B6976" s="1">
        <v>10</v>
      </c>
      <c r="C6976" s="1">
        <v>485</v>
      </c>
      <c r="D6976" s="1">
        <v>-1.871</v>
      </c>
      <c r="E6976" s="1">
        <v>0.42680000000000001</v>
      </c>
      <c r="F6976" s="1">
        <v>-1.8792E-4</v>
      </c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</row>
    <row r="6977" spans="1:17" x14ac:dyDescent="0.25">
      <c r="A6977" t="str">
        <f t="shared" si="108"/>
        <v>10_486</v>
      </c>
      <c r="B6977" s="1">
        <v>10</v>
      </c>
      <c r="C6977" s="1">
        <v>486</v>
      </c>
      <c r="D6977" s="1">
        <v>-2.0621</v>
      </c>
      <c r="E6977" s="1">
        <v>0.42609999999999998</v>
      </c>
      <c r="F6977" s="1">
        <v>-1.0682000000000001E-2</v>
      </c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</row>
    <row r="6978" spans="1:17" x14ac:dyDescent="0.25">
      <c r="A6978" t="str">
        <f t="shared" si="108"/>
        <v>10_487</v>
      </c>
      <c r="B6978" s="1">
        <v>10</v>
      </c>
      <c r="C6978" s="1">
        <v>487</v>
      </c>
      <c r="D6978" s="1">
        <v>-1.7716000000000001</v>
      </c>
      <c r="E6978" s="1">
        <v>0.42541000000000001</v>
      </c>
      <c r="F6978" s="1">
        <v>1.7786E-2</v>
      </c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</row>
    <row r="6979" spans="1:17" x14ac:dyDescent="0.25">
      <c r="A6979" t="str">
        <f t="shared" ref="A6979:A7042" si="109">B6979&amp;"_"&amp;C6979</f>
        <v>10_488</v>
      </c>
      <c r="B6979" s="1">
        <v>10</v>
      </c>
      <c r="C6979" s="1">
        <v>488</v>
      </c>
      <c r="D6979" s="1">
        <v>-1.4863999999999999</v>
      </c>
      <c r="E6979" s="1">
        <v>0.42482999999999999</v>
      </c>
      <c r="F6979" s="1">
        <v>2.2661999999999999E-3</v>
      </c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</row>
    <row r="6980" spans="1:17" x14ac:dyDescent="0.25">
      <c r="A6980" t="str">
        <f t="shared" si="109"/>
        <v>10_489</v>
      </c>
      <c r="B6980" s="1">
        <v>10</v>
      </c>
      <c r="C6980" s="1">
        <v>489</v>
      </c>
      <c r="D6980" s="1">
        <v>-1.5448999999999999</v>
      </c>
      <c r="E6980" s="1">
        <v>0.42433999999999999</v>
      </c>
      <c r="F6980" s="1">
        <v>-1.7600000000000001E-2</v>
      </c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</row>
    <row r="6981" spans="1:17" x14ac:dyDescent="0.25">
      <c r="A6981" t="str">
        <f t="shared" si="109"/>
        <v>10_490</v>
      </c>
      <c r="B6981" s="1">
        <v>10</v>
      </c>
      <c r="C6981" s="1">
        <v>490</v>
      </c>
      <c r="D6981" s="1">
        <v>-1.6857</v>
      </c>
      <c r="E6981" s="1">
        <v>0.42377999999999999</v>
      </c>
      <c r="F6981" s="1">
        <v>-1.5753E-2</v>
      </c>
      <c r="G6981" s="1"/>
      <c r="H6981" s="1"/>
      <c r="I6981" s="1"/>
      <c r="J6981" s="1"/>
      <c r="K6981" s="1"/>
      <c r="L6981" s="1"/>
      <c r="M6981" s="78"/>
      <c r="N6981" s="1"/>
      <c r="O6981" s="1"/>
      <c r="P6981" s="1"/>
      <c r="Q6981" s="1"/>
    </row>
    <row r="6982" spans="1:17" x14ac:dyDescent="0.25">
      <c r="A6982" t="str">
        <f t="shared" si="109"/>
        <v>10_491</v>
      </c>
      <c r="B6982" s="1">
        <v>10</v>
      </c>
      <c r="C6982" s="1">
        <v>491</v>
      </c>
      <c r="D6982" s="1">
        <v>-1.2129000000000001</v>
      </c>
      <c r="E6982" s="1">
        <v>0.42329</v>
      </c>
      <c r="F6982" s="1">
        <v>-6.6766000000000004E-3</v>
      </c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</row>
    <row r="6983" spans="1:17" x14ac:dyDescent="0.25">
      <c r="A6983" t="str">
        <f t="shared" si="109"/>
        <v>10_492</v>
      </c>
      <c r="B6983" s="1">
        <v>10</v>
      </c>
      <c r="C6983" s="1">
        <v>492</v>
      </c>
      <c r="D6983" s="1">
        <v>-1.508</v>
      </c>
      <c r="E6983" s="1">
        <v>0.42281999999999997</v>
      </c>
      <c r="F6983" s="1">
        <v>-1.5685000000000001E-2</v>
      </c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</row>
    <row r="6984" spans="1:17" x14ac:dyDescent="0.25">
      <c r="A6984" t="str">
        <f t="shared" si="109"/>
        <v>10_493</v>
      </c>
      <c r="B6984" s="1">
        <v>10</v>
      </c>
      <c r="C6984" s="1">
        <v>493</v>
      </c>
      <c r="D6984" s="1">
        <v>-2.0074000000000001</v>
      </c>
      <c r="E6984" s="1">
        <v>0.42220000000000002</v>
      </c>
      <c r="F6984" s="1">
        <v>1.3316000000000001E-3</v>
      </c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</row>
    <row r="6985" spans="1:17" x14ac:dyDescent="0.25">
      <c r="A6985" t="str">
        <f t="shared" si="109"/>
        <v>10_494</v>
      </c>
      <c r="B6985" s="1">
        <v>10</v>
      </c>
      <c r="C6985" s="1">
        <v>494</v>
      </c>
      <c r="D6985" s="1">
        <v>-2.0564</v>
      </c>
      <c r="E6985" s="1">
        <v>0.42148999999999998</v>
      </c>
      <c r="F6985" s="1">
        <v>1.0996000000000001E-2</v>
      </c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</row>
    <row r="6986" spans="1:17" x14ac:dyDescent="0.25">
      <c r="A6986" t="str">
        <f t="shared" si="109"/>
        <v>10_495</v>
      </c>
      <c r="B6986" s="1">
        <v>10</v>
      </c>
      <c r="C6986" s="1">
        <v>495</v>
      </c>
      <c r="D6986" s="1">
        <v>-1.9136</v>
      </c>
      <c r="E6986" s="1">
        <v>0.42080000000000001</v>
      </c>
      <c r="F6986" s="1">
        <v>-1.1072E-2</v>
      </c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</row>
    <row r="6987" spans="1:17" x14ac:dyDescent="0.25">
      <c r="A6987" t="str">
        <f t="shared" si="109"/>
        <v>10_496</v>
      </c>
      <c r="B6987" s="1">
        <v>10</v>
      </c>
      <c r="C6987" s="1">
        <v>496</v>
      </c>
      <c r="D6987" s="1">
        <v>-2.1776</v>
      </c>
      <c r="E6987" s="1">
        <v>0.42004999999999998</v>
      </c>
      <c r="F6987" s="1">
        <v>-9.0998999999999993E-3</v>
      </c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</row>
    <row r="6988" spans="1:17" x14ac:dyDescent="0.25">
      <c r="A6988" t="str">
        <f t="shared" si="109"/>
        <v>10_497</v>
      </c>
      <c r="B6988" s="1">
        <v>10</v>
      </c>
      <c r="C6988" s="1">
        <v>497</v>
      </c>
      <c r="D6988" s="1">
        <v>-2.3637999999999999</v>
      </c>
      <c r="E6988" s="1">
        <v>0.41922999999999999</v>
      </c>
      <c r="F6988" s="1">
        <v>-6.8576000000000002E-3</v>
      </c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</row>
    <row r="6989" spans="1:17" x14ac:dyDescent="0.25">
      <c r="A6989" t="str">
        <f t="shared" si="109"/>
        <v>10_498</v>
      </c>
      <c r="B6989" s="1">
        <v>10</v>
      </c>
      <c r="C6989" s="1">
        <v>498</v>
      </c>
      <c r="D6989" s="1">
        <v>-2.2025999999999999</v>
      </c>
      <c r="E6989" s="1">
        <v>0.41843000000000002</v>
      </c>
      <c r="F6989" s="1">
        <v>3.7204999999999998E-3</v>
      </c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</row>
    <row r="6990" spans="1:17" x14ac:dyDescent="0.25">
      <c r="A6990" t="str">
        <f t="shared" si="109"/>
        <v>10_499</v>
      </c>
      <c r="B6990" s="1">
        <v>10</v>
      </c>
      <c r="C6990" s="1">
        <v>499</v>
      </c>
      <c r="D6990" s="1">
        <v>-1.7576000000000001</v>
      </c>
      <c r="E6990" s="1">
        <v>0.41769000000000001</v>
      </c>
      <c r="F6990" s="1">
        <v>-1.7493999999999999E-2</v>
      </c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</row>
    <row r="6991" spans="1:17" x14ac:dyDescent="0.25">
      <c r="A6991" t="str">
        <f t="shared" si="109"/>
        <v>10_500</v>
      </c>
      <c r="B6991" s="1">
        <v>10</v>
      </c>
      <c r="C6991" s="1">
        <v>500</v>
      </c>
      <c r="D6991" s="1">
        <v>-1.8080000000000001</v>
      </c>
      <c r="E6991" s="1">
        <v>0.41707</v>
      </c>
      <c r="F6991" s="1">
        <v>7.7685999999999996E-3</v>
      </c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</row>
    <row r="6992" spans="1:17" x14ac:dyDescent="0.25">
      <c r="A6992" t="str">
        <f t="shared" si="109"/>
        <v>10_501</v>
      </c>
      <c r="B6992" s="1">
        <v>10</v>
      </c>
      <c r="C6992" s="1">
        <v>501</v>
      </c>
      <c r="D6992" s="1">
        <v>-1.9113</v>
      </c>
      <c r="E6992" s="1">
        <v>0.41641</v>
      </c>
      <c r="F6992" s="1">
        <v>9.1240000000000002E-3</v>
      </c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</row>
    <row r="6993" spans="1:17" x14ac:dyDescent="0.25">
      <c r="A6993" t="str">
        <f t="shared" si="109"/>
        <v>10_502</v>
      </c>
      <c r="B6993" s="1">
        <v>10</v>
      </c>
      <c r="C6993" s="1">
        <v>502</v>
      </c>
      <c r="D6993" s="1">
        <v>-2.0226000000000002</v>
      </c>
      <c r="E6993" s="1">
        <v>0.41572999999999999</v>
      </c>
      <c r="F6993" s="1">
        <v>-7.8796000000000005E-3</v>
      </c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</row>
    <row r="6994" spans="1:17" x14ac:dyDescent="0.25">
      <c r="A6994" t="str">
        <f t="shared" si="109"/>
        <v>10_503</v>
      </c>
      <c r="B6994" s="1">
        <v>10</v>
      </c>
      <c r="C6994" s="1">
        <v>503</v>
      </c>
      <c r="D6994" s="1">
        <v>-1.7135</v>
      </c>
      <c r="E6994" s="1">
        <v>0.41504000000000002</v>
      </c>
      <c r="F6994" s="1">
        <v>9.2913000000000006E-3</v>
      </c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</row>
    <row r="6995" spans="1:17" x14ac:dyDescent="0.25">
      <c r="A6995" t="str">
        <f t="shared" si="109"/>
        <v>10_504</v>
      </c>
      <c r="B6995" s="1">
        <v>10</v>
      </c>
      <c r="C6995" s="1">
        <v>504</v>
      </c>
      <c r="D6995" s="1">
        <v>-1.8295999999999999</v>
      </c>
      <c r="E6995" s="1">
        <v>0.41441</v>
      </c>
      <c r="F6995" s="1">
        <v>-1.0691000000000001E-2</v>
      </c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</row>
    <row r="6996" spans="1:17" x14ac:dyDescent="0.25">
      <c r="A6996" t="str">
        <f t="shared" si="109"/>
        <v>10_505</v>
      </c>
      <c r="B6996" s="1">
        <v>10</v>
      </c>
      <c r="C6996" s="1">
        <v>505</v>
      </c>
      <c r="D6996" s="1">
        <v>-2.0438999999999998</v>
      </c>
      <c r="E6996" s="1">
        <v>0.41377999999999998</v>
      </c>
      <c r="F6996" s="1">
        <v>2.8067999999999999E-3</v>
      </c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</row>
    <row r="6997" spans="1:17" x14ac:dyDescent="0.25">
      <c r="A6997" t="str">
        <f t="shared" si="109"/>
        <v>10_506</v>
      </c>
      <c r="B6997" s="1">
        <v>10</v>
      </c>
      <c r="C6997" s="1">
        <v>506</v>
      </c>
      <c r="D6997" s="1">
        <v>-2.5941999999999998</v>
      </c>
      <c r="E6997" s="1">
        <v>0.41294999999999998</v>
      </c>
      <c r="F6997" s="1">
        <v>9.0341999999999992E-3</v>
      </c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</row>
    <row r="6998" spans="1:17" x14ac:dyDescent="0.25">
      <c r="A6998" t="str">
        <f t="shared" si="109"/>
        <v>10_507</v>
      </c>
      <c r="B6998" s="1">
        <v>10</v>
      </c>
      <c r="C6998" s="1">
        <v>507</v>
      </c>
      <c r="D6998" s="1">
        <v>-2.3714</v>
      </c>
      <c r="E6998" s="1">
        <v>0.41208</v>
      </c>
      <c r="F6998" s="1">
        <v>-1.2851E-2</v>
      </c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</row>
    <row r="6999" spans="1:17" x14ac:dyDescent="0.25">
      <c r="A6999" t="str">
        <f t="shared" si="109"/>
        <v>10_508</v>
      </c>
      <c r="B6999" s="1">
        <v>10</v>
      </c>
      <c r="C6999" s="1">
        <v>508</v>
      </c>
      <c r="D6999" s="1">
        <v>-2.5470000000000002</v>
      </c>
      <c r="E6999" s="1">
        <v>0.41127999999999998</v>
      </c>
      <c r="F6999" s="1">
        <v>-8.0342E-3</v>
      </c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</row>
    <row r="7000" spans="1:17" x14ac:dyDescent="0.25">
      <c r="A7000" t="str">
        <f t="shared" si="109"/>
        <v>10_509</v>
      </c>
      <c r="B7000" s="1">
        <v>10</v>
      </c>
      <c r="C7000" s="1">
        <v>509</v>
      </c>
      <c r="D7000" s="1">
        <v>-2.0878000000000001</v>
      </c>
      <c r="E7000" s="1">
        <v>0.41052</v>
      </c>
      <c r="F7000" s="1">
        <v>-5.2487000000000002E-3</v>
      </c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</row>
    <row r="7001" spans="1:17" x14ac:dyDescent="0.25">
      <c r="A7001" t="str">
        <f t="shared" si="109"/>
        <v>10_510</v>
      </c>
      <c r="B7001" s="1">
        <v>10</v>
      </c>
      <c r="C7001" s="1">
        <v>510</v>
      </c>
      <c r="D7001" s="1">
        <v>-2.3519999999999999</v>
      </c>
      <c r="E7001" s="1">
        <v>0.40978999999999999</v>
      </c>
      <c r="F7001" s="1">
        <v>1.8805E-3</v>
      </c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</row>
    <row r="7002" spans="1:17" x14ac:dyDescent="0.25">
      <c r="A7002" t="str">
        <f t="shared" si="109"/>
        <v>10_511</v>
      </c>
      <c r="B7002" s="1">
        <v>10</v>
      </c>
      <c r="C7002" s="1">
        <v>511</v>
      </c>
      <c r="D7002" s="1">
        <v>-2.7867000000000002</v>
      </c>
      <c r="E7002" s="1">
        <v>0.40891</v>
      </c>
      <c r="F7002" s="1">
        <v>-1.0126E-2</v>
      </c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</row>
    <row r="7003" spans="1:17" x14ac:dyDescent="0.25">
      <c r="A7003" t="str">
        <f t="shared" si="109"/>
        <v>10_512</v>
      </c>
      <c r="B7003" s="1">
        <v>10</v>
      </c>
      <c r="C7003" s="1">
        <v>512</v>
      </c>
      <c r="D7003" s="1">
        <v>-2.7383000000000002</v>
      </c>
      <c r="E7003" s="1">
        <v>0.40799999999999997</v>
      </c>
      <c r="F7003" s="1">
        <v>3.5022999999999999E-3</v>
      </c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</row>
    <row r="7004" spans="1:17" x14ac:dyDescent="0.25">
      <c r="A7004" t="str">
        <f t="shared" si="109"/>
        <v>10_513</v>
      </c>
      <c r="B7004" s="1">
        <v>10</v>
      </c>
      <c r="C7004" s="1">
        <v>513</v>
      </c>
      <c r="D7004" s="1">
        <v>-3.0533999999999999</v>
      </c>
      <c r="E7004" s="1">
        <v>0.40699000000000002</v>
      </c>
      <c r="F7004" s="1">
        <v>-3.0420999999999999E-5</v>
      </c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</row>
    <row r="7005" spans="1:17" x14ac:dyDescent="0.25">
      <c r="A7005" t="str">
        <f t="shared" si="109"/>
        <v>10_514</v>
      </c>
      <c r="B7005" s="1">
        <v>10</v>
      </c>
      <c r="C7005" s="1">
        <v>514</v>
      </c>
      <c r="D7005" s="1">
        <v>-3.1274000000000002</v>
      </c>
      <c r="E7005" s="1">
        <v>0.40590999999999999</v>
      </c>
      <c r="F7005" s="1">
        <v>7.2474999999999996E-3</v>
      </c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</row>
    <row r="7006" spans="1:17" x14ac:dyDescent="0.25">
      <c r="A7006" t="str">
        <f t="shared" si="109"/>
        <v>10_515</v>
      </c>
      <c r="B7006" s="1">
        <v>10</v>
      </c>
      <c r="C7006" s="1">
        <v>515</v>
      </c>
      <c r="D7006" s="1">
        <v>-3.4369000000000001</v>
      </c>
      <c r="E7006" s="1">
        <v>0.40478999999999998</v>
      </c>
      <c r="F7006" s="1">
        <v>-1.1916E-2</v>
      </c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</row>
    <row r="7007" spans="1:17" x14ac:dyDescent="0.25">
      <c r="A7007" t="str">
        <f t="shared" si="109"/>
        <v>10_516</v>
      </c>
      <c r="B7007" s="1">
        <v>10</v>
      </c>
      <c r="C7007" s="1">
        <v>516</v>
      </c>
      <c r="D7007" s="1">
        <v>-3.3071000000000002</v>
      </c>
      <c r="E7007" s="1">
        <v>0.40365000000000001</v>
      </c>
      <c r="F7007" s="1">
        <v>-3.1551000000000001E-3</v>
      </c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</row>
    <row r="7008" spans="1:17" x14ac:dyDescent="0.25">
      <c r="A7008" t="str">
        <f t="shared" si="109"/>
        <v>10_517</v>
      </c>
      <c r="B7008" s="1">
        <v>10</v>
      </c>
      <c r="C7008" s="1">
        <v>517</v>
      </c>
      <c r="D7008" s="1">
        <v>-3.2997999999999998</v>
      </c>
      <c r="E7008" s="1">
        <v>0.40255999999999997</v>
      </c>
      <c r="F7008" s="1">
        <v>-1.1625999999999999E-2</v>
      </c>
      <c r="G7008" s="1"/>
      <c r="H7008" s="1"/>
      <c r="I7008" s="1"/>
      <c r="J7008" s="1"/>
      <c r="K7008" s="1"/>
      <c r="L7008" s="1"/>
      <c r="M7008" s="1"/>
      <c r="N7008" s="78"/>
      <c r="O7008" s="1"/>
      <c r="P7008" s="1"/>
      <c r="Q7008" s="1"/>
    </row>
    <row r="7009" spans="1:17" x14ac:dyDescent="0.25">
      <c r="A7009" t="str">
        <f t="shared" si="109"/>
        <v>10_518</v>
      </c>
      <c r="B7009" s="1">
        <v>10</v>
      </c>
      <c r="C7009" s="1">
        <v>518</v>
      </c>
      <c r="D7009" s="1">
        <v>-2.8963000000000001</v>
      </c>
      <c r="E7009" s="1">
        <v>0.40150999999999998</v>
      </c>
      <c r="F7009" s="1">
        <v>1.6548E-2</v>
      </c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</row>
    <row r="7010" spans="1:17" x14ac:dyDescent="0.25">
      <c r="A7010" t="str">
        <f t="shared" si="109"/>
        <v>10_519</v>
      </c>
      <c r="B7010" s="1">
        <v>10</v>
      </c>
      <c r="C7010" s="1">
        <v>519</v>
      </c>
      <c r="D7010" s="1">
        <v>-2.6793</v>
      </c>
      <c r="E7010" s="1">
        <v>0.40056999999999998</v>
      </c>
      <c r="F7010" s="1">
        <v>-2.7066E-2</v>
      </c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</row>
    <row r="7011" spans="1:17" x14ac:dyDescent="0.25">
      <c r="A7011" t="str">
        <f t="shared" si="109"/>
        <v>10_520</v>
      </c>
      <c r="B7011" s="1">
        <v>10</v>
      </c>
      <c r="C7011" s="1">
        <v>520</v>
      </c>
      <c r="D7011" s="1">
        <v>-3.1539999999999999</v>
      </c>
      <c r="E7011" s="1">
        <v>0.39959</v>
      </c>
      <c r="F7011" s="1">
        <v>-2.7390000000000001E-2</v>
      </c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</row>
    <row r="7012" spans="1:17" x14ac:dyDescent="0.25">
      <c r="A7012" t="str">
        <f t="shared" si="109"/>
        <v>10_521</v>
      </c>
      <c r="B7012" s="1">
        <v>10</v>
      </c>
      <c r="C7012" s="1">
        <v>521</v>
      </c>
      <c r="D7012" s="1">
        <v>-3.3849</v>
      </c>
      <c r="E7012" s="1">
        <v>0.39855000000000002</v>
      </c>
      <c r="F7012" s="1">
        <v>-2.8613E-4</v>
      </c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</row>
    <row r="7013" spans="1:17" x14ac:dyDescent="0.25">
      <c r="A7013" t="str">
        <f t="shared" si="109"/>
        <v>10_522</v>
      </c>
      <c r="B7013" s="1">
        <v>10</v>
      </c>
      <c r="C7013" s="1">
        <v>522</v>
      </c>
      <c r="D7013" s="1">
        <v>-3.0468000000000002</v>
      </c>
      <c r="E7013" s="1">
        <v>0.39751999999999998</v>
      </c>
      <c r="F7013" s="1">
        <v>-1.3697000000000001E-2</v>
      </c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</row>
    <row r="7014" spans="1:17" x14ac:dyDescent="0.25">
      <c r="A7014" t="str">
        <f t="shared" si="109"/>
        <v>10_523</v>
      </c>
      <c r="B7014" s="1">
        <v>10</v>
      </c>
      <c r="C7014" s="1">
        <v>523</v>
      </c>
      <c r="D7014" s="1">
        <v>-3.0108999999999999</v>
      </c>
      <c r="E7014" s="1">
        <v>0.39649000000000001</v>
      </c>
      <c r="F7014" s="1">
        <v>1.1632E-2</v>
      </c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</row>
    <row r="7015" spans="1:17" x14ac:dyDescent="0.25">
      <c r="A7015" t="str">
        <f t="shared" si="109"/>
        <v>10_524</v>
      </c>
      <c r="B7015" s="1">
        <v>10</v>
      </c>
      <c r="C7015" s="1">
        <v>524</v>
      </c>
      <c r="D7015" s="1">
        <v>-3.2959999999999998</v>
      </c>
      <c r="E7015" s="1">
        <v>0.39540999999999998</v>
      </c>
      <c r="F7015" s="1">
        <v>2.5504E-3</v>
      </c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</row>
    <row r="7016" spans="1:17" x14ac:dyDescent="0.25">
      <c r="A7016" t="str">
        <f t="shared" si="109"/>
        <v>10_525</v>
      </c>
      <c r="B7016" s="1">
        <v>10</v>
      </c>
      <c r="C7016" s="1">
        <v>525</v>
      </c>
      <c r="D7016" s="1">
        <v>-3.8043</v>
      </c>
      <c r="E7016" s="1">
        <v>0.39424999999999999</v>
      </c>
      <c r="F7016" s="1">
        <v>-1.5292999999999999E-2</v>
      </c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</row>
    <row r="7017" spans="1:17" x14ac:dyDescent="0.25">
      <c r="A7017" t="str">
        <f t="shared" si="109"/>
        <v>10_526</v>
      </c>
      <c r="B7017" s="1">
        <v>10</v>
      </c>
      <c r="C7017" s="1">
        <v>526</v>
      </c>
      <c r="D7017" s="1">
        <v>-3.6196000000000002</v>
      </c>
      <c r="E7017" s="1">
        <v>0.39301999999999998</v>
      </c>
      <c r="F7017" s="1">
        <v>-1.6313999999999999E-2</v>
      </c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</row>
    <row r="7018" spans="1:17" x14ac:dyDescent="0.25">
      <c r="A7018" t="str">
        <f t="shared" si="109"/>
        <v>10_527</v>
      </c>
      <c r="B7018" s="1">
        <v>10</v>
      </c>
      <c r="C7018" s="1">
        <v>527</v>
      </c>
      <c r="D7018" s="1">
        <v>-4.5050999999999997</v>
      </c>
      <c r="E7018" s="1">
        <v>0.39171</v>
      </c>
      <c r="F7018" s="1">
        <v>-2.9021999999999999E-2</v>
      </c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</row>
    <row r="7019" spans="1:17" x14ac:dyDescent="0.25">
      <c r="A7019" t="str">
        <f t="shared" si="109"/>
        <v>10_528</v>
      </c>
      <c r="B7019" s="1">
        <v>10</v>
      </c>
      <c r="C7019" s="1">
        <v>528</v>
      </c>
      <c r="D7019" s="1">
        <v>-4.3287000000000004</v>
      </c>
      <c r="E7019" s="1">
        <v>0.39027000000000001</v>
      </c>
      <c r="F7019" s="1">
        <v>1.2683E-2</v>
      </c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</row>
    <row r="7020" spans="1:17" x14ac:dyDescent="0.25">
      <c r="A7020" t="str">
        <f t="shared" si="109"/>
        <v>10_529</v>
      </c>
      <c r="B7020" s="1">
        <v>10</v>
      </c>
      <c r="C7020" s="1">
        <v>529</v>
      </c>
      <c r="D7020" s="1">
        <v>-4.4866999999999999</v>
      </c>
      <c r="E7020" s="1">
        <v>0.38879999999999998</v>
      </c>
      <c r="F7020" s="1">
        <v>-1.9007E-3</v>
      </c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</row>
    <row r="7021" spans="1:17" x14ac:dyDescent="0.25">
      <c r="A7021" t="str">
        <f t="shared" si="109"/>
        <v>10_530</v>
      </c>
      <c r="B7021" s="1">
        <v>10</v>
      </c>
      <c r="C7021" s="1">
        <v>530</v>
      </c>
      <c r="D7021" s="1">
        <v>-4.2453000000000003</v>
      </c>
      <c r="E7021" s="1">
        <v>0.38739000000000001</v>
      </c>
      <c r="F7021" s="1">
        <v>-3.4018999999999998E-4</v>
      </c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</row>
    <row r="7022" spans="1:17" x14ac:dyDescent="0.25">
      <c r="A7022" t="str">
        <f t="shared" si="109"/>
        <v>10_531</v>
      </c>
      <c r="B7022" s="1">
        <v>10</v>
      </c>
      <c r="C7022" s="1">
        <v>531</v>
      </c>
      <c r="D7022" s="1">
        <v>-4.0903</v>
      </c>
      <c r="E7022" s="1">
        <v>0.38605</v>
      </c>
      <c r="F7022" s="1">
        <v>2.8835E-2</v>
      </c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</row>
    <row r="7023" spans="1:17" x14ac:dyDescent="0.25">
      <c r="A7023" t="str">
        <f t="shared" si="109"/>
        <v>10_532</v>
      </c>
      <c r="B7023" s="1">
        <v>10</v>
      </c>
      <c r="C7023" s="1">
        <v>532</v>
      </c>
      <c r="D7023" s="1">
        <v>-4.0288000000000004</v>
      </c>
      <c r="E7023" s="1">
        <v>0.38468999999999998</v>
      </c>
      <c r="F7023" s="1">
        <v>1.5997999999999998E-2</v>
      </c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</row>
    <row r="7024" spans="1:17" x14ac:dyDescent="0.25">
      <c r="A7024" t="str">
        <f t="shared" si="109"/>
        <v>10_533</v>
      </c>
      <c r="B7024" s="1">
        <v>10</v>
      </c>
      <c r="C7024" s="1">
        <v>533</v>
      </c>
      <c r="D7024" s="1">
        <v>-3.8458000000000001</v>
      </c>
      <c r="E7024" s="1">
        <v>0.38344</v>
      </c>
      <c r="F7024" s="1">
        <v>-1.881E-2</v>
      </c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</row>
    <row r="7025" spans="1:17" x14ac:dyDescent="0.25">
      <c r="A7025" t="str">
        <f t="shared" si="109"/>
        <v>10_534</v>
      </c>
      <c r="B7025" s="1">
        <v>10</v>
      </c>
      <c r="C7025" s="1">
        <v>534</v>
      </c>
      <c r="D7025" s="1">
        <v>-3.6522999999999999</v>
      </c>
      <c r="E7025" s="1">
        <v>0.38225999999999999</v>
      </c>
      <c r="F7025" s="1">
        <v>-1.2377000000000001E-2</v>
      </c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</row>
    <row r="7026" spans="1:17" x14ac:dyDescent="0.25">
      <c r="A7026" t="str">
        <f t="shared" si="109"/>
        <v>10_535</v>
      </c>
      <c r="B7026" s="1">
        <v>10</v>
      </c>
      <c r="C7026" s="1">
        <v>535</v>
      </c>
      <c r="D7026" s="1">
        <v>-3.6839</v>
      </c>
      <c r="E7026" s="1">
        <v>0.38109999999999999</v>
      </c>
      <c r="F7026" s="1">
        <v>-8.5266999999999999E-3</v>
      </c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</row>
    <row r="7027" spans="1:17" x14ac:dyDescent="0.25">
      <c r="A7027" t="str">
        <f t="shared" si="109"/>
        <v>10_536</v>
      </c>
      <c r="B7027" s="1">
        <v>10</v>
      </c>
      <c r="C7027" s="1">
        <v>536</v>
      </c>
      <c r="D7027" s="1">
        <v>-3.1029</v>
      </c>
      <c r="E7027" s="1">
        <v>0.38</v>
      </c>
      <c r="F7027" s="1">
        <v>4.875E-3</v>
      </c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</row>
    <row r="7028" spans="1:17" x14ac:dyDescent="0.25">
      <c r="A7028" t="str">
        <f t="shared" si="109"/>
        <v>10_537</v>
      </c>
      <c r="B7028" s="1">
        <v>10</v>
      </c>
      <c r="C7028" s="1">
        <v>537</v>
      </c>
      <c r="D7028" s="1">
        <v>-3.2193000000000001</v>
      </c>
      <c r="E7028" s="1">
        <v>0.37902000000000002</v>
      </c>
      <c r="F7028" s="1">
        <v>-2.7744000000000002E-3</v>
      </c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</row>
    <row r="7029" spans="1:17" x14ac:dyDescent="0.25">
      <c r="A7029" t="str">
        <f t="shared" si="109"/>
        <v>10_538</v>
      </c>
      <c r="B7029" s="1">
        <v>10</v>
      </c>
      <c r="C7029" s="1">
        <v>538</v>
      </c>
      <c r="D7029" s="1">
        <v>-3.5754000000000001</v>
      </c>
      <c r="E7029" s="1">
        <v>0.37791000000000002</v>
      </c>
      <c r="F7029" s="1">
        <v>1.2109999999999999E-2</v>
      </c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</row>
    <row r="7030" spans="1:17" x14ac:dyDescent="0.25">
      <c r="A7030" t="str">
        <f t="shared" si="109"/>
        <v>10_539</v>
      </c>
      <c r="B7030" s="1">
        <v>10</v>
      </c>
      <c r="C7030" s="1">
        <v>539</v>
      </c>
      <c r="D7030" s="1">
        <v>-3.9034</v>
      </c>
      <c r="E7030" s="1">
        <v>0.37676999999999999</v>
      </c>
      <c r="F7030" s="1">
        <v>-1.8164E-2</v>
      </c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</row>
    <row r="7031" spans="1:17" x14ac:dyDescent="0.25">
      <c r="A7031" t="str">
        <f t="shared" si="109"/>
        <v>10_540</v>
      </c>
      <c r="B7031" s="1">
        <v>10</v>
      </c>
      <c r="C7031" s="1">
        <v>540</v>
      </c>
      <c r="D7031" s="1">
        <v>-3.7667999999999999</v>
      </c>
      <c r="E7031" s="1">
        <v>0.37558000000000002</v>
      </c>
      <c r="F7031" s="1">
        <v>-1.0946000000000001E-2</v>
      </c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</row>
    <row r="7032" spans="1:17" x14ac:dyDescent="0.25">
      <c r="A7032" t="str">
        <f t="shared" si="109"/>
        <v>10_541</v>
      </c>
      <c r="B7032" s="1">
        <v>10</v>
      </c>
      <c r="C7032" s="1">
        <v>541</v>
      </c>
      <c r="D7032" s="1">
        <v>-3.8306</v>
      </c>
      <c r="E7032" s="1">
        <v>0.37441000000000002</v>
      </c>
      <c r="F7032" s="1">
        <v>-2.6520999999999999E-2</v>
      </c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</row>
    <row r="7033" spans="1:17" x14ac:dyDescent="0.25">
      <c r="A7033" t="str">
        <f t="shared" si="109"/>
        <v>10_542</v>
      </c>
      <c r="B7033" s="1">
        <v>10</v>
      </c>
      <c r="C7033" s="1">
        <v>542</v>
      </c>
      <c r="D7033" s="1">
        <v>-4.0335999999999999</v>
      </c>
      <c r="E7033" s="1">
        <v>0.37315999999999999</v>
      </c>
      <c r="F7033" s="1">
        <v>4.2319000000000002E-3</v>
      </c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</row>
    <row r="7034" spans="1:17" x14ac:dyDescent="0.25">
      <c r="A7034" t="str">
        <f t="shared" si="109"/>
        <v>10_543</v>
      </c>
      <c r="B7034" s="1">
        <v>10</v>
      </c>
      <c r="C7034" s="1">
        <v>543</v>
      </c>
      <c r="D7034" s="1">
        <v>-4.0621</v>
      </c>
      <c r="E7034" s="1">
        <v>0.37192999999999998</v>
      </c>
      <c r="F7034" s="1">
        <v>-6.8650999999999998E-3</v>
      </c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</row>
    <row r="7035" spans="1:17" x14ac:dyDescent="0.25">
      <c r="A7035" t="str">
        <f t="shared" si="109"/>
        <v>10_544</v>
      </c>
      <c r="B7035" s="1">
        <v>10</v>
      </c>
      <c r="C7035" s="1">
        <v>544</v>
      </c>
      <c r="D7035" s="1">
        <v>-4.1189999999999998</v>
      </c>
      <c r="E7035" s="1">
        <v>0.37064999999999998</v>
      </c>
      <c r="F7035" s="1">
        <v>-2.1077000000000001E-3</v>
      </c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</row>
    <row r="7036" spans="1:17" x14ac:dyDescent="0.25">
      <c r="A7036" t="str">
        <f t="shared" si="109"/>
        <v>10_545</v>
      </c>
      <c r="B7036" s="1">
        <v>10</v>
      </c>
      <c r="C7036" s="1">
        <v>545</v>
      </c>
      <c r="D7036" s="1">
        <v>-4.0377000000000001</v>
      </c>
      <c r="E7036" s="1">
        <v>0.36936999999999998</v>
      </c>
      <c r="F7036" s="1">
        <v>2.4603E-2</v>
      </c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</row>
    <row r="7037" spans="1:17" x14ac:dyDescent="0.25">
      <c r="A7037" t="str">
        <f t="shared" si="109"/>
        <v>10_546</v>
      </c>
      <c r="B7037" s="1">
        <v>10</v>
      </c>
      <c r="C7037" s="1">
        <v>546</v>
      </c>
      <c r="D7037" s="1">
        <v>-4.3278999999999996</v>
      </c>
      <c r="E7037" s="1">
        <v>0.36810999999999999</v>
      </c>
      <c r="F7037" s="1">
        <v>-8.6707999999999993E-3</v>
      </c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</row>
    <row r="7038" spans="1:17" x14ac:dyDescent="0.25">
      <c r="A7038" t="str">
        <f t="shared" si="109"/>
        <v>10_547</v>
      </c>
      <c r="B7038" s="1">
        <v>10</v>
      </c>
      <c r="C7038" s="1">
        <v>547</v>
      </c>
      <c r="D7038" s="1">
        <v>-3.9016000000000002</v>
      </c>
      <c r="E7038" s="1">
        <v>0.36682999999999999</v>
      </c>
      <c r="F7038" s="1">
        <v>8.7697000000000001E-3</v>
      </c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</row>
    <row r="7039" spans="1:17" x14ac:dyDescent="0.25">
      <c r="A7039" t="str">
        <f t="shared" si="109"/>
        <v>10_548</v>
      </c>
      <c r="B7039" s="1">
        <v>10</v>
      </c>
      <c r="C7039" s="1">
        <v>548</v>
      </c>
      <c r="D7039" s="1">
        <v>-3.7099000000000002</v>
      </c>
      <c r="E7039" s="1">
        <v>0.36570999999999998</v>
      </c>
      <c r="F7039" s="1">
        <v>1.5736000000000001E-3</v>
      </c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</row>
    <row r="7040" spans="1:17" x14ac:dyDescent="0.25">
      <c r="A7040" t="str">
        <f t="shared" si="109"/>
        <v>10_549</v>
      </c>
      <c r="B7040" s="1">
        <v>10</v>
      </c>
      <c r="C7040" s="1">
        <v>549</v>
      </c>
      <c r="D7040" s="1">
        <v>-3.8849999999999998</v>
      </c>
      <c r="E7040" s="1">
        <v>0.36451</v>
      </c>
      <c r="F7040" s="1">
        <v>1.5800999999999999E-2</v>
      </c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</row>
    <row r="7041" spans="1:17" x14ac:dyDescent="0.25">
      <c r="A7041" t="str">
        <f t="shared" si="109"/>
        <v>10_550</v>
      </c>
      <c r="B7041" s="1">
        <v>10</v>
      </c>
      <c r="C7041" s="1">
        <v>550</v>
      </c>
      <c r="D7041" s="1">
        <v>-3.6120000000000001</v>
      </c>
      <c r="E7041" s="1">
        <v>0.36338999999999999</v>
      </c>
      <c r="F7041" s="1">
        <v>3.0785E-2</v>
      </c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</row>
    <row r="7042" spans="1:17" x14ac:dyDescent="0.25">
      <c r="A7042" t="str">
        <f t="shared" si="109"/>
        <v>10_551</v>
      </c>
      <c r="B7042" s="1">
        <v>10</v>
      </c>
      <c r="C7042" s="1">
        <v>551</v>
      </c>
      <c r="D7042" s="1">
        <v>-4.0082000000000004</v>
      </c>
      <c r="E7042" s="1">
        <v>0.36224000000000001</v>
      </c>
      <c r="F7042" s="1">
        <v>-3.7749999999999999E-2</v>
      </c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</row>
    <row r="7043" spans="1:17" x14ac:dyDescent="0.25">
      <c r="A7043" t="str">
        <f t="shared" ref="A7043:A7106" si="110">B7043&amp;"_"&amp;C7043</f>
        <v>10_552</v>
      </c>
      <c r="B7043" s="1">
        <v>10</v>
      </c>
      <c r="C7043" s="1">
        <v>552</v>
      </c>
      <c r="D7043" s="1">
        <v>-4.1802000000000001</v>
      </c>
      <c r="E7043" s="1">
        <v>0.36099999999999999</v>
      </c>
      <c r="F7043" s="1">
        <v>7.8282999999999998E-3</v>
      </c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</row>
    <row r="7044" spans="1:17" x14ac:dyDescent="0.25">
      <c r="A7044" t="str">
        <f t="shared" si="110"/>
        <v>10_553</v>
      </c>
      <c r="B7044" s="1">
        <v>10</v>
      </c>
      <c r="C7044" s="1">
        <v>553</v>
      </c>
      <c r="D7044" s="1">
        <v>-4.1657000000000002</v>
      </c>
      <c r="E7044" s="1">
        <v>0.35975000000000001</v>
      </c>
      <c r="F7044" s="1">
        <v>-2.8319999999999999E-3</v>
      </c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</row>
    <row r="7045" spans="1:17" x14ac:dyDescent="0.25">
      <c r="A7045" t="str">
        <f t="shared" si="110"/>
        <v>10_554</v>
      </c>
      <c r="B7045" s="1">
        <v>10</v>
      </c>
      <c r="C7045" s="1">
        <v>554</v>
      </c>
      <c r="D7045" s="1">
        <v>-4.0317999999999996</v>
      </c>
      <c r="E7045" s="1">
        <v>0.35848000000000002</v>
      </c>
      <c r="F7045" s="1">
        <v>4.9861000000000003E-3</v>
      </c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</row>
    <row r="7046" spans="1:17" x14ac:dyDescent="0.25">
      <c r="A7046" t="str">
        <f t="shared" si="110"/>
        <v>10_555</v>
      </c>
      <c r="B7046" s="1">
        <v>10</v>
      </c>
      <c r="C7046" s="1">
        <v>555</v>
      </c>
      <c r="D7046" s="1">
        <v>-3.8447</v>
      </c>
      <c r="E7046" s="1">
        <v>0.35724</v>
      </c>
      <c r="F7046" s="1">
        <v>1.2191E-2</v>
      </c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</row>
    <row r="7047" spans="1:17" x14ac:dyDescent="0.25">
      <c r="A7047" t="str">
        <f t="shared" si="110"/>
        <v>10_556</v>
      </c>
      <c r="B7047" s="1">
        <v>10</v>
      </c>
      <c r="C7047" s="1">
        <v>556</v>
      </c>
      <c r="D7047" s="1">
        <v>-3.4859</v>
      </c>
      <c r="E7047" s="1">
        <v>0.35615000000000002</v>
      </c>
      <c r="F7047" s="1">
        <v>-9.4535999999999995E-3</v>
      </c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</row>
    <row r="7048" spans="1:17" x14ac:dyDescent="0.25">
      <c r="A7048" t="str">
        <f t="shared" si="110"/>
        <v>10_557</v>
      </c>
      <c r="B7048" s="1">
        <v>10</v>
      </c>
      <c r="C7048" s="1">
        <v>557</v>
      </c>
      <c r="D7048" s="1">
        <v>-3.2395</v>
      </c>
      <c r="E7048" s="1">
        <v>0.35515999999999998</v>
      </c>
      <c r="F7048" s="1">
        <v>-9.7309000000000007E-3</v>
      </c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</row>
    <row r="7049" spans="1:17" x14ac:dyDescent="0.25">
      <c r="A7049" t="str">
        <f t="shared" si="110"/>
        <v>10_558</v>
      </c>
      <c r="B7049" s="1">
        <v>10</v>
      </c>
      <c r="C7049" s="1">
        <v>558</v>
      </c>
      <c r="D7049" s="1">
        <v>-2.9811000000000001</v>
      </c>
      <c r="E7049" s="1">
        <v>0.35424</v>
      </c>
      <c r="F7049" s="1">
        <v>-7.1085999999999996E-3</v>
      </c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</row>
    <row r="7050" spans="1:17" x14ac:dyDescent="0.25">
      <c r="A7050" t="str">
        <f t="shared" si="110"/>
        <v>10_559</v>
      </c>
      <c r="B7050" s="1">
        <v>10</v>
      </c>
      <c r="C7050" s="1">
        <v>559</v>
      </c>
      <c r="D7050" s="1">
        <v>-2.7082000000000002</v>
      </c>
      <c r="E7050" s="1">
        <v>0.35332999999999998</v>
      </c>
      <c r="F7050" s="1">
        <v>-9.8595000000000002E-3</v>
      </c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</row>
    <row r="7051" spans="1:17" x14ac:dyDescent="0.25">
      <c r="A7051" t="str">
        <f t="shared" si="110"/>
        <v>10_560</v>
      </c>
      <c r="B7051" s="1">
        <v>10</v>
      </c>
      <c r="C7051" s="1">
        <v>560</v>
      </c>
      <c r="D7051" s="1">
        <v>-2.8742000000000001</v>
      </c>
      <c r="E7051" s="1">
        <v>0.35253000000000001</v>
      </c>
      <c r="F7051" s="1">
        <v>8.3996000000000001E-3</v>
      </c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</row>
    <row r="7052" spans="1:17" x14ac:dyDescent="0.25">
      <c r="A7052" t="str">
        <f t="shared" si="110"/>
        <v>10_561</v>
      </c>
      <c r="B7052" s="1">
        <v>10</v>
      </c>
      <c r="C7052" s="1">
        <v>561</v>
      </c>
      <c r="D7052" s="1">
        <v>-2.9266999999999999</v>
      </c>
      <c r="E7052" s="1">
        <v>0.35170000000000001</v>
      </c>
      <c r="F7052" s="1">
        <v>-1.8758E-2</v>
      </c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</row>
    <row r="7053" spans="1:17" x14ac:dyDescent="0.25">
      <c r="A7053" t="str">
        <f t="shared" si="110"/>
        <v>10_562</v>
      </c>
      <c r="B7053" s="1">
        <v>10</v>
      </c>
      <c r="C7053" s="1">
        <v>562</v>
      </c>
      <c r="D7053" s="1">
        <v>-3.1505000000000001</v>
      </c>
      <c r="E7053" s="1">
        <v>0.35078999999999999</v>
      </c>
      <c r="F7053" s="1">
        <v>2.9673999999999998E-3</v>
      </c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</row>
    <row r="7054" spans="1:17" x14ac:dyDescent="0.25">
      <c r="A7054" t="str">
        <f t="shared" si="110"/>
        <v>10_563</v>
      </c>
      <c r="B7054" s="1">
        <v>10</v>
      </c>
      <c r="C7054" s="1">
        <v>563</v>
      </c>
      <c r="D7054" s="1">
        <v>-3.3730000000000002</v>
      </c>
      <c r="E7054" s="1">
        <v>0.34981000000000001</v>
      </c>
      <c r="F7054" s="1">
        <v>-2.5975999999999999E-2</v>
      </c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</row>
    <row r="7055" spans="1:17" x14ac:dyDescent="0.25">
      <c r="A7055" t="str">
        <f t="shared" si="110"/>
        <v>10_564</v>
      </c>
      <c r="B7055" s="1">
        <v>10</v>
      </c>
      <c r="C7055" s="1">
        <v>564</v>
      </c>
      <c r="D7055" s="1">
        <v>-3.1061000000000001</v>
      </c>
      <c r="E7055" s="1">
        <v>0.34888000000000002</v>
      </c>
      <c r="F7055" s="1">
        <v>1.371E-2</v>
      </c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</row>
    <row r="7056" spans="1:17" x14ac:dyDescent="0.25">
      <c r="A7056" t="str">
        <f t="shared" si="110"/>
        <v>10_565</v>
      </c>
      <c r="B7056" s="1">
        <v>10</v>
      </c>
      <c r="C7056" s="1">
        <v>565</v>
      </c>
      <c r="D7056" s="1">
        <v>-3.4308999999999998</v>
      </c>
      <c r="E7056" s="1">
        <v>0.34794000000000003</v>
      </c>
      <c r="F7056" s="1">
        <v>-8.7130000000000003E-3</v>
      </c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</row>
    <row r="7057" spans="1:17" x14ac:dyDescent="0.25">
      <c r="A7057" t="str">
        <f t="shared" si="110"/>
        <v>10_566</v>
      </c>
      <c r="B7057" s="1">
        <v>10</v>
      </c>
      <c r="C7057" s="1">
        <v>566</v>
      </c>
      <c r="D7057" s="1">
        <v>-3.3157999999999999</v>
      </c>
      <c r="E7057" s="1">
        <v>0.34695999999999999</v>
      </c>
      <c r="F7057" s="1">
        <v>1.4583E-3</v>
      </c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</row>
    <row r="7058" spans="1:17" x14ac:dyDescent="0.25">
      <c r="A7058" t="str">
        <f t="shared" si="110"/>
        <v>10_567</v>
      </c>
      <c r="B7058" s="1">
        <v>10</v>
      </c>
      <c r="C7058" s="1">
        <v>567</v>
      </c>
      <c r="D7058" s="1">
        <v>-3.7298</v>
      </c>
      <c r="E7058" s="1">
        <v>0.34594000000000003</v>
      </c>
      <c r="F7058" s="1">
        <v>-3.6132999999999998E-2</v>
      </c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</row>
    <row r="7059" spans="1:17" x14ac:dyDescent="0.25">
      <c r="A7059" t="str">
        <f t="shared" si="110"/>
        <v>10_568</v>
      </c>
      <c r="B7059" s="1">
        <v>10</v>
      </c>
      <c r="C7059" s="1">
        <v>568</v>
      </c>
      <c r="D7059" s="1">
        <v>-3.3191000000000002</v>
      </c>
      <c r="E7059" s="1">
        <v>0.34494999999999998</v>
      </c>
      <c r="F7059" s="1">
        <v>-7.0096999999999998E-3</v>
      </c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</row>
    <row r="7060" spans="1:17" x14ac:dyDescent="0.25">
      <c r="A7060" t="str">
        <f t="shared" si="110"/>
        <v>10_569</v>
      </c>
      <c r="B7060" s="1">
        <v>10</v>
      </c>
      <c r="C7060" s="1">
        <v>569</v>
      </c>
      <c r="D7060" s="1">
        <v>-2.7907000000000002</v>
      </c>
      <c r="E7060" s="1">
        <v>0.34405000000000002</v>
      </c>
      <c r="F7060" s="1">
        <v>2.3751000000000002E-3</v>
      </c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</row>
    <row r="7061" spans="1:17" x14ac:dyDescent="0.25">
      <c r="A7061" t="str">
        <f t="shared" si="110"/>
        <v>10_570</v>
      </c>
      <c r="B7061" s="1">
        <v>10</v>
      </c>
      <c r="C7061" s="1">
        <v>570</v>
      </c>
      <c r="D7061" s="1">
        <v>-2.83</v>
      </c>
      <c r="E7061" s="1">
        <v>0.34326000000000001</v>
      </c>
      <c r="F7061" s="1">
        <v>2.5492999999999998E-2</v>
      </c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</row>
    <row r="7062" spans="1:17" x14ac:dyDescent="0.25">
      <c r="A7062" t="str">
        <f t="shared" si="110"/>
        <v>10_571</v>
      </c>
      <c r="B7062" s="1">
        <v>10</v>
      </c>
      <c r="C7062" s="1">
        <v>571</v>
      </c>
      <c r="D7062" s="1">
        <v>-2.6553</v>
      </c>
      <c r="E7062" s="1">
        <v>0.34250999999999998</v>
      </c>
      <c r="F7062" s="1">
        <v>7.2231999999999999E-3</v>
      </c>
      <c r="G7062" s="1"/>
      <c r="H7062" s="1"/>
      <c r="I7062" s="1"/>
      <c r="J7062" s="1"/>
      <c r="K7062" s="1"/>
      <c r="L7062" s="1"/>
      <c r="M7062" s="78"/>
      <c r="N7062" s="1"/>
      <c r="O7062" s="1"/>
      <c r="P7062" s="1"/>
      <c r="Q7062" s="1"/>
    </row>
    <row r="7063" spans="1:17" x14ac:dyDescent="0.25">
      <c r="A7063" t="str">
        <f t="shared" si="110"/>
        <v>10_572</v>
      </c>
      <c r="B7063" s="1">
        <v>10</v>
      </c>
      <c r="C7063" s="1">
        <v>572</v>
      </c>
      <c r="D7063" s="1">
        <v>-2.4199000000000002</v>
      </c>
      <c r="E7063" s="1">
        <v>0.34178999999999998</v>
      </c>
      <c r="F7063" s="1">
        <v>1.2711000000000001E-3</v>
      </c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</row>
    <row r="7064" spans="1:17" x14ac:dyDescent="0.25">
      <c r="A7064" t="str">
        <f t="shared" si="110"/>
        <v>10_573</v>
      </c>
      <c r="B7064" s="1">
        <v>10</v>
      </c>
      <c r="C7064" s="1">
        <v>573</v>
      </c>
      <c r="D7064" s="1">
        <v>-2.3462000000000001</v>
      </c>
      <c r="E7064" s="1">
        <v>0.34112999999999999</v>
      </c>
      <c r="F7064" s="1">
        <v>8.7425999999999997E-3</v>
      </c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</row>
    <row r="7065" spans="1:17" x14ac:dyDescent="0.25">
      <c r="A7065" t="str">
        <f t="shared" si="110"/>
        <v>10_574</v>
      </c>
      <c r="B7065" s="1">
        <v>10</v>
      </c>
      <c r="C7065" s="1">
        <v>574</v>
      </c>
      <c r="D7065" s="1">
        <v>-2.4079999999999999</v>
      </c>
      <c r="E7065" s="1">
        <v>0.34042</v>
      </c>
      <c r="F7065" s="1">
        <v>-6.2164000000000004E-3</v>
      </c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</row>
    <row r="7066" spans="1:17" x14ac:dyDescent="0.25">
      <c r="A7066" t="str">
        <f t="shared" si="110"/>
        <v>10_575</v>
      </c>
      <c r="B7066" s="1">
        <v>10</v>
      </c>
      <c r="C7066" s="1">
        <v>575</v>
      </c>
      <c r="D7066" s="1">
        <v>-2.3231000000000002</v>
      </c>
      <c r="E7066" s="1">
        <v>0.33977000000000002</v>
      </c>
      <c r="F7066" s="1">
        <v>-1.9185000000000001E-3</v>
      </c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</row>
    <row r="7067" spans="1:17" x14ac:dyDescent="0.25">
      <c r="A7067" t="str">
        <f t="shared" si="110"/>
        <v>10_576</v>
      </c>
      <c r="B7067" s="1">
        <v>10</v>
      </c>
      <c r="C7067" s="1">
        <v>576</v>
      </c>
      <c r="D7067" s="1">
        <v>-2.1854</v>
      </c>
      <c r="E7067" s="1">
        <v>0.33911999999999998</v>
      </c>
      <c r="F7067" s="1">
        <v>-1.5890999999999999E-2</v>
      </c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</row>
    <row r="7068" spans="1:17" x14ac:dyDescent="0.25">
      <c r="A7068" t="str">
        <f t="shared" si="110"/>
        <v>10_577</v>
      </c>
      <c r="B7068" s="1">
        <v>10</v>
      </c>
      <c r="C7068" s="1">
        <v>577</v>
      </c>
      <c r="D7068" s="1">
        <v>-1.4064000000000001</v>
      </c>
      <c r="E7068" s="1">
        <v>0.33861000000000002</v>
      </c>
      <c r="F7068" s="1">
        <v>-5.2551000000000004E-3</v>
      </c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</row>
    <row r="7069" spans="1:17" x14ac:dyDescent="0.25">
      <c r="A7069" t="str">
        <f t="shared" si="110"/>
        <v>10_578</v>
      </c>
      <c r="B7069" s="1">
        <v>10</v>
      </c>
      <c r="C7069" s="1">
        <v>578</v>
      </c>
      <c r="D7069" s="1">
        <v>-1.3711</v>
      </c>
      <c r="E7069" s="1">
        <v>0.3382</v>
      </c>
      <c r="F7069" s="1">
        <v>6.0016999999999996E-3</v>
      </c>
      <c r="G7069" s="1"/>
      <c r="H7069" s="1"/>
      <c r="I7069" s="1"/>
      <c r="J7069" s="1"/>
      <c r="K7069" s="1"/>
      <c r="L7069" s="1"/>
      <c r="M7069" s="1"/>
      <c r="N7069" s="78"/>
      <c r="O7069" s="1"/>
      <c r="P7069" s="1"/>
      <c r="Q7069" s="1"/>
    </row>
    <row r="7070" spans="1:17" x14ac:dyDescent="0.25">
      <c r="A7070" t="str">
        <f t="shared" si="110"/>
        <v>10_579</v>
      </c>
      <c r="B7070" s="1">
        <v>10</v>
      </c>
      <c r="C7070" s="1">
        <v>579</v>
      </c>
      <c r="D7070" s="1">
        <v>-1.2333000000000001</v>
      </c>
      <c r="E7070" s="1">
        <v>0.33783000000000002</v>
      </c>
      <c r="F7070" s="1">
        <v>-1.0673E-2</v>
      </c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</row>
    <row r="7071" spans="1:17" x14ac:dyDescent="0.25">
      <c r="A7071" t="str">
        <f t="shared" si="110"/>
        <v>10_580</v>
      </c>
      <c r="B7071" s="1">
        <v>10</v>
      </c>
      <c r="C7071" s="1">
        <v>580</v>
      </c>
      <c r="D7071" s="1">
        <v>-1.3469</v>
      </c>
      <c r="E7071" s="1">
        <v>0.33748</v>
      </c>
      <c r="F7071" s="1">
        <v>4.2191999999999999E-5</v>
      </c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</row>
    <row r="7072" spans="1:17" x14ac:dyDescent="0.25">
      <c r="A7072" t="str">
        <f t="shared" si="110"/>
        <v>10_581</v>
      </c>
      <c r="B7072" s="1">
        <v>10</v>
      </c>
      <c r="C7072" s="1">
        <v>581</v>
      </c>
      <c r="D7072" s="1">
        <v>-1.4489000000000001</v>
      </c>
      <c r="E7072" s="1">
        <v>0.33706000000000003</v>
      </c>
      <c r="F7072" s="1">
        <v>3.2241000000000001E-3</v>
      </c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</row>
    <row r="7073" spans="1:17" x14ac:dyDescent="0.25">
      <c r="A7073" t="str">
        <f t="shared" si="110"/>
        <v>10_582</v>
      </c>
      <c r="B7073" s="1">
        <v>10</v>
      </c>
      <c r="C7073" s="1">
        <v>582</v>
      </c>
      <c r="D7073" s="1">
        <v>-1.1556999999999999</v>
      </c>
      <c r="E7073" s="1">
        <v>0.33667000000000002</v>
      </c>
      <c r="F7073" s="1">
        <v>-3.8739999999999998E-3</v>
      </c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</row>
    <row r="7074" spans="1:17" x14ac:dyDescent="0.25">
      <c r="A7074" t="str">
        <f t="shared" si="110"/>
        <v>10_583</v>
      </c>
      <c r="B7074" s="1">
        <v>10</v>
      </c>
      <c r="C7074" s="1">
        <v>583</v>
      </c>
      <c r="D7074" s="1">
        <v>-1.1679999999999999</v>
      </c>
      <c r="E7074" s="1">
        <v>0.33635999999999999</v>
      </c>
      <c r="F7074" s="1">
        <v>1.2498E-2</v>
      </c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</row>
    <row r="7075" spans="1:17" x14ac:dyDescent="0.25">
      <c r="A7075" t="str">
        <f t="shared" si="110"/>
        <v>10_584</v>
      </c>
      <c r="B7075" s="1">
        <v>10</v>
      </c>
      <c r="C7075" s="1">
        <v>584</v>
      </c>
      <c r="D7075" s="1">
        <v>-1.2732000000000001</v>
      </c>
      <c r="E7075" s="1">
        <v>0.33595999999999998</v>
      </c>
      <c r="F7075" s="1">
        <v>6.2688000000000002E-4</v>
      </c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</row>
    <row r="7076" spans="1:17" x14ac:dyDescent="0.25">
      <c r="A7076" t="str">
        <f t="shared" si="110"/>
        <v>10_585</v>
      </c>
      <c r="B7076" s="1">
        <v>10</v>
      </c>
      <c r="C7076" s="1">
        <v>585</v>
      </c>
      <c r="D7076" s="1">
        <v>-1.323</v>
      </c>
      <c r="E7076" s="1">
        <v>0.33556999999999998</v>
      </c>
      <c r="F7076" s="1">
        <v>-3.2632000000000001E-2</v>
      </c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</row>
    <row r="7077" spans="1:17" x14ac:dyDescent="0.25">
      <c r="A7077" t="str">
        <f t="shared" si="110"/>
        <v>10_586</v>
      </c>
      <c r="B7077" s="1">
        <v>10</v>
      </c>
      <c r="C7077" s="1">
        <v>586</v>
      </c>
      <c r="D7077" s="1">
        <v>-0.76639999999999997</v>
      </c>
      <c r="E7077" s="1">
        <v>0.33526</v>
      </c>
      <c r="F7077" s="1">
        <v>-8.9718000000000003E-3</v>
      </c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</row>
    <row r="7078" spans="1:17" x14ac:dyDescent="0.25">
      <c r="A7078" t="str">
        <f t="shared" si="110"/>
        <v>10_587</v>
      </c>
      <c r="B7078" s="1">
        <v>10</v>
      </c>
      <c r="C7078" s="1">
        <v>587</v>
      </c>
      <c r="D7078" s="1">
        <v>-0.41937000000000002</v>
      </c>
      <c r="E7078" s="1">
        <v>0.33510000000000001</v>
      </c>
      <c r="F7078" s="1">
        <v>2.0254999999999999E-2</v>
      </c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</row>
    <row r="7079" spans="1:17" x14ac:dyDescent="0.25">
      <c r="A7079" t="str">
        <f t="shared" si="110"/>
        <v>10_588</v>
      </c>
      <c r="B7079" s="1">
        <v>10</v>
      </c>
      <c r="C7079" s="1">
        <v>588</v>
      </c>
      <c r="D7079" s="1">
        <v>-0.21540000000000001</v>
      </c>
      <c r="E7079" s="1">
        <v>0.33500999999999997</v>
      </c>
      <c r="F7079" s="1">
        <v>8.1680000000000001E-4</v>
      </c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</row>
    <row r="7080" spans="1:17" x14ac:dyDescent="0.25">
      <c r="A7080" t="str">
        <f t="shared" si="110"/>
        <v>10_589</v>
      </c>
      <c r="B7080" s="1">
        <v>10</v>
      </c>
      <c r="C7080" s="1">
        <v>589</v>
      </c>
      <c r="D7080" s="1">
        <v>-0.24082000000000001</v>
      </c>
      <c r="E7080" s="1">
        <v>0.33493000000000001</v>
      </c>
      <c r="F7080" s="1">
        <v>-5.2475000000000004E-3</v>
      </c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</row>
    <row r="7081" spans="1:17" x14ac:dyDescent="0.25">
      <c r="A7081" t="str">
        <f t="shared" si="110"/>
        <v>10_590</v>
      </c>
      <c r="B7081" s="1">
        <v>10</v>
      </c>
      <c r="C7081" s="1">
        <v>590</v>
      </c>
      <c r="D7081" s="1">
        <v>-0.99924000000000002</v>
      </c>
      <c r="E7081" s="1">
        <v>0.33478000000000002</v>
      </c>
      <c r="F7081" s="1">
        <v>2.9308000000000001E-2</v>
      </c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</row>
    <row r="7082" spans="1:17" x14ac:dyDescent="0.25">
      <c r="A7082" t="str">
        <f t="shared" si="110"/>
        <v>10_591</v>
      </c>
      <c r="B7082" s="1">
        <v>10</v>
      </c>
      <c r="C7082" s="1">
        <v>591</v>
      </c>
      <c r="D7082" s="1">
        <v>-0.82443</v>
      </c>
      <c r="E7082" s="1">
        <v>0.33452999999999999</v>
      </c>
      <c r="F7082" s="1">
        <v>-3.014E-2</v>
      </c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</row>
    <row r="7083" spans="1:17" x14ac:dyDescent="0.25">
      <c r="A7083" t="str">
        <f t="shared" si="110"/>
        <v>10_592</v>
      </c>
      <c r="B7083" s="1">
        <v>10</v>
      </c>
      <c r="C7083" s="1">
        <v>592</v>
      </c>
      <c r="D7083" s="1">
        <v>-0.94410000000000005</v>
      </c>
      <c r="E7083" s="1">
        <v>0.33423999999999998</v>
      </c>
      <c r="F7083" s="1">
        <v>-1.6291000000000001E-3</v>
      </c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</row>
    <row r="7084" spans="1:17" x14ac:dyDescent="0.25">
      <c r="A7084" t="str">
        <f t="shared" si="110"/>
        <v>10_593</v>
      </c>
      <c r="B7084" s="1">
        <v>10</v>
      </c>
      <c r="C7084" s="1">
        <v>593</v>
      </c>
      <c r="D7084" s="1">
        <v>-0.75688</v>
      </c>
      <c r="E7084" s="1">
        <v>0.33400000000000002</v>
      </c>
      <c r="F7084" s="1">
        <v>3.8790000000000001E-3</v>
      </c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</row>
    <row r="7085" spans="1:17" x14ac:dyDescent="0.25">
      <c r="A7085" t="str">
        <f t="shared" si="110"/>
        <v>10_594</v>
      </c>
      <c r="B7085" s="1">
        <v>10</v>
      </c>
      <c r="C7085" s="1">
        <v>594</v>
      </c>
      <c r="D7085" s="1">
        <v>-0.77229999999999999</v>
      </c>
      <c r="E7085" s="1">
        <v>0.33376</v>
      </c>
      <c r="F7085" s="1">
        <v>2.7945999999999999E-2</v>
      </c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</row>
    <row r="7086" spans="1:17" x14ac:dyDescent="0.25">
      <c r="A7086" t="str">
        <f t="shared" si="110"/>
        <v>10_595</v>
      </c>
      <c r="B7086" s="1">
        <v>10</v>
      </c>
      <c r="C7086" s="1">
        <v>595</v>
      </c>
      <c r="D7086" s="1">
        <v>-0.91559000000000001</v>
      </c>
      <c r="E7086" s="1">
        <v>0.33352999999999999</v>
      </c>
      <c r="F7086" s="1">
        <v>-1.0826000000000001E-2</v>
      </c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</row>
    <row r="7087" spans="1:17" x14ac:dyDescent="0.25">
      <c r="A7087" t="str">
        <f t="shared" si="110"/>
        <v>10_596</v>
      </c>
      <c r="B7087" s="1">
        <v>10</v>
      </c>
      <c r="C7087" s="1">
        <v>596</v>
      </c>
      <c r="D7087" s="1">
        <v>-1.0188999999999999</v>
      </c>
      <c r="E7087" s="1">
        <v>0.33323999999999998</v>
      </c>
      <c r="F7087" s="1">
        <v>-1.2718E-2</v>
      </c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</row>
    <row r="7088" spans="1:17" x14ac:dyDescent="0.25">
      <c r="A7088" t="str">
        <f t="shared" si="110"/>
        <v>10_597</v>
      </c>
      <c r="B7088" s="1">
        <v>10</v>
      </c>
      <c r="C7088" s="1">
        <v>597</v>
      </c>
      <c r="D7088" s="1">
        <v>-1.2059</v>
      </c>
      <c r="E7088" s="1">
        <v>0.33289999999999997</v>
      </c>
      <c r="F7088" s="1">
        <v>-2.2355E-2</v>
      </c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</row>
    <row r="7089" spans="1:17" x14ac:dyDescent="0.25">
      <c r="A7089" t="str">
        <f t="shared" si="110"/>
        <v>10_598</v>
      </c>
      <c r="B7089" s="1">
        <v>10</v>
      </c>
      <c r="C7089" s="1">
        <v>598</v>
      </c>
      <c r="D7089" s="1">
        <v>-1.2277</v>
      </c>
      <c r="E7089" s="1">
        <v>0.33256999999999998</v>
      </c>
      <c r="F7089" s="1">
        <v>-1.1079E-2</v>
      </c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</row>
    <row r="7090" spans="1:17" x14ac:dyDescent="0.25">
      <c r="A7090" t="str">
        <f t="shared" si="110"/>
        <v>10_599</v>
      </c>
      <c r="B7090" s="1">
        <v>10</v>
      </c>
      <c r="C7090" s="1">
        <v>599</v>
      </c>
      <c r="D7090" s="1">
        <v>-1.071</v>
      </c>
      <c r="E7090" s="1">
        <v>0.33224999999999999</v>
      </c>
      <c r="F7090" s="1">
        <v>6.7650000000000002E-3</v>
      </c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</row>
    <row r="7091" spans="1:17" x14ac:dyDescent="0.25">
      <c r="A7091" t="str">
        <f t="shared" si="110"/>
        <v>10_600</v>
      </c>
      <c r="B7091" s="1">
        <v>10</v>
      </c>
      <c r="C7091" s="1">
        <v>600</v>
      </c>
      <c r="D7091" s="1">
        <v>-1.0533999999999999</v>
      </c>
      <c r="E7091" s="1">
        <v>0.33195999999999998</v>
      </c>
      <c r="F7091" s="1">
        <v>-4.7867999999999999E-3</v>
      </c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</row>
    <row r="7092" spans="1:17" x14ac:dyDescent="0.25">
      <c r="A7092" t="str">
        <f t="shared" si="110"/>
        <v>10_601</v>
      </c>
      <c r="B7092" s="1">
        <v>10</v>
      </c>
      <c r="C7092" s="1">
        <v>601</v>
      </c>
      <c r="D7092" s="1">
        <v>-1.8304</v>
      </c>
      <c r="E7092" s="1">
        <v>0.33157999999999999</v>
      </c>
      <c r="F7092" s="1">
        <v>-1.6899000000000001E-2</v>
      </c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</row>
    <row r="7093" spans="1:17" x14ac:dyDescent="0.25">
      <c r="A7093" t="str">
        <f t="shared" si="110"/>
        <v>10_602</v>
      </c>
      <c r="B7093" s="1">
        <v>10</v>
      </c>
      <c r="C7093" s="1">
        <v>602</v>
      </c>
      <c r="D7093" s="1">
        <v>-1.7428999999999999</v>
      </c>
      <c r="E7093" s="1">
        <v>0.33107999999999999</v>
      </c>
      <c r="F7093" s="1">
        <v>8.4626000000000007E-3</v>
      </c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</row>
    <row r="7094" spans="1:17" x14ac:dyDescent="0.25">
      <c r="A7094" t="str">
        <f t="shared" si="110"/>
        <v>10_603</v>
      </c>
      <c r="B7094" s="1">
        <v>10</v>
      </c>
      <c r="C7094" s="1">
        <v>603</v>
      </c>
      <c r="D7094" s="1">
        <v>-2.0091999999999999</v>
      </c>
      <c r="E7094" s="1">
        <v>0.33056000000000002</v>
      </c>
      <c r="F7094" s="1">
        <v>-1.5928000000000001E-2</v>
      </c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</row>
    <row r="7095" spans="1:17" x14ac:dyDescent="0.25">
      <c r="A7095" t="str">
        <f t="shared" si="110"/>
        <v>10_604</v>
      </c>
      <c r="B7095" s="1">
        <v>10</v>
      </c>
      <c r="C7095" s="1">
        <v>604</v>
      </c>
      <c r="D7095" s="1">
        <v>-1.9461999999999999</v>
      </c>
      <c r="E7095" s="1">
        <v>0.33006000000000002</v>
      </c>
      <c r="F7095" s="1">
        <v>4.0182E-4</v>
      </c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</row>
    <row r="7096" spans="1:17" x14ac:dyDescent="0.25">
      <c r="A7096" t="str">
        <f t="shared" si="110"/>
        <v>10_605</v>
      </c>
      <c r="B7096" s="1">
        <v>10</v>
      </c>
      <c r="C7096" s="1">
        <v>605</v>
      </c>
      <c r="D7096" s="1">
        <v>-2.3584999999999998</v>
      </c>
      <c r="E7096" s="1">
        <v>0.32943</v>
      </c>
      <c r="F7096" s="1">
        <v>6.7083000000000004E-3</v>
      </c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</row>
    <row r="7097" spans="1:17" x14ac:dyDescent="0.25">
      <c r="A7097" t="str">
        <f t="shared" si="110"/>
        <v>10_606</v>
      </c>
      <c r="B7097" s="1">
        <v>10</v>
      </c>
      <c r="C7097" s="1">
        <v>606</v>
      </c>
      <c r="D7097" s="1">
        <v>-2.339</v>
      </c>
      <c r="E7097" s="1">
        <v>0.32878000000000002</v>
      </c>
      <c r="F7097" s="1">
        <v>7.9974E-3</v>
      </c>
      <c r="G7097" s="1"/>
      <c r="H7097" s="1"/>
      <c r="I7097" s="1"/>
      <c r="J7097" s="1"/>
      <c r="K7097" s="1"/>
      <c r="L7097" s="1"/>
      <c r="M7097" s="1"/>
      <c r="N7097" s="78"/>
      <c r="O7097" s="78"/>
      <c r="P7097" s="78"/>
      <c r="Q7097" s="78"/>
    </row>
    <row r="7098" spans="1:17" x14ac:dyDescent="0.25">
      <c r="A7098" t="str">
        <f t="shared" si="110"/>
        <v>10_607</v>
      </c>
      <c r="B7098" s="1">
        <v>10</v>
      </c>
      <c r="C7098" s="1">
        <v>607</v>
      </c>
      <c r="D7098" s="1">
        <v>-2.5609999999999999</v>
      </c>
      <c r="E7098" s="1">
        <v>0.32805000000000001</v>
      </c>
      <c r="F7098" s="1">
        <v>-1.8856000000000001E-2</v>
      </c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</row>
    <row r="7099" spans="1:17" x14ac:dyDescent="0.25">
      <c r="A7099" t="str">
        <f t="shared" si="110"/>
        <v>10_608</v>
      </c>
      <c r="B7099" s="1">
        <v>10</v>
      </c>
      <c r="C7099" s="1">
        <v>608</v>
      </c>
      <c r="D7099" s="1">
        <v>-2.3327</v>
      </c>
      <c r="E7099" s="1">
        <v>0.32738</v>
      </c>
      <c r="F7099" s="1">
        <v>2.0263E-2</v>
      </c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</row>
    <row r="7100" spans="1:17" x14ac:dyDescent="0.25">
      <c r="A7100" t="str">
        <f t="shared" si="110"/>
        <v>10_609</v>
      </c>
      <c r="B7100" s="1">
        <v>10</v>
      </c>
      <c r="C7100" s="1">
        <v>609</v>
      </c>
      <c r="D7100" s="1">
        <v>-2.5356999999999998</v>
      </c>
      <c r="E7100" s="1">
        <v>0.32671</v>
      </c>
      <c r="F7100" s="1">
        <v>-2.0465000000000001E-2</v>
      </c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</row>
    <row r="7101" spans="1:17" x14ac:dyDescent="0.25">
      <c r="A7101" t="str">
        <f t="shared" si="110"/>
        <v>10_610</v>
      </c>
      <c r="B7101" s="1">
        <v>10</v>
      </c>
      <c r="C7101" s="1">
        <v>610</v>
      </c>
      <c r="D7101" s="1">
        <v>-2.5388999999999999</v>
      </c>
      <c r="E7101" s="1">
        <v>0.32606000000000002</v>
      </c>
      <c r="F7101" s="1">
        <v>-1.1580999999999999E-2</v>
      </c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</row>
    <row r="7102" spans="1:17" x14ac:dyDescent="0.25">
      <c r="A7102" t="str">
        <f t="shared" si="110"/>
        <v>10_611</v>
      </c>
      <c r="B7102" s="1">
        <v>10</v>
      </c>
      <c r="C7102" s="1">
        <v>611</v>
      </c>
      <c r="D7102" s="1">
        <v>-2.2578</v>
      </c>
      <c r="E7102" s="1">
        <v>0.32540999999999998</v>
      </c>
      <c r="F7102" s="1">
        <v>-1.1748E-2</v>
      </c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</row>
    <row r="7103" spans="1:17" x14ac:dyDescent="0.25">
      <c r="A7103" t="str">
        <f t="shared" si="110"/>
        <v>10_612</v>
      </c>
      <c r="B7103" s="1">
        <v>10</v>
      </c>
      <c r="C7103" s="1">
        <v>612</v>
      </c>
      <c r="D7103" s="1">
        <v>-2.0926</v>
      </c>
      <c r="E7103" s="1">
        <v>0.32480999999999999</v>
      </c>
      <c r="F7103" s="1">
        <v>-7.8481000000000002E-3</v>
      </c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</row>
    <row r="7104" spans="1:17" x14ac:dyDescent="0.25">
      <c r="A7104" t="str">
        <f t="shared" si="110"/>
        <v>10_613</v>
      </c>
      <c r="B7104" s="1">
        <v>10</v>
      </c>
      <c r="C7104" s="1">
        <v>613</v>
      </c>
      <c r="D7104" s="1">
        <v>-2.2562000000000002</v>
      </c>
      <c r="E7104" s="1">
        <v>0.32418000000000002</v>
      </c>
      <c r="F7104" s="1">
        <v>-1.9096999999999999E-2</v>
      </c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</row>
    <row r="7105" spans="1:17" x14ac:dyDescent="0.25">
      <c r="A7105" t="str">
        <f t="shared" si="110"/>
        <v>10_614</v>
      </c>
      <c r="B7105" s="1">
        <v>10</v>
      </c>
      <c r="C7105" s="1">
        <v>614</v>
      </c>
      <c r="D7105" s="1">
        <v>-1.9318</v>
      </c>
      <c r="E7105" s="1">
        <v>0.32361000000000001</v>
      </c>
      <c r="F7105" s="1">
        <v>9.1100999999999994E-3</v>
      </c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</row>
    <row r="7106" spans="1:17" x14ac:dyDescent="0.25">
      <c r="A7106" t="str">
        <f t="shared" si="110"/>
        <v>10_615</v>
      </c>
      <c r="B7106" s="1">
        <v>10</v>
      </c>
      <c r="C7106" s="1">
        <v>615</v>
      </c>
      <c r="D7106" s="1">
        <v>-2.1758000000000002</v>
      </c>
      <c r="E7106" s="1">
        <v>0.32305</v>
      </c>
      <c r="F7106" s="1">
        <v>-1.2286999999999999E-2</v>
      </c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</row>
    <row r="7107" spans="1:17" x14ac:dyDescent="0.25">
      <c r="A7107" t="str">
        <f t="shared" ref="A7107:A7170" si="111">B7107&amp;"_"&amp;C7107</f>
        <v>10_616</v>
      </c>
      <c r="B7107" s="1">
        <v>10</v>
      </c>
      <c r="C7107" s="1">
        <v>616</v>
      </c>
      <c r="D7107" s="1">
        <v>-1.9613</v>
      </c>
      <c r="E7107" s="1">
        <v>0.32250000000000001</v>
      </c>
      <c r="F7107" s="1">
        <v>7.9375000000000001E-3</v>
      </c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</row>
    <row r="7108" spans="1:17" x14ac:dyDescent="0.25">
      <c r="A7108" t="str">
        <f t="shared" si="111"/>
        <v>10_617</v>
      </c>
      <c r="B7108" s="1">
        <v>10</v>
      </c>
      <c r="C7108" s="1">
        <v>617</v>
      </c>
      <c r="D7108" s="1">
        <v>-1.927</v>
      </c>
      <c r="E7108" s="1">
        <v>0.32197999999999999</v>
      </c>
      <c r="F7108" s="1">
        <v>-2.8718E-2</v>
      </c>
      <c r="G7108" s="1"/>
      <c r="H7108" s="1"/>
      <c r="I7108" s="1"/>
      <c r="J7108" s="1"/>
      <c r="K7108" s="1"/>
      <c r="L7108" s="1"/>
      <c r="M7108" s="1"/>
      <c r="N7108" s="78"/>
      <c r="O7108" s="1"/>
      <c r="P7108" s="1"/>
      <c r="Q7108" s="1"/>
    </row>
    <row r="7109" spans="1:17" x14ac:dyDescent="0.25">
      <c r="A7109" t="str">
        <f t="shared" si="111"/>
        <v>10_618</v>
      </c>
      <c r="B7109" s="1">
        <v>10</v>
      </c>
      <c r="C7109" s="1">
        <v>618</v>
      </c>
      <c r="D7109" s="1">
        <v>-2.2044000000000001</v>
      </c>
      <c r="E7109" s="1">
        <v>0.32147999999999999</v>
      </c>
      <c r="F7109" s="1">
        <v>-1.2566999999999999E-3</v>
      </c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</row>
    <row r="7110" spans="1:17" x14ac:dyDescent="0.25">
      <c r="A7110" t="str">
        <f t="shared" si="111"/>
        <v>10_619</v>
      </c>
      <c r="B7110" s="1">
        <v>10</v>
      </c>
      <c r="C7110" s="1">
        <v>619</v>
      </c>
      <c r="D7110" s="1">
        <v>-1.9374</v>
      </c>
      <c r="E7110" s="1">
        <v>0.32096000000000002</v>
      </c>
      <c r="F7110" s="1">
        <v>1.1408E-2</v>
      </c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</row>
    <row r="7111" spans="1:17" x14ac:dyDescent="0.25">
      <c r="A7111" t="str">
        <f t="shared" si="111"/>
        <v>10_620</v>
      </c>
      <c r="B7111" s="1">
        <v>10</v>
      </c>
      <c r="C7111" s="1">
        <v>620</v>
      </c>
      <c r="D7111" s="1">
        <v>-1.5881000000000001</v>
      </c>
      <c r="E7111" s="1">
        <v>0.32051000000000002</v>
      </c>
      <c r="F7111" s="1">
        <v>-3.2514000000000002E-3</v>
      </c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</row>
    <row r="7112" spans="1:17" x14ac:dyDescent="0.25">
      <c r="A7112" t="str">
        <f t="shared" si="111"/>
        <v>10_621</v>
      </c>
      <c r="B7112" s="1">
        <v>10</v>
      </c>
      <c r="C7112" s="1">
        <v>621</v>
      </c>
      <c r="D7112" s="1">
        <v>-1.9313</v>
      </c>
      <c r="E7112" s="1">
        <v>0.32002999999999998</v>
      </c>
      <c r="F7112" s="1">
        <v>4.8922999999999996E-3</v>
      </c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</row>
    <row r="7113" spans="1:17" x14ac:dyDescent="0.25">
      <c r="A7113" t="str">
        <f t="shared" si="111"/>
        <v>10_622</v>
      </c>
      <c r="B7113" s="1">
        <v>10</v>
      </c>
      <c r="C7113" s="1">
        <v>622</v>
      </c>
      <c r="D7113" s="1">
        <v>-1.8436999999999999</v>
      </c>
      <c r="E7113" s="1">
        <v>0.31949</v>
      </c>
      <c r="F7113" s="1">
        <v>-6.9753999999999997E-3</v>
      </c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</row>
    <row r="7114" spans="1:17" x14ac:dyDescent="0.25">
      <c r="A7114" t="str">
        <f t="shared" si="111"/>
        <v>10_623</v>
      </c>
      <c r="B7114" s="1">
        <v>10</v>
      </c>
      <c r="C7114" s="1">
        <v>623</v>
      </c>
      <c r="D7114" s="1">
        <v>-1.8146</v>
      </c>
      <c r="E7114" s="1">
        <v>0.31897999999999999</v>
      </c>
      <c r="F7114" s="1">
        <v>-6.4244000000000002E-3</v>
      </c>
      <c r="G7114" s="1"/>
      <c r="H7114" s="1"/>
      <c r="I7114" s="1"/>
      <c r="J7114" s="1"/>
      <c r="K7114" s="1"/>
      <c r="L7114" s="1"/>
      <c r="M7114" s="1"/>
      <c r="N7114" s="78"/>
      <c r="O7114" s="1"/>
      <c r="P7114" s="1"/>
      <c r="Q7114" s="1"/>
    </row>
    <row r="7115" spans="1:17" x14ac:dyDescent="0.25">
      <c r="A7115" t="str">
        <f t="shared" si="111"/>
        <v>10_624</v>
      </c>
      <c r="B7115" s="1">
        <v>10</v>
      </c>
      <c r="C7115" s="1">
        <v>624</v>
      </c>
      <c r="D7115" s="1">
        <v>-1.7093</v>
      </c>
      <c r="E7115" s="1">
        <v>0.31847999999999999</v>
      </c>
      <c r="F7115" s="1">
        <v>-6.6147000000000003E-3</v>
      </c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</row>
    <row r="7116" spans="1:17" x14ac:dyDescent="0.25">
      <c r="A7116" t="str">
        <f t="shared" si="111"/>
        <v>10_625</v>
      </c>
      <c r="B7116" s="1">
        <v>10</v>
      </c>
      <c r="C7116" s="1">
        <v>625</v>
      </c>
      <c r="D7116" s="1">
        <v>-1.6387</v>
      </c>
      <c r="E7116" s="1">
        <v>0.31803999999999999</v>
      </c>
      <c r="F7116" s="1">
        <v>-1.3658999999999999E-2</v>
      </c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</row>
    <row r="7117" spans="1:17" x14ac:dyDescent="0.25">
      <c r="A7117" t="str">
        <f t="shared" si="111"/>
        <v>10_626</v>
      </c>
      <c r="B7117" s="1">
        <v>10</v>
      </c>
      <c r="C7117" s="1">
        <v>626</v>
      </c>
      <c r="D7117" s="1">
        <v>-0.99275999999999998</v>
      </c>
      <c r="E7117" s="1">
        <v>0.31769999999999998</v>
      </c>
      <c r="F7117" s="1">
        <v>-1.1799E-2</v>
      </c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</row>
    <row r="7118" spans="1:17" x14ac:dyDescent="0.25">
      <c r="A7118" t="str">
        <f t="shared" si="111"/>
        <v>10_627</v>
      </c>
      <c r="B7118" s="1">
        <v>10</v>
      </c>
      <c r="C7118" s="1">
        <v>627</v>
      </c>
      <c r="D7118" s="1">
        <v>-0.97311999999999999</v>
      </c>
      <c r="E7118" s="1">
        <v>0.31742999999999999</v>
      </c>
      <c r="F7118" s="1">
        <v>-6.0572000000000004E-3</v>
      </c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</row>
    <row r="7119" spans="1:17" x14ac:dyDescent="0.25">
      <c r="A7119" t="str">
        <f t="shared" si="111"/>
        <v>10_628</v>
      </c>
      <c r="B7119" s="1">
        <v>10</v>
      </c>
      <c r="C7119" s="1">
        <v>628</v>
      </c>
      <c r="D7119" s="1">
        <v>-0.95023999999999997</v>
      </c>
      <c r="E7119" s="1">
        <v>0.31719000000000003</v>
      </c>
      <c r="F7119" s="1">
        <v>2.7396E-2</v>
      </c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</row>
    <row r="7120" spans="1:17" x14ac:dyDescent="0.25">
      <c r="A7120" t="str">
        <f t="shared" si="111"/>
        <v>10_629</v>
      </c>
      <c r="B7120" s="1">
        <v>10</v>
      </c>
      <c r="C7120" s="1">
        <v>629</v>
      </c>
      <c r="D7120" s="1">
        <v>-0.75738000000000005</v>
      </c>
      <c r="E7120" s="1">
        <v>0.317</v>
      </c>
      <c r="F7120" s="1">
        <v>1.4897000000000001E-2</v>
      </c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</row>
    <row r="7121" spans="1:17" x14ac:dyDescent="0.25">
      <c r="A7121" t="str">
        <f t="shared" si="111"/>
        <v>10_630</v>
      </c>
      <c r="B7121" s="1">
        <v>10</v>
      </c>
      <c r="C7121" s="1">
        <v>630</v>
      </c>
      <c r="D7121" s="1">
        <v>-0.87895000000000001</v>
      </c>
      <c r="E7121" s="1">
        <v>0.31683</v>
      </c>
      <c r="F7121" s="1">
        <v>1.4455000000000001E-2</v>
      </c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</row>
    <row r="7122" spans="1:17" x14ac:dyDescent="0.25">
      <c r="A7122" t="str">
        <f t="shared" si="111"/>
        <v>10_631</v>
      </c>
      <c r="B7122" s="1">
        <v>10</v>
      </c>
      <c r="C7122" s="1">
        <v>631</v>
      </c>
      <c r="D7122" s="1">
        <v>-1.3391999999999999</v>
      </c>
      <c r="E7122" s="1">
        <v>0.31651000000000001</v>
      </c>
      <c r="F7122" s="1">
        <v>-2.2714999999999999E-2</v>
      </c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</row>
    <row r="7123" spans="1:17" x14ac:dyDescent="0.25">
      <c r="A7123" t="str">
        <f t="shared" si="111"/>
        <v>10_632</v>
      </c>
      <c r="B7123" s="1">
        <v>10</v>
      </c>
      <c r="C7123" s="1">
        <v>632</v>
      </c>
      <c r="D7123" s="1">
        <v>-1.4360999999999999</v>
      </c>
      <c r="E7123" s="1">
        <v>0.31612000000000001</v>
      </c>
      <c r="F7123" s="1">
        <v>-2.0326E-4</v>
      </c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</row>
    <row r="7124" spans="1:17" x14ac:dyDescent="0.25">
      <c r="A7124" t="str">
        <f t="shared" si="111"/>
        <v>10_633</v>
      </c>
      <c r="B7124" s="1">
        <v>10</v>
      </c>
      <c r="C7124" s="1">
        <v>633</v>
      </c>
      <c r="D7124" s="1">
        <v>-1.4289000000000001</v>
      </c>
      <c r="E7124" s="1">
        <v>0.31574000000000002</v>
      </c>
      <c r="F7124" s="1">
        <v>6.2528999999999996E-3</v>
      </c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</row>
    <row r="7125" spans="1:17" x14ac:dyDescent="0.25">
      <c r="A7125" t="str">
        <f t="shared" si="111"/>
        <v>10_634</v>
      </c>
      <c r="B7125" s="1">
        <v>10</v>
      </c>
      <c r="C7125" s="1">
        <v>634</v>
      </c>
      <c r="D7125" s="1">
        <v>-1.375</v>
      </c>
      <c r="E7125" s="1">
        <v>0.31540000000000001</v>
      </c>
      <c r="F7125" s="1">
        <v>1.2636E-2</v>
      </c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</row>
    <row r="7126" spans="1:17" x14ac:dyDescent="0.25">
      <c r="A7126" t="str">
        <f t="shared" si="111"/>
        <v>10_635</v>
      </c>
      <c r="B7126" s="1">
        <v>10</v>
      </c>
      <c r="C7126" s="1">
        <v>635</v>
      </c>
      <c r="D7126" s="1">
        <v>-1.1313</v>
      </c>
      <c r="E7126" s="1">
        <v>0.31506000000000001</v>
      </c>
      <c r="F7126" s="1">
        <v>1.3984999999999999E-2</v>
      </c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</row>
    <row r="7127" spans="1:17" x14ac:dyDescent="0.25">
      <c r="A7127" t="str">
        <f t="shared" si="111"/>
        <v>10_636</v>
      </c>
      <c r="B7127" s="1">
        <v>10</v>
      </c>
      <c r="C7127" s="1">
        <v>636</v>
      </c>
      <c r="D7127" s="1">
        <v>-0.99021000000000003</v>
      </c>
      <c r="E7127" s="1">
        <v>0.31479000000000001</v>
      </c>
      <c r="F7127" s="1">
        <v>-1.1424E-2</v>
      </c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</row>
    <row r="7128" spans="1:17" x14ac:dyDescent="0.25">
      <c r="A7128" t="str">
        <f t="shared" si="111"/>
        <v>10_637</v>
      </c>
      <c r="B7128" s="1">
        <v>10</v>
      </c>
      <c r="C7128" s="1">
        <v>637</v>
      </c>
      <c r="D7128" s="1">
        <v>-1.1084000000000001</v>
      </c>
      <c r="E7128" s="1">
        <v>0.31452000000000002</v>
      </c>
      <c r="F7128" s="1">
        <v>-2.0237999999999999E-2</v>
      </c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</row>
    <row r="7129" spans="1:17" x14ac:dyDescent="0.25">
      <c r="A7129" t="str">
        <f t="shared" si="111"/>
        <v>10_638</v>
      </c>
      <c r="B7129" s="1">
        <v>10</v>
      </c>
      <c r="C7129" s="1">
        <v>638</v>
      </c>
      <c r="D7129" s="1">
        <v>-1.4160999999999999</v>
      </c>
      <c r="E7129" s="1">
        <v>0.31415999999999999</v>
      </c>
      <c r="F7129" s="1">
        <v>2.2235999999999999E-2</v>
      </c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</row>
    <row r="7130" spans="1:17" x14ac:dyDescent="0.25">
      <c r="A7130" t="str">
        <f t="shared" si="111"/>
        <v>10_639</v>
      </c>
      <c r="B7130" s="1">
        <v>10</v>
      </c>
      <c r="C7130" s="1">
        <v>639</v>
      </c>
      <c r="D7130" s="1">
        <v>-1.4703999999999999</v>
      </c>
      <c r="E7130" s="1">
        <v>0.31373000000000001</v>
      </c>
      <c r="F7130" s="1">
        <v>1.7365999999999999E-2</v>
      </c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</row>
    <row r="7131" spans="1:17" x14ac:dyDescent="0.25">
      <c r="A7131" t="str">
        <f t="shared" si="111"/>
        <v>10_640</v>
      </c>
      <c r="B7131" s="1">
        <v>10</v>
      </c>
      <c r="C7131" s="1">
        <v>640</v>
      </c>
      <c r="D7131" s="1">
        <v>-1.7034</v>
      </c>
      <c r="E7131" s="1">
        <v>0.31330999999999998</v>
      </c>
      <c r="F7131" s="1">
        <v>-1.4594E-3</v>
      </c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</row>
    <row r="7132" spans="1:17" x14ac:dyDescent="0.25">
      <c r="A7132" t="str">
        <f t="shared" si="111"/>
        <v>10_641</v>
      </c>
      <c r="B7132" s="1">
        <v>10</v>
      </c>
      <c r="C7132" s="1">
        <v>641</v>
      </c>
      <c r="D7132" s="1">
        <v>-1.6303000000000001</v>
      </c>
      <c r="E7132" s="1">
        <v>0.31286999999999998</v>
      </c>
      <c r="F7132" s="1">
        <v>-6.7470000000000004E-3</v>
      </c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</row>
    <row r="7133" spans="1:17" x14ac:dyDescent="0.25">
      <c r="A7133" t="str">
        <f t="shared" si="111"/>
        <v>10_642</v>
      </c>
      <c r="B7133" s="1">
        <v>10</v>
      </c>
      <c r="C7133" s="1">
        <v>642</v>
      </c>
      <c r="D7133" s="1">
        <v>-1.6196999999999999</v>
      </c>
      <c r="E7133" s="1">
        <v>0.31246000000000002</v>
      </c>
      <c r="F7133" s="1">
        <v>5.1535999999999997E-4</v>
      </c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</row>
    <row r="7134" spans="1:17" x14ac:dyDescent="0.25">
      <c r="A7134" t="str">
        <f t="shared" si="111"/>
        <v>10_643</v>
      </c>
      <c r="B7134" s="1">
        <v>10</v>
      </c>
      <c r="C7134" s="1">
        <v>643</v>
      </c>
      <c r="D7134" s="1">
        <v>-1.984</v>
      </c>
      <c r="E7134" s="1">
        <v>0.312</v>
      </c>
      <c r="F7134" s="1">
        <v>-5.5094999999999996E-3</v>
      </c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</row>
    <row r="7135" spans="1:17" x14ac:dyDescent="0.25">
      <c r="A7135" t="str">
        <f t="shared" si="111"/>
        <v>10_644</v>
      </c>
      <c r="B7135" s="1">
        <v>10</v>
      </c>
      <c r="C7135" s="1">
        <v>644</v>
      </c>
      <c r="D7135" s="1">
        <v>-1.6884999999999999</v>
      </c>
      <c r="E7135" s="1">
        <v>0.31148999999999999</v>
      </c>
      <c r="F7135" s="1">
        <v>6.8374000000000004E-3</v>
      </c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</row>
    <row r="7136" spans="1:17" x14ac:dyDescent="0.25">
      <c r="A7136" t="str">
        <f t="shared" si="111"/>
        <v>10_645</v>
      </c>
      <c r="B7136" s="1">
        <v>10</v>
      </c>
      <c r="C7136" s="1">
        <v>645</v>
      </c>
      <c r="D7136" s="1">
        <v>-1.9614</v>
      </c>
      <c r="E7136" s="1">
        <v>0.31102000000000002</v>
      </c>
      <c r="F7136" s="1">
        <v>-2.5538000000000002E-2</v>
      </c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</row>
    <row r="7137" spans="1:17" x14ac:dyDescent="0.25">
      <c r="A7137" t="str">
        <f t="shared" si="111"/>
        <v>10_646</v>
      </c>
      <c r="B7137" s="1">
        <v>10</v>
      </c>
      <c r="C7137" s="1">
        <v>646</v>
      </c>
      <c r="D7137" s="1">
        <v>-1.6507000000000001</v>
      </c>
      <c r="E7137" s="1">
        <v>0.31052999999999997</v>
      </c>
      <c r="F7137" s="1">
        <v>2.0709000000000002E-2</v>
      </c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</row>
    <row r="7138" spans="1:17" x14ac:dyDescent="0.25">
      <c r="A7138" t="str">
        <f t="shared" si="111"/>
        <v>10_647</v>
      </c>
      <c r="B7138" s="1">
        <v>10</v>
      </c>
      <c r="C7138" s="1">
        <v>647</v>
      </c>
      <c r="D7138" s="1">
        <v>-1.7352000000000001</v>
      </c>
      <c r="E7138" s="1">
        <v>0.31009999999999999</v>
      </c>
      <c r="F7138" s="1">
        <v>6.3971999999999996E-3</v>
      </c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</row>
    <row r="7139" spans="1:17" x14ac:dyDescent="0.25">
      <c r="A7139" t="str">
        <f t="shared" si="111"/>
        <v>10_648</v>
      </c>
      <c r="B7139" s="1">
        <v>10</v>
      </c>
      <c r="C7139" s="1">
        <v>648</v>
      </c>
      <c r="D7139" s="1">
        <v>-1.9688000000000001</v>
      </c>
      <c r="E7139" s="1">
        <v>0.30961</v>
      </c>
      <c r="F7139" s="1">
        <v>1.0231000000000001E-2</v>
      </c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</row>
    <row r="7140" spans="1:17" x14ac:dyDescent="0.25">
      <c r="A7140" t="str">
        <f t="shared" si="111"/>
        <v>10_649</v>
      </c>
      <c r="B7140" s="1">
        <v>10</v>
      </c>
      <c r="C7140" s="1">
        <v>649</v>
      </c>
      <c r="D7140" s="1">
        <v>-2.0994999999999999</v>
      </c>
      <c r="E7140" s="1">
        <v>0.30908999999999998</v>
      </c>
      <c r="F7140" s="1">
        <v>1.7014999999999999E-2</v>
      </c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</row>
    <row r="7141" spans="1:17" x14ac:dyDescent="0.25">
      <c r="A7141" t="str">
        <f t="shared" si="111"/>
        <v>10_650</v>
      </c>
      <c r="B7141" s="1">
        <v>10</v>
      </c>
      <c r="C7141" s="1">
        <v>650</v>
      </c>
      <c r="D7141" s="1">
        <v>-2.0448</v>
      </c>
      <c r="E7141" s="1">
        <v>0.30852000000000002</v>
      </c>
      <c r="F7141" s="1">
        <v>1.4194E-2</v>
      </c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</row>
    <row r="7142" spans="1:17" x14ac:dyDescent="0.25">
      <c r="A7142" t="str">
        <f t="shared" si="111"/>
        <v>10_651</v>
      </c>
      <c r="B7142" s="1">
        <v>10</v>
      </c>
      <c r="C7142" s="1">
        <v>651</v>
      </c>
      <c r="D7142" s="1">
        <v>-1.8143</v>
      </c>
      <c r="E7142" s="1">
        <v>0.308</v>
      </c>
      <c r="F7142" s="1">
        <v>-3.4354999999999997E-2</v>
      </c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</row>
    <row r="7143" spans="1:17" x14ac:dyDescent="0.25">
      <c r="A7143" t="str">
        <f t="shared" si="111"/>
        <v>10_652</v>
      </c>
      <c r="B7143" s="1">
        <v>10</v>
      </c>
      <c r="C7143" s="1">
        <v>652</v>
      </c>
      <c r="D7143" s="1">
        <v>-1.4036</v>
      </c>
      <c r="E7143" s="1">
        <v>0.30760999999999999</v>
      </c>
      <c r="F7143" s="1">
        <v>4.8440999999999996E-3</v>
      </c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</row>
    <row r="7144" spans="1:17" x14ac:dyDescent="0.25">
      <c r="A7144" t="str">
        <f t="shared" si="111"/>
        <v>10_653</v>
      </c>
      <c r="B7144" s="1">
        <v>10</v>
      </c>
      <c r="C7144" s="1">
        <v>653</v>
      </c>
      <c r="D7144" s="1">
        <v>-1.6048</v>
      </c>
      <c r="E7144" s="1">
        <v>0.30721999999999999</v>
      </c>
      <c r="F7144" s="1">
        <v>1.0217E-2</v>
      </c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</row>
    <row r="7145" spans="1:17" x14ac:dyDescent="0.25">
      <c r="A7145" t="str">
        <f t="shared" si="111"/>
        <v>10_654</v>
      </c>
      <c r="B7145" s="1">
        <v>10</v>
      </c>
      <c r="C7145" s="1">
        <v>654</v>
      </c>
      <c r="D7145" s="1">
        <v>-1.8141</v>
      </c>
      <c r="E7145" s="1">
        <v>0.30676999999999999</v>
      </c>
      <c r="F7145" s="1">
        <v>-1.2623000000000001E-2</v>
      </c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</row>
    <row r="7146" spans="1:17" x14ac:dyDescent="0.25">
      <c r="A7146" t="str">
        <f t="shared" si="111"/>
        <v>10_655</v>
      </c>
      <c r="B7146" s="1">
        <v>10</v>
      </c>
      <c r="C7146" s="1">
        <v>655</v>
      </c>
      <c r="D7146" s="1">
        <v>-1.88</v>
      </c>
      <c r="E7146" s="1">
        <v>0.30630000000000002</v>
      </c>
      <c r="F7146" s="1">
        <v>-2.4559000000000001E-2</v>
      </c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</row>
    <row r="7147" spans="1:17" x14ac:dyDescent="0.25">
      <c r="A7147" t="str">
        <f t="shared" si="111"/>
        <v>10_656</v>
      </c>
      <c r="B7147" s="1">
        <v>10</v>
      </c>
      <c r="C7147" s="1">
        <v>656</v>
      </c>
      <c r="D7147" s="1">
        <v>-1.8564000000000001</v>
      </c>
      <c r="E7147" s="1">
        <v>0.30581000000000003</v>
      </c>
      <c r="F7147" s="1">
        <v>5.7527999999999998E-3</v>
      </c>
      <c r="G7147" s="1"/>
      <c r="H7147" s="1"/>
      <c r="I7147" s="1"/>
      <c r="J7147" s="1"/>
      <c r="K7147" s="1"/>
      <c r="L7147" s="1"/>
      <c r="M7147" s="1"/>
      <c r="N7147" s="1"/>
      <c r="O7147" s="78"/>
      <c r="P7147" s="78"/>
      <c r="Q7147" s="78"/>
    </row>
    <row r="7148" spans="1:17" x14ac:dyDescent="0.25">
      <c r="A7148" t="str">
        <f t="shared" si="111"/>
        <v>10_657</v>
      </c>
      <c r="B7148" s="1">
        <v>10</v>
      </c>
      <c r="C7148" s="1">
        <v>657</v>
      </c>
      <c r="D7148" s="1">
        <v>-1.7874000000000001</v>
      </c>
      <c r="E7148" s="1">
        <v>0.30534</v>
      </c>
      <c r="F7148" s="1">
        <v>-9.2194000000000009E-3</v>
      </c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</row>
    <row r="7149" spans="1:17" x14ac:dyDescent="0.25">
      <c r="A7149" t="str">
        <f t="shared" si="111"/>
        <v>10_658</v>
      </c>
      <c r="B7149" s="1">
        <v>10</v>
      </c>
      <c r="C7149" s="1">
        <v>658</v>
      </c>
      <c r="D7149" s="1">
        <v>-1.8680000000000001</v>
      </c>
      <c r="E7149" s="1">
        <v>0.30486999999999997</v>
      </c>
      <c r="F7149" s="1">
        <v>5.9318999999999995E-4</v>
      </c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</row>
    <row r="7150" spans="1:17" x14ac:dyDescent="0.25">
      <c r="A7150" t="str">
        <f t="shared" si="111"/>
        <v>10_659</v>
      </c>
      <c r="B7150" s="1">
        <v>10</v>
      </c>
      <c r="C7150" s="1">
        <v>659</v>
      </c>
      <c r="D7150" s="1">
        <v>-1.7230000000000001</v>
      </c>
      <c r="E7150" s="1">
        <v>0.30443999999999999</v>
      </c>
      <c r="F7150" s="1">
        <v>-1.5558000000000001E-2</v>
      </c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</row>
    <row r="7151" spans="1:17" x14ac:dyDescent="0.25">
      <c r="A7151" t="str">
        <f t="shared" si="111"/>
        <v>10_660</v>
      </c>
      <c r="B7151" s="1">
        <v>10</v>
      </c>
      <c r="C7151" s="1">
        <v>660</v>
      </c>
      <c r="D7151" s="1">
        <v>-1.5985</v>
      </c>
      <c r="E7151" s="1">
        <v>0.30401</v>
      </c>
      <c r="F7151" s="1">
        <v>-9.6921000000000004E-3</v>
      </c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</row>
    <row r="7152" spans="1:17" x14ac:dyDescent="0.25">
      <c r="A7152" t="str">
        <f t="shared" si="111"/>
        <v>10_661</v>
      </c>
      <c r="B7152" s="1">
        <v>10</v>
      </c>
      <c r="C7152" s="1">
        <v>661</v>
      </c>
      <c r="D7152" s="1">
        <v>-1.8973</v>
      </c>
      <c r="E7152" s="1">
        <v>0.30357000000000001</v>
      </c>
      <c r="F7152" s="1">
        <v>-1.9434999999999999E-3</v>
      </c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</row>
    <row r="7153" spans="1:17" x14ac:dyDescent="0.25">
      <c r="A7153" t="str">
        <f t="shared" si="111"/>
        <v>10_662</v>
      </c>
      <c r="B7153" s="1">
        <v>10</v>
      </c>
      <c r="C7153" s="1">
        <v>662</v>
      </c>
      <c r="D7153" s="1">
        <v>-1.5461</v>
      </c>
      <c r="E7153" s="1">
        <v>0.30312</v>
      </c>
      <c r="F7153" s="1">
        <v>3.3046E-3</v>
      </c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</row>
    <row r="7154" spans="1:17" x14ac:dyDescent="0.25">
      <c r="A7154" t="str">
        <f t="shared" si="111"/>
        <v>10_663</v>
      </c>
      <c r="B7154" s="1">
        <v>10</v>
      </c>
      <c r="C7154" s="1">
        <v>663</v>
      </c>
      <c r="D7154" s="1">
        <v>-1.9118999999999999</v>
      </c>
      <c r="E7154" s="1">
        <v>0.30269000000000001</v>
      </c>
      <c r="F7154" s="1">
        <v>-4.3425E-3</v>
      </c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</row>
    <row r="7155" spans="1:17" x14ac:dyDescent="0.25">
      <c r="A7155" t="str">
        <f t="shared" si="111"/>
        <v>10_664</v>
      </c>
      <c r="B7155" s="1">
        <v>10</v>
      </c>
      <c r="C7155" s="1">
        <v>664</v>
      </c>
      <c r="D7155" s="1">
        <v>-1.9616</v>
      </c>
      <c r="E7155" s="1">
        <v>0.30223</v>
      </c>
      <c r="F7155" s="1">
        <v>-5.5794E-3</v>
      </c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</row>
    <row r="7156" spans="1:17" x14ac:dyDescent="0.25">
      <c r="A7156" t="str">
        <f t="shared" si="111"/>
        <v>10_665</v>
      </c>
      <c r="B7156" s="1">
        <v>10</v>
      </c>
      <c r="C7156" s="1">
        <v>665</v>
      </c>
      <c r="D7156" s="1">
        <v>-2.0013999999999998</v>
      </c>
      <c r="E7156" s="1">
        <v>0.30175000000000002</v>
      </c>
      <c r="F7156" s="1">
        <v>2.0493999999999998E-3</v>
      </c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</row>
    <row r="7157" spans="1:17" x14ac:dyDescent="0.25">
      <c r="A7157" t="str">
        <f t="shared" si="111"/>
        <v>10_666</v>
      </c>
      <c r="B7157" s="1">
        <v>10</v>
      </c>
      <c r="C7157" s="1">
        <v>666</v>
      </c>
      <c r="D7157" s="1">
        <v>-2.0802999999999998</v>
      </c>
      <c r="E7157" s="1">
        <v>0.30124000000000001</v>
      </c>
      <c r="F7157" s="1">
        <v>-1.9875E-2</v>
      </c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</row>
    <row r="7158" spans="1:17" x14ac:dyDescent="0.25">
      <c r="A7158" t="str">
        <f t="shared" si="111"/>
        <v>10_667</v>
      </c>
      <c r="B7158" s="1">
        <v>10</v>
      </c>
      <c r="C7158" s="1">
        <v>667</v>
      </c>
      <c r="D7158" s="1">
        <v>-1.4477</v>
      </c>
      <c r="E7158" s="1">
        <v>0.30079</v>
      </c>
      <c r="F7158" s="1">
        <v>6.2496000000000001E-3</v>
      </c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</row>
    <row r="7159" spans="1:17" x14ac:dyDescent="0.25">
      <c r="A7159" t="str">
        <f t="shared" si="111"/>
        <v>10_668</v>
      </c>
      <c r="B7159" s="1">
        <v>10</v>
      </c>
      <c r="C7159" s="1">
        <v>668</v>
      </c>
      <c r="D7159" s="1">
        <v>-1.2587999999999999</v>
      </c>
      <c r="E7159" s="1">
        <v>0.30047000000000001</v>
      </c>
      <c r="F7159" s="1">
        <v>5.0913E-3</v>
      </c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</row>
    <row r="7160" spans="1:17" x14ac:dyDescent="0.25">
      <c r="A7160" t="str">
        <f t="shared" si="111"/>
        <v>10_669</v>
      </c>
      <c r="B7160" s="1">
        <v>10</v>
      </c>
      <c r="C7160" s="1">
        <v>669</v>
      </c>
      <c r="D7160" s="1">
        <v>-1.0255000000000001</v>
      </c>
      <c r="E7160" s="1">
        <v>0.30019000000000001</v>
      </c>
      <c r="F7160" s="1">
        <v>9.0293000000000003E-4</v>
      </c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</row>
    <row r="7161" spans="1:17" x14ac:dyDescent="0.25">
      <c r="A7161" t="str">
        <f t="shared" si="111"/>
        <v>10_670</v>
      </c>
      <c r="B7161" s="1">
        <v>10</v>
      </c>
      <c r="C7161" s="1">
        <v>670</v>
      </c>
      <c r="D7161" s="1">
        <v>-1.4126000000000001</v>
      </c>
      <c r="E7161" s="1">
        <v>0.29988999999999999</v>
      </c>
      <c r="F7161" s="1">
        <v>-3.1559999999999998E-2</v>
      </c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</row>
    <row r="7162" spans="1:17" x14ac:dyDescent="0.25">
      <c r="A7162" t="str">
        <f t="shared" si="111"/>
        <v>10_671</v>
      </c>
      <c r="B7162" s="1">
        <v>10</v>
      </c>
      <c r="C7162" s="1">
        <v>671</v>
      </c>
      <c r="D7162" s="1">
        <v>-1.2395</v>
      </c>
      <c r="E7162" s="1">
        <v>0.29954999999999998</v>
      </c>
      <c r="F7162" s="1">
        <v>-3.3703000000000001E-3</v>
      </c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</row>
    <row r="7163" spans="1:17" x14ac:dyDescent="0.25">
      <c r="A7163" t="str">
        <f t="shared" si="111"/>
        <v>10_672</v>
      </c>
      <c r="B7163" s="1">
        <v>10</v>
      </c>
      <c r="C7163" s="1">
        <v>672</v>
      </c>
      <c r="D7163" s="1">
        <v>-0.97689999999999999</v>
      </c>
      <c r="E7163" s="1">
        <v>0.29927999999999999</v>
      </c>
      <c r="F7163" s="1">
        <v>2.63E-2</v>
      </c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</row>
    <row r="7164" spans="1:17" x14ac:dyDescent="0.25">
      <c r="A7164" t="str">
        <f t="shared" si="111"/>
        <v>10_673</v>
      </c>
      <c r="B7164" s="1">
        <v>10</v>
      </c>
      <c r="C7164" s="1">
        <v>673</v>
      </c>
      <c r="D7164" s="1">
        <v>-0.95691999999999999</v>
      </c>
      <c r="E7164" s="1">
        <v>0.29902000000000001</v>
      </c>
      <c r="F7164" s="1">
        <v>-1.9245999999999999E-2</v>
      </c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</row>
    <row r="7165" spans="1:17" x14ac:dyDescent="0.25">
      <c r="A7165" t="str">
        <f t="shared" si="111"/>
        <v>10_674</v>
      </c>
      <c r="B7165" s="1">
        <v>10</v>
      </c>
      <c r="C7165" s="1">
        <v>674</v>
      </c>
      <c r="D7165" s="1">
        <v>-0.64714000000000005</v>
      </c>
      <c r="E7165" s="1">
        <v>0.29881999999999997</v>
      </c>
      <c r="F7165" s="1">
        <v>8.8871999999999996E-3</v>
      </c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</row>
    <row r="7166" spans="1:17" x14ac:dyDescent="0.25">
      <c r="A7166" t="str">
        <f t="shared" si="111"/>
        <v>10_675</v>
      </c>
      <c r="B7166" s="1">
        <v>10</v>
      </c>
      <c r="C7166" s="1">
        <v>675</v>
      </c>
      <c r="D7166" s="1">
        <v>-0.13224</v>
      </c>
      <c r="E7166" s="1">
        <v>0.29874000000000001</v>
      </c>
      <c r="F7166" s="1">
        <v>1.7565999999999998E-2</v>
      </c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</row>
    <row r="7167" spans="1:17" x14ac:dyDescent="0.25">
      <c r="A7167" t="str">
        <f t="shared" si="111"/>
        <v>10_676</v>
      </c>
      <c r="B7167" s="1">
        <v>10</v>
      </c>
      <c r="C7167" s="1">
        <v>676</v>
      </c>
      <c r="D7167" s="1">
        <v>-0.38723000000000002</v>
      </c>
      <c r="E7167" s="1">
        <v>0.29868</v>
      </c>
      <c r="F7167" s="1">
        <v>-6.0897999999999999E-5</v>
      </c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</row>
    <row r="7168" spans="1:17" x14ac:dyDescent="0.25">
      <c r="A7168" t="str">
        <f t="shared" si="111"/>
        <v>10_677</v>
      </c>
      <c r="B7168" s="1">
        <v>10</v>
      </c>
      <c r="C7168" s="1">
        <v>677</v>
      </c>
      <c r="D7168" s="1">
        <v>-0.59167999999999998</v>
      </c>
      <c r="E7168" s="1">
        <v>0.29851</v>
      </c>
      <c r="F7168" s="1">
        <v>7.6522000000000005E-4</v>
      </c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</row>
    <row r="7169" spans="1:17" x14ac:dyDescent="0.25">
      <c r="A7169" t="str">
        <f t="shared" si="111"/>
        <v>10_678</v>
      </c>
      <c r="B7169" s="1">
        <v>10</v>
      </c>
      <c r="C7169" s="1">
        <v>678</v>
      </c>
      <c r="D7169" s="1">
        <v>-0.34932999999999997</v>
      </c>
      <c r="E7169" s="1">
        <v>0.29837000000000002</v>
      </c>
      <c r="F7169" s="1">
        <v>-2.2495000000000002E-3</v>
      </c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</row>
    <row r="7170" spans="1:17" x14ac:dyDescent="0.25">
      <c r="A7170" t="str">
        <f t="shared" si="111"/>
        <v>10_679</v>
      </c>
      <c r="B7170" s="1">
        <v>10</v>
      </c>
      <c r="C7170" s="1">
        <v>679</v>
      </c>
      <c r="D7170" s="1">
        <v>-0.33456999999999998</v>
      </c>
      <c r="E7170" s="1">
        <v>0.29827999999999999</v>
      </c>
      <c r="F7170" s="1">
        <v>8.9040999999999999E-3</v>
      </c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</row>
    <row r="7171" spans="1:17" x14ac:dyDescent="0.25">
      <c r="A7171" t="str">
        <f t="shared" ref="A7171:A7211" si="112">B7171&amp;"_"&amp;C7171</f>
        <v>10_680</v>
      </c>
      <c r="B7171" s="1">
        <v>10</v>
      </c>
      <c r="C7171" s="1">
        <v>680</v>
      </c>
      <c r="D7171" s="1">
        <v>-0.12909999999999999</v>
      </c>
      <c r="E7171" s="1">
        <v>0.29819000000000001</v>
      </c>
      <c r="F7171" s="1">
        <v>1.7492E-3</v>
      </c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</row>
    <row r="7172" spans="1:17" x14ac:dyDescent="0.25">
      <c r="A7172" t="str">
        <f t="shared" si="112"/>
        <v>10_681</v>
      </c>
      <c r="B7172" s="1">
        <v>10</v>
      </c>
      <c r="C7172" s="1">
        <v>681</v>
      </c>
      <c r="D7172" s="1">
        <v>0.25052000000000002</v>
      </c>
      <c r="E7172" s="1">
        <v>0.29820000000000002</v>
      </c>
      <c r="F7172" s="1">
        <v>-3.2977000000000002E-3</v>
      </c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</row>
    <row r="7173" spans="1:17" x14ac:dyDescent="0.25">
      <c r="A7173" t="str">
        <f t="shared" si="112"/>
        <v>10_682</v>
      </c>
      <c r="B7173" s="1">
        <v>10</v>
      </c>
      <c r="C7173" s="1">
        <v>682</v>
      </c>
      <c r="D7173" s="1">
        <v>0.39173999999999998</v>
      </c>
      <c r="E7173" s="1">
        <v>0.29831999999999997</v>
      </c>
      <c r="F7173" s="1">
        <v>-1.1115E-2</v>
      </c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</row>
    <row r="7174" spans="1:17" x14ac:dyDescent="0.25">
      <c r="A7174" t="str">
        <f t="shared" si="112"/>
        <v>10_683</v>
      </c>
      <c r="B7174" s="1">
        <v>10</v>
      </c>
      <c r="C7174" s="1">
        <v>683</v>
      </c>
      <c r="D7174" s="1">
        <v>8.8321999999999998E-2</v>
      </c>
      <c r="E7174" s="1">
        <v>0.2984</v>
      </c>
      <c r="F7174" s="1">
        <v>-1.1724999999999999E-2</v>
      </c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</row>
    <row r="7175" spans="1:17" x14ac:dyDescent="0.25">
      <c r="A7175" t="str">
        <f t="shared" si="112"/>
        <v>10_684</v>
      </c>
      <c r="B7175" s="1">
        <v>10</v>
      </c>
      <c r="C7175" s="1">
        <v>684</v>
      </c>
      <c r="D7175" s="1">
        <v>-8.4182999999999994E-2</v>
      </c>
      <c r="E7175" s="1">
        <v>0.29842999999999997</v>
      </c>
      <c r="F7175" s="1">
        <v>1.2096000000000001E-2</v>
      </c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</row>
    <row r="7176" spans="1:17" x14ac:dyDescent="0.25">
      <c r="A7176" t="str">
        <f t="shared" si="112"/>
        <v>10_685</v>
      </c>
      <c r="B7176" s="1">
        <v>10</v>
      </c>
      <c r="C7176" s="1">
        <v>685</v>
      </c>
      <c r="D7176" s="1">
        <v>0.12010999999999999</v>
      </c>
      <c r="E7176" s="1">
        <v>0.29848000000000002</v>
      </c>
      <c r="F7176" s="1">
        <v>-4.8779000000000001E-3</v>
      </c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</row>
    <row r="7177" spans="1:17" x14ac:dyDescent="0.25">
      <c r="A7177" t="str">
        <f t="shared" si="112"/>
        <v>10_686</v>
      </c>
      <c r="B7177" s="1">
        <v>10</v>
      </c>
      <c r="C7177" s="1">
        <v>686</v>
      </c>
      <c r="D7177" s="1">
        <v>3.4167999999999997E-2</v>
      </c>
      <c r="E7177" s="1">
        <v>0.29849999999999999</v>
      </c>
      <c r="F7177" s="1">
        <v>-4.4811E-3</v>
      </c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</row>
    <row r="7178" spans="1:17" x14ac:dyDescent="0.25">
      <c r="A7178" t="str">
        <f t="shared" si="112"/>
        <v>10_687</v>
      </c>
      <c r="B7178" s="1">
        <v>10</v>
      </c>
      <c r="C7178" s="1">
        <v>687</v>
      </c>
      <c r="D7178" s="1">
        <v>-0.11297</v>
      </c>
      <c r="E7178" s="1">
        <v>0.29848999999999998</v>
      </c>
      <c r="F7178" s="1">
        <v>-2.5260000000000001E-2</v>
      </c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</row>
    <row r="7179" spans="1:17" x14ac:dyDescent="0.25">
      <c r="A7179" t="str">
        <f t="shared" si="112"/>
        <v>10_688</v>
      </c>
      <c r="B7179" s="1">
        <v>10</v>
      </c>
      <c r="C7179" s="1">
        <v>688</v>
      </c>
      <c r="D7179" s="1">
        <v>3.6289000000000002E-2</v>
      </c>
      <c r="E7179" s="1">
        <v>0.29846</v>
      </c>
      <c r="F7179" s="1">
        <v>-4.6575999999999996E-3</v>
      </c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</row>
    <row r="7180" spans="1:17" x14ac:dyDescent="0.25">
      <c r="A7180" t="str">
        <f t="shared" si="112"/>
        <v>10_689</v>
      </c>
      <c r="B7180" s="1">
        <v>10</v>
      </c>
      <c r="C7180" s="1">
        <v>689</v>
      </c>
      <c r="D7180" s="1">
        <v>6.7795999999999995E-2</v>
      </c>
      <c r="E7180" s="1">
        <v>0.29848000000000002</v>
      </c>
      <c r="F7180" s="1">
        <v>1.5269E-2</v>
      </c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</row>
    <row r="7181" spans="1:17" x14ac:dyDescent="0.25">
      <c r="A7181" t="str">
        <f t="shared" si="112"/>
        <v>10_690</v>
      </c>
      <c r="B7181" s="1">
        <v>10</v>
      </c>
      <c r="C7181" s="1">
        <v>690</v>
      </c>
      <c r="D7181" s="1">
        <v>-2.7113999999999999E-2</v>
      </c>
      <c r="E7181" s="1">
        <v>0.29848999999999998</v>
      </c>
      <c r="F7181" s="1">
        <v>-4.2798000000000003E-3</v>
      </c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</row>
    <row r="7182" spans="1:17" x14ac:dyDescent="0.25">
      <c r="A7182" t="str">
        <f t="shared" si="112"/>
        <v>10_691</v>
      </c>
      <c r="B7182" s="1">
        <v>10</v>
      </c>
      <c r="C7182" s="1">
        <v>691</v>
      </c>
      <c r="D7182" s="1">
        <v>-6.7005999999999996E-2</v>
      </c>
      <c r="E7182" s="1">
        <v>0.29847000000000001</v>
      </c>
      <c r="F7182" s="1">
        <v>8.6969999999999999E-3</v>
      </c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</row>
    <row r="7183" spans="1:17" x14ac:dyDescent="0.25">
      <c r="A7183" t="str">
        <f t="shared" si="112"/>
        <v>10_692</v>
      </c>
      <c r="B7183" s="1">
        <v>10</v>
      </c>
      <c r="C7183" s="1">
        <v>692</v>
      </c>
      <c r="D7183" s="1">
        <v>0.17949000000000001</v>
      </c>
      <c r="E7183" s="1">
        <v>0.29848000000000002</v>
      </c>
      <c r="F7183" s="1">
        <v>1.0369000000000001E-4</v>
      </c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</row>
    <row r="7184" spans="1:17" x14ac:dyDescent="0.25">
      <c r="A7184" t="str">
        <f t="shared" si="112"/>
        <v>10_693</v>
      </c>
      <c r="B7184" s="1">
        <v>10</v>
      </c>
      <c r="C7184" s="1">
        <v>693</v>
      </c>
      <c r="D7184" s="1">
        <v>-7.8120999999999996E-2</v>
      </c>
      <c r="E7184" s="1">
        <v>0.29848000000000002</v>
      </c>
      <c r="F7184" s="1">
        <v>1.116E-2</v>
      </c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</row>
    <row r="7185" spans="1:17" x14ac:dyDescent="0.25">
      <c r="A7185" t="str">
        <f t="shared" si="112"/>
        <v>10_694</v>
      </c>
      <c r="B7185" s="1">
        <v>10</v>
      </c>
      <c r="C7185" s="1">
        <v>694</v>
      </c>
      <c r="D7185" s="1">
        <v>-0.27527000000000001</v>
      </c>
      <c r="E7185" s="1">
        <v>0.29842999999999997</v>
      </c>
      <c r="F7185" s="1">
        <v>5.2731999999999996E-3</v>
      </c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</row>
    <row r="7186" spans="1:17" x14ac:dyDescent="0.25">
      <c r="A7186" t="str">
        <f t="shared" si="112"/>
        <v>10_695</v>
      </c>
      <c r="B7186" s="1">
        <v>10</v>
      </c>
      <c r="C7186" s="1">
        <v>695</v>
      </c>
      <c r="D7186" s="1">
        <v>-0.62036999999999998</v>
      </c>
      <c r="E7186" s="1">
        <v>0.29833999999999999</v>
      </c>
      <c r="F7186" s="1">
        <v>-2.1866E-2</v>
      </c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</row>
    <row r="7187" spans="1:17" x14ac:dyDescent="0.25">
      <c r="A7187" t="str">
        <f t="shared" si="112"/>
        <v>10_696</v>
      </c>
      <c r="B7187" s="1">
        <v>10</v>
      </c>
      <c r="C7187" s="1">
        <v>696</v>
      </c>
      <c r="D7187" s="1">
        <v>-0.13976</v>
      </c>
      <c r="E7187" s="1">
        <v>0.29823</v>
      </c>
      <c r="F7187" s="1">
        <v>1.2945999999999999E-2</v>
      </c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</row>
    <row r="7188" spans="1:17" x14ac:dyDescent="0.25">
      <c r="A7188" t="str">
        <f t="shared" si="112"/>
        <v>10_697</v>
      </c>
      <c r="B7188" s="1">
        <v>10</v>
      </c>
      <c r="C7188" s="1">
        <v>697</v>
      </c>
      <c r="D7188" s="1">
        <v>-3.5081000000000001E-2</v>
      </c>
      <c r="E7188" s="1">
        <v>0.29820000000000002</v>
      </c>
      <c r="F7188" s="1">
        <v>1.0756999999999999E-2</v>
      </c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</row>
    <row r="7189" spans="1:17" x14ac:dyDescent="0.25">
      <c r="A7189" t="str">
        <f t="shared" si="112"/>
        <v>10_698</v>
      </c>
      <c r="B7189" s="1">
        <v>10</v>
      </c>
      <c r="C7189" s="1">
        <v>698</v>
      </c>
      <c r="D7189" s="1">
        <v>-0.70498000000000005</v>
      </c>
      <c r="E7189" s="1">
        <v>0.29809999999999998</v>
      </c>
      <c r="F7189" s="1">
        <v>-1.2102E-2</v>
      </c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</row>
    <row r="7190" spans="1:17" x14ac:dyDescent="0.25">
      <c r="A7190" t="str">
        <f t="shared" si="112"/>
        <v>10_699</v>
      </c>
      <c r="B7190" s="1">
        <v>10</v>
      </c>
      <c r="C7190" s="1">
        <v>699</v>
      </c>
      <c r="D7190" s="1">
        <v>0.19528999999999999</v>
      </c>
      <c r="E7190" s="1">
        <v>0.29805999999999999</v>
      </c>
      <c r="F7190" s="1">
        <v>1.1671E-4</v>
      </c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</row>
    <row r="7191" spans="1:17" x14ac:dyDescent="0.25">
      <c r="A7191" t="str">
        <f t="shared" si="112"/>
        <v>10_700</v>
      </c>
      <c r="B7191" s="1">
        <v>10</v>
      </c>
      <c r="C7191" s="1">
        <v>700</v>
      </c>
      <c r="D7191" s="1">
        <v>8.1804000000000002E-2</v>
      </c>
      <c r="E7191" s="1">
        <v>0.29809000000000002</v>
      </c>
      <c r="F7191" s="1">
        <v>-1.444E-3</v>
      </c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</row>
    <row r="7192" spans="1:17" x14ac:dyDescent="0.25">
      <c r="A7192" t="str">
        <f t="shared" si="112"/>
        <v>10_701</v>
      </c>
      <c r="B7192" s="1">
        <v>10</v>
      </c>
      <c r="C7192" s="1">
        <v>701</v>
      </c>
      <c r="D7192" s="1">
        <v>0.18414</v>
      </c>
      <c r="E7192" s="1">
        <v>0.29812</v>
      </c>
      <c r="F7192" s="1">
        <v>-5.0648000000000004E-3</v>
      </c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</row>
    <row r="7193" spans="1:17" x14ac:dyDescent="0.25">
      <c r="A7193" t="str">
        <f t="shared" si="112"/>
        <v>10_702</v>
      </c>
      <c r="B7193" s="1">
        <v>10</v>
      </c>
      <c r="C7193" s="1">
        <v>702</v>
      </c>
      <c r="D7193" s="1">
        <v>4.7247999999999998E-2</v>
      </c>
      <c r="E7193" s="1">
        <v>0.29813000000000001</v>
      </c>
      <c r="F7193" s="1">
        <v>-2.2280000000000001E-2</v>
      </c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</row>
    <row r="7194" spans="1:17" x14ac:dyDescent="0.25">
      <c r="A7194" t="str">
        <f t="shared" si="112"/>
        <v>10_703</v>
      </c>
      <c r="B7194" s="1">
        <v>10</v>
      </c>
      <c r="C7194" s="1">
        <v>703</v>
      </c>
      <c r="D7194" s="1">
        <v>-0.28870000000000001</v>
      </c>
      <c r="E7194" s="1">
        <v>0.29809999999999998</v>
      </c>
      <c r="F7194" s="1">
        <v>-3.5216000000000002E-3</v>
      </c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</row>
    <row r="7195" spans="1:17" x14ac:dyDescent="0.25">
      <c r="A7195" t="str">
        <f t="shared" si="112"/>
        <v>10_704</v>
      </c>
      <c r="B7195" s="1">
        <v>10</v>
      </c>
      <c r="C7195" s="1">
        <v>704</v>
      </c>
      <c r="D7195" s="1">
        <v>-0.11144999999999999</v>
      </c>
      <c r="E7195" s="1">
        <v>0.29804000000000003</v>
      </c>
      <c r="F7195" s="1">
        <v>8.1601E-3</v>
      </c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</row>
    <row r="7196" spans="1:17" x14ac:dyDescent="0.25">
      <c r="A7196" t="str">
        <f t="shared" si="112"/>
        <v>10_705</v>
      </c>
      <c r="B7196" s="1">
        <v>10</v>
      </c>
      <c r="C7196" s="1">
        <v>705</v>
      </c>
      <c r="D7196" s="1">
        <v>-0.30660999999999999</v>
      </c>
      <c r="E7196" s="1">
        <v>0.29798999999999998</v>
      </c>
      <c r="F7196" s="1">
        <v>-1.4343E-2</v>
      </c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</row>
    <row r="7197" spans="1:17" x14ac:dyDescent="0.25">
      <c r="A7197" t="str">
        <f t="shared" si="112"/>
        <v>10_706</v>
      </c>
      <c r="B7197" s="1">
        <v>10</v>
      </c>
      <c r="C7197" s="1">
        <v>706</v>
      </c>
      <c r="D7197" s="1">
        <v>-0.63131999999999999</v>
      </c>
      <c r="E7197" s="1">
        <v>0.29787999999999998</v>
      </c>
      <c r="F7197" s="1">
        <v>-2.5124E-2</v>
      </c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</row>
    <row r="7198" spans="1:17" x14ac:dyDescent="0.25">
      <c r="A7198" t="str">
        <f t="shared" si="112"/>
        <v>10_707</v>
      </c>
      <c r="B7198" s="1">
        <v>10</v>
      </c>
      <c r="C7198" s="1">
        <v>707</v>
      </c>
      <c r="D7198" s="1">
        <v>-0.17219999999999999</v>
      </c>
      <c r="E7198" s="1">
        <v>0.29780000000000001</v>
      </c>
      <c r="F7198" s="1">
        <v>6.2014000000000001E-3</v>
      </c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</row>
    <row r="7199" spans="1:17" x14ac:dyDescent="0.25">
      <c r="A7199" t="str">
        <f t="shared" si="112"/>
        <v>10_708</v>
      </c>
      <c r="B7199" s="1">
        <v>10</v>
      </c>
      <c r="C7199" s="1">
        <v>708</v>
      </c>
      <c r="D7199" s="1">
        <v>-0.24115</v>
      </c>
      <c r="E7199" s="1">
        <v>0.29775000000000001</v>
      </c>
      <c r="F7199" s="1">
        <v>-1.8699E-2</v>
      </c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</row>
    <row r="7200" spans="1:17" x14ac:dyDescent="0.25">
      <c r="A7200" t="str">
        <f t="shared" si="112"/>
        <v>10_709</v>
      </c>
      <c r="B7200" s="1">
        <v>10</v>
      </c>
      <c r="C7200" s="1">
        <v>709</v>
      </c>
      <c r="D7200" s="1">
        <v>-0.73612999999999995</v>
      </c>
      <c r="E7200" s="1">
        <v>0.29760999999999999</v>
      </c>
      <c r="F7200" s="1">
        <v>5.0794999999999998E-3</v>
      </c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</row>
    <row r="7201" spans="1:17" x14ac:dyDescent="0.25">
      <c r="A7201" t="str">
        <f t="shared" si="112"/>
        <v>10_710</v>
      </c>
      <c r="B7201" s="1">
        <v>10</v>
      </c>
      <c r="C7201" s="1">
        <v>710</v>
      </c>
      <c r="D7201" s="1">
        <v>-0.93772</v>
      </c>
      <c r="E7201" s="1">
        <v>0.29741000000000001</v>
      </c>
      <c r="F7201" s="1">
        <v>-1.1808000000000001E-2</v>
      </c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</row>
    <row r="7202" spans="1:17" x14ac:dyDescent="0.25">
      <c r="A7202" t="str">
        <f t="shared" si="112"/>
        <v>10_711</v>
      </c>
      <c r="B7202" s="1">
        <v>10</v>
      </c>
      <c r="C7202" s="1">
        <v>711</v>
      </c>
      <c r="D7202" s="1">
        <v>-0.90769</v>
      </c>
      <c r="E7202" s="1">
        <v>0.29720000000000002</v>
      </c>
      <c r="F7202" s="1">
        <v>2.0060000000000001E-2</v>
      </c>
      <c r="G7202" s="1"/>
      <c r="H7202" s="1"/>
      <c r="I7202" s="1"/>
      <c r="J7202" s="1"/>
      <c r="K7202" s="1"/>
      <c r="L7202" s="1"/>
      <c r="M7202" s="1"/>
      <c r="N7202" s="1"/>
      <c r="O7202" s="78"/>
      <c r="P7202" s="78"/>
      <c r="Q7202" s="78"/>
    </row>
    <row r="7203" spans="1:17" x14ac:dyDescent="0.25">
      <c r="A7203" t="str">
        <f t="shared" si="112"/>
        <v>10_712</v>
      </c>
      <c r="B7203" s="1">
        <v>10</v>
      </c>
      <c r="C7203" s="1">
        <v>712</v>
      </c>
      <c r="D7203" s="1">
        <v>-0.93332999999999999</v>
      </c>
      <c r="E7203" s="1">
        <v>0.29696</v>
      </c>
      <c r="F7203" s="1">
        <v>-1.9244000000000001E-2</v>
      </c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</row>
    <row r="7204" spans="1:17" x14ac:dyDescent="0.25">
      <c r="A7204" t="str">
        <f t="shared" si="112"/>
        <v>10_713</v>
      </c>
      <c r="B7204" s="1">
        <v>10</v>
      </c>
      <c r="C7204" s="1">
        <v>713</v>
      </c>
      <c r="D7204" s="1">
        <v>-1.0062</v>
      </c>
      <c r="E7204" s="1">
        <v>0.29676000000000002</v>
      </c>
      <c r="F7204" s="1">
        <v>3.8920999999999999E-3</v>
      </c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</row>
    <row r="7205" spans="1:17" x14ac:dyDescent="0.25">
      <c r="A7205" t="str">
        <f t="shared" si="112"/>
        <v>10_714</v>
      </c>
      <c r="B7205" s="1">
        <v>10</v>
      </c>
      <c r="C7205" s="1">
        <v>714</v>
      </c>
      <c r="D7205" s="1">
        <v>-1.222</v>
      </c>
      <c r="E7205" s="1">
        <v>0.29648000000000002</v>
      </c>
      <c r="F7205" s="1">
        <v>1.1982E-2</v>
      </c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</row>
    <row r="7206" spans="1:17" x14ac:dyDescent="0.25">
      <c r="A7206" t="str">
        <f t="shared" si="112"/>
        <v>10_715</v>
      </c>
      <c r="B7206" s="1">
        <v>10</v>
      </c>
      <c r="C7206" s="1">
        <v>715</v>
      </c>
      <c r="D7206" s="1">
        <v>-0.88836999999999999</v>
      </c>
      <c r="E7206" s="1">
        <v>0.29620999999999997</v>
      </c>
      <c r="F7206" s="1">
        <v>-1.0805999999999999E-3</v>
      </c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</row>
    <row r="7207" spans="1:17" x14ac:dyDescent="0.25">
      <c r="A7207" t="str">
        <f t="shared" si="112"/>
        <v>10_716</v>
      </c>
      <c r="B7207" s="1">
        <v>10</v>
      </c>
      <c r="C7207" s="1">
        <v>716</v>
      </c>
      <c r="D7207" s="1">
        <v>-0.80556000000000005</v>
      </c>
      <c r="E7207" s="1">
        <v>0.29599999999999999</v>
      </c>
      <c r="F7207" s="1">
        <v>-2.4084000000000001E-2</v>
      </c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</row>
    <row r="7208" spans="1:17" x14ac:dyDescent="0.25">
      <c r="A7208" t="str">
        <f t="shared" si="112"/>
        <v>10_717</v>
      </c>
      <c r="B7208" s="1">
        <v>10</v>
      </c>
      <c r="C7208" s="1">
        <v>717</v>
      </c>
      <c r="D7208" s="1">
        <v>-0.67096999999999996</v>
      </c>
      <c r="E7208" s="1">
        <v>0.29583999999999999</v>
      </c>
      <c r="F7208" s="1">
        <v>-1.0734E-2</v>
      </c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</row>
    <row r="7209" spans="1:17" x14ac:dyDescent="0.25">
      <c r="A7209" t="str">
        <f t="shared" si="112"/>
        <v>10_718</v>
      </c>
      <c r="B7209" s="1">
        <v>10</v>
      </c>
      <c r="C7209" s="1">
        <v>718</v>
      </c>
      <c r="D7209" s="1">
        <v>-1.0625</v>
      </c>
      <c r="E7209" s="1">
        <v>0.29565000000000002</v>
      </c>
      <c r="F7209" s="1">
        <v>2.4442999999999999E-2</v>
      </c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</row>
    <row r="7210" spans="1:17" x14ac:dyDescent="0.25">
      <c r="A7210" t="str">
        <f t="shared" si="112"/>
        <v>10_719</v>
      </c>
      <c r="B7210" s="1">
        <v>10</v>
      </c>
      <c r="C7210" s="1">
        <v>719</v>
      </c>
      <c r="D7210" s="1">
        <v>-1.3122</v>
      </c>
      <c r="E7210" s="1">
        <v>0.29533999999999999</v>
      </c>
      <c r="F7210" s="1">
        <v>-1.3891000000000001E-2</v>
      </c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</row>
    <row r="7211" spans="1:17" x14ac:dyDescent="0.25">
      <c r="A7211" t="str">
        <f t="shared" si="112"/>
        <v>10_720</v>
      </c>
      <c r="B7211" s="1">
        <v>10</v>
      </c>
      <c r="C7211" s="1">
        <v>720</v>
      </c>
      <c r="D7211" s="1">
        <v>-1.0415000000000001</v>
      </c>
      <c r="E7211" s="1">
        <v>0.29505999999999999</v>
      </c>
      <c r="F7211" s="1">
        <v>1.0196999999999999E-2</v>
      </c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K728"/>
  <sheetViews>
    <sheetView zoomScale="85" zoomScaleNormal="8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G13" sqref="G13"/>
    </sheetView>
  </sheetViews>
  <sheetFormatPr defaultRowHeight="15" x14ac:dyDescent="0.25"/>
  <cols>
    <col min="1" max="1" width="10.28515625" style="2" bestFit="1" customWidth="1"/>
    <col min="2" max="2" width="12.28515625" style="2" bestFit="1" customWidth="1"/>
    <col min="3" max="3" width="2.85546875" style="2" customWidth="1"/>
    <col min="4" max="5" width="13.85546875" style="2" customWidth="1"/>
    <col min="6" max="11" width="13.7109375" style="2" customWidth="1"/>
    <col min="12" max="16384" width="9.140625" style="2"/>
  </cols>
  <sheetData>
    <row r="1" spans="1:11" x14ac:dyDescent="0.25">
      <c r="A1" s="77" t="s">
        <v>7</v>
      </c>
      <c r="B1" s="77">
        <f>sigma*sigma/4/alpha*(1-EXP(-2*alpha/12))</f>
        <v>4.1528085906034766E-6</v>
      </c>
      <c r="C1" s="18"/>
      <c r="G1" s="3"/>
      <c r="H1" s="3"/>
      <c r="I1" s="3"/>
      <c r="J1" s="3"/>
      <c r="K1" s="3"/>
    </row>
    <row r="2" spans="1:11" x14ac:dyDescent="0.25">
      <c r="H2" s="3"/>
      <c r="K2" s="3"/>
    </row>
    <row r="3" spans="1:11" x14ac:dyDescent="0.25">
      <c r="G3" s="3"/>
      <c r="H3" s="3"/>
      <c r="I3" s="3"/>
      <c r="J3" s="3"/>
      <c r="K3" s="3"/>
    </row>
    <row r="7" spans="1:11" ht="15.75" thickBot="1" x14ac:dyDescent="0.3"/>
    <row r="8" spans="1:11" ht="15.75" thickBot="1" x14ac:dyDescent="0.3">
      <c r="A8" s="13" t="s">
        <v>0</v>
      </c>
      <c r="B8" s="13" t="s">
        <v>1</v>
      </c>
      <c r="C8" s="4"/>
      <c r="D8" s="31" t="s">
        <v>2</v>
      </c>
      <c r="E8" s="31" t="s">
        <v>3</v>
      </c>
      <c r="F8" s="41" t="s">
        <v>6</v>
      </c>
      <c r="G8" s="41" t="s">
        <v>25</v>
      </c>
      <c r="H8" s="41" t="s">
        <v>12</v>
      </c>
      <c r="I8" s="41" t="s">
        <v>26</v>
      </c>
      <c r="J8" s="41" t="s">
        <v>10</v>
      </c>
      <c r="K8" s="4"/>
    </row>
    <row r="9" spans="1:11" x14ac:dyDescent="0.25">
      <c r="A9" s="21">
        <f t="shared" ref="A9:A72" si="0">iteration</f>
        <v>4</v>
      </c>
      <c r="B9" s="22">
        <v>0</v>
      </c>
      <c r="D9" s="63">
        <f>VLOOKUP(A9&amp;"_"&amp;B9,Gaussian!A:F,4,0)</f>
        <v>0.10361356831473099</v>
      </c>
      <c r="E9" s="64">
        <f>VLOOKUP(A9&amp;"_"&amp;B9,Gaussian!A:F,5,0)</f>
        <v>0.105263686977331</v>
      </c>
      <c r="F9" s="63">
        <v>0</v>
      </c>
      <c r="G9" s="65">
        <v>0</v>
      </c>
      <c r="H9" s="65">
        <v>0</v>
      </c>
      <c r="I9" s="65">
        <v>0</v>
      </c>
      <c r="J9" s="65">
        <f t="shared" ref="J9:J72" si="1">sigma*sigma/4/alpha*(1-EXP(-2*alpha*delta*B9))</f>
        <v>0</v>
      </c>
    </row>
    <row r="10" spans="1:11" x14ac:dyDescent="0.25">
      <c r="A10" s="21">
        <f t="shared" si="0"/>
        <v>4</v>
      </c>
      <c r="B10" s="22">
        <v>1</v>
      </c>
      <c r="D10" s="66">
        <f>VLOOKUP(A10&amp;"_"&amp;B10,Gaussian!A:F,4,0)</f>
        <v>0.82747807421143504</v>
      </c>
      <c r="E10" s="34">
        <f>VLOOKUP(A10&amp;"_"&amp;B10,Gaussian!A:F,5,0)</f>
        <v>0.82673471411831001</v>
      </c>
      <c r="F10" s="66">
        <f t="shared" ref="F10:F73" si="2">F9*EXP(-alpha*delta)-SQRT(2*$B$1)*E9-sigma*sigma/2/alpha/alpha*(1-EXP(-alpha*delta))*(1-EXP(-2*alpha*B9*delta)*EXP(-alpha*delta))</f>
        <v>-3.0371040967338555E-4</v>
      </c>
      <c r="G10" s="46">
        <f t="shared" ref="G10:G73" si="3">G9*EXP(-alpha*delta)+SQRT(2*$B$1)*E9-sigma*sigma/2/alpha/alpha*(1-EXP(-alpha*delta))*(1-EXP(-2*alpha*B9*delta)*EXP(-alpha*delta))</f>
        <v>3.030182755491498E-4</v>
      </c>
      <c r="H10" s="46">
        <f t="shared" ref="H10:H73" si="4">H9+sigma*sigma/2/alpha/alpha*delta+sigma/alpha*SQRT(delta)*D9</f>
        <v>1.0081831861442618E-2</v>
      </c>
      <c r="I10" s="46">
        <f t="shared" ref="I10:I73" si="5">I9+sigma*sigma/2/alpha/alpha*delta-sigma/alpha*SQRT(delta)*D9</f>
        <v>-4.8734985281092859E-3</v>
      </c>
      <c r="J10" s="46">
        <f t="shared" si="1"/>
        <v>4.1528085906034766E-6</v>
      </c>
    </row>
    <row r="11" spans="1:11" x14ac:dyDescent="0.25">
      <c r="A11" s="21">
        <f t="shared" si="0"/>
        <v>4</v>
      </c>
      <c r="B11" s="22">
        <v>2</v>
      </c>
      <c r="D11" s="66">
        <f>VLOOKUP(A11&amp;"_"&amp;B11,Gaussian!A:F,4,0)</f>
        <v>0.48771403560874299</v>
      </c>
      <c r="E11" s="34">
        <f>VLOOKUP(A11&amp;"_"&amp;B11,Gaussian!A:F,5,0)</f>
        <v>0.48773522991961799</v>
      </c>
      <c r="F11" s="66">
        <f t="shared" si="2"/>
        <v>-2.6863399155973283E-3</v>
      </c>
      <c r="G11" s="46">
        <f t="shared" si="3"/>
        <v>2.6835805845268979E-3</v>
      </c>
      <c r="H11" s="46">
        <f t="shared" si="4"/>
        <v>7.240408463991993E-2</v>
      </c>
      <c r="I11" s="46">
        <f t="shared" si="5"/>
        <v>-6.1987417973253259E-2</v>
      </c>
      <c r="J11" s="46">
        <f t="shared" si="1"/>
        <v>8.2780238705026926E-6</v>
      </c>
    </row>
    <row r="12" spans="1:11" x14ac:dyDescent="0.25">
      <c r="A12" s="21">
        <f t="shared" si="0"/>
        <v>4</v>
      </c>
      <c r="B12" s="22">
        <v>3</v>
      </c>
      <c r="D12" s="66">
        <f>VLOOKUP(A12&amp;"_"&amp;B12,Gaussian!A:F,4,0)</f>
        <v>-0.27204435406477101</v>
      </c>
      <c r="E12" s="34">
        <f>VLOOKUP(A12&amp;"_"&amp;B12,Gaussian!A:F,5,0)</f>
        <v>-0.27150573152301499</v>
      </c>
      <c r="F12" s="66">
        <f t="shared" si="2"/>
        <v>-4.0847461841123003E-3</v>
      </c>
      <c r="G12" s="46">
        <f t="shared" si="3"/>
        <v>4.0785583210861008E-3</v>
      </c>
      <c r="H12" s="46">
        <f t="shared" si="4"/>
        <v>0.11020598002486992</v>
      </c>
      <c r="I12" s="46">
        <f t="shared" si="5"/>
        <v>-9.4580980024869907E-2</v>
      </c>
      <c r="J12" s="46">
        <f t="shared" si="1"/>
        <v>1.2375829183277967E-5</v>
      </c>
    </row>
    <row r="13" spans="1:11" x14ac:dyDescent="0.25">
      <c r="A13" s="21">
        <f t="shared" si="0"/>
        <v>4</v>
      </c>
      <c r="B13" s="22">
        <v>4</v>
      </c>
      <c r="D13" s="66">
        <f>VLOOKUP(A13&amp;"_"&amp;B13,Gaussian!A:F,4,0)</f>
        <v>-1.6729744557005</v>
      </c>
      <c r="E13" s="34">
        <f>VLOOKUP(A13&amp;"_"&amp;B13,Gaussian!A:F,5,0)</f>
        <v>-1.6732902013197599</v>
      </c>
      <c r="F13" s="66">
        <f t="shared" si="2"/>
        <v>-3.2910863842828039E-3</v>
      </c>
      <c r="G13" s="46">
        <f t="shared" si="3"/>
        <v>3.280122275610706E-3</v>
      </c>
      <c r="H13" s="46">
        <f t="shared" si="4"/>
        <v>9.3177036560184917E-2</v>
      </c>
      <c r="I13" s="46">
        <f t="shared" si="5"/>
        <v>-7.2343703226851561E-2</v>
      </c>
      <c r="J13" s="46">
        <f t="shared" si="1"/>
        <v>1.6446406654284375E-5</v>
      </c>
    </row>
    <row r="14" spans="1:11" x14ac:dyDescent="0.25">
      <c r="A14" s="21">
        <f t="shared" si="0"/>
        <v>4</v>
      </c>
      <c r="B14" s="22">
        <v>5</v>
      </c>
      <c r="D14" s="66">
        <f>VLOOKUP(A14&amp;"_"&amp;B14,Gaussian!A:F,4,0)</f>
        <v>0.53002314245214599</v>
      </c>
      <c r="E14" s="34">
        <f>VLOOKUP(A14&amp;"_"&amp;B14,Gaussian!A:F,5,0)</f>
        <v>0.529499332372528</v>
      </c>
      <c r="F14" s="66">
        <f t="shared" si="2"/>
        <v>1.5391254650140985E-3</v>
      </c>
      <c r="G14" s="46">
        <f t="shared" si="3"/>
        <v>-1.5562000174372814E-3</v>
      </c>
      <c r="H14" s="46">
        <f t="shared" si="4"/>
        <v>-2.4955328316404818E-2</v>
      </c>
      <c r="I14" s="46">
        <f t="shared" si="5"/>
        <v>5.0996994983071517E-2</v>
      </c>
      <c r="J14" s="46">
        <f t="shared" si="1"/>
        <v>2.0489937198746313E-5</v>
      </c>
    </row>
    <row r="15" spans="1:11" x14ac:dyDescent="0.25">
      <c r="A15" s="21">
        <f t="shared" si="0"/>
        <v>4</v>
      </c>
      <c r="B15" s="22">
        <v>6</v>
      </c>
      <c r="D15" s="66">
        <f>VLOOKUP(A15&amp;"_"&amp;B15,Gaussian!A:F,4,0)</f>
        <v>-0.59782197822548999</v>
      </c>
      <c r="E15" s="34">
        <f>VLOOKUP(A15&amp;"_"&amp;B15,Gaussian!A:F,5,0)</f>
        <v>-0.59762692172172904</v>
      </c>
      <c r="F15" s="66">
        <f t="shared" si="2"/>
        <v>4.2706718752372702E-6</v>
      </c>
      <c r="G15" s="46">
        <f t="shared" si="3"/>
        <v>-2.8776455551025437E-5</v>
      </c>
      <c r="H15" s="46">
        <f t="shared" si="4"/>
        <v>1.589996384669658E-2</v>
      </c>
      <c r="I15" s="46">
        <f t="shared" si="5"/>
        <v>1.5350036153303451E-2</v>
      </c>
      <c r="J15" s="46">
        <f t="shared" si="1"/>
        <v>2.4506600529798014E-5</v>
      </c>
    </row>
    <row r="16" spans="1:11" x14ac:dyDescent="0.25">
      <c r="A16" s="21">
        <f t="shared" si="0"/>
        <v>4</v>
      </c>
      <c r="B16" s="22">
        <v>7</v>
      </c>
      <c r="D16" s="66">
        <f>VLOOKUP(A16&amp;"_"&amp;B16,Gaussian!A:F,4,0)</f>
        <v>-0.41769782616502898</v>
      </c>
      <c r="E16" s="34">
        <f>VLOOKUP(A16&amp;"_"&amp;B16,Gaussian!A:F,5,0)</f>
        <v>-0.41821722721461801</v>
      </c>
      <c r="F16" s="66">
        <f t="shared" si="2"/>
        <v>1.7221753051492876E-3</v>
      </c>
      <c r="G16" s="46">
        <f t="shared" si="3"/>
        <v>-1.755419801208758E-3</v>
      </c>
      <c r="H16" s="46">
        <f t="shared" si="4"/>
        <v>-2.4639954493631905E-2</v>
      </c>
      <c r="I16" s="46">
        <f t="shared" si="5"/>
        <v>6.1098287826965275E-2</v>
      </c>
      <c r="J16" s="46">
        <f t="shared" si="1"/>
        <v>2.8496575166470847E-5</v>
      </c>
    </row>
    <row r="17" spans="1:10" x14ac:dyDescent="0.25">
      <c r="A17" s="21">
        <f t="shared" si="0"/>
        <v>4</v>
      </c>
      <c r="B17" s="22">
        <v>8</v>
      </c>
      <c r="D17" s="66">
        <f>VLOOKUP(A17&amp;"_"&amp;B17,Gaussian!A:F,4,0)</f>
        <v>0.35170086031709902</v>
      </c>
      <c r="E17" s="34">
        <f>VLOOKUP(A17&amp;"_"&amp;B17,Gaussian!A:F,5,0)</f>
        <v>0.35093838349918499</v>
      </c>
      <c r="F17" s="66">
        <f t="shared" si="2"/>
        <v>2.91665225409615E-3</v>
      </c>
      <c r="G17" s="46">
        <f t="shared" si="3"/>
        <v>-2.9599297407902447E-3</v>
      </c>
      <c r="H17" s="46">
        <f t="shared" si="4"/>
        <v>-5.2180531874002858E-2</v>
      </c>
      <c r="I17" s="46">
        <f t="shared" si="5"/>
        <v>9.3847198540669571E-2</v>
      </c>
      <c r="J17" s="46">
        <f t="shared" si="1"/>
        <v>3.2460038441627788E-5</v>
      </c>
    </row>
    <row r="18" spans="1:10" x14ac:dyDescent="0.25">
      <c r="A18" s="21">
        <f t="shared" si="0"/>
        <v>4</v>
      </c>
      <c r="B18" s="22">
        <v>9</v>
      </c>
      <c r="D18" s="66">
        <f>VLOOKUP(A18&amp;"_"&amp;B18,Gaussian!A:F,4,0)</f>
        <v>-0.86597570806002999</v>
      </c>
      <c r="E18" s="34">
        <f>VLOOKUP(A18&amp;"_"&amp;B18,Gaussian!A:F,5,0)</f>
        <v>-0.86689388354391195</v>
      </c>
      <c r="F18" s="66">
        <f t="shared" si="2"/>
        <v>1.8898314315521068E-3</v>
      </c>
      <c r="G18" s="46">
        <f t="shared" si="3"/>
        <v>-1.9444230870041298E-3</v>
      </c>
      <c r="H18" s="46">
        <f t="shared" si="4"/>
        <v>-2.4194541910048686E-2</v>
      </c>
      <c r="I18" s="46">
        <f t="shared" si="5"/>
        <v>7.1069541910048731E-2</v>
      </c>
      <c r="J18" s="46">
        <f t="shared" si="1"/>
        <v>3.6397166509844552E-5</v>
      </c>
    </row>
    <row r="19" spans="1:10" x14ac:dyDescent="0.25">
      <c r="A19" s="21">
        <f t="shared" si="0"/>
        <v>4</v>
      </c>
      <c r="B19" s="22">
        <v>10</v>
      </c>
      <c r="D19" s="66">
        <f>VLOOKUP(A19&amp;"_"&amp;B19,Gaussian!A:F,4,0)</f>
        <v>-0.40573536423596201</v>
      </c>
      <c r="E19" s="34">
        <f>VLOOKUP(A19&amp;"_"&amp;B19,Gaussian!A:F,5,0)</f>
        <v>-0.405609544068046</v>
      </c>
      <c r="F19" s="66">
        <f t="shared" si="2"/>
        <v>4.3755024988751676E-3</v>
      </c>
      <c r="G19" s="46">
        <f t="shared" si="3"/>
        <v>-4.4426765031005382E-3</v>
      </c>
      <c r="H19" s="46">
        <f t="shared" si="4"/>
        <v>-8.4086788763398895E-2</v>
      </c>
      <c r="I19" s="46">
        <f t="shared" si="5"/>
        <v>0.13617012209673229</v>
      </c>
      <c r="J19" s="46">
        <f t="shared" si="1"/>
        <v>4.030813435523889E-5</v>
      </c>
    </row>
    <row r="20" spans="1:10" x14ac:dyDescent="0.25">
      <c r="A20" s="21">
        <f t="shared" si="0"/>
        <v>4</v>
      </c>
      <c r="B20" s="22">
        <v>11</v>
      </c>
      <c r="D20" s="66">
        <f>VLOOKUP(A20&amp;"_"&amp;B20,Gaussian!A:F,4,0)</f>
        <v>0.70607203002237995</v>
      </c>
      <c r="E20" s="34">
        <f>VLOOKUP(A20&amp;"_"&amp;B20,Gaussian!A:F,5,0)</f>
        <v>0.70558491723879702</v>
      </c>
      <c r="F20" s="66">
        <f t="shared" si="2"/>
        <v>5.5228563007663186E-3</v>
      </c>
      <c r="G20" s="46">
        <f t="shared" si="3"/>
        <v>-5.6038679369646242E-3</v>
      </c>
      <c r="H20" s="46">
        <f t="shared" si="4"/>
        <v>-0.11076404981690516</v>
      </c>
      <c r="I20" s="46">
        <f t="shared" si="5"/>
        <v>0.1680557164835719</v>
      </c>
      <c r="J20" s="46">
        <f t="shared" si="1"/>
        <v>4.419311579924777E-5</v>
      </c>
    </row>
    <row r="21" spans="1:10" x14ac:dyDescent="0.25">
      <c r="A21" s="21">
        <f t="shared" si="0"/>
        <v>4</v>
      </c>
      <c r="B21" s="22">
        <v>12</v>
      </c>
      <c r="D21" s="66">
        <f>VLOOKUP(A21&amp;"_"&amp;B21,Gaussian!A:F,4,0)</f>
        <v>1.06031625211531</v>
      </c>
      <c r="E21" s="34">
        <f>VLOOKUP(A21&amp;"_"&amp;B21,Gaussian!A:F,5,0)</f>
        <v>1.0599560520062301</v>
      </c>
      <c r="F21" s="66">
        <f t="shared" si="2"/>
        <v>3.463344401442412E-3</v>
      </c>
      <c r="G21" s="46">
        <f t="shared" si="3"/>
        <v>-3.559436156566747E-3</v>
      </c>
      <c r="H21" s="46">
        <f t="shared" si="4"/>
        <v>-5.7203523575152668E-2</v>
      </c>
      <c r="I21" s="46">
        <f t="shared" si="5"/>
        <v>0.11970352357515274</v>
      </c>
      <c r="J21" s="46">
        <f t="shared" si="1"/>
        <v>4.8052283508352652E-5</v>
      </c>
    </row>
    <row r="22" spans="1:10" x14ac:dyDescent="0.25">
      <c r="A22" s="21">
        <f t="shared" si="0"/>
        <v>4</v>
      </c>
      <c r="B22" s="22">
        <v>13</v>
      </c>
      <c r="D22" s="66">
        <f>VLOOKUP(A22&amp;"_"&amp;B22,Gaussian!A:F,4,0)</f>
        <v>1.48305958291353</v>
      </c>
      <c r="E22" s="34">
        <f>VLOOKUP(A22&amp;"_"&amp;B22,Gaussian!A:F,5,0)</f>
        <v>1.4848566402975401</v>
      </c>
      <c r="F22" s="66">
        <f t="shared" si="2"/>
        <v>3.8876737880059683E-4</v>
      </c>
      <c r="G22" s="46">
        <f t="shared" si="3"/>
        <v>-5.0116904340916991E-4</v>
      </c>
      <c r="H22" s="46">
        <f t="shared" si="4"/>
        <v>2.1922377289627655E-2</v>
      </c>
      <c r="I22" s="46">
        <f t="shared" si="5"/>
        <v>4.578595604370575E-2</v>
      </c>
      <c r="J22" s="46">
        <f t="shared" si="1"/>
        <v>5.1885809001753563E-5</v>
      </c>
    </row>
    <row r="23" spans="1:10" x14ac:dyDescent="0.25">
      <c r="A23" s="21">
        <f t="shared" si="0"/>
        <v>4</v>
      </c>
      <c r="B23" s="22">
        <v>14</v>
      </c>
      <c r="D23" s="66">
        <f>VLOOKUP(A23&amp;"_"&amp;B23,Gaussian!A:F,4,0)</f>
        <v>-1.1931187672457699</v>
      </c>
      <c r="E23" s="34">
        <f>VLOOKUP(A23&amp;"_"&amp;B23,Gaussian!A:F,5,0)</f>
        <v>-1.19330795261267</v>
      </c>
      <c r="F23" s="66">
        <f t="shared" si="2"/>
        <v>-3.9007547280739308E-3</v>
      </c>
      <c r="G23" s="46">
        <f t="shared" si="3"/>
        <v>3.7708259606789984E-3</v>
      </c>
      <c r="H23" s="46">
        <f t="shared" si="4"/>
        <v>0.13155715013371691</v>
      </c>
      <c r="I23" s="46">
        <f t="shared" si="5"/>
        <v>-5.8640483467050163E-2</v>
      </c>
      <c r="J23" s="46">
        <f t="shared" si="1"/>
        <v>5.5693862658992427E-5</v>
      </c>
    </row>
    <row r="24" spans="1:10" x14ac:dyDescent="0.25">
      <c r="A24" s="21">
        <f t="shared" si="0"/>
        <v>4</v>
      </c>
      <c r="B24" s="22">
        <v>15</v>
      </c>
      <c r="D24" s="66">
        <f>VLOOKUP(A24&amp;"_"&amp;B24,Gaussian!A:F,4,0)</f>
        <v>-1.63568239235794E-2</v>
      </c>
      <c r="E24" s="34">
        <f>VLOOKUP(A24&amp;"_"&amp;B24,Gaussian!A:F,5,0)</f>
        <v>-1.8373906546053798E-2</v>
      </c>
      <c r="F24" s="66">
        <f t="shared" si="2"/>
        <v>-4.5830594634071288E-4</v>
      </c>
      <c r="G24" s="46">
        <f t="shared" si="3"/>
        <v>3.0964538168249013E-4</v>
      </c>
      <c r="H24" s="46">
        <f t="shared" si="4"/>
        <v>4.8055386619816107E-2</v>
      </c>
      <c r="I24" s="46">
        <f t="shared" si="5"/>
        <v>3.0069613380183963E-2</v>
      </c>
      <c r="J24" s="46">
        <f t="shared" si="1"/>
        <v>5.9476613727525233E-5</v>
      </c>
    </row>
    <row r="25" spans="1:10" x14ac:dyDescent="0.25">
      <c r="A25" s="21">
        <f t="shared" si="0"/>
        <v>4</v>
      </c>
      <c r="B25" s="22">
        <v>16</v>
      </c>
      <c r="D25" s="66">
        <f>VLOOKUP(A25&amp;"_"&amp;B25,Gaussian!A:F,4,0)</f>
        <v>-1.0528813385093501</v>
      </c>
      <c r="E25" s="34">
        <f>VLOOKUP(A25&amp;"_"&amp;B25,Gaussian!A:F,5,0)</f>
        <v>-1.05309882595311</v>
      </c>
      <c r="F25" s="66">
        <f t="shared" si="2"/>
        <v>-4.1403758300177806E-4</v>
      </c>
      <c r="G25" s="46">
        <f t="shared" si="3"/>
        <v>2.4545292770066445E-4</v>
      </c>
      <c r="H25" s="46">
        <f t="shared" si="4"/>
        <v>4.9479101199562038E-2</v>
      </c>
      <c r="I25" s="46">
        <f t="shared" si="5"/>
        <v>3.385423213377136E-2</v>
      </c>
      <c r="J25" s="46">
        <f t="shared" si="1"/>
        <v>6.3234230330244459E-5</v>
      </c>
    </row>
    <row r="26" spans="1:10" x14ac:dyDescent="0.25">
      <c r="A26" s="21">
        <f t="shared" si="0"/>
        <v>4</v>
      </c>
      <c r="B26" s="22">
        <v>17</v>
      </c>
      <c r="D26" s="66">
        <f>VLOOKUP(A26&amp;"_"&amp;B26,Gaussian!A:F,4,0)</f>
        <v>0.41002046027766098</v>
      </c>
      <c r="E26" s="34">
        <f>VLOOKUP(A26&amp;"_"&amp;B26,Gaussian!A:F,5,0)</f>
        <v>0.40882024054530802</v>
      </c>
      <c r="F26" s="66">
        <f t="shared" si="2"/>
        <v>2.6114824572202877E-3</v>
      </c>
      <c r="G26" s="46">
        <f t="shared" si="3"/>
        <v>-2.8011711924762189E-3</v>
      </c>
      <c r="H26" s="46">
        <f t="shared" si="4"/>
        <v>-2.3901897660409635E-2</v>
      </c>
      <c r="I26" s="46">
        <f t="shared" si="5"/>
        <v>0.11244356432707636</v>
      </c>
      <c r="J26" s="46">
        <f t="shared" si="1"/>
        <v>6.6966879472950963E-5</v>
      </c>
    </row>
    <row r="27" spans="1:10" x14ac:dyDescent="0.25">
      <c r="A27" s="21">
        <f t="shared" si="0"/>
        <v>4</v>
      </c>
      <c r="B27" s="22">
        <v>18</v>
      </c>
      <c r="D27" s="66">
        <f>VLOOKUP(A27&amp;"_"&amp;B27,Gaussian!A:F,4,0)</f>
        <v>4.7041477698901997E-2</v>
      </c>
      <c r="E27" s="34">
        <f>VLOOKUP(A27&amp;"_"&amp;B27,Gaussian!A:F,5,0)</f>
        <v>4.8913371169181798E-2</v>
      </c>
      <c r="F27" s="66">
        <f t="shared" si="2"/>
        <v>1.413142284020586E-3</v>
      </c>
      <c r="G27" s="46">
        <f t="shared" si="3"/>
        <v>-1.6251028808118436E-3</v>
      </c>
      <c r="H27" s="46">
        <f t="shared" si="4"/>
        <v>8.2929468955772606E-3</v>
      </c>
      <c r="I27" s="46">
        <f t="shared" si="5"/>
        <v>8.5457053104422809E-2</v>
      </c>
      <c r="J27" s="46">
        <f t="shared" si="1"/>
        <v>7.067472705177658E-5</v>
      </c>
    </row>
    <row r="28" spans="1:10" x14ac:dyDescent="0.25">
      <c r="A28" s="21">
        <f t="shared" si="0"/>
        <v>4</v>
      </c>
      <c r="B28" s="22">
        <v>19</v>
      </c>
      <c r="D28" s="66">
        <f>VLOOKUP(A28&amp;"_"&amp;B28,Gaussian!A:F,4,0)</f>
        <v>0.55429021916975696</v>
      </c>
      <c r="E28" s="34">
        <f>VLOOKUP(A28&amp;"_"&amp;B28,Gaussian!A:F,5,0)</f>
        <v>0.55455925287448304</v>
      </c>
      <c r="F28" s="66">
        <f t="shared" si="2"/>
        <v>1.2554074747459047E-3</v>
      </c>
      <c r="G28" s="46">
        <f t="shared" si="3"/>
        <v>-1.4907956025692062E-3</v>
      </c>
      <c r="H28" s="46">
        <f t="shared" si="4"/>
        <v>1.4292039788811283E-2</v>
      </c>
      <c r="I28" s="46">
        <f t="shared" si="5"/>
        <v>8.4666293544522125E-2</v>
      </c>
      <c r="J28" s="46">
        <f t="shared" si="1"/>
        <v>7.4357937860557369E-5</v>
      </c>
    </row>
    <row r="29" spans="1:10" x14ac:dyDescent="0.25">
      <c r="A29" s="21">
        <f t="shared" si="0"/>
        <v>4</v>
      </c>
      <c r="B29" s="22">
        <v>20</v>
      </c>
      <c r="D29" s="66">
        <f>VLOOKUP(A29&amp;"_"&amp;B29,Gaussian!A:F,4,0)</f>
        <v>0.324346993110397</v>
      </c>
      <c r="E29" s="34">
        <f>VLOOKUP(A29&amp;"_"&amp;B29,Gaussian!A:F,5,0)</f>
        <v>0.32506999858790803</v>
      </c>
      <c r="F29" s="66">
        <f t="shared" si="2"/>
        <v>-3.5965774943367613E-4</v>
      </c>
      <c r="G29" s="46">
        <f t="shared" si="3"/>
        <v>9.9698438201674904E-5</v>
      </c>
      <c r="H29" s="46">
        <f t="shared" si="4"/>
        <v>5.6898657361332428E-2</v>
      </c>
      <c r="I29" s="46">
        <f t="shared" si="5"/>
        <v>4.726800930533432E-2</v>
      </c>
      <c r="J29" s="46">
        <f t="shared" si="1"/>
        <v>7.8016675598157828E-5</v>
      </c>
    </row>
    <row r="30" spans="1:10" x14ac:dyDescent="0.25">
      <c r="A30" s="21">
        <f t="shared" si="0"/>
        <v>4</v>
      </c>
      <c r="B30" s="22">
        <v>21</v>
      </c>
      <c r="D30" s="66">
        <f>VLOOKUP(A30&amp;"_"&amp;B30,Gaussian!A:F,4,0)</f>
        <v>-0.36469320061263899</v>
      </c>
      <c r="E30" s="34">
        <f>VLOOKUP(A30&amp;"_"&amp;B30,Gaussian!A:F,5,0)</f>
        <v>-0.36557199088417203</v>
      </c>
      <c r="F30" s="66">
        <f t="shared" si="2"/>
        <v>-1.3085793190693704E-3</v>
      </c>
      <c r="G30" s="46">
        <f t="shared" si="3"/>
        <v>1.0229170948875322E-3</v>
      </c>
      <c r="H30" s="46">
        <f t="shared" si="4"/>
        <v>8.2910552000890758E-2</v>
      </c>
      <c r="I30" s="46">
        <f t="shared" si="5"/>
        <v>2.6464447999109311E-2</v>
      </c>
      <c r="J30" s="46">
        <f t="shared" si="1"/>
        <v>8.1651102875746341E-5</v>
      </c>
    </row>
    <row r="31" spans="1:10" x14ac:dyDescent="0.25">
      <c r="A31" s="21">
        <f t="shared" si="0"/>
        <v>4</v>
      </c>
      <c r="B31" s="22">
        <v>22</v>
      </c>
      <c r="D31" s="66">
        <f>VLOOKUP(A31&amp;"_"&amp;B31,Gaussian!A:F,4,0)</f>
        <v>0.79356037066976504</v>
      </c>
      <c r="E31" s="34">
        <f>VLOOKUP(A31&amp;"_"&amp;B31,Gaussian!A:F,5,0)</f>
        <v>0.793734951407154</v>
      </c>
      <c r="F31" s="66">
        <f t="shared" si="2"/>
        <v>-2.6455234945111733E-4</v>
      </c>
      <c r="G31" s="46">
        <f t="shared" si="3"/>
        <v>-4.7932687996202057E-5</v>
      </c>
      <c r="H31" s="46">
        <f t="shared" si="4"/>
        <v>5.9195253974390766E-2</v>
      </c>
      <c r="I31" s="46">
        <f t="shared" si="5"/>
        <v>5.5388079358942646E-2</v>
      </c>
      <c r="J31" s="46">
        <f t="shared" si="1"/>
        <v>8.5261381224022438E-5</v>
      </c>
    </row>
    <row r="32" spans="1:10" x14ac:dyDescent="0.25">
      <c r="A32" s="21">
        <f t="shared" si="0"/>
        <v>4</v>
      </c>
      <c r="B32" s="22">
        <v>23</v>
      </c>
      <c r="D32" s="66">
        <f>VLOOKUP(A32&amp;"_"&amp;B32,Gaussian!A:F,4,0)</f>
        <v>-0.109287888280702</v>
      </c>
      <c r="E32" s="34">
        <f>VLOOKUP(A32&amp;"_"&amp;B32,Gaussian!A:F,5,0)</f>
        <v>-0.108639316287586</v>
      </c>
      <c r="F32" s="66">
        <f t="shared" si="2"/>
        <v>-2.5656592852891778E-3</v>
      </c>
      <c r="G32" s="46">
        <f t="shared" si="3"/>
        <v>2.2252432705460738E-3</v>
      </c>
      <c r="H32" s="46">
        <f t="shared" si="4"/>
        <v>0.11906970734410843</v>
      </c>
      <c r="I32" s="46">
        <f t="shared" si="5"/>
        <v>7.2195932255830764E-4</v>
      </c>
      <c r="J32" s="46">
        <f t="shared" si="1"/>
        <v>8.8847671100395766E-5</v>
      </c>
    </row>
    <row r="33" spans="1:10" x14ac:dyDescent="0.25">
      <c r="A33" s="21">
        <f t="shared" si="0"/>
        <v>4</v>
      </c>
      <c r="B33" s="22">
        <v>24</v>
      </c>
      <c r="D33" s="66">
        <f>VLOOKUP(A33&amp;"_"&amp;B33,Gaussian!A:F,4,0)</f>
        <v>-1.9621057857272</v>
      </c>
      <c r="E33" s="34">
        <f>VLOOKUP(A33&amp;"_"&amp;B33,Gaussian!A:F,5,0)</f>
        <v>-1.96286444718376</v>
      </c>
      <c r="F33" s="66">
        <f t="shared" si="2"/>
        <v>-2.2591087630457829E-3</v>
      </c>
      <c r="G33" s="46">
        <f t="shared" si="3"/>
        <v>1.8896652509870434E-3</v>
      </c>
      <c r="H33" s="46">
        <f t="shared" si="4"/>
        <v>0.11378670004602147</v>
      </c>
      <c r="I33" s="46">
        <f t="shared" si="5"/>
        <v>1.1213299953978604E-2</v>
      </c>
      <c r="J33" s="46">
        <f t="shared" si="1"/>
        <v>9.2410131896117906E-5</v>
      </c>
    </row>
    <row r="34" spans="1:10" x14ac:dyDescent="0.25">
      <c r="A34" s="21">
        <f t="shared" si="0"/>
        <v>4</v>
      </c>
      <c r="B34" s="22">
        <v>25</v>
      </c>
      <c r="D34" s="66">
        <f>VLOOKUP(A34&amp;"_"&amp;B34,Gaussian!A:F,4,0)</f>
        <v>0.33391821361498802</v>
      </c>
      <c r="E34" s="34">
        <f>VLOOKUP(A34&amp;"_"&amp;B34,Gaussian!A:F,5,0)</f>
        <v>0.33330803449579599</v>
      </c>
      <c r="F34" s="66">
        <f t="shared" si="2"/>
        <v>3.3896089684419938E-3</v>
      </c>
      <c r="G34" s="46">
        <f t="shared" si="3"/>
        <v>-3.7891649454399718E-3</v>
      </c>
      <c r="H34" s="46">
        <f t="shared" si="4"/>
        <v>-2.5211921233326995E-2</v>
      </c>
      <c r="I34" s="46">
        <f t="shared" si="5"/>
        <v>0.15542025456666039</v>
      </c>
      <c r="J34" s="46">
        <f t="shared" si="1"/>
        <v>9.594892194336617E-5</v>
      </c>
    </row>
    <row r="35" spans="1:10" x14ac:dyDescent="0.25">
      <c r="A35" s="21">
        <f t="shared" si="0"/>
        <v>4</v>
      </c>
      <c r="B35" s="22">
        <v>26</v>
      </c>
      <c r="D35" s="66">
        <f>VLOOKUP(A35&amp;"_"&amp;B35,Gaussian!A:F,4,0)</f>
        <v>0.74028731905309397</v>
      </c>
      <c r="E35" s="34">
        <f>VLOOKUP(A35&amp;"_"&amp;B35,Gaussian!A:F,5,0)</f>
        <v>0.74146334361453503</v>
      </c>
      <c r="F35" s="66">
        <f t="shared" si="2"/>
        <v>2.4014952653859446E-3</v>
      </c>
      <c r="G35" s="46">
        <f t="shared" si="3"/>
        <v>-2.8322372135085811E-3</v>
      </c>
      <c r="H35" s="46">
        <f t="shared" si="4"/>
        <v>1.4907167480812077E-3</v>
      </c>
      <c r="I35" s="46">
        <f t="shared" si="5"/>
        <v>0.13392594991858553</v>
      </c>
      <c r="J35" s="46">
        <f t="shared" si="1"/>
        <v>9.9464198522280776E-5</v>
      </c>
    </row>
    <row r="36" spans="1:10" x14ac:dyDescent="0.25">
      <c r="A36" s="21">
        <f t="shared" si="0"/>
        <v>4</v>
      </c>
      <c r="B36" s="22">
        <v>27</v>
      </c>
      <c r="D36" s="66">
        <f>VLOOKUP(A36&amp;"_"&amp;B36,Gaussian!A:F,4,0)</f>
        <v>1.4226809855020199</v>
      </c>
      <c r="E36" s="34">
        <f>VLOOKUP(A36&amp;"_"&amp;B36,Gaussian!A:F,5,0)</f>
        <v>1.4227737512851799</v>
      </c>
      <c r="F36" s="66">
        <f t="shared" si="2"/>
        <v>2.3980495913689616E-4</v>
      </c>
      <c r="G36" s="46">
        <f t="shared" si="3"/>
        <v>-7.0279501343787905E-4</v>
      </c>
      <c r="H36" s="46">
        <f t="shared" si="4"/>
        <v>5.7520518781369143E-2</v>
      </c>
      <c r="I36" s="46">
        <f t="shared" si="5"/>
        <v>8.3104481218630927E-2</v>
      </c>
      <c r="J36" s="46">
        <f t="shared" si="1"/>
        <v>1.02956117867955E-4</v>
      </c>
    </row>
    <row r="37" spans="1:10" x14ac:dyDescent="0.25">
      <c r="A37" s="21">
        <f t="shared" si="0"/>
        <v>4</v>
      </c>
      <c r="B37" s="22">
        <v>28</v>
      </c>
      <c r="D37" s="66">
        <f>VLOOKUP(A37&amp;"_"&amp;B37,Gaussian!A:F,4,0)</f>
        <v>0.52415155683700299</v>
      </c>
      <c r="E37" s="34">
        <f>VLOOKUP(A37&amp;"_"&amp;B37,Gaussian!A:F,5,0)</f>
        <v>0.52528890327030597</v>
      </c>
      <c r="F37" s="66">
        <f t="shared" si="2"/>
        <v>-3.8787711212636051E-3</v>
      </c>
      <c r="G37" s="46">
        <f t="shared" si="3"/>
        <v>3.382482107203006E-3</v>
      </c>
      <c r="H37" s="46">
        <f t="shared" si="4"/>
        <v>0.16279784169185496</v>
      </c>
      <c r="I37" s="46">
        <f t="shared" si="5"/>
        <v>-1.6964508358521563E-2</v>
      </c>
      <c r="J37" s="46">
        <f t="shared" si="1"/>
        <v>1.0642483517737888E-4</v>
      </c>
    </row>
    <row r="38" spans="1:10" x14ac:dyDescent="0.25">
      <c r="A38" s="21">
        <f t="shared" si="0"/>
        <v>4</v>
      </c>
      <c r="B38" s="22">
        <v>29</v>
      </c>
      <c r="D38" s="66">
        <f>VLOOKUP(A38&amp;"_"&amp;B38,Gaussian!A:F,4,0)</f>
        <v>-1.0348465298685501</v>
      </c>
      <c r="E38" s="34">
        <f>VLOOKUP(A38&amp;"_"&amp;B38,Gaussian!A:F,5,0)</f>
        <v>-1.0351890554368799</v>
      </c>
      <c r="F38" s="66">
        <f t="shared" si="2"/>
        <v>-5.3977131484879799E-3</v>
      </c>
      <c r="G38" s="46">
        <f t="shared" si="3"/>
        <v>4.8670855135422714E-3</v>
      </c>
      <c r="H38" s="46">
        <f t="shared" si="4"/>
        <v>0.20322938866302226</v>
      </c>
      <c r="I38" s="46">
        <f t="shared" si="5"/>
        <v>-5.2187721996355532E-2</v>
      </c>
      <c r="J38" s="46">
        <f t="shared" si="1"/>
        <v>1.098705046163373E-4</v>
      </c>
    </row>
    <row r="39" spans="1:10" x14ac:dyDescent="0.25">
      <c r="A39" s="21">
        <f t="shared" si="0"/>
        <v>4</v>
      </c>
      <c r="B39" s="22">
        <v>30</v>
      </c>
      <c r="D39" s="66">
        <f>VLOOKUP(A39&amp;"_"&amp;B39,Gaussian!A:F,4,0)</f>
        <v>-0.92331317646280198</v>
      </c>
      <c r="E39" s="34">
        <f>VLOOKUP(A39&amp;"_"&amp;B39,Gaussian!A:F,5,0)</f>
        <v>-0.92390072215058305</v>
      </c>
      <c r="F39" s="66">
        <f t="shared" si="2"/>
        <v>-2.4149574674049933E-3</v>
      </c>
      <c r="G39" s="46">
        <f t="shared" si="3"/>
        <v>1.8489626545260681E-3</v>
      </c>
      <c r="H39" s="46">
        <f t="shared" si="4"/>
        <v>0.13114994000599423</v>
      </c>
      <c r="I39" s="46">
        <f t="shared" si="5"/>
        <v>2.5100059994005809E-2</v>
      </c>
      <c r="J39" s="46">
        <f t="shared" si="1"/>
        <v>1.1329327932626137E-4</v>
      </c>
    </row>
    <row r="40" spans="1:10" x14ac:dyDescent="0.25">
      <c r="A40" s="21">
        <f t="shared" si="0"/>
        <v>4</v>
      </c>
      <c r="B40" s="22">
        <v>31</v>
      </c>
      <c r="D40" s="66">
        <f>VLOOKUP(A40&amp;"_"&amp;B40,Gaussian!A:F,4,0)</f>
        <v>0.216436581218475</v>
      </c>
      <c r="E40" s="34">
        <f>VLOOKUP(A40&amp;"_"&amp;B40,Gaussian!A:F,5,0)</f>
        <v>0.21819294363368599</v>
      </c>
      <c r="F40" s="66">
        <f t="shared" si="2"/>
        <v>2.3657757711041219E-4</v>
      </c>
      <c r="G40" s="46">
        <f t="shared" si="3"/>
        <v>-8.3895710863781683E-4</v>
      </c>
      <c r="H40" s="46">
        <f t="shared" si="4"/>
        <v>6.7119717800519993E-2</v>
      </c>
      <c r="I40" s="46">
        <f t="shared" si="5"/>
        <v>9.4338615532813364E-2</v>
      </c>
      <c r="J40" s="46">
        <f t="shared" si="1"/>
        <v>1.1669331143103485E-4</v>
      </c>
    </row>
    <row r="41" spans="1:10" x14ac:dyDescent="0.25">
      <c r="A41" s="21">
        <f t="shared" si="0"/>
        <v>4</v>
      </c>
      <c r="B41" s="22">
        <v>32</v>
      </c>
      <c r="D41" s="66">
        <f>VLOOKUP(A41&amp;"_"&amp;B41,Gaussian!A:F,4,0)</f>
        <v>0.63419283392410697</v>
      </c>
      <c r="E41" s="34">
        <f>VLOOKUP(A41&amp;"_"&amp;B41,Gaussian!A:F,5,0)</f>
        <v>0.63461478921179804</v>
      </c>
      <c r="F41" s="66">
        <f t="shared" si="2"/>
        <v>-4.1272811048659303E-4</v>
      </c>
      <c r="G41" s="46">
        <f t="shared" si="3"/>
        <v>-2.2704275118675966E-4</v>
      </c>
      <c r="H41" s="46">
        <f t="shared" si="4"/>
        <v>8.5343849270807765E-2</v>
      </c>
      <c r="I41" s="46">
        <f t="shared" si="5"/>
        <v>8.1322817395858935E-2</v>
      </c>
      <c r="J41" s="46">
        <f t="shared" si="1"/>
        <v>1.2007075204375551E-4</v>
      </c>
    </row>
    <row r="42" spans="1:10" x14ac:dyDescent="0.25">
      <c r="A42" s="21">
        <f t="shared" si="0"/>
        <v>4</v>
      </c>
      <c r="B42" s="22">
        <v>33</v>
      </c>
      <c r="D42" s="66">
        <f>VLOOKUP(A42&amp;"_"&amp;B42,Gaussian!A:F,4,0)</f>
        <v>-0.60165220183704804</v>
      </c>
      <c r="E42" s="34">
        <f>VLOOKUP(A42&amp;"_"&amp;B42,Gaussian!A:F,5,0)</f>
        <v>-0.60241604465416998</v>
      </c>
      <c r="F42" s="66">
        <f t="shared" si="2"/>
        <v>-2.2605387410986255E-3</v>
      </c>
      <c r="G42" s="46">
        <f t="shared" si="3"/>
        <v>1.5823807805097441E-3</v>
      </c>
      <c r="H42" s="46">
        <f t="shared" si="4"/>
        <v>0.13371694136050127</v>
      </c>
      <c r="I42" s="46">
        <f t="shared" si="5"/>
        <v>3.8158058639498761E-2</v>
      </c>
      <c r="J42" s="46">
        <f t="shared" si="1"/>
        <v>1.2342575127345095E-4</v>
      </c>
    </row>
    <row r="43" spans="1:10" x14ac:dyDescent="0.25">
      <c r="A43" s="21">
        <f t="shared" si="0"/>
        <v>4</v>
      </c>
      <c r="B43" s="22">
        <v>34</v>
      </c>
      <c r="D43" s="66">
        <f>VLOOKUP(A43&amp;"_"&amp;B43,Gaussian!A:F,4,0)</f>
        <v>-1.3995239176149901</v>
      </c>
      <c r="E43" s="34">
        <f>VLOOKUP(A43&amp;"_"&amp;B43,Gaussian!A:F,5,0)</f>
        <v>-1.3995147247336801</v>
      </c>
      <c r="F43" s="66">
        <f t="shared" si="2"/>
        <v>-5.3769961988891092E-4</v>
      </c>
      <c r="G43" s="46">
        <f t="shared" si="3"/>
        <v>-1.798304515262555E-4</v>
      </c>
      <c r="H43" s="46">
        <f t="shared" si="4"/>
        <v>9.2900600441024092E-2</v>
      </c>
      <c r="I43" s="46">
        <f t="shared" si="5"/>
        <v>8.4182732892309264E-2</v>
      </c>
      <c r="J43" s="46">
        <f t="shared" si="1"/>
        <v>1.2675845823175032E-4</v>
      </c>
    </row>
    <row r="44" spans="1:10" x14ac:dyDescent="0.25">
      <c r="A44" s="21">
        <f t="shared" si="0"/>
        <v>4</v>
      </c>
      <c r="B44" s="22">
        <v>35</v>
      </c>
      <c r="D44" s="66">
        <f>VLOOKUP(A44&amp;"_"&amp;B44,Gaussian!A:F,4,0)</f>
        <v>0.60361300693987996</v>
      </c>
      <c r="E44" s="34">
        <f>VLOOKUP(A44&amp;"_"&amp;B44,Gaussian!A:F,5,0)</f>
        <v>0.60352920018066503</v>
      </c>
      <c r="F44" s="66">
        <f t="shared" si="2"/>
        <v>3.4760495497474062E-3</v>
      </c>
      <c r="G44" s="46">
        <f t="shared" si="3"/>
        <v>-4.2339260722932918E-3</v>
      </c>
      <c r="H44" s="46">
        <f t="shared" si="4"/>
        <v>-5.4971717138510012E-3</v>
      </c>
      <c r="I44" s="46">
        <f t="shared" si="5"/>
        <v>0.18778883838051769</v>
      </c>
      <c r="J44" s="46">
        <f t="shared" si="1"/>
        <v>1.3006902103951146E-4</v>
      </c>
    </row>
    <row r="45" spans="1:10" x14ac:dyDescent="0.25">
      <c r="A45" s="21">
        <f t="shared" si="0"/>
        <v>4</v>
      </c>
      <c r="B45" s="22">
        <v>36</v>
      </c>
      <c r="D45" s="66">
        <f>VLOOKUP(A45&amp;"_"&amp;B45,Gaussian!A:F,4,0)</f>
        <v>-2.8470888652548799E-2</v>
      </c>
      <c r="E45" s="34">
        <f>VLOOKUP(A45&amp;"_"&amp;B45,Gaussian!A:F,5,0)</f>
        <v>-2.8766979338450901E-2</v>
      </c>
      <c r="F45" s="66">
        <f t="shared" si="2"/>
        <v>1.7032268523130643E-3</v>
      </c>
      <c r="G45" s="46">
        <f t="shared" si="3"/>
        <v>-2.5024135793279717E-3</v>
      </c>
      <c r="H45" s="46">
        <f t="shared" si="4"/>
        <v>4.066901145820305E-2</v>
      </c>
      <c r="I45" s="46">
        <f t="shared" si="5"/>
        <v>0.14683098854179696</v>
      </c>
      <c r="J45" s="46">
        <f t="shared" si="1"/>
        <v>1.3335758683340407E-4</v>
      </c>
    </row>
    <row r="46" spans="1:10" x14ac:dyDescent="0.25">
      <c r="A46" s="21">
        <f t="shared" si="0"/>
        <v>4</v>
      </c>
      <c r="B46" s="22">
        <v>37</v>
      </c>
      <c r="D46" s="66">
        <f>VLOOKUP(A46&amp;"_"&amp;B46,Gaussian!A:F,4,0)</f>
        <v>1.4871501574342301</v>
      </c>
      <c r="E46" s="34">
        <f>VLOOKUP(A46&amp;"_"&amp;B46,Gaussian!A:F,5,0)</f>
        <v>1.4862629808459999</v>
      </c>
      <c r="F46" s="66">
        <f t="shared" si="2"/>
        <v>1.758002296689595E-3</v>
      </c>
      <c r="G46" s="46">
        <f t="shared" si="3"/>
        <v>-2.5994524785777949E-3</v>
      </c>
      <c r="H46" s="46">
        <f t="shared" si="4"/>
        <v>4.12184687214176E-2</v>
      </c>
      <c r="I46" s="46">
        <f t="shared" si="5"/>
        <v>0.15148986461191574</v>
      </c>
      <c r="J46" s="46">
        <f t="shared" si="1"/>
        <v>1.3662430177244938E-4</v>
      </c>
    </row>
    <row r="47" spans="1:10" x14ac:dyDescent="0.25">
      <c r="A47" s="21">
        <f t="shared" si="0"/>
        <v>4</v>
      </c>
      <c r="B47" s="22">
        <v>38</v>
      </c>
      <c r="D47" s="66">
        <f>VLOOKUP(A47&amp;"_"&amp;B47,Gaussian!A:F,4,0)</f>
        <v>-0.222061718275919</v>
      </c>
      <c r="E47" s="34">
        <f>VLOOKUP(A47&amp;"_"&amp;B47,Gaussian!A:F,5,0)</f>
        <v>-0.22285965443226399</v>
      </c>
      <c r="F47" s="66">
        <f t="shared" si="2"/>
        <v>-2.554181976230795E-3</v>
      </c>
      <c r="G47" s="46">
        <f t="shared" si="3"/>
        <v>1.6695255085708632E-3</v>
      </c>
      <c r="H47" s="46">
        <f t="shared" si="4"/>
        <v>0.15114845335309013</v>
      </c>
      <c r="I47" s="46">
        <f t="shared" si="5"/>
        <v>4.6768213313576529E-2</v>
      </c>
      <c r="J47" s="46">
        <f t="shared" si="1"/>
        <v>1.3986931104451554E-4</v>
      </c>
    </row>
    <row r="48" spans="1:10" x14ac:dyDescent="0.25">
      <c r="A48" s="21">
        <f t="shared" si="0"/>
        <v>4</v>
      </c>
      <c r="B48" s="22">
        <v>39</v>
      </c>
      <c r="D48" s="66">
        <f>VLOOKUP(A48&amp;"_"&amp;B48,Gaussian!A:F,4,0)</f>
        <v>-1.1813267458592001</v>
      </c>
      <c r="E48" s="34">
        <f>VLOOKUP(A48&amp;"_"&amp;B48,Gaussian!A:F,5,0)</f>
        <v>-1.1812325267336701</v>
      </c>
      <c r="F48" s="66">
        <f t="shared" si="2"/>
        <v>-1.9269539121447056E-3</v>
      </c>
      <c r="G48" s="46">
        <f t="shared" si="3"/>
        <v>9.9815866449196738E-4</v>
      </c>
      <c r="H48" s="46">
        <f t="shared" si="4"/>
        <v>0.1377266959168427</v>
      </c>
      <c r="I48" s="46">
        <f t="shared" si="5"/>
        <v>6.5398304083157277E-2</v>
      </c>
      <c r="J48" s="46">
        <f t="shared" si="1"/>
        <v>1.4309275887277109E-4</v>
      </c>
    </row>
    <row r="49" spans="1:10" x14ac:dyDescent="0.25">
      <c r="A49" s="21">
        <f t="shared" si="0"/>
        <v>4</v>
      </c>
      <c r="B49" s="22">
        <v>40</v>
      </c>
      <c r="D49" s="66">
        <f>VLOOKUP(A49&amp;"_"&amp;B49,Gaussian!A:F,4,0)</f>
        <v>-0.42720642901594802</v>
      </c>
      <c r="E49" s="34">
        <f>VLOOKUP(A49&amp;"_"&amp;B49,Gaussian!A:F,5,0)</f>
        <v>-0.42607017768264299</v>
      </c>
      <c r="F49" s="66">
        <f t="shared" si="2"/>
        <v>1.4596319135446825E-3</v>
      </c>
      <c r="G49" s="46">
        <f t="shared" si="3"/>
        <v>-2.4334881809668055E-3</v>
      </c>
      <c r="H49" s="46">
        <f t="shared" si="4"/>
        <v>5.5075948243170136E-2</v>
      </c>
      <c r="I49" s="46">
        <f t="shared" si="5"/>
        <v>0.15325738509016318</v>
      </c>
      <c r="J49" s="46">
        <f t="shared" si="1"/>
        <v>1.4629478852209456E-4</v>
      </c>
    </row>
    <row r="50" spans="1:10" x14ac:dyDescent="0.25">
      <c r="A50" s="21">
        <f t="shared" si="0"/>
        <v>4</v>
      </c>
      <c r="B50" s="22">
        <v>41</v>
      </c>
      <c r="D50" s="66">
        <f>VLOOKUP(A50&amp;"_"&amp;B50,Gaussian!A:F,4,0)</f>
        <v>-1.15478344521901</v>
      </c>
      <c r="E50" s="34">
        <f>VLOOKUP(A50&amp;"_"&amp;B50,Gaussian!A:F,5,0)</f>
        <v>-1.1548308593797201</v>
      </c>
      <c r="F50" s="66">
        <f t="shared" si="2"/>
        <v>2.6580792109761452E-3</v>
      </c>
      <c r="G50" s="46">
        <f t="shared" si="3"/>
        <v>-3.6779085651411142E-3</v>
      </c>
      <c r="H50" s="46">
        <f t="shared" si="4"/>
        <v>2.684914656084976E-2</v>
      </c>
      <c r="I50" s="46">
        <f t="shared" si="5"/>
        <v>0.18669252010581688</v>
      </c>
      <c r="J50" s="46">
        <f t="shared" si="1"/>
        <v>1.4947554230544189E-4</v>
      </c>
    </row>
    <row r="51" spans="1:10" x14ac:dyDescent="0.25">
      <c r="A51" s="21">
        <f t="shared" si="0"/>
        <v>4</v>
      </c>
      <c r="B51" s="22">
        <v>42</v>
      </c>
      <c r="D51" s="66">
        <f>VLOOKUP(A51&amp;"_"&amp;B51,Gaussian!A:F,4,0)</f>
        <v>-1.7514893816207799</v>
      </c>
      <c r="E51" s="34">
        <f>VLOOKUP(A51&amp;"_"&amp;B51,Gaussian!A:F,5,0)</f>
        <v>-1.7527631461281199</v>
      </c>
      <c r="F51" s="66">
        <f t="shared" si="2"/>
        <v>5.9522603450955381E-3</v>
      </c>
      <c r="G51" s="46">
        <f t="shared" si="3"/>
        <v>-7.018964761227665E-3</v>
      </c>
      <c r="H51" s="46">
        <f t="shared" si="4"/>
        <v>-5.3886003391598422E-2</v>
      </c>
      <c r="I51" s="46">
        <f t="shared" si="5"/>
        <v>0.27263600339159838</v>
      </c>
      <c r="J51" s="46">
        <f t="shared" si="1"/>
        <v>1.5263516159017159E-4</v>
      </c>
    </row>
    <row r="52" spans="1:10" x14ac:dyDescent="0.25">
      <c r="A52" s="21">
        <f t="shared" si="0"/>
        <v>4</v>
      </c>
      <c r="B52" s="22">
        <v>43</v>
      </c>
      <c r="D52" s="66">
        <f>VLOOKUP(A52&amp;"_"&amp;B52,Gaussian!A:F,4,0)</f>
        <v>7.4484595917342702E-2</v>
      </c>
      <c r="E52" s="34">
        <f>VLOOKUP(A52&amp;"_"&amp;B52,Gaussian!A:F,5,0)</f>
        <v>7.3834672219283998E-2</v>
      </c>
      <c r="F52" s="66">
        <f t="shared" si="2"/>
        <v>1.0958164201179116E-2</v>
      </c>
      <c r="G52" s="46">
        <f t="shared" si="3"/>
        <v>-1.2072635643224174E-2</v>
      </c>
      <c r="H52" s="46">
        <f t="shared" si="4"/>
        <v>-0.17768469497012279</v>
      </c>
      <c r="I52" s="46">
        <f t="shared" si="5"/>
        <v>0.40164302830345611</v>
      </c>
      <c r="J52" s="46">
        <f t="shared" si="1"/>
        <v>1.5577378680432734E-4</v>
      </c>
    </row>
    <row r="53" spans="1:10" x14ac:dyDescent="0.25">
      <c r="A53" s="21">
        <f t="shared" si="0"/>
        <v>4</v>
      </c>
      <c r="B53" s="22">
        <v>44</v>
      </c>
      <c r="D53" s="66">
        <f>VLOOKUP(A53&amp;"_"&amp;B53,Gaussian!A:F,4,0)</f>
        <v>0.93186676528559298</v>
      </c>
      <c r="E53" s="34">
        <f>VLOOKUP(A53&amp;"_"&amp;B53,Gaussian!A:F,5,0)</f>
        <v>0.93284923464611302</v>
      </c>
      <c r="F53" s="66">
        <f t="shared" si="2"/>
        <v>1.0682731313890213E-2</v>
      </c>
      <c r="G53" s="46">
        <f t="shared" si="3"/>
        <v>-1.184585181440672E-2</v>
      </c>
      <c r="H53" s="46">
        <f t="shared" si="4"/>
        <v>-0.16970506561553633</v>
      </c>
      <c r="I53" s="46">
        <f t="shared" si="5"/>
        <v>0.39887173228220302</v>
      </c>
      <c r="J53" s="46">
        <f t="shared" si="1"/>
        <v>1.5889155744287987E-4</v>
      </c>
    </row>
    <row r="54" spans="1:10" x14ac:dyDescent="0.25">
      <c r="A54" s="21">
        <f t="shared" si="0"/>
        <v>4</v>
      </c>
      <c r="B54" s="22">
        <v>45</v>
      </c>
      <c r="D54" s="66">
        <f>VLOOKUP(A54&amp;"_"&amp;B54,Gaussian!A:F,4,0)</f>
        <v>0.26178380636100201</v>
      </c>
      <c r="E54" s="34">
        <f>VLOOKUP(A54&amp;"_"&amp;B54,Gaussian!A:F,5,0)</f>
        <v>0.26267745594390401</v>
      </c>
      <c r="F54" s="66">
        <f t="shared" si="2"/>
        <v>7.9320637277334478E-3</v>
      </c>
      <c r="G54" s="46">
        <f t="shared" si="3"/>
        <v>-9.1447054672086029E-3</v>
      </c>
      <c r="H54" s="46">
        <f t="shared" si="4"/>
        <v>-9.9849207975556811E-2</v>
      </c>
      <c r="I54" s="46">
        <f t="shared" si="5"/>
        <v>0.33422420797555685</v>
      </c>
      <c r="J54" s="46">
        <f t="shared" si="1"/>
        <v>1.6198861207392633E-4</v>
      </c>
    </row>
    <row r="55" spans="1:10" x14ac:dyDescent="0.25">
      <c r="A55" s="21">
        <f t="shared" si="0"/>
        <v>4</v>
      </c>
      <c r="B55" s="22">
        <v>46</v>
      </c>
      <c r="D55" s="66">
        <f>VLOOKUP(A55&amp;"_"&amp;B55,Gaussian!A:F,4,0)</f>
        <v>-1.1485281371924101</v>
      </c>
      <c r="E55" s="34">
        <f>VLOOKUP(A55&amp;"_"&amp;B55,Gaussian!A:F,5,0)</f>
        <v>-1.14833419443588</v>
      </c>
      <c r="F55" s="66">
        <f t="shared" si="2"/>
        <v>7.1214355599587987E-3</v>
      </c>
      <c r="G55" s="46">
        <f t="shared" si="3"/>
        <v>-8.3844609455530697E-3</v>
      </c>
      <c r="H55" s="46">
        <f t="shared" si="4"/>
        <v>-7.8352422424888962E-2</v>
      </c>
      <c r="I55" s="46">
        <f t="shared" si="5"/>
        <v>0.31793575575822236</v>
      </c>
      <c r="J55" s="46">
        <f t="shared" si="1"/>
        <v>1.6506508834484895E-4</v>
      </c>
    </row>
    <row r="56" spans="1:10" x14ac:dyDescent="0.25">
      <c r="A56" s="21">
        <f t="shared" si="0"/>
        <v>4</v>
      </c>
      <c r="B56" s="22">
        <v>47</v>
      </c>
      <c r="D56" s="66">
        <f>VLOOKUP(A56&amp;"_"&amp;B56,Gaussian!A:F,4,0)</f>
        <v>0.26710359512286103</v>
      </c>
      <c r="E56" s="34">
        <f>VLOOKUP(A56&amp;"_"&amp;B56,Gaussian!A:F,5,0)</f>
        <v>0.26741915977098302</v>
      </c>
      <c r="F56" s="66">
        <f t="shared" si="2"/>
        <v>1.0379455265924912E-2</v>
      </c>
      <c r="G56" s="46">
        <f t="shared" si="3"/>
        <v>-1.1693717009649196E-2</v>
      </c>
      <c r="H56" s="46">
        <f t="shared" si="4"/>
        <v>-0.15863613440570945</v>
      </c>
      <c r="I56" s="46">
        <f t="shared" si="5"/>
        <v>0.40342780107237619</v>
      </c>
      <c r="J56" s="46">
        <f t="shared" si="1"/>
        <v>1.6812112298843289E-4</v>
      </c>
    </row>
    <row r="57" spans="1:10" x14ac:dyDescent="0.25">
      <c r="A57" s="21">
        <f t="shared" si="0"/>
        <v>4</v>
      </c>
      <c r="B57" s="22">
        <v>48</v>
      </c>
      <c r="D57" s="66">
        <f>VLOOKUP(A57&amp;"_"&amp;B57,Gaussian!A:F,4,0)</f>
        <v>1.27284361011064</v>
      </c>
      <c r="E57" s="34">
        <f>VLOOKUP(A57&amp;"_"&amp;B57,Gaussian!A:F,5,0)</f>
        <v>1.2739614829640999</v>
      </c>
      <c r="F57" s="66">
        <f t="shared" si="2"/>
        <v>9.5460003819033586E-3</v>
      </c>
      <c r="G57" s="46">
        <f t="shared" si="3"/>
        <v>-1.091234157823264E-2</v>
      </c>
      <c r="H57" s="46">
        <f t="shared" si="4"/>
        <v>-0.13675542617083022</v>
      </c>
      <c r="I57" s="46">
        <f t="shared" si="5"/>
        <v>0.38675542617083031</v>
      </c>
      <c r="J57" s="46">
        <f t="shared" si="1"/>
        <v>1.7115685182894316E-4</v>
      </c>
    </row>
    <row r="58" spans="1:10" x14ac:dyDescent="0.25">
      <c r="A58" s="21">
        <f t="shared" si="0"/>
        <v>4</v>
      </c>
      <c r="B58" s="22">
        <v>49</v>
      </c>
      <c r="D58" s="66">
        <f>VLOOKUP(A58&amp;"_"&amp;B58,Gaussian!A:F,4,0)</f>
        <v>0.30730633729253198</v>
      </c>
      <c r="E58" s="34">
        <f>VLOOKUP(A58&amp;"_"&amp;B58,Gaussian!A:F,5,0)</f>
        <v>0.30655660003915403</v>
      </c>
      <c r="F58" s="66">
        <f t="shared" si="2"/>
        <v>5.8140142275719207E-3</v>
      </c>
      <c r="G58" s="46">
        <f t="shared" si="3"/>
        <v>-7.233268430499323E-3</v>
      </c>
      <c r="H58" s="46">
        <f t="shared" si="4"/>
        <v>-4.229168438745444E-2</v>
      </c>
      <c r="I58" s="46">
        <f t="shared" si="5"/>
        <v>0.29750001772078788</v>
      </c>
      <c r="J58" s="46">
        <f t="shared" si="1"/>
        <v>1.7417240978816127E-4</v>
      </c>
    </row>
    <row r="59" spans="1:10" x14ac:dyDescent="0.25">
      <c r="A59" s="21">
        <f t="shared" si="0"/>
        <v>4</v>
      </c>
      <c r="B59" s="22">
        <v>50</v>
      </c>
      <c r="D59" s="66">
        <f>VLOOKUP(A59&amp;"_"&amp;B59,Gaussian!A:F,4,0)</f>
        <v>-0.52412218471931105</v>
      </c>
      <c r="E59" s="34">
        <f>VLOOKUP(A59&amp;"_"&amp;B59,Gaussian!A:F,5,0)</f>
        <v>-0.52587273258899503</v>
      </c>
      <c r="F59" s="66">
        <f t="shared" si="2"/>
        <v>4.8819566072900123E-3</v>
      </c>
      <c r="G59" s="46">
        <f t="shared" si="3"/>
        <v>-6.3549479068250982E-3</v>
      </c>
      <c r="H59" s="46">
        <f t="shared" si="4"/>
        <v>-1.7509593150847616E-2</v>
      </c>
      <c r="I59" s="46">
        <f t="shared" si="5"/>
        <v>0.2779262598175144</v>
      </c>
      <c r="J59" s="46">
        <f t="shared" si="1"/>
        <v>1.7716793089138171E-4</v>
      </c>
    </row>
    <row r="60" spans="1:10" x14ac:dyDescent="0.25">
      <c r="A60" s="21">
        <f t="shared" si="0"/>
        <v>4</v>
      </c>
      <c r="B60" s="22">
        <v>51</v>
      </c>
      <c r="D60" s="66">
        <f>VLOOKUP(A60&amp;"_"&amp;B60,Gaussian!A:F,4,0)</f>
        <v>0.19765343751633599</v>
      </c>
      <c r="E60" s="34">
        <f>VLOOKUP(A60&amp;"_"&amp;B60,Gaussian!A:F,5,0)</f>
        <v>0.198624737423199</v>
      </c>
      <c r="F60" s="66">
        <f t="shared" si="2"/>
        <v>6.3515209355400268E-3</v>
      </c>
      <c r="G60" s="46">
        <f t="shared" si="3"/>
        <v>-7.8790640336551913E-3</v>
      </c>
      <c r="H60" s="46">
        <f t="shared" si="4"/>
        <v>-5.2730687038674576E-2</v>
      </c>
      <c r="I60" s="46">
        <f t="shared" si="5"/>
        <v>0.31835568703867473</v>
      </c>
      <c r="J60" s="46">
        <f t="shared" si="1"/>
        <v>1.8014354827336891E-4</v>
      </c>
    </row>
    <row r="61" spans="1:10" x14ac:dyDescent="0.25">
      <c r="A61" s="21">
        <f t="shared" si="0"/>
        <v>4</v>
      </c>
      <c r="B61" s="22">
        <v>52</v>
      </c>
      <c r="D61" s="66">
        <f>VLOOKUP(A61&amp;"_"&amp;B61,Gaussian!A:F,4,0)</f>
        <v>-2.4642973981667802</v>
      </c>
      <c r="E61" s="34">
        <f>VLOOKUP(A61&amp;"_"&amp;B61,Gaussian!A:F,5,0)</f>
        <v>-2.4652358664146399</v>
      </c>
      <c r="F61" s="66">
        <f t="shared" si="2"/>
        <v>5.7277382651613404E-3</v>
      </c>
      <c r="G61" s="46">
        <f t="shared" si="3"/>
        <v>-7.3106385511901104E-3</v>
      </c>
      <c r="H61" s="46">
        <f t="shared" si="4"/>
        <v>-3.5862112202468981E-2</v>
      </c>
      <c r="I61" s="46">
        <f t="shared" si="5"/>
        <v>0.30669544553580247</v>
      </c>
      <c r="J61" s="46">
        <f t="shared" si="1"/>
        <v>1.8309939418427408E-4</v>
      </c>
    </row>
    <row r="62" spans="1:10" x14ac:dyDescent="0.25">
      <c r="A62" s="21">
        <f t="shared" si="0"/>
        <v>4</v>
      </c>
      <c r="B62" s="22">
        <v>53</v>
      </c>
      <c r="D62" s="66">
        <f>VLOOKUP(A62&amp;"_"&amp;B62,Gaussian!A:F,4,0)</f>
        <v>2.2430676791260198</v>
      </c>
      <c r="E62" s="34">
        <f>VLOOKUP(A62&amp;"_"&amp;B62,Gaussian!A:F,5,0)</f>
        <v>2.2442133801313902</v>
      </c>
      <c r="F62" s="66">
        <f t="shared" si="2"/>
        <v>1.2782645685738961E-2</v>
      </c>
      <c r="G62" s="46">
        <f t="shared" si="3"/>
        <v>-1.4421699311229977E-2</v>
      </c>
      <c r="H62" s="46">
        <f t="shared" si="4"/>
        <v>-0.21110329131016292</v>
      </c>
      <c r="I62" s="46">
        <f t="shared" si="5"/>
        <v>0.48714495797682977</v>
      </c>
      <c r="J62" s="46">
        <f t="shared" si="1"/>
        <v>1.8603559999551324E-4</v>
      </c>
    </row>
    <row r="63" spans="1:10" x14ac:dyDescent="0.25">
      <c r="A63" s="21">
        <f t="shared" si="0"/>
        <v>4</v>
      </c>
      <c r="B63" s="22">
        <v>54</v>
      </c>
      <c r="D63" s="66">
        <f>VLOOKUP(A63&amp;"_"&amp;B63,Gaussian!A:F,4,0)</f>
        <v>-0.212534096411191</v>
      </c>
      <c r="E63" s="34">
        <f>VLOOKUP(A63&amp;"_"&amp;B63,Gaussian!A:F,5,0)</f>
        <v>-0.21162791188438701</v>
      </c>
      <c r="F63" s="66">
        <f t="shared" si="2"/>
        <v>6.2412069301657509E-3</v>
      </c>
      <c r="G63" s="46">
        <f t="shared" si="3"/>
        <v>-7.9372008831962108E-3</v>
      </c>
      <c r="H63" s="46">
        <f t="shared" si="4"/>
        <v>-4.6619658599251684E-2</v>
      </c>
      <c r="I63" s="46">
        <f t="shared" si="5"/>
        <v>0.32786965859925188</v>
      </c>
      <c r="J63" s="46">
        <f t="shared" si="1"/>
        <v>1.8895229620560561E-4</v>
      </c>
    </row>
    <row r="64" spans="1:10" x14ac:dyDescent="0.25">
      <c r="A64" s="21">
        <f t="shared" si="0"/>
        <v>4</v>
      </c>
      <c r="B64" s="22">
        <v>55</v>
      </c>
      <c r="D64" s="66">
        <f>VLOOKUP(A64&amp;"_"&amp;B64,Gaussian!A:F,4,0)</f>
        <v>-0.81013486264311996</v>
      </c>
      <c r="E64" s="34">
        <f>VLOOKUP(A64&amp;"_"&amp;B64,Gaussian!A:F,5,0)</f>
        <v>-0.80844113857069599</v>
      </c>
      <c r="F64" s="66">
        <f t="shared" si="2"/>
        <v>6.7986568552115987E-3</v>
      </c>
      <c r="G64" s="46">
        <f t="shared" si="3"/>
        <v>-8.5523690341638824E-3</v>
      </c>
      <c r="H64" s="46">
        <f t="shared" si="4"/>
        <v>-5.9353819154456894E-2</v>
      </c>
      <c r="I64" s="46">
        <f t="shared" si="5"/>
        <v>0.34581215248779046</v>
      </c>
      <c r="J64" s="46">
        <f t="shared" si="1"/>
        <v>1.9184961244597405E-4</v>
      </c>
    </row>
    <row r="65" spans="1:10" x14ac:dyDescent="0.25">
      <c r="A65" s="21">
        <f t="shared" si="0"/>
        <v>4</v>
      </c>
      <c r="B65" s="22">
        <v>56</v>
      </c>
      <c r="D65" s="66">
        <f>VLOOKUP(A65&amp;"_"&amp;B65,Gaussian!A:F,4,0)</f>
        <v>0.46635734640118898</v>
      </c>
      <c r="E65" s="34">
        <f>VLOOKUP(A65&amp;"_"&amp;B65,Gaussian!A:F,5,0)</f>
        <v>0.46429280111973897</v>
      </c>
      <c r="F65" s="66">
        <f t="shared" si="2"/>
        <v>9.0737551800255355E-3</v>
      </c>
      <c r="G65" s="46">
        <f t="shared" si="3"/>
        <v>-1.0885954466830723E-2</v>
      </c>
      <c r="H65" s="46">
        <f t="shared" si="4"/>
        <v>-0.11521610011615345</v>
      </c>
      <c r="I65" s="46">
        <f t="shared" si="5"/>
        <v>0.40688276678282037</v>
      </c>
      <c r="J65" s="46">
        <f t="shared" si="1"/>
        <v>1.947276774867062E-4</v>
      </c>
    </row>
    <row r="66" spans="1:10" x14ac:dyDescent="0.25">
      <c r="A66" s="21">
        <f t="shared" si="0"/>
        <v>4</v>
      </c>
      <c r="B66" s="22">
        <v>57</v>
      </c>
      <c r="D66" s="66">
        <f>VLOOKUP(A66&amp;"_"&amp;B66,Gaussian!A:F,4,0)</f>
        <v>0.38110328308426999</v>
      </c>
      <c r="E66" s="34">
        <f>VLOOKUP(A66&amp;"_"&amp;B66,Gaussian!A:F,5,0)</f>
        <v>0.381857933571977</v>
      </c>
      <c r="F66" s="66">
        <f t="shared" si="2"/>
        <v>7.672853718135939E-3</v>
      </c>
      <c r="G66" s="46">
        <f t="shared" si="3"/>
        <v>-9.5443000509879156E-3</v>
      </c>
      <c r="H66" s="46">
        <f t="shared" si="4"/>
        <v>-7.8955491014076035E-2</v>
      </c>
      <c r="I66" s="46">
        <f t="shared" si="5"/>
        <v>0.37583049101407628</v>
      </c>
      <c r="J66" s="46">
        <f t="shared" si="1"/>
        <v>1.9758661924227755E-4</v>
      </c>
    </row>
    <row r="67" spans="1:10" x14ac:dyDescent="0.25">
      <c r="A67" s="21">
        <f t="shared" si="0"/>
        <v>4</v>
      </c>
      <c r="B67" s="22">
        <v>58</v>
      </c>
      <c r="D67" s="66">
        <f>VLOOKUP(A67&amp;"_"&amp;B67,Gaussian!A:F,4,0)</f>
        <v>-0.75053804004181401</v>
      </c>
      <c r="E67" s="34">
        <f>VLOOKUP(A67&amp;"_"&amp;B67,Gaussian!A:F,5,0)</f>
        <v>-0.74933092811084401</v>
      </c>
      <c r="F67" s="66">
        <f t="shared" si="2"/>
        <v>6.5137129398423503E-3</v>
      </c>
      <c r="G67" s="46">
        <f t="shared" si="3"/>
        <v>-8.4451573853861518E-3</v>
      </c>
      <c r="H67" s="46">
        <f t="shared" si="4"/>
        <v>-4.8847563962690188E-2</v>
      </c>
      <c r="I67" s="46">
        <f t="shared" si="5"/>
        <v>0.35093089729602378</v>
      </c>
      <c r="J67" s="46">
        <f t="shared" si="1"/>
        <v>2.0042656477723685E-4</v>
      </c>
    </row>
    <row r="68" spans="1:10" x14ac:dyDescent="0.25">
      <c r="A68" s="21">
        <f t="shared" si="0"/>
        <v>4</v>
      </c>
      <c r="B68" s="22">
        <v>59</v>
      </c>
      <c r="D68" s="66">
        <f>VLOOKUP(A68&amp;"_"&amp;B68,Gaussian!A:F,4,0)</f>
        <v>-0.73846723197558395</v>
      </c>
      <c r="E68" s="34">
        <f>VLOOKUP(A68&amp;"_"&amp;B68,Gaussian!A:F,5,0)</f>
        <v>-0.73838837349328101</v>
      </c>
      <c r="F68" s="66">
        <f t="shared" si="2"/>
        <v>8.6179846532821441E-3</v>
      </c>
      <c r="G68" s="46">
        <f t="shared" si="3"/>
        <v>-1.0610169478280175E-2</v>
      </c>
      <c r="H68" s="46">
        <f t="shared" si="4"/>
        <v>-0.10040881472792296</v>
      </c>
      <c r="I68" s="46">
        <f t="shared" si="5"/>
        <v>0.40770048139458992</v>
      </c>
      <c r="J68" s="46">
        <f t="shared" si="1"/>
        <v>2.0324764031185306E-4</v>
      </c>
    </row>
    <row r="69" spans="1:10" x14ac:dyDescent="0.25">
      <c r="A69" s="21">
        <f t="shared" si="0"/>
        <v>4</v>
      </c>
      <c r="B69" s="22">
        <v>60</v>
      </c>
      <c r="D69" s="66">
        <f>VLOOKUP(A69&amp;"_"&amp;B69,Gaussian!A:F,4,0)</f>
        <v>-0.39206959365046101</v>
      </c>
      <c r="E69" s="34">
        <f>VLOOKUP(A69&amp;"_"&amp;B69,Gaussian!A:F,5,0)</f>
        <v>-0.39228506501406402</v>
      </c>
      <c r="F69" s="66">
        <f t="shared" si="2"/>
        <v>1.0683250110725274E-2</v>
      </c>
      <c r="G69" s="46">
        <f t="shared" si="3"/>
        <v>-1.2736908853205024E-2</v>
      </c>
      <c r="H69" s="46">
        <f t="shared" si="4"/>
        <v>-0.15109892995735894</v>
      </c>
      <c r="I69" s="46">
        <f t="shared" si="5"/>
        <v>0.46359892995735924</v>
      </c>
      <c r="J69" s="46">
        <f t="shared" si="1"/>
        <v>2.0604997122772542E-4</v>
      </c>
    </row>
    <row r="70" spans="1:10" x14ac:dyDescent="0.25">
      <c r="A70" s="21">
        <f t="shared" si="0"/>
        <v>4</v>
      </c>
      <c r="B70" s="22">
        <v>61</v>
      </c>
      <c r="D70" s="66">
        <f>VLOOKUP(A70&amp;"_"&amp;B70,Gaussian!A:F,4,0)</f>
        <v>9.0949432155190496E-2</v>
      </c>
      <c r="E70" s="34">
        <f>VLOOKUP(A70&amp;"_"&amp;B70,Gaussian!A:F,5,0)</f>
        <v>9.0935519406354595E-2</v>
      </c>
      <c r="F70" s="66">
        <f t="shared" si="2"/>
        <v>1.1743726773292051E-2</v>
      </c>
      <c r="G70" s="46">
        <f t="shared" si="3"/>
        <v>-1.3859584313178868E-2</v>
      </c>
      <c r="H70" s="46">
        <f t="shared" si="4"/>
        <v>-0.17678994897008737</v>
      </c>
      <c r="I70" s="46">
        <f t="shared" si="5"/>
        <v>0.49449828230342102</v>
      </c>
      <c r="J70" s="46">
        <f t="shared" si="1"/>
        <v>2.0883368207335592E-4</v>
      </c>
    </row>
    <row r="71" spans="1:10" x14ac:dyDescent="0.25">
      <c r="A71" s="21">
        <f t="shared" si="0"/>
        <v>4</v>
      </c>
      <c r="B71" s="22">
        <v>62</v>
      </c>
      <c r="D71" s="66">
        <f>VLOOKUP(A71&amp;"_"&amp;B71,Gaussian!A:F,4,0)</f>
        <v>-0.82711206038656104</v>
      </c>
      <c r="E71" s="34">
        <f>VLOOKUP(A71&amp;"_"&amp;B71,Gaussian!A:F,5,0)</f>
        <v>-0.82771733399080005</v>
      </c>
      <c r="F71" s="66">
        <f t="shared" si="2"/>
        <v>1.140759675845412E-2</v>
      </c>
      <c r="G71" s="46">
        <f t="shared" si="3"/>
        <v>-1.3586369387692627E-2</v>
      </c>
      <c r="H71" s="46">
        <f t="shared" si="4"/>
        <v>-0.16762207241124036</v>
      </c>
      <c r="I71" s="46">
        <f t="shared" si="5"/>
        <v>0.49053873907790735</v>
      </c>
      <c r="J71" s="46">
        <f t="shared" si="1"/>
        <v>2.1159889656968488E-4</v>
      </c>
    </row>
    <row r="72" spans="1:10" x14ac:dyDescent="0.25">
      <c r="A72" s="21">
        <f t="shared" si="0"/>
        <v>4</v>
      </c>
      <c r="B72" s="22">
        <v>63</v>
      </c>
      <c r="D72" s="66">
        <f>VLOOKUP(A72&amp;"_"&amp;B72,Gaussian!A:F,4,0)</f>
        <v>-0.20032720536526</v>
      </c>
      <c r="E72" s="34">
        <f>VLOOKUP(A72&amp;"_"&amp;B72,Gaussian!A:F,5,0)</f>
        <v>-0.199701640813088</v>
      </c>
      <c r="F72" s="66">
        <f t="shared" si="2"/>
        <v>1.3719635363958871E-2</v>
      </c>
      <c r="G72" s="46">
        <f t="shared" si="3"/>
        <v>-1.5962030856126564E-2</v>
      </c>
      <c r="H72" s="46">
        <f t="shared" si="4"/>
        <v>-0.22470957708384459</v>
      </c>
      <c r="I72" s="46">
        <f t="shared" si="5"/>
        <v>0.55283457708384487</v>
      </c>
      <c r="J72" s="46">
        <f t="shared" si="1"/>
        <v>2.1434573761558955E-4</v>
      </c>
    </row>
    <row r="73" spans="1:10" x14ac:dyDescent="0.25">
      <c r="A73" s="21">
        <f t="shared" ref="A73:A136" si="6">iteration</f>
        <v>4</v>
      </c>
      <c r="B73" s="22">
        <v>64</v>
      </c>
      <c r="D73" s="66">
        <f>VLOOKUP(A73&amp;"_"&amp;B73,Gaussian!A:F,4,0)</f>
        <v>-0.18593456952041201</v>
      </c>
      <c r="E73" s="34">
        <f>VLOOKUP(A73&amp;"_"&amp;B73,Gaussian!A:F,5,0)</f>
        <v>-0.18565581414330401</v>
      </c>
      <c r="F73" s="66">
        <f t="shared" si="2"/>
        <v>1.4213616682742992E-2</v>
      </c>
      <c r="G73" s="46">
        <f t="shared" si="3"/>
        <v>-1.6520334362159505E-2</v>
      </c>
      <c r="H73" s="46">
        <f t="shared" si="4"/>
        <v>-0.23656278116013271</v>
      </c>
      <c r="I73" s="46">
        <f t="shared" si="5"/>
        <v>0.56989611449346633</v>
      </c>
      <c r="J73" s="46">
        <f t="shared" ref="J73:J136" si="7">sigma*sigma/4/alpha*(1-EXP(-2*alpha*delta*B73))</f>
        <v>2.170743272933462E-4</v>
      </c>
    </row>
    <row r="74" spans="1:10" x14ac:dyDescent="0.25">
      <c r="A74" s="21">
        <f t="shared" si="6"/>
        <v>4</v>
      </c>
      <c r="B74" s="22">
        <v>65</v>
      </c>
      <c r="D74" s="66">
        <f>VLOOKUP(A74&amp;"_"&amp;B74,Gaussian!A:F,4,0)</f>
        <v>0.20526449572146399</v>
      </c>
      <c r="E74" s="34">
        <f>VLOOKUP(A74&amp;"_"&amp;B74,Gaussian!A:F,5,0)</f>
        <v>0.20628824209039501</v>
      </c>
      <c r="F74" s="66">
        <f t="shared" ref="F74:F137" si="8">F73*EXP(-alpha*delta)-SQRT(2*$B$1)*E73-sigma*sigma/2/alpha/alpha*(1-EXP(-alpha*delta))*(1-EXP(-2*alpha*B73*delta)*EXP(-alpha*delta))</f>
        <v>1.4665022316625503E-2</v>
      </c>
      <c r="G74" s="46">
        <f t="shared" ref="G74:G137" si="9">G73*EXP(-alpha*delta)+SQRT(2*$B$1)*E73-sigma*sigma/2/alpha/alpha*(1-EXP(-alpha*delta))*(1-EXP(-2*alpha*B73*delta)*EXP(-alpha*delta))</f>
        <v>-1.7036753126961075E-2</v>
      </c>
      <c r="H74" s="46">
        <f t="shared" ref="H74:H137" si="10">H73+sigma*sigma/2/alpha/alpha*delta+sigma/alpha*SQRT(delta)*D73</f>
        <v>-0.24737728621399943</v>
      </c>
      <c r="I74" s="46">
        <f t="shared" ref="I74:I137" si="11">I73+sigma*sigma/2/alpha/alpha*delta-sigma/alpha*SQRT(delta)*D73</f>
        <v>0.58591895288066631</v>
      </c>
      <c r="J74" s="46">
        <f t="shared" si="7"/>
        <v>2.1978478687405641E-4</v>
      </c>
    </row>
    <row r="75" spans="1:10" x14ac:dyDescent="0.25">
      <c r="A75" s="21">
        <f t="shared" si="6"/>
        <v>4</v>
      </c>
      <c r="B75" s="22">
        <v>66</v>
      </c>
      <c r="D75" s="66">
        <f>VLOOKUP(A75&amp;"_"&amp;B75,Gaussian!A:F,4,0)</f>
        <v>-0.23707856525141499</v>
      </c>
      <c r="E75" s="34">
        <f>VLOOKUP(A75&amp;"_"&amp;B75,Gaussian!A:F,5,0)</f>
        <v>-0.23718913769050501</v>
      </c>
      <c r="F75" s="66">
        <f t="shared" si="8"/>
        <v>1.3984914373076291E-2</v>
      </c>
      <c r="G75" s="46">
        <f t="shared" si="9"/>
        <v>-1.6422340945462851E-2</v>
      </c>
      <c r="H75" s="46">
        <f t="shared" si="10"/>
        <v>-0.22995943056485027</v>
      </c>
      <c r="I75" s="46">
        <f t="shared" si="11"/>
        <v>0.57370943056485046</v>
      </c>
      <c r="J75" s="46">
        <f t="shared" si="7"/>
        <v>2.2247723682303664E-4</v>
      </c>
    </row>
    <row r="76" spans="1:10" x14ac:dyDescent="0.25">
      <c r="A76" s="21">
        <f t="shared" si="6"/>
        <v>4</v>
      </c>
      <c r="B76" s="22">
        <v>67</v>
      </c>
      <c r="D76" s="66">
        <f>VLOOKUP(A76&amp;"_"&amp;B76,Gaussian!A:F,4,0)</f>
        <v>2.33983469832588</v>
      </c>
      <c r="E76" s="34">
        <f>VLOOKUP(A76&amp;"_"&amp;B76,Gaussian!A:F,5,0)</f>
        <v>2.33905265422452</v>
      </c>
      <c r="F76" s="66">
        <f t="shared" si="8"/>
        <v>1.4584701379993355E-2</v>
      </c>
      <c r="G76" s="46">
        <f t="shared" si="9"/>
        <v>-1.7088498100641704E-2</v>
      </c>
      <c r="H76" s="46">
        <f t="shared" si="10"/>
        <v>-0.24446493558155796</v>
      </c>
      <c r="I76" s="46">
        <f t="shared" si="11"/>
        <v>0.59342326891489139</v>
      </c>
      <c r="J76" s="46">
        <f t="shared" si="7"/>
        <v>2.2515179680517223E-4</v>
      </c>
    </row>
    <row r="77" spans="1:10" x14ac:dyDescent="0.25">
      <c r="A77" s="21">
        <f t="shared" si="6"/>
        <v>4</v>
      </c>
      <c r="B77" s="22">
        <v>68</v>
      </c>
      <c r="D77" s="66">
        <f>VLOOKUP(A77&amp;"_"&amp;B77,Gaussian!A:F,4,0)</f>
        <v>0.69923763044673304</v>
      </c>
      <c r="E77" s="34">
        <f>VLOOKUP(A77&amp;"_"&amp;B77,Gaussian!A:F,5,0)</f>
        <v>0.70050530140838596</v>
      </c>
      <c r="F77" s="66">
        <f t="shared" si="8"/>
        <v>7.7574571791705202E-3</v>
      </c>
      <c r="G77" s="46">
        <f t="shared" si="9"/>
        <v>-1.0328290256497018E-2</v>
      </c>
      <c r="H77" s="46">
        <f t="shared" si="10"/>
        <v>-7.2997744797682118E-2</v>
      </c>
      <c r="I77" s="46">
        <f t="shared" si="11"/>
        <v>0.4271644114643488</v>
      </c>
      <c r="J77" s="46">
        <f t="shared" si="7"/>
        <v>2.27808585690236E-4</v>
      </c>
    </row>
    <row r="78" spans="1:10" x14ac:dyDescent="0.25">
      <c r="A78" s="21">
        <f t="shared" si="6"/>
        <v>4</v>
      </c>
      <c r="B78" s="22">
        <v>69</v>
      </c>
      <c r="D78" s="66">
        <f>VLOOKUP(A78&amp;"_"&amp;B78,Gaussian!A:F,4,0)</f>
        <v>-0.96744800380463902</v>
      </c>
      <c r="E78" s="34">
        <f>VLOOKUP(A78&amp;"_"&amp;B78,Gaussian!A:F,5,0)</f>
        <v>-0.96890129443492701</v>
      </c>
      <c r="F78" s="66">
        <f t="shared" si="8"/>
        <v>5.6746982319345026E-3</v>
      </c>
      <c r="G78" s="46">
        <f t="shared" si="9"/>
        <v>-8.3132257632006611E-3</v>
      </c>
      <c r="H78" s="46">
        <f t="shared" si="10"/>
        <v>-1.993044886027328E-2</v>
      </c>
      <c r="I78" s="46">
        <f t="shared" si="11"/>
        <v>0.37930544886027334</v>
      </c>
      <c r="J78" s="46">
        <f t="shared" si="7"/>
        <v>2.3044772155817128E-4</v>
      </c>
    </row>
    <row r="79" spans="1:10" x14ac:dyDescent="0.25">
      <c r="A79" s="21">
        <f t="shared" si="6"/>
        <v>4</v>
      </c>
      <c r="B79" s="22">
        <v>70</v>
      </c>
      <c r="D79" s="66">
        <f>VLOOKUP(A79&amp;"_"&amp;B79,Gaussian!A:F,4,0)</f>
        <v>0.27693601124362399</v>
      </c>
      <c r="E79" s="34">
        <f>VLOOKUP(A79&amp;"_"&amp;B79,Gaussian!A:F,5,0)</f>
        <v>0.27562226204207901</v>
      </c>
      <c r="F79" s="66">
        <f t="shared" si="8"/>
        <v>8.4095735396715176E-3</v>
      </c>
      <c r="G79" s="46">
        <f t="shared" si="9"/>
        <v>-1.1116445577139854E-2</v>
      </c>
      <c r="H79" s="46">
        <f t="shared" si="10"/>
        <v>-8.7145827871553422E-2</v>
      </c>
      <c r="I79" s="46">
        <f t="shared" si="11"/>
        <v>0.45172916120488682</v>
      </c>
      <c r="J79" s="46">
        <f t="shared" si="7"/>
        <v>2.330693217043399E-4</v>
      </c>
    </row>
    <row r="80" spans="1:10" x14ac:dyDescent="0.25">
      <c r="A80" s="21">
        <f t="shared" si="6"/>
        <v>4</v>
      </c>
      <c r="B80" s="22">
        <v>71</v>
      </c>
      <c r="D80" s="66">
        <f>VLOOKUP(A80&amp;"_"&amp;B80,Gaussian!A:F,4,0)</f>
        <v>-0.22490699197216499</v>
      </c>
      <c r="E80" s="34">
        <f>VLOOKUP(A80&amp;"_"&amp;B80,Gaussian!A:F,5,0)</f>
        <v>-0.22538340485189101</v>
      </c>
      <c r="F80" s="66">
        <f t="shared" si="8"/>
        <v>7.5482623759874634E-3</v>
      </c>
      <c r="G80" s="46">
        <f t="shared" si="9"/>
        <v>-1.0324120992596992E-2</v>
      </c>
      <c r="H80" s="46">
        <f t="shared" si="10"/>
        <v>-6.4555526124910806E-2</v>
      </c>
      <c r="I80" s="46">
        <f t="shared" si="11"/>
        <v>0.43434719279157757</v>
      </c>
      <c r="J80" s="46">
        <f t="shared" si="7"/>
        <v>2.3567350264473556E-4</v>
      </c>
    </row>
    <row r="81" spans="1:10" x14ac:dyDescent="0.25">
      <c r="A81" s="21">
        <f t="shared" si="6"/>
        <v>4</v>
      </c>
      <c r="B81" s="22">
        <v>72</v>
      </c>
      <c r="D81" s="66">
        <f>VLOOKUP(A81&amp;"_"&amp;B81,Gaussian!A:F,4,0)</f>
        <v>0.313834469813696</v>
      </c>
      <c r="E81" s="34">
        <f>VLOOKUP(A81&amp;"_"&amp;B81,Gaussian!A:F,5,0)</f>
        <v>0.31460330498236</v>
      </c>
      <c r="F81" s="66">
        <f t="shared" si="8"/>
        <v>8.1332572672609613E-3</v>
      </c>
      <c r="G81" s="46">
        <f t="shared" si="9"/>
        <v>-1.0978736621825627E-2</v>
      </c>
      <c r="H81" s="46">
        <f t="shared" si="10"/>
        <v>-7.8182623502963955E-2</v>
      </c>
      <c r="I81" s="46">
        <f t="shared" si="11"/>
        <v>0.45318262350296407</v>
      </c>
      <c r="J81" s="46">
        <f t="shared" si="7"/>
        <v>2.3826038012116199E-4</v>
      </c>
    </row>
    <row r="82" spans="1:10" x14ac:dyDescent="0.25">
      <c r="A82" s="21">
        <f t="shared" si="6"/>
        <v>4</v>
      </c>
      <c r="B82" s="22">
        <v>73</v>
      </c>
      <c r="D82" s="66">
        <f>VLOOKUP(A82&amp;"_"&amp;B82,Gaussian!A:F,4,0)</f>
        <v>0.79257839549217801</v>
      </c>
      <c r="E82" s="34">
        <f>VLOOKUP(A82&amp;"_"&amp;B82,Gaussian!A:F,5,0)</f>
        <v>0.79418613990422404</v>
      </c>
      <c r="F82" s="66">
        <f t="shared" si="8"/>
        <v>7.1596634719495135E-3</v>
      </c>
      <c r="G82" s="46">
        <f t="shared" si="9"/>
        <v>-1.0075389873882892E-2</v>
      </c>
      <c r="H82" s="46">
        <f t="shared" si="10"/>
        <v>-5.2929404882807174E-2</v>
      </c>
      <c r="I82" s="46">
        <f t="shared" si="11"/>
        <v>0.43313773821614066</v>
      </c>
      <c r="J82" s="46">
        <f t="shared" si="7"/>
        <v>2.4083006910637729E-4</v>
      </c>
    </row>
    <row r="83" spans="1:10" x14ac:dyDescent="0.25">
      <c r="A83" s="21">
        <f t="shared" si="6"/>
        <v>4</v>
      </c>
      <c r="B83" s="22">
        <v>74</v>
      </c>
      <c r="D83" s="66">
        <f>VLOOKUP(A83&amp;"_"&amp;B83,Gaussian!A:F,4,0)</f>
        <v>-0.84938971741620495</v>
      </c>
      <c r="E83" s="34">
        <f>VLOOKUP(A83&amp;"_"&amp;B83,Gaussian!A:F,5,0)</f>
        <v>-0.85087886959182002</v>
      </c>
      <c r="F83" s="66">
        <f t="shared" si="8"/>
        <v>4.8067512390821028E-3</v>
      </c>
      <c r="G83" s="46">
        <f t="shared" si="9"/>
        <v>-7.7933432126516336E-3</v>
      </c>
      <c r="H83" s="46">
        <f t="shared" si="10"/>
        <v>6.8741805327708211E-3</v>
      </c>
      <c r="I83" s="46">
        <f t="shared" si="11"/>
        <v>0.37854248613389602</v>
      </c>
      <c r="J83" s="46">
        <f t="shared" si="7"/>
        <v>2.4338268380920384E-4</v>
      </c>
    </row>
    <row r="84" spans="1:10" x14ac:dyDescent="0.25">
      <c r="A84" s="21">
        <f t="shared" si="6"/>
        <v>4</v>
      </c>
      <c r="B84" s="22">
        <v>75</v>
      </c>
      <c r="D84" s="66">
        <f>VLOOKUP(A84&amp;"_"&amp;B84,Gaussian!A:F,4,0)</f>
        <v>-3.4207108281786001</v>
      </c>
      <c r="E84" s="34">
        <f>VLOOKUP(A84&amp;"_"&amp;B84,Gaussian!A:F,5,0)</f>
        <v>-3.4225307286268301</v>
      </c>
      <c r="F84" s="66">
        <f t="shared" si="8"/>
        <v>7.2022354651005861E-3</v>
      </c>
      <c r="G84" s="46">
        <f t="shared" si="9"/>
        <v>-1.0260303813214609E-2</v>
      </c>
      <c r="H84" s="46">
        <f t="shared" si="10"/>
        <v>-5.1821075550205771E-2</v>
      </c>
      <c r="I84" s="46">
        <f t="shared" si="11"/>
        <v>0.44244607555020599</v>
      </c>
      <c r="J84" s="46">
        <f t="shared" si="7"/>
        <v>2.4591833767960414E-4</v>
      </c>
    </row>
    <row r="85" spans="1:10" x14ac:dyDescent="0.25">
      <c r="A85" s="21">
        <f t="shared" si="6"/>
        <v>4</v>
      </c>
      <c r="B85" s="22">
        <v>76</v>
      </c>
      <c r="D85" s="66">
        <f>VLOOKUP(A85&amp;"_"&amp;B85,Gaussian!A:F,4,0)</f>
        <v>0.110787591530736</v>
      </c>
      <c r="E85" s="34">
        <f>VLOOKUP(A85&amp;"_"&amp;B85,Gaussian!A:F,5,0)</f>
        <v>0.110958501432109</v>
      </c>
      <c r="F85" s="66">
        <f t="shared" si="8"/>
        <v>1.7000691302735581E-2</v>
      </c>
      <c r="G85" s="46">
        <f t="shared" si="9"/>
        <v>-2.0130839170266417E-2</v>
      </c>
      <c r="H85" s="46">
        <f t="shared" si="10"/>
        <v>-0.29608544856713692</v>
      </c>
      <c r="I85" s="46">
        <f t="shared" si="11"/>
        <v>0.6919187819004704</v>
      </c>
      <c r="J85" s="46">
        <f t="shared" si="7"/>
        <v>2.4843714341372307E-4</v>
      </c>
    </row>
    <row r="86" spans="1:10" x14ac:dyDescent="0.25">
      <c r="A86" s="21">
        <f t="shared" si="6"/>
        <v>4</v>
      </c>
      <c r="B86" s="22">
        <v>77</v>
      </c>
      <c r="D86" s="66">
        <f>VLOOKUP(A86&amp;"_"&amp;B86,Gaussian!A:F,4,0)</f>
        <v>0.31264306454940799</v>
      </c>
      <c r="E86" s="34">
        <f>VLOOKUP(A86&amp;"_"&amp;B86,Gaussian!A:F,5,0)</f>
        <v>0.31394423763870999</v>
      </c>
      <c r="F86" s="66">
        <f t="shared" si="8"/>
        <v>1.6582794417957243E-2</v>
      </c>
      <c r="G86" s="46">
        <f t="shared" si="9"/>
        <v>-1.9785617354603512E-2</v>
      </c>
      <c r="H86" s="46">
        <f t="shared" si="10"/>
        <v>-0.28548587617632765</v>
      </c>
      <c r="I86" s="46">
        <f t="shared" si="11"/>
        <v>0.68652754284299444</v>
      </c>
      <c r="J86" s="46">
        <f t="shared" si="7"/>
        <v>2.5093921295889698E-4</v>
      </c>
    </row>
    <row r="87" spans="1:10" x14ac:dyDescent="0.25">
      <c r="A87" s="21">
        <f t="shared" si="6"/>
        <v>4</v>
      </c>
      <c r="B87" s="22">
        <v>78</v>
      </c>
      <c r="D87" s="66">
        <f>VLOOKUP(A87&amp;"_"&amp;B87,Gaussian!A:F,4,0)</f>
        <v>6.1549062768176E-3</v>
      </c>
      <c r="E87" s="34">
        <f>VLOOKUP(A87&amp;"_"&amp;B87,Gaussian!A:F,5,0)</f>
        <v>6.4841973688005601E-3</v>
      </c>
      <c r="F87" s="66">
        <f t="shared" si="8"/>
        <v>1.5580879185114848E-2</v>
      </c>
      <c r="G87" s="46">
        <f t="shared" si="9"/>
        <v>-1.8856965207806255E-2</v>
      </c>
      <c r="H87" s="46">
        <f t="shared" si="10"/>
        <v>-0.2603186398249272</v>
      </c>
      <c r="I87" s="46">
        <f t="shared" si="11"/>
        <v>0.66656863982492731</v>
      </c>
      <c r="J87" s="46">
        <f t="shared" si="7"/>
        <v>2.534246575186285E-4</v>
      </c>
    </row>
    <row r="88" spans="1:10" x14ac:dyDescent="0.25">
      <c r="A88" s="21">
        <f t="shared" si="6"/>
        <v>4</v>
      </c>
      <c r="B88" s="22">
        <v>79</v>
      </c>
      <c r="D88" s="66">
        <f>VLOOKUP(A88&amp;"_"&amp;B88,Gaussian!A:F,4,0)</f>
        <v>-2.2161369815512701</v>
      </c>
      <c r="E88" s="34">
        <f>VLOOKUP(A88&amp;"_"&amp;B88,Gaussian!A:F,5,0)</f>
        <v>-2.2166244076725401</v>
      </c>
      <c r="F88" s="66">
        <f t="shared" si="8"/>
        <v>1.546796940453422E-2</v>
      </c>
      <c r="G88" s="46">
        <f t="shared" si="9"/>
        <v>-1.8817899059381967E-2</v>
      </c>
      <c r="H88" s="46">
        <f t="shared" si="10"/>
        <v>-0.2572702810587908</v>
      </c>
      <c r="I88" s="46">
        <f t="shared" si="11"/>
        <v>0.66872861439212428</v>
      </c>
      <c r="J88" s="46">
        <f t="shared" si="7"/>
        <v>2.5589358755752947E-4</v>
      </c>
    </row>
    <row r="89" spans="1:10" x14ac:dyDescent="0.25">
      <c r="A89" s="21">
        <f t="shared" si="6"/>
        <v>4</v>
      </c>
      <c r="B89" s="22">
        <v>80</v>
      </c>
      <c r="D89" s="66">
        <f>VLOOKUP(A89&amp;"_"&amp;B89,Gaussian!A:F,4,0)</f>
        <v>0.202352347452706</v>
      </c>
      <c r="E89" s="34">
        <f>VLOOKUP(A89&amp;"_"&amp;B89,Gaussian!A:F,5,0)</f>
        <v>0.20202170381562001</v>
      </c>
      <c r="F89" s="66">
        <f t="shared" si="8"/>
        <v>2.1761906589237372E-2</v>
      </c>
      <c r="G89" s="46">
        <f t="shared" si="9"/>
        <v>-2.5186253013033316E-2</v>
      </c>
      <c r="H89" s="46">
        <f t="shared" si="10"/>
        <v>-0.41460202474958791</v>
      </c>
      <c r="I89" s="46">
        <f t="shared" si="11"/>
        <v>0.8312686914162547</v>
      </c>
      <c r="J89" s="46">
        <f t="shared" si="7"/>
        <v>2.5834611280623013E-4</v>
      </c>
    </row>
    <row r="90" spans="1:10" x14ac:dyDescent="0.25">
      <c r="A90" s="21">
        <f t="shared" si="6"/>
        <v>4</v>
      </c>
      <c r="B90" s="22">
        <v>81</v>
      </c>
      <c r="D90" s="66">
        <f>VLOOKUP(A90&amp;"_"&amp;B90,Gaussian!A:F,4,0)</f>
        <v>-2.1792055764891599E-2</v>
      </c>
      <c r="E90" s="34">
        <f>VLOOKUP(A90&amp;"_"&amp;B90,Gaussian!A:F,5,0)</f>
        <v>-2.1796315316194401E-2</v>
      </c>
      <c r="F90" s="66">
        <f t="shared" si="8"/>
        <v>2.1064082847960006E-2</v>
      </c>
      <c r="G90" s="46">
        <f t="shared" si="9"/>
        <v>-2.456341182922776E-2</v>
      </c>
      <c r="H90" s="46">
        <f t="shared" si="10"/>
        <v>-0.39739433529879964</v>
      </c>
      <c r="I90" s="46">
        <f t="shared" si="11"/>
        <v>0.81926933529879975</v>
      </c>
      <c r="J90" s="46">
        <f t="shared" si="7"/>
        <v>2.6078234226625639E-4</v>
      </c>
    </row>
    <row r="91" spans="1:10" x14ac:dyDescent="0.25">
      <c r="A91" s="21">
        <f t="shared" si="6"/>
        <v>4</v>
      </c>
      <c r="B91" s="22">
        <v>82</v>
      </c>
      <c r="D91" s="66">
        <f>VLOOKUP(A91&amp;"_"&amp;B91,Gaussian!A:F,4,0)</f>
        <v>-1.1257147694412799</v>
      </c>
      <c r="E91" s="34">
        <f>VLOOKUP(A91&amp;"_"&amp;B91,Gaussian!A:F,5,0)</f>
        <v>-1.1262054326281301</v>
      </c>
      <c r="F91" s="66">
        <f t="shared" si="8"/>
        <v>2.1013208917172479E-2</v>
      </c>
      <c r="G91" s="46">
        <f t="shared" si="9"/>
        <v>-2.4588078956773483E-2</v>
      </c>
      <c r="H91" s="46">
        <f t="shared" si="10"/>
        <v>-0.39636287478988991</v>
      </c>
      <c r="I91" s="46">
        <f t="shared" si="11"/>
        <v>0.82344620812322333</v>
      </c>
      <c r="J91" s="46">
        <f t="shared" si="7"/>
        <v>2.632023842148743E-4</v>
      </c>
    </row>
    <row r="92" spans="1:10" x14ac:dyDescent="0.25">
      <c r="A92" s="21">
        <f t="shared" si="6"/>
        <v>4</v>
      </c>
      <c r="B92" s="22">
        <v>83</v>
      </c>
      <c r="D92" s="66">
        <f>VLOOKUP(A92&amp;"_"&amp;B92,Gaussian!A:F,4,0)</f>
        <v>0.40018306153392602</v>
      </c>
      <c r="E92" s="34">
        <f>VLOOKUP(A92&amp;"_"&amp;B92,Gaussian!A:F,5,0)</f>
        <v>0.40084099922760402</v>
      </c>
      <c r="F92" s="66">
        <f t="shared" si="8"/>
        <v>2.4144951242639934E-2</v>
      </c>
      <c r="G92" s="46">
        <f t="shared" si="9"/>
        <v>-2.779591361393766E-2</v>
      </c>
      <c r="H92" s="46">
        <f t="shared" si="10"/>
        <v>-0.4750001737691808</v>
      </c>
      <c r="I92" s="46">
        <f t="shared" si="11"/>
        <v>0.90729184043584754</v>
      </c>
      <c r="J92" s="46">
        <f t="shared" si="7"/>
        <v>2.6560634620990205E-4</v>
      </c>
    </row>
    <row r="93" spans="1:10" x14ac:dyDescent="0.25">
      <c r="A93" s="21">
        <f t="shared" si="6"/>
        <v>4</v>
      </c>
      <c r="B93" s="22">
        <v>84</v>
      </c>
      <c r="D93" s="66">
        <f>VLOOKUP(A93&amp;"_"&amp;B93,Gaussian!A:F,4,0)</f>
        <v>1.4824045017480001</v>
      </c>
      <c r="E93" s="34">
        <f>VLOOKUP(A93&amp;"_"&amp;B93,Gaussian!A:F,5,0)</f>
        <v>1.48179986183264</v>
      </c>
      <c r="F93" s="66">
        <f t="shared" si="8"/>
        <v>2.2865006613168301E-2</v>
      </c>
      <c r="G93" s="46">
        <f t="shared" si="9"/>
        <v>-2.6592605421753606E-2</v>
      </c>
      <c r="H93" s="46">
        <f t="shared" si="10"/>
        <v>-0.44351528231479653</v>
      </c>
      <c r="I93" s="46">
        <f t="shared" si="11"/>
        <v>0.88101528231479653</v>
      </c>
      <c r="J93" s="46">
        <f t="shared" si="7"/>
        <v>2.679943350944907E-4</v>
      </c>
    </row>
    <row r="94" spans="1:10" x14ac:dyDescent="0.25">
      <c r="A94" s="21">
        <f t="shared" si="6"/>
        <v>4</v>
      </c>
      <c r="B94" s="22">
        <v>85</v>
      </c>
      <c r="D94" s="66">
        <f>VLOOKUP(A94&amp;"_"&amp;B94,Gaussian!A:F,4,0)</f>
        <v>-0.24735977269348799</v>
      </c>
      <c r="E94" s="34">
        <f>VLOOKUP(A94&amp;"_"&amp;B94,Gaussian!A:F,5,0)</f>
        <v>-0.248591729686998</v>
      </c>
      <c r="F94" s="66">
        <f t="shared" si="8"/>
        <v>1.847365944772416E-2</v>
      </c>
      <c r="G94" s="46">
        <f t="shared" si="9"/>
        <v>-2.2278431690704852E-2</v>
      </c>
      <c r="H94" s="46">
        <f t="shared" si="10"/>
        <v>-0.33392778588161476</v>
      </c>
      <c r="I94" s="46">
        <f t="shared" si="11"/>
        <v>0.77663611921494802</v>
      </c>
      <c r="J94" s="46">
        <f t="shared" si="7"/>
        <v>2.7036645700187262E-4</v>
      </c>
    </row>
    <row r="95" spans="1:10" x14ac:dyDescent="0.25">
      <c r="A95" s="21">
        <f t="shared" si="6"/>
        <v>4</v>
      </c>
      <c r="B95" s="22">
        <v>86</v>
      </c>
      <c r="D95" s="66">
        <f>VLOOKUP(A95&amp;"_"&amp;B95,Gaussian!A:F,4,0)</f>
        <v>-0.64386519906290696</v>
      </c>
      <c r="E95" s="34">
        <f>VLOOKUP(A95&amp;"_"&amp;B95,Gaussian!A:F,5,0)</f>
        <v>-0.64338915845131595</v>
      </c>
      <c r="F95" s="66">
        <f t="shared" si="8"/>
        <v>1.9083428811719812E-2</v>
      </c>
      <c r="G95" s="46">
        <f t="shared" si="9"/>
        <v>-2.2965904436577478E-2</v>
      </c>
      <c r="H95" s="46">
        <f t="shared" si="10"/>
        <v>-0.34917527313385682</v>
      </c>
      <c r="I95" s="46">
        <f t="shared" si="11"/>
        <v>0.7970919398005234</v>
      </c>
      <c r="J95" s="46">
        <f t="shared" si="7"/>
        <v>2.7272281736007864E-4</v>
      </c>
    </row>
    <row r="96" spans="1:10" x14ac:dyDescent="0.25">
      <c r="A96" s="21">
        <f t="shared" si="6"/>
        <v>4</v>
      </c>
      <c r="B96" s="22">
        <v>87</v>
      </c>
      <c r="D96" s="66">
        <f>VLOOKUP(A96&amp;"_"&amp;B96,Gaussian!A:F,4,0)</f>
        <v>0.13799395617657001</v>
      </c>
      <c r="E96" s="34">
        <f>VLOOKUP(A96&amp;"_"&amp;B96,Gaussian!A:F,5,0)</f>
        <v>0.13801059327948301</v>
      </c>
      <c r="F96" s="66">
        <f t="shared" si="8"/>
        <v>2.0828563401205015E-2</v>
      </c>
      <c r="G96" s="46">
        <f t="shared" si="9"/>
        <v>-2.478926536422205E-2</v>
      </c>
      <c r="H96" s="46">
        <f t="shared" si="10"/>
        <v>-0.3930380747172903</v>
      </c>
      <c r="I96" s="46">
        <f t="shared" si="11"/>
        <v>0.84616307471729013</v>
      </c>
      <c r="J96" s="46">
        <f t="shared" si="7"/>
        <v>2.7506352089662372E-4</v>
      </c>
    </row>
    <row r="97" spans="1:10" x14ac:dyDescent="0.25">
      <c r="A97" s="21">
        <f t="shared" si="6"/>
        <v>4</v>
      </c>
      <c r="B97" s="22">
        <v>88</v>
      </c>
      <c r="D97" s="66">
        <f>VLOOKUP(A97&amp;"_"&amp;B97,Gaussian!A:F,4,0)</f>
        <v>-0.93116128975744406</v>
      </c>
      <c r="E97" s="34">
        <f>VLOOKUP(A97&amp;"_"&amp;B97,Gaussian!A:F,5,0)</f>
        <v>-0.93105840792261096</v>
      </c>
      <c r="F97" s="66">
        <f t="shared" si="8"/>
        <v>2.0315549898052981E-2</v>
      </c>
      <c r="G97" s="46">
        <f t="shared" si="9"/>
        <v>-2.4354994222312881E-2</v>
      </c>
      <c r="H97" s="46">
        <f t="shared" si="10"/>
        <v>-0.38047505208248811</v>
      </c>
      <c r="I97" s="46">
        <f t="shared" si="11"/>
        <v>0.83880838541582126</v>
      </c>
      <c r="J97" s="46">
        <f t="shared" si="7"/>
        <v>2.7738867164316138E-4</v>
      </c>
    </row>
    <row r="98" spans="1:10" x14ac:dyDescent="0.25">
      <c r="A98" s="21">
        <f t="shared" si="6"/>
        <v>4</v>
      </c>
      <c r="B98" s="22">
        <v>89</v>
      </c>
      <c r="D98" s="66">
        <f>VLOOKUP(A98&amp;"_"&amp;B98,Gaussian!A:F,4,0)</f>
        <v>0.91199003330805295</v>
      </c>
      <c r="E98" s="34">
        <f>VLOOKUP(A98&amp;"_"&amp;B98,Gaussian!A:F,5,0)</f>
        <v>0.91216723948644696</v>
      </c>
      <c r="F98" s="66">
        <f t="shared" si="8"/>
        <v>2.2884857954684173E-2</v>
      </c>
      <c r="G98" s="46">
        <f t="shared" si="9"/>
        <v>-2.7003553787647998E-2</v>
      </c>
      <c r="H98" s="46">
        <f t="shared" si="10"/>
        <v>-0.44507166307837387</v>
      </c>
      <c r="I98" s="46">
        <f t="shared" si="11"/>
        <v>0.90861332974504028</v>
      </c>
      <c r="J98" s="46">
        <f t="shared" si="7"/>
        <v>2.7969837294010761E-4</v>
      </c>
    </row>
    <row r="99" spans="1:10" x14ac:dyDescent="0.25">
      <c r="A99" s="21">
        <f t="shared" si="6"/>
        <v>4</v>
      </c>
      <c r="B99" s="22">
        <v>90</v>
      </c>
      <c r="D99" s="66">
        <f>VLOOKUP(A99&amp;"_"&amp;B99,Gaussian!A:F,4,0)</f>
        <v>-0.51628114574347195</v>
      </c>
      <c r="E99" s="34">
        <f>VLOOKUP(A99&amp;"_"&amp;B99,Gaussian!A:F,5,0)</f>
        <v>-0.51581749451840397</v>
      </c>
      <c r="F99" s="66">
        <f t="shared" si="8"/>
        <v>2.0133154679084803E-2</v>
      </c>
      <c r="G99" s="46">
        <f t="shared" si="9"/>
        <v>-2.433160434974678E-2</v>
      </c>
      <c r="H99" s="46">
        <f t="shared" si="10"/>
        <v>-0.3766502850081247</v>
      </c>
      <c r="I99" s="46">
        <f t="shared" si="11"/>
        <v>0.84540028500812436</v>
      </c>
      <c r="J99" s="46">
        <f t="shared" si="7"/>
        <v>2.819927274412335E-4</v>
      </c>
    </row>
    <row r="100" spans="1:10" x14ac:dyDescent="0.25">
      <c r="A100" s="21">
        <f t="shared" si="6"/>
        <v>4</v>
      </c>
      <c r="B100" s="22">
        <v>91</v>
      </c>
      <c r="D100" s="66">
        <f>VLOOKUP(A100&amp;"_"&amp;B100,Gaussian!A:F,4,0)</f>
        <v>-0.449511020202151</v>
      </c>
      <c r="E100" s="34">
        <f>VLOOKUP(A100&amp;"_"&amp;B100,Gaussian!A:F,5,0)</f>
        <v>-0.45075133678863599</v>
      </c>
      <c r="F100" s="66">
        <f t="shared" si="8"/>
        <v>2.1505603982872594E-2</v>
      </c>
      <c r="G100" s="46">
        <f t="shared" si="9"/>
        <v>-2.5784303058497778E-2</v>
      </c>
      <c r="H100" s="46">
        <f t="shared" si="10"/>
        <v>-0.41130550065052324</v>
      </c>
      <c r="I100" s="46">
        <f t="shared" si="11"/>
        <v>0.88526383398385622</v>
      </c>
      <c r="J100" s="46">
        <f t="shared" si="7"/>
        <v>2.8427183711822793E-4</v>
      </c>
    </row>
    <row r="101" spans="1:10" x14ac:dyDescent="0.25">
      <c r="A101" s="21">
        <f t="shared" si="6"/>
        <v>4</v>
      </c>
      <c r="B101" s="22">
        <v>92</v>
      </c>
      <c r="D101" s="66">
        <f>VLOOKUP(A101&amp;"_"&amp;B101,Gaussian!A:F,4,0)</f>
        <v>1.45081176011402</v>
      </c>
      <c r="E101" s="34">
        <f>VLOOKUP(A101&amp;"_"&amp;B101,Gaussian!A:F,5,0)</f>
        <v>1.450552105948</v>
      </c>
      <c r="F101" s="66">
        <f t="shared" si="8"/>
        <v>2.2685590911569749E-2</v>
      </c>
      <c r="G101" s="46">
        <f t="shared" si="9"/>
        <v>-2.7045028254016654E-2</v>
      </c>
      <c r="H101" s="46">
        <f t="shared" si="10"/>
        <v>-0.44114199754853345</v>
      </c>
      <c r="I101" s="46">
        <f t="shared" si="11"/>
        <v>0.92030866421519975</v>
      </c>
      <c r="J101" s="46">
        <f t="shared" si="7"/>
        <v>2.8653580326522949E-4</v>
      </c>
    </row>
    <row r="102" spans="1:10" x14ac:dyDescent="0.25">
      <c r="A102" s="21">
        <f t="shared" si="6"/>
        <v>4</v>
      </c>
      <c r="B102" s="22">
        <v>93</v>
      </c>
      <c r="D102" s="66">
        <f>VLOOKUP(A102&amp;"_"&amp;B102,Gaussian!A:F,4,0)</f>
        <v>-1.7070297979817199</v>
      </c>
      <c r="E102" s="34">
        <f>VLOOKUP(A102&amp;"_"&amp;B102,Gaussian!A:F,5,0)</f>
        <v>-1.70673586884981</v>
      </c>
      <c r="F102" s="66">
        <f t="shared" si="8"/>
        <v>1.8381820338478322E-2</v>
      </c>
      <c r="G102" s="46">
        <f t="shared" si="9"/>
        <v>-2.2822478160109377E-2</v>
      </c>
      <c r="H102" s="46">
        <f t="shared" si="10"/>
        <v>-0.33383451085120375</v>
      </c>
      <c r="I102" s="46">
        <f t="shared" si="11"/>
        <v>0.8182095108512033</v>
      </c>
      <c r="J102" s="46">
        <f t="shared" si="7"/>
        <v>2.8878472650332846E-4</v>
      </c>
    </row>
    <row r="103" spans="1:10" x14ac:dyDescent="0.25">
      <c r="A103" s="21">
        <f t="shared" si="6"/>
        <v>4</v>
      </c>
      <c r="B103" s="22">
        <v>94</v>
      </c>
      <c r="D103" s="66">
        <f>VLOOKUP(A103&amp;"_"&amp;B103,Gaussian!A:F,4,0)</f>
        <v>-6.6640610917006501E-2</v>
      </c>
      <c r="E103" s="34">
        <f>VLOOKUP(A103&amp;"_"&amp;B103,Gaussian!A:F,5,0)</f>
        <v>-6.7448613320402306E-2</v>
      </c>
      <c r="F103" s="66">
        <f t="shared" si="8"/>
        <v>2.3191134711506477E-2</v>
      </c>
      <c r="G103" s="46">
        <f t="shared" si="9"/>
        <v>-2.7713488630689221E-2</v>
      </c>
      <c r="H103" s="46">
        <f t="shared" si="10"/>
        <v>-0.45442460835696935</v>
      </c>
      <c r="I103" s="46">
        <f t="shared" si="11"/>
        <v>0.94400794169030222</v>
      </c>
      <c r="J103" s="46">
        <f t="shared" si="7"/>
        <v>2.9101870678503895E-4</v>
      </c>
    </row>
    <row r="104" spans="1:10" x14ac:dyDescent="0.25">
      <c r="A104" s="21">
        <f t="shared" si="6"/>
        <v>4</v>
      </c>
      <c r="B104" s="22">
        <v>95</v>
      </c>
      <c r="D104" s="66">
        <f>VLOOKUP(A104&amp;"_"&amp;B104,Gaussian!A:F,4,0)</f>
        <v>0.24344759962054</v>
      </c>
      <c r="E104" s="34">
        <f>VLOOKUP(A104&amp;"_"&amp;B104,Gaussian!A:F,5,0)</f>
        <v>0.243012462450202</v>
      </c>
      <c r="F104" s="66">
        <f t="shared" si="8"/>
        <v>2.3259735642096591E-2</v>
      </c>
      <c r="G104" s="46">
        <f t="shared" si="9"/>
        <v>-2.7864254738298403E-2</v>
      </c>
      <c r="H104" s="46">
        <f t="shared" si="10"/>
        <v>-0.4566298135217895</v>
      </c>
      <c r="I104" s="46">
        <f t="shared" si="11"/>
        <v>0.95142148018845574</v>
      </c>
      <c r="J104" s="46">
        <f t="shared" si="7"/>
        <v>2.9323784339874127E-4</v>
      </c>
    </row>
    <row r="105" spans="1:10" x14ac:dyDescent="0.25">
      <c r="A105" s="21">
        <f t="shared" si="6"/>
        <v>4</v>
      </c>
      <c r="B105" s="22">
        <v>96</v>
      </c>
      <c r="D105" s="66">
        <f>VLOOKUP(A105&amp;"_"&amp;B105,Gaussian!A:F,4,0)</f>
        <v>0.94536874220733003</v>
      </c>
      <c r="E105" s="34">
        <f>VLOOKUP(A105&amp;"_"&amp;B105,Gaussian!A:F,5,0)</f>
        <v>0.94371795446018403</v>
      </c>
      <c r="F105" s="66">
        <f t="shared" si="8"/>
        <v>2.2433007977686187E-2</v>
      </c>
      <c r="G105" s="46">
        <f t="shared" si="9"/>
        <v>-2.7120154846165416E-2</v>
      </c>
      <c r="H105" s="46">
        <f t="shared" si="10"/>
        <v>-0.43645632970831194</v>
      </c>
      <c r="I105" s="46">
        <f t="shared" si="11"/>
        <v>0.9364563297083115</v>
      </c>
      <c r="J105" s="46">
        <f t="shared" si="7"/>
        <v>2.9544223497309462E-4</v>
      </c>
    </row>
    <row r="106" spans="1:10" x14ac:dyDescent="0.25">
      <c r="A106" s="21">
        <f t="shared" si="6"/>
        <v>4</v>
      </c>
      <c r="B106" s="22">
        <v>97</v>
      </c>
      <c r="D106" s="66">
        <f>VLOOKUP(A106&amp;"_"&amp;B106,Gaussian!A:F,4,0)</f>
        <v>1.96750025975415</v>
      </c>
      <c r="E106" s="34">
        <f>VLOOKUP(A106&amp;"_"&amp;B106,Gaussian!A:F,5,0)</f>
        <v>1.96670882624682</v>
      </c>
      <c r="F106" s="66">
        <f t="shared" si="8"/>
        <v>1.9589269989023335E-2</v>
      </c>
      <c r="G106" s="46">
        <f t="shared" si="9"/>
        <v>-2.4359500795119601E-2</v>
      </c>
      <c r="H106" s="46">
        <f t="shared" si="10"/>
        <v>-0.36562605081703775</v>
      </c>
      <c r="I106" s="46">
        <f t="shared" si="11"/>
        <v>0.87083438415037062</v>
      </c>
      <c r="J106" s="46">
        <f t="shared" si="7"/>
        <v>2.976319794814208E-4</v>
      </c>
    </row>
    <row r="107" spans="1:10" x14ac:dyDescent="0.25">
      <c r="A107" s="21">
        <f t="shared" si="6"/>
        <v>4</v>
      </c>
      <c r="B107" s="22">
        <v>98</v>
      </c>
      <c r="D107" s="66">
        <f>VLOOKUP(A107&amp;"_"&amp;B107,Gaussian!A:F,4,0)</f>
        <v>0.32395907915587902</v>
      </c>
      <c r="E107" s="34">
        <f>VLOOKUP(A107&amp;"_"&amp;B107,Gaussian!A:F,5,0)</f>
        <v>0.32421510582998198</v>
      </c>
      <c r="F107" s="66">
        <f t="shared" si="8"/>
        <v>1.3806426970639192E-2</v>
      </c>
      <c r="G107" s="46">
        <f t="shared" si="9"/>
        <v>-1.8660191503665682E-2</v>
      </c>
      <c r="H107" s="46">
        <f t="shared" si="10"/>
        <v>-0.22102978357540642</v>
      </c>
      <c r="I107" s="46">
        <f t="shared" si="11"/>
        <v>0.73144645024207255</v>
      </c>
      <c r="J107" s="46">
        <f t="shared" si="7"/>
        <v>2.998071742460582E-4</v>
      </c>
    </row>
    <row r="108" spans="1:10" x14ac:dyDescent="0.25">
      <c r="A108" s="21">
        <f t="shared" si="6"/>
        <v>4</v>
      </c>
      <c r="B108" s="22">
        <v>99</v>
      </c>
      <c r="D108" s="66">
        <f>VLOOKUP(A108&amp;"_"&amp;B108,Gaussian!A:F,4,0)</f>
        <v>1.25754408215296</v>
      </c>
      <c r="E108" s="34">
        <f>VLOOKUP(A108&amp;"_"&amp;B108,Gaussian!A:F,5,0)</f>
        <v>1.2572000458641499</v>
      </c>
      <c r="F108" s="66">
        <f t="shared" si="8"/>
        <v>1.2776046751108647E-2</v>
      </c>
      <c r="G108" s="46">
        <f t="shared" si="9"/>
        <v>-1.7713788477849143E-2</v>
      </c>
      <c r="H108" s="46">
        <f t="shared" si="10"/>
        <v>-0.19504588421410601</v>
      </c>
      <c r="I108" s="46">
        <f t="shared" si="11"/>
        <v>0.7106708842141054</v>
      </c>
      <c r="J108" s="46">
        <f t="shared" si="7"/>
        <v>3.0196791594268795E-4</v>
      </c>
    </row>
    <row r="109" spans="1:10" x14ac:dyDescent="0.25">
      <c r="A109" s="21">
        <f t="shared" si="6"/>
        <v>4</v>
      </c>
      <c r="B109" s="22">
        <v>100</v>
      </c>
      <c r="D109" s="66">
        <f>VLOOKUP(A109&amp;"_"&amp;B109,Gaussian!A:F,4,0)</f>
        <v>1.3344869267203801</v>
      </c>
      <c r="E109" s="34">
        <f>VLOOKUP(A109&amp;"_"&amp;B109,Gaussian!A:F,5,0)</f>
        <v>1.3346358820173401</v>
      </c>
      <c r="F109" s="66">
        <f t="shared" si="8"/>
        <v>9.0599241529146397E-3</v>
      </c>
      <c r="G109" s="46">
        <f t="shared" si="9"/>
        <v>-1.4082080270728051E-2</v>
      </c>
      <c r="H109" s="46">
        <f t="shared" si="10"/>
        <v>-0.10168629075383533</v>
      </c>
      <c r="I109" s="46">
        <f t="shared" si="11"/>
        <v>0.62251962408716799</v>
      </c>
      <c r="J109" s="46">
        <f t="shared" si="7"/>
        <v>3.0411430060462997E-4</v>
      </c>
    </row>
    <row r="110" spans="1:10" x14ac:dyDescent="0.25">
      <c r="A110" s="21">
        <f t="shared" si="6"/>
        <v>4</v>
      </c>
      <c r="B110" s="22">
        <v>101</v>
      </c>
      <c r="D110" s="66">
        <f>VLOOKUP(A110&amp;"_"&amp;B110,Gaussian!A:F,4,0)</f>
        <v>-0.84465788575410405</v>
      </c>
      <c r="E110" s="34">
        <f>VLOOKUP(A110&amp;"_"&amp;B110,Gaussian!A:F,5,0)</f>
        <v>-0.84435920299403899</v>
      </c>
      <c r="F110" s="66">
        <f t="shared" si="8"/>
        <v>5.1326461032587855E-3</v>
      </c>
      <c r="G110" s="46">
        <f t="shared" si="9"/>
        <v>-1.0239647592793905E-2</v>
      </c>
      <c r="H110" s="46">
        <f t="shared" si="10"/>
        <v>-2.7738257906626818E-3</v>
      </c>
      <c r="I110" s="46">
        <f t="shared" si="11"/>
        <v>0.52881549245732862</v>
      </c>
      <c r="J110" s="46">
        <f t="shared" si="7"/>
        <v>3.062464236271114E-4</v>
      </c>
    </row>
    <row r="111" spans="1:10" x14ac:dyDescent="0.25">
      <c r="A111" s="21">
        <f t="shared" si="6"/>
        <v>4</v>
      </c>
      <c r="B111" s="22">
        <v>102</v>
      </c>
      <c r="D111" s="66">
        <f>VLOOKUP(A111&amp;"_"&amp;B111,Gaussian!A:F,4,0)</f>
        <v>0.229776868650371</v>
      </c>
      <c r="E111" s="34">
        <f>VLOOKUP(A111&amp;"_"&amp;B111,Gaussian!A:F,5,0)</f>
        <v>0.23018473334737499</v>
      </c>
      <c r="F111" s="66">
        <f t="shared" si="8"/>
        <v>7.4978314503974857E-3</v>
      </c>
      <c r="G111" s="46">
        <f t="shared" si="9"/>
        <v>-1.2690103127920689E-2</v>
      </c>
      <c r="H111" s="46">
        <f t="shared" si="10"/>
        <v>-6.1127591338155034E-2</v>
      </c>
      <c r="I111" s="46">
        <f t="shared" si="11"/>
        <v>0.59237759133815426</v>
      </c>
      <c r="J111" s="46">
        <f t="shared" si="7"/>
        <v>3.083643797715065E-4</v>
      </c>
    </row>
    <row r="112" spans="1:10" x14ac:dyDescent="0.25">
      <c r="A112" s="21">
        <f t="shared" si="6"/>
        <v>4</v>
      </c>
      <c r="B112" s="22">
        <v>103</v>
      </c>
      <c r="D112" s="66">
        <f>VLOOKUP(A112&amp;"_"&amp;B112,Gaussian!A:F,4,0)</f>
        <v>-0.23974372822031301</v>
      </c>
      <c r="E112" s="34">
        <f>VLOOKUP(A112&amp;"_"&amp;B112,Gaussian!A:F,5,0)</f>
        <v>-0.24009725488404501</v>
      </c>
      <c r="F112" s="66">
        <f t="shared" si="8"/>
        <v>6.7580163135809992E-3</v>
      </c>
      <c r="G112" s="46">
        <f t="shared" si="9"/>
        <v>-1.2035976882919573E-2</v>
      </c>
      <c r="H112" s="46">
        <f t="shared" si="10"/>
        <v>-4.1940707550383247E-2</v>
      </c>
      <c r="I112" s="46">
        <f t="shared" si="11"/>
        <v>0.57839904088371574</v>
      </c>
      <c r="J112" s="46">
        <f t="shared" si="7"/>
        <v>3.1046826316954805E-4</v>
      </c>
    </row>
    <row r="113" spans="1:10" x14ac:dyDescent="0.25">
      <c r="A113" s="21">
        <f t="shared" si="6"/>
        <v>4</v>
      </c>
      <c r="B113" s="22">
        <v>104</v>
      </c>
      <c r="D113" s="66">
        <f>VLOOKUP(A113&amp;"_"&amp;B113,Gaussian!A:F,4,0)</f>
        <v>0.84968890283931597</v>
      </c>
      <c r="E113" s="34">
        <f>VLOOKUP(A113&amp;"_"&amp;B113,Gaussian!A:F,5,0)</f>
        <v>0.84808194356044198</v>
      </c>
      <c r="F113" s="66">
        <f t="shared" si="8"/>
        <v>7.3756418798192527E-3</v>
      </c>
      <c r="G113" s="46">
        <f t="shared" si="9"/>
        <v>-1.2739703983923033E-2</v>
      </c>
      <c r="H113" s="46">
        <f t="shared" si="10"/>
        <v>-5.6638554136781857E-2</v>
      </c>
      <c r="I113" s="46">
        <f t="shared" si="11"/>
        <v>0.59830522080344761</v>
      </c>
      <c r="J113" s="46">
        <f t="shared" si="7"/>
        <v>3.1255816732751111E-4</v>
      </c>
    </row>
    <row r="114" spans="1:10" x14ac:dyDescent="0.25">
      <c r="A114" s="21">
        <f t="shared" si="6"/>
        <v>4</v>
      </c>
      <c r="B114" s="22">
        <v>105</v>
      </c>
      <c r="D114" s="66">
        <f>VLOOKUP(A114&amp;"_"&amp;B114,Gaussian!A:F,4,0)</f>
        <v>1.03748268766734</v>
      </c>
      <c r="E114" s="34">
        <f>VLOOKUP(A114&amp;"_"&amp;B114,Gaussian!A:F,5,0)</f>
        <v>1.0385962828254101</v>
      </c>
      <c r="F114" s="66">
        <f t="shared" si="8"/>
        <v>4.8547910159330628E-3</v>
      </c>
      <c r="G114" s="46">
        <f t="shared" si="9"/>
        <v>-1.0305361288057049E-2</v>
      </c>
      <c r="H114" s="46">
        <f t="shared" si="10"/>
        <v>7.2866271275994071E-3</v>
      </c>
      <c r="I114" s="46">
        <f t="shared" si="11"/>
        <v>0.53958837287239969</v>
      </c>
      <c r="J114" s="46">
        <f t="shared" si="7"/>
        <v>3.1463418513036904E-4</v>
      </c>
    </row>
    <row r="115" spans="1:10" x14ac:dyDescent="0.25">
      <c r="A115" s="21">
        <f t="shared" si="6"/>
        <v>4</v>
      </c>
      <c r="B115" s="22">
        <v>106</v>
      </c>
      <c r="D115" s="66">
        <f>VLOOKUP(A115&amp;"_"&amp;B115,Gaussian!A:F,4,0)</f>
        <v>-0.78218538581515096</v>
      </c>
      <c r="E115" s="34">
        <f>VLOOKUP(A115&amp;"_"&amp;B115,Gaussian!A:F,5,0)</f>
        <v>-0.78244814339448598</v>
      </c>
      <c r="F115" s="66">
        <f t="shared" si="8"/>
        <v>1.7929325370968847E-3</v>
      </c>
      <c r="G115" s="46">
        <f t="shared" si="9"/>
        <v>-7.3304116516074514E-3</v>
      </c>
      <c r="H115" s="46">
        <f t="shared" si="10"/>
        <v>8.4764657419805475E-2</v>
      </c>
      <c r="I115" s="46">
        <f t="shared" si="11"/>
        <v>0.46731867591352694</v>
      </c>
      <c r="J115" s="46">
        <f t="shared" si="7"/>
        <v>3.1669640884592146E-4</v>
      </c>
    </row>
    <row r="116" spans="1:10" x14ac:dyDescent="0.25">
      <c r="A116" s="21">
        <f t="shared" si="6"/>
        <v>4</v>
      </c>
      <c r="B116" s="22">
        <v>107</v>
      </c>
      <c r="D116" s="66">
        <f>VLOOKUP(A116&amp;"_"&amp;B116,Gaussian!A:F,4,0)</f>
        <v>-0.117194559924724</v>
      </c>
      <c r="E116" s="34">
        <f>VLOOKUP(A116&amp;"_"&amp;B116,Gaussian!A:F,5,0)</f>
        <v>-0.117055249713006</v>
      </c>
      <c r="F116" s="66">
        <f t="shared" si="8"/>
        <v>3.9890743728063132E-3</v>
      </c>
      <c r="G116" s="46">
        <f t="shared" si="9"/>
        <v>-9.6138570956136576E-3</v>
      </c>
      <c r="H116" s="46">
        <f t="shared" si="10"/>
        <v>3.0919456204401063E-2</v>
      </c>
      <c r="I116" s="46">
        <f t="shared" si="11"/>
        <v>0.52637221046226468</v>
      </c>
      <c r="J116" s="46">
        <f t="shared" si="7"/>
        <v>3.1874493012889511E-4</v>
      </c>
    </row>
    <row r="117" spans="1:10" x14ac:dyDescent="0.25">
      <c r="A117" s="21">
        <f t="shared" si="6"/>
        <v>4</v>
      </c>
      <c r="B117" s="22">
        <v>108</v>
      </c>
      <c r="D117" s="66">
        <f>VLOOKUP(A117&amp;"_"&amp;B117,Gaussian!A:F,4,0)</f>
        <v>2.0651983268528502</v>
      </c>
      <c r="E117" s="34">
        <f>VLOOKUP(A117&amp;"_"&amp;B117,Gaussian!A:F,5,0)</f>
        <v>2.0641182587712801</v>
      </c>
      <c r="F117" s="66">
        <f t="shared" si="8"/>
        <v>4.2599413051668681E-3</v>
      </c>
      <c r="G117" s="46">
        <f t="shared" si="9"/>
        <v>-9.9724165437862881E-3</v>
      </c>
      <c r="H117" s="46">
        <f t="shared" si="10"/>
        <v>2.5065834031055337E-2</v>
      </c>
      <c r="I117" s="46">
        <f t="shared" si="11"/>
        <v>0.53743416596894367</v>
      </c>
      <c r="J117" s="46">
        <f t="shared" si="7"/>
        <v>3.2077984002501768E-4</v>
      </c>
    </row>
    <row r="118" spans="1:10" x14ac:dyDescent="0.25">
      <c r="A118" s="21">
        <f t="shared" si="6"/>
        <v>4</v>
      </c>
      <c r="B118" s="22">
        <v>109</v>
      </c>
      <c r="D118" s="66">
        <f>VLOOKUP(A118&amp;"_"&amp;B118,Gaussian!A:F,4,0)</f>
        <v>1.25981577865105</v>
      </c>
      <c r="E118" s="34">
        <f>VLOOKUP(A118&amp;"_"&amp;B118,Gaussian!A:F,5,0)</f>
        <v>1.2605057735602201</v>
      </c>
      <c r="F118" s="66">
        <f t="shared" si="8"/>
        <v>-1.7564565554886893E-3</v>
      </c>
      <c r="G118" s="46">
        <f t="shared" si="9"/>
        <v>-4.0440942977559031E-3</v>
      </c>
      <c r="H118" s="46">
        <f t="shared" si="10"/>
        <v>0.17671285194002923</v>
      </c>
      <c r="I118" s="46">
        <f t="shared" si="11"/>
        <v>0.39099548139330309</v>
      </c>
      <c r="J118" s="46">
        <f t="shared" si="7"/>
        <v>3.228012289750639E-4</v>
      </c>
    </row>
    <row r="119" spans="1:10" x14ac:dyDescent="0.25">
      <c r="A119" s="21">
        <f t="shared" si="6"/>
        <v>4</v>
      </c>
      <c r="B119" s="22">
        <v>110</v>
      </c>
      <c r="D119" s="66">
        <f>VLOOKUP(A119&amp;"_"&amp;B119,Gaussian!A:F,4,0)</f>
        <v>1.0093714942444501</v>
      </c>
      <c r="E119" s="34">
        <f>VLOOKUP(A119&amp;"_"&amp;B119,Gaussian!A:F,5,0)</f>
        <v>1.0099329143154001</v>
      </c>
      <c r="F119" s="66">
        <f t="shared" si="8"/>
        <v>-5.4371999564198775E-3</v>
      </c>
      <c r="G119" s="46">
        <f t="shared" si="9"/>
        <v>-4.5180385088746896E-4</v>
      </c>
      <c r="H119" s="46">
        <f t="shared" si="10"/>
        <v>0.27023639097338609</v>
      </c>
      <c r="I119" s="46">
        <f t="shared" si="11"/>
        <v>0.3026802756932796</v>
      </c>
      <c r="J119" s="46">
        <f t="shared" si="7"/>
        <v>3.2480918681887538E-4</v>
      </c>
    </row>
    <row r="120" spans="1:10" x14ac:dyDescent="0.25">
      <c r="A120" s="21">
        <f t="shared" si="6"/>
        <v>4</v>
      </c>
      <c r="B120" s="22">
        <v>111</v>
      </c>
      <c r="D120" s="66">
        <f>VLOOKUP(A120&amp;"_"&amp;B120,Gaussian!A:F,4,0)</f>
        <v>0.28586566849932299</v>
      </c>
      <c r="E120" s="34">
        <f>VLOOKUP(A120&amp;"_"&amp;B120,Gaussian!A:F,5,0)</f>
        <v>0.28668974881973402</v>
      </c>
      <c r="F120" s="66">
        <f t="shared" si="8"/>
        <v>-8.383889987046457E-3</v>
      </c>
      <c r="G120" s="46">
        <f t="shared" si="9"/>
        <v>2.4060615966510629E-3</v>
      </c>
      <c r="H120" s="46">
        <f t="shared" si="10"/>
        <v>0.34568567062934874</v>
      </c>
      <c r="I120" s="46">
        <f t="shared" si="11"/>
        <v>0.23243932937065029</v>
      </c>
      <c r="J120" s="46">
        <f t="shared" si="7"/>
        <v>3.2680380279935349E-4</v>
      </c>
    </row>
    <row r="121" spans="1:10" x14ac:dyDescent="0.25">
      <c r="A121" s="21">
        <f t="shared" si="6"/>
        <v>4</v>
      </c>
      <c r="B121" s="22">
        <v>112</v>
      </c>
      <c r="D121" s="66">
        <f>VLOOKUP(A121&amp;"_"&amp;B121,Gaussian!A:F,4,0)</f>
        <v>1.9055125747505599</v>
      </c>
      <c r="E121" s="34">
        <f>VLOOKUP(A121&amp;"_"&amp;B121,Gaussian!A:F,5,0)</f>
        <v>1.9067021116858001</v>
      </c>
      <c r="F121" s="66">
        <f t="shared" si="8"/>
        <v>-9.23675654378062E-3</v>
      </c>
      <c r="G121" s="46">
        <f t="shared" si="9"/>
        <v>3.1697376030818776E-3</v>
      </c>
      <c r="H121" s="46">
        <f t="shared" si="10"/>
        <v>0.368920414878535</v>
      </c>
      <c r="I121" s="46">
        <f t="shared" si="11"/>
        <v>0.2144129184547974</v>
      </c>
      <c r="J121" s="46">
        <f t="shared" si="7"/>
        <v>3.287851655664257E-4</v>
      </c>
    </row>
    <row r="122" spans="1:10" x14ac:dyDescent="0.25">
      <c r="A122" s="21">
        <f t="shared" si="6"/>
        <v>4</v>
      </c>
      <c r="B122" s="22">
        <v>113</v>
      </c>
      <c r="D122" s="66">
        <f>VLOOKUP(A122&amp;"_"&amp;B122,Gaussian!A:F,4,0)</f>
        <v>-1.1289212959314501</v>
      </c>
      <c r="E122" s="34">
        <f>VLOOKUP(A122&amp;"_"&amp;B122,Gaussian!A:F,5,0)</f>
        <v>-1.1283231391292201</v>
      </c>
      <c r="F122" s="66">
        <f t="shared" si="8"/>
        <v>-1.4755902920568909E-2</v>
      </c>
      <c r="G122" s="46">
        <f t="shared" si="9"/>
        <v>8.5993330759176149E-3</v>
      </c>
      <c r="H122" s="46">
        <f t="shared" si="10"/>
        <v>0.50904310629225824</v>
      </c>
      <c r="I122" s="46">
        <f t="shared" si="11"/>
        <v>7.9498560374407473E-2</v>
      </c>
      <c r="J122" s="46">
        <f t="shared" si="7"/>
        <v>3.3075336318098559E-4</v>
      </c>
    </row>
    <row r="123" spans="1:10" x14ac:dyDescent="0.25">
      <c r="A123" s="21">
        <f t="shared" si="6"/>
        <v>4</v>
      </c>
      <c r="B123" s="22">
        <v>114</v>
      </c>
      <c r="D123" s="66">
        <f>VLOOKUP(A123&amp;"_"&amp;B123,Gaussian!A:F,4,0)</f>
        <v>-1.35223376786086</v>
      </c>
      <c r="E123" s="34">
        <f>VLOOKUP(A123&amp;"_"&amp;B123,Gaussian!A:F,5,0)</f>
        <v>-1.3533023643625399</v>
      </c>
      <c r="F123" s="66">
        <f t="shared" si="8"/>
        <v>-1.1510227951269764E-2</v>
      </c>
      <c r="G123" s="46">
        <f t="shared" si="9"/>
        <v>5.2637524146948418E-3</v>
      </c>
      <c r="H123" s="46">
        <f t="shared" si="10"/>
        <v>0.43017439619643438</v>
      </c>
      <c r="I123" s="46">
        <f t="shared" si="11"/>
        <v>0.16357560380356462</v>
      </c>
      <c r="J123" s="46">
        <f t="shared" si="7"/>
        <v>3.3270848311880665E-4</v>
      </c>
    </row>
    <row r="124" spans="1:10" x14ac:dyDescent="0.25">
      <c r="A124" s="21">
        <f t="shared" si="6"/>
        <v>4</v>
      </c>
      <c r="B124" s="22">
        <v>115</v>
      </c>
      <c r="D124" s="66">
        <f>VLOOKUP(A124&amp;"_"&amp;B124,Gaussian!A:F,4,0)</f>
        <v>-0.82061644290750302</v>
      </c>
      <c r="E124" s="34">
        <f>VLOOKUP(A124&amp;"_"&amp;B124,Gaussian!A:F,5,0)</f>
        <v>-0.82029385106499897</v>
      </c>
      <c r="F124" s="66">
        <f t="shared" si="8"/>
        <v>-7.6272999639727468E-3</v>
      </c>
      <c r="G124" s="46">
        <f t="shared" si="9"/>
        <v>1.2905694656466914E-3</v>
      </c>
      <c r="H124" s="46">
        <f t="shared" si="10"/>
        <v>0.33518949662787989</v>
      </c>
      <c r="I124" s="46">
        <f t="shared" si="11"/>
        <v>0.26376883670545248</v>
      </c>
      <c r="J124" s="46">
        <f t="shared" si="7"/>
        <v>3.346506122744303E-4</v>
      </c>
    </row>
    <row r="125" spans="1:10" x14ac:dyDescent="0.25">
      <c r="A125" s="21">
        <f t="shared" si="6"/>
        <v>4</v>
      </c>
      <c r="B125" s="22">
        <v>116</v>
      </c>
      <c r="D125" s="66">
        <f>VLOOKUP(A125&amp;"_"&amp;B125,Gaussian!A:F,4,0)</f>
        <v>0.16627485933891301</v>
      </c>
      <c r="E125" s="34">
        <f>VLOOKUP(A125&amp;"_"&amp;B125,Gaussian!A:F,5,0)</f>
        <v>0.16662552285166399</v>
      </c>
      <c r="F125" s="66">
        <f t="shared" si="8"/>
        <v>-5.2937177589525196E-3</v>
      </c>
      <c r="G125" s="46">
        <f t="shared" si="9"/>
        <v>-1.1336114999921875E-3</v>
      </c>
      <c r="H125" s="46">
        <f t="shared" si="10"/>
        <v>0.27857077276778658</v>
      </c>
      <c r="I125" s="46">
        <f t="shared" si="11"/>
        <v>0.32559589389887916</v>
      </c>
      <c r="J125" s="46">
        <f t="shared" si="7"/>
        <v>3.3657983696502749E-4</v>
      </c>
    </row>
    <row r="126" spans="1:10" x14ac:dyDescent="0.25">
      <c r="A126" s="21">
        <f t="shared" si="6"/>
        <v>4</v>
      </c>
      <c r="B126" s="22">
        <v>117</v>
      </c>
      <c r="D126" s="66">
        <f>VLOOKUP(A126&amp;"_"&amp;B126,Gaussian!A:F,4,0)</f>
        <v>-0.709391347746824</v>
      </c>
      <c r="E126" s="34">
        <f>VLOOKUP(A126&amp;"_"&amp;B126,Gaussian!A:F,5,0)</f>
        <v>-0.71047254355532397</v>
      </c>
      <c r="F126" s="66">
        <f t="shared" si="8"/>
        <v>-5.8124702464921098E-3</v>
      </c>
      <c r="G126" s="46">
        <f t="shared" si="9"/>
        <v>-7.0579614781385476E-4</v>
      </c>
      <c r="H126" s="46">
        <f t="shared" si="10"/>
        <v>0.29317479378430183</v>
      </c>
      <c r="I126" s="46">
        <f t="shared" si="11"/>
        <v>0.31620020621569728</v>
      </c>
      <c r="J126" s="46">
        <f t="shared" si="7"/>
        <v>3.3849624293423532E-4</v>
      </c>
    </row>
    <row r="127" spans="1:10" x14ac:dyDescent="0.25">
      <c r="A127" s="21">
        <f t="shared" si="6"/>
        <v>4</v>
      </c>
      <c r="B127" s="22">
        <v>118</v>
      </c>
      <c r="D127" s="66">
        <f>VLOOKUP(A127&amp;"_"&amp;B127,Gaussian!A:F,4,0)</f>
        <v>0.74341119784131604</v>
      </c>
      <c r="E127" s="34">
        <f>VLOOKUP(A127&amp;"_"&amp;B127,Gaussian!A:F,5,0)</f>
        <v>0.74221244940740105</v>
      </c>
      <c r="F127" s="66">
        <f t="shared" si="8"/>
        <v>-3.8020643070944709E-3</v>
      </c>
      <c r="G127" s="46">
        <f t="shared" si="9"/>
        <v>-2.8074722196794345E-3</v>
      </c>
      <c r="H127" s="46">
        <f t="shared" si="10"/>
        <v>0.244583049753166</v>
      </c>
      <c r="I127" s="46">
        <f t="shared" si="11"/>
        <v>0.37000028358016651</v>
      </c>
      <c r="J127" s="46">
        <f t="shared" si="7"/>
        <v>3.4039991535596791E-4</v>
      </c>
    </row>
    <row r="128" spans="1:10" x14ac:dyDescent="0.25">
      <c r="A128" s="21">
        <f t="shared" si="6"/>
        <v>4</v>
      </c>
      <c r="B128" s="22">
        <v>119</v>
      </c>
      <c r="D128" s="66">
        <f>VLOOKUP(A128&amp;"_"&amp;B128,Gaussian!A:F,4,0)</f>
        <v>0.66115306354835501</v>
      </c>
      <c r="E128" s="34">
        <f>VLOOKUP(A128&amp;"_"&amp;B128,Gaussian!A:F,5,0)</f>
        <v>0.66102333269818403</v>
      </c>
      <c r="F128" s="66">
        <f t="shared" si="8"/>
        <v>-5.9852250830665001E-3</v>
      </c>
      <c r="G128" s="46">
        <f t="shared" si="9"/>
        <v>-7.1590924179143543E-4</v>
      </c>
      <c r="H128" s="46">
        <f t="shared" si="10"/>
        <v>0.30083829831886588</v>
      </c>
      <c r="I128" s="46">
        <f t="shared" si="11"/>
        <v>0.31895336834779997</v>
      </c>
      <c r="J128" s="46">
        <f t="shared" si="7"/>
        <v>3.4229093883820187E-4</v>
      </c>
    </row>
    <row r="129" spans="1:10" x14ac:dyDescent="0.25">
      <c r="A129" s="21">
        <f t="shared" si="6"/>
        <v>4</v>
      </c>
      <c r="B129" s="22">
        <v>120</v>
      </c>
      <c r="D129" s="66">
        <f>VLOOKUP(A129&amp;"_"&amp;B129,Gaussian!A:F,4,0)</f>
        <v>-0.35672364373893201</v>
      </c>
      <c r="E129" s="34">
        <f>VLOOKUP(A129&amp;"_"&amp;B129,Gaussian!A:F,5,0)</f>
        <v>-0.35667955195074402</v>
      </c>
      <c r="F129" s="66">
        <f t="shared" si="8"/>
        <v>-7.9274516578593298E-3</v>
      </c>
      <c r="G129" s="46">
        <f t="shared" si="9"/>
        <v>1.13439715498781E-3</v>
      </c>
      <c r="H129" s="46">
        <f t="shared" si="10"/>
        <v>0.35115707738743113</v>
      </c>
      <c r="I129" s="46">
        <f t="shared" si="11"/>
        <v>0.2738429226125681</v>
      </c>
      <c r="J129" s="46">
        <f t="shared" si="7"/>
        <v>3.441693974267365E-4</v>
      </c>
    </row>
    <row r="130" spans="1:10" x14ac:dyDescent="0.25">
      <c r="A130" s="21">
        <f t="shared" si="6"/>
        <v>4</v>
      </c>
      <c r="B130" s="22">
        <v>121</v>
      </c>
      <c r="D130" s="66">
        <f>VLOOKUP(A130&amp;"_"&amp;B130,Gaussian!A:F,4,0)</f>
        <v>6.1949724807941503E-2</v>
      </c>
      <c r="E130" s="34">
        <f>VLOOKUP(A130&amp;"_"&amp;B130,Gaussian!A:F,5,0)</f>
        <v>6.1975096782278499E-2</v>
      </c>
      <c r="F130" s="66">
        <f t="shared" si="8"/>
        <v>-6.9305608967946001E-3</v>
      </c>
      <c r="G130" s="46">
        <f t="shared" si="9"/>
        <v>4.526907620130164E-5</v>
      </c>
      <c r="H130" s="46">
        <f t="shared" si="10"/>
        <v>0.32801693258672576</v>
      </c>
      <c r="I130" s="46">
        <f t="shared" si="11"/>
        <v>0.30219140074660683</v>
      </c>
      <c r="J130" s="46">
        <f t="shared" si="7"/>
        <v>3.4603537460892945E-4</v>
      </c>
    </row>
    <row r="131" spans="1:10" x14ac:dyDescent="0.25">
      <c r="A131" s="21">
        <f t="shared" si="6"/>
        <v>4</v>
      </c>
      <c r="B131" s="22">
        <v>122</v>
      </c>
      <c r="D131" s="66">
        <f>VLOOKUP(A131&amp;"_"&amp;B131,Gaussian!A:F,4,0)</f>
        <v>1.2081786283984299</v>
      </c>
      <c r="E131" s="34">
        <f>VLOOKUP(A131&amp;"_"&amp;B131,Gaussian!A:F,5,0)</f>
        <v>1.20819962843147</v>
      </c>
      <c r="F131" s="66">
        <f t="shared" si="8"/>
        <v>-7.1438374304181014E-3</v>
      </c>
      <c r="G131" s="46">
        <f t="shared" si="9"/>
        <v>1.6599634748753242E-4</v>
      </c>
      <c r="H131" s="46">
        <f t="shared" si="10"/>
        <v>0.33509193554015348</v>
      </c>
      <c r="I131" s="46">
        <f t="shared" si="11"/>
        <v>0.30032473112651248</v>
      </c>
      <c r="J131" s="46">
        <f t="shared" si="7"/>
        <v>3.4788895331740703E-4</v>
      </c>
    </row>
    <row r="132" spans="1:10" x14ac:dyDescent="0.25">
      <c r="A132" s="21">
        <f t="shared" si="6"/>
        <v>4</v>
      </c>
      <c r="B132" s="22">
        <v>123</v>
      </c>
      <c r="D132" s="66">
        <f>VLOOKUP(A132&amp;"_"&amp;B132,Gaussian!A:F,4,0)</f>
        <v>0.59576102966036404</v>
      </c>
      <c r="E132" s="34">
        <f>VLOOKUP(A132&amp;"_"&amp;B132,Gaussian!A:F,5,0)</f>
        <v>0.59548545950284204</v>
      </c>
      <c r="F132" s="66">
        <f t="shared" si="8"/>
        <v>-1.0660069700854686E-2</v>
      </c>
      <c r="G132" s="46">
        <f t="shared" si="9"/>
        <v>3.5893725612695651E-3</v>
      </c>
      <c r="H132" s="46">
        <f t="shared" si="10"/>
        <v>0.42488888424869348</v>
      </c>
      <c r="I132" s="46">
        <f t="shared" si="11"/>
        <v>0.21573611575130586</v>
      </c>
      <c r="J132" s="46">
        <f t="shared" si="7"/>
        <v>3.4973021593375045E-4</v>
      </c>
    </row>
    <row r="133" spans="1:10" x14ac:dyDescent="0.25">
      <c r="A133" s="21">
        <f t="shared" si="6"/>
        <v>4</v>
      </c>
      <c r="B133" s="22">
        <v>124</v>
      </c>
      <c r="D133" s="66">
        <f>VLOOKUP(A133&amp;"_"&amp;B133,Gaussian!A:F,4,0)</f>
        <v>0.97777036617314395</v>
      </c>
      <c r="E133" s="34">
        <f>VLOOKUP(A133&amp;"_"&amp;B133,Gaussian!A:F,5,0)</f>
        <v>0.97814472229737903</v>
      </c>
      <c r="F133" s="66">
        <f t="shared" si="8"/>
        <v>-1.2399096437019471E-2</v>
      </c>
      <c r="G133" s="46">
        <f t="shared" si="9"/>
        <v>5.2352415522980682E-3</v>
      </c>
      <c r="H133" s="46">
        <f t="shared" si="10"/>
        <v>0.47048839977124762</v>
      </c>
      <c r="I133" s="46">
        <f t="shared" si="11"/>
        <v>0.17534493356208503</v>
      </c>
      <c r="J133" s="46">
        <f t="shared" si="7"/>
        <v>3.5155924429215669E-4</v>
      </c>
    </row>
    <row r="134" spans="1:10" x14ac:dyDescent="0.25">
      <c r="A134" s="21">
        <f t="shared" si="6"/>
        <v>4</v>
      </c>
      <c r="B134" s="22">
        <v>125</v>
      </c>
      <c r="D134" s="66">
        <f>VLOOKUP(A134&amp;"_"&amp;B134,Gaussian!A:F,4,0)</f>
        <v>1.9440093532640199</v>
      </c>
      <c r="E134" s="34">
        <f>VLOOKUP(A134&amp;"_"&amp;B134,Gaussian!A:F,5,0)</f>
        <v>1.9435819606287099</v>
      </c>
      <c r="F134" s="66">
        <f t="shared" si="8"/>
        <v>-1.5235443011906834E-2</v>
      </c>
      <c r="G134" s="46">
        <f t="shared" si="9"/>
        <v>7.9781337552698259E-3</v>
      </c>
      <c r="H134" s="46">
        <f t="shared" si="10"/>
        <v>0.54365706445237727</v>
      </c>
      <c r="I134" s="46">
        <f t="shared" si="11"/>
        <v>0.10738460221428874</v>
      </c>
      <c r="J134" s="46">
        <f t="shared" si="7"/>
        <v>3.5337611968307608E-4</v>
      </c>
    </row>
    <row r="135" spans="1:10" x14ac:dyDescent="0.25">
      <c r="A135" s="21">
        <f t="shared" si="6"/>
        <v>4</v>
      </c>
      <c r="B135" s="22">
        <v>126</v>
      </c>
      <c r="D135" s="66">
        <f>VLOOKUP(A135&amp;"_"&amp;B135,Gaussian!A:F,4,0)</f>
        <v>-1.5095900677426299</v>
      </c>
      <c r="E135" s="34">
        <f>VLOOKUP(A135&amp;"_"&amp;B135,Gaussian!A:F,5,0)</f>
        <v>-1.51142689097017</v>
      </c>
      <c r="F135" s="66">
        <f t="shared" si="8"/>
        <v>-2.0844990870611528E-2</v>
      </c>
      <c r="G135" s="46">
        <f t="shared" si="9"/>
        <v>1.3493935633176057E-2</v>
      </c>
      <c r="H135" s="46">
        <f t="shared" si="10"/>
        <v>0.68655802154581047</v>
      </c>
      <c r="I135" s="46">
        <f t="shared" si="11"/>
        <v>-3.0308021545811109E-2</v>
      </c>
      <c r="J135" s="46">
        <f t="shared" si="7"/>
        <v>3.5518092285682522E-4</v>
      </c>
    </row>
    <row r="136" spans="1:10" x14ac:dyDescent="0.25">
      <c r="A136" s="21">
        <f t="shared" si="6"/>
        <v>4</v>
      </c>
      <c r="B136" s="22">
        <v>127</v>
      </c>
      <c r="D136" s="66">
        <f>VLOOKUP(A136&amp;"_"&amp;B136,Gaussian!A:F,4,0)</f>
        <v>0.14632713095707001</v>
      </c>
      <c r="E136" s="34">
        <f>VLOOKUP(A136&amp;"_"&amp;B136,Gaussian!A:F,5,0)</f>
        <v>0.14583387185786301</v>
      </c>
      <c r="F136" s="66">
        <f t="shared" si="8"/>
        <v>-1.6479019068584098E-2</v>
      </c>
      <c r="G136" s="46">
        <f t="shared" si="9"/>
        <v>9.0339312158827668E-3</v>
      </c>
      <c r="H136" s="46">
        <f t="shared" si="10"/>
        <v>0.58021690921532798</v>
      </c>
      <c r="I136" s="46">
        <f t="shared" si="11"/>
        <v>8.1241424118004654E-2</v>
      </c>
      <c r="J136" s="46">
        <f t="shared" si="7"/>
        <v>3.5697373402717537E-4</v>
      </c>
    </row>
    <row r="137" spans="1:10" x14ac:dyDescent="0.25">
      <c r="A137" s="21">
        <f t="shared" ref="A137:A200" si="12">iteration</f>
        <v>4</v>
      </c>
      <c r="B137" s="22">
        <v>128</v>
      </c>
      <c r="D137" s="66">
        <f>VLOOKUP(A137&amp;"_"&amp;B137,Gaussian!A:F,4,0)</f>
        <v>1.7719134792242299</v>
      </c>
      <c r="E137" s="34">
        <f>VLOOKUP(A137&amp;"_"&amp;B137,Gaussian!A:F,5,0)</f>
        <v>1.77463556450086</v>
      </c>
      <c r="F137" s="66">
        <f t="shared" si="8"/>
        <v>-1.6904010890501503E-2</v>
      </c>
      <c r="G137" s="46">
        <f t="shared" si="9"/>
        <v>9.3646087193240135E-3</v>
      </c>
      <c r="H137" s="46">
        <f t="shared" si="10"/>
        <v>0.59338132693797085</v>
      </c>
      <c r="I137" s="46">
        <f t="shared" si="11"/>
        <v>7.3285339728695081E-2</v>
      </c>
      <c r="J137" s="46">
        <f t="shared" ref="J137:J200" si="13">sigma*sigma/4/alpha*(1-EXP(-2*alpha*delta*B137))</f>
        <v>3.5875463287491835E-4</v>
      </c>
    </row>
    <row r="138" spans="1:10" x14ac:dyDescent="0.25">
      <c r="A138" s="21">
        <f t="shared" si="12"/>
        <v>4</v>
      </c>
      <c r="B138" s="22">
        <v>129</v>
      </c>
      <c r="D138" s="66">
        <f>VLOOKUP(A138&amp;"_"&amp;B138,Gaussian!A:F,4,0)</f>
        <v>-0.78445218108413906</v>
      </c>
      <c r="E138" s="34">
        <f>VLOOKUP(A138&amp;"_"&amp;B138,Gaussian!A:F,5,0)</f>
        <v>-0.78400477480020203</v>
      </c>
      <c r="F138" s="66">
        <f t="shared" ref="F138:F201" si="14">F137*EXP(-alpha*delta)-SQRT(2*$B$1)*E137-sigma*sigma/2/alpha/alpha*(1-EXP(-alpha*delta))*(1-EXP(-2*alpha*B137*delta)*EXP(-alpha*delta))</f>
        <v>-2.2022003543669084E-2</v>
      </c>
      <c r="G138" s="46">
        <f t="shared" ref="G138:G201" si="15">G137*EXP(-alpha*delta)+SQRT(2*$B$1)*E137-sigma*sigma/2/alpha/alpha*(1-EXP(-alpha*delta))*(1-EXP(-2*alpha*B137*delta)*EXP(-alpha*delta))</f>
        <v>1.4388010239224263E-2</v>
      </c>
      <c r="H138" s="46">
        <f t="shared" ref="H138:H201" si="16">H137+sigma*sigma/2/alpha/alpha*delta+sigma/alpha*SQRT(delta)*D137</f>
        <v>0.72386233413099188</v>
      </c>
      <c r="I138" s="46">
        <f t="shared" ref="I138:I201" si="17">I137+sigma*sigma/2/alpha/alpha*delta-sigma/alpha*SQRT(delta)*D137</f>
        <v>-5.1987334130992671E-2</v>
      </c>
      <c r="J138" s="46">
        <f t="shared" si="13"/>
        <v>3.6052369855140695E-4</v>
      </c>
    </row>
    <row r="139" spans="1:10" x14ac:dyDescent="0.25">
      <c r="A139" s="21">
        <f t="shared" si="12"/>
        <v>4</v>
      </c>
      <c r="B139" s="22">
        <v>130</v>
      </c>
      <c r="D139" s="66">
        <f>VLOOKUP(A139&amp;"_"&amp;B139,Gaussian!A:F,4,0)</f>
        <v>-2.17664044241959E-2</v>
      </c>
      <c r="E139" s="34">
        <f>VLOOKUP(A139&amp;"_"&amp;B139,Gaussian!A:F,5,0)</f>
        <v>-2.36693482725472E-2</v>
      </c>
      <c r="F139" s="66">
        <f t="shared" si="14"/>
        <v>-1.974939273721936E-2</v>
      </c>
      <c r="G139" s="46">
        <f t="shared" si="15"/>
        <v>1.2020536330615368E-2</v>
      </c>
      <c r="H139" s="46">
        <f t="shared" si="16"/>
        <v>0.66985354105824391</v>
      </c>
      <c r="I139" s="46">
        <f t="shared" si="17"/>
        <v>7.2297922750885826E-3</v>
      </c>
      <c r="J139" s="46">
        <f t="shared" si="13"/>
        <v>3.6228100968207377E-4</v>
      </c>
    </row>
    <row r="140" spans="1:10" x14ac:dyDescent="0.25">
      <c r="A140" s="21">
        <f t="shared" si="12"/>
        <v>4</v>
      </c>
      <c r="B140" s="22">
        <v>131</v>
      </c>
      <c r="D140" s="66">
        <f>VLOOKUP(A140&amp;"_"&amp;B140,Gaussian!A:F,4,0)</f>
        <v>-1.71744691475589</v>
      </c>
      <c r="E140" s="34">
        <f>VLOOKUP(A140&amp;"_"&amp;B140,Gaussian!A:F,5,0)</f>
        <v>-1.7184392252613401</v>
      </c>
      <c r="F140" s="66">
        <f t="shared" si="14"/>
        <v>-1.9675882339160677E-2</v>
      </c>
      <c r="G140" s="46">
        <f t="shared" si="15"/>
        <v>1.1851895665201112E-2</v>
      </c>
      <c r="H140" s="46">
        <f t="shared" si="16"/>
        <v>0.67088685279321059</v>
      </c>
      <c r="I140" s="46">
        <f t="shared" si="17"/>
        <v>1.1404813873455219E-2</v>
      </c>
      <c r="J140" s="46">
        <f t="shared" si="13"/>
        <v>3.6402664436992492E-4</v>
      </c>
    </row>
    <row r="141" spans="1:10" x14ac:dyDescent="0.25">
      <c r="A141" s="21">
        <f t="shared" si="12"/>
        <v>4</v>
      </c>
      <c r="B141" s="22">
        <v>132</v>
      </c>
      <c r="D141" s="66">
        <f>VLOOKUP(A141&amp;"_"&amp;B141,Gaussian!A:F,4,0)</f>
        <v>1.27446812902103</v>
      </c>
      <c r="E141" s="34">
        <f>VLOOKUP(A141&amp;"_"&amp;B141,Gaussian!A:F,5,0)</f>
        <v>1.27422219099832</v>
      </c>
      <c r="F141" s="66">
        <f t="shared" si="14"/>
        <v>-1.4718669484275738E-2</v>
      </c>
      <c r="G141" s="46">
        <f t="shared" si="15"/>
        <v>6.7992901395694831E-3</v>
      </c>
      <c r="H141" s="46">
        <f t="shared" si="16"/>
        <v>0.54954496464072655</v>
      </c>
      <c r="I141" s="46">
        <f t="shared" si="17"/>
        <v>0.13795503535927256</v>
      </c>
      <c r="J141" s="46">
        <f t="shared" si="13"/>
        <v>3.6576068019901161E-4</v>
      </c>
    </row>
    <row r="142" spans="1:10" x14ac:dyDescent="0.25">
      <c r="A142" s="21">
        <f t="shared" si="12"/>
        <v>4</v>
      </c>
      <c r="B142" s="22">
        <v>133</v>
      </c>
      <c r="D142" s="66">
        <f>VLOOKUP(A142&amp;"_"&amp;B142,Gaussian!A:F,4,0)</f>
        <v>0.207352973464555</v>
      </c>
      <c r="E142" s="34">
        <f>VLOOKUP(A142&amp;"_"&amp;B142,Gaussian!A:F,5,0)</f>
        <v>0.20732062382619701</v>
      </c>
      <c r="F142" s="66">
        <f t="shared" si="14"/>
        <v>-1.8402931627689821E-2</v>
      </c>
      <c r="G142" s="46">
        <f t="shared" si="15"/>
        <v>1.0387901929072404E-2</v>
      </c>
      <c r="H142" s="46">
        <f t="shared" si="16"/>
        <v>0.64412594597787942</v>
      </c>
      <c r="I142" s="46">
        <f t="shared" si="17"/>
        <v>4.8582387355452922E-2</v>
      </c>
      <c r="J142" s="46">
        <f t="shared" si="13"/>
        <v>3.6748319423787843E-4</v>
      </c>
    </row>
    <row r="143" spans="1:10" x14ac:dyDescent="0.25">
      <c r="A143" s="21">
        <f t="shared" si="12"/>
        <v>4</v>
      </c>
      <c r="B143" s="22">
        <v>134</v>
      </c>
      <c r="D143" s="66">
        <f>VLOOKUP(A143&amp;"_"&amp;B143,Gaussian!A:F,4,0)</f>
        <v>1.37340856236124</v>
      </c>
      <c r="E143" s="34">
        <f>VLOOKUP(A143&amp;"_"&amp;B143,Gaussian!A:F,5,0)</f>
        <v>1.37484827596843</v>
      </c>
      <c r="F143" s="66">
        <f t="shared" si="14"/>
        <v>-1.9000465471955202E-2</v>
      </c>
      <c r="G143" s="46">
        <f t="shared" si="15"/>
        <v>1.08895324152195E-2</v>
      </c>
      <c r="H143" s="46">
        <f t="shared" si="16"/>
        <v>0.66169452452542488</v>
      </c>
      <c r="I143" s="46">
        <f t="shared" si="17"/>
        <v>3.6222142141240816E-2</v>
      </c>
      <c r="J143" s="46">
        <f t="shared" si="13"/>
        <v>3.6919426304298842E-4</v>
      </c>
    </row>
    <row r="144" spans="1:10" x14ac:dyDescent="0.25">
      <c r="A144" s="21">
        <f t="shared" si="12"/>
        <v>4</v>
      </c>
      <c r="B144" s="22">
        <v>135</v>
      </c>
      <c r="D144" s="66">
        <f>VLOOKUP(A144&amp;"_"&amp;B144,Gaussian!A:F,4,0)</f>
        <v>-0.82714734922927302</v>
      </c>
      <c r="E144" s="34">
        <f>VLOOKUP(A144&amp;"_"&amp;B144,Gaussian!A:F,5,0)</f>
        <v>-0.82786309333097996</v>
      </c>
      <c r="F144" s="66">
        <f t="shared" si="14"/>
        <v>-2.2961047153806133E-2</v>
      </c>
      <c r="G144" s="46">
        <f t="shared" si="15"/>
        <v>1.4753962372740259E-2</v>
      </c>
      <c r="H144" s="46">
        <f t="shared" si="16"/>
        <v>0.76341591659041641</v>
      </c>
      <c r="I144" s="46">
        <f t="shared" si="17"/>
        <v>-6.0290916590417368E-2</v>
      </c>
      <c r="J144" s="46">
        <f t="shared" si="13"/>
        <v>3.7089396266212548E-4</v>
      </c>
    </row>
    <row r="145" spans="1:10" x14ac:dyDescent="0.25">
      <c r="A145" s="21">
        <f t="shared" si="12"/>
        <v>4</v>
      </c>
      <c r="B145" s="22">
        <v>136</v>
      </c>
      <c r="D145" s="66">
        <f>VLOOKUP(A145&amp;"_"&amp;B145,Gaussian!A:F,4,0)</f>
        <v>0.96956481467582101</v>
      </c>
      <c r="E145" s="34">
        <f>VLOOKUP(A145&amp;"_"&amp;B145,Gaussian!A:F,5,0)</f>
        <v>0.97124212134592003</v>
      </c>
      <c r="F145" s="66">
        <f t="shared" si="14"/>
        <v>-2.0560633831538777E-2</v>
      </c>
      <c r="G145" s="46">
        <f t="shared" si="15"/>
        <v>1.2257153557268988E-2</v>
      </c>
      <c r="H145" s="46">
        <f t="shared" si="16"/>
        <v>0.70632586516495732</v>
      </c>
      <c r="I145" s="46">
        <f t="shared" si="17"/>
        <v>2.0074681683750623E-3</v>
      </c>
      <c r="J145" s="46">
        <f t="shared" si="13"/>
        <v>3.7258236863777508E-4</v>
      </c>
    </row>
    <row r="146" spans="1:10" x14ac:dyDescent="0.25">
      <c r="A146" s="21">
        <f t="shared" si="12"/>
        <v>4</v>
      </c>
      <c r="B146" s="22">
        <v>137</v>
      </c>
      <c r="D146" s="66">
        <f>VLOOKUP(A146&amp;"_"&amp;B146,Gaussian!A:F,4,0)</f>
        <v>-0.50831632657701198</v>
      </c>
      <c r="E146" s="34">
        <f>VLOOKUP(A146&amp;"_"&amp;B146,Gaussian!A:F,5,0)</f>
        <v>-0.50754235362718902</v>
      </c>
      <c r="F146" s="66">
        <f t="shared" si="14"/>
        <v>-2.3353414024928923E-2</v>
      </c>
      <c r="G146" s="46">
        <f t="shared" si="15"/>
        <v>1.4953299045565424E-2</v>
      </c>
      <c r="H146" s="46">
        <f t="shared" si="16"/>
        <v>0.77890234517535828</v>
      </c>
      <c r="I146" s="46">
        <f t="shared" si="17"/>
        <v>-6.5360678508692621E-2</v>
      </c>
      <c r="J146" s="46">
        <f t="shared" si="13"/>
        <v>3.7425955601048033E-4</v>
      </c>
    </row>
    <row r="147" spans="1:10" x14ac:dyDescent="0.25">
      <c r="A147" s="21">
        <f t="shared" si="12"/>
        <v>4</v>
      </c>
      <c r="B147" s="22">
        <v>138</v>
      </c>
      <c r="D147" s="66">
        <f>VLOOKUP(A147&amp;"_"&amp;B147,Gaussian!A:F,4,0)</f>
        <v>0.31220702916410997</v>
      </c>
      <c r="E147" s="34">
        <f>VLOOKUP(A147&amp;"_"&amp;B147,Gaussian!A:F,5,0)</f>
        <v>0.31296925964504502</v>
      </c>
      <c r="F147" s="66">
        <f t="shared" si="14"/>
        <v>-2.1875400446245339E-2</v>
      </c>
      <c r="G147" s="46">
        <f t="shared" si="15"/>
        <v>1.3378416066828856E-2</v>
      </c>
      <c r="H147" s="46">
        <f t="shared" si="16"/>
        <v>0.74482194084418496</v>
      </c>
      <c r="I147" s="46">
        <f t="shared" si="17"/>
        <v>-2.6071940844186001E-2</v>
      </c>
      <c r="J147" s="46">
        <f t="shared" si="13"/>
        <v>3.7592559932217863E-4</v>
      </c>
    </row>
    <row r="148" spans="1:10" x14ac:dyDescent="0.25">
      <c r="A148" s="21">
        <f t="shared" si="12"/>
        <v>4</v>
      </c>
      <c r="B148" s="22">
        <v>139</v>
      </c>
      <c r="D148" s="66">
        <f>VLOOKUP(A148&amp;"_"&amp;B148,Gaussian!A:F,4,0)</f>
        <v>0.31590100099963497</v>
      </c>
      <c r="E148" s="34">
        <f>VLOOKUP(A148&amp;"_"&amp;B148,Gaussian!A:F,5,0)</f>
        <v>0.31749591133383698</v>
      </c>
      <c r="F148" s="66">
        <f t="shared" si="14"/>
        <v>-2.2767252459590312E-2</v>
      </c>
      <c r="G148" s="46">
        <f t="shared" si="15"/>
        <v>1.4173168462337318E-2</v>
      </c>
      <c r="H148" s="46">
        <f t="shared" si="16"/>
        <v>0.76995770905220062</v>
      </c>
      <c r="I148" s="46">
        <f t="shared" si="17"/>
        <v>-4.5999375718868363E-2</v>
      </c>
      <c r="J148" s="46">
        <f t="shared" si="13"/>
        <v>3.7758057261951346E-4</v>
      </c>
    </row>
    <row r="149" spans="1:10" x14ac:dyDescent="0.25">
      <c r="A149" s="21">
        <f t="shared" si="12"/>
        <v>4</v>
      </c>
      <c r="B149" s="22">
        <v>140</v>
      </c>
      <c r="D149" s="66">
        <f>VLOOKUP(A149&amp;"_"&amp;B149,Gaussian!A:F,4,0)</f>
        <v>0.18955184165050401</v>
      </c>
      <c r="E149" s="34">
        <f>VLOOKUP(A149&amp;"_"&amp;B149,Gaussian!A:F,5,0)</f>
        <v>0.18887988418769799</v>
      </c>
      <c r="F149" s="66">
        <f t="shared" si="14"/>
        <v>-2.3669456604641554E-2</v>
      </c>
      <c r="G149" s="46">
        <f t="shared" si="15"/>
        <v>1.4978047209486083E-2</v>
      </c>
      <c r="H149" s="46">
        <f t="shared" si="16"/>
        <v>0.79536006671441872</v>
      </c>
      <c r="I149" s="46">
        <f t="shared" si="17"/>
        <v>-6.6193400047753134E-2</v>
      </c>
      <c r="J149" s="46">
        <f t="shared" si="13"/>
        <v>3.7922454945712607E-4</v>
      </c>
    </row>
    <row r="150" spans="1:10" x14ac:dyDescent="0.25">
      <c r="A150" s="21">
        <f t="shared" si="12"/>
        <v>4</v>
      </c>
      <c r="B150" s="22">
        <v>141</v>
      </c>
      <c r="D150" s="66">
        <f>VLOOKUP(A150&amp;"_"&amp;B150,Gaussian!A:F,4,0)</f>
        <v>1.37239350441879</v>
      </c>
      <c r="E150" s="34">
        <f>VLOOKUP(A150&amp;"_"&amp;B150,Gaussian!A:F,5,0)</f>
        <v>1.37262851832528</v>
      </c>
      <c r="F150" s="66">
        <f t="shared" si="14"/>
        <v>-2.4198266495010848E-2</v>
      </c>
      <c r="G150" s="46">
        <f t="shared" si="15"/>
        <v>1.5409310320440779E-2</v>
      </c>
      <c r="H150" s="46">
        <f t="shared" si="16"/>
        <v>0.81164395923137378</v>
      </c>
      <c r="I150" s="46">
        <f t="shared" si="17"/>
        <v>-7.7268959231374945E-2</v>
      </c>
      <c r="J150" s="46">
        <f t="shared" si="13"/>
        <v>3.8085760290092435E-4</v>
      </c>
    </row>
    <row r="151" spans="1:10" x14ac:dyDescent="0.25">
      <c r="A151" s="21">
        <f t="shared" si="12"/>
        <v>4</v>
      </c>
      <c r="B151" s="22">
        <v>142</v>
      </c>
      <c r="D151" s="66">
        <f>VLOOKUP(A151&amp;"_"&amp;B151,Gaussian!A:F,4,0)</f>
        <v>-0.76484763191471905</v>
      </c>
      <c r="E151" s="34">
        <f>VLOOKUP(A151&amp;"_"&amp;B151,Gaussian!A:F,5,0)</f>
        <v>-0.76472469355865502</v>
      </c>
      <c r="F151" s="66">
        <f t="shared" si="14"/>
        <v>-2.8137087990377199E-2</v>
      </c>
      <c r="G151" s="46">
        <f t="shared" si="15"/>
        <v>1.9250368014562987E-2</v>
      </c>
      <c r="H151" s="46">
        <f t="shared" si="16"/>
        <v>0.91329209579932569</v>
      </c>
      <c r="I151" s="46">
        <f t="shared" si="17"/>
        <v>-0.17370876246599354</v>
      </c>
      <c r="J151" s="46">
        <f t="shared" si="13"/>
        <v>3.8247980553132998E-4</v>
      </c>
    </row>
    <row r="152" spans="1:10" x14ac:dyDescent="0.25">
      <c r="A152" s="21">
        <f t="shared" si="12"/>
        <v>4</v>
      </c>
      <c r="B152" s="22">
        <v>143</v>
      </c>
      <c r="D152" s="66">
        <f>VLOOKUP(A152&amp;"_"&amp;B152,Gaussian!A:F,4,0)</f>
        <v>1.26316582042814</v>
      </c>
      <c r="E152" s="34">
        <f>VLOOKUP(A152&amp;"_"&amp;B152,Gaussian!A:F,5,0)</f>
        <v>1.2649332276018701</v>
      </c>
      <c r="F152" s="66">
        <f t="shared" si="14"/>
        <v>-2.5903332773685776E-2</v>
      </c>
      <c r="G152" s="46">
        <f t="shared" si="15"/>
        <v>1.6918636295899552E-2</v>
      </c>
      <c r="H152" s="46">
        <f t="shared" si="16"/>
        <v>0.86069813919411597</v>
      </c>
      <c r="I152" s="46">
        <f t="shared" si="17"/>
        <v>-0.11590647252745054</v>
      </c>
      <c r="J152" s="46">
        <f t="shared" si="13"/>
        <v>3.8409122944650496E-4</v>
      </c>
    </row>
    <row r="153" spans="1:10" x14ac:dyDescent="0.25">
      <c r="A153" s="21">
        <f t="shared" si="12"/>
        <v>4</v>
      </c>
      <c r="B153" s="22">
        <v>144</v>
      </c>
      <c r="D153" s="66">
        <f>VLOOKUP(A153&amp;"_"&amp;B153,Gaussian!A:F,4,0)</f>
        <v>-1.7926376463674301</v>
      </c>
      <c r="E153" s="34">
        <f>VLOOKUP(A153&amp;"_"&amp;B153,Gaussian!A:F,5,0)</f>
        <v>-1.7922799021411999</v>
      </c>
      <c r="F153" s="66">
        <f t="shared" si="14"/>
        <v>-2.9526644331735005E-2</v>
      </c>
      <c r="G153" s="46">
        <f t="shared" si="15"/>
        <v>2.0443762934058005E-2</v>
      </c>
      <c r="H153" s="46">
        <f t="shared" si="16"/>
        <v>0.95446344666769778</v>
      </c>
      <c r="I153" s="46">
        <f t="shared" si="17"/>
        <v>-0.204463446667699</v>
      </c>
      <c r="J153" s="46">
        <f t="shared" si="13"/>
        <v>3.8569194626555497E-4</v>
      </c>
    </row>
    <row r="154" spans="1:10" x14ac:dyDescent="0.25">
      <c r="A154" s="21">
        <f t="shared" si="12"/>
        <v>4</v>
      </c>
      <c r="B154" s="22">
        <v>145</v>
      </c>
      <c r="D154" s="66">
        <f>VLOOKUP(A154&amp;"_"&amp;B154,Gaussian!A:F,4,0)</f>
        <v>1.7155671524207401</v>
      </c>
      <c r="E154" s="34">
        <f>VLOOKUP(A154&amp;"_"&amp;B154,Gaussian!A:F,5,0)</f>
        <v>1.7160825350757201</v>
      </c>
      <c r="F154" s="66">
        <f t="shared" si="14"/>
        <v>-2.4327438245017288E-2</v>
      </c>
      <c r="G154" s="46">
        <f t="shared" si="15"/>
        <v>1.5146167754333622E-2</v>
      </c>
      <c r="H154" s="46">
        <f t="shared" si="16"/>
        <v>0.82769513487315283</v>
      </c>
      <c r="I154" s="46">
        <f t="shared" si="17"/>
        <v>-7.2486801539820733E-2</v>
      </c>
      <c r="J154" s="46">
        <f t="shared" si="13"/>
        <v>3.872820271317134E-4</v>
      </c>
    </row>
    <row r="155" spans="1:10" x14ac:dyDescent="0.25">
      <c r="A155" s="21">
        <f t="shared" si="12"/>
        <v>4</v>
      </c>
      <c r="B155" s="22">
        <v>146</v>
      </c>
      <c r="D155" s="66">
        <f>VLOOKUP(A155&amp;"_"&amp;B155,Gaussian!A:F,4,0)</f>
        <v>1.76500039510883</v>
      </c>
      <c r="E155" s="34">
        <f>VLOOKUP(A155&amp;"_"&amp;B155,Gaussian!A:F,5,0)</f>
        <v>1.76589268258599</v>
      </c>
      <c r="F155" s="66">
        <f t="shared" si="14"/>
        <v>-2.9256711476232555E-2</v>
      </c>
      <c r="G155" s="46">
        <f t="shared" si="15"/>
        <v>1.9976851926507257E-2</v>
      </c>
      <c r="H155" s="46">
        <f t="shared" si="16"/>
        <v>0.9541096961976937</v>
      </c>
      <c r="I155" s="46">
        <f t="shared" si="17"/>
        <v>-0.19369302953102829</v>
      </c>
      <c r="J155" s="46">
        <f t="shared" si="13"/>
        <v>3.8886154271550264E-4</v>
      </c>
    </row>
    <row r="156" spans="1:10" x14ac:dyDescent="0.25">
      <c r="A156" s="21">
        <f t="shared" si="12"/>
        <v>4</v>
      </c>
      <c r="B156" s="22">
        <v>147</v>
      </c>
      <c r="D156" s="66">
        <f>VLOOKUP(A156&amp;"_"&amp;B156,Gaussian!A:F,4,0)</f>
        <v>-0.18955135549761501</v>
      </c>
      <c r="E156" s="34">
        <f>VLOOKUP(A156&amp;"_"&amp;B156,Gaussian!A:F,5,0)</f>
        <v>-0.18869706285751101</v>
      </c>
      <c r="F156" s="66">
        <f t="shared" si="14"/>
        <v>-3.4313393284563565E-2</v>
      </c>
      <c r="G156" s="46">
        <f t="shared" si="15"/>
        <v>2.4934748879402991E-2</v>
      </c>
      <c r="H156" s="46">
        <f t="shared" si="16"/>
        <v>1.0840917945188453</v>
      </c>
      <c r="I156" s="46">
        <f t="shared" si="17"/>
        <v>-0.31846679451884652</v>
      </c>
      <c r="J156" s="46">
        <f t="shared" si="13"/>
        <v>3.9043056321787527E-4</v>
      </c>
    </row>
    <row r="157" spans="1:10" x14ac:dyDescent="0.25">
      <c r="A157" s="21">
        <f t="shared" si="12"/>
        <v>4</v>
      </c>
      <c r="B157" s="22">
        <v>148</v>
      </c>
      <c r="D157" s="66">
        <f>VLOOKUP(A157&amp;"_"&amp;B157,Gaussian!A:F,4,0)</f>
        <v>0.61725391123512197</v>
      </c>
      <c r="E157" s="34">
        <f>VLOOKUP(A157&amp;"_"&amp;B157,Gaussian!A:F,5,0)</f>
        <v>0.61601527667342704</v>
      </c>
      <c r="F157" s="66">
        <f t="shared" si="14"/>
        <v>-3.3720484145407917E-2</v>
      </c>
      <c r="G157" s="46">
        <f t="shared" si="15"/>
        <v>2.4242863220900464E-2</v>
      </c>
      <c r="H157" s="46">
        <f t="shared" si="16"/>
        <v>1.0730162704202861</v>
      </c>
      <c r="I157" s="46">
        <f t="shared" si="17"/>
        <v>-0.30218293708695404</v>
      </c>
      <c r="J157" s="46">
        <f t="shared" si="13"/>
        <v>3.9198915837333417E-4</v>
      </c>
    </row>
    <row r="158" spans="1:10" x14ac:dyDescent="0.25">
      <c r="A158" s="21">
        <f t="shared" si="12"/>
        <v>4</v>
      </c>
      <c r="B158" s="22">
        <v>149</v>
      </c>
      <c r="D158" s="66">
        <f>VLOOKUP(A158&amp;"_"&amp;B158,Gaussian!A:F,4,0)</f>
        <v>-0.70472952728256599</v>
      </c>
      <c r="E158" s="34">
        <f>VLOOKUP(A158&amp;"_"&amp;B158,Gaussian!A:F,5,0)</f>
        <v>-0.70478211153427806</v>
      </c>
      <c r="F158" s="66">
        <f t="shared" si="14"/>
        <v>-3.5448944677302897E-2</v>
      </c>
      <c r="G158" s="46">
        <f t="shared" si="15"/>
        <v>2.5872159665138068E-2</v>
      </c>
      <c r="H158" s="46">
        <f t="shared" si="16"/>
        <v>1.1201669010631963</v>
      </c>
      <c r="I158" s="46">
        <f t="shared" si="17"/>
        <v>-0.34412523439653075</v>
      </c>
      <c r="J158" s="46">
        <f t="shared" si="13"/>
        <v>3.9353739745303181E-4</v>
      </c>
    </row>
    <row r="159" spans="1:10" x14ac:dyDescent="0.25">
      <c r="A159" s="21">
        <f t="shared" si="12"/>
        <v>4</v>
      </c>
      <c r="B159" s="22">
        <v>150</v>
      </c>
      <c r="D159" s="66">
        <f>VLOOKUP(A159&amp;"_"&amp;B159,Gaussian!A:F,4,0)</f>
        <v>-2.5423673489101501</v>
      </c>
      <c r="E159" s="34">
        <f>VLOOKUP(A159&amp;"_"&amp;B159,Gaussian!A:F,5,0)</f>
        <v>-2.5420517574715502</v>
      </c>
      <c r="F159" s="66">
        <f t="shared" si="14"/>
        <v>-3.3365442253101361E-2</v>
      </c>
      <c r="G159" s="46">
        <f t="shared" si="15"/>
        <v>2.3689309643965276E-2</v>
      </c>
      <c r="H159" s="46">
        <f t="shared" si="16"/>
        <v>1.0719115949445546</v>
      </c>
      <c r="I159" s="46">
        <f t="shared" si="17"/>
        <v>-0.29066159494455568</v>
      </c>
      <c r="J159" s="46">
        <f t="shared" si="13"/>
        <v>3.9507534926784852E-4</v>
      </c>
    </row>
    <row r="160" spans="1:10" x14ac:dyDescent="0.25">
      <c r="A160" s="21">
        <f t="shared" si="12"/>
        <v>4</v>
      </c>
      <c r="B160" s="22">
        <v>151</v>
      </c>
      <c r="D160" s="66">
        <f>VLOOKUP(A160&amp;"_"&amp;B160,Gaussian!A:F,4,0)</f>
        <v>-0.50349178736501998</v>
      </c>
      <c r="E160" s="34">
        <f>VLOOKUP(A160&amp;"_"&amp;B160,Gaussian!A:F,5,0)</f>
        <v>-0.50345638208889099</v>
      </c>
      <c r="F160" s="66">
        <f t="shared" si="14"/>
        <v>-2.5994215001327457E-2</v>
      </c>
      <c r="G160" s="46">
        <f t="shared" si="15"/>
        <v>1.6218555308572802E-2</v>
      </c>
      <c r="H160" s="46">
        <f t="shared" si="16"/>
        <v>0.8910362024521975</v>
      </c>
      <c r="I160" s="46">
        <f t="shared" si="17"/>
        <v>-0.10457786911886521</v>
      </c>
      <c r="J160" s="46">
        <f t="shared" si="13"/>
        <v>3.966030821714517E-4</v>
      </c>
    </row>
    <row r="161" spans="1:10" x14ac:dyDescent="0.25">
      <c r="A161" s="21">
        <f t="shared" si="12"/>
        <v>4</v>
      </c>
      <c r="B161" s="22">
        <v>152</v>
      </c>
      <c r="D161" s="66">
        <f>VLOOKUP(A161&amp;"_"&amp;B161,Gaussian!A:F,4,0)</f>
        <v>-0.62453423632524996</v>
      </c>
      <c r="E161" s="34">
        <f>VLOOKUP(A161&amp;"_"&amp;B161,Gaussian!A:F,5,0)</f>
        <v>-0.62486039107153402</v>
      </c>
      <c r="F161" s="66">
        <f t="shared" si="14"/>
        <v>-2.4522894309634415E-2</v>
      </c>
      <c r="G161" s="46">
        <f t="shared" si="15"/>
        <v>1.4647532033222964E-2</v>
      </c>
      <c r="H161" s="46">
        <f t="shared" si="16"/>
        <v>0.85730397924761914</v>
      </c>
      <c r="I161" s="46">
        <f t="shared" si="17"/>
        <v>-6.5637312580953538E-2</v>
      </c>
      <c r="J161" s="46">
        <f t="shared" si="13"/>
        <v>3.9812066406333293E-4</v>
      </c>
    </row>
    <row r="162" spans="1:10" x14ac:dyDescent="0.25">
      <c r="A162" s="21">
        <f t="shared" si="12"/>
        <v>4</v>
      </c>
      <c r="B162" s="22">
        <v>153</v>
      </c>
      <c r="D162" s="66">
        <f>VLOOKUP(A162&amp;"_"&amp;B162,Gaussian!A:F,4,0)</f>
        <v>-0.67179532211924498</v>
      </c>
      <c r="E162" s="34">
        <f>VLOOKUP(A162&amp;"_"&amp;B162,Gaussian!A:F,5,0)</f>
        <v>-0.675081441683684</v>
      </c>
      <c r="F162" s="66">
        <f t="shared" si="14"/>
        <v>-2.2706841632784157E-2</v>
      </c>
      <c r="G162" s="46">
        <f t="shared" si="15"/>
        <v>1.273160522349989E-2</v>
      </c>
      <c r="H162" s="46">
        <f t="shared" si="16"/>
        <v>0.81483626973172074</v>
      </c>
      <c r="I162" s="46">
        <f t="shared" si="17"/>
        <v>-1.7961269731721817E-2</v>
      </c>
      <c r="J162" s="46">
        <f t="shared" si="13"/>
        <v>3.9962816239182602E-4</v>
      </c>
    </row>
    <row r="163" spans="1:10" x14ac:dyDescent="0.25">
      <c r="A163" s="21">
        <f t="shared" si="12"/>
        <v>4</v>
      </c>
      <c r="B163" s="22">
        <v>154</v>
      </c>
      <c r="D163" s="66">
        <f>VLOOKUP(A163&amp;"_"&amp;B163,Gaussian!A:F,4,0)</f>
        <v>1.11994628341841</v>
      </c>
      <c r="E163" s="34">
        <f>VLOOKUP(A163&amp;"_"&amp;B163,Gaussian!A:F,5,0)</f>
        <v>1.11939608756889</v>
      </c>
      <c r="F163" s="66">
        <f t="shared" si="14"/>
        <v>-2.075234798903635E-2</v>
      </c>
      <c r="G163" s="46">
        <f t="shared" si="15"/>
        <v>1.0677069812967325E-2</v>
      </c>
      <c r="H163" s="46">
        <f t="shared" si="16"/>
        <v>0.76895778514015267</v>
      </c>
      <c r="I163" s="46">
        <f t="shared" si="17"/>
        <v>3.3125548193179526E-2</v>
      </c>
      <c r="J163" s="46">
        <f t="shared" si="13"/>
        <v>4.01125644157105E-4</v>
      </c>
    </row>
    <row r="164" spans="1:10" x14ac:dyDescent="0.25">
      <c r="A164" s="21">
        <f t="shared" si="12"/>
        <v>4</v>
      </c>
      <c r="B164" s="22">
        <v>155</v>
      </c>
      <c r="D164" s="66">
        <f>VLOOKUP(A164&amp;"_"&amp;B164,Gaussian!A:F,4,0)</f>
        <v>-8.3732744833845504E-2</v>
      </c>
      <c r="E164" s="34">
        <f>VLOOKUP(A164&amp;"_"&amp;B164,Gaussian!A:F,5,0)</f>
        <v>-8.4529045173317496E-2</v>
      </c>
      <c r="F164" s="66">
        <f t="shared" si="14"/>
        <v>-2.3976195531530846E-2</v>
      </c>
      <c r="G164" s="46">
        <f t="shared" si="15"/>
        <v>1.3800711834817899E-2</v>
      </c>
      <c r="H164" s="46">
        <f t="shared" si="16"/>
        <v>0.85238711283301183</v>
      </c>
      <c r="I164" s="46">
        <f t="shared" si="17"/>
        <v>-4.5095446166346295E-2</v>
      </c>
      <c r="J164" s="46">
        <f t="shared" si="13"/>
        <v>4.0261317591416129E-4</v>
      </c>
    </row>
    <row r="165" spans="1:10" x14ac:dyDescent="0.25">
      <c r="A165" s="21">
        <f t="shared" si="12"/>
        <v>4</v>
      </c>
      <c r="B165" s="22">
        <v>156</v>
      </c>
      <c r="D165" s="66">
        <f>VLOOKUP(A165&amp;"_"&amp;B165,Gaussian!A:F,4,0)</f>
        <v>3.7312620529383699E-4</v>
      </c>
      <c r="E165" s="34">
        <f>VLOOKUP(A165&amp;"_"&amp;B165,Gaussian!A:F,5,0)</f>
        <v>-1.7381136259716401E-3</v>
      </c>
      <c r="F165" s="66">
        <f t="shared" si="14"/>
        <v>-2.3719913344676279E-2</v>
      </c>
      <c r="G165" s="46">
        <f t="shared" si="15"/>
        <v>1.3444064218526694E-2</v>
      </c>
      <c r="H165" s="46">
        <f t="shared" si="16"/>
        <v>0.84894838915345261</v>
      </c>
      <c r="I165" s="46">
        <f t="shared" si="17"/>
        <v>-3.6448389153453761E-2</v>
      </c>
      <c r="J165" s="46">
        <f t="shared" si="13"/>
        <v>4.0409082377576241E-4</v>
      </c>
    </row>
    <row r="166" spans="1:10" x14ac:dyDescent="0.25">
      <c r="A166" s="21">
        <f t="shared" si="12"/>
        <v>4</v>
      </c>
      <c r="B166" s="22">
        <v>157</v>
      </c>
      <c r="D166" s="66">
        <f>VLOOKUP(A166&amp;"_"&amp;B166,Gaussian!A:F,4,0)</f>
        <v>-0.57412269185718501</v>
      </c>
      <c r="E166" s="34">
        <f>VLOOKUP(A166&amp;"_"&amp;B166,Gaussian!A:F,5,0)</f>
        <v>-0.57374943228106401</v>
      </c>
      <c r="F166" s="66">
        <f t="shared" si="14"/>
        <v>-2.3703328113727832E-2</v>
      </c>
      <c r="G166" s="46">
        <f t="shared" si="15"/>
        <v>1.3326957459692089E-2</v>
      </c>
      <c r="H166" s="46">
        <f t="shared" si="16"/>
        <v>0.85157948388450277</v>
      </c>
      <c r="I166" s="46">
        <f t="shared" si="17"/>
        <v>-3.3871150551170612E-2</v>
      </c>
      <c r="J166" s="46">
        <f t="shared" si="13"/>
        <v>4.0555865341538987E-4</v>
      </c>
    </row>
    <row r="167" spans="1:10" x14ac:dyDescent="0.25">
      <c r="A167" s="21">
        <f t="shared" si="12"/>
        <v>4</v>
      </c>
      <c r="B167" s="22">
        <v>158</v>
      </c>
      <c r="D167" s="66">
        <f>VLOOKUP(A167&amp;"_"&amp;B167,Gaussian!A:F,4,0)</f>
        <v>-0.98458819405211095</v>
      </c>
      <c r="E167" s="34">
        <f>VLOOKUP(A167&amp;"_"&amp;B167,Gaussian!A:F,5,0)</f>
        <v>-0.98241273854483802</v>
      </c>
      <c r="F167" s="66">
        <f t="shared" si="14"/>
        <v>-2.2038535321278349E-2</v>
      </c>
      <c r="G167" s="46">
        <f t="shared" si="15"/>
        <v>1.1561490816788152E-2</v>
      </c>
      <c r="H167" s="46">
        <f t="shared" si="16"/>
        <v>0.8127499142147171</v>
      </c>
      <c r="I167" s="46">
        <f t="shared" si="17"/>
        <v>1.0166752451948341E-2</v>
      </c>
      <c r="J167" s="46">
        <f t="shared" si="13"/>
        <v>4.0701673007015814E-4</v>
      </c>
    </row>
    <row r="168" spans="1:10" x14ac:dyDescent="0.25">
      <c r="A168" s="21">
        <f t="shared" si="12"/>
        <v>4</v>
      </c>
      <c r="B168" s="22">
        <v>159</v>
      </c>
      <c r="D168" s="66">
        <f>VLOOKUP(A168&amp;"_"&amp;B168,Gaussian!A:F,4,0)</f>
        <v>-0.78091192490038897</v>
      </c>
      <c r="E168" s="34">
        <f>VLOOKUP(A168&amp;"_"&amp;B168,Gaussian!A:F,5,0)</f>
        <v>-0.78137857301277003</v>
      </c>
      <c r="F168" s="66">
        <f t="shared" si="14"/>
        <v>-1.9201778505185153E-2</v>
      </c>
      <c r="G168" s="46">
        <f t="shared" si="15"/>
        <v>8.6239115693508474E-3</v>
      </c>
      <c r="H168" s="46">
        <f t="shared" si="16"/>
        <v>0.74429754852176955</v>
      </c>
      <c r="I168" s="46">
        <f t="shared" si="17"/>
        <v>8.3827451478229231E-2</v>
      </c>
      <c r="J168" s="46">
        <f t="shared" si="13"/>
        <v>4.0846511854371412E-4</v>
      </c>
    </row>
    <row r="169" spans="1:10" x14ac:dyDescent="0.25">
      <c r="A169" s="21">
        <f t="shared" si="12"/>
        <v>4</v>
      </c>
      <c r="B169" s="22">
        <v>160</v>
      </c>
      <c r="D169" s="66">
        <f>VLOOKUP(A169&amp;"_"&amp;B169,Gaussian!A:F,4,0)</f>
        <v>0.51007494118698904</v>
      </c>
      <c r="E169" s="34">
        <f>VLOOKUP(A169&amp;"_"&amp;B169,Gaussian!A:F,5,0)</f>
        <v>0.51009866487097699</v>
      </c>
      <c r="F169" s="66">
        <f t="shared" si="14"/>
        <v>-1.6954071760972501E-2</v>
      </c>
      <c r="G169" s="46">
        <f t="shared" si="15"/>
        <v>6.2752375206380833E-3</v>
      </c>
      <c r="H169" s="46">
        <f t="shared" si="16"/>
        <v>0.69054425143160758</v>
      </c>
      <c r="I169" s="46">
        <f t="shared" si="17"/>
        <v>0.14278908190172446</v>
      </c>
      <c r="J169" s="46">
        <f t="shared" si="13"/>
        <v>4.0990388320911731E-4</v>
      </c>
    </row>
    <row r="170" spans="1:10" x14ac:dyDescent="0.25">
      <c r="A170" s="21">
        <f t="shared" si="12"/>
        <v>4</v>
      </c>
      <c r="B170" s="22">
        <v>161</v>
      </c>
      <c r="D170" s="66">
        <f>VLOOKUP(A170&amp;"_"&amp;B170,Gaussian!A:F,4,0)</f>
        <v>-9.4423194739417897E-3</v>
      </c>
      <c r="E170" s="34">
        <f>VLOOKUP(A170&amp;"_"&amp;B170,Gaussian!A:F,5,0)</f>
        <v>-1.1160706533783E-2</v>
      </c>
      <c r="F170" s="66">
        <f t="shared" si="14"/>
        <v>-1.8436052150792911E-2</v>
      </c>
      <c r="G170" s="46">
        <f t="shared" si="15"/>
        <v>7.6561094068468257E-3</v>
      </c>
      <c r="H170" s="46">
        <f t="shared" si="16"/>
        <v>0.72995990617342299</v>
      </c>
      <c r="I170" s="46">
        <f t="shared" si="17"/>
        <v>0.10858176049324228</v>
      </c>
      <c r="J170" s="46">
        <f t="shared" si="13"/>
        <v>4.1133308801170068E-4</v>
      </c>
    </row>
    <row r="171" spans="1:10" x14ac:dyDescent="0.25">
      <c r="A171" s="21">
        <f t="shared" si="12"/>
        <v>4</v>
      </c>
      <c r="B171" s="22">
        <v>162</v>
      </c>
      <c r="D171" s="66">
        <f>VLOOKUP(A171&amp;"_"&amp;B171,Gaussian!A:F,4,0)</f>
        <v>0.79663578171017502</v>
      </c>
      <c r="E171" s="34">
        <f>VLOOKUP(A171&amp;"_"&amp;B171,Gaussian!A:F,5,0)</f>
        <v>0.79690819202067997</v>
      </c>
      <c r="F171" s="66">
        <f t="shared" si="14"/>
        <v>-1.8411096081544381E-2</v>
      </c>
      <c r="G171" s="46">
        <f t="shared" si="15"/>
        <v>7.5299072754842766E-3</v>
      </c>
      <c r="H171" s="46">
        <f t="shared" si="16"/>
        <v>0.73188263212883276</v>
      </c>
      <c r="I171" s="46">
        <f t="shared" si="17"/>
        <v>0.11186736787116579</v>
      </c>
      <c r="J171" s="46">
        <f t="shared" si="13"/>
        <v>4.1275279647191301E-4</v>
      </c>
    </row>
    <row r="172" spans="1:10" x14ac:dyDescent="0.25">
      <c r="A172" s="21">
        <f t="shared" si="12"/>
        <v>4</v>
      </c>
      <c r="B172" s="22">
        <v>163</v>
      </c>
      <c r="D172" s="66">
        <f>VLOOKUP(A172&amp;"_"&amp;B172,Gaussian!A:F,4,0)</f>
        <v>-0.19962626134872299</v>
      </c>
      <c r="E172" s="34">
        <f>VLOOKUP(A172&amp;"_"&amp;B172,Gaussian!A:F,5,0)</f>
        <v>-0.19906615802595901</v>
      </c>
      <c r="F172" s="66">
        <f t="shared" si="14"/>
        <v>-2.0715270050329384E-2</v>
      </c>
      <c r="G172" s="46">
        <f t="shared" si="15"/>
        <v>9.7327012310790637E-3</v>
      </c>
      <c r="H172" s="46">
        <f t="shared" si="16"/>
        <v>0.79197903417255655</v>
      </c>
      <c r="I172" s="46">
        <f t="shared" si="17"/>
        <v>5.6979299160775272E-2</v>
      </c>
      <c r="J172" s="46">
        <f t="shared" si="13"/>
        <v>4.1416307168814186E-4</v>
      </c>
    </row>
    <row r="173" spans="1:10" x14ac:dyDescent="0.25">
      <c r="A173" s="21">
        <f t="shared" si="12"/>
        <v>4</v>
      </c>
      <c r="B173" s="22">
        <v>164</v>
      </c>
      <c r="D173" s="66">
        <f>VLOOKUP(A173&amp;"_"&amp;B173,Gaussian!A:F,4,0)</f>
        <v>-0.302971829359724</v>
      </c>
      <c r="E173" s="34">
        <f>VLOOKUP(A173&amp;"_"&amp;B173,Gaussian!A:F,5,0)</f>
        <v>-0.30439427153538101</v>
      </c>
      <c r="F173" s="66">
        <f t="shared" si="14"/>
        <v>-2.0141665039210221E-2</v>
      </c>
      <c r="G173" s="46">
        <f t="shared" si="15"/>
        <v>9.0575858301870094E-3</v>
      </c>
      <c r="H173" s="46">
        <f t="shared" si="16"/>
        <v>0.78017641637334767</v>
      </c>
      <c r="I173" s="46">
        <f t="shared" si="17"/>
        <v>7.3990250293317406E-2</v>
      </c>
      <c r="J173" s="46">
        <f t="shared" si="13"/>
        <v>4.1556397633951778E-4</v>
      </c>
    </row>
    <row r="174" spans="1:10" x14ac:dyDescent="0.25">
      <c r="A174" s="21">
        <f t="shared" si="12"/>
        <v>4</v>
      </c>
      <c r="B174" s="22">
        <v>165</v>
      </c>
      <c r="D174" s="66">
        <f>VLOOKUP(A174&amp;"_"&amp;B174,Gaussian!A:F,4,0)</f>
        <v>2.2216667036951199</v>
      </c>
      <c r="E174" s="34">
        <f>VLOOKUP(A174&amp;"_"&amp;B174,Gaussian!A:F,5,0)</f>
        <v>2.2227300921709401</v>
      </c>
      <c r="F174" s="66">
        <f t="shared" si="14"/>
        <v>-1.9266651164900089E-2</v>
      </c>
      <c r="G174" s="46">
        <f t="shared" si="15"/>
        <v>8.0809347313308324E-3</v>
      </c>
      <c r="H174" s="46">
        <f t="shared" si="16"/>
        <v>0.76091547463530051</v>
      </c>
      <c r="I174" s="46">
        <f t="shared" si="17"/>
        <v>9.845952536469782E-2</v>
      </c>
      <c r="J174" s="46">
        <f t="shared" si="13"/>
        <v>4.1695557268870028E-4</v>
      </c>
    </row>
    <row r="175" spans="1:10" x14ac:dyDescent="0.25">
      <c r="A175" s="21">
        <f t="shared" si="12"/>
        <v>4</v>
      </c>
      <c r="B175" s="22">
        <v>166</v>
      </c>
      <c r="D175" s="66">
        <f>VLOOKUP(A175&amp;"_"&amp;B175,Gaussian!A:F,4,0)</f>
        <v>0.94682715461058997</v>
      </c>
      <c r="E175" s="34">
        <f>VLOOKUP(A175&amp;"_"&amp;B175,Gaussian!A:F,5,0)</f>
        <v>0.94862362071481499</v>
      </c>
      <c r="F175" s="66">
        <f t="shared" si="14"/>
        <v>-2.5677817819434349E-2</v>
      </c>
      <c r="G175" s="46">
        <f t="shared" si="15"/>
        <v>1.4390340835918326E-2</v>
      </c>
      <c r="H175" s="46">
        <f t="shared" si="16"/>
        <v>0.92385462498046789</v>
      </c>
      <c r="I175" s="46">
        <f t="shared" si="17"/>
        <v>-5.9271291647136251E-2</v>
      </c>
      <c r="J175" s="46">
        <f t="shared" si="13"/>
        <v>4.1833792258464514E-4</v>
      </c>
    </row>
    <row r="176" spans="1:10" x14ac:dyDescent="0.25">
      <c r="A176" s="21">
        <f t="shared" si="12"/>
        <v>4</v>
      </c>
      <c r="B176" s="22">
        <v>167</v>
      </c>
      <c r="D176" s="66">
        <f>VLOOKUP(A176&amp;"_"&amp;B176,Gaussian!A:F,4,0)</f>
        <v>-0.81216456060964104</v>
      </c>
      <c r="E176" s="34">
        <f>VLOOKUP(A176&amp;"_"&amp;B176,Gaussian!A:F,5,0)</f>
        <v>-0.81392451757948003</v>
      </c>
      <c r="F176" s="66">
        <f t="shared" si="14"/>
        <v>-2.8395971709990631E-2</v>
      </c>
      <c r="G176" s="46">
        <f t="shared" si="15"/>
        <v>1.700661432830762E-2</v>
      </c>
      <c r="H176" s="46">
        <f t="shared" si="16"/>
        <v>0.99479015572094343</v>
      </c>
      <c r="I176" s="46">
        <f t="shared" si="17"/>
        <v>-0.12499848905427852</v>
      </c>
      <c r="J176" s="46">
        <f t="shared" si="13"/>
        <v>4.1971108746535307E-4</v>
      </c>
    </row>
    <row r="177" spans="1:10" x14ac:dyDescent="0.25">
      <c r="A177" s="21">
        <f t="shared" si="12"/>
        <v>4</v>
      </c>
      <c r="B177" s="22">
        <v>168</v>
      </c>
      <c r="D177" s="66">
        <f>VLOOKUP(A177&amp;"_"&amp;B177,Gaussian!A:F,4,0)</f>
        <v>1.4619746740527999</v>
      </c>
      <c r="E177" s="34">
        <f>VLOOKUP(A177&amp;"_"&amp;B177,Gaussian!A:F,5,0)</f>
        <v>1.46102476903756</v>
      </c>
      <c r="F177" s="66">
        <f t="shared" si="14"/>
        <v>-2.6025737978207203E-2</v>
      </c>
      <c r="G177" s="46">
        <f t="shared" si="15"/>
        <v>1.4534383795368967E-2</v>
      </c>
      <c r="H177" s="46">
        <f t="shared" si="16"/>
        <v>0.93878139392582871</v>
      </c>
      <c r="I177" s="46">
        <f t="shared" si="17"/>
        <v>-6.3781393925830543E-2</v>
      </c>
      <c r="J177" s="46">
        <f t="shared" si="13"/>
        <v>4.2107512836060028E-4</v>
      </c>
    </row>
    <row r="178" spans="1:10" x14ac:dyDescent="0.25">
      <c r="A178" s="21">
        <f t="shared" si="12"/>
        <v>4</v>
      </c>
      <c r="B178" s="22">
        <v>169</v>
      </c>
      <c r="D178" s="66">
        <f>VLOOKUP(A178&amp;"_"&amp;B178,Gaussian!A:F,4,0)</f>
        <v>2.6463585416801298</v>
      </c>
      <c r="E178" s="34">
        <f>VLOOKUP(A178&amp;"_"&amp;B178,Gaussian!A:F,5,0)</f>
        <v>2.6463282899223901</v>
      </c>
      <c r="F178" s="66">
        <f t="shared" si="14"/>
        <v>-3.0219900825511573E-2</v>
      </c>
      <c r="G178" s="46">
        <f t="shared" si="15"/>
        <v>1.8626436852055072E-2</v>
      </c>
      <c r="H178" s="46">
        <f t="shared" si="16"/>
        <v>1.0468944945440952</v>
      </c>
      <c r="I178" s="46">
        <f t="shared" si="17"/>
        <v>-0.16668616121076379</v>
      </c>
      <c r="J178" s="46">
        <f t="shared" si="13"/>
        <v>4.2243010589465124E-4</v>
      </c>
    </row>
    <row r="179" spans="1:10" x14ac:dyDescent="0.25">
      <c r="A179" s="21">
        <f t="shared" si="12"/>
        <v>4</v>
      </c>
      <c r="B179" s="22">
        <v>170</v>
      </c>
      <c r="D179" s="66">
        <f>VLOOKUP(A179&amp;"_"&amp;B179,Gaussian!A:F,4,0)</f>
        <v>-0.184608218604533</v>
      </c>
      <c r="E179" s="34">
        <f>VLOOKUP(A179&amp;"_"&amp;B179,Gaussian!A:F,5,0)</f>
        <v>-0.18695142681007801</v>
      </c>
      <c r="F179" s="66">
        <f t="shared" si="14"/>
        <v>-3.7816312761071558E-2</v>
      </c>
      <c r="G179" s="46">
        <f t="shared" si="15"/>
        <v>2.6120629389592157E-2</v>
      </c>
      <c r="H179" s="46">
        <f t="shared" si="16"/>
        <v>1.240483138262173</v>
      </c>
      <c r="I179" s="46">
        <f t="shared" si="17"/>
        <v>-0.35506647159550819</v>
      </c>
      <c r="J179" s="46">
        <f t="shared" si="13"/>
        <v>4.2377608028895257E-4</v>
      </c>
    </row>
    <row r="180" spans="1:10" x14ac:dyDescent="0.25">
      <c r="A180" s="21">
        <f t="shared" si="12"/>
        <v>4</v>
      </c>
      <c r="B180" s="22">
        <v>171</v>
      </c>
      <c r="D180" s="66">
        <f>VLOOKUP(A180&amp;"_"&amp;B180,Gaussian!A:F,4,0)</f>
        <v>0.50349214215446703</v>
      </c>
      <c r="E180" s="34">
        <f>VLOOKUP(A180&amp;"_"&amp;B180,Gaussian!A:F,5,0)</f>
        <v>0.50339347815351498</v>
      </c>
      <c r="F180" s="66">
        <f t="shared" si="14"/>
        <v>-3.7222307363048934E-2</v>
      </c>
      <c r="G180" s="46">
        <f t="shared" si="15"/>
        <v>2.5424298336971948E-2</v>
      </c>
      <c r="H180" s="46">
        <f t="shared" si="16"/>
        <v>1.2297643543405967</v>
      </c>
      <c r="I180" s="46">
        <f t="shared" si="17"/>
        <v>-0.33913935434059844</v>
      </c>
      <c r="J180" s="46">
        <f t="shared" si="13"/>
        <v>4.2511311136481003E-4</v>
      </c>
    </row>
    <row r="181" spans="1:10" x14ac:dyDescent="0.25">
      <c r="A181" s="21">
        <f t="shared" si="12"/>
        <v>4</v>
      </c>
      <c r="B181" s="22">
        <v>172</v>
      </c>
      <c r="D181" s="66">
        <f>VLOOKUP(A181&amp;"_"&amp;B181,Gaussian!A:F,4,0)</f>
        <v>0.69974830625455797</v>
      </c>
      <c r="E181" s="34">
        <f>VLOOKUP(A181&amp;"_"&amp;B181,Gaussian!A:F,5,0)</f>
        <v>0.70037098671682696</v>
      </c>
      <c r="F181" s="66">
        <f t="shared" si="14"/>
        <v>-3.8620037682434862E-2</v>
      </c>
      <c r="G181" s="46">
        <f t="shared" si="15"/>
        <v>2.6719600065023715E-2</v>
      </c>
      <c r="H181" s="46">
        <f t="shared" si="16"/>
        <v>1.2687049364832312</v>
      </c>
      <c r="I181" s="46">
        <f t="shared" si="17"/>
        <v>-0.37287160314989959</v>
      </c>
      <c r="J181" s="46">
        <f t="shared" si="13"/>
        <v>4.2644125854604721E-4</v>
      </c>
    </row>
    <row r="182" spans="1:10" x14ac:dyDescent="0.25">
      <c r="A182" s="21">
        <f t="shared" si="12"/>
        <v>4</v>
      </c>
      <c r="B182" s="22">
        <v>173</v>
      </c>
      <c r="D182" s="66">
        <f>VLOOKUP(A182&amp;"_"&amp;B182,Gaussian!A:F,4,0)</f>
        <v>9.9974465372444796E-2</v>
      </c>
      <c r="E182" s="34">
        <f>VLOOKUP(A182&amp;"_"&amp;B182,Gaussian!A:F,5,0)</f>
        <v>9.9421301744795507E-2</v>
      </c>
      <c r="F182" s="66">
        <f t="shared" si="14"/>
        <v>-4.058101560567557E-2</v>
      </c>
      <c r="G182" s="46">
        <f t="shared" si="15"/>
        <v>2.8578049749274945E-2</v>
      </c>
      <c r="H182" s="46">
        <f t="shared" si="16"/>
        <v>1.3218090872725297</v>
      </c>
      <c r="I182" s="46">
        <f t="shared" si="17"/>
        <v>-0.42076742060586464</v>
      </c>
      <c r="J182" s="46">
        <f t="shared" si="13"/>
        <v>4.2776058086164623E-4</v>
      </c>
    </row>
    <row r="183" spans="1:10" x14ac:dyDescent="0.25">
      <c r="A183" s="21">
        <f t="shared" si="12"/>
        <v>4</v>
      </c>
      <c r="B183" s="22">
        <v>174</v>
      </c>
      <c r="D183" s="66">
        <f>VLOOKUP(A183&amp;"_"&amp;B183,Gaussian!A:F,4,0)</f>
        <v>0.17827871911563201</v>
      </c>
      <c r="E183" s="34">
        <f>VLOOKUP(A183&amp;"_"&amp;B183,Gaussian!A:F,5,0)</f>
        <v>0.17825057427413199</v>
      </c>
      <c r="F183" s="66">
        <f t="shared" si="14"/>
        <v>-4.0803781605398146E-2</v>
      </c>
      <c r="G183" s="46">
        <f t="shared" si="15"/>
        <v>2.8698191120910436E-2</v>
      </c>
      <c r="H183" s="46">
        <f t="shared" si="16"/>
        <v>1.3316282895010552</v>
      </c>
      <c r="I183" s="46">
        <f t="shared" si="17"/>
        <v>-0.42537828950105672</v>
      </c>
      <c r="J183" s="46">
        <f t="shared" si="13"/>
        <v>4.290711369483717E-4</v>
      </c>
    </row>
    <row r="184" spans="1:10" x14ac:dyDescent="0.25">
      <c r="A184" s="21">
        <f t="shared" si="12"/>
        <v>4</v>
      </c>
      <c r="B184" s="22">
        <v>175</v>
      </c>
      <c r="D184" s="66">
        <f>VLOOKUP(A184&amp;"_"&amp;B184,Gaussian!A:F,4,0)</f>
        <v>1.0901382147419001</v>
      </c>
      <c r="E184" s="34">
        <f>VLOOKUP(A184&amp;"_"&amp;B184,Gaussian!A:F,5,0)</f>
        <v>1.09306219921699</v>
      </c>
      <c r="F184" s="66">
        <f t="shared" si="14"/>
        <v>-4.1253205392007969E-2</v>
      </c>
      <c r="G184" s="46">
        <f t="shared" si="15"/>
        <v>2.9044897118601372E-2</v>
      </c>
      <c r="H184" s="46">
        <f t="shared" si="16"/>
        <v>1.3470986144767458</v>
      </c>
      <c r="I184" s="46">
        <f t="shared" si="17"/>
        <v>-0.43564028114341402</v>
      </c>
      <c r="J184" s="46">
        <f t="shared" si="13"/>
        <v>4.3037298505337642E-4</v>
      </c>
    </row>
    <row r="185" spans="1:10" x14ac:dyDescent="0.25">
      <c r="A185" s="21">
        <f t="shared" si="12"/>
        <v>4</v>
      </c>
      <c r="B185" s="22">
        <v>176</v>
      </c>
      <c r="D185" s="66">
        <f>VLOOKUP(A185&amp;"_"&amp;B185,Gaussian!A:F,4,0)</f>
        <v>-0.167190283794935</v>
      </c>
      <c r="E185" s="34">
        <f>VLOOKUP(A185&amp;"_"&amp;B185,Gaussian!A:F,5,0)</f>
        <v>-0.16650776860357999</v>
      </c>
      <c r="F185" s="66">
        <f t="shared" si="14"/>
        <v>-4.4337787893016872E-2</v>
      </c>
      <c r="G185" s="46">
        <f t="shared" si="15"/>
        <v>3.2026671868063537E-2</v>
      </c>
      <c r="H185" s="46">
        <f t="shared" si="16"/>
        <v>1.4283767301103043</v>
      </c>
      <c r="I185" s="46">
        <f t="shared" si="17"/>
        <v>-0.51171006344363912</v>
      </c>
      <c r="J185" s="46">
        <f t="shared" si="13"/>
        <v>4.3166618303679057E-4</v>
      </c>
    </row>
    <row r="186" spans="1:10" x14ac:dyDescent="0.25">
      <c r="A186" s="21">
        <f t="shared" si="12"/>
        <v>4</v>
      </c>
      <c r="B186" s="22">
        <v>177</v>
      </c>
      <c r="D186" s="66">
        <f>VLOOKUP(A186&amp;"_"&amp;B186,Gaussian!A:F,4,0)</f>
        <v>0.415556781998068</v>
      </c>
      <c r="E186" s="34">
        <f>VLOOKUP(A186&amp;"_"&amp;B186,Gaussian!A:F,5,0)</f>
        <v>0.41440171567830802</v>
      </c>
      <c r="F186" s="66">
        <f t="shared" si="14"/>
        <v>-4.3782306428525812E-2</v>
      </c>
      <c r="G186" s="46">
        <f t="shared" si="15"/>
        <v>3.1368295857768375E-2</v>
      </c>
      <c r="H186" s="46">
        <f t="shared" si="16"/>
        <v>1.4189149773576091</v>
      </c>
      <c r="I186" s="46">
        <f t="shared" si="17"/>
        <v>-0.49703997735761052</v>
      </c>
      <c r="J186" s="46">
        <f t="shared" si="13"/>
        <v>4.3295078837429297E-4</v>
      </c>
    </row>
    <row r="187" spans="1:10" x14ac:dyDescent="0.25">
      <c r="A187" s="21">
        <f t="shared" si="12"/>
        <v>4</v>
      </c>
      <c r="B187" s="22">
        <v>178</v>
      </c>
      <c r="D187" s="66">
        <f>VLOOKUP(A187&amp;"_"&amp;B187,Gaussian!A:F,4,0)</f>
        <v>2.29860795540985</v>
      </c>
      <c r="E187" s="34">
        <f>VLOOKUP(A187&amp;"_"&amp;B187,Gaussian!A:F,5,0)</f>
        <v>2.29849552390748</v>
      </c>
      <c r="F187" s="66">
        <f t="shared" si="14"/>
        <v>-4.4903036730984711E-2</v>
      </c>
      <c r="G187" s="46">
        <f t="shared" si="15"/>
        <v>3.2386047958929631E-2</v>
      </c>
      <c r="H187" s="46">
        <f t="shared" si="16"/>
        <v>1.4515093715180458</v>
      </c>
      <c r="I187" s="46">
        <f t="shared" si="17"/>
        <v>-0.52442603818471378</v>
      </c>
      <c r="J187" s="46">
        <f t="shared" si="13"/>
        <v>4.3422685815966552E-4</v>
      </c>
    </row>
    <row r="188" spans="1:10" x14ac:dyDescent="0.25">
      <c r="A188" s="21">
        <f t="shared" si="12"/>
        <v>4</v>
      </c>
      <c r="B188" s="22">
        <v>179</v>
      </c>
      <c r="D188" s="66">
        <f>VLOOKUP(A188&amp;"_"&amp;B188,Gaussian!A:F,4,0)</f>
        <v>-0.91102710260068098</v>
      </c>
      <c r="E188" s="34">
        <f>VLOOKUP(A188&amp;"_"&amp;B188,Gaussian!A:F,5,0)</f>
        <v>-0.90958432617987905</v>
      </c>
      <c r="F188" s="66">
        <f t="shared" si="14"/>
        <v>-5.1450107166520091E-2</v>
      </c>
      <c r="G188" s="46">
        <f t="shared" si="15"/>
        <v>3.8830059647056187E-2</v>
      </c>
      <c r="H188" s="46">
        <f t="shared" si="16"/>
        <v>1.620001278411874</v>
      </c>
      <c r="I188" s="46">
        <f t="shared" si="17"/>
        <v>-0.68770961174520862</v>
      </c>
      <c r="J188" s="46">
        <f t="shared" si="13"/>
        <v>4.3549444910733105E-4</v>
      </c>
    </row>
    <row r="189" spans="1:10" x14ac:dyDescent="0.25">
      <c r="A189" s="21">
        <f t="shared" si="12"/>
        <v>4</v>
      </c>
      <c r="B189" s="22">
        <v>180</v>
      </c>
      <c r="D189" s="66">
        <f>VLOOKUP(A189&amp;"_"&amp;B189,Gaussian!A:F,4,0)</f>
        <v>0.25961102892555898</v>
      </c>
      <c r="E189" s="34">
        <f>VLOOKUP(A189&amp;"_"&amp;B189,Gaussian!A:F,5,0)</f>
        <v>0.25980877705532002</v>
      </c>
      <c r="F189" s="66">
        <f t="shared" si="14"/>
        <v>-4.8730085218049016E-2</v>
      </c>
      <c r="G189" s="46">
        <f t="shared" si="15"/>
        <v>3.6006901485289573E-2</v>
      </c>
      <c r="H189" s="46">
        <f t="shared" si="16"/>
        <v>1.5568577272128472</v>
      </c>
      <c r="I189" s="46">
        <f t="shared" si="17"/>
        <v>-0.61935772721284854</v>
      </c>
      <c r="J189" s="46">
        <f t="shared" si="13"/>
        <v>4.3675361755487362E-4</v>
      </c>
    </row>
    <row r="190" spans="1:10" x14ac:dyDescent="0.25">
      <c r="A190" s="21">
        <f t="shared" si="12"/>
        <v>4</v>
      </c>
      <c r="B190" s="22">
        <v>181</v>
      </c>
      <c r="D190" s="66">
        <f>VLOOKUP(A190&amp;"_"&amp;B190,Gaussian!A:F,4,0)</f>
        <v>-1.3005119692580001</v>
      </c>
      <c r="E190" s="34">
        <f>VLOOKUP(A190&amp;"_"&amp;B190,Gaussian!A:F,5,0)</f>
        <v>-1.2988760224954099</v>
      </c>
      <c r="F190" s="66">
        <f t="shared" si="14"/>
        <v>-4.9389452405702264E-2</v>
      </c>
      <c r="G190" s="46">
        <f t="shared" si="15"/>
        <v>3.6563058045049161E-2</v>
      </c>
      <c r="H190" s="46">
        <f t="shared" si="16"/>
        <v>1.5781977060588599</v>
      </c>
      <c r="I190" s="46">
        <f t="shared" si="17"/>
        <v>-0.63548937272552786</v>
      </c>
      <c r="J190" s="46">
        <f t="shared" si="13"/>
        <v>4.3800441946554273E-4</v>
      </c>
    </row>
    <row r="191" spans="1:10" x14ac:dyDescent="0.25">
      <c r="A191" s="21">
        <f t="shared" si="12"/>
        <v>4</v>
      </c>
      <c r="B191" s="22">
        <v>182</v>
      </c>
      <c r="D191" s="66">
        <f>VLOOKUP(A191&amp;"_"&amp;B191,Gaussian!A:F,4,0)</f>
        <v>0.13234483987677201</v>
      </c>
      <c r="E191" s="34">
        <f>VLOOKUP(A191&amp;"_"&amp;B191,Gaussian!A:F,5,0)</f>
        <v>0.13163226837341399</v>
      </c>
      <c r="F191" s="66">
        <f t="shared" si="14"/>
        <v>-4.5554786166705059E-2</v>
      </c>
      <c r="G191" s="46">
        <f t="shared" si="15"/>
        <v>3.2625109786133373E-2</v>
      </c>
      <c r="H191" s="46">
        <f t="shared" si="16"/>
        <v>1.486945505783597</v>
      </c>
      <c r="I191" s="46">
        <f t="shared" si="17"/>
        <v>-0.53902883911693167</v>
      </c>
      <c r="J191" s="46">
        <f t="shared" si="13"/>
        <v>4.3924691043074014E-4</v>
      </c>
    </row>
    <row r="192" spans="1:10" x14ac:dyDescent="0.25">
      <c r="A192" s="21">
        <f t="shared" si="12"/>
        <v>4</v>
      </c>
      <c r="B192" s="22">
        <v>183</v>
      </c>
      <c r="D192" s="66">
        <f>VLOOKUP(A192&amp;"_"&amp;B192,Gaussian!A:F,4,0)</f>
        <v>-0.643385010510925</v>
      </c>
      <c r="E192" s="34">
        <f>VLOOKUP(A192&amp;"_"&amp;B192,Gaussian!A:F,5,0)</f>
        <v>-0.64359914709327204</v>
      </c>
      <c r="F192" s="66">
        <f t="shared" si="14"/>
        <v>-4.5855735664910358E-2</v>
      </c>
      <c r="G192" s="46">
        <f t="shared" si="15"/>
        <v>3.2822708866471824E-2</v>
      </c>
      <c r="H192" s="46">
        <f t="shared" si="16"/>
        <v>1.4991008385663527</v>
      </c>
      <c r="I192" s="46">
        <f t="shared" si="17"/>
        <v>-0.54597583856635412</v>
      </c>
      <c r="J192" s="46">
        <f t="shared" si="13"/>
        <v>4.4048114567249111E-4</v>
      </c>
    </row>
    <row r="193" spans="1:10" x14ac:dyDescent="0.25">
      <c r="A193" s="21">
        <f t="shared" si="12"/>
        <v>4</v>
      </c>
      <c r="B193" s="22">
        <v>184</v>
      </c>
      <c r="D193" s="66">
        <f>VLOOKUP(A193&amp;"_"&amp;B193,Gaussian!A:F,4,0)</f>
        <v>-0.64403766759636805</v>
      </c>
      <c r="E193" s="34">
        <f>VLOOKUP(A193&amp;"_"&amp;B193,Gaussian!A:F,5,0)</f>
        <v>-0.64428580053672002</v>
      </c>
      <c r="F193" s="66">
        <f t="shared" si="14"/>
        <v>-4.3921712674931855E-2</v>
      </c>
      <c r="G193" s="46">
        <f t="shared" si="15"/>
        <v>3.078527002647569E-2</v>
      </c>
      <c r="H193" s="46">
        <f t="shared" si="16"/>
        <v>1.4552726916066379</v>
      </c>
      <c r="I193" s="46">
        <f t="shared" si="17"/>
        <v>-0.49693935827330593</v>
      </c>
      <c r="J193" s="46">
        <f t="shared" si="13"/>
        <v>4.4170718004589839E-4</v>
      </c>
    </row>
    <row r="194" spans="1:10" x14ac:dyDescent="0.25">
      <c r="A194" s="21">
        <f t="shared" si="12"/>
        <v>4</v>
      </c>
      <c r="B194" s="22">
        <v>185</v>
      </c>
      <c r="D194" s="66">
        <f>VLOOKUP(A194&amp;"_"&amp;B194,Gaussian!A:F,4,0)</f>
        <v>-0.25356466655522603</v>
      </c>
      <c r="E194" s="34">
        <f>VLOOKUP(A194&amp;"_"&amp;B194,Gaussian!A:F,5,0)</f>
        <v>-0.25350889617842598</v>
      </c>
      <c r="F194" s="66">
        <f t="shared" si="14"/>
        <v>-4.1992350116947637E-2</v>
      </c>
      <c r="G194" s="46">
        <f t="shared" si="15"/>
        <v>2.8752429124057156E-2</v>
      </c>
      <c r="H194" s="46">
        <f t="shared" si="16"/>
        <v>1.4113974431789269</v>
      </c>
      <c r="I194" s="46">
        <f t="shared" si="17"/>
        <v>-0.44785577651226149</v>
      </c>
      <c r="J194" s="46">
        <f t="shared" si="13"/>
        <v>4.4292506804158055E-4</v>
      </c>
    </row>
    <row r="195" spans="1:10" x14ac:dyDescent="0.25">
      <c r="A195" s="21">
        <f t="shared" si="12"/>
        <v>4</v>
      </c>
      <c r="B195" s="22">
        <v>186</v>
      </c>
      <c r="D195" s="66">
        <f>VLOOKUP(A195&amp;"_"&amp;B195,Gaussian!A:F,4,0)</f>
        <v>-1.36659462487281</v>
      </c>
      <c r="E195" s="34">
        <f>VLOOKUP(A195&amp;"_"&amp;B195,Gaussian!A:F,5,0)</f>
        <v>-1.3666176388407401</v>
      </c>
      <c r="F195" s="66">
        <f t="shared" si="14"/>
        <v>-4.1195808266802518E-2</v>
      </c>
      <c r="G195" s="46">
        <f t="shared" si="15"/>
        <v>2.7852349344946039E-2</v>
      </c>
      <c r="H195" s="46">
        <f t="shared" si="16"/>
        <v>1.395702156284014</v>
      </c>
      <c r="I195" s="46">
        <f t="shared" si="17"/>
        <v>-0.42695215628401512</v>
      </c>
      <c r="J195" s="46">
        <f t="shared" si="13"/>
        <v>4.4413486378809335E-4</v>
      </c>
    </row>
    <row r="196" spans="1:10" x14ac:dyDescent="0.25">
      <c r="A196" s="21">
        <f t="shared" si="12"/>
        <v>4</v>
      </c>
      <c r="B196" s="22">
        <v>187</v>
      </c>
      <c r="D196" s="66">
        <f>VLOOKUP(A196&amp;"_"&amp;B196,Gaussian!A:F,4,0)</f>
        <v>-1.7531127492919001</v>
      </c>
      <c r="E196" s="34">
        <f>VLOOKUP(A196&amp;"_"&amp;B196,Gaussian!A:F,5,0)</f>
        <v>-1.75324683307716</v>
      </c>
      <c r="F196" s="66">
        <f t="shared" si="14"/>
        <v>-3.7194197618088592E-2</v>
      </c>
      <c r="G196" s="46">
        <f t="shared" si="15"/>
        <v>2.3747144064983097E-2</v>
      </c>
      <c r="H196" s="46">
        <f t="shared" si="16"/>
        <v>1.2996808511327542</v>
      </c>
      <c r="I196" s="46">
        <f t="shared" si="17"/>
        <v>-0.32572251779942185</v>
      </c>
      <c r="J196" s="46">
        <f t="shared" si="13"/>
        <v>4.4533662105433568E-4</v>
      </c>
    </row>
    <row r="197" spans="1:10" x14ac:dyDescent="0.25">
      <c r="A197" s="21">
        <f t="shared" si="12"/>
        <v>4</v>
      </c>
      <c r="B197" s="22">
        <v>188</v>
      </c>
      <c r="D197" s="66">
        <f>VLOOKUP(A197&amp;"_"&amp;B197,Gaussian!A:F,4,0)</f>
        <v>-0.33487952070900501</v>
      </c>
      <c r="E197" s="34">
        <f>VLOOKUP(A197&amp;"_"&amp;B197,Gaussian!A:F,5,0)</f>
        <v>-0.334921980559305</v>
      </c>
      <c r="F197" s="66">
        <f t="shared" si="14"/>
        <v>-3.2091858001797272E-2</v>
      </c>
      <c r="G197" s="46">
        <f t="shared" si="15"/>
        <v>1.8541155969983306E-2</v>
      </c>
      <c r="H197" s="46">
        <f t="shared" si="16"/>
        <v>1.1757650030839906</v>
      </c>
      <c r="I197" s="46">
        <f t="shared" si="17"/>
        <v>-0.19659833641732474</v>
      </c>
      <c r="J197" s="46">
        <f t="shared" si="13"/>
        <v>4.4653039325193953E-4</v>
      </c>
    </row>
    <row r="198" spans="1:10" x14ac:dyDescent="0.25">
      <c r="A198" s="21">
        <f t="shared" si="12"/>
        <v>4</v>
      </c>
      <c r="B198" s="22">
        <v>189</v>
      </c>
      <c r="D198" s="66">
        <f>VLOOKUP(A198&amp;"_"&amp;B198,Gaussian!A:F,4,0)</f>
        <v>0.23257296647615799</v>
      </c>
      <c r="E198" s="34">
        <f>VLOOKUP(A198&amp;"_"&amp;B198,Gaussian!A:F,5,0)</f>
        <v>0.23327518120257501</v>
      </c>
      <c r="F198" s="66">
        <f t="shared" si="14"/>
        <v>-3.1094232565726011E-2</v>
      </c>
      <c r="G198" s="46">
        <f t="shared" si="15"/>
        <v>1.743983103535238E-2</v>
      </c>
      <c r="H198" s="46">
        <f t="shared" si="16"/>
        <v>1.1542013220722276</v>
      </c>
      <c r="I198" s="46">
        <f t="shared" si="17"/>
        <v>-0.16982632207222847</v>
      </c>
      <c r="J198" s="46">
        <f t="shared" si="13"/>
        <v>4.4771623343764348E-4</v>
      </c>
    </row>
    <row r="199" spans="1:10" x14ac:dyDescent="0.25">
      <c r="A199" s="21">
        <f t="shared" si="12"/>
        <v>4</v>
      </c>
      <c r="B199" s="22">
        <v>190</v>
      </c>
      <c r="D199" s="66">
        <f>VLOOKUP(A199&amp;"_"&amp;B199,Gaussian!A:F,4,0)</f>
        <v>-1.9541069449960999</v>
      </c>
      <c r="E199" s="34">
        <f>VLOOKUP(A199&amp;"_"&amp;B199,Gaussian!A:F,5,0)</f>
        <v>-1.9542118633852299</v>
      </c>
      <c r="F199" s="66">
        <f t="shared" si="14"/>
        <v>-3.1737637640630458E-2</v>
      </c>
      <c r="G199" s="46">
        <f t="shared" si="15"/>
        <v>1.7979488392447167E-2</v>
      </c>
      <c r="H199" s="46">
        <f t="shared" si="16"/>
        <v>1.1735899968390493</v>
      </c>
      <c r="I199" s="46">
        <f t="shared" si="17"/>
        <v>-0.18400666350571676</v>
      </c>
      <c r="J199" s="46">
        <f t="shared" si="13"/>
        <v>4.4889419431565106E-4</v>
      </c>
    </row>
    <row r="200" spans="1:10" x14ac:dyDescent="0.25">
      <c r="A200" s="21">
        <f t="shared" si="12"/>
        <v>4</v>
      </c>
      <c r="B200" s="22">
        <v>191</v>
      </c>
      <c r="D200" s="66">
        <f>VLOOKUP(A200&amp;"_"&amp;B200,Gaussian!A:F,4,0)</f>
        <v>0.52717871545689599</v>
      </c>
      <c r="E200" s="34">
        <f>VLOOKUP(A200&amp;"_"&amp;B200,Gaussian!A:F,5,0)</f>
        <v>0.52772255760000297</v>
      </c>
      <c r="F200" s="66">
        <f t="shared" si="14"/>
        <v>-2.6074875729091469E-2</v>
      </c>
      <c r="G200" s="46">
        <f t="shared" si="15"/>
        <v>1.2212933317649478E-2</v>
      </c>
      <c r="H200" s="46">
        <f t="shared" si="16"/>
        <v>1.0351686421658641</v>
      </c>
      <c r="I200" s="46">
        <f t="shared" si="17"/>
        <v>-4.0376975499198164E-2</v>
      </c>
      <c r="J200" s="46">
        <f t="shared" si="13"/>
        <v>4.5006432823997282E-4</v>
      </c>
    </row>
    <row r="201" spans="1:10" x14ac:dyDescent="0.25">
      <c r="A201" s="21">
        <f t="shared" ref="A201:A264" si="18">iteration</f>
        <v>4</v>
      </c>
      <c r="B201" s="22">
        <v>192</v>
      </c>
      <c r="D201" s="66">
        <f>VLOOKUP(A201&amp;"_"&amp;B201,Gaussian!A:F,4,0)</f>
        <v>0.14705440829449001</v>
      </c>
      <c r="E201" s="34">
        <f>VLOOKUP(A201&amp;"_"&amp;B201,Gaussian!A:F,5,0)</f>
        <v>0.14631445741622201</v>
      </c>
      <c r="F201" s="66">
        <f t="shared" si="14"/>
        <v>-2.7583955201689513E-2</v>
      </c>
      <c r="G201" s="46">
        <f t="shared" si="15"/>
        <v>1.3618176928745814E-2</v>
      </c>
      <c r="H201" s="46">
        <f t="shared" si="16"/>
        <v>1.0758186554925409</v>
      </c>
      <c r="I201" s="46">
        <f t="shared" si="17"/>
        <v>-7.5818655492541492E-2</v>
      </c>
      <c r="J201" s="46">
        <f t="shared" ref="J201:J264" si="19">sigma*sigma/4/alpha*(1-EXP(-2*alpha*delta*B201))</f>
        <v>4.5122668721675366E-4</v>
      </c>
    </row>
    <row r="202" spans="1:10" x14ac:dyDescent="0.25">
      <c r="A202" s="21">
        <f t="shared" si="18"/>
        <v>4</v>
      </c>
      <c r="B202" s="22">
        <v>193</v>
      </c>
      <c r="D202" s="66">
        <f>VLOOKUP(A202&amp;"_"&amp;B202,Gaussian!A:F,4,0)</f>
        <v>0.50661418310909301</v>
      </c>
      <c r="E202" s="34">
        <f>VLOOKUP(A202&amp;"_"&amp;B202,Gaussian!A:F,5,0)</f>
        <v>0.50681259032523596</v>
      </c>
      <c r="F202" s="66">
        <f t="shared" ref="F202:F265" si="20">F201*EXP(-alpha*delta)-SQRT(2*$B$1)*E201-sigma*sigma/2/alpha/alpha*(1-EXP(-alpha*delta))*(1-EXP(-2*alpha*B201*delta)*EXP(-alpha*delta))</f>
        <v>-2.7989007702098657E-2</v>
      </c>
      <c r="G202" s="46">
        <f t="shared" ref="G202:G265" si="21">G201*EXP(-alpha*delta)+SQRT(2*$B$1)*E201-sigma*sigma/2/alpha/alpha*(1-EXP(-alpha*delta))*(1-EXP(-2*alpha*B201*delta)*EXP(-alpha*delta))</f>
        <v>1.3919353590225236E-2</v>
      </c>
      <c r="H202" s="46">
        <f t="shared" ref="H202:H265" si="22">H201+sigma*sigma/2/alpha/alpha*delta+sigma/alpha*SQRT(delta)*D201</f>
        <v>1.0890355599360007</v>
      </c>
      <c r="I202" s="46">
        <f t="shared" ref="I202:I265" si="23">I201+sigma*sigma/2/alpha/alpha*delta-sigma/alpha*SQRT(delta)*D201</f>
        <v>-8.3827226602667934E-2</v>
      </c>
      <c r="J202" s="46">
        <f t="shared" si="19"/>
        <v>4.5238132290658387E-4</v>
      </c>
    </row>
    <row r="203" spans="1:10" x14ac:dyDescent="0.25">
      <c r="A203" s="21">
        <f t="shared" si="18"/>
        <v>4</v>
      </c>
      <c r="B203" s="22">
        <v>194</v>
      </c>
      <c r="D203" s="66">
        <f>VLOOKUP(A203&amp;"_"&amp;B203,Gaussian!A:F,4,0)</f>
        <v>0.66077681133209698</v>
      </c>
      <c r="E203" s="34">
        <f>VLOOKUP(A203&amp;"_"&amp;B203,Gaussian!A:F,5,0)</f>
        <v>0.66164768028332899</v>
      </c>
      <c r="F203" s="66">
        <f t="shared" si="20"/>
        <v>-2.943184018435906E-2</v>
      </c>
      <c r="G203" s="46">
        <f t="shared" si="21"/>
        <v>1.5258272950754305E-2</v>
      </c>
      <c r="H203" s="46">
        <f t="shared" si="22"/>
        <v>1.1282014559768321</v>
      </c>
      <c r="I203" s="46">
        <f t="shared" si="23"/>
        <v>-0.11778478931016592</v>
      </c>
      <c r="J203" s="46">
        <f t="shared" si="19"/>
        <v>4.5352828662679535E-4</v>
      </c>
    </row>
    <row r="204" spans="1:10" x14ac:dyDescent="0.25">
      <c r="A204" s="21">
        <f t="shared" si="18"/>
        <v>4</v>
      </c>
      <c r="B204" s="22">
        <v>195</v>
      </c>
      <c r="D204" s="66">
        <f>VLOOKUP(A204&amp;"_"&amp;B204,Gaussian!A:F,4,0)</f>
        <v>1.3309768870571499</v>
      </c>
      <c r="E204" s="34">
        <f>VLOOKUP(A204&amp;"_"&amp;B204,Gaussian!A:F,5,0)</f>
        <v>1.33046542839385</v>
      </c>
      <c r="F204" s="66">
        <f t="shared" si="20"/>
        <v>-3.1316287926421958E-2</v>
      </c>
      <c r="G204" s="46">
        <f t="shared" si="21"/>
        <v>1.7038772956923038E-2</v>
      </c>
      <c r="H204" s="46">
        <f t="shared" si="22"/>
        <v>1.1784930813806049</v>
      </c>
      <c r="I204" s="46">
        <f t="shared" si="23"/>
        <v>-0.16286808138060535</v>
      </c>
      <c r="J204" s="46">
        <f t="shared" si="19"/>
        <v>4.546676293537421E-4</v>
      </c>
    </row>
    <row r="205" spans="1:10" x14ac:dyDescent="0.25">
      <c r="A205" s="21">
        <f t="shared" si="18"/>
        <v>4</v>
      </c>
      <c r="B205" s="22">
        <v>196</v>
      </c>
      <c r="D205" s="66">
        <f>VLOOKUP(A205&amp;"_"&amp;B205,Gaussian!A:F,4,0)</f>
        <v>0.185457260056764</v>
      </c>
      <c r="E205" s="34">
        <f>VLOOKUP(A205&amp;"_"&amp;B205,Gaussian!A:F,5,0)</f>
        <v>0.18570654920086699</v>
      </c>
      <c r="F205" s="66">
        <f t="shared" si="20"/>
        <v>-3.5122150725434606E-2</v>
      </c>
      <c r="G205" s="46">
        <f t="shared" si="21"/>
        <v>2.0740656048729451E-2</v>
      </c>
      <c r="H205" s="46">
        <f t="shared" si="22"/>
        <v>1.2771522310507235</v>
      </c>
      <c r="I205" s="46">
        <f t="shared" si="23"/>
        <v>-0.25631889771739064</v>
      </c>
      <c r="J205" s="46">
        <f t="shared" si="19"/>
        <v>4.5579940172506636E-4</v>
      </c>
    </row>
    <row r="206" spans="1:10" x14ac:dyDescent="0.25">
      <c r="A206" s="21">
        <f t="shared" si="18"/>
        <v>4</v>
      </c>
      <c r="B206" s="22">
        <v>197</v>
      </c>
      <c r="D206" s="66">
        <f>VLOOKUP(A206&amp;"_"&amp;B206,Gaussian!A:F,4,0)</f>
        <v>-0.66251612389832304</v>
      </c>
      <c r="E206" s="34">
        <f>VLOOKUP(A206&amp;"_"&amp;B206,Gaussian!A:F,5,0)</f>
        <v>-0.66388353895636898</v>
      </c>
      <c r="F206" s="66">
        <f t="shared" si="20"/>
        <v>-3.5616401969808566E-2</v>
      </c>
      <c r="G206" s="46">
        <f t="shared" si="21"/>
        <v>2.1130898231845999E-2</v>
      </c>
      <c r="H206" s="46">
        <f t="shared" si="22"/>
        <v>1.2931406225945081</v>
      </c>
      <c r="I206" s="46">
        <f t="shared" si="23"/>
        <v>-0.26709895592784183</v>
      </c>
      <c r="J206" s="46">
        <f t="shared" si="19"/>
        <v>4.5692365404194856E-4</v>
      </c>
    </row>
    <row r="207" spans="1:10" x14ac:dyDescent="0.25">
      <c r="A207" s="21">
        <f t="shared" si="18"/>
        <v>4</v>
      </c>
      <c r="B207" s="22">
        <v>198</v>
      </c>
      <c r="D207" s="66">
        <f>VLOOKUP(A207&amp;"_"&amp;B207,Gaussian!A:F,4,0)</f>
        <v>-0.29426142318729298</v>
      </c>
      <c r="E207" s="34">
        <f>VLOOKUP(A207&amp;"_"&amp;B207,Gaussian!A:F,5,0)</f>
        <v>-0.293163741391262</v>
      </c>
      <c r="F207" s="66">
        <f t="shared" si="20"/>
        <v>-3.3660721483947345E-2</v>
      </c>
      <c r="G207" s="46">
        <f t="shared" si="21"/>
        <v>1.9071181922543954E-2</v>
      </c>
      <c r="H207" s="46">
        <f t="shared" si="22"/>
        <v>1.2479318064517793</v>
      </c>
      <c r="I207" s="46">
        <f t="shared" si="23"/>
        <v>-0.21668180645177962</v>
      </c>
      <c r="J207" s="46">
        <f t="shared" si="19"/>
        <v>4.5804043627134349E-4</v>
      </c>
    </row>
    <row r="208" spans="1:10" x14ac:dyDescent="0.25">
      <c r="A208" s="21">
        <f t="shared" si="18"/>
        <v>4</v>
      </c>
      <c r="B208" s="22">
        <v>199</v>
      </c>
      <c r="D208" s="66">
        <f>VLOOKUP(A208&amp;"_"&amp;B208,Gaussian!A:F,4,0)</f>
        <v>0.90302539935446002</v>
      </c>
      <c r="E208" s="34">
        <f>VLOOKUP(A208&amp;"_"&amp;B208,Gaussian!A:F,5,0)</f>
        <v>0.90424107353796002</v>
      </c>
      <c r="F208" s="66">
        <f t="shared" si="20"/>
        <v>-3.2780129005254219E-2</v>
      </c>
      <c r="G208" s="46">
        <f t="shared" si="21"/>
        <v>1.8086529424896591E-2</v>
      </c>
      <c r="H208" s="46">
        <f t="shared" si="22"/>
        <v>1.2292994841322828</v>
      </c>
      <c r="I208" s="46">
        <f t="shared" si="23"/>
        <v>-0.1928411507989497</v>
      </c>
      <c r="J208" s="46">
        <f t="shared" si="19"/>
        <v>4.5914979804820082E-4</v>
      </c>
    </row>
    <row r="209" spans="1:10" x14ac:dyDescent="0.25">
      <c r="A209" s="21">
        <f t="shared" si="18"/>
        <v>4</v>
      </c>
      <c r="B209" s="22">
        <v>200</v>
      </c>
      <c r="D209" s="66">
        <f>VLOOKUP(A209&amp;"_"&amp;B209,Gaussian!A:F,4,0)</f>
        <v>1.20829574641493</v>
      </c>
      <c r="E209" s="34">
        <f>VLOOKUP(A209&amp;"_"&amp;B209,Gaussian!A:F,5,0)</f>
        <v>1.20662032841708</v>
      </c>
      <c r="F209" s="66">
        <f t="shared" si="20"/>
        <v>-3.535350785758419E-2</v>
      </c>
      <c r="G209" s="46">
        <f t="shared" si="21"/>
        <v>2.0555826604425127E-2</v>
      </c>
      <c r="H209" s="46">
        <f t="shared" si="22"/>
        <v>1.2970738954742453</v>
      </c>
      <c r="I209" s="46">
        <f t="shared" si="23"/>
        <v>-0.25540722880757888</v>
      </c>
      <c r="J209" s="46">
        <f t="shared" si="19"/>
        <v>4.6025178867767081E-4</v>
      </c>
    </row>
    <row r="210" spans="1:10" x14ac:dyDescent="0.25">
      <c r="A210" s="21">
        <f t="shared" si="18"/>
        <v>4</v>
      </c>
      <c r="B210" s="22">
        <v>201</v>
      </c>
      <c r="D210" s="66">
        <f>VLOOKUP(A210&amp;"_"&amp;B210,Gaussian!A:F,4,0)</f>
        <v>-0.91719398218912496</v>
      </c>
      <c r="E210" s="34">
        <f>VLOOKUP(A210&amp;"_"&amp;B210,Gaussian!A:F,5,0)</f>
        <v>-0.91669444062744598</v>
      </c>
      <c r="F210" s="66">
        <f t="shared" si="20"/>
        <v>-3.8789946726948688E-2</v>
      </c>
      <c r="G210" s="46">
        <f t="shared" si="21"/>
        <v>2.388816466399598E-2</v>
      </c>
      <c r="H210" s="46">
        <f t="shared" si="22"/>
        <v>1.3868792964475796</v>
      </c>
      <c r="I210" s="46">
        <f t="shared" si="23"/>
        <v>-0.34000429644757962</v>
      </c>
      <c r="J210" s="46">
        <f t="shared" si="19"/>
        <v>4.6134645713729618E-4</v>
      </c>
    </row>
    <row r="211" spans="1:10" x14ac:dyDescent="0.25">
      <c r="A211" s="21">
        <f t="shared" si="18"/>
        <v>4</v>
      </c>
      <c r="B211" s="22">
        <v>202</v>
      </c>
      <c r="D211" s="66">
        <f>VLOOKUP(A211&amp;"_"&amp;B211,Gaussian!A:F,4,0)</f>
        <v>0.99651701406554605</v>
      </c>
      <c r="E211" s="34">
        <f>VLOOKUP(A211&amp;"_"&amp;B211,Gaussian!A:F,5,0)</f>
        <v>0.99737474542335103</v>
      </c>
      <c r="F211" s="66">
        <f t="shared" si="20"/>
        <v>-3.6095851266192372E-2</v>
      </c>
      <c r="G211" s="46">
        <f t="shared" si="21"/>
        <v>2.1089951748688836E-2</v>
      </c>
      <c r="H211" s="46">
        <f t="shared" si="22"/>
        <v>1.3232906890497469</v>
      </c>
      <c r="I211" s="46">
        <f t="shared" si="23"/>
        <v>-0.27120735571641341</v>
      </c>
      <c r="J211" s="46">
        <f t="shared" si="19"/>
        <v>4.6243385207918894E-4</v>
      </c>
    </row>
    <row r="212" spans="1:10" x14ac:dyDescent="0.25">
      <c r="A212" s="21">
        <f t="shared" si="18"/>
        <v>4</v>
      </c>
      <c r="B212" s="22">
        <v>203</v>
      </c>
      <c r="D212" s="66">
        <f>VLOOKUP(A212&amp;"_"&amp;B212,Gaussian!A:F,4,0)</f>
        <v>-0.46156865239463402</v>
      </c>
      <c r="E212" s="34">
        <f>VLOOKUP(A212&amp;"_"&amp;B212,Gaussian!A:F,5,0)</f>
        <v>-0.46010078822940398</v>
      </c>
      <c r="F212" s="66">
        <f t="shared" si="20"/>
        <v>-3.892714700872929E-2</v>
      </c>
      <c r="G212" s="46">
        <f t="shared" si="21"/>
        <v>2.3817115859722657E-2</v>
      </c>
      <c r="H212" s="46">
        <f t="shared" si="22"/>
        <v>1.3978122765067618</v>
      </c>
      <c r="I212" s="46">
        <f t="shared" si="23"/>
        <v>-0.34052060984009486</v>
      </c>
      <c r="J212" s="46">
        <f t="shared" si="19"/>
        <v>4.6351402183219192E-4</v>
      </c>
    </row>
    <row r="213" spans="1:10" x14ac:dyDescent="0.25">
      <c r="A213" s="21">
        <f t="shared" si="18"/>
        <v>4</v>
      </c>
      <c r="B213" s="22">
        <v>204</v>
      </c>
      <c r="D213" s="66">
        <f>VLOOKUP(A213&amp;"_"&amp;B213,Gaussian!A:F,4,0)</f>
        <v>0.94320001795324004</v>
      </c>
      <c r="E213" s="34">
        <f>VLOOKUP(A213&amp;"_"&amp;B213,Gaussian!A:F,5,0)</f>
        <v>0.94245169796661499</v>
      </c>
      <c r="F213" s="66">
        <f t="shared" si="20"/>
        <v>-3.7548833035652762E-2</v>
      </c>
      <c r="G213" s="46">
        <f t="shared" si="21"/>
        <v>2.2334658521754074E-2</v>
      </c>
      <c r="H213" s="46">
        <f t="shared" si="22"/>
        <v>1.3671055949597366</v>
      </c>
      <c r="I213" s="46">
        <f t="shared" si="23"/>
        <v>-0.30460559495973633</v>
      </c>
      <c r="J213" s="46">
        <f t="shared" si="19"/>
        <v>4.6458701440402753E-4</v>
      </c>
    </row>
    <row r="214" spans="1:10" x14ac:dyDescent="0.25">
      <c r="A214" s="21">
        <f t="shared" si="18"/>
        <v>4</v>
      </c>
      <c r="B214" s="22">
        <v>205</v>
      </c>
      <c r="D214" s="66">
        <f>VLOOKUP(A214&amp;"_"&amp;B214,Gaussian!A:F,4,0)</f>
        <v>0.92290957812449803</v>
      </c>
      <c r="E214" s="34">
        <f>VLOOKUP(A214&amp;"_"&amp;B214,Gaussian!A:F,5,0)</f>
        <v>0.92202295892284003</v>
      </c>
      <c r="F214" s="66">
        <f t="shared" si="20"/>
        <v>-4.0217365340334058E-2</v>
      </c>
      <c r="G214" s="46">
        <f t="shared" si="21"/>
        <v>2.4899038147663255E-2</v>
      </c>
      <c r="H214" s="46">
        <f t="shared" si="22"/>
        <v>1.4377793596595236</v>
      </c>
      <c r="I214" s="46">
        <f t="shared" si="23"/>
        <v>-0.37007102632619004</v>
      </c>
      <c r="J214" s="46">
        <f t="shared" si="19"/>
        <v>4.6565287748343123E-4</v>
      </c>
    </row>
    <row r="215" spans="1:10" x14ac:dyDescent="0.25">
      <c r="A215" s="21">
        <f t="shared" si="18"/>
        <v>4</v>
      </c>
      <c r="B215" s="22">
        <v>206</v>
      </c>
      <c r="D215" s="66">
        <f>VLOOKUP(A215&amp;"_"&amp;B215,Gaussian!A:F,4,0)</f>
        <v>0.12254962658909101</v>
      </c>
      <c r="E215" s="34">
        <f>VLOOKUP(A215&amp;"_"&amp;B215,Gaussian!A:F,5,0)</f>
        <v>0.123982273470762</v>
      </c>
      <c r="F215" s="66">
        <f t="shared" si="20"/>
        <v>-4.2818319565491335E-2</v>
      </c>
      <c r="G215" s="46">
        <f t="shared" si="21"/>
        <v>2.7395832775808676E-2</v>
      </c>
      <c r="H215" s="46">
        <f t="shared" si="22"/>
        <v>1.5069887879971733</v>
      </c>
      <c r="I215" s="46">
        <f t="shared" si="23"/>
        <v>-0.43407212133050621</v>
      </c>
      <c r="J215" s="46">
        <f t="shared" si="19"/>
        <v>4.6671165844227095E-4</v>
      </c>
    </row>
    <row r="216" spans="1:10" x14ac:dyDescent="0.25">
      <c r="A216" s="21">
        <f t="shared" si="18"/>
        <v>4</v>
      </c>
      <c r="B216" s="22">
        <v>207</v>
      </c>
      <c r="D216" s="66">
        <f>VLOOKUP(A216&amp;"_"&amp;B216,Gaussian!A:F,4,0)</f>
        <v>-0.34672555033468699</v>
      </c>
      <c r="E216" s="34">
        <f>VLOOKUP(A216&amp;"_"&amp;B216,Gaussian!A:F,5,0)</f>
        <v>-0.34471649805122001</v>
      </c>
      <c r="F216" s="66">
        <f t="shared" si="20"/>
        <v>-4.3110883185167974E-2</v>
      </c>
      <c r="G216" s="46">
        <f t="shared" si="21"/>
        <v>2.7584232252189988E-2</v>
      </c>
      <c r="H216" s="46">
        <f t="shared" si="22"/>
        <v>1.5184372121513774</v>
      </c>
      <c r="I216" s="46">
        <f t="shared" si="23"/>
        <v>-0.440312212151377</v>
      </c>
      <c r="J216" s="46">
        <f t="shared" si="19"/>
        <v>4.6776340433765217E-4</v>
      </c>
    </row>
    <row r="217" spans="1:10" x14ac:dyDescent="0.25">
      <c r="A217" s="21">
        <f t="shared" si="18"/>
        <v>4</v>
      </c>
      <c r="B217" s="22">
        <v>208</v>
      </c>
      <c r="D217" s="66">
        <f>VLOOKUP(A217&amp;"_"&amp;B217,Gaussian!A:F,4,0)</f>
        <v>2.0250028207116499</v>
      </c>
      <c r="E217" s="34">
        <f>VLOOKUP(A217&amp;"_"&amp;B217,Gaussian!A:F,5,0)</f>
        <v>2.0263534903011902</v>
      </c>
      <c r="F217" s="66">
        <f t="shared" si="20"/>
        <v>-4.205188272275083E-2</v>
      </c>
      <c r="G217" s="46">
        <f t="shared" si="21"/>
        <v>2.6421065448649486E-2</v>
      </c>
      <c r="H217" s="46">
        <f t="shared" si="22"/>
        <v>1.4960186175904626</v>
      </c>
      <c r="I217" s="46">
        <f t="shared" si="23"/>
        <v>-0.41268528425712875</v>
      </c>
      <c r="J217" s="46">
        <f t="shared" si="19"/>
        <v>4.6880816191401033E-4</v>
      </c>
    </row>
    <row r="218" spans="1:10" x14ac:dyDescent="0.25">
      <c r="A218" s="21">
        <f t="shared" si="18"/>
        <v>4</v>
      </c>
      <c r="B218" s="22">
        <v>209</v>
      </c>
      <c r="D218" s="66">
        <f>VLOOKUP(A218&amp;"_"&amp;B218,Gaussian!A:F,4,0)</f>
        <v>-0.73233092899177099</v>
      </c>
      <c r="E218" s="34">
        <f>VLOOKUP(A218&amp;"_"&amp;B218,Gaussian!A:F,5,0)</f>
        <v>-0.73137823468553098</v>
      </c>
      <c r="F218" s="66">
        <f t="shared" si="20"/>
        <v>-4.7829877135724515E-2</v>
      </c>
      <c r="G218" s="46">
        <f t="shared" si="21"/>
        <v>3.2094893647808306E-2</v>
      </c>
      <c r="H218" s="46">
        <f t="shared" si="22"/>
        <v>1.6447647747130822</v>
      </c>
      <c r="I218" s="46">
        <f t="shared" si="23"/>
        <v>-0.55622310804641484</v>
      </c>
      <c r="J218" s="46">
        <f t="shared" si="19"/>
        <v>4.6984597760518738E-4</v>
      </c>
    </row>
    <row r="219" spans="1:10" x14ac:dyDescent="0.25">
      <c r="A219" s="21">
        <f t="shared" si="18"/>
        <v>4</v>
      </c>
      <c r="B219" s="22">
        <v>210</v>
      </c>
      <c r="D219" s="66">
        <f>VLOOKUP(A219&amp;"_"&amp;B219,Gaussian!A:F,4,0)</f>
        <v>1.0191854198550101</v>
      </c>
      <c r="E219" s="34">
        <f>VLOOKUP(A219&amp;"_"&amp;B219,Gaussian!A:F,5,0)</f>
        <v>1.0168975400263101</v>
      </c>
      <c r="F219" s="66">
        <f t="shared" si="20"/>
        <v>-4.5641179702844349E-2</v>
      </c>
      <c r="G219" s="46">
        <f t="shared" si="21"/>
        <v>2.9802032430419977E-2</v>
      </c>
      <c r="H219" s="46">
        <f t="shared" si="22"/>
        <v>1.5945175090060881</v>
      </c>
      <c r="I219" s="46">
        <f t="shared" si="23"/>
        <v>-0.50076750900608724</v>
      </c>
      <c r="J219" s="46">
        <f t="shared" si="19"/>
        <v>4.7087689753649598E-4</v>
      </c>
    </row>
    <row r="220" spans="1:10" x14ac:dyDescent="0.25">
      <c r="A220" s="21">
        <f t="shared" si="18"/>
        <v>4</v>
      </c>
      <c r="B220" s="22">
        <v>211</v>
      </c>
      <c r="D220" s="66">
        <f>VLOOKUP(A220&amp;"_"&amp;B220,Gaussian!A:F,4,0)</f>
        <v>1.8913600630029599</v>
      </c>
      <c r="E220" s="34">
        <f>VLOOKUP(A220&amp;"_"&amp;B220,Gaussian!A:F,5,0)</f>
        <v>1.8913808383181301</v>
      </c>
      <c r="F220" s="66">
        <f t="shared" si="20"/>
        <v>-4.8498374466069909E-2</v>
      </c>
      <c r="G220" s="46">
        <f t="shared" si="21"/>
        <v>3.2555068117483286E-2</v>
      </c>
      <c r="H220" s="46">
        <f t="shared" si="22"/>
        <v>1.6706750477361838</v>
      </c>
      <c r="I220" s="46">
        <f t="shared" si="23"/>
        <v>-0.57171671440284955</v>
      </c>
      <c r="J220" s="46">
        <f t="shared" si="19"/>
        <v>4.7190096752676935E-4</v>
      </c>
    </row>
    <row r="221" spans="1:10" x14ac:dyDescent="0.25">
      <c r="A221" s="21">
        <f t="shared" si="18"/>
        <v>4</v>
      </c>
      <c r="B221" s="22">
        <v>212</v>
      </c>
      <c r="D221" s="66">
        <f>VLOOKUP(A221&amp;"_"&amp;B221,Gaussian!A:F,4,0)</f>
        <v>0.62740671875620901</v>
      </c>
      <c r="E221" s="34">
        <f>VLOOKUP(A221&amp;"_"&amp;B221,Gaussian!A:F,5,0)</f>
        <v>0.62688113565549297</v>
      </c>
      <c r="F221" s="66">
        <f t="shared" si="20"/>
        <v>-5.3866445245920283E-2</v>
      </c>
      <c r="G221" s="46">
        <f t="shared" si="21"/>
        <v>3.7818986785775631E-2</v>
      </c>
      <c r="H221" s="46">
        <f t="shared" si="22"/>
        <v>1.8097763695915088</v>
      </c>
      <c r="I221" s="46">
        <f t="shared" si="23"/>
        <v>-0.70560970292484115</v>
      </c>
      <c r="J221" s="46">
        <f t="shared" si="19"/>
        <v>4.7291823309039807E-4</v>
      </c>
    </row>
    <row r="222" spans="1:10" x14ac:dyDescent="0.25">
      <c r="A222" s="21">
        <f t="shared" si="18"/>
        <v>4</v>
      </c>
      <c r="B222" s="22">
        <v>213</v>
      </c>
      <c r="D222" s="66">
        <f>VLOOKUP(A222&amp;"_"&amp;B222,Gaussian!A:F,4,0)</f>
        <v>-1.55023673093396</v>
      </c>
      <c r="E222" s="34">
        <f>VLOOKUP(A222&amp;"_"&amp;B222,Gaussian!A:F,5,0)</f>
        <v>-1.55051322130571</v>
      </c>
      <c r="F222" s="66">
        <f t="shared" si="20"/>
        <v>-5.5572600111846934E-2</v>
      </c>
      <c r="G222" s="46">
        <f t="shared" si="21"/>
        <v>3.9420998738402623E-2</v>
      </c>
      <c r="H222" s="46">
        <f t="shared" si="22"/>
        <v>1.8576597160038351</v>
      </c>
      <c r="I222" s="46">
        <f t="shared" si="23"/>
        <v>-0.74828471600383417</v>
      </c>
      <c r="J222" s="46">
        <f t="shared" si="19"/>
        <v>4.7392873943935223E-4</v>
      </c>
    </row>
    <row r="223" spans="1:10" x14ac:dyDescent="0.25">
      <c r="A223" s="21">
        <f t="shared" si="18"/>
        <v>4</v>
      </c>
      <c r="B223" s="22">
        <v>214</v>
      </c>
      <c r="D223" s="66">
        <f>VLOOKUP(A223&amp;"_"&amp;B223,Gaussian!A:F,4,0)</f>
        <v>0.55884165141000097</v>
      </c>
      <c r="E223" s="34">
        <f>VLOOKUP(A223&amp;"_"&amp;B223,Gaussian!A:F,5,0)</f>
        <v>0.55877812691315099</v>
      </c>
      <c r="F223" s="66">
        <f t="shared" si="20"/>
        <v>-5.0998110208232923E-2</v>
      </c>
      <c r="G223" s="46">
        <f t="shared" si="21"/>
        <v>3.4742377330972872E-2</v>
      </c>
      <c r="H223" s="46">
        <f t="shared" si="22"/>
        <v>1.7483851834314559</v>
      </c>
      <c r="I223" s="46">
        <f t="shared" si="23"/>
        <v>-0.63380185009812162</v>
      </c>
      <c r="J223" s="46">
        <f t="shared" si="19"/>
        <v>4.7493253148519148E-4</v>
      </c>
    </row>
    <row r="224" spans="1:10" x14ac:dyDescent="0.25">
      <c r="A224" s="21">
        <f t="shared" si="18"/>
        <v>4</v>
      </c>
      <c r="B224" s="22">
        <v>215</v>
      </c>
      <c r="D224" s="66">
        <f>VLOOKUP(A224&amp;"_"&amp;B224,Gaussian!A:F,4,0)</f>
        <v>1.6267745987656901</v>
      </c>
      <c r="E224" s="34">
        <f>VLOOKUP(A224&amp;"_"&amp;B224,Gaussian!A:F,5,0)</f>
        <v>1.6269056520193701</v>
      </c>
      <c r="F224" s="66">
        <f t="shared" si="20"/>
        <v>-5.2517875069583372E-2</v>
      </c>
      <c r="G224" s="46">
        <f t="shared" si="21"/>
        <v>3.6158024286962694E-2</v>
      </c>
      <c r="H224" s="46">
        <f t="shared" si="22"/>
        <v>1.7913202723326149</v>
      </c>
      <c r="I224" s="46">
        <f t="shared" si="23"/>
        <v>-0.67152860566594741</v>
      </c>
      <c r="J224" s="46">
        <f t="shared" si="19"/>
        <v>4.7592965384106098E-4</v>
      </c>
    </row>
    <row r="225" spans="1:10" x14ac:dyDescent="0.25">
      <c r="A225" s="21">
        <f t="shared" si="18"/>
        <v>4</v>
      </c>
      <c r="B225" s="22">
        <v>216</v>
      </c>
      <c r="D225" s="66">
        <f>VLOOKUP(A225&amp;"_"&amp;B225,Gaussian!A:F,4,0)</f>
        <v>0.59497349343214001</v>
      </c>
      <c r="E225" s="34">
        <f>VLOOKUP(A225&amp;"_"&amp;B225,Gaussian!A:F,5,0)</f>
        <v>0.59412341767924604</v>
      </c>
      <c r="F225" s="66">
        <f t="shared" si="20"/>
        <v>-5.7111034510305816E-2</v>
      </c>
      <c r="G225" s="46">
        <f t="shared" si="21"/>
        <v>4.0647081587669491E-2</v>
      </c>
      <c r="H225" s="46">
        <f t="shared" si="22"/>
        <v>1.9113267830628087</v>
      </c>
      <c r="I225" s="46">
        <f t="shared" si="23"/>
        <v>-0.78632678306280779</v>
      </c>
      <c r="J225" s="46">
        <f t="shared" si="19"/>
        <v>4.769201508236739E-4</v>
      </c>
    </row>
    <row r="226" spans="1:10" x14ac:dyDescent="0.25">
      <c r="A226" s="21">
        <f t="shared" si="18"/>
        <v>4</v>
      </c>
      <c r="B226" s="22">
        <v>217</v>
      </c>
      <c r="D226" s="66">
        <f>VLOOKUP(A226&amp;"_"&amp;B226,Gaussian!A:F,4,0)</f>
        <v>3.02428998396267</v>
      </c>
      <c r="E226" s="34">
        <f>VLOOKUP(A226&amp;"_"&amp;B226,Gaussian!A:F,5,0)</f>
        <v>3.0256500804472299</v>
      </c>
      <c r="F226" s="66">
        <f t="shared" si="20"/>
        <v>-5.8712649744664898E-2</v>
      </c>
      <c r="G226" s="46">
        <f t="shared" si="21"/>
        <v>4.2144612592338308E-2</v>
      </c>
      <c r="H226" s="46">
        <f t="shared" si="22"/>
        <v>1.9568694630536927</v>
      </c>
      <c r="I226" s="46">
        <f t="shared" si="23"/>
        <v>-0.82666112972035843</v>
      </c>
      <c r="J226" s="46">
        <f t="shared" si="19"/>
        <v>4.7790406645528146E-4</v>
      </c>
    </row>
    <row r="227" spans="1:10" x14ac:dyDescent="0.25">
      <c r="A227" s="21">
        <f t="shared" si="18"/>
        <v>4</v>
      </c>
      <c r="B227" s="22">
        <v>218</v>
      </c>
      <c r="D227" s="66">
        <f>VLOOKUP(A227&amp;"_"&amp;B227,Gaussian!A:F,4,0)</f>
        <v>-0.60241153428713201</v>
      </c>
      <c r="E227" s="34">
        <f>VLOOKUP(A227&amp;"_"&amp;B227,Gaussian!A:F,5,0)</f>
        <v>-0.60072842692391704</v>
      </c>
      <c r="F227" s="66">
        <f t="shared" si="20"/>
        <v>-6.7316628727976224E-2</v>
      </c>
      <c r="G227" s="46">
        <f t="shared" si="21"/>
        <v>5.0644527379526176E-2</v>
      </c>
      <c r="H227" s="46">
        <f t="shared" si="22"/>
        <v>2.1777329592639014</v>
      </c>
      <c r="I227" s="46">
        <f t="shared" si="23"/>
        <v>-1.0423162925972338</v>
      </c>
      <c r="J227" s="46">
        <f t="shared" si="19"/>
        <v>4.7888144446562919E-4</v>
      </c>
    </row>
    <row r="228" spans="1:10" x14ac:dyDescent="0.25">
      <c r="A228" s="21">
        <f t="shared" si="18"/>
        <v>4</v>
      </c>
      <c r="B228" s="22">
        <v>219</v>
      </c>
      <c r="D228" s="66">
        <f>VLOOKUP(A228&amp;"_"&amp;B228,Gaussian!A:F,4,0)</f>
        <v>-1.9209447728242099</v>
      </c>
      <c r="E228" s="34">
        <f>VLOOKUP(A228&amp;"_"&amp;B228,Gaussian!A:F,5,0)</f>
        <v>-1.9206613340324299</v>
      </c>
      <c r="F228" s="66">
        <f t="shared" si="20"/>
        <v>-6.5441107788462988E-2</v>
      </c>
      <c r="G228" s="46">
        <f t="shared" si="21"/>
        <v>4.8664964379128171E-2</v>
      </c>
      <c r="H228" s="46">
        <f t="shared" si="22"/>
        <v>2.1368618182451167</v>
      </c>
      <c r="I228" s="46">
        <f t="shared" si="23"/>
        <v>-0.99623681824511567</v>
      </c>
      <c r="J228" s="46">
        <f t="shared" si="19"/>
        <v>4.7985232829390076E-4</v>
      </c>
    </row>
    <row r="229" spans="1:10" x14ac:dyDescent="0.25">
      <c r="A229" s="21">
        <f t="shared" si="18"/>
        <v>4</v>
      </c>
      <c r="B229" s="22">
        <v>220</v>
      </c>
      <c r="D229" s="66">
        <f>VLOOKUP(A229&amp;"_"&amp;B229,Gaussian!A:F,4,0)</f>
        <v>0.87472222821308498</v>
      </c>
      <c r="E229" s="34">
        <f>VLOOKUP(A229&amp;"_"&amp;B229,Gaussian!A:F,5,0)</f>
        <v>0.87314412174391098</v>
      </c>
      <c r="F229" s="66">
        <f t="shared" si="20"/>
        <v>-5.9768012807053524E-2</v>
      </c>
      <c r="G229" s="46">
        <f t="shared" si="21"/>
        <v>4.2887851552343072E-2</v>
      </c>
      <c r="H229" s="46">
        <f t="shared" si="22"/>
        <v>2.0008337372007254</v>
      </c>
      <c r="I229" s="46">
        <f t="shared" si="23"/>
        <v>-0.85500040386739129</v>
      </c>
      <c r="J229" s="46">
        <f t="shared" si="19"/>
        <v>4.8081676109064825E-4</v>
      </c>
    </row>
    <row r="230" spans="1:10" x14ac:dyDescent="0.25">
      <c r="A230" s="21">
        <f t="shared" si="18"/>
        <v>4</v>
      </c>
      <c r="B230" s="22">
        <v>221</v>
      </c>
      <c r="D230" s="66">
        <f>VLOOKUP(A230&amp;"_"&amp;B230,Gaussian!A:F,4,0)</f>
        <v>-0.291730297314441</v>
      </c>
      <c r="E230" s="34">
        <f>VLOOKUP(A230&amp;"_"&amp;B230,Gaussian!A:F,5,0)</f>
        <v>-0.28969154374498202</v>
      </c>
      <c r="F230" s="66">
        <f t="shared" si="20"/>
        <v>-6.2165555204619249E-2</v>
      </c>
      <c r="G230" s="46">
        <f t="shared" si="21"/>
        <v>4.5181402379078264E-2</v>
      </c>
      <c r="H230" s="46">
        <f t="shared" si="22"/>
        <v>2.0665655431080139</v>
      </c>
      <c r="I230" s="46">
        <f t="shared" si="23"/>
        <v>-0.91552387644134636</v>
      </c>
      <c r="J230" s="46">
        <f t="shared" si="19"/>
        <v>4.8177478571971029E-4</v>
      </c>
    </row>
    <row r="231" spans="1:10" x14ac:dyDescent="0.25">
      <c r="A231" s="21">
        <f t="shared" si="18"/>
        <v>4</v>
      </c>
      <c r="B231" s="22">
        <v>222</v>
      </c>
      <c r="D231" s="66">
        <f>VLOOKUP(A231&amp;"_"&amp;B231,Gaussian!A:F,4,0)</f>
        <v>-0.29550227220116299</v>
      </c>
      <c r="E231" s="34">
        <f>VLOOKUP(A231&amp;"_"&amp;B231,Gaussian!A:F,5,0)</f>
        <v>-0.29430128951818602</v>
      </c>
      <c r="F231" s="66">
        <f t="shared" si="20"/>
        <v>-6.1204047484161125E-2</v>
      </c>
      <c r="G231" s="46">
        <f t="shared" si="21"/>
        <v>4.4115931400301935E-2</v>
      </c>
      <c r="H231" s="46">
        <f t="shared" si="22"/>
        <v>2.0481158890640225</v>
      </c>
      <c r="I231" s="46">
        <f t="shared" si="23"/>
        <v>-0.89186588906402198</v>
      </c>
      <c r="J231" s="46">
        <f t="shared" si="19"/>
        <v>4.8272644476011708E-4</v>
      </c>
    </row>
    <row r="232" spans="1:10" x14ac:dyDescent="0.25">
      <c r="A232" s="21">
        <f t="shared" si="18"/>
        <v>4</v>
      </c>
      <c r="B232" s="22">
        <v>223</v>
      </c>
      <c r="D232" s="66">
        <f>VLOOKUP(A232&amp;"_"&amp;B232,Gaussian!A:F,4,0)</f>
        <v>-0.133669982951785</v>
      </c>
      <c r="E232" s="34">
        <f>VLOOKUP(A232&amp;"_"&amp;B232,Gaussian!A:F,5,0)</f>
        <v>-0.135314983343157</v>
      </c>
      <c r="F232" s="66">
        <f t="shared" si="20"/>
        <v>-6.0232612230563365E-2</v>
      </c>
      <c r="G232" s="46">
        <f t="shared" si="21"/>
        <v>4.3040563217961417E-2</v>
      </c>
      <c r="H232" s="46">
        <f t="shared" si="22"/>
        <v>2.0293940161805031</v>
      </c>
      <c r="I232" s="46">
        <f t="shared" si="23"/>
        <v>-0.86793568284716938</v>
      </c>
      <c r="J232" s="46">
        <f t="shared" si="19"/>
        <v>4.8367178050798243E-4</v>
      </c>
    </row>
    <row r="233" spans="1:10" x14ac:dyDescent="0.25">
      <c r="A233" s="21">
        <f t="shared" si="18"/>
        <v>4</v>
      </c>
      <c r="B233" s="22">
        <v>224</v>
      </c>
      <c r="D233" s="66">
        <f>VLOOKUP(A233&amp;"_"&amp;B233,Gaussian!A:F,4,0)</f>
        <v>-0.40026101410975201</v>
      </c>
      <c r="E233" s="34">
        <f>VLOOKUP(A233&amp;"_"&amp;B233,Gaussian!A:F,5,0)</f>
        <v>-0.39875965793952101</v>
      </c>
      <c r="F233" s="66">
        <f t="shared" si="20"/>
        <v>-5.9722756545271143E-2</v>
      </c>
      <c r="G233" s="46">
        <f t="shared" si="21"/>
        <v>4.2426806929824229E-2</v>
      </c>
      <c r="H233" s="46">
        <f t="shared" si="22"/>
        <v>2.0223513827671962</v>
      </c>
      <c r="I233" s="46">
        <f t="shared" si="23"/>
        <v>-0.85568471610052954</v>
      </c>
      <c r="J233" s="46">
        <f t="shared" si="19"/>
        <v>4.8461083497838424E-4</v>
      </c>
    </row>
    <row r="234" spans="1:10" x14ac:dyDescent="0.25">
      <c r="A234" s="21">
        <f t="shared" si="18"/>
        <v>4</v>
      </c>
      <c r="B234" s="22">
        <v>225</v>
      </c>
      <c r="D234" s="66">
        <f>VLOOKUP(A234&amp;"_"&amp;B234,Gaussian!A:F,4,0)</f>
        <v>0.14467213862894501</v>
      </c>
      <c r="E234" s="34">
        <f>VLOOKUP(A234&amp;"_"&amp;B234,Gaussian!A:F,5,0)</f>
        <v>0.14409649071450401</v>
      </c>
      <c r="F234" s="66">
        <f t="shared" si="20"/>
        <v>-5.8455519749253004E-2</v>
      </c>
      <c r="G234" s="46">
        <f t="shared" si="21"/>
        <v>4.1055703832602784E-2</v>
      </c>
      <c r="H234" s="46">
        <f t="shared" si="22"/>
        <v>1.9960691989035655</v>
      </c>
      <c r="I234" s="46">
        <f t="shared" si="23"/>
        <v>-0.82419419890356571</v>
      </c>
      <c r="J234" s="46">
        <f t="shared" si="19"/>
        <v>4.8554364990723139E-4</v>
      </c>
    </row>
    <row r="235" spans="1:10" x14ac:dyDescent="0.25">
      <c r="A235" s="21">
        <f t="shared" si="18"/>
        <v>4</v>
      </c>
      <c r="B235" s="22">
        <v>226</v>
      </c>
      <c r="D235" s="66">
        <f>VLOOKUP(A235&amp;"_"&amp;B235,Gaussian!A:F,4,0)</f>
        <v>0.62511553575007694</v>
      </c>
      <c r="E235" s="34">
        <f>VLOOKUP(A235&amp;"_"&amp;B235,Gaussian!A:F,5,0)</f>
        <v>0.62736044269292301</v>
      </c>
      <c r="F235" s="66">
        <f t="shared" si="20"/>
        <v>-5.8757137261140742E-2</v>
      </c>
      <c r="G235" s="46">
        <f t="shared" si="21"/>
        <v>4.1253491300255275E-2</v>
      </c>
      <c r="H235" s="46">
        <f t="shared" si="22"/>
        <v>2.0091141778429398</v>
      </c>
      <c r="I235" s="46">
        <f t="shared" si="23"/>
        <v>-0.83203084450960663</v>
      </c>
      <c r="J235" s="46">
        <f t="shared" si="19"/>
        <v>4.8647026675311848E-4</v>
      </c>
    </row>
    <row r="236" spans="1:10" x14ac:dyDescent="0.25">
      <c r="A236" s="21">
        <f t="shared" si="18"/>
        <v>4</v>
      </c>
      <c r="B236" s="22">
        <v>227</v>
      </c>
      <c r="D236" s="66">
        <f>VLOOKUP(A236&amp;"_"&amp;B236,Gaussian!A:F,4,0)</f>
        <v>-1.1405663775194801</v>
      </c>
      <c r="E236" s="34">
        <f>VLOOKUP(A236&amp;"_"&amp;B236,Gaussian!A:F,5,0)</f>
        <v>-1.1406417334155201</v>
      </c>
      <c r="F236" s="66">
        <f t="shared" si="20"/>
        <v>-6.0450645706207513E-2</v>
      </c>
      <c r="G236" s="46">
        <f t="shared" si="21"/>
        <v>4.284320789312375E-2</v>
      </c>
      <c r="H236" s="46">
        <f t="shared" si="22"/>
        <v>2.0568321723645968</v>
      </c>
      <c r="I236" s="46">
        <f t="shared" si="23"/>
        <v>-0.87454050569793051</v>
      </c>
      <c r="J236" s="46">
        <f t="shared" si="19"/>
        <v>4.8739072669916914E-4</v>
      </c>
    </row>
    <row r="237" spans="1:10" x14ac:dyDescent="0.25">
      <c r="A237" s="21">
        <f t="shared" si="18"/>
        <v>4</v>
      </c>
      <c r="B237" s="22">
        <v>228</v>
      </c>
      <c r="D237" s="66">
        <f>VLOOKUP(A237&amp;"_"&amp;B237,Gaussian!A:F,4,0)</f>
        <v>1.09101670956032</v>
      </c>
      <c r="E237" s="34">
        <f>VLOOKUP(A237&amp;"_"&amp;B237,Gaussian!A:F,5,0)</f>
        <v>1.09288001664042</v>
      </c>
      <c r="F237" s="66">
        <f t="shared" si="20"/>
        <v>-5.7043383006394985E-2</v>
      </c>
      <c r="G237" s="46">
        <f t="shared" si="21"/>
        <v>3.9332193448120022E-2</v>
      </c>
      <c r="H237" s="46">
        <f t="shared" si="22"/>
        <v>1.9771230508950748</v>
      </c>
      <c r="I237" s="46">
        <f t="shared" si="23"/>
        <v>-0.78962305089507534</v>
      </c>
      <c r="J237" s="46">
        <f t="shared" si="19"/>
        <v>4.8830507065486582E-4</v>
      </c>
    </row>
    <row r="238" spans="1:10" x14ac:dyDescent="0.25">
      <c r="A238" s="21">
        <f t="shared" si="18"/>
        <v>4</v>
      </c>
      <c r="B238" s="22">
        <v>229</v>
      </c>
      <c r="D238" s="66">
        <f>VLOOKUP(A238&amp;"_"&amp;B238,Gaussian!A:F,4,0)</f>
        <v>-0.26646252112720997</v>
      </c>
      <c r="E238" s="34">
        <f>VLOOKUP(A238&amp;"_"&amp;B238,Gaussian!A:F,5,0)</f>
        <v>-0.26596183408573199</v>
      </c>
      <c r="F238" s="66">
        <f t="shared" si="20"/>
        <v>-6.0084501363155504E-2</v>
      </c>
      <c r="G238" s="46">
        <f t="shared" si="21"/>
        <v>4.2269602061725517E-2</v>
      </c>
      <c r="H238" s="46">
        <f t="shared" si="22"/>
        <v>2.0584645664311205</v>
      </c>
      <c r="I238" s="46">
        <f t="shared" si="23"/>
        <v>-0.86575623309778749</v>
      </c>
      <c r="J238" s="46">
        <f t="shared" si="19"/>
        <v>4.8921333925786806E-4</v>
      </c>
    </row>
    <row r="239" spans="1:10" x14ac:dyDescent="0.25">
      <c r="A239" s="21">
        <f t="shared" si="18"/>
        <v>4</v>
      </c>
      <c r="B239" s="22">
        <v>230</v>
      </c>
      <c r="D239" s="66">
        <f>VLOOKUP(A239&amp;"_"&amp;B239,Gaussian!A:F,4,0)</f>
        <v>-0.83890378375720898</v>
      </c>
      <c r="E239" s="34">
        <f>VLOOKUP(A239&amp;"_"&amp;B239,Gaussian!A:F,5,0)</f>
        <v>-0.83929367820093803</v>
      </c>
      <c r="F239" s="66">
        <f t="shared" si="20"/>
        <v>-5.9199540276520808E-2</v>
      </c>
      <c r="G239" s="46">
        <f t="shared" si="21"/>
        <v>4.1280975109216439E-2</v>
      </c>
      <c r="H239" s="46">
        <f t="shared" si="22"/>
        <v>2.0418384570600696</v>
      </c>
      <c r="I239" s="46">
        <f t="shared" si="23"/>
        <v>-0.8439217903934032</v>
      </c>
      <c r="J239" s="46">
        <f t="shared" si="19"/>
        <v>4.9011557287581889E-4</v>
      </c>
    </row>
    <row r="240" spans="1:10" x14ac:dyDescent="0.25">
      <c r="A240" s="21">
        <f t="shared" si="18"/>
        <v>4</v>
      </c>
      <c r="B240" s="22">
        <v>231</v>
      </c>
      <c r="D240" s="66">
        <f>VLOOKUP(A240&amp;"_"&amp;B240,Gaussian!A:F,4,0)</f>
        <v>-5.1523539452654497E-2</v>
      </c>
      <c r="E240" s="34">
        <f>VLOOKUP(A240&amp;"_"&amp;B240,Gaussian!A:F,5,0)</f>
        <v>-5.0718183191550699E-2</v>
      </c>
      <c r="F240" s="66">
        <f t="shared" si="20"/>
        <v>-5.6665361915639298E-2</v>
      </c>
      <c r="G240" s="46">
        <f t="shared" si="21"/>
        <v>3.8643176615356496E-2</v>
      </c>
      <c r="H240" s="46">
        <f t="shared" si="22"/>
        <v>1.9838999580546837</v>
      </c>
      <c r="I240" s="46">
        <f t="shared" si="23"/>
        <v>-0.78077495805468411</v>
      </c>
      <c r="J240" s="46">
        <f t="shared" si="19"/>
        <v>4.9101181160813873E-4</v>
      </c>
    </row>
    <row r="241" spans="1:10" x14ac:dyDescent="0.25">
      <c r="A241" s="21">
        <f t="shared" si="18"/>
        <v>4</v>
      </c>
      <c r="B241" s="22">
        <v>232</v>
      </c>
      <c r="D241" s="66">
        <f>VLOOKUP(A241&amp;"_"&amp;B241,Gaussian!A:F,4,0)</f>
        <v>-0.156364820095475</v>
      </c>
      <c r="E241" s="34">
        <f>VLOOKUP(A241&amp;"_"&amp;B241,Gaussian!A:F,5,0)</f>
        <v>-0.15424549683185301</v>
      </c>
      <c r="F241" s="66">
        <f t="shared" si="20"/>
        <v>-5.641239798122042E-2</v>
      </c>
      <c r="G241" s="46">
        <f t="shared" si="21"/>
        <v>3.8286640116995514E-2</v>
      </c>
      <c r="H241" s="46">
        <f t="shared" si="22"/>
        <v>1.9827857335497763</v>
      </c>
      <c r="I241" s="46">
        <f t="shared" si="23"/>
        <v>-0.77445240021644346</v>
      </c>
      <c r="J241" s="46">
        <f t="shared" si="19"/>
        <v>4.9190209528780771E-4</v>
      </c>
    </row>
    <row r="242" spans="1:10" x14ac:dyDescent="0.25">
      <c r="A242" s="21">
        <f t="shared" si="18"/>
        <v>4</v>
      </c>
      <c r="B242" s="22">
        <v>233</v>
      </c>
      <c r="D242" s="66">
        <f>VLOOKUP(A242&amp;"_"&amp;B242,Gaussian!A:F,4,0)</f>
        <v>1.67826690014095</v>
      </c>
      <c r="E242" s="34">
        <f>VLOOKUP(A242&amp;"_"&amp;B242,Gaussian!A:F,5,0)</f>
        <v>1.6789385415353399</v>
      </c>
      <c r="F242" s="66">
        <f t="shared" si="20"/>
        <v>-5.5862063289669237E-2</v>
      </c>
      <c r="G242" s="46">
        <f t="shared" si="21"/>
        <v>3.7632782247357235E-2</v>
      </c>
      <c r="H242" s="46">
        <f t="shared" si="22"/>
        <v>1.9741052413447042</v>
      </c>
      <c r="I242" s="46">
        <f t="shared" si="23"/>
        <v>-0.76056357467803815</v>
      </c>
      <c r="J242" s="46">
        <f t="shared" si="19"/>
        <v>4.9278646348313593E-4</v>
      </c>
    </row>
    <row r="243" spans="1:10" x14ac:dyDescent="0.25">
      <c r="A243" s="21">
        <f t="shared" si="18"/>
        <v>4</v>
      </c>
      <c r="B243" s="22">
        <v>234</v>
      </c>
      <c r="D243" s="66">
        <f>VLOOKUP(A243&amp;"_"&amp;B243,Gaussian!A:F,4,0)</f>
        <v>1.9350445811428501</v>
      </c>
      <c r="E243" s="34">
        <f>VLOOKUP(A243&amp;"_"&amp;B243,Gaussian!A:F,5,0)</f>
        <v>1.93340526019667</v>
      </c>
      <c r="F243" s="66">
        <f t="shared" si="20"/>
        <v>-6.0596845469647671E-2</v>
      </c>
      <c r="G243" s="46">
        <f t="shared" si="21"/>
        <v>4.2264092432752622E-2</v>
      </c>
      <c r="H243" s="46">
        <f t="shared" si="22"/>
        <v>2.0978278888324229</v>
      </c>
      <c r="I243" s="46">
        <f t="shared" si="23"/>
        <v>-0.87907788883242355</v>
      </c>
      <c r="J243" s="46">
        <f t="shared" si="19"/>
        <v>4.9366495549952206E-4</v>
      </c>
    </row>
    <row r="244" spans="1:10" x14ac:dyDescent="0.25">
      <c r="A244" s="21">
        <f t="shared" si="18"/>
        <v>4</v>
      </c>
      <c r="B244" s="22">
        <v>235</v>
      </c>
      <c r="D244" s="66">
        <f>VLOOKUP(A244&amp;"_"&amp;B244,Gaussian!A:F,4,0)</f>
        <v>-0.66692463791866297</v>
      </c>
      <c r="E244" s="34">
        <f>VLOOKUP(A244&amp;"_"&amp;B244,Gaussian!A:F,5,0)</f>
        <v>-0.66700198486092899</v>
      </c>
      <c r="F244" s="66">
        <f t="shared" si="20"/>
        <v>-6.6049376540402285E-2</v>
      </c>
      <c r="G244" s="46">
        <f t="shared" si="21"/>
        <v>4.7613204471058608E-2</v>
      </c>
      <c r="H244" s="46">
        <f t="shared" si="22"/>
        <v>2.2400818692261835</v>
      </c>
      <c r="I244" s="46">
        <f t="shared" si="23"/>
        <v>-1.0161235358928509</v>
      </c>
      <c r="J244" s="46">
        <f t="shared" si="19"/>
        <v>4.945376103812002E-4</v>
      </c>
    </row>
    <row r="245" spans="1:10" x14ac:dyDescent="0.25">
      <c r="A245" s="21">
        <f t="shared" si="18"/>
        <v>4</v>
      </c>
      <c r="B245" s="22">
        <v>236</v>
      </c>
      <c r="D245" s="66">
        <f>VLOOKUP(A245&amp;"_"&amp;B245,Gaussian!A:F,4,0)</f>
        <v>0.38655719271196998</v>
      </c>
      <c r="E245" s="34">
        <f>VLOOKUP(A245&amp;"_"&amp;B245,Gaussian!A:F,5,0)</f>
        <v>0.38626007932711198</v>
      </c>
      <c r="F245" s="66">
        <f t="shared" si="20"/>
        <v>-6.3989672224131378E-2</v>
      </c>
      <c r="G245" s="46">
        <f t="shared" si="21"/>
        <v>4.5450135844235164E-2</v>
      </c>
      <c r="H245" s="46">
        <f t="shared" si="22"/>
        <v>2.1945548959889081</v>
      </c>
      <c r="I245" s="46">
        <f t="shared" si="23"/>
        <v>-0.96538822932224244</v>
      </c>
      <c r="J245" s="46">
        <f t="shared" si="19"/>
        <v>4.9540446691297558E-4</v>
      </c>
    </row>
    <row r="246" spans="1:10" x14ac:dyDescent="0.25">
      <c r="A246" s="21">
        <f t="shared" si="18"/>
        <v>4</v>
      </c>
      <c r="B246" s="22">
        <v>237</v>
      </c>
      <c r="D246" s="66">
        <f>VLOOKUP(A246&amp;"_"&amp;B246,Gaussian!A:F,4,0)</f>
        <v>-0.79084378997647498</v>
      </c>
      <c r="E246" s="34">
        <f>VLOOKUP(A246&amp;"_"&amp;B246,Gaussian!A:F,5,0)</f>
        <v>-0.79099302052465303</v>
      </c>
      <c r="F246" s="66">
        <f t="shared" si="20"/>
        <v>-6.4972411117530687E-2</v>
      </c>
      <c r="G246" s="46">
        <f t="shared" si="21"/>
        <v>4.6329566890019748E-2</v>
      </c>
      <c r="H246" s="46">
        <f t="shared" si="22"/>
        <v>2.2250564250642548</v>
      </c>
      <c r="I246" s="46">
        <f t="shared" si="23"/>
        <v>-0.99068142506425605</v>
      </c>
      <c r="J246" s="46">
        <f t="shared" si="19"/>
        <v>4.962655636219478E-4</v>
      </c>
    </row>
    <row r="247" spans="1:10" x14ac:dyDescent="0.25">
      <c r="A247" s="21">
        <f t="shared" si="18"/>
        <v>4</v>
      </c>
      <c r="B247" s="22">
        <v>238</v>
      </c>
      <c r="D247" s="66">
        <f>VLOOKUP(A247&amp;"_"&amp;B247,Gaussian!A:F,4,0)</f>
        <v>1.54318991160865</v>
      </c>
      <c r="E247" s="34">
        <f>VLOOKUP(A247&amp;"_"&amp;B247,Gaussian!A:F,5,0)</f>
        <v>1.5416744530253601</v>
      </c>
      <c r="F247" s="66">
        <f t="shared" si="20"/>
        <v>-6.2559241700820195E-2</v>
      </c>
      <c r="G247" s="46">
        <f t="shared" si="21"/>
        <v>4.3813147811101974E-2</v>
      </c>
      <c r="H247" s="46">
        <f t="shared" si="22"/>
        <v>2.1705863573521889</v>
      </c>
      <c r="I247" s="46">
        <f t="shared" si="23"/>
        <v>-0.93100302401885671</v>
      </c>
      <c r="J247" s="46">
        <f t="shared" si="19"/>
        <v>4.971209387792235E-4</v>
      </c>
    </row>
    <row r="248" spans="1:10" x14ac:dyDescent="0.25">
      <c r="A248" s="21">
        <f t="shared" si="18"/>
        <v>4</v>
      </c>
      <c r="B248" s="22">
        <v>239</v>
      </c>
      <c r="D248" s="66">
        <f>VLOOKUP(A248&amp;"_"&amp;B248,Gaussian!A:F,4,0)</f>
        <v>-0.93966600105533005</v>
      </c>
      <c r="E248" s="34">
        <f>VLOOKUP(A248&amp;"_"&amp;B248,Gaussian!A:F,5,0)</f>
        <v>-0.93869552191466499</v>
      </c>
      <c r="F248" s="66">
        <f t="shared" si="20"/>
        <v>-6.6876868131411221E-2</v>
      </c>
      <c r="G248" s="46">
        <f t="shared" si="21"/>
        <v>4.8027584468937345E-2</v>
      </c>
      <c r="H248" s="46">
        <f t="shared" si="22"/>
        <v>2.2845606628786013</v>
      </c>
      <c r="I248" s="46">
        <f t="shared" si="23"/>
        <v>-1.0397689962119361</v>
      </c>
      <c r="J248" s="46">
        <f t="shared" si="19"/>
        <v>4.9797063040161701E-4</v>
      </c>
    </row>
    <row r="249" spans="1:10" x14ac:dyDescent="0.25">
      <c r="A249" s="21">
        <f t="shared" si="18"/>
        <v>4</v>
      </c>
      <c r="B249" s="22">
        <v>240</v>
      </c>
      <c r="D249" s="66">
        <f>VLOOKUP(A249&amp;"_"&amp;B249,Gaussian!A:F,4,0)</f>
        <v>-0.683552877020838</v>
      </c>
      <c r="E249" s="34">
        <f>VLOOKUP(A249&amp;"_"&amp;B249,Gaussian!A:F,5,0)</f>
        <v>-0.68424254356247505</v>
      </c>
      <c r="F249" s="66">
        <f t="shared" si="20"/>
        <v>-6.4031973107108162E-2</v>
      </c>
      <c r="G249" s="46">
        <f t="shared" si="21"/>
        <v>4.5079561247094703E-2</v>
      </c>
      <c r="H249" s="46">
        <f t="shared" si="22"/>
        <v>2.2193502772130635</v>
      </c>
      <c r="I249" s="46">
        <f t="shared" si="23"/>
        <v>-0.9693502772130651</v>
      </c>
      <c r="J249" s="46">
        <f t="shared" si="19"/>
        <v>4.9881467625334031E-4</v>
      </c>
    </row>
    <row r="250" spans="1:10" x14ac:dyDescent="0.25">
      <c r="A250" s="21">
        <f t="shared" si="18"/>
        <v>4</v>
      </c>
      <c r="B250" s="22">
        <v>241</v>
      </c>
      <c r="D250" s="66">
        <f>VLOOKUP(A250&amp;"_"&amp;B250,Gaussian!A:F,4,0)</f>
        <v>-0.34043649650276703</v>
      </c>
      <c r="E250" s="34">
        <f>VLOOKUP(A250&amp;"_"&amp;B250,Gaussian!A:F,5,0)</f>
        <v>-0.34002984888784399</v>
      </c>
      <c r="F250" s="66">
        <f t="shared" si="20"/>
        <v>-6.1930005190457452E-2</v>
      </c>
      <c r="G250" s="46">
        <f t="shared" si="21"/>
        <v>4.2874528375749739E-2</v>
      </c>
      <c r="H250" s="46">
        <f t="shared" si="22"/>
        <v>2.1726232641855647</v>
      </c>
      <c r="I250" s="46">
        <f t="shared" si="23"/>
        <v>-0.91741493085223302</v>
      </c>
      <c r="J250" s="46">
        <f t="shared" si="19"/>
        <v>4.9965311384768147E-4</v>
      </c>
    </row>
    <row r="251" spans="1:10" x14ac:dyDescent="0.25">
      <c r="A251" s="21">
        <f t="shared" si="18"/>
        <v>4</v>
      </c>
      <c r="B251" s="22">
        <v>242</v>
      </c>
      <c r="D251" s="66">
        <f>VLOOKUP(A251&amp;"_"&amp;B251,Gaussian!A:F,4,0)</f>
        <v>1.26937575633849</v>
      </c>
      <c r="E251" s="34">
        <f>VLOOKUP(A251&amp;"_"&amp;B251,Gaussian!A:F,5,0)</f>
        <v>1.26959307278419</v>
      </c>
      <c r="F251" s="66">
        <f t="shared" si="20"/>
        <v>-6.0827173874980205E-2</v>
      </c>
      <c r="G251" s="46">
        <f t="shared" si="21"/>
        <v>4.1668696998061271E-2</v>
      </c>
      <c r="H251" s="46">
        <f t="shared" si="22"/>
        <v>2.1506585429900005</v>
      </c>
      <c r="I251" s="46">
        <f t="shared" si="23"/>
        <v>-0.89024187632333573</v>
      </c>
      <c r="J251" s="46">
        <f t="shared" si="19"/>
        <v>5.0048598044867153E-4</v>
      </c>
    </row>
    <row r="252" spans="1:10" x14ac:dyDescent="0.25">
      <c r="A252" s="21">
        <f t="shared" si="18"/>
        <v>4</v>
      </c>
      <c r="B252" s="22">
        <v>243</v>
      </c>
      <c r="D252" s="66">
        <f>VLOOKUP(A252&amp;"_"&amp;B252,Gaussian!A:F,4,0)</f>
        <v>0.195025463529406</v>
      </c>
      <c r="E252" s="34">
        <f>VLOOKUP(A252&amp;"_"&amp;B252,Gaussian!A:F,5,0)</f>
        <v>0.19375556996499599</v>
      </c>
      <c r="F252" s="66">
        <f t="shared" si="20"/>
        <v>-6.4366998241629794E-2</v>
      </c>
      <c r="G252" s="46">
        <f t="shared" si="21"/>
        <v>4.5105587826771328E-2</v>
      </c>
      <c r="H252" s="46">
        <f t="shared" si="22"/>
        <v>2.2448720139847684</v>
      </c>
      <c r="I252" s="46">
        <f t="shared" si="23"/>
        <v>-0.97924701398477065</v>
      </c>
      <c r="J252" s="46">
        <f t="shared" si="19"/>
        <v>5.0131331307274088E-4</v>
      </c>
    </row>
    <row r="253" spans="1:10" x14ac:dyDescent="0.25">
      <c r="A253" s="21">
        <f t="shared" si="18"/>
        <v>4</v>
      </c>
      <c r="B253" s="22">
        <v>244</v>
      </c>
      <c r="D253" s="66">
        <f>VLOOKUP(A253&amp;"_"&amp;B253,Gaussian!A:F,4,0)</f>
        <v>1.02954258039058</v>
      </c>
      <c r="E253" s="34">
        <f>VLOOKUP(A253&amp;"_"&amp;B253,Gaussian!A:F,5,0)</f>
        <v>1.0288300369248</v>
      </c>
      <c r="F253" s="66">
        <f t="shared" si="20"/>
        <v>-6.4794673623127824E-2</v>
      </c>
      <c r="G253" s="46">
        <f t="shared" si="21"/>
        <v>4.5430397808682667E-2</v>
      </c>
      <c r="H253" s="46">
        <f t="shared" si="22"/>
        <v>2.2615509311348769</v>
      </c>
      <c r="I253" s="46">
        <f t="shared" si="23"/>
        <v>-0.99071759780154578</v>
      </c>
      <c r="J253" s="46">
        <f t="shared" si="19"/>
        <v>5.0213514849036455E-4</v>
      </c>
    </row>
    <row r="254" spans="1:10" x14ac:dyDescent="0.25">
      <c r="A254" s="21">
        <f t="shared" si="18"/>
        <v>4</v>
      </c>
      <c r="B254" s="22">
        <v>245</v>
      </c>
      <c r="D254" s="66">
        <f>VLOOKUP(A254&amp;"_"&amp;B254,Gaussian!A:F,4,0)</f>
        <v>0.50664302782151105</v>
      </c>
      <c r="E254" s="34">
        <f>VLOOKUP(A254&amp;"_"&amp;B254,Gaussian!A:F,5,0)</f>
        <v>0.50701740564779696</v>
      </c>
      <c r="F254" s="66">
        <f t="shared" si="20"/>
        <v>-6.7627702245034907E-2</v>
      </c>
      <c r="G254" s="46">
        <f t="shared" si="21"/>
        <v>4.8160630765870023E-2</v>
      </c>
      <c r="H254" s="46">
        <f t="shared" si="22"/>
        <v>2.3384559335428787</v>
      </c>
      <c r="I254" s="46">
        <f t="shared" si="23"/>
        <v>-1.0624142668762147</v>
      </c>
      <c r="J254" s="46">
        <f t="shared" si="19"/>
        <v>5.0295152322769637E-4</v>
      </c>
    </row>
    <row r="255" spans="1:10" x14ac:dyDescent="0.25">
      <c r="A255" s="21">
        <f t="shared" si="18"/>
        <v>4</v>
      </c>
      <c r="B255" s="22">
        <v>246</v>
      </c>
      <c r="D255" s="66">
        <f>VLOOKUP(A255&amp;"_"&amp;B255,Gaussian!A:F,4,0)</f>
        <v>0.82137431455823895</v>
      </c>
      <c r="E255" s="34">
        <f>VLOOKUP(A255&amp;"_"&amp;B255,Gaussian!A:F,5,0)</f>
        <v>0.81985380891257398</v>
      </c>
      <c r="F255" s="66">
        <f t="shared" si="20"/>
        <v>-6.8947602316781195E-2</v>
      </c>
      <c r="G255" s="46">
        <f t="shared" si="21"/>
        <v>4.9377806486850161E-2</v>
      </c>
      <c r="H255" s="46">
        <f t="shared" si="22"/>
        <v>2.3776239112715198</v>
      </c>
      <c r="I255" s="46">
        <f t="shared" si="23"/>
        <v>-1.0963739112715225</v>
      </c>
      <c r="J255" s="46">
        <f t="shared" si="19"/>
        <v>5.0376247356819252E-4</v>
      </c>
    </row>
    <row r="256" spans="1:10" x14ac:dyDescent="0.25">
      <c r="A256" s="21">
        <f t="shared" si="18"/>
        <v>4</v>
      </c>
      <c r="B256" s="22">
        <v>247</v>
      </c>
      <c r="D256" s="66">
        <f>VLOOKUP(A256&amp;"_"&amp;B256,Gaussian!A:F,4,0)</f>
        <v>0.66568060812294905</v>
      </c>
      <c r="E256" s="34">
        <f>VLOOKUP(A256&amp;"_"&amp;B256,Gaussian!A:F,5,0)</f>
        <v>0.66476423358202696</v>
      </c>
      <c r="F256" s="66">
        <f t="shared" si="20"/>
        <v>-7.116482239232147E-2</v>
      </c>
      <c r="G256" s="46">
        <f t="shared" si="21"/>
        <v>5.1492375087375454E-2</v>
      </c>
      <c r="H256" s="46">
        <f t="shared" si="22"/>
        <v>2.4395056631401419</v>
      </c>
      <c r="I256" s="46">
        <f t="shared" si="23"/>
        <v>-1.1530473298068111</v>
      </c>
      <c r="J256" s="46">
        <f t="shared" si="19"/>
        <v>5.0456803555422379E-4</v>
      </c>
    </row>
    <row r="257" spans="1:10" x14ac:dyDescent="0.25">
      <c r="A257" s="21">
        <f t="shared" si="18"/>
        <v>4</v>
      </c>
      <c r="B257" s="22">
        <v>248</v>
      </c>
      <c r="D257" s="66">
        <f>VLOOKUP(A257&amp;"_"&amp;B257,Gaussian!A:F,4,0)</f>
        <v>0.28880798455040402</v>
      </c>
      <c r="E257" s="34">
        <f>VLOOKUP(A257&amp;"_"&amp;B257,Gaussian!A:F,5,0)</f>
        <v>0.28964645307872799</v>
      </c>
      <c r="F257" s="66">
        <f t="shared" si="20"/>
        <v>-7.2927837728678002E-2</v>
      </c>
      <c r="G257" s="46">
        <f t="shared" si="21"/>
        <v>5.3152813369114225E-2</v>
      </c>
      <c r="H257" s="46">
        <f t="shared" si="22"/>
        <v>2.4901511895935706</v>
      </c>
      <c r="I257" s="46">
        <f t="shared" si="23"/>
        <v>-1.1984845229269068</v>
      </c>
      <c r="J257" s="46">
        <f t="shared" si="19"/>
        <v>5.0536824498867764E-4</v>
      </c>
    </row>
    <row r="258" spans="1:10" x14ac:dyDescent="0.25">
      <c r="A258" s="21">
        <f t="shared" si="18"/>
        <v>4</v>
      </c>
      <c r="B258" s="22">
        <v>249</v>
      </c>
      <c r="D258" s="66">
        <f>VLOOKUP(A258&amp;"_"&amp;B258,Gaussian!A:F,4,0)</f>
        <v>-3.1925865445520001E-2</v>
      </c>
      <c r="E258" s="34">
        <f>VLOOKUP(A258&amp;"_"&amp;B258,Gaussian!A:F,5,0)</f>
        <v>-3.1640299839178002E-2</v>
      </c>
      <c r="F258" s="66">
        <f t="shared" si="20"/>
        <v>-7.3604049358389406E-2</v>
      </c>
      <c r="G258" s="46">
        <f t="shared" si="21"/>
        <v>5.372652389223611E-2</v>
      </c>
      <c r="H258" s="46">
        <f t="shared" si="22"/>
        <v>2.5135982772132732</v>
      </c>
      <c r="I258" s="46">
        <f t="shared" si="23"/>
        <v>-1.2167232772132761</v>
      </c>
      <c r="J258" s="46">
        <f t="shared" si="19"/>
        <v>5.0616313743654967E-4</v>
      </c>
    </row>
    <row r="259" spans="1:10" x14ac:dyDescent="0.25">
      <c r="A259" s="21">
        <f t="shared" si="18"/>
        <v>4</v>
      </c>
      <c r="B259" s="22">
        <v>250</v>
      </c>
      <c r="D259" s="66">
        <f>VLOOKUP(A259&amp;"_"&amp;B259,Gaussian!A:F,4,0)</f>
        <v>1.82369102718159</v>
      </c>
      <c r="E259" s="34">
        <f>VLOOKUP(A259&amp;"_"&amp;B259,Gaussian!A:F,5,0)</f>
        <v>1.8230738483628199</v>
      </c>
      <c r="F259" s="66">
        <f t="shared" si="20"/>
        <v>-7.3352211203676493E-2</v>
      </c>
      <c r="G259" s="46">
        <f t="shared" si="21"/>
        <v>5.3372262089713442E-2</v>
      </c>
      <c r="H259" s="46">
        <f t="shared" si="22"/>
        <v>2.5138983930038044</v>
      </c>
      <c r="I259" s="46">
        <f t="shared" si="23"/>
        <v>-1.211815059670474</v>
      </c>
      <c r="J259" s="46">
        <f t="shared" si="19"/>
        <v>5.0695274822652378E-4</v>
      </c>
    </row>
    <row r="260" spans="1:10" x14ac:dyDescent="0.25">
      <c r="A260" s="21">
        <f t="shared" si="18"/>
        <v>4</v>
      </c>
      <c r="B260" s="22">
        <v>251</v>
      </c>
      <c r="D260" s="66">
        <f>VLOOKUP(A260&amp;"_"&amp;B260,Gaussian!A:F,4,0)</f>
        <v>0.34769974820859401</v>
      </c>
      <c r="E260" s="34">
        <f>VLOOKUP(A260&amp;"_"&amp;B260,Gaussian!A:F,5,0)</f>
        <v>0.34682532463439902</v>
      </c>
      <c r="F260" s="66">
        <f t="shared" si="20"/>
        <v>-7.8446529504850954E-2</v>
      </c>
      <c r="G260" s="46">
        <f t="shared" si="21"/>
        <v>5.8364235695864471E-2</v>
      </c>
      <c r="H260" s="46">
        <f t="shared" si="22"/>
        <v>2.6481161228532204</v>
      </c>
      <c r="I260" s="46">
        <f t="shared" si="23"/>
        <v>-1.3408244561865568</v>
      </c>
      <c r="J260" s="46">
        <f t="shared" si="19"/>
        <v>5.0773711245254312E-4</v>
      </c>
    </row>
    <row r="261" spans="1:10" x14ac:dyDescent="0.25">
      <c r="A261" s="21">
        <f t="shared" si="18"/>
        <v>4</v>
      </c>
      <c r="B261" s="22">
        <v>252</v>
      </c>
      <c r="D261" s="66">
        <f>VLOOKUP(A261&amp;"_"&amp;B261,Gaussian!A:F,4,0)</f>
        <v>0.30188460287730201</v>
      </c>
      <c r="E261" s="34">
        <f>VLOOKUP(A261&amp;"_"&amp;B261,Gaussian!A:F,5,0)</f>
        <v>0.30035900435742002</v>
      </c>
      <c r="F261" s="66">
        <f t="shared" si="20"/>
        <v>-7.9269555427119484E-2</v>
      </c>
      <c r="G261" s="46">
        <f t="shared" si="21"/>
        <v>5.9084997353291105E-2</v>
      </c>
      <c r="H261" s="46">
        <f t="shared" si="22"/>
        <v>2.6758133574230616</v>
      </c>
      <c r="I261" s="46">
        <f t="shared" si="23"/>
        <v>-1.3633133574230647</v>
      </c>
      <c r="J261" s="46">
        <f t="shared" si="19"/>
        <v>5.0851626497536878E-4</v>
      </c>
    </row>
    <row r="262" spans="1:10" x14ac:dyDescent="0.25">
      <c r="A262" s="21">
        <f t="shared" si="18"/>
        <v>4</v>
      </c>
      <c r="B262" s="22">
        <v>253</v>
      </c>
      <c r="D262" s="66">
        <f>VLOOKUP(A262&amp;"_"&amp;B262,Gaussian!A:F,4,0)</f>
        <v>-4.6081691340170696E-3</v>
      </c>
      <c r="E262" s="34">
        <f>VLOOKUP(A262&amp;"_"&amp;B262,Gaussian!A:F,5,0)</f>
        <v>-3.9493274199281199E-3</v>
      </c>
      <c r="F262" s="66">
        <f t="shared" si="20"/>
        <v>-7.9956058246473033E-2</v>
      </c>
      <c r="G262" s="46">
        <f t="shared" si="21"/>
        <v>5.9669317798900716E-2</v>
      </c>
      <c r="H262" s="46">
        <f t="shared" si="22"/>
        <v>2.7002041686816547</v>
      </c>
      <c r="I262" s="46">
        <f t="shared" si="23"/>
        <v>-1.3824958353483248</v>
      </c>
      <c r="J262" s="46">
        <f t="shared" si="19"/>
        <v>5.0929024042413017E-4</v>
      </c>
    </row>
    <row r="263" spans="1:10" x14ac:dyDescent="0.25">
      <c r="A263" s="21">
        <f t="shared" si="18"/>
        <v>4</v>
      </c>
      <c r="B263" s="22">
        <v>254</v>
      </c>
      <c r="D263" s="66">
        <f>VLOOKUP(A263&amp;"_"&amp;B263,Gaussian!A:F,4,0)</f>
        <v>-0.21543874788925399</v>
      </c>
      <c r="E263" s="34">
        <f>VLOOKUP(A263&amp;"_"&amp;B263,Gaussian!A:F,5,0)</f>
        <v>-0.214658349823622</v>
      </c>
      <c r="F263" s="66">
        <f t="shared" si="20"/>
        <v>-7.9763404471720006E-2</v>
      </c>
      <c r="G263" s="46">
        <f t="shared" si="21"/>
        <v>5.937456498607107E-2</v>
      </c>
      <c r="H263" s="46">
        <f t="shared" si="22"/>
        <v>2.7024757693870716</v>
      </c>
      <c r="I263" s="46">
        <f t="shared" si="23"/>
        <v>-1.3795591027204086</v>
      </c>
      <c r="J263" s="46">
        <f t="shared" si="19"/>
        <v>5.1005907319786345E-4</v>
      </c>
    </row>
    <row r="264" spans="1:10" x14ac:dyDescent="0.25">
      <c r="A264" s="21">
        <f t="shared" si="18"/>
        <v>4</v>
      </c>
      <c r="B264" s="22">
        <v>255</v>
      </c>
      <c r="D264" s="66">
        <f>VLOOKUP(A264&amp;"_"&amp;B264,Gaussian!A:F,4,0)</f>
        <v>0.95589472176842405</v>
      </c>
      <c r="E264" s="34">
        <f>VLOOKUP(A264&amp;"_"&amp;B264,Gaussian!A:F,5,0)</f>
        <v>0.95615217049503498</v>
      </c>
      <c r="F264" s="66">
        <f t="shared" si="20"/>
        <v>-7.8964267120482018E-2</v>
      </c>
      <c r="G264" s="46">
        <f t="shared" si="21"/>
        <v>5.8473413360776723E-2</v>
      </c>
      <c r="H264" s="46">
        <f t="shared" si="22"/>
        <v>2.6895319836677709</v>
      </c>
      <c r="I264" s="46">
        <f t="shared" si="23"/>
        <v>-1.3614069836677747</v>
      </c>
      <c r="J264" s="46">
        <f t="shared" si="19"/>
        <v>5.1082279746704083E-4</v>
      </c>
    </row>
    <row r="265" spans="1:10" x14ac:dyDescent="0.25">
      <c r="A265" s="21">
        <f t="shared" ref="A265:A328" si="24">iteration</f>
        <v>4</v>
      </c>
      <c r="B265" s="22">
        <v>256</v>
      </c>
      <c r="D265" s="66">
        <f>VLOOKUP(A265&amp;"_"&amp;B265,Gaussian!A:F,4,0)</f>
        <v>0.28146006150304798</v>
      </c>
      <c r="E265" s="34">
        <f>VLOOKUP(A265&amp;"_"&amp;B265,Gaussian!A:F,5,0)</f>
        <v>0.28286344571557098</v>
      </c>
      <c r="F265" s="66">
        <f t="shared" si="20"/>
        <v>-8.1542129374800945E-2</v>
      </c>
      <c r="G265" s="46">
        <f t="shared" si="21"/>
        <v>6.094934751732594E-2</v>
      </c>
      <c r="H265" s="46">
        <f t="shared" si="22"/>
        <v>2.7611219097006803</v>
      </c>
      <c r="I265" s="46">
        <f t="shared" si="23"/>
        <v>-1.4277885763673508</v>
      </c>
      <c r="J265" s="46">
        <f t="shared" ref="J265:J328" si="25">sigma*sigma/4/alpha*(1-EXP(-2*alpha*delta*B265))</f>
        <v>5.1158144717508873E-4</v>
      </c>
    </row>
    <row r="266" spans="1:10" x14ac:dyDescent="0.25">
      <c r="A266" s="21">
        <f t="shared" si="24"/>
        <v>4</v>
      </c>
      <c r="B266" s="22">
        <v>257</v>
      </c>
      <c r="D266" s="66">
        <f>VLOOKUP(A266&amp;"_"&amp;B266,Gaussian!A:F,4,0)</f>
        <v>1.0324213874849499</v>
      </c>
      <c r="E266" s="34">
        <f>VLOOKUP(A266&amp;"_"&amp;B266,Gaussian!A:F,5,0)</f>
        <v>1.0325393594853001</v>
      </c>
      <c r="F266" s="66">
        <f t="shared" ref="F266:F329" si="26">F265*EXP(-alpha*delta)-SQRT(2*$B$1)*E265-sigma*sigma/2/alpha/alpha*(1-EXP(-alpha*delta))*(1-EXP(-2*alpha*B265*delta)*EXP(-alpha*delta))</f>
        <v>-8.2171156606343068E-2</v>
      </c>
      <c r="G266" s="46">
        <f t="shared" ref="G266:G329" si="27">G265*EXP(-alpha*delta)+SQRT(2*$B$1)*E265-sigma*sigma/2/alpha/alpha*(1-EXP(-alpha*delta))*(1-EXP(-2*alpha*B265*delta)*EXP(-alpha*delta))</f>
        <v>6.1476534223693612E-2</v>
      </c>
      <c r="H266" s="46">
        <f t="shared" ref="H266:H329" si="28">H265+sigma*sigma/2/alpha/alpha*delta+sigma/alpha*SQRT(delta)*D265</f>
        <v>2.7840387066517112</v>
      </c>
      <c r="I266" s="46">
        <f t="shared" ref="I266:I329" si="29">I265+sigma*sigma/2/alpha/alpha*delta-sigma/alpha*SQRT(delta)*D265</f>
        <v>-1.4454970399850482</v>
      </c>
      <c r="J266" s="46">
        <f t="shared" si="25"/>
        <v>5.1233505603989695E-4</v>
      </c>
    </row>
    <row r="267" spans="1:10" x14ac:dyDescent="0.25">
      <c r="A267" s="21">
        <f t="shared" si="24"/>
        <v>4</v>
      </c>
      <c r="B267" s="22">
        <v>258</v>
      </c>
      <c r="D267" s="66">
        <f>VLOOKUP(A267&amp;"_"&amp;B267,Gaussian!A:F,4,0)</f>
        <v>0.36017853941218297</v>
      </c>
      <c r="E267" s="34">
        <f>VLOOKUP(A267&amp;"_"&amp;B267,Gaussian!A:F,5,0)</f>
        <v>0.36051171224755402</v>
      </c>
      <c r="F267" s="66">
        <f t="shared" si="26"/>
        <v>-8.4958741623985534E-2</v>
      </c>
      <c r="G267" s="46">
        <f t="shared" si="27"/>
        <v>6.4162367669235595E-2</v>
      </c>
      <c r="H267" s="46">
        <f t="shared" si="28"/>
        <v>2.8611514690660731</v>
      </c>
      <c r="I267" s="46">
        <f t="shared" si="29"/>
        <v>-1.5174014690660769</v>
      </c>
      <c r="J267" s="46">
        <f t="shared" si="25"/>
        <v>5.1308365755531674E-4</v>
      </c>
    </row>
    <row r="268" spans="1:10" x14ac:dyDescent="0.25">
      <c r="A268" s="21">
        <f t="shared" si="24"/>
        <v>4</v>
      </c>
      <c r="B268" s="22">
        <v>259</v>
      </c>
      <c r="D268" s="66">
        <f>VLOOKUP(A268&amp;"_"&amp;B268,Gaussian!A:F,4,0)</f>
        <v>1.6069798086435401</v>
      </c>
      <c r="E268" s="34">
        <f>VLOOKUP(A268&amp;"_"&amp;B268,Gaussian!A:F,5,0)</f>
        <v>1.6071579799451201</v>
      </c>
      <c r="F268" s="66">
        <f t="shared" si="26"/>
        <v>-8.5800426398806681E-2</v>
      </c>
      <c r="G268" s="46">
        <f t="shared" si="27"/>
        <v>6.4902391189806119E-2</v>
      </c>
      <c r="H268" s="46">
        <f t="shared" si="28"/>
        <v>2.8897492828184834</v>
      </c>
      <c r="I268" s="46">
        <f t="shared" si="29"/>
        <v>-1.5407909494851539</v>
      </c>
      <c r="J268" s="46">
        <f t="shared" si="25"/>
        <v>5.1382728499264983E-4</v>
      </c>
    </row>
    <row r="269" spans="1:10" x14ac:dyDescent="0.25">
      <c r="A269" s="21">
        <f t="shared" si="24"/>
        <v>4</v>
      </c>
      <c r="B269" s="22">
        <v>260</v>
      </c>
      <c r="D269" s="66">
        <f>VLOOKUP(A269&amp;"_"&amp;B269,Gaussian!A:F,4,0)</f>
        <v>0.45025197781791798</v>
      </c>
      <c r="E269" s="34">
        <f>VLOOKUP(A269&amp;"_"&amp;B269,Gaussian!A:F,5,0)</f>
        <v>0.45095418438117602</v>
      </c>
      <c r="F269" s="66">
        <f t="shared" si="26"/>
        <v>-9.0232201732046102E-2</v>
      </c>
      <c r="G269" s="46">
        <f t="shared" si="27"/>
        <v>6.923259693584384E-2</v>
      </c>
      <c r="H269" s="46">
        <f t="shared" si="28"/>
        <v>3.00832722762298</v>
      </c>
      <c r="I269" s="46">
        <f t="shared" si="29"/>
        <v>-1.6541605609563172</v>
      </c>
      <c r="J269" s="46">
        <f t="shared" si="25"/>
        <v>5.1456597140212706E-4</v>
      </c>
    </row>
    <row r="270" spans="1:10" x14ac:dyDescent="0.25">
      <c r="A270" s="21">
        <f t="shared" si="24"/>
        <v>4</v>
      </c>
      <c r="B270" s="22">
        <v>261</v>
      </c>
      <c r="D270" s="66">
        <f>VLOOKUP(A270&amp;"_"&amp;B270,Gaussian!A:F,4,0)</f>
        <v>1.0225333590793999</v>
      </c>
      <c r="E270" s="34">
        <f>VLOOKUP(A270&amp;"_"&amp;B270,Gaussian!A:F,5,0)</f>
        <v>1.02296571198466</v>
      </c>
      <c r="F270" s="66">
        <f t="shared" si="26"/>
        <v>-9.1317233781600629E-2</v>
      </c>
      <c r="G270" s="46">
        <f t="shared" si="27"/>
        <v>7.0216152398992981E-2</v>
      </c>
      <c r="H270" s="46">
        <f t="shared" si="28"/>
        <v>3.0434255318641887</v>
      </c>
      <c r="I270" s="46">
        <f t="shared" si="29"/>
        <v>-1.6840505318641925</v>
      </c>
      <c r="J270" s="46">
        <f t="shared" si="25"/>
        <v>5.1529974961437696E-4</v>
      </c>
    </row>
    <row r="271" spans="1:10" x14ac:dyDescent="0.25">
      <c r="A271" s="21">
        <f t="shared" si="24"/>
        <v>4</v>
      </c>
      <c r="B271" s="22">
        <v>262</v>
      </c>
      <c r="D271" s="66">
        <f>VLOOKUP(A271&amp;"_"&amp;B271,Gaussian!A:F,4,0)</f>
        <v>6.7427260521913196E-2</v>
      </c>
      <c r="E271" s="34">
        <f>VLOOKUP(A271&amp;"_"&amp;B271,Gaussian!A:F,5,0)</f>
        <v>6.7389493394872796E-2</v>
      </c>
      <c r="F271" s="66">
        <f t="shared" si="26"/>
        <v>-9.4047283539381618E-2</v>
      </c>
      <c r="G271" s="46">
        <f t="shared" si="27"/>
        <v>7.2844819889584966E-2</v>
      </c>
      <c r="H271" s="46">
        <f t="shared" si="28"/>
        <v>3.1198246872958384</v>
      </c>
      <c r="I271" s="46">
        <f t="shared" si="29"/>
        <v>-1.7552413539625087</v>
      </c>
      <c r="J271" s="46">
        <f t="shared" si="25"/>
        <v>5.1602865224188537E-4</v>
      </c>
    </row>
    <row r="272" spans="1:10" x14ac:dyDescent="0.25">
      <c r="A272" s="21">
        <f t="shared" si="24"/>
        <v>4</v>
      </c>
      <c r="B272" s="22">
        <v>263</v>
      </c>
      <c r="D272" s="66">
        <f>VLOOKUP(A272&amp;"_"&amp;B272,Gaussian!A:F,4,0)</f>
        <v>0.62332431532273203</v>
      </c>
      <c r="E272" s="34">
        <f>VLOOKUP(A272&amp;"_"&amp;B272,Gaussian!A:F,5,0)</f>
        <v>0.62216525007371903</v>
      </c>
      <c r="F272" s="66">
        <f t="shared" si="26"/>
        <v>-9.4014449363326688E-2</v>
      </c>
      <c r="G272" s="46">
        <f t="shared" si="27"/>
        <v>7.271069906877338E-2</v>
      </c>
      <c r="H272" s="46">
        <f t="shared" si="28"/>
        <v>3.1272949973391357</v>
      </c>
      <c r="I272" s="46">
        <f t="shared" si="29"/>
        <v>-1.7575033306724726</v>
      </c>
      <c r="J272" s="46">
        <f t="shared" si="25"/>
        <v>5.167527116804446E-4</v>
      </c>
    </row>
    <row r="273" spans="1:10" x14ac:dyDescent="0.25">
      <c r="A273" s="21">
        <f t="shared" si="24"/>
        <v>4</v>
      </c>
      <c r="B273" s="22">
        <v>264</v>
      </c>
      <c r="D273" s="66">
        <f>VLOOKUP(A273&amp;"_"&amp;B273,Gaussian!A:F,4,0)</f>
        <v>-0.67371772928285301</v>
      </c>
      <c r="E273" s="34">
        <f>VLOOKUP(A273&amp;"_"&amp;B273,Gaussian!A:F,5,0)</f>
        <v>-0.67497575882374905</v>
      </c>
      <c r="F273" s="66">
        <f t="shared" si="26"/>
        <v>-9.5580678726726376E-2</v>
      </c>
      <c r="G273" s="46">
        <f t="shared" si="27"/>
        <v>7.4175738697983176E-2</v>
      </c>
      <c r="H273" s="46">
        <f t="shared" si="28"/>
        <v>3.1748837216613044</v>
      </c>
      <c r="I273" s="46">
        <f t="shared" si="29"/>
        <v>-1.7998837216613082</v>
      </c>
      <c r="J273" s="46">
        <f t="shared" si="25"/>
        <v>5.1747196011059349E-4</v>
      </c>
    </row>
    <row r="274" spans="1:10" x14ac:dyDescent="0.25">
      <c r="A274" s="21">
        <f t="shared" si="24"/>
        <v>4</v>
      </c>
      <c r="B274" s="22">
        <v>265</v>
      </c>
      <c r="D274" s="66">
        <f>VLOOKUP(A274&amp;"_"&amp;B274,Gaussian!A:F,4,0)</f>
        <v>0.60166481041766395</v>
      </c>
      <c r="E274" s="34">
        <f>VLOOKUP(A274&amp;"_"&amp;B274,Gaussian!A:F,5,0)</f>
        <v>0.60107926035995995</v>
      </c>
      <c r="F274" s="66">
        <f t="shared" si="26"/>
        <v>-9.3403523954163972E-2</v>
      </c>
      <c r="G274" s="46">
        <f t="shared" si="27"/>
        <v>7.1897492374972116E-2</v>
      </c>
      <c r="H274" s="46">
        <f t="shared" si="28"/>
        <v>3.128866499283061</v>
      </c>
      <c r="I274" s="46">
        <f t="shared" si="29"/>
        <v>-1.7486581659497316</v>
      </c>
      <c r="J274" s="46">
        <f t="shared" si="25"/>
        <v>5.1818642949904691E-4</v>
      </c>
    </row>
    <row r="275" spans="1:10" x14ac:dyDescent="0.25">
      <c r="A275" s="21">
        <f t="shared" si="24"/>
        <v>4</v>
      </c>
      <c r="B275" s="22">
        <v>266</v>
      </c>
      <c r="D275" s="66">
        <f>VLOOKUP(A275&amp;"_"&amp;B275,Gaussian!A:F,4,0)</f>
        <v>1.5252062704679601</v>
      </c>
      <c r="E275" s="34">
        <f>VLOOKUP(A275&amp;"_"&amp;B275,Gaussian!A:F,5,0)</f>
        <v>1.5240538972808</v>
      </c>
      <c r="F275" s="66">
        <f t="shared" si="26"/>
        <v>-9.4911255406695552E-2</v>
      </c>
      <c r="G275" s="46">
        <f t="shared" si="27"/>
        <v>7.3304231719131446E-2</v>
      </c>
      <c r="H275" s="46">
        <f t="shared" si="28"/>
        <v>3.1748920834817982</v>
      </c>
      <c r="I275" s="46">
        <f t="shared" si="29"/>
        <v>-1.7894754168151352</v>
      </c>
      <c r="J275" s="46">
        <f t="shared" si="25"/>
        <v>5.1889615160011801E-4</v>
      </c>
    </row>
    <row r="276" spans="1:10" x14ac:dyDescent="0.25">
      <c r="A276" s="21">
        <f t="shared" si="24"/>
        <v>4</v>
      </c>
      <c r="B276" s="22">
        <v>267</v>
      </c>
      <c r="D276" s="66">
        <f>VLOOKUP(A276&amp;"_"&amp;B276,Gaussian!A:F,4,0)</f>
        <v>-1.4151581810159</v>
      </c>
      <c r="E276" s="34">
        <f>VLOOKUP(A276&amp;"_"&amp;B276,Gaussian!A:F,5,0)</f>
        <v>-1.41534601538708</v>
      </c>
      <c r="F276" s="66">
        <f t="shared" si="26"/>
        <v>-9.9074050924858062E-2</v>
      </c>
      <c r="G276" s="46">
        <f t="shared" si="27"/>
        <v>7.7366135814613823E-2</v>
      </c>
      <c r="H276" s="46">
        <f t="shared" si="28"/>
        <v>3.2875685315015124</v>
      </c>
      <c r="I276" s="46">
        <f t="shared" si="29"/>
        <v>-1.8969435315015162</v>
      </c>
      <c r="J276" s="46">
        <f t="shared" si="25"/>
        <v>5.1960115795712781E-4</v>
      </c>
    </row>
    <row r="277" spans="1:10" x14ac:dyDescent="0.25">
      <c r="A277" s="21">
        <f t="shared" si="24"/>
        <v>4</v>
      </c>
      <c r="B277" s="22">
        <v>268</v>
      </c>
      <c r="D277" s="66">
        <f>VLOOKUP(A277&amp;"_"&amp;B277,Gaussian!A:F,4,0)</f>
        <v>1.1312036370259799</v>
      </c>
      <c r="E277" s="34">
        <f>VLOOKUP(A277&amp;"_"&amp;B277,Gaussian!A:F,5,0)</f>
        <v>1.1319330995760599</v>
      </c>
      <c r="F277" s="66">
        <f t="shared" si="26"/>
        <v>-9.475191639194229E-2</v>
      </c>
      <c r="G277" s="46">
        <f t="shared" si="27"/>
        <v>7.2943211773725244E-2</v>
      </c>
      <c r="H277" s="46">
        <f t="shared" si="28"/>
        <v>3.1880424535737499</v>
      </c>
      <c r="I277" s="46">
        <f t="shared" si="29"/>
        <v>-1.7922091202404207</v>
      </c>
      <c r="J277" s="46">
        <f t="shared" si="25"/>
        <v>5.2030147990380835E-4</v>
      </c>
    </row>
    <row r="278" spans="1:10" x14ac:dyDescent="0.25">
      <c r="A278" s="21">
        <f t="shared" si="24"/>
        <v>4</v>
      </c>
      <c r="B278" s="22">
        <v>269</v>
      </c>
      <c r="D278" s="66">
        <f>VLOOKUP(A278&amp;"_"&amp;B278,Gaussian!A:F,4,0)</f>
        <v>-0.48246349965635799</v>
      </c>
      <c r="E278" s="34">
        <f>VLOOKUP(A278&amp;"_"&amp;B278,Gaussian!A:F,5,0)</f>
        <v>-0.48082832413154603</v>
      </c>
      <c r="F278" s="66">
        <f t="shared" si="26"/>
        <v>-9.7785403943098564E-2</v>
      </c>
      <c r="G278" s="46">
        <f t="shared" si="27"/>
        <v>7.5876012946148874E-2</v>
      </c>
      <c r="H278" s="46">
        <f t="shared" si="28"/>
        <v>3.2722842107835706</v>
      </c>
      <c r="I278" s="46">
        <f t="shared" si="29"/>
        <v>-1.871242544116908</v>
      </c>
      <c r="J278" s="46">
        <f t="shared" si="25"/>
        <v>5.2099714856569462E-4</v>
      </c>
    </row>
    <row r="279" spans="1:10" x14ac:dyDescent="0.25">
      <c r="A279" s="21">
        <f t="shared" si="24"/>
        <v>4</v>
      </c>
      <c r="B279" s="22">
        <v>270</v>
      </c>
      <c r="D279" s="66">
        <f>VLOOKUP(A279&amp;"_"&amp;B279,Gaussian!A:F,4,0)</f>
        <v>-0.64351644997769297</v>
      </c>
      <c r="E279" s="34">
        <f>VLOOKUP(A279&amp;"_"&amp;B279,Gaussian!A:F,5,0)</f>
        <v>-0.64165448553009996</v>
      </c>
      <c r="F279" s="66">
        <f t="shared" si="26"/>
        <v>-9.6161019494895028E-2</v>
      </c>
      <c r="G279" s="46">
        <f t="shared" si="27"/>
        <v>7.4151046448620542E-2</v>
      </c>
      <c r="H279" s="46">
        <f t="shared" si="28"/>
        <v>3.2400695735251412</v>
      </c>
      <c r="I279" s="46">
        <f t="shared" si="29"/>
        <v>-1.8338195735251455</v>
      </c>
      <c r="J279" s="46">
        <f t="shared" si="25"/>
        <v>5.2168819486150841E-4</v>
      </c>
    </row>
    <row r="280" spans="1:10" x14ac:dyDescent="0.25">
      <c r="A280" s="21">
        <f t="shared" si="24"/>
        <v>4</v>
      </c>
      <c r="B280" s="22">
        <v>271</v>
      </c>
      <c r="D280" s="66">
        <f>VLOOKUP(A280&amp;"_"&amp;B280,Gaussian!A:F,4,0)</f>
        <v>0.53933025467839302</v>
      </c>
      <c r="E280" s="34">
        <f>VLOOKUP(A280&amp;"_"&amp;B280,Gaussian!A:F,5,0)</f>
        <v>0.53804757319247498</v>
      </c>
      <c r="F280" s="66">
        <f t="shared" si="26"/>
        <v>-9.4078662810915495E-2</v>
      </c>
      <c r="G280" s="46">
        <f t="shared" si="27"/>
        <v>7.1968213230643049E-2</v>
      </c>
      <c r="H280" s="46">
        <f t="shared" si="28"/>
        <v>3.1962319407389863</v>
      </c>
      <c r="I280" s="46">
        <f t="shared" si="29"/>
        <v>-1.784773607405657</v>
      </c>
      <c r="J280" s="46">
        <f t="shared" si="25"/>
        <v>5.2237464950453223E-4</v>
      </c>
    </row>
    <row r="281" spans="1:10" x14ac:dyDescent="0.25">
      <c r="A281" s="21">
        <f t="shared" si="24"/>
        <v>4</v>
      </c>
      <c r="B281" s="22">
        <v>272</v>
      </c>
      <c r="D281" s="66">
        <f>VLOOKUP(A281&amp;"_"&amp;B281,Gaussian!A:F,4,0)</f>
        <v>-0.19164367841143901</v>
      </c>
      <c r="E281" s="34">
        <f>VLOOKUP(A281&amp;"_"&amp;B281,Gaussian!A:F,5,0)</f>
        <v>-0.191098303525015</v>
      </c>
      <c r="F281" s="66">
        <f t="shared" si="26"/>
        <v>-9.5403188135518069E-2</v>
      </c>
      <c r="G281" s="46">
        <f t="shared" si="27"/>
        <v>7.3192368708360267E-2</v>
      </c>
      <c r="H281" s="46">
        <f t="shared" si="28"/>
        <v>3.2377589158707378</v>
      </c>
      <c r="I281" s="46">
        <f t="shared" si="29"/>
        <v>-1.8210922492040753</v>
      </c>
      <c r="J281" s="46">
        <f t="shared" si="25"/>
        <v>5.2305654300397418E-4</v>
      </c>
    </row>
    <row r="282" spans="1:10" x14ac:dyDescent="0.25">
      <c r="A282" s="21">
        <f t="shared" si="24"/>
        <v>4</v>
      </c>
      <c r="B282" s="22">
        <v>273</v>
      </c>
      <c r="D282" s="66">
        <f>VLOOKUP(A282&amp;"_"&amp;B282,Gaussian!A:F,4,0)</f>
        <v>1.94654853473163</v>
      </c>
      <c r="E282" s="34">
        <f>VLOOKUP(A282&amp;"_"&amp;B282,Gaussian!A:F,5,0)</f>
        <v>1.9473666923822099</v>
      </c>
      <c r="F282" s="66">
        <f t="shared" si="26"/>
        <v>-9.4622059204382047E-2</v>
      </c>
      <c r="G282" s="46">
        <f t="shared" si="27"/>
        <v>7.2310977775218777E-2</v>
      </c>
      <c r="H282" s="46">
        <f t="shared" si="28"/>
        <v>3.2265323913724875</v>
      </c>
      <c r="I282" s="46">
        <f t="shared" si="29"/>
        <v>-1.8046573913724917</v>
      </c>
      <c r="J282" s="46">
        <f t="shared" si="25"/>
        <v>5.2373390566632446E-4</v>
      </c>
    </row>
    <row r="283" spans="1:10" x14ac:dyDescent="0.25">
      <c r="A283" s="21">
        <f t="shared" si="24"/>
        <v>4</v>
      </c>
      <c r="B283" s="22">
        <v>274</v>
      </c>
      <c r="D283" s="66">
        <f>VLOOKUP(A283&amp;"_"&amp;B283,Gaussian!A:F,4,0)</f>
        <v>-1.0069652046840301</v>
      </c>
      <c r="E283" s="34">
        <f>VLOOKUP(A283&amp;"_"&amp;B283,Gaussian!A:F,5,0)</f>
        <v>-1.00786844444653</v>
      </c>
      <c r="F283" s="66">
        <f t="shared" si="26"/>
        <v>-0.10000658431859495</v>
      </c>
      <c r="G283" s="46">
        <f t="shared" si="27"/>
        <v>7.7595349876168826E-2</v>
      </c>
      <c r="H283" s="46">
        <f t="shared" si="28"/>
        <v>3.3696165981039012</v>
      </c>
      <c r="I283" s="46">
        <f t="shared" si="29"/>
        <v>-1.9425332647705722</v>
      </c>
      <c r="J283" s="46">
        <f t="shared" si="25"/>
        <v>5.2440676759670174E-4</v>
      </c>
    </row>
    <row r="284" spans="1:10" x14ac:dyDescent="0.25">
      <c r="A284" s="21">
        <f t="shared" si="24"/>
        <v>4</v>
      </c>
      <c r="B284" s="22">
        <v>275</v>
      </c>
      <c r="D284" s="66">
        <f>VLOOKUP(A284&amp;"_"&amp;B284,Gaussian!A:F,4,0)</f>
        <v>1.4792216215229601</v>
      </c>
      <c r="E284" s="34">
        <f>VLOOKUP(A284&amp;"_"&amp;B284,Gaussian!A:F,5,0)</f>
        <v>1.48034463609656</v>
      </c>
      <c r="F284" s="66">
        <f t="shared" si="26"/>
        <v>-9.6856472125795484E-2</v>
      </c>
      <c r="G284" s="46">
        <f t="shared" si="27"/>
        <v>7.4345194788920307E-2</v>
      </c>
      <c r="H284" s="46">
        <f t="shared" si="28"/>
        <v>3.2995493107719538</v>
      </c>
      <c r="I284" s="46">
        <f t="shared" si="29"/>
        <v>-1.8672576441052915</v>
      </c>
      <c r="J284" s="46">
        <f t="shared" si="25"/>
        <v>5.2507515870019129E-4</v>
      </c>
    </row>
    <row r="285" spans="1:10" x14ac:dyDescent="0.25">
      <c r="A285" s="21">
        <f t="shared" si="24"/>
        <v>4</v>
      </c>
      <c r="B285" s="22">
        <v>276</v>
      </c>
      <c r="D285" s="66">
        <f>VLOOKUP(A285&amp;"_"&amp;B285,Gaussian!A:F,4,0)</f>
        <v>-1.7780455786477301</v>
      </c>
      <c r="E285" s="34">
        <f>VLOOKUP(A285&amp;"_"&amp;B285,Gaussian!A:F,5,0)</f>
        <v>-1.7764391786073801</v>
      </c>
      <c r="F285" s="66">
        <f t="shared" si="26"/>
        <v>-0.10088785131760032</v>
      </c>
      <c r="G285" s="46">
        <f t="shared" si="27"/>
        <v>7.8276642321481835E-2</v>
      </c>
      <c r="H285" s="46">
        <f t="shared" si="28"/>
        <v>3.4089071026107947</v>
      </c>
      <c r="I285" s="46">
        <f t="shared" si="29"/>
        <v>-1.9714071026107991</v>
      </c>
      <c r="J285" s="46">
        <f t="shared" si="25"/>
        <v>5.2573910868317455E-4</v>
      </c>
    </row>
    <row r="286" spans="1:10" x14ac:dyDescent="0.25">
      <c r="A286" s="21">
        <f t="shared" si="24"/>
        <v>4</v>
      </c>
      <c r="B286" s="22">
        <v>277</v>
      </c>
      <c r="D286" s="66">
        <f>VLOOKUP(A286&amp;"_"&amp;B286,Gaussian!A:F,4,0)</f>
        <v>0.20365552695892</v>
      </c>
      <c r="E286" s="34">
        <f>VLOOKUP(A286&amp;"_"&amp;B286,Gaussian!A:F,5,0)</f>
        <v>0.20316690736371901</v>
      </c>
      <c r="F286" s="66">
        <f t="shared" si="26"/>
        <v>-9.552004746375628E-2</v>
      </c>
      <c r="G286" s="46">
        <f t="shared" si="27"/>
        <v>7.280901914642425E-2</v>
      </c>
      <c r="H286" s="46">
        <f t="shared" si="28"/>
        <v>3.2831918825944997</v>
      </c>
      <c r="I286" s="46">
        <f t="shared" si="29"/>
        <v>-1.8404835492611711</v>
      </c>
      <c r="J286" s="46">
        <f t="shared" si="25"/>
        <v>5.2639864705464887E-4</v>
      </c>
    </row>
    <row r="287" spans="1:10" x14ac:dyDescent="0.25">
      <c r="A287" s="21">
        <f t="shared" si="24"/>
        <v>4</v>
      </c>
      <c r="B287" s="22">
        <v>278</v>
      </c>
      <c r="D287" s="66">
        <f>VLOOKUP(A287&amp;"_"&amp;B287,Gaussian!A:F,4,0)</f>
        <v>-0.25852303993775499</v>
      </c>
      <c r="E287" s="34">
        <f>VLOOKUP(A287&amp;"_"&amp;B287,Gaussian!A:F,5,0)</f>
        <v>-0.25761682112975598</v>
      </c>
      <c r="F287" s="66">
        <f t="shared" si="26"/>
        <v>-9.5875335240263607E-2</v>
      </c>
      <c r="G287" s="46">
        <f t="shared" si="27"/>
        <v>7.306460102911462E-2</v>
      </c>
      <c r="H287" s="46">
        <f t="shared" si="28"/>
        <v>3.3004936209251272</v>
      </c>
      <c r="I287" s="46">
        <f t="shared" si="29"/>
        <v>-1.8525769542584654</v>
      </c>
      <c r="J287" s="46">
        <f t="shared" si="25"/>
        <v>5.270538031275395E-4</v>
      </c>
    </row>
    <row r="288" spans="1:10" x14ac:dyDescent="0.25">
      <c r="A288" s="21">
        <f t="shared" si="24"/>
        <v>4</v>
      </c>
      <c r="B288" s="22">
        <v>279</v>
      </c>
      <c r="D288" s="66">
        <f>VLOOKUP(A288&amp;"_"&amp;B288,Gaussian!A:F,4,0)</f>
        <v>-1.5801029058312801</v>
      </c>
      <c r="E288" s="34">
        <f>VLOOKUP(A288&amp;"_"&amp;B288,Gaussian!A:F,5,0)</f>
        <v>-1.5811004795813399</v>
      </c>
      <c r="F288" s="66">
        <f t="shared" si="26"/>
        <v>-9.4901595166252559E-2</v>
      </c>
      <c r="G288" s="46">
        <f t="shared" si="27"/>
        <v>7.1991269564702629E-2</v>
      </c>
      <c r="H288" s="46">
        <f t="shared" si="28"/>
        <v>3.2844404942543211</v>
      </c>
      <c r="I288" s="46">
        <f t="shared" si="29"/>
        <v>-1.8313154942543257</v>
      </c>
      <c r="J288" s="46">
        <f t="shared" si="25"/>
        <v>5.2770460602000169E-4</v>
      </c>
    </row>
    <row r="289" spans="1:10" x14ac:dyDescent="0.25">
      <c r="A289" s="21">
        <f t="shared" si="24"/>
        <v>4</v>
      </c>
      <c r="B289" s="22">
        <v>280</v>
      </c>
      <c r="D289" s="66">
        <f>VLOOKUP(A289&amp;"_"&amp;B289,Gaussian!A:F,4,0)</f>
        <v>-5.4393761128619302E-2</v>
      </c>
      <c r="E289" s="34">
        <f>VLOOKUP(A289&amp;"_"&amp;B289,Gaussian!A:F,5,0)</f>
        <v>-5.4685753488158399E-2</v>
      </c>
      <c r="F289" s="66">
        <f t="shared" si="26"/>
        <v>-9.0116993961318087E-2</v>
      </c>
      <c r="G289" s="46">
        <f t="shared" si="27"/>
        <v>6.71071925355642E-2</v>
      </c>
      <c r="H289" s="46">
        <f t="shared" si="28"/>
        <v>3.1730105561673625</v>
      </c>
      <c r="I289" s="46">
        <f t="shared" si="29"/>
        <v>-1.7146772228340341</v>
      </c>
      <c r="J289" s="46">
        <f t="shared" si="25"/>
        <v>5.2835108465671581E-4</v>
      </c>
    </row>
    <row r="290" spans="1:10" x14ac:dyDescent="0.25">
      <c r="A290" s="21">
        <f t="shared" si="24"/>
        <v>4</v>
      </c>
      <c r="B290" s="22">
        <v>281</v>
      </c>
      <c r="D290" s="66">
        <f>VLOOKUP(A290&amp;"_"&amp;B290,Gaussian!A:F,4,0)</f>
        <v>0.15174277453594001</v>
      </c>
      <c r="E290" s="34">
        <f>VLOOKUP(A290&amp;"_"&amp;B290,Gaussian!A:F,5,0)</f>
        <v>0.153799725430841</v>
      </c>
      <c r="F290" s="66">
        <f t="shared" si="26"/>
        <v>-8.9747468073070533E-2</v>
      </c>
      <c r="G290" s="46">
        <f t="shared" si="27"/>
        <v>6.6638307438960487E-2</v>
      </c>
      <c r="H290" s="46">
        <f t="shared" si="28"/>
        <v>3.1716891912552985</v>
      </c>
      <c r="I290" s="46">
        <f t="shared" si="29"/>
        <v>-1.7081475245886368</v>
      </c>
      <c r="J290" s="46">
        <f t="shared" si="25"/>
        <v>5.2899326777017188E-4</v>
      </c>
    </row>
    <row r="291" spans="1:10" x14ac:dyDescent="0.25">
      <c r="A291" s="21">
        <f t="shared" si="24"/>
        <v>4</v>
      </c>
      <c r="B291" s="22">
        <v>282</v>
      </c>
      <c r="D291" s="66">
        <f>VLOOKUP(A291&amp;"_"&amp;B291,Gaussian!A:F,4,0)</f>
        <v>-0.44381966118847999</v>
      </c>
      <c r="E291" s="34">
        <f>VLOOKUP(A291&amp;"_"&amp;B291,Gaussian!A:F,5,0)</f>
        <v>-0.443881277117746</v>
      </c>
      <c r="F291" s="66">
        <f t="shared" si="26"/>
        <v>-8.9980122436313814E-2</v>
      </c>
      <c r="G291" s="46">
        <f t="shared" si="27"/>
        <v>6.6771720246323454E-2</v>
      </c>
      <c r="H291" s="46">
        <f t="shared" si="28"/>
        <v>3.185244449387703</v>
      </c>
      <c r="I291" s="46">
        <f t="shared" si="29"/>
        <v>-1.7164944493877083</v>
      </c>
      <c r="J291" s="46">
        <f t="shared" si="25"/>
        <v>5.2963118390194752E-4</v>
      </c>
    </row>
    <row r="292" spans="1:10" x14ac:dyDescent="0.25">
      <c r="A292" s="21">
        <f t="shared" si="24"/>
        <v>4</v>
      </c>
      <c r="B292" s="22">
        <v>283</v>
      </c>
      <c r="D292" s="66">
        <f>VLOOKUP(A292&amp;"_"&amp;B292,Gaussian!A:F,4,0)</f>
        <v>0.89007748262714603</v>
      </c>
      <c r="E292" s="34">
        <f>VLOOKUP(A292&amp;"_"&amp;B292,Gaussian!A:F,5,0)</f>
        <v>0.88863233637053995</v>
      </c>
      <c r="F292" s="66">
        <f t="shared" si="26"/>
        <v>-8.8489623530856334E-2</v>
      </c>
      <c r="G292" s="46">
        <f t="shared" si="27"/>
        <v>6.518209846117351E-2</v>
      </c>
      <c r="H292" s="46">
        <f t="shared" si="28"/>
        <v>3.1558186909470174</v>
      </c>
      <c r="I292" s="46">
        <f t="shared" si="29"/>
        <v>-1.6818603576136895</v>
      </c>
      <c r="J292" s="46">
        <f t="shared" si="25"/>
        <v>5.3026486140397584E-4</v>
      </c>
    </row>
    <row r="293" spans="1:10" x14ac:dyDescent="0.25">
      <c r="A293" s="21">
        <f t="shared" si="24"/>
        <v>4</v>
      </c>
      <c r="B293" s="22">
        <v>284</v>
      </c>
      <c r="D293" s="66">
        <f>VLOOKUP(A293&amp;"_"&amp;B293,Gaussian!A:F,4,0)</f>
        <v>-2.34443132535021</v>
      </c>
      <c r="E293" s="34">
        <f>VLOOKUP(A293&amp;"_"&amp;B293,Gaussian!A:F,5,0)</f>
        <v>-2.3446321333658702</v>
      </c>
      <c r="F293" s="66">
        <f t="shared" si="26"/>
        <v>-9.0844423073416697E-2</v>
      </c>
      <c r="G293" s="46">
        <f t="shared" si="27"/>
        <v>6.7437894811131022E-2</v>
      </c>
      <c r="H293" s="46">
        <f t="shared" si="28"/>
        <v>3.2226586668879849</v>
      </c>
      <c r="I293" s="46">
        <f t="shared" si="29"/>
        <v>-1.7434920002213237</v>
      </c>
      <c r="J293" s="46">
        <f t="shared" si="25"/>
        <v>5.3089432843980559E-4</v>
      </c>
    </row>
    <row r="294" spans="1:10" x14ac:dyDescent="0.25">
      <c r="A294" s="21">
        <f t="shared" si="24"/>
        <v>4</v>
      </c>
      <c r="B294" s="22">
        <v>285</v>
      </c>
      <c r="D294" s="66">
        <f>VLOOKUP(A294&amp;"_"&amp;B294,Gaussian!A:F,4,0)</f>
        <v>0.82366950639426795</v>
      </c>
      <c r="E294" s="34">
        <f>VLOOKUP(A294&amp;"_"&amp;B294,Gaussian!A:F,5,0)</f>
        <v>0.82202950953422604</v>
      </c>
      <c r="F294" s="66">
        <f t="shared" si="26"/>
        <v>-8.3873394646917579E-2</v>
      </c>
      <c r="G294" s="46">
        <f t="shared" si="27"/>
        <v>6.0367983877315304E-2</v>
      </c>
      <c r="H294" s="46">
        <f t="shared" si="28"/>
        <v>3.0560680764562096</v>
      </c>
      <c r="I294" s="46">
        <f t="shared" si="29"/>
        <v>-1.5716930764562151</v>
      </c>
      <c r="J294" s="46">
        <f t="shared" si="25"/>
        <v>5.3151961298585309E-4</v>
      </c>
    </row>
    <row r="295" spans="1:10" x14ac:dyDescent="0.25">
      <c r="A295" s="21">
        <f t="shared" si="24"/>
        <v>4</v>
      </c>
      <c r="B295" s="22">
        <v>286</v>
      </c>
      <c r="D295" s="66">
        <f>VLOOKUP(A295&amp;"_"&amp;B295,Gaussian!A:F,4,0)</f>
        <v>0.149095876760475</v>
      </c>
      <c r="E295" s="34">
        <f>VLOOKUP(A295&amp;"_"&amp;B295,Gaussian!A:F,5,0)</f>
        <v>0.149627852878121</v>
      </c>
      <c r="F295" s="66">
        <f t="shared" si="26"/>
        <v>-8.605181828256131E-2</v>
      </c>
      <c r="G295" s="46">
        <f t="shared" si="27"/>
        <v>6.2447646676524637E-2</v>
      </c>
      <c r="H295" s="46">
        <f t="shared" si="28"/>
        <v>3.1181154695278783</v>
      </c>
      <c r="I295" s="46">
        <f t="shared" si="29"/>
        <v>-1.6285321361945504</v>
      </c>
      <c r="J295" s="46">
        <f t="shared" si="25"/>
        <v>5.321407428326455E-4</v>
      </c>
    </row>
    <row r="296" spans="1:10" x14ac:dyDescent="0.25">
      <c r="A296" s="21">
        <f t="shared" si="24"/>
        <v>4</v>
      </c>
      <c r="B296" s="22">
        <v>287</v>
      </c>
      <c r="D296" s="66">
        <f>VLOOKUP(A296&amp;"_"&amp;B296,Gaussian!A:F,4,0)</f>
        <v>1.03610344053194</v>
      </c>
      <c r="E296" s="34">
        <f>VLOOKUP(A296&amp;"_"&amp;B296,Gaussian!A:F,5,0)</f>
        <v>1.03666648480809</v>
      </c>
      <c r="F296" s="66">
        <f t="shared" si="26"/>
        <v>-8.6285269818289378E-2</v>
      </c>
      <c r="G296" s="46">
        <f t="shared" si="27"/>
        <v>6.258246001979928E-2</v>
      </c>
      <c r="H296" s="46">
        <f t="shared" si="28"/>
        <v>3.1314797042673854</v>
      </c>
      <c r="I296" s="46">
        <f t="shared" si="29"/>
        <v>-1.636688037600724</v>
      </c>
      <c r="J296" s="46">
        <f t="shared" si="25"/>
        <v>5.3275774558605624E-4</v>
      </c>
    </row>
    <row r="297" spans="1:10" x14ac:dyDescent="0.25">
      <c r="A297" s="21">
        <f t="shared" si="24"/>
        <v>4</v>
      </c>
      <c r="B297" s="22">
        <v>288</v>
      </c>
      <c r="D297" s="66">
        <f>VLOOKUP(A297&amp;"_"&amp;B297,Gaussian!A:F,4,0)</f>
        <v>0.531349311021038</v>
      </c>
      <c r="E297" s="34">
        <f>VLOOKUP(A297&amp;"_"&amp;B297,Gaussian!A:F,5,0)</f>
        <v>0.53221837170796304</v>
      </c>
      <c r="F297" s="66">
        <f t="shared" si="26"/>
        <v>-8.9074444918253337E-2</v>
      </c>
      <c r="G297" s="46">
        <f t="shared" si="27"/>
        <v>6.5273120531995216E-2</v>
      </c>
      <c r="H297" s="46">
        <f t="shared" si="28"/>
        <v>3.2088581959714784</v>
      </c>
      <c r="I297" s="46">
        <f t="shared" si="29"/>
        <v>-1.7088581959714839</v>
      </c>
      <c r="J297" s="46">
        <f t="shared" si="25"/>
        <v>5.3337064866853113E-4</v>
      </c>
    </row>
    <row r="298" spans="1:10" x14ac:dyDescent="0.25">
      <c r="A298" s="21">
        <f t="shared" si="24"/>
        <v>4</v>
      </c>
      <c r="B298" s="22">
        <v>289</v>
      </c>
      <c r="D298" s="66">
        <f>VLOOKUP(A298&amp;"_"&amp;B298,Gaussian!A:F,4,0)</f>
        <v>6.9378053602911396E-2</v>
      </c>
      <c r="E298" s="34">
        <f>VLOOKUP(A298&amp;"_"&amp;B298,Gaussian!A:F,5,0)</f>
        <v>6.9300449909351095E-2</v>
      </c>
      <c r="F298" s="66">
        <f t="shared" si="26"/>
        <v>-9.0400647277341886E-2</v>
      </c>
      <c r="G298" s="46">
        <f t="shared" si="27"/>
        <v>6.6500932856413328E-2</v>
      </c>
      <c r="H298" s="46">
        <f t="shared" si="28"/>
        <v>3.2498091961071096</v>
      </c>
      <c r="I298" s="46">
        <f t="shared" si="29"/>
        <v>-1.7446008627737819</v>
      </c>
      <c r="J298" s="46">
        <f t="shared" si="25"/>
        <v>5.3397947932030834E-4</v>
      </c>
    </row>
    <row r="299" spans="1:10" x14ac:dyDescent="0.25">
      <c r="A299" s="21">
        <f t="shared" si="24"/>
        <v>4</v>
      </c>
      <c r="B299" s="22">
        <v>290</v>
      </c>
      <c r="D299" s="66">
        <f>VLOOKUP(A299&amp;"_"&amp;B299,Gaussian!A:F,4,0)</f>
        <v>-1.32809365240885</v>
      </c>
      <c r="E299" s="34">
        <f>VLOOKUP(A299&amp;"_"&amp;B299,Gaussian!A:F,5,0)</f>
        <v>-1.3277211488858101</v>
      </c>
      <c r="F299" s="66">
        <f t="shared" si="26"/>
        <v>-9.0388432478051992E-2</v>
      </c>
      <c r="G299" s="46">
        <f t="shared" si="27"/>
        <v>6.6390453511771849E-2</v>
      </c>
      <c r="H299" s="46">
        <f t="shared" si="28"/>
        <v>3.2574202925142126</v>
      </c>
      <c r="I299" s="46">
        <f t="shared" si="29"/>
        <v>-1.7470036258475519</v>
      </c>
      <c r="J299" s="46">
        <f t="shared" si="25"/>
        <v>5.3458426460062814E-4</v>
      </c>
    </row>
    <row r="300" spans="1:10" x14ac:dyDescent="0.25">
      <c r="A300" s="21">
        <f t="shared" si="24"/>
        <v>4</v>
      </c>
      <c r="B300" s="22">
        <v>291</v>
      </c>
      <c r="D300" s="66">
        <f>VLOOKUP(A300&amp;"_"&amp;B300,Gaussian!A:F,4,0)</f>
        <v>0.26372936994766899</v>
      </c>
      <c r="E300" s="34">
        <f>VLOOKUP(A300&amp;"_"&amp;B300,Gaussian!A:F,5,0)</f>
        <v>0.26358950364438199</v>
      </c>
      <c r="F300" s="66">
        <f t="shared" si="26"/>
        <v>-8.6350216738517241E-2</v>
      </c>
      <c r="G300" s="46">
        <f t="shared" si="27"/>
        <v>6.2254099640335382E-2</v>
      </c>
      <c r="H300" s="46">
        <f t="shared" si="28"/>
        <v>3.1641775557149687</v>
      </c>
      <c r="I300" s="46">
        <f t="shared" si="29"/>
        <v>-1.6485525557149747</v>
      </c>
      <c r="J300" s="46">
        <f t="shared" si="25"/>
        <v>5.351850313889357E-4</v>
      </c>
    </row>
    <row r="301" spans="1:10" x14ac:dyDescent="0.25">
      <c r="A301" s="21">
        <f t="shared" si="24"/>
        <v>4</v>
      </c>
      <c r="B301" s="22">
        <v>292</v>
      </c>
      <c r="D301" s="66">
        <f>VLOOKUP(A301&amp;"_"&amp;B301,Gaussian!A:F,4,0)</f>
        <v>7.1116494493070698E-2</v>
      </c>
      <c r="E301" s="34">
        <f>VLOOKUP(A301&amp;"_"&amp;B301,Gaussian!A:F,5,0)</f>
        <v>6.9900753202829694E-2</v>
      </c>
      <c r="F301" s="66">
        <f t="shared" si="26"/>
        <v>-8.6911611530991043E-2</v>
      </c>
      <c r="G301" s="46">
        <f t="shared" si="27"/>
        <v>6.2717483626497858E-2</v>
      </c>
      <c r="H301" s="46">
        <f t="shared" si="28"/>
        <v>3.1858147502231975</v>
      </c>
      <c r="I301" s="46">
        <f t="shared" si="29"/>
        <v>-1.6649814168898702</v>
      </c>
      <c r="J301" s="46">
        <f t="shared" si="25"/>
        <v>5.3578180638607612E-4</v>
      </c>
    </row>
    <row r="302" spans="1:10" x14ac:dyDescent="0.25">
      <c r="A302" s="21">
        <f t="shared" si="24"/>
        <v>4</v>
      </c>
      <c r="B302" s="22">
        <v>293</v>
      </c>
      <c r="D302" s="66">
        <f>VLOOKUP(A302&amp;"_"&amp;B302,Gaussian!A:F,4,0)</f>
        <v>0.64862373588546596</v>
      </c>
      <c r="E302" s="34">
        <f>VLOOKUP(A302&amp;"_"&amp;B302,Gaussian!A:F,5,0)</f>
        <v>0.64747378880344297</v>
      </c>
      <c r="F302" s="66">
        <f t="shared" si="26"/>
        <v>-8.6913036420772347E-2</v>
      </c>
      <c r="G302" s="46">
        <f t="shared" si="27"/>
        <v>6.2621025935807442E-2</v>
      </c>
      <c r="H302" s="46">
        <f t="shared" si="28"/>
        <v>3.1935513077947886</v>
      </c>
      <c r="I302" s="46">
        <f t="shared" si="29"/>
        <v>-1.6675096411281281</v>
      </c>
      <c r="J302" s="46">
        <f t="shared" si="25"/>
        <v>5.3637461611548106E-4</v>
      </c>
    </row>
    <row r="303" spans="1:10" x14ac:dyDescent="0.25">
      <c r="A303" s="21">
        <f t="shared" si="24"/>
        <v>4</v>
      </c>
      <c r="B303" s="22">
        <v>294</v>
      </c>
      <c r="D303" s="66">
        <f>VLOOKUP(A303&amp;"_"&amp;B303,Gaussian!A:F,4,0)</f>
        <v>0.34510500294700902</v>
      </c>
      <c r="E303" s="34">
        <f>VLOOKUP(A303&amp;"_"&amp;B303,Gaussian!A:F,5,0)</f>
        <v>0.34599515766390498</v>
      </c>
      <c r="F303" s="66">
        <f t="shared" si="26"/>
        <v>-8.8579089621717066E-2</v>
      </c>
      <c r="G303" s="46">
        <f t="shared" si="27"/>
        <v>6.4189325670576419E-2</v>
      </c>
      <c r="H303" s="46">
        <f t="shared" si="28"/>
        <v>3.2429658605259868</v>
      </c>
      <c r="I303" s="46">
        <f t="shared" si="29"/>
        <v>-1.711715860525993</v>
      </c>
      <c r="J303" s="46">
        <f t="shared" si="25"/>
        <v>5.3696348692434687E-4</v>
      </c>
    </row>
    <row r="304" spans="1:10" x14ac:dyDescent="0.25">
      <c r="A304" s="21">
        <f t="shared" si="24"/>
        <v>4</v>
      </c>
      <c r="B304" s="22">
        <v>295</v>
      </c>
      <c r="D304" s="66">
        <f>VLOOKUP(A304&amp;"_"&amp;B304,Gaussian!A:F,4,0)</f>
        <v>0.197852097683755</v>
      </c>
      <c r="E304" s="34">
        <f>VLOOKUP(A304&amp;"_"&amp;B304,Gaussian!A:F,5,0)</f>
        <v>0.198275976925405</v>
      </c>
      <c r="F304" s="66">
        <f t="shared" si="26"/>
        <v>-8.9370850846214211E-2</v>
      </c>
      <c r="G304" s="46">
        <f t="shared" si="27"/>
        <v>6.4883463419954934E-2</v>
      </c>
      <c r="H304" s="46">
        <f t="shared" si="28"/>
        <v>3.2704758354864212</v>
      </c>
      <c r="I304" s="46">
        <f t="shared" si="29"/>
        <v>-1.7340175021530941</v>
      </c>
      <c r="J304" s="46">
        <f t="shared" si="25"/>
        <v>5.375484449848066E-4</v>
      </c>
    </row>
    <row r="305" spans="1:10" x14ac:dyDescent="0.25">
      <c r="A305" s="21">
        <f t="shared" si="24"/>
        <v>4</v>
      </c>
      <c r="B305" s="22">
        <v>296</v>
      </c>
      <c r="D305" s="66">
        <f>VLOOKUP(A305&amp;"_"&amp;B305,Gaussian!A:F,4,0)</f>
        <v>1.4949190608280001</v>
      </c>
      <c r="E305" s="34">
        <f>VLOOKUP(A305&amp;"_"&amp;B305,Gaussian!A:F,5,0)</f>
        <v>1.49411903916907</v>
      </c>
      <c r="F305" s="66">
        <f t="shared" si="26"/>
        <v>-8.9734355451530148E-2</v>
      </c>
      <c r="G305" s="46">
        <f t="shared" si="27"/>
        <v>6.5149475406372281E-2</v>
      </c>
      <c r="H305" s="46">
        <f t="shared" si="28"/>
        <v>3.2873587473852686</v>
      </c>
      <c r="I305" s="46">
        <f t="shared" si="29"/>
        <v>-1.7456920807186085</v>
      </c>
      <c r="J305" s="46">
        <f t="shared" si="25"/>
        <v>5.3812951629509265E-4</v>
      </c>
    </row>
    <row r="306" spans="1:10" x14ac:dyDescent="0.25">
      <c r="A306" s="21">
        <f t="shared" si="24"/>
        <v>4</v>
      </c>
      <c r="B306" s="22">
        <v>297</v>
      </c>
      <c r="D306" s="66">
        <f>VLOOKUP(A306&amp;"_"&amp;B306,Gaussian!A:F,4,0)</f>
        <v>-1.7408798602834799E-2</v>
      </c>
      <c r="E306" s="34">
        <f>VLOOKUP(A306&amp;"_"&amp;B306,Gaussian!A:F,5,0)</f>
        <v>-1.6875354546721E-2</v>
      </c>
      <c r="F306" s="66">
        <f t="shared" si="26"/>
        <v>-9.3831297481083639E-2</v>
      </c>
      <c r="G306" s="46">
        <f t="shared" si="27"/>
        <v>6.9149056526908254E-2</v>
      </c>
      <c r="H306" s="46">
        <f t="shared" si="28"/>
        <v>3.3978494043251537</v>
      </c>
      <c r="I306" s="46">
        <f t="shared" si="29"/>
        <v>-1.8509744043251604</v>
      </c>
      <c r="J306" s="46">
        <f t="shared" si="25"/>
        <v>5.3870672668069198E-4</v>
      </c>
    </row>
    <row r="307" spans="1:10" x14ac:dyDescent="0.25">
      <c r="A307" s="21">
        <f t="shared" si="24"/>
        <v>4</v>
      </c>
      <c r="B307" s="22">
        <v>298</v>
      </c>
      <c r="D307" s="66">
        <f>VLOOKUP(A307&amp;"_"&amp;B307,Gaussian!A:F,4,0)</f>
        <v>-0.86829895091901699</v>
      </c>
      <c r="E307" s="34">
        <f>VLOOKUP(A307&amp;"_"&amp;B307,Gaussian!A:F,5,0)</f>
        <v>-0.86844959532103805</v>
      </c>
      <c r="F307" s="66">
        <f t="shared" si="26"/>
        <v>-9.3560096083259492E-2</v>
      </c>
      <c r="G307" s="46">
        <f t="shared" si="27"/>
        <v>6.8780626772202313E-2</v>
      </c>
      <c r="H307" s="46">
        <f t="shared" si="28"/>
        <v>3.3991971991718684</v>
      </c>
      <c r="I307" s="46">
        <f t="shared" si="29"/>
        <v>-1.8471138658385418</v>
      </c>
      <c r="J307" s="46">
        <f t="shared" si="25"/>
        <v>5.3928010179549472E-4</v>
      </c>
    </row>
    <row r="308" spans="1:10" x14ac:dyDescent="0.25">
      <c r="A308" s="21">
        <f t="shared" si="24"/>
        <v>4</v>
      </c>
      <c r="B308" s="22">
        <v>299</v>
      </c>
      <c r="D308" s="66">
        <f>VLOOKUP(A308&amp;"_"&amp;B308,Gaussian!A:F,4,0)</f>
        <v>-0.14681852435339501</v>
      </c>
      <c r="E308" s="34">
        <f>VLOOKUP(A308&amp;"_"&amp;B308,Gaussian!A:F,5,0)</f>
        <v>-0.14610935086603399</v>
      </c>
      <c r="F308" s="66">
        <f t="shared" si="26"/>
        <v>-9.0835700638998526E-2</v>
      </c>
      <c r="G308" s="46">
        <f t="shared" si="27"/>
        <v>6.5959136354138415E-2</v>
      </c>
      <c r="H308" s="46">
        <f t="shared" si="28"/>
        <v>3.3391372867072642</v>
      </c>
      <c r="I308" s="46">
        <f t="shared" si="29"/>
        <v>-1.7818456200406045</v>
      </c>
      <c r="J308" s="46">
        <f t="shared" si="25"/>
        <v>5.3984966712293362E-4</v>
      </c>
    </row>
    <row r="309" spans="1:10" x14ac:dyDescent="0.25">
      <c r="A309" s="21">
        <f t="shared" si="24"/>
        <v>4</v>
      </c>
      <c r="B309" s="22">
        <v>300</v>
      </c>
      <c r="D309" s="66">
        <f>VLOOKUP(A309&amp;"_"&amp;B309,Gaussian!A:F,4,0)</f>
        <v>-2.2485875174949999</v>
      </c>
      <c r="E309" s="34">
        <f>VLOOKUP(A309&amp;"_"&amp;B309,Gaussian!A:F,5,0)</f>
        <v>-2.2490604800164902</v>
      </c>
      <c r="F309" s="66">
        <f t="shared" si="26"/>
        <v>-9.0202211982161787E-2</v>
      </c>
      <c r="G309" s="46">
        <f t="shared" si="27"/>
        <v>6.5228686926303472E-2</v>
      </c>
      <c r="H309" s="46">
        <f t="shared" si="28"/>
        <v>3.3311457390542487</v>
      </c>
      <c r="I309" s="46">
        <f t="shared" si="29"/>
        <v>-1.7686457390542558</v>
      </c>
      <c r="J309" s="46">
        <f t="shared" si="25"/>
        <v>5.4041544797711703E-4</v>
      </c>
    </row>
    <row r="310" spans="1:10" x14ac:dyDescent="0.25">
      <c r="A310" s="21">
        <f t="shared" si="24"/>
        <v>4</v>
      </c>
      <c r="B310" s="22">
        <v>301</v>
      </c>
      <c r="D310" s="66">
        <f>VLOOKUP(A310&amp;"_"&amp;B310,Gaussian!A:F,4,0)</f>
        <v>1.02691875946394</v>
      </c>
      <c r="E310" s="34">
        <f>VLOOKUP(A310&amp;"_"&amp;B310,Gaussian!A:F,5,0)</f>
        <v>1.0273140334900901</v>
      </c>
      <c r="F310" s="66">
        <f t="shared" si="26"/>
        <v>-8.3510332052554356E-2</v>
      </c>
      <c r="G310" s="46">
        <f t="shared" si="27"/>
        <v>5.8439981237104546E-2</v>
      </c>
      <c r="H310" s="46">
        <f t="shared" si="28"/>
        <v>3.1714720796556439</v>
      </c>
      <c r="I310" s="46">
        <f t="shared" si="29"/>
        <v>-1.6037637463223178</v>
      </c>
      <c r="J310" s="46">
        <f t="shared" si="25"/>
        <v>5.4097746950395383E-4</v>
      </c>
    </row>
    <row r="311" spans="1:10" x14ac:dyDescent="0.25">
      <c r="A311" s="21">
        <f t="shared" si="24"/>
        <v>4</v>
      </c>
      <c r="B311" s="22">
        <v>302</v>
      </c>
      <c r="D311" s="66">
        <f>VLOOKUP(A311&amp;"_"&amp;B311,Gaussian!A:F,4,0)</f>
        <v>-0.32023904896465699</v>
      </c>
      <c r="E311" s="34">
        <f>VLOOKUP(A311&amp;"_"&amp;B311,Gaussian!A:F,5,0)</f>
        <v>-0.32129619360427403</v>
      </c>
      <c r="F311" s="66">
        <f t="shared" si="26"/>
        <v>-8.6283151400947056E-2</v>
      </c>
      <c r="G311" s="46">
        <f t="shared" si="27"/>
        <v>6.1116110634883487E-2</v>
      </c>
      <c r="H311" s="46">
        <f t="shared" si="28"/>
        <v>3.2481877240988584</v>
      </c>
      <c r="I311" s="46">
        <f t="shared" si="29"/>
        <v>-1.6752710574321987</v>
      </c>
      <c r="J311" s="46">
        <f t="shared" si="25"/>
        <v>5.4153575668227098E-4</v>
      </c>
    </row>
    <row r="312" spans="1:10" x14ac:dyDescent="0.25">
      <c r="A312" s="21">
        <f t="shared" si="24"/>
        <v>4</v>
      </c>
      <c r="B312" s="22">
        <v>303</v>
      </c>
      <c r="D312" s="66">
        <f>VLOOKUP(A312&amp;"_"&amp;B312,Gaussian!A:F,4,0)</f>
        <v>0.51605557859149698</v>
      </c>
      <c r="E312" s="34">
        <f>VLOOKUP(A312&amp;"_"&amp;B312,Gaussian!A:F,5,0)</f>
        <v>0.51720587217281699</v>
      </c>
      <c r="F312" s="66">
        <f t="shared" si="26"/>
        <v>-8.5160213102406679E-2</v>
      </c>
      <c r="G312" s="46">
        <f t="shared" si="27"/>
        <v>5.9896618981339168E-2</v>
      </c>
      <c r="H312" s="46">
        <f t="shared" si="28"/>
        <v>3.227680628124928</v>
      </c>
      <c r="I312" s="46">
        <f t="shared" si="29"/>
        <v>-1.6495556281249353</v>
      </c>
      <c r="J312" s="46">
        <f t="shared" si="25"/>
        <v>5.4209033432492393E-4</v>
      </c>
    </row>
    <row r="313" spans="1:10" x14ac:dyDescent="0.25">
      <c r="A313" s="21">
        <f t="shared" si="24"/>
        <v>4</v>
      </c>
      <c r="B313" s="22">
        <v>304</v>
      </c>
      <c r="D313" s="66">
        <f>VLOOKUP(A313&amp;"_"&amp;B313,Gaussian!A:F,4,0)</f>
        <v>0.249563273020147</v>
      </c>
      <c r="E313" s="34">
        <f>VLOOKUP(A313&amp;"_"&amp;B313,Gaussian!A:F,5,0)</f>
        <v>0.24888278516005</v>
      </c>
      <c r="F313" s="66">
        <f t="shared" si="26"/>
        <v>-8.6457621988099351E-2</v>
      </c>
      <c r="G313" s="46">
        <f t="shared" si="27"/>
        <v>6.1097611883422373E-2</v>
      </c>
      <c r="H313" s="46">
        <f t="shared" si="28"/>
        <v>3.2675278981936704</v>
      </c>
      <c r="I313" s="46">
        <f t="shared" si="29"/>
        <v>-1.6841945648603447</v>
      </c>
      <c r="J313" s="46">
        <f t="shared" si="25"/>
        <v>5.4264122707989911E-4</v>
      </c>
    </row>
    <row r="314" spans="1:10" x14ac:dyDescent="0.25">
      <c r="A314" s="21">
        <f t="shared" si="24"/>
        <v>4</v>
      </c>
      <c r="B314" s="22">
        <v>305</v>
      </c>
      <c r="D314" s="66">
        <f>VLOOKUP(A314&amp;"_"&amp;B314,Gaussian!A:F,4,0)</f>
        <v>-0.64998132081925997</v>
      </c>
      <c r="E314" s="34">
        <f>VLOOKUP(A314&amp;"_"&amp;B314,Gaussian!A:F,5,0)</f>
        <v>-0.650873531415749</v>
      </c>
      <c r="F314" s="66">
        <f t="shared" si="26"/>
        <v>-8.6977511881150438E-2</v>
      </c>
      <c r="G314" s="46">
        <f t="shared" si="27"/>
        <v>6.1521223929286432E-2</v>
      </c>
      <c r="H314" s="46">
        <f t="shared" si="28"/>
        <v>3.2881427427175902</v>
      </c>
      <c r="I314" s="46">
        <f t="shared" si="29"/>
        <v>-1.6996010760509312</v>
      </c>
      <c r="J314" s="46">
        <f t="shared" si="25"/>
        <v>5.431884594314098E-4</v>
      </c>
    </row>
    <row r="315" spans="1:10" x14ac:dyDescent="0.25">
      <c r="A315" s="21">
        <f t="shared" si="24"/>
        <v>4</v>
      </c>
      <c r="B315" s="22">
        <v>306</v>
      </c>
      <c r="D315" s="66">
        <f>VLOOKUP(A315&amp;"_"&amp;B315,Gaussian!A:F,4,0)</f>
        <v>1.47611346904406</v>
      </c>
      <c r="E315" s="34">
        <f>VLOOKUP(A315&amp;"_"&amp;B315,Gaussian!A:F,5,0)</f>
        <v>1.4758728652597599</v>
      </c>
      <c r="F315" s="66">
        <f t="shared" si="26"/>
        <v>-8.4902712633774247E-2</v>
      </c>
      <c r="G315" s="46">
        <f t="shared" si="27"/>
        <v>5.9350285725507101E-2</v>
      </c>
      <c r="H315" s="46">
        <f t="shared" si="28"/>
        <v>3.2438385480663534</v>
      </c>
      <c r="I315" s="46">
        <f t="shared" si="29"/>
        <v>-1.650088548066361</v>
      </c>
      <c r="J315" s="46">
        <f t="shared" si="25"/>
        <v>5.4373205570098376E-4</v>
      </c>
    </row>
    <row r="316" spans="1:10" x14ac:dyDescent="0.25">
      <c r="A316" s="21">
        <f t="shared" si="24"/>
        <v>4</v>
      </c>
      <c r="B316" s="22">
        <v>307</v>
      </c>
      <c r="D316" s="66">
        <f>VLOOKUP(A316&amp;"_"&amp;B316,Gaussian!A:F,4,0)</f>
        <v>-0.36268795569233198</v>
      </c>
      <c r="E316" s="34">
        <f>VLOOKUP(A316&amp;"_"&amp;B316,Gaussian!A:F,5,0)</f>
        <v>-0.36272362786940199</v>
      </c>
      <c r="F316" s="66">
        <f t="shared" si="26"/>
        <v>-8.8964077924643989E-2</v>
      </c>
      <c r="G316" s="46">
        <f t="shared" si="27"/>
        <v>6.3315651694541938E-2</v>
      </c>
      <c r="H316" s="46">
        <f t="shared" si="28"/>
        <v>3.3529720283213975</v>
      </c>
      <c r="I316" s="46">
        <f t="shared" si="29"/>
        <v>-1.7540136949880718</v>
      </c>
      <c r="J316" s="46">
        <f t="shared" si="25"/>
        <v>5.4427204004854483E-4</v>
      </c>
    </row>
    <row r="317" spans="1:10" x14ac:dyDescent="0.25">
      <c r="A317" s="21">
        <f t="shared" si="24"/>
        <v>4</v>
      </c>
      <c r="B317" s="22">
        <v>308</v>
      </c>
      <c r="D317" s="66">
        <f>VLOOKUP(A317&amp;"_"&amp;B317,Gaussian!A:F,4,0)</f>
        <v>-0.56354229555079105</v>
      </c>
      <c r="E317" s="34">
        <f>VLOOKUP(A317&amp;"_"&amp;B317,Gaussian!A:F,5,0)</f>
        <v>-0.564696869940568</v>
      </c>
      <c r="F317" s="66">
        <f t="shared" si="26"/>
        <v>-8.7713280194410104E-2</v>
      </c>
      <c r="G317" s="46">
        <f t="shared" si="27"/>
        <v>6.1968995010337424E-2</v>
      </c>
      <c r="H317" s="46">
        <f t="shared" si="28"/>
        <v>3.3294014463817136</v>
      </c>
      <c r="I317" s="46">
        <f t="shared" si="29"/>
        <v>-1.7252347797150547</v>
      </c>
      <c r="J317" s="46">
        <f t="shared" si="25"/>
        <v>5.4480843647348608E-4</v>
      </c>
    </row>
    <row r="318" spans="1:10" x14ac:dyDescent="0.25">
      <c r="A318" s="21">
        <f t="shared" si="24"/>
        <v>4</v>
      </c>
      <c r="B318" s="22">
        <v>309</v>
      </c>
      <c r="D318" s="66">
        <f>VLOOKUP(A318&amp;"_"&amp;B318,Gaussian!A:F,4,0)</f>
        <v>0.93062943454149505</v>
      </c>
      <c r="E318" s="34">
        <f>VLOOKUP(A318&amp;"_"&amp;B318,Gaussian!A:F,5,0)</f>
        <v>0.93085456623267304</v>
      </c>
      <c r="F318" s="66">
        <f t="shared" si="26"/>
        <v>-8.5884657669869344E-2</v>
      </c>
      <c r="G318" s="46">
        <f t="shared" si="27"/>
        <v>6.004465462258618E-2</v>
      </c>
      <c r="H318" s="46">
        <f t="shared" si="28"/>
        <v>3.2913354510438815</v>
      </c>
      <c r="I318" s="46">
        <f t="shared" si="29"/>
        <v>-1.6819604510438892</v>
      </c>
      <c r="J318" s="46">
        <f t="shared" si="25"/>
        <v>5.4534126881573711E-4</v>
      </c>
    </row>
    <row r="319" spans="1:10" x14ac:dyDescent="0.25">
      <c r="A319" s="21">
        <f t="shared" si="24"/>
        <v>4</v>
      </c>
      <c r="B319" s="22">
        <v>310</v>
      </c>
      <c r="D319" s="66">
        <f>VLOOKUP(A319&amp;"_"&amp;B319,Gaussian!A:F,4,0)</f>
        <v>-0.39927444581080201</v>
      </c>
      <c r="E319" s="34">
        <f>VLOOKUP(A319&amp;"_"&amp;B319,Gaussian!A:F,5,0)</f>
        <v>-0.40011552017393298</v>
      </c>
      <c r="F319" s="66">
        <f t="shared" si="26"/>
        <v>-8.8372308398355373E-2</v>
      </c>
      <c r="G319" s="46">
        <f t="shared" si="27"/>
        <v>6.2436729291205091E-2</v>
      </c>
      <c r="H319" s="46">
        <f t="shared" si="28"/>
        <v>3.3611020120290882</v>
      </c>
      <c r="I319" s="46">
        <f t="shared" si="29"/>
        <v>-1.7465186786957627</v>
      </c>
      <c r="J319" s="46">
        <f t="shared" si="25"/>
        <v>5.4587056075682276E-4</v>
      </c>
    </row>
    <row r="320" spans="1:10" x14ac:dyDescent="0.25">
      <c r="A320" s="21">
        <f t="shared" si="24"/>
        <v>4</v>
      </c>
      <c r="B320" s="22">
        <v>311</v>
      </c>
      <c r="D320" s="66">
        <f>VLOOKUP(A320&amp;"_"&amp;B320,Gaussian!A:F,4,0)</f>
        <v>0.53703878126834204</v>
      </c>
      <c r="E320" s="34">
        <f>VLOOKUP(A320&amp;"_"&amp;B320,Gaussian!A:F,5,0)</f>
        <v>0.53569702007245901</v>
      </c>
      <c r="F320" s="66">
        <f t="shared" si="26"/>
        <v>-8.7015983597489507E-2</v>
      </c>
      <c r="G320" s="46">
        <f t="shared" si="27"/>
        <v>6.098497093617293E-2</v>
      </c>
      <c r="H320" s="46">
        <f t="shared" si="28"/>
        <v>3.3348910275995789</v>
      </c>
      <c r="I320" s="46">
        <f t="shared" si="29"/>
        <v>-1.7150993609329204</v>
      </c>
      <c r="J320" s="46">
        <f t="shared" si="25"/>
        <v>5.4639633582091664E-4</v>
      </c>
    </row>
    <row r="321" spans="1:10" x14ac:dyDescent="0.25">
      <c r="A321" s="21">
        <f t="shared" si="24"/>
        <v>4</v>
      </c>
      <c r="B321" s="22">
        <v>312</v>
      </c>
      <c r="D321" s="66">
        <f>VLOOKUP(A321&amp;"_"&amp;B321,Gaussian!A:F,4,0)</f>
        <v>0.53270504412187702</v>
      </c>
      <c r="E321" s="34">
        <f>VLOOKUP(A321&amp;"_"&amp;B321,Gaussian!A:F,5,0)</f>
        <v>0.53304720571837705</v>
      </c>
      <c r="F321" s="66">
        <f t="shared" si="26"/>
        <v>-8.8361221471740511E-2</v>
      </c>
      <c r="G321" s="46">
        <f t="shared" si="27"/>
        <v>6.2234918454176322E-2</v>
      </c>
      <c r="H321" s="46">
        <f t="shared" si="28"/>
        <v>3.3762526298825635</v>
      </c>
      <c r="I321" s="46">
        <f t="shared" si="29"/>
        <v>-1.7512526298825719</v>
      </c>
      <c r="J321" s="46">
        <f t="shared" si="25"/>
        <v>5.4691861737588595E-4</v>
      </c>
    </row>
    <row r="322" spans="1:10" x14ac:dyDescent="0.25">
      <c r="A322" s="21">
        <f t="shared" si="24"/>
        <v>4</v>
      </c>
      <c r="B322" s="22">
        <v>313</v>
      </c>
      <c r="D322" s="66">
        <f>VLOOKUP(A322&amp;"_"&amp;B322,Gaussian!A:F,4,0)</f>
        <v>0.841724073639179</v>
      </c>
      <c r="E322" s="34">
        <f>VLOOKUP(A322&amp;"_"&amp;B322,Gaussian!A:F,5,0)</f>
        <v>0.84180552861623303</v>
      </c>
      <c r="F322" s="66">
        <f t="shared" si="26"/>
        <v>-8.9694432673891253E-2</v>
      </c>
      <c r="G322" s="46">
        <f t="shared" si="27"/>
        <v>6.3472983180162007E-2</v>
      </c>
      <c r="H322" s="46">
        <f t="shared" si="28"/>
        <v>3.4173014716270345</v>
      </c>
      <c r="I322" s="46">
        <f t="shared" si="29"/>
        <v>-1.7870931382937099</v>
      </c>
      <c r="J322" s="46">
        <f t="shared" si="25"/>
        <v>5.4743742863433019E-4</v>
      </c>
    </row>
    <row r="323" spans="1:10" x14ac:dyDescent="0.25">
      <c r="A323" s="21">
        <f t="shared" si="24"/>
        <v>4</v>
      </c>
      <c r="B323" s="22">
        <v>314</v>
      </c>
      <c r="D323" s="66">
        <f>VLOOKUP(A323&amp;"_"&amp;B323,Gaussian!A:F,4,0)</f>
        <v>-0.12116358843146401</v>
      </c>
      <c r="E323" s="34">
        <f>VLOOKUP(A323&amp;"_"&amp;B323,Gaussian!A:F,5,0)</f>
        <v>-0.12135596511093499</v>
      </c>
      <c r="F323" s="66">
        <f t="shared" si="26"/>
        <v>-9.1913118325703647E-2</v>
      </c>
      <c r="G323" s="46">
        <f t="shared" si="27"/>
        <v>6.5596666908086673E-2</v>
      </c>
      <c r="H323" s="46">
        <f t="shared" si="28"/>
        <v>3.4806518408560718</v>
      </c>
      <c r="I323" s="46">
        <f t="shared" si="29"/>
        <v>-1.8452351741894142</v>
      </c>
      <c r="J323" s="46">
        <f t="shared" si="25"/>
        <v>5.4795279265461283E-4</v>
      </c>
    </row>
    <row r="324" spans="1:10" x14ac:dyDescent="0.25">
      <c r="A324" s="21">
        <f t="shared" si="24"/>
        <v>4</v>
      </c>
      <c r="B324" s="22">
        <v>315</v>
      </c>
      <c r="D324" s="66">
        <f>VLOOKUP(A324&amp;"_"&amp;B324,Gaussian!A:F,4,0)</f>
        <v>-0.10402705583774</v>
      </c>
      <c r="E324" s="34">
        <f>VLOOKUP(A324&amp;"_"&amp;B324,Gaussian!A:F,5,0)</f>
        <v>-0.104084428686456</v>
      </c>
      <c r="F324" s="66">
        <f t="shared" si="26"/>
        <v>-9.1348725981486092E-2</v>
      </c>
      <c r="G324" s="46">
        <f t="shared" si="27"/>
        <v>6.4937417854568844E-2</v>
      </c>
      <c r="H324" s="46">
        <f t="shared" si="28"/>
        <v>3.4745117787231274</v>
      </c>
      <c r="I324" s="46">
        <f t="shared" si="29"/>
        <v>-1.8338867787231365</v>
      </c>
      <c r="J324" s="46">
        <f t="shared" si="25"/>
        <v>5.4846473234188627E-4</v>
      </c>
    </row>
    <row r="325" spans="1:10" x14ac:dyDescent="0.25">
      <c r="A325" s="21">
        <f t="shared" si="24"/>
        <v>4</v>
      </c>
      <c r="B325" s="22">
        <v>316</v>
      </c>
      <c r="D325" s="66">
        <f>VLOOKUP(A325&amp;"_"&amp;B325,Gaussian!A:F,4,0)</f>
        <v>0.153348614757323</v>
      </c>
      <c r="E325" s="34">
        <f>VLOOKUP(A325&amp;"_"&amp;B325,Gaussian!A:F,5,0)</f>
        <v>0.152625172607562</v>
      </c>
      <c r="F325" s="66">
        <f t="shared" si="26"/>
        <v>-9.0836072359419207E-2</v>
      </c>
      <c r="G325" s="46">
        <f t="shared" si="27"/>
        <v>6.4330053390298264E-2</v>
      </c>
      <c r="H325" s="46">
        <f t="shared" si="28"/>
        <v>3.4696084393034283</v>
      </c>
      <c r="I325" s="46">
        <f t="shared" si="29"/>
        <v>-1.8237751059701044</v>
      </c>
      <c r="J325" s="46">
        <f t="shared" si="25"/>
        <v>5.4897327044910985E-4</v>
      </c>
    </row>
    <row r="326" spans="1:10" x14ac:dyDescent="0.25">
      <c r="A326" s="21">
        <f t="shared" si="24"/>
        <v>4</v>
      </c>
      <c r="B326" s="22">
        <v>317</v>
      </c>
      <c r="D326" s="66">
        <f>VLOOKUP(A326&amp;"_"&amp;B326,Gaussian!A:F,4,0)</f>
        <v>1.7957644169496201</v>
      </c>
      <c r="E326" s="34">
        <f>VLOOKUP(A326&amp;"_"&amp;B326,Gaussian!A:F,5,0)</f>
        <v>1.79355337975312</v>
      </c>
      <c r="F326" s="66">
        <f t="shared" si="26"/>
        <v>-9.1065032477614896E-2</v>
      </c>
      <c r="G326" s="46">
        <f t="shared" si="27"/>
        <v>6.4464449176178065E-2</v>
      </c>
      <c r="H326" s="46">
        <f t="shared" si="28"/>
        <v>3.4832795889713446</v>
      </c>
      <c r="I326" s="46">
        <f t="shared" si="29"/>
        <v>-1.8322379223046872</v>
      </c>
      <c r="J326" s="46">
        <f t="shared" si="25"/>
        <v>5.49478429578061E-4</v>
      </c>
    </row>
    <row r="327" spans="1:10" x14ac:dyDescent="0.25">
      <c r="A327" s="21">
        <f t="shared" si="24"/>
        <v>4</v>
      </c>
      <c r="B327" s="22">
        <v>318</v>
      </c>
      <c r="D327" s="66">
        <f>VLOOKUP(A327&amp;"_"&amp;B327,Gaussian!A:F,4,0)</f>
        <v>-7.6620582073053103E-3</v>
      </c>
      <c r="E327" s="34">
        <f>VLOOKUP(A327&amp;"_"&amp;B327,Gaussian!A:F,5,0)</f>
        <v>-7.3936002723081103E-3</v>
      </c>
      <c r="F327" s="66">
        <f t="shared" si="26"/>
        <v>-9.6022382184589666E-2</v>
      </c>
      <c r="G327" s="46">
        <f t="shared" si="27"/>
        <v>6.9327381693880488E-2</v>
      </c>
      <c r="H327" s="46">
        <f t="shared" si="28"/>
        <v>3.6154818893288878</v>
      </c>
      <c r="I327" s="46">
        <f t="shared" si="29"/>
        <v>-1.9592318893288971</v>
      </c>
      <c r="J327" s="46">
        <f t="shared" si="25"/>
        <v>5.4998023218033956E-4</v>
      </c>
    </row>
    <row r="328" spans="1:10" x14ac:dyDescent="0.25">
      <c r="A328" s="21">
        <f t="shared" si="24"/>
        <v>4</v>
      </c>
      <c r="B328" s="22">
        <v>319</v>
      </c>
      <c r="D328" s="66">
        <f>VLOOKUP(A328&amp;"_"&amp;B328,Gaussian!A:F,4,0)</f>
        <v>0.52605121925212195</v>
      </c>
      <c r="E328" s="34">
        <f>VLOOKUP(A328&amp;"_"&amp;B328,Gaussian!A:F,5,0)</f>
        <v>0.52672771911885496</v>
      </c>
      <c r="F328" s="66">
        <f t="shared" si="26"/>
        <v>-9.5773084788672927E-2</v>
      </c>
      <c r="G328" s="46">
        <f t="shared" si="27"/>
        <v>6.8983814875337224E-2</v>
      </c>
      <c r="H328" s="46">
        <f t="shared" si="28"/>
        <v>3.6175330945744877</v>
      </c>
      <c r="I328" s="46">
        <f t="shared" si="29"/>
        <v>-1.9560747612411635</v>
      </c>
      <c r="J328" s="46">
        <f t="shared" si="25"/>
        <v>5.5047870055836606E-4</v>
      </c>
    </row>
    <row r="329" spans="1:10" x14ac:dyDescent="0.25">
      <c r="A329" s="21">
        <f t="shared" ref="A329:A392" si="30">iteration</f>
        <v>4</v>
      </c>
      <c r="B329" s="22">
        <v>320</v>
      </c>
      <c r="D329" s="66">
        <f>VLOOKUP(A329&amp;"_"&amp;B329,Gaussian!A:F,4,0)</f>
        <v>0.91244283356646405</v>
      </c>
      <c r="E329" s="34">
        <f>VLOOKUP(A329&amp;"_"&amp;B329,Gaussian!A:F,5,0)</f>
        <v>0.91257448742227099</v>
      </c>
      <c r="F329" s="66">
        <f t="shared" si="26"/>
        <v>-9.7064008875221167E-2</v>
      </c>
      <c r="G329" s="46">
        <f t="shared" si="27"/>
        <v>7.0180617920034688E-2</v>
      </c>
      <c r="H329" s="46">
        <f t="shared" si="28"/>
        <v>3.6581017378714971</v>
      </c>
      <c r="I329" s="46">
        <f t="shared" si="29"/>
        <v>-1.9914350712048396</v>
      </c>
      <c r="J329" s="46">
        <f t="shared" ref="J329:J392" si="31">sigma*sigma/4/alpha*(1-EXP(-2*alpha*delta*B329))</f>
        <v>5.5097385686637263E-4</v>
      </c>
    </row>
    <row r="330" spans="1:10" x14ac:dyDescent="0.25">
      <c r="A330" s="21">
        <f t="shared" si="30"/>
        <v>4</v>
      </c>
      <c r="B330" s="22">
        <v>321</v>
      </c>
      <c r="D330" s="66">
        <f>VLOOKUP(A330&amp;"_"&amp;B330,Gaussian!A:F,4,0)</f>
        <v>-2.5548950438377398</v>
      </c>
      <c r="E330" s="34">
        <f>VLOOKUP(A330&amp;"_"&amp;B330,Gaussian!A:F,5,0)</f>
        <v>-2.5537160034496398</v>
      </c>
      <c r="F330" s="66">
        <f t="shared" ref="F330:F393" si="32">F329*EXP(-alpha*delta)-SQRT(2*$B$1)*E329-sigma*sigma/2/alpha/alpha*(1-EXP(-alpha*delta))*(1-EXP(-2*alpha*B329*delta)*EXP(-alpha*delta))</f>
        <v>-9.9462709007173786E-2</v>
      </c>
      <c r="G330" s="46">
        <f t="shared" ref="G330:G393" si="33">G329*EXP(-alpha*delta)+SQRT(2*$B$1)*E329-sigma*sigma/2/alpha/alpha*(1-EXP(-alpha*delta))*(1-EXP(-2*alpha*B329*delta)*EXP(-alpha*delta))</f>
        <v>7.2485345995650624E-2</v>
      </c>
      <c r="H330" s="46">
        <f t="shared" ref="H330:H393" si="34">H329+sigma*sigma/2/alpha/alpha*delta+sigma/alpha*SQRT(delta)*D329</f>
        <v>3.7265557939856313</v>
      </c>
      <c r="I330" s="46">
        <f t="shared" ref="I330:I393" si="35">I329+sigma*sigma/2/alpha/alpha*delta-sigma/alpha*SQRT(delta)*D329</f>
        <v>-2.0546807939856406</v>
      </c>
      <c r="J330" s="46">
        <f t="shared" si="31"/>
        <v>5.5146572311138805E-4</v>
      </c>
    </row>
    <row r="331" spans="1:10" x14ac:dyDescent="0.25">
      <c r="A331" s="21">
        <f t="shared" si="30"/>
        <v>4</v>
      </c>
      <c r="B331" s="22">
        <v>322</v>
      </c>
      <c r="D331" s="66">
        <f>VLOOKUP(A331&amp;"_"&amp;B331,Gaussian!A:F,4,0)</f>
        <v>1.82376130607578</v>
      </c>
      <c r="E331" s="34">
        <f>VLOOKUP(A331&amp;"_"&amp;B331,Gaussian!A:F,5,0)</f>
        <v>1.82487052646415</v>
      </c>
      <c r="F331" s="66">
        <f t="shared" si="32"/>
        <v>-9.1863843670516282E-2</v>
      </c>
      <c r="G331" s="46">
        <f t="shared" si="33"/>
        <v>6.4792658183597335E-2</v>
      </c>
      <c r="H331" s="46">
        <f t="shared" si="34"/>
        <v>3.5447762929884279</v>
      </c>
      <c r="I331" s="46">
        <f t="shared" si="35"/>
        <v>-1.8676929596551042</v>
      </c>
      <c r="J331" s="46">
        <f t="shared" si="31"/>
        <v>5.5195432115421499E-4</v>
      </c>
    </row>
    <row r="332" spans="1:10" x14ac:dyDescent="0.25">
      <c r="A332" s="21">
        <f t="shared" si="30"/>
        <v>4</v>
      </c>
      <c r="B332" s="22">
        <v>323</v>
      </c>
      <c r="D332" s="66">
        <f>VLOOKUP(A332&amp;"_"&amp;B332,Gaussian!A:F,4,0)</f>
        <v>-0.40012469647930099</v>
      </c>
      <c r="E332" s="34">
        <f>VLOOKUP(A332&amp;"_"&amp;B332,Gaussian!A:F,5,0)</f>
        <v>-0.39919120728448898</v>
      </c>
      <c r="F332" s="66">
        <f t="shared" si="32"/>
        <v>-9.6909200046908742E-2</v>
      </c>
      <c r="G332" s="46">
        <f t="shared" si="33"/>
        <v>6.9744342251729693E-2</v>
      </c>
      <c r="H332" s="46">
        <f t="shared" si="34"/>
        <v>3.6789990947801536</v>
      </c>
      <c r="I332" s="46">
        <f t="shared" si="35"/>
        <v>-1.9967074281134969</v>
      </c>
      <c r="J332" s="46">
        <f t="shared" si="31"/>
        <v>5.5243967271040252E-4</v>
      </c>
    </row>
    <row r="333" spans="1:10" x14ac:dyDescent="0.25">
      <c r="A333" s="21">
        <f t="shared" si="30"/>
        <v>4</v>
      </c>
      <c r="B333" s="22">
        <v>324</v>
      </c>
      <c r="D333" s="66">
        <f>VLOOKUP(A333&amp;"_"&amp;B333,Gaussian!A:F,4,0)</f>
        <v>0.86046715233241799</v>
      </c>
      <c r="E333" s="34">
        <f>VLOOKUP(A333&amp;"_"&amp;B333,Gaussian!A:F,5,0)</f>
        <v>0.86022529795948399</v>
      </c>
      <c r="F333" s="66">
        <f t="shared" si="32"/>
        <v>-9.552821952751564E-2</v>
      </c>
      <c r="G333" s="46">
        <f t="shared" si="33"/>
        <v>6.8269840168253798E-2</v>
      </c>
      <c r="H333" s="46">
        <f t="shared" si="34"/>
        <v>3.6527267487941026</v>
      </c>
      <c r="I333" s="46">
        <f t="shared" si="35"/>
        <v>-1.9652267487941124</v>
      </c>
      <c r="J333" s="46">
        <f t="shared" si="31"/>
        <v>5.5292179935121093E-4</v>
      </c>
    </row>
    <row r="334" spans="1:10" x14ac:dyDescent="0.25">
      <c r="A334" s="21">
        <f t="shared" si="30"/>
        <v>4</v>
      </c>
      <c r="B334" s="22">
        <v>325</v>
      </c>
      <c r="D334" s="66">
        <f>VLOOKUP(A334&amp;"_"&amp;B334,Gaussian!A:F,4,0)</f>
        <v>-0.48243532642345099</v>
      </c>
      <c r="E334" s="34">
        <f>VLOOKUP(A334&amp;"_"&amp;B334,Gaussian!A:F,5,0)</f>
        <v>-0.48281680048903303</v>
      </c>
      <c r="F334" s="66">
        <f t="shared" si="32"/>
        <v>-9.7781485895150677E-2</v>
      </c>
      <c r="G334" s="46">
        <f t="shared" si="33"/>
        <v>7.0429736283950148E-2</v>
      </c>
      <c r="H334" s="46">
        <f t="shared" si="34"/>
        <v>3.7174297832142633</v>
      </c>
      <c r="I334" s="46">
        <f t="shared" si="35"/>
        <v>-2.0247214498809396</v>
      </c>
      <c r="J334" s="46">
        <f t="shared" si="31"/>
        <v>5.5340072250457018E-4</v>
      </c>
    </row>
    <row r="335" spans="1:10" x14ac:dyDescent="0.25">
      <c r="A335" s="21">
        <f t="shared" si="30"/>
        <v>4</v>
      </c>
      <c r="B335" s="22">
        <v>326</v>
      </c>
      <c r="D335" s="66">
        <f>VLOOKUP(A335&amp;"_"&amp;B335,Gaussian!A:F,4,0)</f>
        <v>1.23506434677169</v>
      </c>
      <c r="E335" s="34">
        <f>VLOOKUP(A335&amp;"_"&amp;B335,Gaussian!A:F,5,0)</f>
        <v>1.23533318382351</v>
      </c>
      <c r="F335" s="66">
        <f t="shared" si="32"/>
        <v>-9.6156757464910939E-2</v>
      </c>
      <c r="G335" s="46">
        <f t="shared" si="33"/>
        <v>6.8711789472885504E-2</v>
      </c>
      <c r="H335" s="46">
        <f t="shared" si="34"/>
        <v>3.6852171791837844</v>
      </c>
      <c r="I335" s="46">
        <f t="shared" si="35"/>
        <v>-1.9873005125171275</v>
      </c>
      <c r="J335" s="46">
        <f t="shared" si="31"/>
        <v>5.5387646345603258E-4</v>
      </c>
    </row>
    <row r="336" spans="1:10" x14ac:dyDescent="0.25">
      <c r="A336" s="21">
        <f t="shared" si="30"/>
        <v>4</v>
      </c>
      <c r="B336" s="22">
        <v>327</v>
      </c>
      <c r="D336" s="66">
        <f>VLOOKUP(A336&amp;"_"&amp;B336,Gaussian!A:F,4,0)</f>
        <v>-0.87852951218909203</v>
      </c>
      <c r="E336" s="34">
        <f>VLOOKUP(A336&amp;"_"&amp;B336,Gaussian!A:F,5,0)</f>
        <v>-0.87723167609987796</v>
      </c>
      <c r="F336" s="66">
        <f t="shared" si="32"/>
        <v>-9.9489131471091508E-2</v>
      </c>
      <c r="G336" s="46">
        <f t="shared" si="33"/>
        <v>7.1951097519404719E-2</v>
      </c>
      <c r="H336" s="46">
        <f t="shared" si="34"/>
        <v>3.7769544374848438</v>
      </c>
      <c r="I336" s="46">
        <f t="shared" si="35"/>
        <v>-2.0738294374848536</v>
      </c>
      <c r="J336" s="46">
        <f t="shared" si="31"/>
        <v>5.5434904334971888E-4</v>
      </c>
    </row>
    <row r="337" spans="1:10" x14ac:dyDescent="0.25">
      <c r="A337" s="21">
        <f t="shared" si="30"/>
        <v>4</v>
      </c>
      <c r="B337" s="22">
        <v>328</v>
      </c>
      <c r="D337" s="66">
        <f>VLOOKUP(A337&amp;"_"&amp;B337,Gaussian!A:F,4,0)</f>
        <v>-0.85342450258788305</v>
      </c>
      <c r="E337" s="34">
        <f>VLOOKUP(A337&amp;"_"&amp;B337,Gaussian!A:F,5,0)</f>
        <v>-0.85384607746045205</v>
      </c>
      <c r="F337" s="66">
        <f t="shared" si="32"/>
        <v>-9.6722194954032281E-2</v>
      </c>
      <c r="G337" s="46">
        <f t="shared" si="33"/>
        <v>6.9091248005054146E-2</v>
      </c>
      <c r="H337" s="46">
        <f t="shared" si="34"/>
        <v>3.7161561978573352</v>
      </c>
      <c r="I337" s="46">
        <f t="shared" si="35"/>
        <v>-2.0078228645240119</v>
      </c>
      <c r="J337" s="46">
        <f t="shared" si="31"/>
        <v>5.5481848318925748E-4</v>
      </c>
    </row>
    <row r="338" spans="1:10" x14ac:dyDescent="0.25">
      <c r="A338" s="21">
        <f t="shared" si="30"/>
        <v>4</v>
      </c>
      <c r="B338" s="22">
        <v>329</v>
      </c>
      <c r="D338" s="66">
        <f>VLOOKUP(A338&amp;"_"&amp;B338,Gaussian!A:F,4,0)</f>
        <v>3.0834840122193601E-2</v>
      </c>
      <c r="E338" s="34">
        <f>VLOOKUP(A338&amp;"_"&amp;B338,Gaussian!A:F,5,0)</f>
        <v>3.1081408832863301E-2</v>
      </c>
      <c r="F338" s="66">
        <f t="shared" si="32"/>
        <v>-9.4031940104126049E-2</v>
      </c>
      <c r="G338" s="46">
        <f t="shared" si="33"/>
        <v>6.6308233652665652E-2</v>
      </c>
      <c r="H338" s="46">
        <f t="shared" si="34"/>
        <v>3.6571697562362346</v>
      </c>
      <c r="I338" s="46">
        <f t="shared" si="35"/>
        <v>-1.9436280895695783</v>
      </c>
      <c r="J338" s="46">
        <f t="shared" si="31"/>
        <v>5.5528480383871864E-4</v>
      </c>
    </row>
    <row r="339" spans="1:10" x14ac:dyDescent="0.25">
      <c r="A339" s="21">
        <f t="shared" si="30"/>
        <v>4</v>
      </c>
      <c r="B339" s="22">
        <v>330</v>
      </c>
      <c r="D339" s="66">
        <f>VLOOKUP(A339&amp;"_"&amp;B339,Gaussian!A:F,4,0)</f>
        <v>-0.64201728313012596</v>
      </c>
      <c r="E339" s="34">
        <f>VLOOKUP(A339&amp;"_"&amp;B339,Gaussian!A:F,5,0)</f>
        <v>-0.64123110431580699</v>
      </c>
      <c r="F339" s="66">
        <f t="shared" si="32"/>
        <v>-9.3901029083839446E-2</v>
      </c>
      <c r="G339" s="46">
        <f t="shared" si="33"/>
        <v>6.6084717148453181E-2</v>
      </c>
      <c r="H339" s="46">
        <f t="shared" si="34"/>
        <v>3.6619992358085223</v>
      </c>
      <c r="I339" s="46">
        <f t="shared" si="35"/>
        <v>-1.9432492358085325</v>
      </c>
      <c r="J339" s="46">
        <f t="shared" si="31"/>
        <v>5.5574802602354129E-4</v>
      </c>
    </row>
    <row r="340" spans="1:10" x14ac:dyDescent="0.25">
      <c r="A340" s="21">
        <f t="shared" si="30"/>
        <v>4</v>
      </c>
      <c r="B340" s="22">
        <v>331</v>
      </c>
      <c r="D340" s="66">
        <f>VLOOKUP(A340&amp;"_"&amp;B340,Gaussian!A:F,4,0)</f>
        <v>-3.7312200677687202E-2</v>
      </c>
      <c r="E340" s="34">
        <f>VLOOKUP(A340&amp;"_"&amp;B340,Gaussian!A:F,5,0)</f>
        <v>-3.7954197732602897E-2</v>
      </c>
      <c r="F340" s="66">
        <f t="shared" si="32"/>
        <v>-9.1833061650578682E-2</v>
      </c>
      <c r="G340" s="46">
        <f t="shared" si="33"/>
        <v>6.3924298764953244E-2</v>
      </c>
      <c r="H340" s="46">
        <f t="shared" si="34"/>
        <v>3.6182697960702424</v>
      </c>
      <c r="I340" s="46">
        <f t="shared" si="35"/>
        <v>-1.8943114627369195</v>
      </c>
      <c r="J340" s="46">
        <f t="shared" si="31"/>
        <v>5.5620817033145444E-4</v>
      </c>
    </row>
    <row r="341" spans="1:10" x14ac:dyDescent="0.25">
      <c r="A341" s="21">
        <f t="shared" si="30"/>
        <v>4</v>
      </c>
      <c r="B341" s="22">
        <v>332</v>
      </c>
      <c r="D341" s="66">
        <f>VLOOKUP(A341&amp;"_"&amp;B341,Gaussian!A:F,4,0)</f>
        <v>0.123798515117248</v>
      </c>
      <c r="E341" s="34">
        <f>VLOOKUP(A341&amp;"_"&amp;B341,Gaussian!A:F,5,0)</f>
        <v>0.123381896117017</v>
      </c>
      <c r="F341" s="66">
        <f t="shared" si="32"/>
        <v>-9.1510664206333053E-2</v>
      </c>
      <c r="G341" s="46">
        <f t="shared" si="33"/>
        <v>6.3509605410742853E-2</v>
      </c>
      <c r="H341" s="46">
        <f t="shared" si="34"/>
        <v>3.6181811865987439</v>
      </c>
      <c r="I341" s="46">
        <f t="shared" si="35"/>
        <v>-1.8890145199320878</v>
      </c>
      <c r="J341" s="46">
        <f t="shared" si="31"/>
        <v>5.5666525721339189E-4</v>
      </c>
    </row>
    <row r="342" spans="1:10" x14ac:dyDescent="0.25">
      <c r="A342" s="21">
        <f t="shared" si="30"/>
        <v>4</v>
      </c>
      <c r="B342" s="22">
        <v>333</v>
      </c>
      <c r="D342" s="66">
        <f>VLOOKUP(A342&amp;"_"&amp;B342,Gaussian!A:F,4,0)</f>
        <v>0.139126187195281</v>
      </c>
      <c r="E342" s="34">
        <f>VLOOKUP(A342&amp;"_"&amp;B342,Gaussian!A:F,5,0)</f>
        <v>0.13908421147428099</v>
      </c>
      <c r="F342" s="66">
        <f t="shared" si="32"/>
        <v>-9.1654377466798442E-2</v>
      </c>
      <c r="G342" s="46">
        <f t="shared" si="33"/>
        <v>6.3561178299636867E-2</v>
      </c>
      <c r="H342" s="46">
        <f t="shared" si="34"/>
        <v>3.6297197415189379</v>
      </c>
      <c r="I342" s="46">
        <f t="shared" si="35"/>
        <v>-1.8953447415189484</v>
      </c>
      <c r="J342" s="46">
        <f t="shared" si="31"/>
        <v>5.5711930698440124E-4</v>
      </c>
    </row>
    <row r="343" spans="1:10" x14ac:dyDescent="0.25">
      <c r="A343" s="21">
        <f t="shared" si="30"/>
        <v>4</v>
      </c>
      <c r="B343" s="22">
        <v>334</v>
      </c>
      <c r="D343" s="66">
        <f>VLOOKUP(A343&amp;"_"&amp;B343,Gaussian!A:F,4,0)</f>
        <v>1.8261086226338801</v>
      </c>
      <c r="E343" s="34">
        <f>VLOOKUP(A343&amp;"_"&amp;B343,Gaussian!A:F,5,0)</f>
        <v>1.8263592157128801</v>
      </c>
      <c r="F343" s="66">
        <f t="shared" si="32"/>
        <v>-9.1842941015163909E-2</v>
      </c>
      <c r="G343" s="46">
        <f t="shared" si="33"/>
        <v>6.3657757504547691E-2</v>
      </c>
      <c r="H343" s="46">
        <f t="shared" si="34"/>
        <v>3.6423644758891696</v>
      </c>
      <c r="I343" s="46">
        <f t="shared" si="35"/>
        <v>-1.902781142555847</v>
      </c>
      <c r="J343" s="46">
        <f t="shared" si="31"/>
        <v>5.5757033982454737E-4</v>
      </c>
    </row>
    <row r="344" spans="1:10" x14ac:dyDescent="0.25">
      <c r="A344" s="21">
        <f t="shared" si="30"/>
        <v>4</v>
      </c>
      <c r="B344" s="22">
        <v>335</v>
      </c>
      <c r="D344" s="66">
        <f>VLOOKUP(A344&amp;"_"&amp;B344,Gaussian!A:F,4,0)</f>
        <v>-0.37941075577362998</v>
      </c>
      <c r="E344" s="34">
        <f>VLOOKUP(A344&amp;"_"&amp;B344,Gaussian!A:F,5,0)</f>
        <v>-0.37904436053424401</v>
      </c>
      <c r="F344" s="66">
        <f t="shared" si="32"/>
        <v>-9.6893588609456086E-2</v>
      </c>
      <c r="G344" s="46">
        <f t="shared" si="33"/>
        <v>6.8616577264902515E-2</v>
      </c>
      <c r="H344" s="46">
        <f t="shared" si="34"/>
        <v>3.7767566806617321</v>
      </c>
      <c r="I344" s="46">
        <f t="shared" si="35"/>
        <v>-2.0319650139950762</v>
      </c>
      <c r="J344" s="46">
        <f t="shared" si="31"/>
        <v>5.5801837577980828E-4</v>
      </c>
    </row>
    <row r="345" spans="1:10" x14ac:dyDescent="0.25">
      <c r="A345" s="21">
        <f t="shared" si="30"/>
        <v>4</v>
      </c>
      <c r="B345" s="22">
        <v>336</v>
      </c>
      <c r="D345" s="66">
        <f>VLOOKUP(A345&amp;"_"&amp;B345,Gaussian!A:F,4,0)</f>
        <v>-1.1468092660864999</v>
      </c>
      <c r="E345" s="34">
        <f>VLOOKUP(A345&amp;"_"&amp;B345,Gaussian!A:F,5,0)</f>
        <v>-1.14694199450465</v>
      </c>
      <c r="F345" s="66">
        <f t="shared" si="32"/>
        <v>-9.5571647328414736E-2</v>
      </c>
      <c r="G345" s="46">
        <f t="shared" si="33"/>
        <v>6.7202965132591025E-2</v>
      </c>
      <c r="H345" s="46">
        <f t="shared" si="34"/>
        <v>3.7519792345809804</v>
      </c>
      <c r="I345" s="46">
        <f t="shared" si="35"/>
        <v>-2.0019792345809915</v>
      </c>
      <c r="J345" s="46">
        <f t="shared" si="31"/>
        <v>5.5846343476296698E-4</v>
      </c>
    </row>
    <row r="346" spans="1:10" x14ac:dyDescent="0.25">
      <c r="A346" s="21">
        <f t="shared" si="30"/>
        <v>4</v>
      </c>
      <c r="B346" s="22">
        <v>337</v>
      </c>
      <c r="D346" s="66">
        <f>VLOOKUP(A346&amp;"_"&amp;B346,Gaussian!A:F,4,0)</f>
        <v>-1.52568579809937E-2</v>
      </c>
      <c r="E346" s="34">
        <f>VLOOKUP(A346&amp;"_"&amp;B346,Gaussian!A:F,5,0)</f>
        <v>-1.5350763604089801E-2</v>
      </c>
      <c r="F346" s="66">
        <f t="shared" si="32"/>
        <v>-9.2041138883528634E-2</v>
      </c>
      <c r="G346" s="46">
        <f t="shared" si="33"/>
        <v>6.3580943284072822E-2</v>
      </c>
      <c r="H346" s="46">
        <f t="shared" si="34"/>
        <v>3.6718195714371222</v>
      </c>
      <c r="I346" s="46">
        <f t="shared" si="35"/>
        <v>-1.9166112381038001</v>
      </c>
      <c r="J346" s="46">
        <f t="shared" si="31"/>
        <v>5.5890553655449599E-4</v>
      </c>
    </row>
    <row r="347" spans="1:10" x14ac:dyDescent="0.25">
      <c r="A347" s="21">
        <f t="shared" si="30"/>
        <v>4</v>
      </c>
      <c r="B347" s="22">
        <v>338</v>
      </c>
      <c r="D347" s="66">
        <f>VLOOKUP(A347&amp;"_"&amp;B347,Gaussian!A:F,4,0)</f>
        <v>-0.34903158818771801</v>
      </c>
      <c r="E347" s="34">
        <f>VLOOKUP(A347&amp;"_"&amp;B347,Gaussian!A:F,5,0)</f>
        <v>-0.34781707017215602</v>
      </c>
      <c r="F347" s="66">
        <f t="shared" si="32"/>
        <v>-9.1783638216219252E-2</v>
      </c>
      <c r="G347" s="46">
        <f t="shared" si="33"/>
        <v>6.3232087117632313E-2</v>
      </c>
      <c r="H347" s="46">
        <f t="shared" si="34"/>
        <v>3.6733226692209993</v>
      </c>
      <c r="I347" s="46">
        <f t="shared" si="35"/>
        <v>-1.9129060025543441</v>
      </c>
      <c r="J347" s="46">
        <f t="shared" si="31"/>
        <v>5.5934470080343647E-4</v>
      </c>
    </row>
    <row r="348" spans="1:10" x14ac:dyDescent="0.25">
      <c r="A348" s="21">
        <f t="shared" si="30"/>
        <v>4</v>
      </c>
      <c r="B348" s="22">
        <v>339</v>
      </c>
      <c r="D348" s="66">
        <f>VLOOKUP(A348&amp;"_"&amp;B348,Gaussian!A:F,4,0)</f>
        <v>-1.09599708391804</v>
      </c>
      <c r="E348" s="34">
        <f>VLOOKUP(A348&amp;"_"&amp;B348,Gaussian!A:F,5,0)</f>
        <v>-1.09624719001624</v>
      </c>
      <c r="F348" s="66">
        <f t="shared" si="32"/>
        <v>-9.0568917086392559E-2</v>
      </c>
      <c r="G348" s="46">
        <f t="shared" si="33"/>
        <v>6.1926168842001028E-2</v>
      </c>
      <c r="H348" s="46">
        <f t="shared" si="34"/>
        <v>3.6507376507131832</v>
      </c>
      <c r="I348" s="46">
        <f t="shared" si="35"/>
        <v>-1.8851126507131946</v>
      </c>
      <c r="J348" s="46">
        <f t="shared" si="31"/>
        <v>5.5978094702827184E-4</v>
      </c>
    </row>
    <row r="349" spans="1:10" x14ac:dyDescent="0.25">
      <c r="A349" s="21">
        <f t="shared" si="30"/>
        <v>4</v>
      </c>
      <c r="B349" s="22">
        <v>340</v>
      </c>
      <c r="D349" s="66">
        <f>VLOOKUP(A349&amp;"_"&amp;B349,Gaussian!A:F,4,0)</f>
        <v>0.92346118492291596</v>
      </c>
      <c r="E349" s="34">
        <f>VLOOKUP(A349&amp;"_"&amp;B349,Gaussian!A:F,5,0)</f>
        <v>0.92521130350536196</v>
      </c>
      <c r="F349" s="66">
        <f t="shared" si="32"/>
        <v>-8.7201374865198272E-2</v>
      </c>
      <c r="G349" s="46">
        <f t="shared" si="33"/>
        <v>5.8467588269186931E-2</v>
      </c>
      <c r="H349" s="46">
        <f t="shared" si="34"/>
        <v>3.574245040950959</v>
      </c>
      <c r="I349" s="46">
        <f t="shared" si="35"/>
        <v>-1.8034117076176372</v>
      </c>
      <c r="J349" s="46">
        <f t="shared" si="31"/>
        <v>5.6021429461779507E-4</v>
      </c>
    </row>
    <row r="350" spans="1:10" x14ac:dyDescent="0.25">
      <c r="A350" s="21">
        <f t="shared" si="30"/>
        <v>4</v>
      </c>
      <c r="B350" s="22">
        <v>341</v>
      </c>
      <c r="D350" s="66">
        <f>VLOOKUP(A350&amp;"_"&amp;B350,Gaussian!A:F,4,0)</f>
        <v>2.2679198215381899</v>
      </c>
      <c r="E350" s="34">
        <f>VLOOKUP(A350&amp;"_"&amp;B350,Gaussian!A:F,5,0)</f>
        <v>2.2683113317279502</v>
      </c>
      <c r="F350" s="66">
        <f t="shared" si="32"/>
        <v>-8.9670846736076823E-2</v>
      </c>
      <c r="G350" s="46">
        <f t="shared" si="33"/>
        <v>6.0846181015590944E-2</v>
      </c>
      <c r="H350" s="46">
        <f t="shared" si="34"/>
        <v>3.6434942780803024</v>
      </c>
      <c r="I350" s="46">
        <f t="shared" si="35"/>
        <v>-1.8674526114136476</v>
      </c>
      <c r="J350" s="46">
        <f t="shared" si="31"/>
        <v>5.6064476283197034E-4</v>
      </c>
    </row>
    <row r="351" spans="1:10" x14ac:dyDescent="0.25">
      <c r="A351" s="21">
        <f t="shared" si="30"/>
        <v>4</v>
      </c>
      <c r="B351" s="22">
        <v>342</v>
      </c>
      <c r="D351" s="66">
        <f>VLOOKUP(A351&amp;"_"&amp;B351,Gaussian!A:F,4,0)</f>
        <v>-1.3878255296506901</v>
      </c>
      <c r="E351" s="34">
        <f>VLOOKUP(A351&amp;"_"&amp;B351,Gaussian!A:F,5,0)</f>
        <v>-1.3870896210006201</v>
      </c>
      <c r="F351" s="66">
        <f t="shared" si="32"/>
        <v>-9.6002914912229592E-2</v>
      </c>
      <c r="G351" s="46">
        <f t="shared" si="33"/>
        <v>6.7087529719546138E-2</v>
      </c>
      <c r="H351" s="46">
        <f t="shared" si="34"/>
        <v>3.8097714596801642</v>
      </c>
      <c r="I351" s="46">
        <f t="shared" si="35"/>
        <v>-2.0285214596801762</v>
      </c>
      <c r="J351" s="46">
        <f t="shared" si="31"/>
        <v>5.6107237080278911E-4</v>
      </c>
    </row>
    <row r="352" spans="1:10" x14ac:dyDescent="0.25">
      <c r="A352" s="21">
        <f t="shared" si="30"/>
        <v>4</v>
      </c>
      <c r="B352" s="22">
        <v>343</v>
      </c>
      <c r="D352" s="66">
        <f>VLOOKUP(A352&amp;"_"&amp;B352,Gaussian!A:F,4,0)</f>
        <v>-0.36483334591821398</v>
      </c>
      <c r="E352" s="34">
        <f>VLOOKUP(A352&amp;"_"&amp;B352,Gaussian!A:F,5,0)</f>
        <v>-0.36455599556580598</v>
      </c>
      <c r="F352" s="66">
        <f t="shared" si="32"/>
        <v>-9.1779311279847869E-2</v>
      </c>
      <c r="G352" s="46">
        <f t="shared" si="33"/>
        <v>6.2773366684615264E-2</v>
      </c>
      <c r="H352" s="46">
        <f t="shared" si="34"/>
        <v>3.7122179459553233</v>
      </c>
      <c r="I352" s="46">
        <f t="shared" si="35"/>
        <v>-1.925759612622002</v>
      </c>
      <c r="J352" s="46">
        <f t="shared" si="31"/>
        <v>5.6149713753512044E-4</v>
      </c>
    </row>
    <row r="353" spans="1:10" x14ac:dyDescent="0.25">
      <c r="A353" s="21">
        <f t="shared" si="30"/>
        <v>4</v>
      </c>
      <c r="B353" s="22">
        <v>344</v>
      </c>
      <c r="D353" s="66">
        <f>VLOOKUP(A353&amp;"_"&amp;B353,Gaussian!A:F,4,0)</f>
        <v>-0.703938104339902</v>
      </c>
      <c r="E353" s="34">
        <f>VLOOKUP(A353&amp;"_"&amp;B353,Gaussian!A:F,5,0)</f>
        <v>-0.70475062444871295</v>
      </c>
      <c r="F353" s="66">
        <f t="shared" si="32"/>
        <v>-9.0516720807570464E-2</v>
      </c>
      <c r="G353" s="46">
        <f t="shared" si="33"/>
        <v>6.1420377289116243E-2</v>
      </c>
      <c r="H353" s="46">
        <f t="shared" si="34"/>
        <v>3.6884925338125858</v>
      </c>
      <c r="I353" s="46">
        <f t="shared" si="35"/>
        <v>-1.8968258671459313</v>
      </c>
      <c r="J353" s="46">
        <f t="shared" si="31"/>
        <v>5.6191908190755574E-4</v>
      </c>
    </row>
    <row r="354" spans="1:10" x14ac:dyDescent="0.25">
      <c r="A354" s="21">
        <f t="shared" si="30"/>
        <v>4</v>
      </c>
      <c r="B354" s="22">
        <v>345</v>
      </c>
      <c r="D354" s="66">
        <f>VLOOKUP(A354&amp;"_"&amp;B354,Gaussian!A:F,4,0)</f>
        <v>0.428884100240984</v>
      </c>
      <c r="E354" s="34">
        <f>VLOOKUP(A354&amp;"_"&amp;B354,Gaussian!A:F,5,0)</f>
        <v>0.42956624754218797</v>
      </c>
      <c r="F354" s="66">
        <f t="shared" si="32"/>
        <v>-8.8277979125298264E-2</v>
      </c>
      <c r="G354" s="46">
        <f t="shared" si="33"/>
        <v>5.9091397565004346E-2</v>
      </c>
      <c r="H354" s="46">
        <f t="shared" si="34"/>
        <v>3.6402943437250674</v>
      </c>
      <c r="I354" s="46">
        <f t="shared" si="35"/>
        <v>-1.8434193437250799</v>
      </c>
      <c r="J354" s="46">
        <f t="shared" si="31"/>
        <v>5.6233822267324769E-4</v>
      </c>
    </row>
    <row r="355" spans="1:10" x14ac:dyDescent="0.25">
      <c r="A355" s="21">
        <f t="shared" si="30"/>
        <v>4</v>
      </c>
      <c r="B355" s="22">
        <v>346</v>
      </c>
      <c r="D355" s="66">
        <f>VLOOKUP(A355&amp;"_"&amp;B355,Gaussian!A:F,4,0)</f>
        <v>2.3263465391407698</v>
      </c>
      <c r="E355" s="34">
        <f>VLOOKUP(A355&amp;"_"&amp;B355,Gaussian!A:F,5,0)</f>
        <v>2.3274997199984799</v>
      </c>
      <c r="F355" s="66">
        <f t="shared" si="32"/>
        <v>-8.9315797844690542E-2</v>
      </c>
      <c r="G355" s="46">
        <f t="shared" si="33"/>
        <v>6.0039139518435335E-2</v>
      </c>
      <c r="H355" s="46">
        <f t="shared" si="34"/>
        <v>3.6738505542323945</v>
      </c>
      <c r="I355" s="46">
        <f t="shared" si="35"/>
        <v>-1.8717672208990734</v>
      </c>
      <c r="J355" s="46">
        <f t="shared" si="31"/>
        <v>5.6275457846074377E-4</v>
      </c>
    </row>
    <row r="356" spans="1:10" x14ac:dyDescent="0.25">
      <c r="A356" s="21">
        <f t="shared" si="30"/>
        <v>4</v>
      </c>
      <c r="B356" s="22">
        <v>347</v>
      </c>
      <c r="D356" s="66">
        <f>VLOOKUP(A356&amp;"_"&amp;B356,Gaussian!A:F,4,0)</f>
        <v>0.24355392838068399</v>
      </c>
      <c r="E356" s="34">
        <f>VLOOKUP(A356&amp;"_"&amp;B356,Gaussian!A:F,5,0)</f>
        <v>0.24525366775927701</v>
      </c>
      <c r="F356" s="66">
        <f t="shared" si="32"/>
        <v>-9.5819975213510114E-2</v>
      </c>
      <c r="G356" s="46">
        <f t="shared" si="33"/>
        <v>6.6453401784177191E-2</v>
      </c>
      <c r="H356" s="46">
        <f t="shared" si="34"/>
        <v>3.8443443209742205</v>
      </c>
      <c r="I356" s="46">
        <f t="shared" si="35"/>
        <v>-2.0370526543075664</v>
      </c>
      <c r="J356" s="46">
        <f t="shared" si="31"/>
        <v>5.6316816777481407E-4</v>
      </c>
    </row>
    <row r="357" spans="1:10" x14ac:dyDescent="0.25">
      <c r="A357" s="21">
        <f t="shared" si="30"/>
        <v>4</v>
      </c>
      <c r="B357" s="22">
        <v>348</v>
      </c>
      <c r="D357" s="66">
        <f>VLOOKUP(A357&amp;"_"&amp;B357,Gaussian!A:F,4,0)</f>
        <v>-1.4240031853263899</v>
      </c>
      <c r="E357" s="34">
        <f>VLOOKUP(A357&amp;"_"&amp;B357,Gaussian!A:F,5,0)</f>
        <v>-1.42256734192803</v>
      </c>
      <c r="F357" s="66">
        <f t="shared" si="32"/>
        <v>-9.630165438990497E-2</v>
      </c>
      <c r="G357" s="46">
        <f t="shared" si="33"/>
        <v>6.6845327899957702E-2</v>
      </c>
      <c r="H357" s="46">
        <f t="shared" si="34"/>
        <v>3.8645254784049845</v>
      </c>
      <c r="I357" s="46">
        <f t="shared" si="35"/>
        <v>-2.0520254784049974</v>
      </c>
      <c r="J357" s="46">
        <f t="shared" si="31"/>
        <v>5.635790089972741E-4</v>
      </c>
    </row>
    <row r="358" spans="1:10" x14ac:dyDescent="0.25">
      <c r="A358" s="21">
        <f t="shared" si="30"/>
        <v>4</v>
      </c>
      <c r="B358" s="22">
        <v>349</v>
      </c>
      <c r="D358" s="66">
        <f>VLOOKUP(A358&amp;"_"&amp;B358,Gaussian!A:F,4,0)</f>
        <v>0.18500420522038899</v>
      </c>
      <c r="E358" s="34">
        <f>VLOOKUP(A358&amp;"_"&amp;B358,Gaussian!A:F,5,0)</f>
        <v>0.18535880490888901</v>
      </c>
      <c r="F358" s="66">
        <f t="shared" si="32"/>
        <v>-9.1975227403449072E-2</v>
      </c>
      <c r="G358" s="46">
        <f t="shared" si="33"/>
        <v>6.242931026757078E-2</v>
      </c>
      <c r="H358" s="46">
        <f t="shared" si="34"/>
        <v>3.7643610672747667</v>
      </c>
      <c r="I358" s="46">
        <f t="shared" si="35"/>
        <v>-1.9466527339414463</v>
      </c>
      <c r="J358" s="46">
        <f t="shared" si="31"/>
        <v>5.6398712038780124E-4</v>
      </c>
    </row>
    <row r="359" spans="1:10" x14ac:dyDescent="0.25">
      <c r="A359" s="21">
        <f t="shared" si="30"/>
        <v>4</v>
      </c>
      <c r="B359" s="22">
        <v>350</v>
      </c>
      <c r="D359" s="66">
        <f>VLOOKUP(A359&amp;"_"&amp;B359,Gaussian!A:F,4,0)</f>
        <v>1.38642896662426</v>
      </c>
      <c r="E359" s="34">
        <f>VLOOKUP(A359&amp;"_"&amp;B359,Gaussian!A:F,5,0)</f>
        <v>1.38596123965235</v>
      </c>
      <c r="F359" s="66">
        <f t="shared" si="32"/>
        <v>-9.2297223074797818E-2</v>
      </c>
      <c r="G359" s="46">
        <f t="shared" si="33"/>
        <v>6.2661878072596863E-2</v>
      </c>
      <c r="H359" s="46">
        <f t="shared" si="34"/>
        <v>3.7803167624020837</v>
      </c>
      <c r="I359" s="46">
        <f t="shared" si="35"/>
        <v>-1.9574000957354301</v>
      </c>
      <c r="J359" s="46">
        <f t="shared" si="31"/>
        <v>5.6439252008474679E-4</v>
      </c>
    </row>
    <row r="360" spans="1:10" x14ac:dyDescent="0.25">
      <c r="A360" s="21">
        <f t="shared" si="30"/>
        <v>4</v>
      </c>
      <c r="B360" s="22">
        <v>351</v>
      </c>
      <c r="D360" s="66">
        <f>VLOOKUP(A360&amp;"_"&amp;B360,Gaussian!A:F,4,0)</f>
        <v>0.602473259847914</v>
      </c>
      <c r="E360" s="34">
        <f>VLOOKUP(A360&amp;"_"&amp;B360,Gaussian!A:F,5,0)</f>
        <v>0.60428274128059001</v>
      </c>
      <c r="F360" s="66">
        <f t="shared" si="32"/>
        <v>-9.6078286751827655E-2</v>
      </c>
      <c r="G360" s="46">
        <f t="shared" si="33"/>
        <v>6.6353677020607127E-2</v>
      </c>
      <c r="H360" s="46">
        <f t="shared" si="34"/>
        <v>3.8829778212053516</v>
      </c>
      <c r="I360" s="46">
        <f t="shared" si="35"/>
        <v>-2.0548528212053645</v>
      </c>
      <c r="J360" s="46">
        <f t="shared" si="31"/>
        <v>5.647952261059419E-4</v>
      </c>
    </row>
    <row r="361" spans="1:10" x14ac:dyDescent="0.25">
      <c r="A361" s="21">
        <f t="shared" si="30"/>
        <v>4</v>
      </c>
      <c r="B361" s="22">
        <v>352</v>
      </c>
      <c r="D361" s="66">
        <f>VLOOKUP(A361&amp;"_"&amp;B361,Gaussian!A:F,4,0)</f>
        <v>0.55785346476249098</v>
      </c>
      <c r="E361" s="34">
        <f>VLOOKUP(A361&amp;"_"&amp;B361,Gaussian!A:F,5,0)</f>
        <v>0.55652345598106101</v>
      </c>
      <c r="F361" s="66">
        <f t="shared" si="32"/>
        <v>-9.7594078825775421E-2</v>
      </c>
      <c r="G361" s="46">
        <f t="shared" si="33"/>
        <v>6.778036785336676E-2</v>
      </c>
      <c r="H361" s="46">
        <f t="shared" si="34"/>
        <v>3.9290617502161114</v>
      </c>
      <c r="I361" s="46">
        <f t="shared" si="35"/>
        <v>-2.0957284168827912</v>
      </c>
      <c r="J361" s="46">
        <f t="shared" si="31"/>
        <v>5.6519525634949805E-4</v>
      </c>
    </row>
    <row r="362" spans="1:10" x14ac:dyDescent="0.25">
      <c r="A362" s="21">
        <f t="shared" si="30"/>
        <v>4</v>
      </c>
      <c r="B362" s="22">
        <v>353</v>
      </c>
      <c r="D362" s="66">
        <f>VLOOKUP(A362&amp;"_"&amp;B362,Gaussian!A:F,4,0)</f>
        <v>-0.460912305715241</v>
      </c>
      <c r="E362" s="34">
        <f>VLOOKUP(A362&amp;"_"&amp;B362,Gaussian!A:F,5,0)</f>
        <v>-0.46120867373944502</v>
      </c>
      <c r="F362" s="66">
        <f t="shared" si="32"/>
        <v>-9.8967253292432167E-2</v>
      </c>
      <c r="G362" s="46">
        <f t="shared" si="33"/>
        <v>6.906460491009242E-2</v>
      </c>
      <c r="H362" s="46">
        <f t="shared" si="34"/>
        <v>3.9719255228889017</v>
      </c>
      <c r="I362" s="46">
        <f t="shared" si="35"/>
        <v>-2.1333838562222485</v>
      </c>
      <c r="J362" s="46">
        <f t="shared" si="31"/>
        <v>5.6559262859460298E-4</v>
      </c>
    </row>
    <row r="363" spans="1:10" x14ac:dyDescent="0.25">
      <c r="A363" s="21">
        <f t="shared" si="30"/>
        <v>4</v>
      </c>
      <c r="B363" s="22">
        <v>354</v>
      </c>
      <c r="D363" s="66">
        <f>VLOOKUP(A363&amp;"_"&amp;B363,Gaussian!A:F,4,0)</f>
        <v>0.85013030009238499</v>
      </c>
      <c r="E363" s="34">
        <f>VLOOKUP(A363&amp;"_"&amp;B363,Gaussian!A:F,5,0)</f>
        <v>0.85093907513882605</v>
      </c>
      <c r="F363" s="66">
        <f t="shared" si="32"/>
        <v>-9.7402874206281936E-2</v>
      </c>
      <c r="G363" s="46">
        <f t="shared" si="33"/>
        <v>6.7411452581654083E-2</v>
      </c>
      <c r="H363" s="46">
        <f t="shared" si="34"/>
        <v>3.9412662090833801</v>
      </c>
      <c r="I363" s="46">
        <f t="shared" si="35"/>
        <v>-2.0975162090833939</v>
      </c>
      <c r="J363" s="46">
        <f t="shared" si="31"/>
        <v>5.6598736050231105E-4</v>
      </c>
    </row>
    <row r="364" spans="1:10" x14ac:dyDescent="0.25">
      <c r="A364" s="21">
        <f t="shared" si="30"/>
        <v>4</v>
      </c>
      <c r="B364" s="22">
        <v>355</v>
      </c>
      <c r="D364" s="66">
        <f>VLOOKUP(A364&amp;"_"&amp;B364,Gaussian!A:F,4,0)</f>
        <v>-1.0383726567637199</v>
      </c>
      <c r="E364" s="34">
        <f>VLOOKUP(A364&amp;"_"&amp;B364,Gaussian!A:F,5,0)</f>
        <v>-1.0377024821063201</v>
      </c>
      <c r="F364" s="66">
        <f t="shared" si="32"/>
        <v>-9.9625306462051755E-2</v>
      </c>
      <c r="G364" s="46">
        <f t="shared" si="33"/>
        <v>6.9545276092187622E-2</v>
      </c>
      <c r="H364" s="46">
        <f t="shared" si="34"/>
        <v>4.0052232454506207</v>
      </c>
      <c r="I364" s="46">
        <f t="shared" si="35"/>
        <v>-2.1562649121173019</v>
      </c>
      <c r="J364" s="46">
        <f t="shared" si="31"/>
        <v>5.6637946961632737E-4</v>
      </c>
    </row>
    <row r="365" spans="1:10" x14ac:dyDescent="0.25">
      <c r="A365" s="21">
        <f t="shared" si="30"/>
        <v>4</v>
      </c>
      <c r="B365" s="22">
        <v>356</v>
      </c>
      <c r="D365" s="66">
        <f>VLOOKUP(A365&amp;"_"&amp;B365,Gaussian!A:F,4,0)</f>
        <v>-0.31375099448969701</v>
      </c>
      <c r="E365" s="34">
        <f>VLOOKUP(A365&amp;"_"&amp;B365,Gaussian!A:F,5,0)</f>
        <v>-0.31409700542377</v>
      </c>
      <c r="F365" s="66">
        <f t="shared" si="32"/>
        <v>-9.6397443534737559E-2</v>
      </c>
      <c r="G365" s="46">
        <f t="shared" si="33"/>
        <v>6.6228969239182908E-2</v>
      </c>
      <c r="H365" s="46">
        <f t="shared" si="34"/>
        <v>3.9328893205045774</v>
      </c>
      <c r="I365" s="46">
        <f t="shared" si="35"/>
        <v>-2.0787226538379251</v>
      </c>
      <c r="J365" s="46">
        <f t="shared" si="31"/>
        <v>5.6676897336378816E-4</v>
      </c>
    </row>
    <row r="366" spans="1:10" x14ac:dyDescent="0.25">
      <c r="A366" s="21">
        <f t="shared" si="30"/>
        <v>4</v>
      </c>
      <c r="B366" s="22">
        <v>357</v>
      </c>
      <c r="D366" s="66">
        <f>VLOOKUP(A366&amp;"_"&amp;B366,Gaussian!A:F,4,0)</f>
        <v>0.19796472216129901</v>
      </c>
      <c r="E366" s="34">
        <f>VLOOKUP(A366&amp;"_"&amp;B366,Gaussian!A:F,5,0)</f>
        <v>0.19737443257125001</v>
      </c>
      <c r="F366" s="66">
        <f t="shared" si="32"/>
        <v>-9.5265779297185063E-2</v>
      </c>
      <c r="G366" s="46">
        <f t="shared" si="33"/>
        <v>6.5009026211126239E-2</v>
      </c>
      <c r="H366" s="46">
        <f t="shared" si="34"/>
        <v>3.9128504595303517</v>
      </c>
      <c r="I366" s="46">
        <f t="shared" si="35"/>
        <v>-2.0534754595303664</v>
      </c>
      <c r="J366" s="46">
        <f t="shared" si="31"/>
        <v>5.6715588905603546E-4</v>
      </c>
    </row>
    <row r="367" spans="1:10" x14ac:dyDescent="0.25">
      <c r="A367" s="21">
        <f t="shared" si="30"/>
        <v>4</v>
      </c>
      <c r="B367" s="22">
        <v>358</v>
      </c>
      <c r="D367" s="66">
        <f>VLOOKUP(A367&amp;"_"&amp;B367,Gaussian!A:F,4,0)</f>
        <v>-0.40500685591524699</v>
      </c>
      <c r="E367" s="34">
        <f>VLOOKUP(A367&amp;"_"&amp;B367,Gaussian!A:F,5,0)</f>
        <v>-0.40323274141684501</v>
      </c>
      <c r="F367" s="66">
        <f t="shared" si="32"/>
        <v>-9.5611978616397711E-2</v>
      </c>
      <c r="G367" s="46">
        <f t="shared" si="33"/>
        <v>6.5267112183869672E-2</v>
      </c>
      <c r="H367" s="46">
        <f t="shared" si="34"/>
        <v>3.9297414994007527</v>
      </c>
      <c r="I367" s="46">
        <f t="shared" si="35"/>
        <v>-2.0651581660674343</v>
      </c>
      <c r="J367" s="46">
        <f t="shared" si="31"/>
        <v>5.6754023388938567E-4</v>
      </c>
    </row>
    <row r="368" spans="1:10" x14ac:dyDescent="0.25">
      <c r="A368" s="21">
        <f t="shared" si="30"/>
        <v>4</v>
      </c>
      <c r="B368" s="22">
        <v>359</v>
      </c>
      <c r="D368" s="66">
        <f>VLOOKUP(A368&amp;"_"&amp;B368,Gaussian!A:F,4,0)</f>
        <v>-0.60994414962242005</v>
      </c>
      <c r="E368" s="34">
        <f>VLOOKUP(A368&amp;"_"&amp;B368,Gaussian!A:F,5,0)</f>
        <v>-0.60959669153045304</v>
      </c>
      <c r="F368" s="66">
        <f t="shared" si="32"/>
        <v>-9.4226171692380942E-2</v>
      </c>
      <c r="G368" s="46">
        <f t="shared" si="33"/>
        <v>6.3793357659535949E-2</v>
      </c>
      <c r="H368" s="46">
        <f t="shared" si="34"/>
        <v>3.9031168139066303</v>
      </c>
      <c r="I368" s="46">
        <f t="shared" si="35"/>
        <v>-2.0333251472399789</v>
      </c>
      <c r="J368" s="46">
        <f t="shared" si="31"/>
        <v>5.6792202494589485E-4</v>
      </c>
    </row>
    <row r="369" spans="1:10" x14ac:dyDescent="0.25">
      <c r="A369" s="21">
        <f t="shared" si="30"/>
        <v>4</v>
      </c>
      <c r="B369" s="22">
        <v>360</v>
      </c>
      <c r="D369" s="66">
        <f>VLOOKUP(A369&amp;"_"&amp;B369,Gaussian!A:F,4,0)</f>
        <v>-0.70052663794355596</v>
      </c>
      <c r="E369" s="34">
        <f>VLOOKUP(A369&amp;"_"&amp;B369,Gaussian!A:F,5,0)</f>
        <v>-0.70044142681882804</v>
      </c>
      <c r="F369" s="66">
        <f t="shared" si="32"/>
        <v>-9.2250309829569888E-2</v>
      </c>
      <c r="G369" s="46">
        <f t="shared" si="33"/>
        <v>6.1729714238006467E-2</v>
      </c>
      <c r="H369" s="46">
        <f t="shared" si="34"/>
        <v>3.8617020532014044</v>
      </c>
      <c r="I369" s="46">
        <f t="shared" si="35"/>
        <v>-1.9867020532014197</v>
      </c>
      <c r="J369" s="46">
        <f t="shared" si="31"/>
        <v>5.6830127919411727E-4</v>
      </c>
    </row>
    <row r="370" spans="1:10" x14ac:dyDescent="0.25">
      <c r="A370" s="21">
        <f t="shared" si="30"/>
        <v>4</v>
      </c>
      <c r="B370" s="22">
        <v>361</v>
      </c>
      <c r="D370" s="66">
        <f>VLOOKUP(A370&amp;"_"&amp;B370,Gaussian!A:F,4,0)</f>
        <v>2.0969300217264402</v>
      </c>
      <c r="E370" s="34">
        <f>VLOOKUP(A370&amp;"_"&amp;B370,Gaussian!A:F,5,0)</f>
        <v>2.0974676529126799</v>
      </c>
      <c r="F370" s="66">
        <f t="shared" si="32"/>
        <v>-9.0019276410584173E-2</v>
      </c>
      <c r="G370" s="46">
        <f t="shared" si="33"/>
        <v>5.9411065590735994E-2</v>
      </c>
      <c r="H370" s="46">
        <f t="shared" si="34"/>
        <v>3.8137500644941689</v>
      </c>
      <c r="I370" s="46">
        <f t="shared" si="35"/>
        <v>-1.9335417311608509</v>
      </c>
      <c r="J370" s="46">
        <f t="shared" si="31"/>
        <v>5.6867801348985938E-4</v>
      </c>
    </row>
    <row r="371" spans="1:10" x14ac:dyDescent="0.25">
      <c r="A371" s="21">
        <f t="shared" si="30"/>
        <v>4</v>
      </c>
      <c r="B371" s="22">
        <v>362</v>
      </c>
      <c r="D371" s="66">
        <f>VLOOKUP(A371&amp;"_"&amp;B371,Gaussian!A:F,4,0)</f>
        <v>-0.82564489488348303</v>
      </c>
      <c r="E371" s="34">
        <f>VLOOKUP(A371&amp;"_"&amp;B371,Gaussian!A:F,5,0)</f>
        <v>-0.82590359121392498</v>
      </c>
      <c r="F371" s="66">
        <f t="shared" si="32"/>
        <v>-9.5859154897898119E-2</v>
      </c>
      <c r="G371" s="46">
        <f t="shared" si="33"/>
        <v>6.5163495462482193E-2</v>
      </c>
      <c r="H371" s="46">
        <f t="shared" si="34"/>
        <v>3.9676871202252815</v>
      </c>
      <c r="I371" s="46">
        <f t="shared" si="35"/>
        <v>-2.0822704535586301</v>
      </c>
      <c r="J371" s="46">
        <f t="shared" si="31"/>
        <v>5.6905224457693012E-4</v>
      </c>
    </row>
    <row r="372" spans="1:10" x14ac:dyDescent="0.25">
      <c r="A372" s="21">
        <f t="shared" si="30"/>
        <v>4</v>
      </c>
      <c r="B372" s="22">
        <v>363</v>
      </c>
      <c r="D372" s="66">
        <f>VLOOKUP(A372&amp;"_"&amp;B372,Gaussian!A:F,4,0)</f>
        <v>-1.52717177899514</v>
      </c>
      <c r="E372" s="34">
        <f>VLOOKUP(A372&amp;"_"&amp;B372,Gaussian!A:F,5,0)</f>
        <v>-1.5276256003061399</v>
      </c>
      <c r="F372" s="66">
        <f t="shared" si="32"/>
        <v>-9.3254661279593906E-2</v>
      </c>
      <c r="G372" s="46">
        <f t="shared" si="33"/>
        <v>6.2471720117117789E-2</v>
      </c>
      <c r="H372" s="46">
        <f t="shared" si="34"/>
        <v>3.9107054991024457</v>
      </c>
      <c r="I372" s="46">
        <f t="shared" si="35"/>
        <v>-2.0200804991024612</v>
      </c>
      <c r="J372" s="46">
        <f t="shared" si="31"/>
        <v>5.6942398908788354E-4</v>
      </c>
    </row>
    <row r="373" spans="1:10" x14ac:dyDescent="0.25">
      <c r="A373" s="21">
        <f t="shared" si="30"/>
        <v>4</v>
      </c>
      <c r="B373" s="22">
        <v>364</v>
      </c>
      <c r="D373" s="66">
        <f>VLOOKUP(A373&amp;"_"&amp;B373,Gaussian!A:F,4,0)</f>
        <v>0.19172362702082099</v>
      </c>
      <c r="E373" s="34">
        <f>VLOOKUP(A373&amp;"_"&amp;B373,Gaussian!A:F,5,0)</f>
        <v>0.19010846826765801</v>
      </c>
      <c r="F373" s="66">
        <f t="shared" si="32"/>
        <v>-8.8636571024706276E-2</v>
      </c>
      <c r="G373" s="46">
        <f t="shared" si="33"/>
        <v>5.7766515293033782E-2</v>
      </c>
      <c r="H373" s="46">
        <f t="shared" si="34"/>
        <v>3.8030955360564067</v>
      </c>
      <c r="I373" s="46">
        <f t="shared" si="35"/>
        <v>-1.9072622027230892</v>
      </c>
      <c r="J373" s="46">
        <f t="shared" si="31"/>
        <v>5.6979326354475923E-4</v>
      </c>
    </row>
    <row r="374" spans="1:10" x14ac:dyDescent="0.25">
      <c r="A374" s="21">
        <f t="shared" si="30"/>
        <v>4</v>
      </c>
      <c r="B374" s="22">
        <v>365</v>
      </c>
      <c r="D374" s="66">
        <f>VLOOKUP(A374&amp;"_"&amp;B374,Gaussian!A:F,4,0)</f>
        <v>-1.62812248166326</v>
      </c>
      <c r="E374" s="34">
        <f>VLOOKUP(A374&amp;"_"&amp;B374,Gaussian!A:F,5,0)</f>
        <v>-1.6275108470802</v>
      </c>
      <c r="F374" s="66">
        <f t="shared" si="32"/>
        <v>-8.8984328164719143E-2</v>
      </c>
      <c r="G374" s="46">
        <f t="shared" si="33"/>
        <v>5.8027325284694058E-2</v>
      </c>
      <c r="H374" s="46">
        <f t="shared" si="34"/>
        <v>3.8195361636818834</v>
      </c>
      <c r="I374" s="46">
        <f t="shared" si="35"/>
        <v>-1.9184944970152327</v>
      </c>
      <c r="J374" s="46">
        <f t="shared" si="31"/>
        <v>5.7016008435981601E-4</v>
      </c>
    </row>
    <row r="375" spans="1:10" x14ac:dyDescent="0.25">
      <c r="A375" s="21">
        <f t="shared" si="30"/>
        <v>4</v>
      </c>
      <c r="B375" s="22">
        <v>366</v>
      </c>
      <c r="D375" s="66">
        <f>VLOOKUP(A375&amp;"_"&amp;B375,Gaussian!A:F,4,0)</f>
        <v>0.78365792933846301</v>
      </c>
      <c r="E375" s="34">
        <f>VLOOKUP(A375&amp;"_"&amp;B375,Gaussian!A:F,5,0)</f>
        <v>0.78344373335135398</v>
      </c>
      <c r="F375" s="66">
        <f t="shared" si="32"/>
        <v>-8.4092706762289651E-2</v>
      </c>
      <c r="G375" s="46">
        <f t="shared" si="33"/>
        <v>5.3048924411417196E-2</v>
      </c>
      <c r="H375" s="46">
        <f t="shared" si="34"/>
        <v>3.7046407112158044</v>
      </c>
      <c r="I375" s="46">
        <f t="shared" si="35"/>
        <v>-1.7983907112158204</v>
      </c>
      <c r="J375" s="46">
        <f t="shared" si="31"/>
        <v>5.7052446783626169E-4</v>
      </c>
    </row>
    <row r="376" spans="1:10" x14ac:dyDescent="0.25">
      <c r="A376" s="21">
        <f t="shared" si="30"/>
        <v>4</v>
      </c>
      <c r="B376" s="22">
        <v>367</v>
      </c>
      <c r="D376" s="66">
        <f>VLOOKUP(A376&amp;"_"&amp;B376,Gaussian!A:F,4,0)</f>
        <v>-1.70599246310393</v>
      </c>
      <c r="E376" s="34">
        <f>VLOOKUP(A376&amp;"_"&amp;B376,Gaussian!A:F,5,0)</f>
        <v>-1.70452764990749</v>
      </c>
      <c r="F376" s="66">
        <f t="shared" si="32"/>
        <v>-8.6165666810800276E-2</v>
      </c>
      <c r="G376" s="46">
        <f t="shared" si="33"/>
        <v>5.5035272916985623E-2</v>
      </c>
      <c r="H376" s="46">
        <f t="shared" si="34"/>
        <v>3.7638005174394893</v>
      </c>
      <c r="I376" s="46">
        <f t="shared" si="35"/>
        <v>-1.852342184106172</v>
      </c>
      <c r="J376" s="46">
        <f t="shared" si="31"/>
        <v>5.7088643016897731E-4</v>
      </c>
    </row>
    <row r="377" spans="1:10" x14ac:dyDescent="0.25">
      <c r="A377" s="21">
        <f t="shared" si="30"/>
        <v>4</v>
      </c>
      <c r="B377" s="22">
        <v>368</v>
      </c>
      <c r="D377" s="66">
        <f>VLOOKUP(A377&amp;"_"&amp;B377,Gaussian!A:F,4,0)</f>
        <v>1.8982922086112399</v>
      </c>
      <c r="E377" s="34">
        <f>VLOOKUP(A377&amp;"_"&amp;B377,Gaussian!A:F,5,0)</f>
        <v>1.89858422947721</v>
      </c>
      <c r="F377" s="66">
        <f t="shared" si="32"/>
        <v>-8.1061587432193605E-2</v>
      </c>
      <c r="G377" s="46">
        <f t="shared" si="33"/>
        <v>4.9844750167537255E-2</v>
      </c>
      <c r="H377" s="46">
        <f t="shared" si="34"/>
        <v>3.6432852831300901</v>
      </c>
      <c r="I377" s="46">
        <f t="shared" si="35"/>
        <v>-1.7266186164634394</v>
      </c>
      <c r="J377" s="46">
        <f t="shared" si="31"/>
        <v>5.712459874452373E-4</v>
      </c>
    </row>
    <row r="378" spans="1:10" x14ac:dyDescent="0.25">
      <c r="A378" s="21">
        <f t="shared" si="30"/>
        <v>4</v>
      </c>
      <c r="B378" s="22">
        <v>369</v>
      </c>
      <c r="D378" s="66">
        <f>VLOOKUP(A378&amp;"_"&amp;B378,Gaussian!A:F,4,0)</f>
        <v>-0.96473028731156596</v>
      </c>
      <c r="E378" s="34">
        <f>VLOOKUP(A378&amp;"_"&amp;B378,Gaussian!A:F,5,0)</f>
        <v>-0.96481382402553195</v>
      </c>
      <c r="F378" s="66">
        <f t="shared" si="32"/>
        <v>-8.6358529594655953E-2</v>
      </c>
      <c r="G378" s="46">
        <f t="shared" si="33"/>
        <v>5.5055417369305408E-2</v>
      </c>
      <c r="H378" s="46">
        <f t="shared" si="34"/>
        <v>3.7828868895020404</v>
      </c>
      <c r="I378" s="46">
        <f t="shared" si="35"/>
        <v>-1.8610118895020562</v>
      </c>
      <c r="J378" s="46">
        <f t="shared" si="31"/>
        <v>5.7160315564542424E-4</v>
      </c>
    </row>
    <row r="379" spans="1:10" x14ac:dyDescent="0.25">
      <c r="A379" s="21">
        <f t="shared" si="30"/>
        <v>4</v>
      </c>
      <c r="B379" s="22">
        <v>370</v>
      </c>
      <c r="D379" s="66">
        <f>VLOOKUP(A379&amp;"_"&amp;B379,Gaussian!A:F,4,0)</f>
        <v>-0.29317775612111602</v>
      </c>
      <c r="E379" s="34">
        <f>VLOOKUP(A379&amp;"_"&amp;B379,Gaussian!A:F,5,0)</f>
        <v>-0.29257538090158902</v>
      </c>
      <c r="F379" s="66">
        <f t="shared" si="32"/>
        <v>-8.3385743139617566E-2</v>
      </c>
      <c r="G379" s="46">
        <f t="shared" si="33"/>
        <v>5.199652459567497E-2</v>
      </c>
      <c r="H379" s="46">
        <f t="shared" si="34"/>
        <v>3.7158676447843675</v>
      </c>
      <c r="I379" s="46">
        <f t="shared" si="35"/>
        <v>-1.7887843114510498</v>
      </c>
      <c r="J379" s="46">
        <f t="shared" si="31"/>
        <v>5.7195795064373907E-4</v>
      </c>
    </row>
    <row r="380" spans="1:10" x14ac:dyDescent="0.25">
      <c r="A380" s="21">
        <f t="shared" si="30"/>
        <v>4</v>
      </c>
      <c r="B380" s="22">
        <v>371</v>
      </c>
      <c r="D380" s="66">
        <f>VLOOKUP(A380&amp;"_"&amp;B380,Gaussian!A:F,4,0)</f>
        <v>-8.6200609433472006E-2</v>
      </c>
      <c r="E380" s="34">
        <f>VLOOKUP(A380&amp;"_"&amp;B380,Gaussian!A:F,5,0)</f>
        <v>-8.6744891893875201E-2</v>
      </c>
      <c r="F380" s="66">
        <f t="shared" si="32"/>
        <v>-8.2360263722595237E-2</v>
      </c>
      <c r="G380" s="46">
        <f t="shared" si="33"/>
        <v>5.0885107728080435E-2</v>
      </c>
      <c r="H380" s="46">
        <f t="shared" si="34"/>
        <v>3.697313529398917</v>
      </c>
      <c r="I380" s="46">
        <f t="shared" si="35"/>
        <v>-1.765021862732266</v>
      </c>
      <c r="J380" s="46">
        <f t="shared" si="31"/>
        <v>5.72310388208907E-4</v>
      </c>
    </row>
    <row r="381" spans="1:10" x14ac:dyDescent="0.25">
      <c r="A381" s="21">
        <f t="shared" si="30"/>
        <v>4</v>
      </c>
      <c r="B381" s="22">
        <v>372</v>
      </c>
      <c r="D381" s="66">
        <f>VLOOKUP(A381&amp;"_"&amp;B381,Gaussian!A:F,4,0)</f>
        <v>0.84054673474487296</v>
      </c>
      <c r="E381" s="34">
        <f>VLOOKUP(A381&amp;"_"&amp;B381,Gaussian!A:F,5,0)</f>
        <v>0.84053836457412701</v>
      </c>
      <c r="F381" s="66">
        <f t="shared" si="32"/>
        <v>-8.1931447838993407E-2</v>
      </c>
      <c r="G381" s="46">
        <f t="shared" si="33"/>
        <v>5.0370523481862099E-2</v>
      </c>
      <c r="H381" s="46">
        <f t="shared" si="34"/>
        <v>3.6936967029329928</v>
      </c>
      <c r="I381" s="46">
        <f t="shared" si="35"/>
        <v>-1.7561967029330088</v>
      </c>
      <c r="J381" s="46">
        <f t="shared" si="31"/>
        <v>5.7266048400487753E-4</v>
      </c>
    </row>
    <row r="382" spans="1:10" x14ac:dyDescent="0.25">
      <c r="A382" s="21">
        <f t="shared" si="30"/>
        <v>4</v>
      </c>
      <c r="B382" s="22">
        <v>373</v>
      </c>
      <c r="D382" s="66">
        <f>VLOOKUP(A382&amp;"_"&amp;B382,Gaussian!A:F,4,0)</f>
        <v>-2.4006365793857101</v>
      </c>
      <c r="E382" s="34">
        <f>VLOOKUP(A382&amp;"_"&amp;B382,Gaussian!A:F,5,0)</f>
        <v>-2.4021680206195999</v>
      </c>
      <c r="F382" s="66">
        <f t="shared" si="32"/>
        <v>-8.4176498005537018E-2</v>
      </c>
      <c r="G382" s="46">
        <f t="shared" si="33"/>
        <v>5.2529974587753644E-2</v>
      </c>
      <c r="H382" s="46">
        <f t="shared" si="34"/>
        <v>3.7569621050460862</v>
      </c>
      <c r="I382" s="46">
        <f t="shared" si="35"/>
        <v>-1.8142537717127687</v>
      </c>
      <c r="J382" s="46">
        <f t="shared" si="31"/>
        <v>5.7300825359152166E-4</v>
      </c>
    </row>
    <row r="383" spans="1:10" x14ac:dyDescent="0.25">
      <c r="A383" s="21">
        <f t="shared" si="30"/>
        <v>4</v>
      </c>
      <c r="B383" s="22">
        <v>374</v>
      </c>
      <c r="D383" s="66">
        <f>VLOOKUP(A383&amp;"_"&amp;B383,Gaussian!A:F,4,0)</f>
        <v>-1.04291436284853</v>
      </c>
      <c r="E383" s="34">
        <f>VLOOKUP(A383&amp;"_"&amp;B383,Gaussian!A:F,5,0)</f>
        <v>-1.0434147516087799</v>
      </c>
      <c r="F383" s="66">
        <f t="shared" si="32"/>
        <v>-7.7068827612049723E-2</v>
      </c>
      <c r="G383" s="46">
        <f t="shared" si="33"/>
        <v>4.533687464371447E-2</v>
      </c>
      <c r="H383" s="46">
        <f t="shared" si="34"/>
        <v>3.5863152497959025</v>
      </c>
      <c r="I383" s="46">
        <f t="shared" si="35"/>
        <v>-1.6383985831292516</v>
      </c>
      <c r="J383" s="46">
        <f t="shared" si="31"/>
        <v>5.7335371242532259E-4</v>
      </c>
    </row>
    <row r="384" spans="1:10" x14ac:dyDescent="0.25">
      <c r="A384" s="21">
        <f t="shared" si="30"/>
        <v>4</v>
      </c>
      <c r="B384" s="22">
        <v>375</v>
      </c>
      <c r="D384" s="66">
        <f>VLOOKUP(A384&amp;"_"&amp;B384,Gaussian!A:F,4,0)</f>
        <v>0.26329023787528799</v>
      </c>
      <c r="E384" s="34">
        <f>VLOOKUP(A384&amp;"_"&amp;B384,Gaussian!A:F,5,0)</f>
        <v>0.262710340551635</v>
      </c>
      <c r="F384" s="66">
        <f t="shared" si="32"/>
        <v>-7.3900721893254362E-2</v>
      </c>
      <c r="G384" s="46">
        <f t="shared" si="33"/>
        <v>4.2083509086784078E-2</v>
      </c>
      <c r="H384" s="46">
        <f t="shared" si="34"/>
        <v>3.5136535554460284</v>
      </c>
      <c r="I384" s="46">
        <f t="shared" si="35"/>
        <v>-1.5605285554460442</v>
      </c>
      <c r="J384" s="46">
        <f t="shared" si="31"/>
        <v>5.7369687586006325E-4</v>
      </c>
    </row>
    <row r="385" spans="1:10" x14ac:dyDescent="0.25">
      <c r="A385" s="21">
        <f t="shared" si="30"/>
        <v>4</v>
      </c>
      <c r="B385" s="22">
        <v>376</v>
      </c>
      <c r="D385" s="66">
        <f>VLOOKUP(A385&amp;"_"&amp;B385,Gaussian!A:F,4,0)</f>
        <v>0.10833704149555801</v>
      </c>
      <c r="E385" s="34">
        <f>VLOOKUP(A385&amp;"_"&amp;B385,Gaussian!A:F,5,0)</f>
        <v>0.108017893139095</v>
      </c>
      <c r="F385" s="66">
        <f t="shared" si="32"/>
        <v>-7.450739884416635E-2</v>
      </c>
      <c r="G385" s="46">
        <f t="shared" si="33"/>
        <v>4.2605096108528903E-2</v>
      </c>
      <c r="H385" s="46">
        <f t="shared" si="34"/>
        <v>3.5352590583267323</v>
      </c>
      <c r="I385" s="46">
        <f t="shared" si="35"/>
        <v>-1.5769257249934148</v>
      </c>
      <c r="J385" s="46">
        <f t="shared" si="31"/>
        <v>5.7403775914750821E-4</v>
      </c>
    </row>
    <row r="386" spans="1:10" x14ac:dyDescent="0.25">
      <c r="A386" s="21">
        <f t="shared" si="30"/>
        <v>4</v>
      </c>
      <c r="B386" s="22">
        <v>377</v>
      </c>
      <c r="D386" s="66">
        <f>VLOOKUP(A386&amp;"_"&amp;B386,Gaussian!A:F,4,0)</f>
        <v>1.0760125168855501</v>
      </c>
      <c r="E386" s="34">
        <f>VLOOKUP(A386&amp;"_"&amp;B386,Gaussian!A:F,5,0)</f>
        <v>1.07598718439195</v>
      </c>
      <c r="F386" s="66">
        <f t="shared" si="32"/>
        <v>-7.4666298036748888E-2</v>
      </c>
      <c r="G386" s="46">
        <f t="shared" si="33"/>
        <v>4.2679075471750476E-2</v>
      </c>
      <c r="H386" s="46">
        <f t="shared" si="34"/>
        <v>3.5456817775022325</v>
      </c>
      <c r="I386" s="46">
        <f t="shared" si="35"/>
        <v>-1.5821401108355815</v>
      </c>
      <c r="J386" s="46">
        <f t="shared" si="31"/>
        <v>5.7437637743808212E-4</v>
      </c>
    </row>
    <row r="387" spans="1:10" x14ac:dyDescent="0.25">
      <c r="A387" s="21">
        <f t="shared" si="30"/>
        <v>4</v>
      </c>
      <c r="B387" s="22">
        <v>378</v>
      </c>
      <c r="D387" s="66">
        <f>VLOOKUP(A387&amp;"_"&amp;B387,Gaussian!A:F,4,0)</f>
        <v>3.0226781762312999E-2</v>
      </c>
      <c r="E387" s="34">
        <f>VLOOKUP(A387&amp;"_"&amp;B387,Gaussian!A:F,5,0)</f>
        <v>2.99930170062567E-2</v>
      </c>
      <c r="F387" s="66">
        <f t="shared" si="32"/>
        <v>-7.7614360573808841E-2</v>
      </c>
      <c r="G387" s="46">
        <f t="shared" si="33"/>
        <v>4.5542388464434008E-2</v>
      </c>
      <c r="H387" s="46">
        <f t="shared" si="34"/>
        <v>3.6259404587033091</v>
      </c>
      <c r="I387" s="46">
        <f t="shared" si="35"/>
        <v>-1.6571904587033246</v>
      </c>
      <c r="J387" s="46">
        <f t="shared" si="31"/>
        <v>5.7471274578154222E-4</v>
      </c>
    </row>
    <row r="388" spans="1:10" x14ac:dyDescent="0.25">
      <c r="A388" s="21">
        <f t="shared" si="30"/>
        <v>4</v>
      </c>
      <c r="B388" s="22">
        <v>379</v>
      </c>
      <c r="D388" s="66">
        <f>VLOOKUP(A388&amp;"_"&amp;B388,Gaussian!A:F,4,0)</f>
        <v>3.3127655404049897E-2</v>
      </c>
      <c r="E388" s="34">
        <f>VLOOKUP(A388&amp;"_"&amp;B388,Gaussian!A:F,5,0)</f>
        <v>3.0643419092190101E-2</v>
      </c>
      <c r="F388" s="66">
        <f t="shared" si="32"/>
        <v>-7.7538168866069651E-2</v>
      </c>
      <c r="G388" s="46">
        <f t="shared" si="33"/>
        <v>4.5381617676873445E-2</v>
      </c>
      <c r="H388" s="46">
        <f t="shared" si="34"/>
        <v>3.6307260554433767</v>
      </c>
      <c r="I388" s="46">
        <f t="shared" si="35"/>
        <v>-1.6567677221100587</v>
      </c>
      <c r="J388" s="46">
        <f t="shared" si="31"/>
        <v>5.7504687912764824E-4</v>
      </c>
    </row>
    <row r="389" spans="1:10" x14ac:dyDescent="0.25">
      <c r="A389" s="21">
        <f t="shared" si="30"/>
        <v>4</v>
      </c>
      <c r="B389" s="22">
        <v>380</v>
      </c>
      <c r="D389" s="66">
        <f>VLOOKUP(A389&amp;"_"&amp;B389,Gaussian!A:F,4,0)</f>
        <v>-7.2878471011298102E-2</v>
      </c>
      <c r="E389" s="34">
        <f>VLOOKUP(A389&amp;"_"&amp;B389,Gaussian!A:F,5,0)</f>
        <v>-7.1020567189574002E-2</v>
      </c>
      <c r="F389" s="66">
        <f t="shared" si="32"/>
        <v>-7.7464160543229729E-2</v>
      </c>
      <c r="G389" s="46">
        <f t="shared" si="33"/>
        <v>4.5223200912781786E-2</v>
      </c>
      <c r="H389" s="46">
        <f t="shared" si="34"/>
        <v>3.6357210047056867</v>
      </c>
      <c r="I389" s="46">
        <f t="shared" si="35"/>
        <v>-1.6565543380390357</v>
      </c>
      <c r="J389" s="46">
        <f t="shared" si="31"/>
        <v>5.7537879232682609E-4</v>
      </c>
    </row>
    <row r="390" spans="1:10" x14ac:dyDescent="0.25">
      <c r="A390" s="21">
        <f t="shared" si="30"/>
        <v>4</v>
      </c>
      <c r="B390" s="22">
        <v>381</v>
      </c>
      <c r="D390" s="66">
        <f>VLOOKUP(A390&amp;"_"&amp;B390,Gaussian!A:F,4,0)</f>
        <v>0.58684569009366105</v>
      </c>
      <c r="E390" s="34">
        <f>VLOOKUP(A390&amp;"_"&amp;B390,Gaussian!A:F,5,0)</f>
        <v>0.58662912636665199</v>
      </c>
      <c r="F390" s="66">
        <f t="shared" si="32"/>
        <v>-7.7097463350265252E-2</v>
      </c>
      <c r="G390" s="46">
        <f t="shared" si="33"/>
        <v>4.477226608564519E-2</v>
      </c>
      <c r="H390" s="46">
        <f t="shared" si="34"/>
        <v>3.6330656207652905</v>
      </c>
      <c r="I390" s="46">
        <f t="shared" si="35"/>
        <v>-1.6486906207653063</v>
      </c>
      <c r="J390" s="46">
        <f t="shared" si="31"/>
        <v>5.7570850013082822E-4</v>
      </c>
    </row>
    <row r="391" spans="1:10" x14ac:dyDescent="0.25">
      <c r="A391" s="21">
        <f t="shared" si="30"/>
        <v>4</v>
      </c>
      <c r="B391" s="22">
        <v>382</v>
      </c>
      <c r="D391" s="66">
        <f>VLOOKUP(A391&amp;"_"&amp;B391,Gaussian!A:F,4,0)</f>
        <v>-0.26219242681689198</v>
      </c>
      <c r="E391" s="34">
        <f>VLOOKUP(A391&amp;"_"&amp;B391,Gaussian!A:F,5,0)</f>
        <v>-0.26332866243757802</v>
      </c>
      <c r="F391" s="66">
        <f t="shared" si="32"/>
        <v>-7.8627352533277739E-2</v>
      </c>
      <c r="G391" s="46">
        <f t="shared" si="33"/>
        <v>4.6218088604621704E-2</v>
      </c>
      <c r="H391" s="46">
        <f t="shared" si="34"/>
        <v>3.6780217270755005</v>
      </c>
      <c r="I391" s="46">
        <f t="shared" si="35"/>
        <v>-1.688438393742183</v>
      </c>
      <c r="J391" s="46">
        <f t="shared" si="31"/>
        <v>5.760360171933889E-4</v>
      </c>
    </row>
    <row r="392" spans="1:10" x14ac:dyDescent="0.25">
      <c r="A392" s="21">
        <f t="shared" si="30"/>
        <v>4</v>
      </c>
      <c r="B392" s="22">
        <v>383</v>
      </c>
      <c r="D392" s="66">
        <f>VLOOKUP(A392&amp;"_"&amp;B392,Gaussian!A:F,4,0)</f>
        <v>0.77635193575078998</v>
      </c>
      <c r="E392" s="34">
        <f>VLOOKUP(A392&amp;"_"&amp;B392,Gaussian!A:F,5,0)</f>
        <v>0.774656713647082</v>
      </c>
      <c r="F392" s="66">
        <f t="shared" si="32"/>
        <v>-7.7702671786076552E-2</v>
      </c>
      <c r="G392" s="46">
        <f t="shared" si="33"/>
        <v>4.5209512321174379E-2</v>
      </c>
      <c r="H392" s="46">
        <f t="shared" si="34"/>
        <v>3.6617037852168903</v>
      </c>
      <c r="I392" s="46">
        <f t="shared" si="35"/>
        <v>-1.6669121185502396</v>
      </c>
      <c r="J392" s="46">
        <f t="shared" si="31"/>
        <v>5.7636135807087596E-4</v>
      </c>
    </row>
    <row r="393" spans="1:10" x14ac:dyDescent="0.25">
      <c r="A393" s="21">
        <f t="shared" ref="A393:A456" si="36">iteration</f>
        <v>4</v>
      </c>
      <c r="B393" s="22">
        <v>384</v>
      </c>
      <c r="D393" s="66">
        <f>VLOOKUP(A393&amp;"_"&amp;B393,Gaussian!A:F,4,0)</f>
        <v>-1.2499816238655901</v>
      </c>
      <c r="E393" s="34">
        <f>VLOOKUP(A393&amp;"_"&amp;B393,Gaussian!A:F,5,0)</f>
        <v>-1.25076005908208</v>
      </c>
      <c r="F393" s="66">
        <f t="shared" si="32"/>
        <v>-7.9772540730895333E-2</v>
      </c>
      <c r="G393" s="46">
        <f t="shared" si="33"/>
        <v>4.7195657009838007E-2</v>
      </c>
      <c r="H393" s="46">
        <f t="shared" si="34"/>
        <v>3.7203363267700076</v>
      </c>
      <c r="I393" s="46">
        <f t="shared" si="35"/>
        <v>-1.7203363267700236</v>
      </c>
      <c r="J393" s="46">
        <f t="shared" ref="J393:J456" si="37">sigma*sigma/4/alpha*(1-EXP(-2*alpha*delta*B393))</f>
        <v>5.7668453722293763E-4</v>
      </c>
    </row>
    <row r="394" spans="1:10" x14ac:dyDescent="0.25">
      <c r="A394" s="21">
        <f t="shared" si="36"/>
        <v>4</v>
      </c>
      <c r="B394" s="22">
        <v>385</v>
      </c>
      <c r="D394" s="66">
        <f>VLOOKUP(A394&amp;"_"&amp;B394,Gaussian!A:F,4,0)</f>
        <v>8.58188531576916E-3</v>
      </c>
      <c r="E394" s="34">
        <f>VLOOKUP(A394&amp;"_"&amp;B394,Gaussian!A:F,5,0)</f>
        <v>7.8606158107564009E-3</v>
      </c>
      <c r="F394" s="66">
        <f t="shared" ref="F394:F457" si="38">F393*EXP(-alpha*delta)-SQRT(2*$B$1)*E393-sigma*sigma/2/alpha/alpha*(1-EXP(-alpha*delta))*(1-EXP(-2*alpha*B393*delta)*EXP(-alpha*delta))</f>
        <v>-7.5998431868945435E-2</v>
      </c>
      <c r="G394" s="46">
        <f t="shared" ref="G394:G457" si="39">G393*EXP(-alpha*delta)+SQRT(2*$B$1)*E393-sigma*sigma/2/alpha/alpha*(1-EXP(-alpha*delta))*(1-EXP(-2*alpha*B393*delta)*EXP(-alpha*delta))</f>
        <v>4.3337995318822362E-2</v>
      </c>
      <c r="H394" s="46">
        <f t="shared" ref="H394:H457" si="40">H393+sigma*sigma/2/alpha/alpha*delta+sigma/alpha*SQRT(delta)*D393</f>
        <v>3.6327308400590637</v>
      </c>
      <c r="I394" s="46">
        <f t="shared" ref="I394:I457" si="41">I393+sigma*sigma/2/alpha/alpha*delta-sigma/alpha*SQRT(delta)*D393</f>
        <v>-1.6275225067257464</v>
      </c>
      <c r="J394" s="46">
        <f t="shared" si="37"/>
        <v>5.7700556901314499E-4</v>
      </c>
    </row>
    <row r="395" spans="1:10" x14ac:dyDescent="0.25">
      <c r="A395" s="21">
        <f t="shared" si="36"/>
        <v>4</v>
      </c>
      <c r="B395" s="22">
        <v>386</v>
      </c>
      <c r="D395" s="66">
        <f>VLOOKUP(A395&amp;"_"&amp;B395,Gaussian!A:F,4,0)</f>
        <v>0.32105489466555798</v>
      </c>
      <c r="E395" s="34">
        <f>VLOOKUP(A395&amp;"_"&amp;B395,Gaussian!A:F,5,0)</f>
        <v>0.32413710831427001</v>
      </c>
      <c r="F395" s="66">
        <f t="shared" si="38"/>
        <v>-7.5864213452148652E-2</v>
      </c>
      <c r="G395" s="46">
        <f t="shared" si="39"/>
        <v>4.3120395641794533E-2</v>
      </c>
      <c r="H395" s="46">
        <f t="shared" si="40"/>
        <v>3.635954350950382</v>
      </c>
      <c r="I395" s="46">
        <f t="shared" si="41"/>
        <v>-1.6255376842837315</v>
      </c>
      <c r="J395" s="46">
        <f t="shared" si="37"/>
        <v>5.7732446770963029E-4</v>
      </c>
    </row>
    <row r="396" spans="1:10" x14ac:dyDescent="0.25">
      <c r="A396" s="21">
        <f t="shared" si="36"/>
        <v>4</v>
      </c>
      <c r="B396" s="22">
        <v>387</v>
      </c>
      <c r="D396" s="66">
        <f>VLOOKUP(A396&amp;"_"&amp;B396,Gaussian!A:F,4,0)</f>
        <v>-1.71258560125141</v>
      </c>
      <c r="E396" s="34">
        <f>VLOOKUP(A396&amp;"_"&amp;B396,Gaussian!A:F,5,0)</f>
        <v>-1.7121435914755301</v>
      </c>
      <c r="F396" s="66">
        <f t="shared" si="38"/>
        <v>-7.6641986585749111E-2</v>
      </c>
      <c r="G396" s="46">
        <f t="shared" si="39"/>
        <v>4.3814959220539948E-2</v>
      </c>
      <c r="H396" s="46">
        <f t="shared" si="40"/>
        <v>3.6617286588495244</v>
      </c>
      <c r="I396" s="46">
        <f t="shared" si="41"/>
        <v>-1.6461036588495406</v>
      </c>
      <c r="J396" s="46">
        <f t="shared" si="37"/>
        <v>5.7764124748572153E-4</v>
      </c>
    </row>
    <row r="397" spans="1:10" x14ac:dyDescent="0.25">
      <c r="A397" s="21">
        <f t="shared" si="36"/>
        <v>4</v>
      </c>
      <c r="B397" s="22">
        <v>388</v>
      </c>
      <c r="D397" s="66">
        <f>VLOOKUP(A397&amp;"_"&amp;B397,Gaussian!A:F,4,0)</f>
        <v>0.85665105982942602</v>
      </c>
      <c r="E397" s="34">
        <f>VLOOKUP(A397&amp;"_"&amp;B397,Gaussian!A:F,5,0)</f>
        <v>0.85698675662549295</v>
      </c>
      <c r="F397" s="66">
        <f t="shared" si="38"/>
        <v>-7.1548771407539277E-2</v>
      </c>
      <c r="G397" s="46">
        <f t="shared" si="39"/>
        <v>3.8638706324237056E-2</v>
      </c>
      <c r="H397" s="46">
        <f t="shared" si="40"/>
        <v>3.5407376057795936</v>
      </c>
      <c r="I397" s="46">
        <f t="shared" si="41"/>
        <v>-1.5199042724462766</v>
      </c>
      <c r="J397" s="46">
        <f t="shared" si="37"/>
        <v>5.7795592242057211E-4</v>
      </c>
    </row>
    <row r="398" spans="1:10" x14ac:dyDescent="0.25">
      <c r="A398" s="21">
        <f t="shared" si="36"/>
        <v>4</v>
      </c>
      <c r="B398" s="22">
        <v>389</v>
      </c>
      <c r="D398" s="66">
        <f>VLOOKUP(A398&amp;"_"&amp;B398,Gaussian!A:F,4,0)</f>
        <v>0.555747533514101</v>
      </c>
      <c r="E398" s="34">
        <f>VLOOKUP(A398&amp;"_"&amp;B398,Gaussian!A:F,5,0)</f>
        <v>0.55660482371701103</v>
      </c>
      <c r="F398" s="66">
        <f t="shared" si="38"/>
        <v>-7.3876654439979844E-2</v>
      </c>
      <c r="G398" s="46">
        <f t="shared" si="39"/>
        <v>4.0883723601625697E-2</v>
      </c>
      <c r="H398" s="46">
        <f t="shared" si="40"/>
        <v>3.6051652374455223</v>
      </c>
      <c r="I398" s="46">
        <f t="shared" si="41"/>
        <v>-1.579123570778872</v>
      </c>
      <c r="J398" s="46">
        <f t="shared" si="37"/>
        <v>5.7826850649978629E-4</v>
      </c>
    </row>
    <row r="399" spans="1:10" x14ac:dyDescent="0.25">
      <c r="A399" s="21">
        <f t="shared" si="36"/>
        <v>4</v>
      </c>
      <c r="B399" s="22">
        <v>390</v>
      </c>
      <c r="D399" s="66">
        <f>VLOOKUP(A399&amp;"_"&amp;B399,Gaussian!A:F,4,0)</f>
        <v>-0.45673909140471902</v>
      </c>
      <c r="E399" s="34">
        <f>VLOOKUP(A399&amp;"_"&amp;B399,Gaussian!A:F,5,0)</f>
        <v>-0.45589253407187902</v>
      </c>
      <c r="F399" s="66">
        <f t="shared" si="38"/>
        <v>-7.5331157877063668E-2</v>
      </c>
      <c r="G399" s="46">
        <f t="shared" si="39"/>
        <v>4.225553336791902E-2</v>
      </c>
      <c r="H399" s="46">
        <f t="shared" si="40"/>
        <v>3.6478770276216683</v>
      </c>
      <c r="I399" s="46">
        <f t="shared" si="41"/>
        <v>-1.6166270276216848</v>
      </c>
      <c r="J399" s="46">
        <f t="shared" si="37"/>
        <v>5.7857901361604131E-4</v>
      </c>
    </row>
    <row r="400" spans="1:10" x14ac:dyDescent="0.25">
      <c r="A400" s="21">
        <f t="shared" si="36"/>
        <v>4</v>
      </c>
      <c r="B400" s="22">
        <v>391</v>
      </c>
      <c r="D400" s="66">
        <f>VLOOKUP(A400&amp;"_"&amp;B400,Gaussian!A:F,4,0)</f>
        <v>1.09444073814313</v>
      </c>
      <c r="E400" s="34">
        <f>VLOOKUP(A400&amp;"_"&amp;B400,Gaussian!A:F,5,0)</f>
        <v>1.0948102493773899</v>
      </c>
      <c r="F400" s="66">
        <f t="shared" si="38"/>
        <v>-7.3862909044833669E-2</v>
      </c>
      <c r="G400" s="46">
        <f t="shared" si="39"/>
        <v>4.0704763065369048E-2</v>
      </c>
      <c r="H400" s="46">
        <f t="shared" si="40"/>
        <v>3.6175188896168424</v>
      </c>
      <c r="I400" s="46">
        <f t="shared" si="41"/>
        <v>-1.5810605562835256</v>
      </c>
      <c r="J400" s="46">
        <f t="shared" si="37"/>
        <v>5.7888745756970461E-4</v>
      </c>
    </row>
    <row r="401" spans="1:10" x14ac:dyDescent="0.25">
      <c r="A401" s="21">
        <f t="shared" si="36"/>
        <v>4</v>
      </c>
      <c r="B401" s="22">
        <v>392</v>
      </c>
      <c r="D401" s="66">
        <f>VLOOKUP(A401&amp;"_"&amp;B401,Gaussian!A:F,4,0)</f>
        <v>-0.188388694457608</v>
      </c>
      <c r="E401" s="34">
        <f>VLOOKUP(A401&amp;"_"&amp;B401,Gaussian!A:F,5,0)</f>
        <v>-0.188507026775217</v>
      </c>
      <c r="F401" s="66">
        <f t="shared" si="38"/>
        <v>-7.6868640255390364E-2</v>
      </c>
      <c r="G401" s="46">
        <f t="shared" si="39"/>
        <v>4.3628145117321479E-2</v>
      </c>
      <c r="H401" s="46">
        <f t="shared" si="40"/>
        <v>3.6991075131308877</v>
      </c>
      <c r="I401" s="46">
        <f t="shared" si="41"/>
        <v>-1.6574408464642374</v>
      </c>
      <c r="J401" s="46">
        <f t="shared" si="37"/>
        <v>5.7919385206944721E-4</v>
      </c>
    </row>
    <row r="402" spans="1:10" x14ac:dyDescent="0.25">
      <c r="A402" s="21">
        <f t="shared" si="36"/>
        <v>4</v>
      </c>
      <c r="B402" s="22">
        <v>393</v>
      </c>
      <c r="D402" s="66">
        <f>VLOOKUP(A402&amp;"_"&amp;B402,Gaussian!A:F,4,0)</f>
        <v>-0.85416251465390702</v>
      </c>
      <c r="E402" s="34">
        <f>VLOOKUP(A402&amp;"_"&amp;B402,Gaussian!A:F,5,0)</f>
        <v>-0.85305006192241795</v>
      </c>
      <c r="F402" s="66">
        <f t="shared" si="38"/>
        <v>-7.6165967774938712E-2</v>
      </c>
      <c r="G402" s="46">
        <f t="shared" si="39"/>
        <v>4.2843295896309509E-2</v>
      </c>
      <c r="H402" s="46">
        <f t="shared" si="40"/>
        <v>3.6881158968653813</v>
      </c>
      <c r="I402" s="46">
        <f t="shared" si="41"/>
        <v>-1.641240896865398</v>
      </c>
      <c r="J402" s="46">
        <f t="shared" si="37"/>
        <v>5.7949821073285273E-4</v>
      </c>
    </row>
    <row r="403" spans="1:10" x14ac:dyDescent="0.25">
      <c r="A403" s="21">
        <f t="shared" si="36"/>
        <v>4</v>
      </c>
      <c r="B403" s="22">
        <v>394</v>
      </c>
      <c r="D403" s="66">
        <f>VLOOKUP(A403&amp;"_"&amp;B403,Gaussian!A:F,4,0)</f>
        <v>-1.16314421544253</v>
      </c>
      <c r="E403" s="34">
        <f>VLOOKUP(A403&amp;"_"&amp;B403,Gaussian!A:F,5,0)</f>
        <v>-1.16393844606609</v>
      </c>
      <c r="F403" s="66">
        <f t="shared" si="38"/>
        <v>-7.3550506456936435E-2</v>
      </c>
      <c r="G403" s="46">
        <f t="shared" si="39"/>
        <v>4.0145830357248689E-2</v>
      </c>
      <c r="H403" s="46">
        <f t="shared" si="40"/>
        <v>3.6290761938111578</v>
      </c>
      <c r="I403" s="46">
        <f t="shared" si="41"/>
        <v>-1.5769928604778412</v>
      </c>
      <c r="J403" s="46">
        <f t="shared" si="37"/>
        <v>5.7980054708702314E-4</v>
      </c>
    </row>
    <row r="404" spans="1:10" x14ac:dyDescent="0.25">
      <c r="A404" s="21">
        <f t="shared" si="36"/>
        <v>4</v>
      </c>
      <c r="B404" s="22">
        <v>395</v>
      </c>
      <c r="D404" s="66">
        <f>VLOOKUP(A404&amp;"_"&amp;B404,Gaussian!A:F,4,0)</f>
        <v>-0.75099474169110803</v>
      </c>
      <c r="E404" s="34">
        <f>VLOOKUP(A404&amp;"_"&amp;B404,Gaussian!A:F,5,0)</f>
        <v>-0.75024146549897197</v>
      </c>
      <c r="F404" s="66">
        <f t="shared" si="38"/>
        <v>-7.0047835192912966E-2</v>
      </c>
      <c r="G404" s="46">
        <f t="shared" si="39"/>
        <v>3.6561327488302132E-2</v>
      </c>
      <c r="H404" s="46">
        <f t="shared" si="40"/>
        <v>3.5477376572413117</v>
      </c>
      <c r="I404" s="46">
        <f t="shared" si="41"/>
        <v>-1.4904459905746619</v>
      </c>
      <c r="J404" s="46">
        <f t="shared" si="37"/>
        <v>5.8010087456917918E-4</v>
      </c>
    </row>
    <row r="405" spans="1:10" x14ac:dyDescent="0.25">
      <c r="A405" s="21">
        <f t="shared" si="36"/>
        <v>4</v>
      </c>
      <c r="B405" s="22">
        <v>396</v>
      </c>
      <c r="D405" s="66">
        <f>VLOOKUP(A405&amp;"_"&amp;B405,Gaussian!A:F,4,0)</f>
        <v>1.0973612314299499</v>
      </c>
      <c r="E405" s="34">
        <f>VLOOKUP(A405&amp;"_"&amp;B405,Gaussian!A:F,5,0)</f>
        <v>1.09866663135827</v>
      </c>
      <c r="F405" s="66">
        <f t="shared" si="38"/>
        <v>-6.7749122543667134E-2</v>
      </c>
      <c r="G405" s="46">
        <f t="shared" si="39"/>
        <v>3.4180955942123989E-2</v>
      </c>
      <c r="H405" s="46">
        <f t="shared" si="40"/>
        <v>3.496143446873559</v>
      </c>
      <c r="I405" s="46">
        <f t="shared" si="41"/>
        <v>-1.4336434468735757</v>
      </c>
      <c r="J405" s="46">
        <f t="shared" si="37"/>
        <v>5.8039920652725873E-4</v>
      </c>
    </row>
    <row r="406" spans="1:10" x14ac:dyDescent="0.25">
      <c r="A406" s="21">
        <f t="shared" si="36"/>
        <v>4</v>
      </c>
      <c r="B406" s="22">
        <v>397</v>
      </c>
      <c r="D406" s="66">
        <f>VLOOKUP(A406&amp;"_"&amp;B406,Gaussian!A:F,4,0)</f>
        <v>0.41712737525990601</v>
      </c>
      <c r="E406" s="34">
        <f>VLOOKUP(A406&amp;"_"&amp;B406,Gaussian!A:F,5,0)</f>
        <v>0.41784464298340601</v>
      </c>
      <c r="F406" s="66">
        <f t="shared" si="38"/>
        <v>-7.0786563704008654E-2</v>
      </c>
      <c r="G406" s="46">
        <f t="shared" si="39"/>
        <v>3.7136911000646526E-2</v>
      </c>
      <c r="H406" s="46">
        <f t="shared" si="40"/>
        <v>3.5779428388357681</v>
      </c>
      <c r="I406" s="46">
        <f t="shared" si="41"/>
        <v>-1.5102345055024515</v>
      </c>
      <c r="J406" s="46">
        <f t="shared" si="37"/>
        <v>5.8069555622050888E-4</v>
      </c>
    </row>
    <row r="407" spans="1:10" x14ac:dyDescent="0.25">
      <c r="A407" s="21">
        <f t="shared" si="36"/>
        <v>4</v>
      </c>
      <c r="B407" s="22">
        <v>398</v>
      </c>
      <c r="D407" s="66">
        <f>VLOOKUP(A407&amp;"_"&amp;B407,Gaussian!A:F,4,0)</f>
        <v>-0.228915957406745</v>
      </c>
      <c r="E407" s="34">
        <f>VLOOKUP(A407&amp;"_"&amp;B407,Gaussian!A:F,5,0)</f>
        <v>-0.22823169888025199</v>
      </c>
      <c r="F407" s="66">
        <f t="shared" si="38"/>
        <v>-7.1851853331837565E-2</v>
      </c>
      <c r="G407" s="46">
        <f t="shared" si="39"/>
        <v>3.8120887404204683E-2</v>
      </c>
      <c r="H407" s="46">
        <f t="shared" si="40"/>
        <v>3.6106505808015181</v>
      </c>
      <c r="I407" s="46">
        <f t="shared" si="41"/>
        <v>-1.5377339141348685</v>
      </c>
      <c r="J407" s="46">
        <f t="shared" si="37"/>
        <v>5.809899368200759E-4</v>
      </c>
    </row>
    <row r="408" spans="1:10" x14ac:dyDescent="0.25">
      <c r="A408" s="21">
        <f t="shared" si="36"/>
        <v>4</v>
      </c>
      <c r="B408" s="22">
        <v>399</v>
      </c>
      <c r="D408" s="66">
        <f>VLOOKUP(A408&amp;"_"&amp;B408,Gaussian!A:F,4,0)</f>
        <v>0.15422595565375499</v>
      </c>
      <c r="E408" s="34">
        <f>VLOOKUP(A408&amp;"_"&amp;B408,Gaussian!A:F,5,0)</f>
        <v>0.15324547029524099</v>
      </c>
      <c r="F408" s="66">
        <f t="shared" si="38"/>
        <v>-7.105168909852716E-2</v>
      </c>
      <c r="G408" s="46">
        <f t="shared" si="39"/>
        <v>3.7239582901963879E-2</v>
      </c>
      <c r="H408" s="46">
        <f t="shared" si="40"/>
        <v>3.5967341612643615</v>
      </c>
      <c r="I408" s="46">
        <f t="shared" si="41"/>
        <v>-1.5186091612643786</v>
      </c>
      <c r="J408" s="46">
        <f t="shared" si="37"/>
        <v>5.8128236140959032E-4</v>
      </c>
    </row>
    <row r="409" spans="1:10" x14ac:dyDescent="0.25">
      <c r="A409" s="21">
        <f t="shared" si="36"/>
        <v>4</v>
      </c>
      <c r="B409" s="22">
        <v>400</v>
      </c>
      <c r="D409" s="66">
        <f>VLOOKUP(A409&amp;"_"&amp;B409,Gaussian!A:F,4,0)</f>
        <v>5.0188650008491903E-2</v>
      </c>
      <c r="E409" s="34">
        <f>VLOOKUP(A409&amp;"_"&amp;B409,Gaussian!A:F,5,0)</f>
        <v>4.9190602352626102E-2</v>
      </c>
      <c r="F409" s="66">
        <f t="shared" si="38"/>
        <v>-7.1353633028556698E-2</v>
      </c>
      <c r="G409" s="46">
        <f t="shared" si="39"/>
        <v>3.746055959159713E-2</v>
      </c>
      <c r="H409" s="46">
        <f t="shared" si="40"/>
        <v>3.6104686275576183</v>
      </c>
      <c r="I409" s="46">
        <f t="shared" si="41"/>
        <v>-1.5271352942243022</v>
      </c>
      <c r="J409" s="46">
        <f t="shared" si="37"/>
        <v>5.8157284298574906E-4</v>
      </c>
    </row>
    <row r="410" spans="1:10" x14ac:dyDescent="0.25">
      <c r="A410" s="21">
        <f t="shared" si="36"/>
        <v>4</v>
      </c>
      <c r="B410" s="22">
        <v>401</v>
      </c>
      <c r="D410" s="66">
        <f>VLOOKUP(A410&amp;"_"&amp;B410,Gaussian!A:F,4,0)</f>
        <v>-0.105644088457685</v>
      </c>
      <c r="E410" s="34">
        <f>VLOOKUP(A410&amp;"_"&amp;B410,Gaussian!A:F,5,0)</f>
        <v>-0.106038099234739</v>
      </c>
      <c r="F410" s="66">
        <f t="shared" si="38"/>
        <v>-7.1354739736078476E-2</v>
      </c>
      <c r="G410" s="46">
        <f t="shared" si="39"/>
        <v>3.7380872155896312E-2</v>
      </c>
      <c r="H410" s="46">
        <f t="shared" si="40"/>
        <v>3.6166948480483683</v>
      </c>
      <c r="I410" s="46">
        <f t="shared" si="41"/>
        <v>-1.5281531813817189</v>
      </c>
      <c r="J410" s="46">
        <f t="shared" si="37"/>
        <v>5.8186139445889191E-4</v>
      </c>
    </row>
    <row r="411" spans="1:10" x14ac:dyDescent="0.25">
      <c r="A411" s="21">
        <f t="shared" si="36"/>
        <v>4</v>
      </c>
      <c r="B411" s="22">
        <v>402</v>
      </c>
      <c r="D411" s="66">
        <f>VLOOKUP(A411&amp;"_"&amp;B411,Gaussian!A:F,4,0)</f>
        <v>-0.19201565280748301</v>
      </c>
      <c r="E411" s="34">
        <f>VLOOKUP(A411&amp;"_"&amp;B411,Gaussian!A:F,5,0)</f>
        <v>-0.19233370674179101</v>
      </c>
      <c r="F411" s="66">
        <f t="shared" si="38"/>
        <v>-7.0908529757745878E-2</v>
      </c>
      <c r="G411" s="46">
        <f t="shared" si="39"/>
        <v>3.6854041195643943E-2</v>
      </c>
      <c r="H411" s="46">
        <f t="shared" si="40"/>
        <v>3.6116748093513675</v>
      </c>
      <c r="I411" s="46">
        <f t="shared" si="41"/>
        <v>-1.5179248093513851</v>
      </c>
      <c r="J411" s="46">
        <f t="shared" si="37"/>
        <v>5.8214802865357625E-4</v>
      </c>
    </row>
    <row r="412" spans="1:10" x14ac:dyDescent="0.25">
      <c r="A412" s="21">
        <f t="shared" si="36"/>
        <v>4</v>
      </c>
      <c r="B412" s="22">
        <v>403</v>
      </c>
      <c r="D412" s="66">
        <f>VLOOKUP(A412&amp;"_"&amp;B412,Gaussian!A:F,4,0)</f>
        <v>0.174732032402623</v>
      </c>
      <c r="E412" s="34">
        <f>VLOOKUP(A412&amp;"_"&amp;B412,Gaussian!A:F,5,0)</f>
        <v>0.17400585932509199</v>
      </c>
      <c r="F412" s="66">
        <f t="shared" si="38"/>
        <v>-7.0215152856675969E-2</v>
      </c>
      <c r="G412" s="46">
        <f t="shared" si="39"/>
        <v>3.6080216533619321E-2</v>
      </c>
      <c r="H412" s="46">
        <f t="shared" si="40"/>
        <v>3.6004214399134065</v>
      </c>
      <c r="I412" s="46">
        <f t="shared" si="41"/>
        <v>-1.5014631065800905</v>
      </c>
      <c r="J412" s="46">
        <f t="shared" si="37"/>
        <v>5.8243275830914705E-4</v>
      </c>
    </row>
    <row r="413" spans="1:10" x14ac:dyDescent="0.25">
      <c r="A413" s="21">
        <f t="shared" si="36"/>
        <v>4</v>
      </c>
      <c r="B413" s="22">
        <v>404</v>
      </c>
      <c r="D413" s="66">
        <f>VLOOKUP(A413&amp;"_"&amp;B413,Gaussian!A:F,4,0)</f>
        <v>1.5254433528245099</v>
      </c>
      <c r="E413" s="34">
        <f>VLOOKUP(A413&amp;"_"&amp;B413,Gaussian!A:F,5,0)</f>
        <v>1.52569827978814</v>
      </c>
      <c r="F413" s="66">
        <f t="shared" si="38"/>
        <v>-7.0579901711308901E-2</v>
      </c>
      <c r="G413" s="46">
        <f t="shared" si="39"/>
        <v>3.6364690903501022E-2</v>
      </c>
      <c r="H413" s="46">
        <f t="shared" si="40"/>
        <v>3.6156358048230359</v>
      </c>
      <c r="I413" s="46">
        <f t="shared" si="41"/>
        <v>-1.5114691381563869</v>
      </c>
      <c r="J413" s="46">
        <f t="shared" si="37"/>
        <v>5.8271559608030234E-4</v>
      </c>
    </row>
    <row r="414" spans="1:10" x14ac:dyDescent="0.25">
      <c r="A414" s="21">
        <f t="shared" si="36"/>
        <v>4</v>
      </c>
      <c r="B414" s="22">
        <v>405</v>
      </c>
      <c r="D414" s="66">
        <f>VLOOKUP(A414&amp;"_"&amp;B414,Gaussian!A:F,4,0)</f>
        <v>0.25220598194365901</v>
      </c>
      <c r="E414" s="34">
        <f>VLOOKUP(A414&amp;"_"&amp;B414,Gaussian!A:F,5,0)</f>
        <v>0.25208028469432803</v>
      </c>
      <c r="F414" s="66">
        <f t="shared" si="38"/>
        <v>-7.4838989269370479E-2</v>
      </c>
      <c r="G414" s="46">
        <f t="shared" si="39"/>
        <v>4.0543677303872219E-2</v>
      </c>
      <c r="H414" s="46">
        <f t="shared" si="40"/>
        <v>3.7283293627880472</v>
      </c>
      <c r="I414" s="46">
        <f t="shared" si="41"/>
        <v>-1.6189543627880647</v>
      </c>
      <c r="J414" s="46">
        <f t="shared" si="37"/>
        <v>5.8299655453765648E-4</v>
      </c>
    </row>
    <row r="415" spans="1:10" x14ac:dyDescent="0.25">
      <c r="A415" s="21">
        <f t="shared" si="36"/>
        <v>4</v>
      </c>
      <c r="B415" s="22">
        <v>406</v>
      </c>
      <c r="D415" s="66">
        <f>VLOOKUP(A415&amp;"_"&amp;B415,Gaussian!A:F,4,0)</f>
        <v>1.4749187212268</v>
      </c>
      <c r="E415" s="34">
        <f>VLOOKUP(A415&amp;"_"&amp;B415,Gaussian!A:F,5,0)</f>
        <v>1.4745625444839401</v>
      </c>
      <c r="F415" s="66">
        <f t="shared" si="38"/>
        <v>-7.5413450830806097E-2</v>
      </c>
      <c r="G415" s="46">
        <f t="shared" si="39"/>
        <v>4.1038211081197172E-2</v>
      </c>
      <c r="H415" s="46">
        <f t="shared" si="40"/>
        <v>3.7491349284005144</v>
      </c>
      <c r="I415" s="46">
        <f t="shared" si="41"/>
        <v>-1.6345515950671987</v>
      </c>
      <c r="J415" s="46">
        <f t="shared" si="37"/>
        <v>5.8327564616829797E-4</v>
      </c>
    </row>
    <row r="416" spans="1:10" x14ac:dyDescent="0.25">
      <c r="A416" s="21">
        <f t="shared" si="36"/>
        <v>4</v>
      </c>
      <c r="B416" s="22">
        <v>407</v>
      </c>
      <c r="D416" s="66">
        <f>VLOOKUP(A416&amp;"_"&amp;B416,Gaussian!A:F,4,0)</f>
        <v>-2.1152685540368399</v>
      </c>
      <c r="E416" s="34">
        <f>VLOOKUP(A416&amp;"_"&amp;B416,Gaussian!A:F,5,0)</f>
        <v>-2.1154297290911099</v>
      </c>
      <c r="F416" s="66">
        <f t="shared" si="38"/>
        <v>-7.9509175790732037E-2</v>
      </c>
      <c r="G416" s="46">
        <f t="shared" si="39"/>
        <v>4.505418167281456E-2</v>
      </c>
      <c r="H416" s="46">
        <f t="shared" si="40"/>
        <v>3.8581821851588201</v>
      </c>
      <c r="I416" s="46">
        <f t="shared" si="41"/>
        <v>-1.7383905184921709</v>
      </c>
      <c r="J416" s="46">
        <f t="shared" si="37"/>
        <v>5.8355288337634547E-4</v>
      </c>
    </row>
    <row r="417" spans="1:10" x14ac:dyDescent="0.25">
      <c r="A417" s="21">
        <f t="shared" si="36"/>
        <v>4</v>
      </c>
      <c r="B417" s="22">
        <v>408</v>
      </c>
      <c r="D417" s="66">
        <f>VLOOKUP(A417&amp;"_"&amp;B417,Gaussian!A:F,4,0)</f>
        <v>0.92129440717577504</v>
      </c>
      <c r="E417" s="34">
        <f>VLOOKUP(A417&amp;"_"&amp;B417,Gaussian!A:F,5,0)</f>
        <v>0.92233664240898505</v>
      </c>
      <c r="F417" s="66">
        <f t="shared" si="38"/>
        <v>-7.3245150403938031E-2</v>
      </c>
      <c r="G417" s="46">
        <f t="shared" si="39"/>
        <v>3.8710575371481974E-2</v>
      </c>
      <c r="H417" s="46">
        <f t="shared" si="40"/>
        <v>3.7081299931902967</v>
      </c>
      <c r="I417" s="46">
        <f t="shared" si="41"/>
        <v>-1.5831299931903142</v>
      </c>
      <c r="J417" s="46">
        <f t="shared" si="37"/>
        <v>5.8382827848349808E-4</v>
      </c>
    </row>
    <row r="418" spans="1:10" x14ac:dyDescent="0.25">
      <c r="A418" s="21">
        <f t="shared" si="36"/>
        <v>4</v>
      </c>
      <c r="B418" s="22">
        <v>409</v>
      </c>
      <c r="D418" s="66">
        <f>VLOOKUP(A418&amp;"_"&amp;B418,Gaussian!A:F,4,0)</f>
        <v>0.35167151350302001</v>
      </c>
      <c r="E418" s="34">
        <f>VLOOKUP(A418&amp;"_"&amp;B418,Gaussian!A:F,5,0)</f>
        <v>0.35124769668269301</v>
      </c>
      <c r="F418" s="66">
        <f t="shared" si="38"/>
        <v>-7.5756696990843253E-2</v>
      </c>
      <c r="G418" s="46">
        <f t="shared" si="39"/>
        <v>4.1142714531373331E-2</v>
      </c>
      <c r="H418" s="46">
        <f t="shared" si="40"/>
        <v>3.7772228566051922</v>
      </c>
      <c r="I418" s="46">
        <f t="shared" si="41"/>
        <v>-1.6470145232718763</v>
      </c>
      <c r="J418" s="46">
        <f t="shared" si="37"/>
        <v>5.8410184372958409E-4</v>
      </c>
    </row>
    <row r="419" spans="1:10" x14ac:dyDescent="0.25">
      <c r="A419" s="21">
        <f t="shared" si="36"/>
        <v>4</v>
      </c>
      <c r="B419" s="22">
        <v>410</v>
      </c>
      <c r="D419" s="66">
        <f>VLOOKUP(A419&amp;"_"&amp;B419,Gaussian!A:F,4,0)</f>
        <v>-0.67440455199787996</v>
      </c>
      <c r="E419" s="34">
        <f>VLOOKUP(A419&amp;"_"&amp;B419,Gaussian!A:F,5,0)</f>
        <v>-0.67394855635393403</v>
      </c>
      <c r="F419" s="66">
        <f t="shared" si="38"/>
        <v>-7.6614083118033333E-2</v>
      </c>
      <c r="G419" s="46">
        <f t="shared" si="39"/>
        <v>4.1920866748657068E-2</v>
      </c>
      <c r="H419" s="46">
        <f t="shared" si="40"/>
        <v>3.80520672864527</v>
      </c>
      <c r="I419" s="46">
        <f t="shared" si="41"/>
        <v>-1.669790061978621</v>
      </c>
      <c r="J419" s="46">
        <f t="shared" si="37"/>
        <v>5.8437359127310341E-4</v>
      </c>
    </row>
    <row r="420" spans="1:10" x14ac:dyDescent="0.25">
      <c r="A420" s="21">
        <f t="shared" si="36"/>
        <v>4</v>
      </c>
      <c r="B420" s="22">
        <v>411</v>
      </c>
      <c r="D420" s="66">
        <f>VLOOKUP(A420&amp;"_"&amp;B420,Gaussian!A:F,4,0)</f>
        <v>1.04842505999508</v>
      </c>
      <c r="E420" s="34">
        <f>VLOOKUP(A420&amp;"_"&amp;B420,Gaussian!A:F,5,0)</f>
        <v>1.04904141443444</v>
      </c>
      <c r="F420" s="66">
        <f t="shared" si="38"/>
        <v>-7.4514100085461124E-2</v>
      </c>
      <c r="G420" s="46">
        <f t="shared" si="39"/>
        <v>3.9741823348737784E-2</v>
      </c>
      <c r="H420" s="46">
        <f t="shared" si="40"/>
        <v>3.7591399391071008</v>
      </c>
      <c r="I420" s="46">
        <f t="shared" si="41"/>
        <v>-1.6185149391071187</v>
      </c>
      <c r="J420" s="46">
        <f t="shared" si="37"/>
        <v>5.8464353319176963E-4</v>
      </c>
    </row>
    <row r="421" spans="1:10" x14ac:dyDescent="0.25">
      <c r="A421" s="21">
        <f t="shared" si="36"/>
        <v>4</v>
      </c>
      <c r="B421" s="22">
        <v>412</v>
      </c>
      <c r="D421" s="66">
        <f>VLOOKUP(A421&amp;"_"&amp;B421,Gaussian!A:F,4,0)</f>
        <v>1.26302291180982</v>
      </c>
      <c r="E421" s="34">
        <f>VLOOKUP(A421&amp;"_"&amp;B421,Gaussian!A:F,5,0)</f>
        <v>1.26330598600394</v>
      </c>
      <c r="F421" s="66">
        <f t="shared" si="38"/>
        <v>-7.7386715488549029E-2</v>
      </c>
      <c r="G421" s="46">
        <f t="shared" si="39"/>
        <v>4.2535551948399086E-2</v>
      </c>
      <c r="H421" s="46">
        <f t="shared" si="40"/>
        <v>3.8374076671004307</v>
      </c>
      <c r="I421" s="46">
        <f t="shared" si="41"/>
        <v>-1.6915743337671156</v>
      </c>
      <c r="J421" s="46">
        <f t="shared" si="37"/>
        <v>5.8491168148304591E-4</v>
      </c>
    </row>
    <row r="422" spans="1:10" x14ac:dyDescent="0.25">
      <c r="A422" s="21">
        <f t="shared" si="36"/>
        <v>4</v>
      </c>
      <c r="B422" s="22">
        <v>413</v>
      </c>
      <c r="D422" s="66">
        <f>VLOOKUP(A422&amp;"_"&amp;B422,Gaussian!A:F,4,0)</f>
        <v>0.31926525606756501</v>
      </c>
      <c r="E422" s="34">
        <f>VLOOKUP(A422&amp;"_"&amp;B422,Gaussian!A:F,5,0)</f>
        <v>0.31839325759814402</v>
      </c>
      <c r="F422" s="66">
        <f t="shared" si="38"/>
        <v>-8.0867315006535198E-2</v>
      </c>
      <c r="G422" s="46">
        <f t="shared" si="39"/>
        <v>4.5937438244190089E-2</v>
      </c>
      <c r="H422" s="46">
        <f t="shared" si="40"/>
        <v>3.9311626610328552</v>
      </c>
      <c r="I422" s="46">
        <f t="shared" si="41"/>
        <v>-1.7801209943662069</v>
      </c>
      <c r="J422" s="46">
        <f t="shared" si="37"/>
        <v>5.85178048064678E-4</v>
      </c>
    </row>
    <row r="423" spans="1:10" x14ac:dyDescent="0.25">
      <c r="A423" s="21">
        <f t="shared" si="36"/>
        <v>4</v>
      </c>
      <c r="B423" s="22">
        <v>414</v>
      </c>
      <c r="D423" s="66">
        <f>VLOOKUP(A423&amp;"_"&amp;B423,Gaussian!A:F,4,0)</f>
        <v>-0.44332555146348701</v>
      </c>
      <c r="E423" s="34">
        <f>VLOOKUP(A423&amp;"_"&amp;B423,Gaussian!A:F,5,0)</f>
        <v>-0.44342908665422998</v>
      </c>
      <c r="F423" s="66">
        <f t="shared" si="38"/>
        <v>-8.1613187829436815E-2</v>
      </c>
      <c r="G423" s="46">
        <f t="shared" si="39"/>
        <v>4.6604771439428483E-2</v>
      </c>
      <c r="H423" s="46">
        <f t="shared" si="40"/>
        <v>3.9568078128912094</v>
      </c>
      <c r="I423" s="46">
        <f t="shared" si="41"/>
        <v>-1.8005578128912281</v>
      </c>
      <c r="J423" s="46">
        <f t="shared" si="37"/>
        <v>5.8544264477522457E-4</v>
      </c>
    </row>
    <row r="424" spans="1:10" x14ac:dyDescent="0.25">
      <c r="A424" s="21">
        <f t="shared" si="36"/>
        <v>4</v>
      </c>
      <c r="B424" s="22">
        <v>415</v>
      </c>
      <c r="D424" s="66">
        <f>VLOOKUP(A424&amp;"_"&amp;B424,Gaussian!A:F,4,0)</f>
        <v>0.30075062279660503</v>
      </c>
      <c r="E424" s="34">
        <f>VLOOKUP(A424&amp;"_"&amp;B424,Gaussian!A:F,5,0)</f>
        <v>0.30087956491898199</v>
      </c>
      <c r="F424" s="66">
        <f t="shared" si="38"/>
        <v>-8.0161090984442518E-2</v>
      </c>
      <c r="G424" s="46">
        <f t="shared" si="39"/>
        <v>4.5074308570632708E-2</v>
      </c>
      <c r="H424" s="46">
        <f t="shared" si="40"/>
        <v>3.9274177137483655</v>
      </c>
      <c r="I424" s="46">
        <f t="shared" si="41"/>
        <v>-1.7659593804150509</v>
      </c>
      <c r="J424" s="46">
        <f t="shared" si="37"/>
        <v>5.8570548337458304E-4</v>
      </c>
    </row>
    <row r="425" spans="1:10" x14ac:dyDescent="0.25">
      <c r="A425" s="21">
        <f t="shared" si="36"/>
        <v>4</v>
      </c>
      <c r="B425" s="22">
        <v>416</v>
      </c>
      <c r="D425" s="66">
        <f>VLOOKUP(A425&amp;"_"&amp;B425,Gaussian!A:F,4,0)</f>
        <v>-0.377639339371032</v>
      </c>
      <c r="E425" s="34">
        <f>VLOOKUP(A425&amp;"_"&amp;B425,Gaussian!A:F,5,0)</f>
        <v>-0.37706007717797801</v>
      </c>
      <c r="F425" s="66">
        <f t="shared" si="38"/>
        <v>-8.0858927905764211E-2</v>
      </c>
      <c r="G425" s="46">
        <f t="shared" si="39"/>
        <v>4.5693953077412967E-2</v>
      </c>
      <c r="H425" s="46">
        <f t="shared" si="40"/>
        <v>3.9517266870438528</v>
      </c>
      <c r="I425" s="46">
        <f t="shared" si="41"/>
        <v>-1.7850600203772051</v>
      </c>
      <c r="J425" s="46">
        <f t="shared" si="37"/>
        <v>5.8596657554451195E-4</v>
      </c>
    </row>
    <row r="426" spans="1:10" x14ac:dyDescent="0.25">
      <c r="A426" s="21">
        <f t="shared" si="36"/>
        <v>4</v>
      </c>
      <c r="B426" s="22">
        <v>417</v>
      </c>
      <c r="D426" s="66">
        <f>VLOOKUP(A426&amp;"_"&amp;B426,Gaussian!A:F,4,0)</f>
        <v>1.2560005234561999</v>
      </c>
      <c r="E426" s="34">
        <f>VLOOKUP(A426&amp;"_"&amp;B426,Gaussian!A:F,5,0)</f>
        <v>1.2567244182980599</v>
      </c>
      <c r="F426" s="66">
        <f t="shared" si="38"/>
        <v>-7.960069991359367E-2</v>
      </c>
      <c r="G426" s="46">
        <f t="shared" si="39"/>
        <v>4.4357706281466916E-2</v>
      </c>
      <c r="H426" s="46">
        <f t="shared" si="40"/>
        <v>3.9270770819302121</v>
      </c>
      <c r="I426" s="46">
        <f t="shared" si="41"/>
        <v>-1.7552020819302312</v>
      </c>
      <c r="J426" s="46">
        <f t="shared" si="37"/>
        <v>5.8622593288915113E-4</v>
      </c>
    </row>
    <row r="427" spans="1:10" x14ac:dyDescent="0.25">
      <c r="A427" s="21">
        <f t="shared" si="36"/>
        <v>4</v>
      </c>
      <c r="B427" s="22">
        <v>418</v>
      </c>
      <c r="D427" s="66">
        <f>VLOOKUP(A427&amp;"_"&amp;B427,Gaussian!A:F,4,0)</f>
        <v>-1.5676390282219601</v>
      </c>
      <c r="E427" s="34">
        <f>VLOOKUP(A427&amp;"_"&amp;B427,Gaussian!A:F,5,0)</f>
        <v>-1.56789939830786</v>
      </c>
      <c r="F427" s="66">
        <f t="shared" si="38"/>
        <v>-8.305518199149349E-2</v>
      </c>
      <c r="G427" s="46">
        <f t="shared" si="39"/>
        <v>4.7734343164009235E-2</v>
      </c>
      <c r="H427" s="46">
        <f t="shared" si="40"/>
        <v>4.0203252786368475</v>
      </c>
      <c r="I427" s="46">
        <f t="shared" si="41"/>
        <v>-1.8432419453035329</v>
      </c>
      <c r="J427" s="46">
        <f t="shared" si="37"/>
        <v>5.8648356693553601E-4</v>
      </c>
    </row>
    <row r="428" spans="1:10" x14ac:dyDescent="0.25">
      <c r="A428" s="21">
        <f t="shared" si="36"/>
        <v>4</v>
      </c>
      <c r="B428" s="22">
        <v>419</v>
      </c>
      <c r="D428" s="66">
        <f>VLOOKUP(A428&amp;"_"&amp;B428,Gaussian!A:F,4,0)</f>
        <v>-0.86111239988655197</v>
      </c>
      <c r="E428" s="34">
        <f>VLOOKUP(A428&amp;"_"&amp;B428,Gaussian!A:F,5,0)</f>
        <v>-0.86035302192146601</v>
      </c>
      <c r="F428" s="66">
        <f t="shared" si="38"/>
        <v>-7.8357795541444744E-2</v>
      </c>
      <c r="G428" s="46">
        <f t="shared" si="39"/>
        <v>4.2959285120857699E-2</v>
      </c>
      <c r="H428" s="46">
        <f t="shared" si="40"/>
        <v>3.9097948434365004</v>
      </c>
      <c r="I428" s="46">
        <f t="shared" si="41"/>
        <v>-1.7275031767698521</v>
      </c>
      <c r="J428" s="46">
        <f t="shared" si="37"/>
        <v>5.8673948913411111E-4</v>
      </c>
    </row>
    <row r="429" spans="1:10" x14ac:dyDescent="0.25">
      <c r="A429" s="21">
        <f t="shared" si="36"/>
        <v>4</v>
      </c>
      <c r="B429" s="22">
        <v>420</v>
      </c>
      <c r="D429" s="66">
        <f>VLOOKUP(A429&amp;"_"&amp;B429,Gaussian!A:F,4,0)</f>
        <v>0.38594340043307201</v>
      </c>
      <c r="E429" s="34">
        <f>VLOOKUP(A429&amp;"_"&amp;B429,Gaussian!A:F,5,0)</f>
        <v>0.38591770565332201</v>
      </c>
      <c r="F429" s="66">
        <f t="shared" si="38"/>
        <v>-7.5715194413165807E-2</v>
      </c>
      <c r="G429" s="46">
        <f t="shared" si="39"/>
        <v>4.0239185991790119E-2</v>
      </c>
      <c r="H429" s="46">
        <f t="shared" si="40"/>
        <v>3.8502535756185385</v>
      </c>
      <c r="I429" s="46">
        <f t="shared" si="41"/>
        <v>-1.6627535756185572</v>
      </c>
      <c r="J429" s="46">
        <f t="shared" si="37"/>
        <v>5.8699371085923883E-4</v>
      </c>
    </row>
    <row r="430" spans="1:10" x14ac:dyDescent="0.25">
      <c r="A430" s="21">
        <f t="shared" si="36"/>
        <v>4</v>
      </c>
      <c r="B430" s="22">
        <v>421</v>
      </c>
      <c r="D430" s="66">
        <f>VLOOKUP(A430&amp;"_"&amp;B430,Gaussian!A:F,4,0)</f>
        <v>-0.77840586665371703</v>
      </c>
      <c r="E430" s="34">
        <f>VLOOKUP(A430&amp;"_"&amp;B430,Gaussian!A:F,5,0)</f>
        <v>-0.77654996894108197</v>
      </c>
      <c r="F430" s="66">
        <f t="shared" si="38"/>
        <v>-7.6673115346515233E-2</v>
      </c>
      <c r="G430" s="46">
        <f t="shared" si="39"/>
        <v>4.1119782502985057E-2</v>
      </c>
      <c r="H430" s="46">
        <f t="shared" si="40"/>
        <v>3.8807108080517043</v>
      </c>
      <c r="I430" s="46">
        <f t="shared" si="41"/>
        <v>-1.6880024747183897</v>
      </c>
      <c r="J430" s="46">
        <f t="shared" si="37"/>
        <v>5.8724624340970399E-4</v>
      </c>
    </row>
    <row r="431" spans="1:10" x14ac:dyDescent="0.25">
      <c r="A431" s="21">
        <f t="shared" si="36"/>
        <v>4</v>
      </c>
      <c r="B431" s="22">
        <v>422</v>
      </c>
      <c r="D431" s="66">
        <f>VLOOKUP(A431&amp;"_"&amp;B431,Gaussian!A:F,4,0)</f>
        <v>-1.5179117815512</v>
      </c>
      <c r="E431" s="34">
        <f>VLOOKUP(A431&amp;"_"&amp;B431,Gaussian!A:F,5,0)</f>
        <v>-1.5170251580637799</v>
      </c>
      <c r="F431" s="66">
        <f t="shared" si="38"/>
        <v>-7.4277720445581993E-2</v>
      </c>
      <c r="G431" s="46">
        <f t="shared" si="39"/>
        <v>3.8647236741149463E-2</v>
      </c>
      <c r="H431" s="46">
        <f t="shared" si="40"/>
        <v>3.8271383701369572</v>
      </c>
      <c r="I431" s="46">
        <f t="shared" si="41"/>
        <v>-1.6292217034703096</v>
      </c>
      <c r="J431" s="46">
        <f t="shared" si="37"/>
        <v>5.8749709800921715E-4</v>
      </c>
    </row>
    <row r="432" spans="1:10" x14ac:dyDescent="0.25">
      <c r="A432" s="21">
        <f t="shared" si="36"/>
        <v>4</v>
      </c>
      <c r="B432" s="22">
        <v>423</v>
      </c>
      <c r="D432" s="66">
        <f>VLOOKUP(A432&amp;"_"&amp;B432,Gaussian!A:F,4,0)</f>
        <v>0.55768944184666103</v>
      </c>
      <c r="E432" s="34">
        <f>VLOOKUP(A432&amp;"_"&amp;B432,Gaussian!A:F,5,0)</f>
        <v>0.55779346957653397</v>
      </c>
      <c r="F432" s="66">
        <f t="shared" si="38"/>
        <v>-6.9756328422883124E-2</v>
      </c>
      <c r="G432" s="46">
        <f t="shared" si="39"/>
        <v>3.4048867397753702E-2</v>
      </c>
      <c r="H432" s="46">
        <f t="shared" si="40"/>
        <v>3.7201966898430374</v>
      </c>
      <c r="I432" s="46">
        <f t="shared" si="41"/>
        <v>-1.5170716898430567</v>
      </c>
      <c r="J432" s="46">
        <f t="shared" si="37"/>
        <v>5.8774628580691285E-4</v>
      </c>
    </row>
    <row r="433" spans="1:10" x14ac:dyDescent="0.25">
      <c r="A433" s="21">
        <f t="shared" si="36"/>
        <v>4</v>
      </c>
      <c r="B433" s="22">
        <v>424</v>
      </c>
      <c r="D433" s="66">
        <f>VLOOKUP(A433&amp;"_"&amp;B433,Gaussian!A:F,4,0)</f>
        <v>-1.43087202094928</v>
      </c>
      <c r="E433" s="34">
        <f>VLOOKUP(A433&amp;"_"&amp;B433,Gaussian!A:F,5,0)</f>
        <v>-1.4290451039644601</v>
      </c>
      <c r="F433" s="66">
        <f t="shared" si="38"/>
        <v>-7.1229540781006753E-2</v>
      </c>
      <c r="G433" s="46">
        <f t="shared" si="39"/>
        <v>3.5445275950711362E-2</v>
      </c>
      <c r="H433" s="46">
        <f t="shared" si="40"/>
        <v>3.7630486251815016</v>
      </c>
      <c r="I433" s="46">
        <f t="shared" si="41"/>
        <v>-1.5547152918481877</v>
      </c>
      <c r="J433" s="46">
        <f t="shared" si="37"/>
        <v>5.8799381787784561E-4</v>
      </c>
    </row>
    <row r="434" spans="1:10" x14ac:dyDescent="0.25">
      <c r="A434" s="21">
        <f t="shared" si="36"/>
        <v>4</v>
      </c>
      <c r="B434" s="22">
        <v>425</v>
      </c>
      <c r="D434" s="66">
        <f>VLOOKUP(A434&amp;"_"&amp;B434,Gaussian!A:F,4,0)</f>
        <v>-0.29844370930617298</v>
      </c>
      <c r="E434" s="34">
        <f>VLOOKUP(A434&amp;"_"&amp;B434,Gaussian!A:F,5,0)</f>
        <v>-0.29838702536143902</v>
      </c>
      <c r="F434" s="66">
        <f t="shared" si="38"/>
        <v>-6.6971928648117726E-2</v>
      </c>
      <c r="G434" s="46">
        <f t="shared" si="39"/>
        <v>3.11110334999216E-2</v>
      </c>
      <c r="H434" s="46">
        <f t="shared" si="40"/>
        <v>3.6623884985392969</v>
      </c>
      <c r="I434" s="46">
        <f t="shared" si="41"/>
        <v>-1.4488468318726495</v>
      </c>
      <c r="J434" s="46">
        <f t="shared" si="37"/>
        <v>5.8823970522348134E-4</v>
      </c>
    </row>
    <row r="435" spans="1:10" x14ac:dyDescent="0.25">
      <c r="A435" s="21">
        <f t="shared" si="36"/>
        <v>4</v>
      </c>
      <c r="B435" s="22">
        <v>426</v>
      </c>
      <c r="D435" s="66">
        <f>VLOOKUP(A435&amp;"_"&amp;B435,Gaussian!A:F,4,0)</f>
        <v>1.27760663081864</v>
      </c>
      <c r="E435" s="34">
        <f>VLOOKUP(A435&amp;"_"&amp;B435,Gaussian!A:F,5,0)</f>
        <v>1.2775283063948499</v>
      </c>
      <c r="F435" s="66">
        <f t="shared" si="38"/>
        <v>-6.5987022102217102E-2</v>
      </c>
      <c r="G435" s="46">
        <f t="shared" si="39"/>
        <v>3.004967009156502E-2</v>
      </c>
      <c r="H435" s="46">
        <f t="shared" si="40"/>
        <v>3.6434543457177297</v>
      </c>
      <c r="I435" s="46">
        <f t="shared" si="41"/>
        <v>-1.4247043457177491</v>
      </c>
      <c r="J435" s="46">
        <f t="shared" si="37"/>
        <v>5.8848395877218697E-4</v>
      </c>
    </row>
    <row r="436" spans="1:10" x14ac:dyDescent="0.25">
      <c r="A436" s="21">
        <f t="shared" si="36"/>
        <v>4</v>
      </c>
      <c r="B436" s="22">
        <v>427</v>
      </c>
      <c r="D436" s="66">
        <f>VLOOKUP(A436&amp;"_"&amp;B436,Gaussian!A:F,4,0)</f>
        <v>1.16047289597234</v>
      </c>
      <c r="E436" s="34">
        <f>VLOOKUP(A436&amp;"_"&amp;B436,Gaussian!A:F,5,0)</f>
        <v>1.1593719595480501</v>
      </c>
      <c r="F436" s="66">
        <f t="shared" si="38"/>
        <v>-6.95471377174951E-2</v>
      </c>
      <c r="G436" s="46">
        <f t="shared" si="39"/>
        <v>3.3533502264492587E-2</v>
      </c>
      <c r="H436" s="46">
        <f t="shared" si="40"/>
        <v>3.7382618289120955</v>
      </c>
      <c r="I436" s="46">
        <f t="shared" si="41"/>
        <v>-1.5143034955787813</v>
      </c>
      <c r="J436" s="46">
        <f t="shared" si="37"/>
        <v>5.8872658937971617E-4</v>
      </c>
    </row>
    <row r="437" spans="1:10" x14ac:dyDescent="0.25">
      <c r="A437" s="21">
        <f t="shared" si="36"/>
        <v>4</v>
      </c>
      <c r="B437" s="22">
        <v>428</v>
      </c>
      <c r="D437" s="66">
        <f>VLOOKUP(A437&amp;"_"&amp;B437,Gaussian!A:F,4,0)</f>
        <v>-0.21939838178899199</v>
      </c>
      <c r="E437" s="34">
        <f>VLOOKUP(A437&amp;"_"&amp;B437,Gaussian!A:F,5,0)</f>
        <v>-0.22113601675255001</v>
      </c>
      <c r="F437" s="66">
        <f t="shared" si="38"/>
        <v>-7.2754925971880158E-2</v>
      </c>
      <c r="G437" s="46">
        <f t="shared" si="39"/>
        <v>3.6665180457810621E-2</v>
      </c>
      <c r="H437" s="46">
        <f t="shared" si="40"/>
        <v>3.8246159129383739</v>
      </c>
      <c r="I437" s="46">
        <f t="shared" si="41"/>
        <v>-1.5954492462717265</v>
      </c>
      <c r="J437" s="46">
        <f t="shared" si="37"/>
        <v>5.8896760782969112E-4</v>
      </c>
    </row>
    <row r="438" spans="1:10" x14ac:dyDescent="0.25">
      <c r="A438" s="21">
        <f t="shared" si="36"/>
        <v>4</v>
      </c>
      <c r="B438" s="22">
        <v>429</v>
      </c>
      <c r="D438" s="66">
        <f>VLOOKUP(A438&amp;"_"&amp;B438,Gaussian!A:F,4,0)</f>
        <v>0.364154406681793</v>
      </c>
      <c r="E438" s="34">
        <f>VLOOKUP(A438&amp;"_"&amp;B438,Gaussian!A:F,5,0)</f>
        <v>0.36607707500438602</v>
      </c>
      <c r="F438" s="66">
        <f t="shared" si="38"/>
        <v>-7.1973528867101413E-2</v>
      </c>
      <c r="G438" s="46">
        <f t="shared" si="39"/>
        <v>3.5807846630978676E-2</v>
      </c>
      <c r="H438" s="46">
        <f t="shared" si="40"/>
        <v>3.8113863652568352</v>
      </c>
      <c r="I438" s="46">
        <f t="shared" si="41"/>
        <v>-1.5770113652568545</v>
      </c>
      <c r="J438" s="46">
        <f t="shared" si="37"/>
        <v>5.8920702483408294E-4</v>
      </c>
    </row>
    <row r="439" spans="1:10" x14ac:dyDescent="0.25">
      <c r="A439" s="21">
        <f t="shared" si="36"/>
        <v>4</v>
      </c>
      <c r="B439" s="22">
        <v>430</v>
      </c>
      <c r="D439" s="66">
        <f>VLOOKUP(A439&amp;"_"&amp;B439,Gaussian!A:F,4,0)</f>
        <v>-0.54434972212363497</v>
      </c>
      <c r="E439" s="34">
        <f>VLOOKUP(A439&amp;"_"&amp;B439,Gaussian!A:F,5,0)</f>
        <v>-0.54508882942128201</v>
      </c>
      <c r="F439" s="66">
        <f t="shared" si="38"/>
        <v>-7.288708865959187E-2</v>
      </c>
      <c r="G439" s="46">
        <f t="shared" si="39"/>
        <v>3.6645642994747978E-2</v>
      </c>
      <c r="H439" s="46">
        <f t="shared" si="40"/>
        <v>3.8402711125140421</v>
      </c>
      <c r="I439" s="46">
        <f t="shared" si="41"/>
        <v>-1.6006877791807279</v>
      </c>
      <c r="J439" s="46">
        <f t="shared" si="37"/>
        <v>5.894448510336865E-4</v>
      </c>
    </row>
    <row r="440" spans="1:10" x14ac:dyDescent="0.25">
      <c r="A440" s="21">
        <f t="shared" si="36"/>
        <v>4</v>
      </c>
      <c r="B440" s="22">
        <v>431</v>
      </c>
      <c r="D440" s="66">
        <f>VLOOKUP(A440&amp;"_"&amp;B440,Gaussian!A:F,4,0)</f>
        <v>-1.32886575846792</v>
      </c>
      <c r="E440" s="34">
        <f>VLOOKUP(A440&amp;"_"&amp;B440,Gaussian!A:F,5,0)</f>
        <v>-1.32922957586491</v>
      </c>
      <c r="F440" s="66">
        <f t="shared" si="38"/>
        <v>-7.1171716127919837E-2</v>
      </c>
      <c r="G440" s="46">
        <f t="shared" si="39"/>
        <v>3.4854680278627863E-2</v>
      </c>
      <c r="H440" s="46">
        <f t="shared" si="40"/>
        <v>3.8035902218555364</v>
      </c>
      <c r="I440" s="46">
        <f t="shared" si="41"/>
        <v>-1.5587985551888888</v>
      </c>
      <c r="J440" s="46">
        <f t="shared" si="37"/>
        <v>5.8968109699859459E-4</v>
      </c>
    </row>
    <row r="441" spans="1:10" x14ac:dyDescent="0.25">
      <c r="A441" s="21">
        <f t="shared" si="36"/>
        <v>4</v>
      </c>
      <c r="B441" s="22">
        <v>432</v>
      </c>
      <c r="D441" s="66">
        <f>VLOOKUP(A441&amp;"_"&amp;B441,Gaussian!A:F,4,0)</f>
        <v>-0.39885884313432302</v>
      </c>
      <c r="E441" s="34">
        <f>VLOOKUP(A441&amp;"_"&amp;B441,Gaussian!A:F,5,0)</f>
        <v>-0.39968136009560801</v>
      </c>
      <c r="F441" s="66">
        <f t="shared" si="38"/>
        <v>-6.7202239272477399E-2</v>
      </c>
      <c r="G441" s="46">
        <f t="shared" si="39"/>
        <v>3.0809786430608912E-2</v>
      </c>
      <c r="H441" s="46">
        <f t="shared" si="40"/>
        <v>3.7102917631011616</v>
      </c>
      <c r="I441" s="46">
        <f t="shared" si="41"/>
        <v>-1.4602917631011807</v>
      </c>
      <c r="J441" s="46">
        <f t="shared" si="37"/>
        <v>5.8991577322866642E-4</v>
      </c>
    </row>
    <row r="442" spans="1:10" x14ac:dyDescent="0.25">
      <c r="A442" s="21">
        <f t="shared" si="36"/>
        <v>4</v>
      </c>
      <c r="B442" s="22">
        <v>433</v>
      </c>
      <c r="D442" s="66">
        <f>VLOOKUP(A442&amp;"_"&amp;B442,Gaussian!A:F,4,0)</f>
        <v>-1.29665935940893</v>
      </c>
      <c r="E442" s="34">
        <f>VLOOKUP(A442&amp;"_"&amp;B442,Gaussian!A:F,5,0)</f>
        <v>-1.29609080513603</v>
      </c>
      <c r="F442" s="66">
        <f t="shared" si="38"/>
        <v>-6.5924919373399657E-2</v>
      </c>
      <c r="G442" s="46">
        <f t="shared" si="39"/>
        <v>2.9457222675116558E-2</v>
      </c>
      <c r="H442" s="46">
        <f t="shared" si="40"/>
        <v>3.6841107722112949</v>
      </c>
      <c r="I442" s="46">
        <f t="shared" si="41"/>
        <v>-1.428902438877981</v>
      </c>
      <c r="J442" s="46">
        <f t="shared" si="37"/>
        <v>5.9014889015399552E-4</v>
      </c>
    </row>
    <row r="443" spans="1:10" x14ac:dyDescent="0.25">
      <c r="A443" s="21">
        <f t="shared" si="36"/>
        <v>4</v>
      </c>
      <c r="B443" s="22">
        <v>434</v>
      </c>
      <c r="D443" s="66">
        <f>VLOOKUP(A443&amp;"_"&amp;B443,Gaussian!A:F,4,0)</f>
        <v>1.32309618566618</v>
      </c>
      <c r="E443" s="34">
        <f>VLOOKUP(A443&amp;"_"&amp;B443,Gaussian!A:F,5,0)</f>
        <v>1.3233740775636</v>
      </c>
      <c r="F443" s="66">
        <f t="shared" si="38"/>
        <v>-6.206848447391064E-2</v>
      </c>
      <c r="G443" s="46">
        <f t="shared" si="39"/>
        <v>2.5525716996391237E-2</v>
      </c>
      <c r="H443" s="46">
        <f t="shared" si="40"/>
        <v>3.5931366101027122</v>
      </c>
      <c r="I443" s="46">
        <f t="shared" si="41"/>
        <v>-1.332719943436065</v>
      </c>
      <c r="J443" s="46">
        <f t="shared" si="37"/>
        <v>5.9038045813537235E-4</v>
      </c>
    </row>
    <row r="444" spans="1:10" x14ac:dyDescent="0.25">
      <c r="A444" s="21">
        <f t="shared" si="36"/>
        <v>4</v>
      </c>
      <c r="B444" s="22">
        <v>435</v>
      </c>
      <c r="D444" s="66">
        <f>VLOOKUP(A444&amp;"_"&amp;B444,Gaussian!A:F,4,0)</f>
        <v>-0.28336320843511797</v>
      </c>
      <c r="E444" s="34">
        <f>VLOOKUP(A444&amp;"_"&amp;B444,Gaussian!A:F,5,0)</f>
        <v>-0.285341218456653</v>
      </c>
      <c r="F444" s="66">
        <f t="shared" si="38"/>
        <v>-6.5774079714805866E-2</v>
      </c>
      <c r="G444" s="46">
        <f t="shared" si="39"/>
        <v>2.9156414473004759E-2</v>
      </c>
      <c r="H444" s="46">
        <f t="shared" si="40"/>
        <v>3.6912270191391459</v>
      </c>
      <c r="I444" s="46">
        <f t="shared" si="41"/>
        <v>-1.4256020191391654</v>
      </c>
      <c r="J444" s="46">
        <f t="shared" si="37"/>
        <v>5.9061048746474553E-4</v>
      </c>
    </row>
    <row r="445" spans="1:10" x14ac:dyDescent="0.25">
      <c r="A445" s="21">
        <f t="shared" si="36"/>
        <v>4</v>
      </c>
      <c r="B445" s="22">
        <v>436</v>
      </c>
      <c r="D445" s="66">
        <f>VLOOKUP(A445&amp;"_"&amp;B445,Gaussian!A:F,4,0)</f>
        <v>-1.6479290276183201</v>
      </c>
      <c r="E445" s="34">
        <f>VLOOKUP(A445&amp;"_"&amp;B445,Gaussian!A:F,5,0)</f>
        <v>-1.6473558049485699</v>
      </c>
      <c r="F445" s="66">
        <f t="shared" si="38"/>
        <v>-6.4831149832251689E-2</v>
      </c>
      <c r="G445" s="46">
        <f t="shared" si="39"/>
        <v>2.8138759775693325E-2</v>
      </c>
      <c r="H445" s="46">
        <f t="shared" si="40"/>
        <v>3.6733812077222558</v>
      </c>
      <c r="I445" s="46">
        <f t="shared" si="41"/>
        <v>-1.4025478743889421</v>
      </c>
      <c r="J445" s="46">
        <f t="shared" si="37"/>
        <v>5.9083898836567836E-4</v>
      </c>
    </row>
    <row r="446" spans="1:10" x14ac:dyDescent="0.25">
      <c r="A446" s="21">
        <f t="shared" si="36"/>
        <v>4</v>
      </c>
      <c r="B446" s="22">
        <v>437</v>
      </c>
      <c r="D446" s="66">
        <f>VLOOKUP(A446&amp;"_"&amp;B446,Gaussian!A:F,4,0)</f>
        <v>0.31276507848817803</v>
      </c>
      <c r="E446" s="34">
        <f>VLOOKUP(A446&amp;"_"&amp;B446,Gaussian!A:F,5,0)</f>
        <v>0.310970210950133</v>
      </c>
      <c r="F446" s="66">
        <f t="shared" si="38"/>
        <v>-5.9966142172871086E-2</v>
      </c>
      <c r="G446" s="46">
        <f t="shared" si="39"/>
        <v>2.3199200182476613E-2</v>
      </c>
      <c r="H446" s="46">
        <f t="shared" si="40"/>
        <v>3.5570563409263181</v>
      </c>
      <c r="I446" s="46">
        <f t="shared" si="41"/>
        <v>-1.2810146742596711</v>
      </c>
      <c r="J446" s="46">
        <f t="shared" si="37"/>
        <v>5.9106597099380434E-4</v>
      </c>
    </row>
    <row r="447" spans="1:10" x14ac:dyDescent="0.25">
      <c r="A447" s="21">
        <f t="shared" si="36"/>
        <v>4</v>
      </c>
      <c r="B447" s="22">
        <v>438</v>
      </c>
      <c r="D447" s="66">
        <f>VLOOKUP(A447&amp;"_"&amp;B447,Gaussian!A:F,4,0)</f>
        <v>1.16099439746263</v>
      </c>
      <c r="E447" s="34">
        <f>VLOOKUP(A447&amp;"_"&amp;B447,Gaussian!A:F,5,0)</f>
        <v>1.1586648000194</v>
      </c>
      <c r="F447" s="66">
        <f t="shared" si="38"/>
        <v>-6.0761153184448323E-2</v>
      </c>
      <c r="G447" s="46">
        <f t="shared" si="39"/>
        <v>2.3919832069395564E-2</v>
      </c>
      <c r="H447" s="46">
        <f t="shared" si="40"/>
        <v>3.5822323828752678</v>
      </c>
      <c r="I447" s="46">
        <f t="shared" si="41"/>
        <v>-1.3009823828752873</v>
      </c>
      <c r="J447" s="46">
        <f t="shared" si="37"/>
        <v>5.9129144543727753E-4</v>
      </c>
    </row>
    <row r="448" spans="1:10" x14ac:dyDescent="0.25">
      <c r="A448" s="21">
        <f t="shared" si="36"/>
        <v>4</v>
      </c>
      <c r="B448" s="22">
        <v>439</v>
      </c>
      <c r="D448" s="66">
        <f>VLOOKUP(A448&amp;"_"&amp;B448,Gaussian!A:F,4,0)</f>
        <v>0.454374068277907</v>
      </c>
      <c r="E448" s="34">
        <f>VLOOKUP(A448&amp;"_"&amp;B448,Gaussian!A:F,5,0)</f>
        <v>0.45409514456473998</v>
      </c>
      <c r="F448" s="66">
        <f t="shared" si="38"/>
        <v>-6.3996566645149688E-2</v>
      </c>
      <c r="G448" s="46">
        <f t="shared" si="39"/>
        <v>2.7081039139765943E-2</v>
      </c>
      <c r="H448" s="46">
        <f t="shared" si="40"/>
        <v>3.6686241030297713</v>
      </c>
      <c r="I448" s="46">
        <f t="shared" si="41"/>
        <v>-1.3821657696964578</v>
      </c>
      <c r="J448" s="46">
        <f t="shared" si="37"/>
        <v>5.9151542171722129E-4</v>
      </c>
    </row>
    <row r="449" spans="1:10" x14ac:dyDescent="0.25">
      <c r="A449" s="21">
        <f t="shared" si="36"/>
        <v>4</v>
      </c>
      <c r="B449" s="22">
        <v>440</v>
      </c>
      <c r="D449" s="66">
        <f>VLOOKUP(A449&amp;"_"&amp;B449,Gaussian!A:F,4,0)</f>
        <v>0.31951719491841901</v>
      </c>
      <c r="E449" s="34">
        <f>VLOOKUP(A449&amp;"_"&amp;B449,Gaussian!A:F,5,0)</f>
        <v>0.32029653211961401</v>
      </c>
      <c r="F449" s="66">
        <f t="shared" si="38"/>
        <v>-6.5190718249795637E-2</v>
      </c>
      <c r="G449" s="46">
        <f t="shared" si="39"/>
        <v>2.8201157010483039E-2</v>
      </c>
      <c r="H449" s="46">
        <f t="shared" si="40"/>
        <v>3.704019893525567</v>
      </c>
      <c r="I449" s="46">
        <f t="shared" si="41"/>
        <v>-1.4123532268589205</v>
      </c>
      <c r="J449" s="46">
        <f t="shared" si="37"/>
        <v>5.9173790978817411E-4</v>
      </c>
    </row>
    <row r="450" spans="1:10" x14ac:dyDescent="0.25">
      <c r="A450" s="21">
        <f t="shared" si="36"/>
        <v>4</v>
      </c>
      <c r="B450" s="22">
        <v>441</v>
      </c>
      <c r="D450" s="66">
        <f>VLOOKUP(A450&amp;"_"&amp;B450,Gaussian!A:F,4,0)</f>
        <v>0.45807118747963699</v>
      </c>
      <c r="E450" s="34">
        <f>VLOOKUP(A450&amp;"_"&amp;B450,Gaussian!A:F,5,0)</f>
        <v>0.45828641271308201</v>
      </c>
      <c r="F450" s="66">
        <f t="shared" si="38"/>
        <v>-6.5995332393445405E-2</v>
      </c>
      <c r="G450" s="46">
        <f t="shared" si="39"/>
        <v>2.8931909995638633E-2</v>
      </c>
      <c r="H450" s="46">
        <f t="shared" si="40"/>
        <v>3.7296832275043417</v>
      </c>
      <c r="I450" s="46">
        <f t="shared" si="41"/>
        <v>-1.4328082275043617</v>
      </c>
      <c r="J450" s="46">
        <f t="shared" si="37"/>
        <v>5.91958919538531E-4</v>
      </c>
    </row>
    <row r="451" spans="1:10" x14ac:dyDescent="0.25">
      <c r="A451" s="21">
        <f t="shared" si="36"/>
        <v>4</v>
      </c>
      <c r="B451" s="22">
        <v>442</v>
      </c>
      <c r="D451" s="66">
        <f>VLOOKUP(A451&amp;"_"&amp;B451,Gaussian!A:F,4,0)</f>
        <v>1.68254024396483</v>
      </c>
      <c r="E451" s="34">
        <f>VLOOKUP(A451&amp;"_"&amp;B451,Gaussian!A:F,5,0)</f>
        <v>1.6839997299296099</v>
      </c>
      <c r="F451" s="66">
        <f t="shared" si="38"/>
        <v>-6.7194985096901388E-2</v>
      </c>
      <c r="G451" s="46">
        <f t="shared" si="39"/>
        <v>3.0057874032057386E-2</v>
      </c>
      <c r="H451" s="46">
        <f t="shared" si="40"/>
        <v>3.7653458345959305</v>
      </c>
      <c r="I451" s="46">
        <f t="shared" si="41"/>
        <v>-1.4632625012626175</v>
      </c>
      <c r="J451" s="46">
        <f t="shared" si="37"/>
        <v>5.921784607909841E-4</v>
      </c>
    </row>
    <row r="452" spans="1:10" x14ac:dyDescent="0.25">
      <c r="A452" s="21">
        <f t="shared" si="36"/>
        <v>4</v>
      </c>
      <c r="B452" s="22">
        <v>443</v>
      </c>
      <c r="D452" s="66">
        <f>VLOOKUP(A452&amp;"_"&amp;B452,Gaussian!A:F,4,0)</f>
        <v>-1.2203104447469399</v>
      </c>
      <c r="E452" s="34">
        <f>VLOOKUP(A452&amp;"_"&amp;B452,Gaussian!A:F,5,0)</f>
        <v>-1.2198451620348001</v>
      </c>
      <c r="F452" s="66">
        <f t="shared" si="38"/>
        <v>-7.1923122557749256E-2</v>
      </c>
      <c r="G452" s="46">
        <f t="shared" si="39"/>
        <v>3.4712495230368817E-2</v>
      </c>
      <c r="H452" s="46">
        <f t="shared" si="40"/>
        <v>3.8893768841095313</v>
      </c>
      <c r="I452" s="46">
        <f t="shared" si="41"/>
        <v>-1.5820852174428848</v>
      </c>
      <c r="J452" s="46">
        <f t="shared" si="37"/>
        <v>5.9239654330295864E-4</v>
      </c>
    </row>
    <row r="453" spans="1:10" x14ac:dyDescent="0.25">
      <c r="A453" s="21">
        <f t="shared" si="36"/>
        <v>4</v>
      </c>
      <c r="B453" s="22">
        <v>444</v>
      </c>
      <c r="D453" s="66">
        <f>VLOOKUP(A453&amp;"_"&amp;B453,Gaussian!A:F,4,0)</f>
        <v>-0.84952971843431302</v>
      </c>
      <c r="E453" s="34">
        <f>VLOOKUP(A453&amp;"_"&amp;B453,Gaussian!A:F,5,0)</f>
        <v>-0.85015589569761496</v>
      </c>
      <c r="F453" s="66">
        <f t="shared" si="38"/>
        <v>-6.8266835559473382E-2</v>
      </c>
      <c r="G453" s="46">
        <f t="shared" si="39"/>
        <v>3.0982864284154258E-2</v>
      </c>
      <c r="H453" s="46">
        <f t="shared" si="40"/>
        <v>3.8039127303050031</v>
      </c>
      <c r="I453" s="46">
        <f t="shared" si="41"/>
        <v>-1.4914127303050233</v>
      </c>
      <c r="J453" s="46">
        <f t="shared" si="37"/>
        <v>5.9261317676704639E-4</v>
      </c>
    </row>
    <row r="454" spans="1:10" x14ac:dyDescent="0.25">
      <c r="A454" s="21">
        <f t="shared" si="36"/>
        <v>4</v>
      </c>
      <c r="B454" s="22">
        <v>445</v>
      </c>
      <c r="D454" s="66">
        <f>VLOOKUP(A454&amp;"_"&amp;B454,Gaussian!A:F,4,0)</f>
        <v>-1.20563410300862</v>
      </c>
      <c r="E454" s="34">
        <f>VLOOKUP(A454&amp;"_"&amp;B454,Gaussian!A:F,5,0)</f>
        <v>-1.2044413995943699</v>
      </c>
      <c r="F454" s="66">
        <f t="shared" si="38"/>
        <v>-6.5688176606660653E-2</v>
      </c>
      <c r="G454" s="46">
        <f t="shared" si="39"/>
        <v>2.8331033605181966E-2</v>
      </c>
      <c r="H454" s="46">
        <f t="shared" si="40"/>
        <v>3.7452073705188398</v>
      </c>
      <c r="I454" s="46">
        <f t="shared" si="41"/>
        <v>-1.427499037185527</v>
      </c>
      <c r="J454" s="46">
        <f t="shared" si="37"/>
        <v>5.92828370811437E-4</v>
      </c>
    </row>
    <row r="455" spans="1:10" x14ac:dyDescent="0.25">
      <c r="A455" s="21">
        <f t="shared" si="36"/>
        <v>4</v>
      </c>
      <c r="B455" s="22">
        <v>446</v>
      </c>
      <c r="D455" s="66">
        <f>VLOOKUP(A455&amp;"_"&amp;B455,Gaussian!A:F,4,0)</f>
        <v>-4.2146983307082102E-2</v>
      </c>
      <c r="E455" s="34">
        <f>VLOOKUP(A455&amp;"_"&amp;B455,Gaussian!A:F,5,0)</f>
        <v>-4.2468825002459402E-2</v>
      </c>
      <c r="F455" s="66">
        <f t="shared" si="38"/>
        <v>-6.2097102597148797E-2</v>
      </c>
      <c r="G455" s="46">
        <f t="shared" si="39"/>
        <v>2.4666959995586532E-2</v>
      </c>
      <c r="H455" s="46">
        <f t="shared" si="40"/>
        <v>3.660802390445979</v>
      </c>
      <c r="I455" s="46">
        <f t="shared" si="41"/>
        <v>-1.3378857237793327</v>
      </c>
      <c r="J455" s="46">
        <f t="shared" si="37"/>
        <v>5.9304213500034576E-4</v>
      </c>
    </row>
    <row r="456" spans="1:10" x14ac:dyDescent="0.25">
      <c r="A456" s="21">
        <f t="shared" si="36"/>
        <v>4</v>
      </c>
      <c r="B456" s="22">
        <v>447</v>
      </c>
      <c r="D456" s="66">
        <f>VLOOKUP(A456&amp;"_"&amp;B456,Gaussian!A:F,4,0)</f>
        <v>-0.45075195488727499</v>
      </c>
      <c r="E456" s="34">
        <f>VLOOKUP(A456&amp;"_"&amp;B456,Gaussian!A:F,5,0)</f>
        <v>-0.45136574864149998</v>
      </c>
      <c r="F456" s="66">
        <f t="shared" si="38"/>
        <v>-6.1866757463148021E-2</v>
      </c>
      <c r="G456" s="46">
        <f t="shared" si="39"/>
        <v>2.436378728902136E-2</v>
      </c>
      <c r="H456" s="46">
        <f t="shared" si="40"/>
        <v>3.6603648605929111</v>
      </c>
      <c r="I456" s="46">
        <f t="shared" si="41"/>
        <v>-1.3322398605929315</v>
      </c>
      <c r="J456" s="46">
        <f t="shared" si="37"/>
        <v>5.9325447883443844E-4</v>
      </c>
    </row>
    <row r="457" spans="1:10" x14ac:dyDescent="0.25">
      <c r="A457" s="21">
        <f t="shared" ref="A457:A520" si="42">iteration</f>
        <v>4</v>
      </c>
      <c r="B457" s="22">
        <v>448</v>
      </c>
      <c r="D457" s="66">
        <f>VLOOKUP(A457&amp;"_"&amp;B457,Gaussian!A:F,4,0)</f>
        <v>-1.13621354941346E-2</v>
      </c>
      <c r="E457" s="34">
        <f>VLOOKUP(A457&amp;"_"&amp;B457,Gaussian!A:F,5,0)</f>
        <v>-1.29071326909513E-2</v>
      </c>
      <c r="F457" s="66">
        <f t="shared" si="38"/>
        <v>-6.0458794914062523E-2</v>
      </c>
      <c r="G457" s="46">
        <f t="shared" si="39"/>
        <v>2.2883169093510691E-2</v>
      </c>
      <c r="H457" s="46">
        <f t="shared" si="40"/>
        <v>3.6304388069480877</v>
      </c>
      <c r="I457" s="46">
        <f t="shared" si="41"/>
        <v>-1.2971054736147749</v>
      </c>
      <c r="J457" s="46">
        <f t="shared" ref="J457:J520" si="43">sigma*sigma/4/alpha*(1-EXP(-2*alpha*delta*B457))</f>
        <v>5.934654117512537E-4</v>
      </c>
    </row>
    <row r="458" spans="1:10" x14ac:dyDescent="0.25">
      <c r="A458" s="21">
        <f t="shared" si="42"/>
        <v>4</v>
      </c>
      <c r="B458" s="22">
        <v>449</v>
      </c>
      <c r="D458" s="66">
        <f>VLOOKUP(A458&amp;"_"&amp;B458,Gaussian!A:F,4,0)</f>
        <v>0.14329749393618799</v>
      </c>
      <c r="E458" s="34">
        <f>VLOOKUP(A458&amp;"_"&amp;B458,Gaussian!A:F,5,0)</f>
        <v>0.14339461475040699</v>
      </c>
      <c r="F458" s="66">
        <f t="shared" ref="F458:F521" si="44">F457*EXP(-alpha*delta)-SQRT(2*$B$1)*E457-sigma*sigma/2/alpha/alpha*(1-EXP(-alpha*delta))*(1-EXP(-2*alpha*B457*delta)*EXP(-alpha*delta))</f>
        <v>-6.0319167132027507E-2</v>
      </c>
      <c r="G458" s="46">
        <f t="shared" ref="G458:G521" si="45">G457*EXP(-alpha*delta)+SQRT(2*$B$1)*E457-sigma*sigma/2/alpha/alpha*(1-EXP(-alpha*delta))*(1-EXP(-2*alpha*B457*delta)*EXP(-alpha*delta))</f>
        <v>2.2671057487017005E-2</v>
      </c>
      <c r="H458" s="46">
        <f t="shared" ref="H458:H521" si="46">H457+sigma*sigma/2/alpha/alpha*delta+sigma/alpha*SQRT(delta)*D457</f>
        <v>3.6322229821164909</v>
      </c>
      <c r="I458" s="46">
        <f t="shared" ref="I458:I521" si="47">I457+sigma*sigma/2/alpha/alpha*delta-sigma/alpha*SQRT(delta)*D457</f>
        <v>-1.2936813154498448</v>
      </c>
      <c r="J458" s="46">
        <f t="shared" si="43"/>
        <v>5.936749431256225E-4</v>
      </c>
    </row>
    <row r="459" spans="1:10" x14ac:dyDescent="0.25">
      <c r="A459" s="21">
        <f t="shared" si="42"/>
        <v>4</v>
      </c>
      <c r="B459" s="22">
        <v>450</v>
      </c>
      <c r="D459" s="66">
        <f>VLOOKUP(A459&amp;"_"&amp;B459,Gaussian!A:F,4,0)</f>
        <v>2.4293916324541899E-2</v>
      </c>
      <c r="E459" s="34">
        <f>VLOOKUP(A459&amp;"_"&amp;B459,Gaussian!A:F,5,0)</f>
        <v>2.4207287259749001E-2</v>
      </c>
      <c r="F459" s="66">
        <f t="shared" si="44"/>
        <v>-6.0630492064900066E-2</v>
      </c>
      <c r="G459" s="46">
        <f t="shared" si="45"/>
        <v>2.2910070310461966E-2</v>
      </c>
      <c r="H459" s="46">
        <f t="shared" si="46"/>
        <v>3.6451687546204394</v>
      </c>
      <c r="I459" s="46">
        <f t="shared" si="47"/>
        <v>-1.3014187546204601</v>
      </c>
      <c r="J459" s="46">
        <f t="shared" si="43"/>
        <v>5.9388308227008508E-4</v>
      </c>
    </row>
    <row r="460" spans="1:10" x14ac:dyDescent="0.25">
      <c r="A460" s="21">
        <f t="shared" si="42"/>
        <v>4</v>
      </c>
      <c r="B460" s="22">
        <v>451</v>
      </c>
      <c r="D460" s="66">
        <f>VLOOKUP(A460&amp;"_"&amp;B460,Gaussian!A:F,4,0)</f>
        <v>0.980628013189909</v>
      </c>
      <c r="E460" s="34">
        <f>VLOOKUP(A460&amp;"_"&amp;B460,Gaussian!A:F,5,0)</f>
        <v>0.98017868622784499</v>
      </c>
      <c r="F460" s="66">
        <f t="shared" si="44"/>
        <v>-6.0597323959110341E-2</v>
      </c>
      <c r="G460" s="46">
        <f t="shared" si="45"/>
        <v>2.2804761700607447E-2</v>
      </c>
      <c r="H460" s="46">
        <f t="shared" si="46"/>
        <v>3.6495261836783115</v>
      </c>
      <c r="I460" s="46">
        <f t="shared" si="47"/>
        <v>-1.3005678503449989</v>
      </c>
      <c r="J460" s="46">
        <f t="shared" si="43"/>
        <v>5.9408983843530405E-4</v>
      </c>
    </row>
    <row r="461" spans="1:10" x14ac:dyDescent="0.25">
      <c r="A461" s="21">
        <f t="shared" si="42"/>
        <v>4</v>
      </c>
      <c r="B461" s="22">
        <v>452</v>
      </c>
      <c r="D461" s="66">
        <f>VLOOKUP(A461&amp;"_"&amp;B461,Gaussian!A:F,4,0)</f>
        <v>-0.24435700290922299</v>
      </c>
      <c r="E461" s="34">
        <f>VLOOKUP(A461&amp;"_"&amp;B461,Gaussian!A:F,5,0)</f>
        <v>-0.24482934467150699</v>
      </c>
      <c r="F461" s="66">
        <f t="shared" si="44"/>
        <v>-6.3319359201941094E-2</v>
      </c>
      <c r="G461" s="46">
        <f t="shared" si="45"/>
        <v>2.5454827932364733E-2</v>
      </c>
      <c r="H461" s="46">
        <f t="shared" si="46"/>
        <v>3.7229010812687382</v>
      </c>
      <c r="I461" s="46">
        <f t="shared" si="47"/>
        <v>-1.3687344146020923</v>
      </c>
      <c r="J461" s="46">
        <f t="shared" si="43"/>
        <v>5.9429522081047657E-4</v>
      </c>
    </row>
    <row r="462" spans="1:10" x14ac:dyDescent="0.25">
      <c r="A462" s="21">
        <f t="shared" si="42"/>
        <v>4</v>
      </c>
      <c r="B462" s="22">
        <v>453</v>
      </c>
      <c r="D462" s="66">
        <f>VLOOKUP(A462&amp;"_"&amp;B462,Gaussian!A:F,4,0)</f>
        <v>0.81934821691647697</v>
      </c>
      <c r="E462" s="34">
        <f>VLOOKUP(A462&amp;"_"&amp;B462,Gaussian!A:F,5,0)</f>
        <v>0.819712905451494</v>
      </c>
      <c r="F462" s="66">
        <f t="shared" si="44"/>
        <v>-6.2501962222234364E-2</v>
      </c>
      <c r="G462" s="46">
        <f t="shared" si="45"/>
        <v>2.456563331953051E-2</v>
      </c>
      <c r="H462" s="46">
        <f t="shared" si="46"/>
        <v>3.7078703002594033</v>
      </c>
      <c r="I462" s="46">
        <f t="shared" si="47"/>
        <v>-1.3484953002594244</v>
      </c>
      <c r="J462" s="46">
        <f t="shared" si="43"/>
        <v>5.9449923852374184E-4</v>
      </c>
    </row>
    <row r="463" spans="1:10" x14ac:dyDescent="0.25">
      <c r="A463" s="21">
        <f t="shared" si="42"/>
        <v>4</v>
      </c>
      <c r="B463" s="22">
        <v>454</v>
      </c>
      <c r="D463" s="66">
        <f>VLOOKUP(A463&amp;"_"&amp;B463,Gaussian!A:F,4,0)</f>
        <v>-0.16594973495343801</v>
      </c>
      <c r="E463" s="34">
        <f>VLOOKUP(A463&amp;"_"&amp;B463,Gaussian!A:F,5,0)</f>
        <v>-0.164839444940753</v>
      </c>
      <c r="F463" s="66">
        <f t="shared" si="44"/>
        <v>-6.4755273295000249E-2</v>
      </c>
      <c r="G463" s="46">
        <f t="shared" si="45"/>
        <v>2.6747318019424857E-2</v>
      </c>
      <c r="H463" s="46">
        <f t="shared" si="46"/>
        <v>3.7696058311256659</v>
      </c>
      <c r="I463" s="46">
        <f t="shared" si="47"/>
        <v>-1.4050224977923538</v>
      </c>
      <c r="J463" s="46">
        <f t="shared" si="43"/>
        <v>5.9470190064258763E-4</v>
      </c>
    </row>
    <row r="464" spans="1:10" x14ac:dyDescent="0.25">
      <c r="A464" s="21">
        <f t="shared" si="42"/>
        <v>4</v>
      </c>
      <c r="B464" s="22">
        <v>455</v>
      </c>
      <c r="D464" s="66">
        <f>VLOOKUP(A464&amp;"_"&amp;B464,Gaussian!A:F,4,0)</f>
        <v>0.36098833268189701</v>
      </c>
      <c r="E464" s="34">
        <f>VLOOKUP(A464&amp;"_"&amp;B464,Gaussian!A:F,5,0)</f>
        <v>0.36209422216312798</v>
      </c>
      <c r="F464" s="66">
        <f t="shared" si="44"/>
        <v>-6.4163691978484233E-2</v>
      </c>
      <c r="G464" s="46">
        <f t="shared" si="45"/>
        <v>2.6084281469987463E-2</v>
      </c>
      <c r="H464" s="46">
        <f t="shared" si="46"/>
        <v>3.7602336072739182</v>
      </c>
      <c r="I464" s="46">
        <f t="shared" si="47"/>
        <v>-1.3904419406072728</v>
      </c>
      <c r="J464" s="46">
        <f t="shared" si="43"/>
        <v>5.9490321617425225E-4</v>
      </c>
    </row>
    <row r="465" spans="1:10" x14ac:dyDescent="0.25">
      <c r="A465" s="21">
        <f t="shared" si="42"/>
        <v>4</v>
      </c>
      <c r="B465" s="22">
        <v>456</v>
      </c>
      <c r="D465" s="66">
        <f>VLOOKUP(A465&amp;"_"&amp;B465,Gaussian!A:F,4,0)</f>
        <v>-2.51478964313895</v>
      </c>
      <c r="E465" s="34">
        <f>VLOOKUP(A465&amp;"_"&amp;B465,Gaussian!A:F,5,0)</f>
        <v>-2.5145020464444601</v>
      </c>
      <c r="F465" s="66">
        <f t="shared" si="44"/>
        <v>-6.5092707481592751E-2</v>
      </c>
      <c r="G465" s="46">
        <f t="shared" si="45"/>
        <v>2.6942012757231869E-2</v>
      </c>
      <c r="H465" s="46">
        <f t="shared" si="46"/>
        <v>3.7888898628216108</v>
      </c>
      <c r="I465" s="46">
        <f t="shared" si="47"/>
        <v>-1.4138898628216319</v>
      </c>
      <c r="J465" s="46">
        <f t="shared" si="43"/>
        <v>5.9510319406612605E-4</v>
      </c>
    </row>
    <row r="466" spans="1:10" x14ac:dyDescent="0.25">
      <c r="A466" s="21">
        <f t="shared" si="42"/>
        <v>4</v>
      </c>
      <c r="B466" s="22">
        <v>457</v>
      </c>
      <c r="D466" s="66">
        <f>VLOOKUP(A466&amp;"_"&amp;B466,Gaussian!A:F,4,0)</f>
        <v>0.48860188947587302</v>
      </c>
      <c r="E466" s="34">
        <f>VLOOKUP(A466&amp;"_"&amp;B466,Gaussian!A:F,5,0)</f>
        <v>0.48963894606382502</v>
      </c>
      <c r="F466" s="66">
        <f t="shared" si="44"/>
        <v>-5.7728467262298529E-2</v>
      </c>
      <c r="G466" s="46">
        <f t="shared" si="45"/>
        <v>1.9506659213679292E-2</v>
      </c>
      <c r="H466" s="46">
        <f t="shared" si="46"/>
        <v>3.6100047198105827</v>
      </c>
      <c r="I466" s="46">
        <f t="shared" si="47"/>
        <v>-1.2297963864772707</v>
      </c>
      <c r="J466" s="46">
        <f t="shared" si="43"/>
        <v>5.9530184320614815E-4</v>
      </c>
    </row>
    <row r="467" spans="1:10" x14ac:dyDescent="0.25">
      <c r="A467" s="21">
        <f t="shared" si="42"/>
        <v>4</v>
      </c>
      <c r="B467" s="22">
        <v>458</v>
      </c>
      <c r="D467" s="66">
        <f>VLOOKUP(A467&amp;"_"&amp;B467,Gaussian!A:F,4,0)</f>
        <v>5.6955950898228698E-2</v>
      </c>
      <c r="E467" s="34">
        <f>VLOOKUP(A467&amp;"_"&amp;B467,Gaussian!A:F,5,0)</f>
        <v>5.6033491031727299E-2</v>
      </c>
      <c r="F467" s="66">
        <f t="shared" si="44"/>
        <v>-5.9046541014401967E-2</v>
      </c>
      <c r="G467" s="46">
        <f t="shared" si="45"/>
        <v>2.0753790405148211E-2</v>
      </c>
      <c r="H467" s="46">
        <f t="shared" si="46"/>
        <v>3.6478706905291811</v>
      </c>
      <c r="I467" s="46">
        <f t="shared" si="47"/>
        <v>-1.2624540238625359</v>
      </c>
      <c r="J467" s="46">
        <f t="shared" si="43"/>
        <v>5.9549917242320189E-4</v>
      </c>
    </row>
    <row r="468" spans="1:10" x14ac:dyDescent="0.25">
      <c r="A468" s="21">
        <f t="shared" si="42"/>
        <v>4</v>
      </c>
      <c r="B468" s="22">
        <v>459</v>
      </c>
      <c r="D468" s="66">
        <f>VLOOKUP(A468&amp;"_"&amp;B468,Gaussian!A:F,4,0)</f>
        <v>-1.42468855623923</v>
      </c>
      <c r="E468" s="34">
        <f>VLOOKUP(A468&amp;"_"&amp;B468,Gaussian!A:F,5,0)</f>
        <v>-1.4240126416513501</v>
      </c>
      <c r="F468" s="66">
        <f t="shared" si="44"/>
        <v>-5.9110633385731338E-2</v>
      </c>
      <c r="G468" s="46">
        <f t="shared" si="45"/>
        <v>2.0747110848982606E-2</v>
      </c>
      <c r="H468" s="46">
        <f t="shared" si="46"/>
        <v>3.654585298893728</v>
      </c>
      <c r="I468" s="46">
        <f t="shared" si="47"/>
        <v>-1.2639602988937495</v>
      </c>
      <c r="J468" s="46">
        <f t="shared" si="43"/>
        <v>5.9569519048750721E-4</v>
      </c>
    </row>
    <row r="469" spans="1:10" x14ac:dyDescent="0.25">
      <c r="A469" s="21">
        <f t="shared" si="42"/>
        <v>4</v>
      </c>
      <c r="B469" s="22">
        <v>460</v>
      </c>
      <c r="D469" s="66">
        <f>VLOOKUP(A469&amp;"_"&amp;B469,Gaussian!A:F,4,0)</f>
        <v>0.76229618116268305</v>
      </c>
      <c r="E469" s="34">
        <f>VLOOKUP(A469&amp;"_"&amp;B469,Gaussian!A:F,5,0)</f>
        <v>0.76374715316263697</v>
      </c>
      <c r="F469" s="66">
        <f t="shared" si="44"/>
        <v>-5.4909130807714222E-2</v>
      </c>
      <c r="G469" s="46">
        <f t="shared" si="45"/>
        <v>1.6475006843651149E-2</v>
      </c>
      <c r="H469" s="46">
        <f t="shared" si="46"/>
        <v>3.554371425378382</v>
      </c>
      <c r="I469" s="46">
        <f t="shared" si="47"/>
        <v>-1.1585380920450705</v>
      </c>
      <c r="J469" s="46">
        <f t="shared" si="43"/>
        <v>5.9588990611101039E-4</v>
      </c>
    </row>
    <row r="470" spans="1:10" x14ac:dyDescent="0.25">
      <c r="A470" s="21">
        <f t="shared" si="42"/>
        <v>4</v>
      </c>
      <c r="B470" s="22">
        <v>461</v>
      </c>
      <c r="D470" s="66">
        <f>VLOOKUP(A470&amp;"_"&amp;B470,Gaussian!A:F,4,0)</f>
        <v>-0.38882286695777901</v>
      </c>
      <c r="E470" s="34">
        <f>VLOOKUP(A470&amp;"_"&amp;B470,Gaussian!A:F,5,0)</f>
        <v>-0.38911880137437699</v>
      </c>
      <c r="F470" s="66">
        <f t="shared" si="44"/>
        <v>-5.7026649486001224E-2</v>
      </c>
      <c r="G470" s="46">
        <f t="shared" si="45"/>
        <v>1.8522094459398491E-2</v>
      </c>
      <c r="H470" s="46">
        <f t="shared" si="46"/>
        <v>3.6119895802196109</v>
      </c>
      <c r="I470" s="46">
        <f t="shared" si="47"/>
        <v>-1.2109479135529662</v>
      </c>
      <c r="J470" s="46">
        <f t="shared" si="43"/>
        <v>5.9608332794777112E-4</v>
      </c>
    </row>
    <row r="471" spans="1:10" x14ac:dyDescent="0.25">
      <c r="A471" s="21">
        <f t="shared" si="42"/>
        <v>4</v>
      </c>
      <c r="B471" s="22">
        <v>462</v>
      </c>
      <c r="D471" s="66">
        <f>VLOOKUP(A471&amp;"_"&amp;B471,Gaussian!A:F,4,0)</f>
        <v>1.6050699811367499</v>
      </c>
      <c r="E471" s="34">
        <f>VLOOKUP(A471&amp;"_"&amp;B471,Gaussian!A:F,5,0)</f>
        <v>1.6030161218674499</v>
      </c>
      <c r="F471" s="66">
        <f t="shared" si="44"/>
        <v>-5.5814655282691882E-2</v>
      </c>
      <c r="G471" s="46">
        <f t="shared" si="45"/>
        <v>1.7239839420498532E-2</v>
      </c>
      <c r="H471" s="46">
        <f t="shared" si="46"/>
        <v>3.586532873523133</v>
      </c>
      <c r="I471" s="46">
        <f t="shared" si="47"/>
        <v>-1.180282873523155</v>
      </c>
      <c r="J471" s="46">
        <f t="shared" si="43"/>
        <v>5.9627546459434743E-4</v>
      </c>
    </row>
    <row r="472" spans="1:10" x14ac:dyDescent="0.25">
      <c r="A472" s="21">
        <f t="shared" si="42"/>
        <v>4</v>
      </c>
      <c r="B472" s="22">
        <v>463</v>
      </c>
      <c r="D472" s="66">
        <f>VLOOKUP(A472&amp;"_"&amp;B472,Gaussian!A:F,4,0)</f>
        <v>-1.1578205403497901</v>
      </c>
      <c r="E472" s="34">
        <f>VLOOKUP(A472&amp;"_"&amp;B472,Gaussian!A:F,5,0)</f>
        <v>-1.15688849464137</v>
      </c>
      <c r="F472" s="66">
        <f t="shared" si="44"/>
        <v>-6.0347953003400068E-2</v>
      </c>
      <c r="G472" s="46">
        <f t="shared" si="45"/>
        <v>2.1703046392346916E-2</v>
      </c>
      <c r="H472" s="46">
        <f t="shared" si="46"/>
        <v>3.704972988399486</v>
      </c>
      <c r="I472" s="46">
        <f t="shared" si="47"/>
        <v>-1.2935146550661745</v>
      </c>
      <c r="J472" s="46">
        <f t="shared" si="43"/>
        <v>5.9646632459017725E-4</v>
      </c>
    </row>
    <row r="473" spans="1:10" x14ac:dyDescent="0.25">
      <c r="A473" s="21">
        <f t="shared" si="42"/>
        <v>4</v>
      </c>
      <c r="B473" s="22">
        <v>464</v>
      </c>
      <c r="D473" s="66">
        <f>VLOOKUP(A473&amp;"_"&amp;B473,Gaussian!A:F,4,0)</f>
        <v>-0.843212150097161</v>
      </c>
      <c r="E473" s="34">
        <f>VLOOKUP(A473&amp;"_"&amp;B473,Gaussian!A:F,5,0)</f>
        <v>-0.84173938674828397</v>
      </c>
      <c r="F473" s="66">
        <f t="shared" si="44"/>
        <v>-5.6912298346908981E-2</v>
      </c>
      <c r="G473" s="46">
        <f t="shared" si="45"/>
        <v>1.8197470931142958E-2</v>
      </c>
      <c r="H473" s="46">
        <f t="shared" si="46"/>
        <v>3.6240186549856239</v>
      </c>
      <c r="I473" s="46">
        <f t="shared" si="47"/>
        <v>-1.2073519883189792</v>
      </c>
      <c r="J473" s="46">
        <f t="shared" si="43"/>
        <v>5.9665591641795874E-4</v>
      </c>
    </row>
    <row r="474" spans="1:10" x14ac:dyDescent="0.25">
      <c r="A474" s="21">
        <f t="shared" si="42"/>
        <v>4</v>
      </c>
      <c r="B474" s="22">
        <v>465</v>
      </c>
      <c r="D474" s="66">
        <f>VLOOKUP(A474&amp;"_"&amp;B474,Gaussian!A:F,4,0)</f>
        <v>4.5807730855850499E-2</v>
      </c>
      <c r="E474" s="34">
        <f>VLOOKUP(A474&amp;"_"&amp;B474,Gaussian!A:F,5,0)</f>
        <v>4.4992754734419403E-2</v>
      </c>
      <c r="F474" s="66">
        <f t="shared" si="44"/>
        <v>-5.4396351201226885E-2</v>
      </c>
      <c r="G474" s="46">
        <f t="shared" si="45"/>
        <v>1.5611772779972067E-2</v>
      </c>
      <c r="H474" s="46">
        <f t="shared" si="46"/>
        <v>3.5657692264219705</v>
      </c>
      <c r="I474" s="46">
        <f t="shared" si="47"/>
        <v>-1.1438942264219925</v>
      </c>
      <c r="J474" s="46">
        <f t="shared" si="43"/>
        <v>5.968442485040264E-4</v>
      </c>
    </row>
    <row r="475" spans="1:10" x14ac:dyDescent="0.25">
      <c r="A475" s="21">
        <f t="shared" si="42"/>
        <v>4</v>
      </c>
      <c r="B475" s="22">
        <v>466</v>
      </c>
      <c r="D475" s="66">
        <f>VLOOKUP(A475&amp;"_"&amp;B475,Gaussian!A:F,4,0)</f>
        <v>-1.41548221092111</v>
      </c>
      <c r="E475" s="34">
        <f>VLOOKUP(A475&amp;"_"&amp;B475,Gaussian!A:F,5,0)</f>
        <v>-1.4163704707740099</v>
      </c>
      <c r="F475" s="66">
        <f t="shared" si="44"/>
        <v>-5.4444322646607909E-2</v>
      </c>
      <c r="G475" s="46">
        <f t="shared" si="45"/>
        <v>1.5590162871852999E-2</v>
      </c>
      <c r="H475" s="46">
        <f t="shared" si="46"/>
        <v>3.5716792813062108</v>
      </c>
      <c r="I475" s="46">
        <f t="shared" si="47"/>
        <v>-1.1445959479728995</v>
      </c>
      <c r="J475" s="46">
        <f t="shared" si="43"/>
        <v>5.9703132921872621E-4</v>
      </c>
    </row>
    <row r="476" spans="1:10" x14ac:dyDescent="0.25">
      <c r="A476" s="21">
        <f t="shared" si="42"/>
        <v>4</v>
      </c>
      <c r="B476" s="22">
        <v>467</v>
      </c>
      <c r="D476" s="66">
        <f>VLOOKUP(A476&amp;"_"&amp;B476,Gaussian!A:F,4,0)</f>
        <v>-0.18003968290476999</v>
      </c>
      <c r="E476" s="34">
        <f>VLOOKUP(A476&amp;"_"&amp;B476,Gaussian!A:F,5,0)</f>
        <v>-0.179547210786343</v>
      </c>
      <c r="F476" s="66">
        <f t="shared" si="44"/>
        <v>-5.0280594451444775E-2</v>
      </c>
      <c r="G476" s="46">
        <f t="shared" si="45"/>
        <v>1.1357022825656886E-2</v>
      </c>
      <c r="H476" s="46">
        <f t="shared" si="46"/>
        <v>3.4721298185343237</v>
      </c>
      <c r="I476" s="46">
        <f t="shared" si="47"/>
        <v>-1.0398381518676791</v>
      </c>
      <c r="J476" s="46">
        <f t="shared" si="43"/>
        <v>5.9721716687678738E-4</v>
      </c>
    </row>
    <row r="477" spans="1:10" x14ac:dyDescent="0.25">
      <c r="A477" s="21">
        <f t="shared" si="42"/>
        <v>4</v>
      </c>
      <c r="B477" s="22">
        <v>468</v>
      </c>
      <c r="D477" s="66">
        <f>VLOOKUP(A477&amp;"_"&amp;B477,Gaussian!A:F,4,0)</f>
        <v>-1.6983268653580701</v>
      </c>
      <c r="E477" s="34">
        <f>VLOOKUP(A477&amp;"_"&amp;B477,Gaussian!A:F,5,0)</f>
        <v>-1.69954809934561</v>
      </c>
      <c r="F477" s="66">
        <f t="shared" si="44"/>
        <v>-4.9695211860945984E-2</v>
      </c>
      <c r="G477" s="46">
        <f t="shared" si="45"/>
        <v>1.0702397734810449E-2</v>
      </c>
      <c r="H477" s="46">
        <f t="shared" si="46"/>
        <v>3.4617407402772549</v>
      </c>
      <c r="I477" s="46">
        <f t="shared" si="47"/>
        <v>-1.0242407402772769</v>
      </c>
      <c r="J477" s="46">
        <f t="shared" si="43"/>
        <v>5.97401769737692E-4</v>
      </c>
    </row>
    <row r="478" spans="1:10" x14ac:dyDescent="0.25">
      <c r="A478" s="21">
        <f t="shared" si="42"/>
        <v>4</v>
      </c>
      <c r="B478" s="22">
        <v>469</v>
      </c>
      <c r="D478" s="66">
        <f>VLOOKUP(A478&amp;"_"&amp;B478,Gaussian!A:F,4,0)</f>
        <v>0.85439309182057399</v>
      </c>
      <c r="E478" s="34">
        <f>VLOOKUP(A478&amp;"_"&amp;B478,Gaussian!A:F,5,0)</f>
        <v>0.85481396112516705</v>
      </c>
      <c r="F478" s="66">
        <f t="shared" si="44"/>
        <v>-4.4731246260789385E-2</v>
      </c>
      <c r="G478" s="46">
        <f t="shared" si="45"/>
        <v>5.6693588309754206E-3</v>
      </c>
      <c r="H478" s="46">
        <f t="shared" si="46"/>
        <v>3.3417787228331144</v>
      </c>
      <c r="I478" s="46">
        <f t="shared" si="47"/>
        <v>-0.89907038949980322</v>
      </c>
      <c r="J478" s="46">
        <f t="shared" si="43"/>
        <v>5.9758514600604198E-4</v>
      </c>
    </row>
    <row r="479" spans="1:10" x14ac:dyDescent="0.25">
      <c r="A479" s="21">
        <f t="shared" si="42"/>
        <v>4</v>
      </c>
      <c r="B479" s="22">
        <v>470</v>
      </c>
      <c r="D479" s="66">
        <f>VLOOKUP(A479&amp;"_"&amp;B479,Gaussian!A:F,4,0)</f>
        <v>0.995375775433465</v>
      </c>
      <c r="E479" s="34">
        <f>VLOOKUP(A479&amp;"_"&amp;B479,Gaussian!A:F,5,0)</f>
        <v>0.99539324679743801</v>
      </c>
      <c r="F479" s="66">
        <f t="shared" si="44"/>
        <v>-4.7145365563809272E-2</v>
      </c>
      <c r="G479" s="46">
        <f t="shared" si="45"/>
        <v>8.0145738707613021E-3</v>
      </c>
      <c r="H479" s="46">
        <f t="shared" si="46"/>
        <v>3.4060433996943265</v>
      </c>
      <c r="I479" s="46">
        <f t="shared" si="47"/>
        <v>-0.95812673302768225</v>
      </c>
      <c r="J479" s="46">
        <f t="shared" si="43"/>
        <v>5.9776730383192395E-4</v>
      </c>
    </row>
    <row r="480" spans="1:10" x14ac:dyDescent="0.25">
      <c r="A480" s="21">
        <f t="shared" si="42"/>
        <v>4</v>
      </c>
      <c r="B480" s="22">
        <v>471</v>
      </c>
      <c r="D480" s="66">
        <f>VLOOKUP(A480&amp;"_"&amp;B480,Gaussian!A:F,4,0)</f>
        <v>0.790888831777388</v>
      </c>
      <c r="E480" s="34">
        <f>VLOOKUP(A480&amp;"_"&amp;B480,Gaussian!A:F,5,0)</f>
        <v>0.79055581651138196</v>
      </c>
      <c r="F480" s="66">
        <f t="shared" si="44"/>
        <v>-4.9956623425779251E-2</v>
      </c>
      <c r="G480" s="46">
        <f t="shared" si="45"/>
        <v>1.0757096351533617E-2</v>
      </c>
      <c r="H480" s="46">
        <f t="shared" si="46"/>
        <v>3.480482625347411</v>
      </c>
      <c r="I480" s="46">
        <f t="shared" si="47"/>
        <v>-1.0273576253474335</v>
      </c>
      <c r="J480" s="46">
        <f t="shared" si="43"/>
        <v>5.9794825131127133E-4</v>
      </c>
    </row>
    <row r="481" spans="1:10" x14ac:dyDescent="0.25">
      <c r="A481" s="21">
        <f t="shared" si="42"/>
        <v>4</v>
      </c>
      <c r="B481" s="22">
        <v>472</v>
      </c>
      <c r="D481" s="66">
        <f>VLOOKUP(A481&amp;"_"&amp;B481,Gaussian!A:F,4,0)</f>
        <v>0.42707574267513598</v>
      </c>
      <c r="E481" s="34">
        <f>VLOOKUP(A481&amp;"_"&amp;B481,Gaussian!A:F,5,0)</f>
        <v>0.42788418223465702</v>
      </c>
      <c r="F481" s="66">
        <f t="shared" si="44"/>
        <v>-5.2168225466034293E-2</v>
      </c>
      <c r="G481" s="46">
        <f t="shared" si="45"/>
        <v>1.2900131732061242E-2</v>
      </c>
      <c r="H481" s="46">
        <f t="shared" si="46"/>
        <v>3.5401642770047954</v>
      </c>
      <c r="I481" s="46">
        <f t="shared" si="47"/>
        <v>-1.0818309436714846</v>
      </c>
      <c r="J481" s="46">
        <f t="shared" si="43"/>
        <v>5.9812799648622389E-4</v>
      </c>
    </row>
    <row r="482" spans="1:10" x14ac:dyDescent="0.25">
      <c r="A482" s="21">
        <f t="shared" si="42"/>
        <v>4</v>
      </c>
      <c r="B482" s="22">
        <v>473</v>
      </c>
      <c r="D482" s="66">
        <f>VLOOKUP(A482&amp;"_"&amp;B482,Gaussian!A:F,4,0)</f>
        <v>1.06407484483383</v>
      </c>
      <c r="E482" s="34">
        <f>VLOOKUP(A482&amp;"_"&amp;B482,Gaussian!A:F,5,0)</f>
        <v>1.0643651449626801</v>
      </c>
      <c r="F482" s="66">
        <f t="shared" si="44"/>
        <v>-5.3327297235926524E-2</v>
      </c>
      <c r="G482" s="46">
        <f t="shared" si="45"/>
        <v>1.3990805400997171E-2</v>
      </c>
      <c r="H482" s="46">
        <f t="shared" si="46"/>
        <v>3.5735899805461933</v>
      </c>
      <c r="I482" s="46">
        <f t="shared" si="47"/>
        <v>-1.1100483138795489</v>
      </c>
      <c r="J482" s="46">
        <f t="shared" si="43"/>
        <v>5.9830654734548594E-4</v>
      </c>
    </row>
    <row r="483" spans="1:10" x14ac:dyDescent="0.25">
      <c r="A483" s="21">
        <f t="shared" si="42"/>
        <v>4</v>
      </c>
      <c r="B483" s="22">
        <v>474</v>
      </c>
      <c r="D483" s="66">
        <f>VLOOKUP(A483&amp;"_"&amp;B483,Gaussian!A:F,4,0)</f>
        <v>1.56225283772975</v>
      </c>
      <c r="E483" s="34">
        <f>VLOOKUP(A483&amp;"_"&amp;B483,Gaussian!A:F,5,0)</f>
        <v>1.56158591962523</v>
      </c>
      <c r="F483" s="66">
        <f t="shared" si="44"/>
        <v>-5.6316845729729628E-2</v>
      </c>
      <c r="G483" s="46">
        <f t="shared" si="45"/>
        <v>1.691212418780777E-2</v>
      </c>
      <c r="H483" s="46">
        <f t="shared" si="46"/>
        <v>3.6529871344756999</v>
      </c>
      <c r="I483" s="46">
        <f t="shared" si="47"/>
        <v>-1.1842371344757223</v>
      </c>
      <c r="J483" s="46">
        <f t="shared" si="43"/>
        <v>5.9848391182468035E-4</v>
      </c>
    </row>
    <row r="484" spans="1:10" x14ac:dyDescent="0.25">
      <c r="A484" s="21">
        <f t="shared" si="42"/>
        <v>4</v>
      </c>
      <c r="B484" s="22">
        <v>475</v>
      </c>
      <c r="D484" s="66">
        <f>VLOOKUP(A484&amp;"_"&amp;B484,Gaussian!A:F,4,0)</f>
        <v>0.30347249029756301</v>
      </c>
      <c r="E484" s="34">
        <f>VLOOKUP(A484&amp;"_"&amp;B484,Gaussian!A:F,5,0)</f>
        <v>0.30356470838910898</v>
      </c>
      <c r="F484" s="66">
        <f t="shared" si="44"/>
        <v>-6.0729438870554778E-2</v>
      </c>
      <c r="G484" s="46">
        <f t="shared" si="45"/>
        <v>2.1256655848713335E-2</v>
      </c>
      <c r="H484" s="46">
        <f t="shared" si="46"/>
        <v>3.7683371881930574</v>
      </c>
      <c r="I484" s="46">
        <f t="shared" si="47"/>
        <v>-1.2943788548597466</v>
      </c>
      <c r="J484" s="46">
        <f t="shared" si="43"/>
        <v>5.9866009780670229E-4</v>
      </c>
    </row>
    <row r="485" spans="1:10" x14ac:dyDescent="0.25">
      <c r="A485" s="21">
        <f t="shared" si="42"/>
        <v>4</v>
      </c>
      <c r="B485" s="22">
        <v>476</v>
      </c>
      <c r="D485" s="66">
        <f>VLOOKUP(A485&amp;"_"&amp;B485,Gaussian!A:F,4,0)</f>
        <v>-0.28762893518987098</v>
      </c>
      <c r="E485" s="34">
        <f>VLOOKUP(A485&amp;"_"&amp;B485,Gaussian!A:F,5,0)</f>
        <v>-0.28616665689196302</v>
      </c>
      <c r="F485" s="66">
        <f t="shared" si="44"/>
        <v>-6.1501826907195828E-2</v>
      </c>
      <c r="G485" s="46">
        <f t="shared" si="45"/>
        <v>2.1961150463557667E-2</v>
      </c>
      <c r="H485" s="46">
        <f t="shared" si="46"/>
        <v>3.7928425953553417</v>
      </c>
      <c r="I485" s="46">
        <f t="shared" si="47"/>
        <v>-1.3136759286886979</v>
      </c>
      <c r="J485" s="46">
        <f t="shared" si="43"/>
        <v>5.9883511312206871E-4</v>
      </c>
    </row>
    <row r="486" spans="1:10" x14ac:dyDescent="0.25">
      <c r="A486" s="21">
        <f t="shared" si="42"/>
        <v>4</v>
      </c>
      <c r="B486" s="22">
        <v>477</v>
      </c>
      <c r="D486" s="66">
        <f>VLOOKUP(A486&amp;"_"&amp;B486,Gaussian!A:F,4,0)</f>
        <v>0.72930579604763202</v>
      </c>
      <c r="E486" s="34">
        <f>VLOOKUP(A486&amp;"_"&amp;B486,Gaussian!A:F,5,0)</f>
        <v>0.72750678825082604</v>
      </c>
      <c r="F486" s="66">
        <f t="shared" si="44"/>
        <v>-6.0572099224139649E-2</v>
      </c>
      <c r="G486" s="46">
        <f t="shared" si="45"/>
        <v>2.0963697245842683E-2</v>
      </c>
      <c r="H486" s="46">
        <f t="shared" si="46"/>
        <v>3.7746889316271837</v>
      </c>
      <c r="I486" s="46">
        <f t="shared" si="47"/>
        <v>-1.2903139316272065</v>
      </c>
      <c r="J486" s="46">
        <f t="shared" si="43"/>
        <v>5.9900896554926678E-4</v>
      </c>
    </row>
    <row r="487" spans="1:10" x14ac:dyDescent="0.25">
      <c r="A487" s="21">
        <f t="shared" si="42"/>
        <v>4</v>
      </c>
      <c r="B487" s="22">
        <v>478</v>
      </c>
      <c r="D487" s="66">
        <f>VLOOKUP(A487&amp;"_"&amp;B487,Gaussian!A:F,4,0)</f>
        <v>1.33569064955841</v>
      </c>
      <c r="E487" s="34">
        <f>VLOOKUP(A487&amp;"_"&amp;B487,Gaussian!A:F,5,0)</f>
        <v>1.3360903485662801</v>
      </c>
      <c r="F487" s="66">
        <f t="shared" si="44"/>
        <v>-6.2566847215220281E-2</v>
      </c>
      <c r="G487" s="46">
        <f t="shared" si="45"/>
        <v>2.289088741640654E-2</v>
      </c>
      <c r="H487" s="46">
        <f t="shared" si="46"/>
        <v>3.8299262105025571</v>
      </c>
      <c r="I487" s="46">
        <f t="shared" si="47"/>
        <v>-1.3403428771692467</v>
      </c>
      <c r="J487" s="46">
        <f t="shared" si="43"/>
        <v>5.9918166281509985E-4</v>
      </c>
    </row>
    <row r="488" spans="1:10" x14ac:dyDescent="0.25">
      <c r="A488" s="21">
        <f t="shared" si="42"/>
        <v>4</v>
      </c>
      <c r="B488" s="22">
        <v>479</v>
      </c>
      <c r="D488" s="66">
        <f>VLOOKUP(A488&amp;"_"&amp;B488,Gaussian!A:F,4,0)</f>
        <v>-0.58382401727305699</v>
      </c>
      <c r="E488" s="34">
        <f>VLOOKUP(A488&amp;"_"&amp;B488,Gaussian!A:F,5,0)</f>
        <v>-0.58392028056053802</v>
      </c>
      <c r="F488" s="66">
        <f t="shared" si="44"/>
        <v>-6.6308891180810375E-2</v>
      </c>
      <c r="G488" s="46">
        <f t="shared" si="45"/>
        <v>2.6565541100638971E-2</v>
      </c>
      <c r="H488" s="46">
        <f t="shared" si="46"/>
        <v>3.9289255466788005</v>
      </c>
      <c r="I488" s="46">
        <f t="shared" si="47"/>
        <v>-1.4341338800121568</v>
      </c>
      <c r="J488" s="46">
        <f t="shared" si="43"/>
        <v>5.9935321259503029E-4</v>
      </c>
    </row>
    <row r="489" spans="1:10" x14ac:dyDescent="0.25">
      <c r="A489" s="21">
        <f t="shared" si="42"/>
        <v>4</v>
      </c>
      <c r="B489" s="22">
        <v>480</v>
      </c>
      <c r="D489" s="66">
        <f>VLOOKUP(A489&amp;"_"&amp;B489,Gaussian!A:F,4,0)</f>
        <v>-0.40452272963710201</v>
      </c>
      <c r="E489" s="34">
        <f>VLOOKUP(A489&amp;"_"&amp;B489,Gaussian!A:F,5,0)</f>
        <v>-0.40479143832077902</v>
      </c>
      <c r="F489" s="66">
        <f t="shared" si="44"/>
        <v>-6.4505142451933895E-2</v>
      </c>
      <c r="G489" s="46">
        <f t="shared" si="45"/>
        <v>2.4694569452617606E-2</v>
      </c>
      <c r="H489" s="46">
        <f t="shared" si="46"/>
        <v>3.8893958441539711</v>
      </c>
      <c r="I489" s="46">
        <f t="shared" si="47"/>
        <v>-1.389395844153994</v>
      </c>
      <c r="J489" s="46">
        <f t="shared" si="43"/>
        <v>5.9952362251352112E-4</v>
      </c>
    </row>
    <row r="490" spans="1:10" x14ac:dyDescent="0.25">
      <c r="A490" s="21">
        <f t="shared" si="42"/>
        <v>4</v>
      </c>
      <c r="B490" s="22">
        <v>481</v>
      </c>
      <c r="D490" s="66">
        <f>VLOOKUP(A490&amp;"_"&amp;B490,Gaussian!A:F,4,0)</f>
        <v>-0.46424494911216102</v>
      </c>
      <c r="E490" s="34">
        <f>VLOOKUP(A490&amp;"_"&amp;B490,Gaussian!A:F,5,0)</f>
        <v>-0.46421202358296698</v>
      </c>
      <c r="F490" s="66">
        <f t="shared" si="44"/>
        <v>-6.3223664257316681E-2</v>
      </c>
      <c r="G490" s="46">
        <f t="shared" si="45"/>
        <v>2.3346035522181948E-2</v>
      </c>
      <c r="H490" s="46">
        <f t="shared" si="46"/>
        <v>3.8628060974644747</v>
      </c>
      <c r="I490" s="46">
        <f t="shared" si="47"/>
        <v>-1.3575977641311643</v>
      </c>
      <c r="J490" s="46">
        <f t="shared" si="43"/>
        <v>5.9969290014437438E-4</v>
      </c>
    </row>
    <row r="491" spans="1:10" x14ac:dyDescent="0.25">
      <c r="A491" s="21">
        <f t="shared" si="42"/>
        <v>4</v>
      </c>
      <c r="B491" s="22">
        <v>482</v>
      </c>
      <c r="D491" s="66">
        <f>VLOOKUP(A491&amp;"_"&amp;B491,Gaussian!A:F,4,0)</f>
        <v>0.65573771588365304</v>
      </c>
      <c r="E491" s="34">
        <f>VLOOKUP(A491&amp;"_"&amp;B491,Gaussian!A:F,5,0)</f>
        <v>0.65688965576259195</v>
      </c>
      <c r="F491" s="66">
        <f t="shared" si="44"/>
        <v>-6.1775231653773258E-2</v>
      </c>
      <c r="G491" s="46">
        <f t="shared" si="45"/>
        <v>2.1830714185343471E-2</v>
      </c>
      <c r="H491" s="46">
        <f t="shared" si="46"/>
        <v>3.8319062708386622</v>
      </c>
      <c r="I491" s="46">
        <f t="shared" si="47"/>
        <v>-1.3214896041720188</v>
      </c>
      <c r="J491" s="46">
        <f t="shared" si="43"/>
        <v>5.9986105301106834E-4</v>
      </c>
    </row>
    <row r="492" spans="1:10" x14ac:dyDescent="0.25">
      <c r="A492" s="21">
        <f t="shared" si="42"/>
        <v>4</v>
      </c>
      <c r="B492" s="22">
        <v>483</v>
      </c>
      <c r="D492" s="66">
        <f>VLOOKUP(A492&amp;"_"&amp;B492,Gaussian!A:F,4,0)</f>
        <v>-0.13829867235243001</v>
      </c>
      <c r="E492" s="34">
        <f>VLOOKUP(A492&amp;"_"&amp;B492,Gaussian!A:F,5,0)</f>
        <v>-0.13775794341389999</v>
      </c>
      <c r="F492" s="66">
        <f t="shared" si="44"/>
        <v>-6.3562602369578738E-2</v>
      </c>
      <c r="G492" s="46">
        <f t="shared" si="45"/>
        <v>2.3551362987680603E-2</v>
      </c>
      <c r="H492" s="46">
        <f t="shared" si="46"/>
        <v>3.8818342308532308</v>
      </c>
      <c r="I492" s="46">
        <f t="shared" si="47"/>
        <v>-1.3662092308532543</v>
      </c>
      <c r="J492" s="46">
        <f t="shared" si="43"/>
        <v>6.0002808858709128E-4</v>
      </c>
    </row>
    <row r="493" spans="1:10" x14ac:dyDescent="0.25">
      <c r="A493" s="21">
        <f t="shared" si="42"/>
        <v>4</v>
      </c>
      <c r="B493" s="22">
        <v>484</v>
      </c>
      <c r="D493" s="66">
        <f>VLOOKUP(A493&amp;"_"&amp;B493,Gaussian!A:F,4,0)</f>
        <v>1.1882540916544899</v>
      </c>
      <c r="E493" s="34">
        <f>VLOOKUP(A493&amp;"_"&amp;B493,Gaussian!A:F,5,0)</f>
        <v>1.1867173994518101</v>
      </c>
      <c r="F493" s="66">
        <f t="shared" si="44"/>
        <v>-6.3053920721041753E-2</v>
      </c>
      <c r="G493" s="46">
        <f t="shared" si="45"/>
        <v>2.2976126060934549E-2</v>
      </c>
      <c r="H493" s="46">
        <f t="shared" si="46"/>
        <v>3.8744575505559919</v>
      </c>
      <c r="I493" s="46">
        <f t="shared" si="47"/>
        <v>-1.3536242172226822</v>
      </c>
      <c r="J493" s="46">
        <f t="shared" si="43"/>
        <v>6.001940142962742E-4</v>
      </c>
    </row>
    <row r="494" spans="1:10" x14ac:dyDescent="0.25">
      <c r="A494" s="21">
        <f t="shared" si="42"/>
        <v>4</v>
      </c>
      <c r="B494" s="22">
        <v>485</v>
      </c>
      <c r="D494" s="66">
        <f>VLOOKUP(A494&amp;"_"&amp;B494,Gaussian!A:F,4,0)</f>
        <v>0.72902420438290105</v>
      </c>
      <c r="E494" s="34">
        <f>VLOOKUP(A494&amp;"_"&amp;B494,Gaussian!A:F,5,0)</f>
        <v>0.72909016104506896</v>
      </c>
      <c r="F494" s="66">
        <f t="shared" si="44"/>
        <v>-6.6364026806918219E-2</v>
      </c>
      <c r="G494" s="46">
        <f t="shared" si="45"/>
        <v>2.6219843317445698E-2</v>
      </c>
      <c r="H494" s="46">
        <f t="shared" si="46"/>
        <v>3.9628165696829578</v>
      </c>
      <c r="I494" s="46">
        <f t="shared" si="47"/>
        <v>-1.4367749030163148</v>
      </c>
      <c r="J494" s="46">
        <f t="shared" si="43"/>
        <v>6.0035883751312033E-4</v>
      </c>
    </row>
    <row r="495" spans="1:10" x14ac:dyDescent="0.25">
      <c r="A495" s="21">
        <f t="shared" si="42"/>
        <v>4</v>
      </c>
      <c r="B495" s="22">
        <v>486</v>
      </c>
      <c r="D495" s="66">
        <f>VLOOKUP(A495&amp;"_"&amp;B495,Gaussian!A:F,4,0)</f>
        <v>-0.94227600066497896</v>
      </c>
      <c r="E495" s="34">
        <f>VLOOKUP(A495&amp;"_"&amp;B495,Gaussian!A:F,5,0)</f>
        <v>-0.942520292757691</v>
      </c>
      <c r="F495" s="66">
        <f t="shared" si="44"/>
        <v>-6.8344287567163042E-2</v>
      </c>
      <c r="G495" s="46">
        <f t="shared" si="45"/>
        <v>2.8133881508927865E-2</v>
      </c>
      <c r="H495" s="46">
        <f t="shared" si="46"/>
        <v>4.0180335264304023</v>
      </c>
      <c r="I495" s="46">
        <f t="shared" si="47"/>
        <v>-1.4867835264304257</v>
      </c>
      <c r="J495" s="46">
        <f t="shared" si="43"/>
        <v>6.0052256556313304E-4</v>
      </c>
    </row>
    <row r="496" spans="1:10" x14ac:dyDescent="0.25">
      <c r="A496" s="21">
        <f t="shared" si="42"/>
        <v>4</v>
      </c>
      <c r="B496" s="22">
        <v>487</v>
      </c>
      <c r="D496" s="66">
        <f>VLOOKUP(A496&amp;"_"&amp;B496,Gaussian!A:F,4,0)</f>
        <v>-0.92737279061600697</v>
      </c>
      <c r="E496" s="34">
        <f>VLOOKUP(A496&amp;"_"&amp;B496,Gaussian!A:F,5,0)</f>
        <v>-0.92757529381054404</v>
      </c>
      <c r="F496" s="66">
        <f t="shared" si="44"/>
        <v>-6.5500493252461295E-2</v>
      </c>
      <c r="G496" s="46">
        <f t="shared" si="45"/>
        <v>2.5224030696021832E-2</v>
      </c>
      <c r="H496" s="46">
        <f t="shared" si="46"/>
        <v>3.9526347802677133</v>
      </c>
      <c r="I496" s="46">
        <f t="shared" si="47"/>
        <v>-1.4161764469344027</v>
      </c>
      <c r="J496" s="46">
        <f t="shared" si="43"/>
        <v>6.0068520572314165E-4</v>
      </c>
    </row>
    <row r="497" spans="1:10" x14ac:dyDescent="0.25">
      <c r="A497" s="21">
        <f t="shared" si="42"/>
        <v>4</v>
      </c>
      <c r="B497" s="22">
        <v>488</v>
      </c>
      <c r="D497" s="66">
        <f>VLOOKUP(A497&amp;"_"&amp;B497,Gaussian!A:F,4,0)</f>
        <v>0.26203613067967702</v>
      </c>
      <c r="E497" s="34">
        <f>VLOOKUP(A497&amp;"_"&amp;B497,Gaussian!A:F,5,0)</f>
        <v>0.26388563685775801</v>
      </c>
      <c r="F497" s="66">
        <f t="shared" si="44"/>
        <v>-6.2709260133768124E-2</v>
      </c>
      <c r="G497" s="46">
        <f t="shared" si="45"/>
        <v>2.2366906957857348E-2</v>
      </c>
      <c r="H497" s="46">
        <f t="shared" si="46"/>
        <v>3.888311580646719</v>
      </c>
      <c r="I497" s="46">
        <f t="shared" si="47"/>
        <v>-1.3466449139800751</v>
      </c>
      <c r="J497" s="46">
        <f t="shared" si="43"/>
        <v>6.0084676522162439E-4</v>
      </c>
    </row>
    <row r="498" spans="1:10" x14ac:dyDescent="0.25">
      <c r="A498" s="21">
        <f t="shared" si="42"/>
        <v>4</v>
      </c>
      <c r="B498" s="22">
        <v>489</v>
      </c>
      <c r="D498" s="66">
        <f>VLOOKUP(A498&amp;"_"&amp;B498,Gaussian!A:F,4,0)</f>
        <v>0.55027371222117105</v>
      </c>
      <c r="E498" s="34">
        <f>VLOOKUP(A498&amp;"_"&amp;B498,Gaussian!A:F,5,0)</f>
        <v>0.55070307724144096</v>
      </c>
      <c r="F498" s="66">
        <f t="shared" si="44"/>
        <v>-6.3361069408047213E-2</v>
      </c>
      <c r="G498" s="46">
        <f t="shared" si="45"/>
        <v>2.2952991297813571E-2</v>
      </c>
      <c r="H498" s="46">
        <f t="shared" si="46"/>
        <v>3.9098265761365503</v>
      </c>
      <c r="I498" s="46">
        <f t="shared" si="47"/>
        <v>-1.3629515761365734</v>
      </c>
      <c r="J498" s="46">
        <f t="shared" si="43"/>
        <v>6.0100725123902999E-4</v>
      </c>
    </row>
    <row r="499" spans="1:10" x14ac:dyDescent="0.25">
      <c r="A499" s="21">
        <f t="shared" si="42"/>
        <v>4</v>
      </c>
      <c r="B499" s="22">
        <v>490</v>
      </c>
      <c r="D499" s="66">
        <f>VLOOKUP(A499&amp;"_"&amp;B499,Gaussian!A:F,4,0)</f>
        <v>-1.58112958633742</v>
      </c>
      <c r="E499" s="34">
        <f>VLOOKUP(A499&amp;"_"&amp;B499,Gaussian!A:F,5,0)</f>
        <v>-1.58046720669593</v>
      </c>
      <c r="F499" s="66">
        <f t="shared" si="44"/>
        <v>-6.4837328811864214E-2</v>
      </c>
      <c r="G499" s="46">
        <f t="shared" si="45"/>
        <v>2.4363691257134293E-2</v>
      </c>
      <c r="H499" s="46">
        <f t="shared" si="46"/>
        <v>3.9521433272880753</v>
      </c>
      <c r="I499" s="46">
        <f t="shared" si="47"/>
        <v>-1.4000599939547651</v>
      </c>
      <c r="J499" s="46">
        <f t="shared" si="43"/>
        <v>6.0116667090809675E-4</v>
      </c>
    </row>
    <row r="500" spans="1:10" x14ac:dyDescent="0.25">
      <c r="A500" s="21">
        <f t="shared" si="42"/>
        <v>4</v>
      </c>
      <c r="B500" s="22">
        <v>491</v>
      </c>
      <c r="D500" s="66">
        <f>VLOOKUP(A500&amp;"_"&amp;B500,Gaussian!A:F,4,0)</f>
        <v>1.08254406602016</v>
      </c>
      <c r="E500" s="34">
        <f>VLOOKUP(A500&amp;"_"&amp;B500,Gaussian!A:F,5,0)</f>
        <v>1.08312317330161</v>
      </c>
      <c r="F500" s="66">
        <f t="shared" si="44"/>
        <v>-6.0166782666107872E-2</v>
      </c>
      <c r="G500" s="46">
        <f t="shared" si="45"/>
        <v>1.9627750959670686E-2</v>
      </c>
      <c r="H500" s="46">
        <f t="shared" si="46"/>
        <v>3.8406392949177928</v>
      </c>
      <c r="I500" s="46">
        <f t="shared" si="47"/>
        <v>-1.2833476282511496</v>
      </c>
      <c r="J500" s="46">
        <f t="shared" si="43"/>
        <v>6.0132503131416957E-4</v>
      </c>
    </row>
    <row r="501" spans="1:10" x14ac:dyDescent="0.25">
      <c r="A501" s="21">
        <f t="shared" si="42"/>
        <v>4</v>
      </c>
      <c r="B501" s="22">
        <v>492</v>
      </c>
      <c r="D501" s="66">
        <f>VLOOKUP(A501&amp;"_"&amp;B501,Gaussian!A:F,4,0)</f>
        <v>1.79660949379013</v>
      </c>
      <c r="E501" s="34">
        <f>VLOOKUP(A501&amp;"_"&amp;B501,Gaussian!A:F,5,0)</f>
        <v>1.7964644362078701</v>
      </c>
      <c r="F501" s="66">
        <f t="shared" si="44"/>
        <v>-6.318813104103925E-2</v>
      </c>
      <c r="G501" s="46">
        <f t="shared" si="45"/>
        <v>2.2583870276951915E-2</v>
      </c>
      <c r="H501" s="46">
        <f t="shared" si="46"/>
        <v>3.9213693500752558</v>
      </c>
      <c r="I501" s="46">
        <f t="shared" si="47"/>
        <v>-1.3588693500752793</v>
      </c>
      <c r="J501" s="46">
        <f t="shared" si="43"/>
        <v>6.014823394955149E-4</v>
      </c>
    </row>
    <row r="502" spans="1:10" x14ac:dyDescent="0.25">
      <c r="A502" s="21">
        <f t="shared" si="42"/>
        <v>4</v>
      </c>
      <c r="B502" s="22">
        <v>493</v>
      </c>
      <c r="D502" s="66">
        <f>VLOOKUP(A502&amp;"_"&amp;B502,Gaussian!A:F,4,0)</f>
        <v>0.23646993324483001</v>
      </c>
      <c r="E502" s="34">
        <f>VLOOKUP(A502&amp;"_"&amp;B502,Gaussian!A:F,5,0)</f>
        <v>0.236848986466068</v>
      </c>
      <c r="F502" s="66">
        <f t="shared" si="44"/>
        <v>-6.8255262656691129E-2</v>
      </c>
      <c r="G502" s="46">
        <f t="shared" si="45"/>
        <v>2.7585937728605799E-2</v>
      </c>
      <c r="H502" s="46">
        <f t="shared" si="46"/>
        <v>4.0536326386004689</v>
      </c>
      <c r="I502" s="46">
        <f t="shared" si="47"/>
        <v>-1.4859243052671587</v>
      </c>
      <c r="J502" s="46">
        <f t="shared" si="43"/>
        <v>6.0163860244363311E-4</v>
      </c>
    </row>
    <row r="503" spans="1:10" x14ac:dyDescent="0.25">
      <c r="A503" s="21">
        <f t="shared" si="42"/>
        <v>4</v>
      </c>
      <c r="B503" s="22">
        <v>494</v>
      </c>
      <c r="D503" s="66">
        <f>VLOOKUP(A503&amp;"_"&amp;B503,Gaussian!A:F,4,0)</f>
        <v>-0.42920908057284202</v>
      </c>
      <c r="E503" s="34">
        <f>VLOOKUP(A503&amp;"_"&amp;B503,Gaussian!A:F,5,0)</f>
        <v>-0.428866381446812</v>
      </c>
      <c r="F503" s="66">
        <f t="shared" si="44"/>
        <v>-6.8810829160276935E-2</v>
      </c>
      <c r="G503" s="46">
        <f t="shared" si="45"/>
        <v>2.8076604759788855E-2</v>
      </c>
      <c r="H503" s="46">
        <f t="shared" si="46"/>
        <v>4.0733025527189053</v>
      </c>
      <c r="I503" s="46">
        <f t="shared" si="47"/>
        <v>-1.5003858860522614</v>
      </c>
      <c r="J503" s="46">
        <f t="shared" si="43"/>
        <v>6.0179382710357008E-4</v>
      </c>
    </row>
    <row r="504" spans="1:10" x14ac:dyDescent="0.25">
      <c r="A504" s="21">
        <f t="shared" si="42"/>
        <v>4</v>
      </c>
      <c r="B504" s="22">
        <v>495</v>
      </c>
      <c r="D504" s="66">
        <f>VLOOKUP(A504&amp;"_"&amp;B504,Gaussian!A:F,4,0)</f>
        <v>0.98408032329107298</v>
      </c>
      <c r="E504" s="34">
        <f>VLOOKUP(A504&amp;"_"&amp;B504,Gaussian!A:F,5,0)</f>
        <v>0.98308096905281595</v>
      </c>
      <c r="F504" s="66">
        <f t="shared" si="44"/>
        <v>-6.7446016346484283E-2</v>
      </c>
      <c r="G504" s="46">
        <f t="shared" si="45"/>
        <v>2.6647056961500735E-2</v>
      </c>
      <c r="H504" s="46">
        <f t="shared" si="46"/>
        <v>4.0449312221096516</v>
      </c>
      <c r="I504" s="46">
        <f t="shared" si="47"/>
        <v>-1.4668062221096745</v>
      </c>
      <c r="J504" s="46">
        <f t="shared" si="43"/>
        <v>6.0194802037422503E-4</v>
      </c>
    </row>
    <row r="505" spans="1:10" x14ac:dyDescent="0.25">
      <c r="A505" s="21">
        <f t="shared" si="42"/>
        <v>4</v>
      </c>
      <c r="B505" s="22">
        <v>496</v>
      </c>
      <c r="D505" s="66">
        <f>VLOOKUP(A505&amp;"_"&amp;B505,Gaussian!A:F,4,0)</f>
        <v>0.71636585587269896</v>
      </c>
      <c r="E505" s="34">
        <f>VLOOKUP(A505&amp;"_"&amp;B505,Gaussian!A:F,5,0)</f>
        <v>0.71554459413706095</v>
      </c>
      <c r="F505" s="66">
        <f t="shared" si="44"/>
        <v>-7.0154928010804071E-2</v>
      </c>
      <c r="G505" s="46">
        <f t="shared" si="45"/>
        <v>2.9291397923933975E-2</v>
      </c>
      <c r="H505" s="46">
        <f t="shared" si="46"/>
        <v>4.1185552687208578</v>
      </c>
      <c r="I505" s="46">
        <f t="shared" si="47"/>
        <v>-1.5352219353875471</v>
      </c>
      <c r="J505" s="46">
        <f t="shared" si="43"/>
        <v>6.0210118910865751E-4</v>
      </c>
    </row>
    <row r="506" spans="1:10" x14ac:dyDescent="0.25">
      <c r="A506" s="21">
        <f t="shared" si="42"/>
        <v>4</v>
      </c>
      <c r="B506" s="22">
        <v>497</v>
      </c>
      <c r="D506" s="66">
        <f>VLOOKUP(A506&amp;"_"&amp;B506,Gaussian!A:F,4,0)</f>
        <v>-0.48949664505757901</v>
      </c>
      <c r="E506" s="34">
        <f>VLOOKUP(A506&amp;"_"&amp;B506,Gaussian!A:F,5,0)</f>
        <v>-0.48959029563290501</v>
      </c>
      <c r="F506" s="66">
        <f t="shared" si="44"/>
        <v>-7.2083824811825098E-2</v>
      </c>
      <c r="G506" s="46">
        <f t="shared" si="45"/>
        <v>3.1155888098789292E-2</v>
      </c>
      <c r="H506" s="46">
        <f t="shared" si="46"/>
        <v>4.1728586878533198</v>
      </c>
      <c r="I506" s="46">
        <f t="shared" si="47"/>
        <v>-1.5843170211866753</v>
      </c>
      <c r="J506" s="46">
        <f t="shared" si="43"/>
        <v>6.0225334011439224E-4</v>
      </c>
    </row>
    <row r="507" spans="1:10" x14ac:dyDescent="0.25">
      <c r="A507" s="21">
        <f t="shared" si="42"/>
        <v>4</v>
      </c>
      <c r="B507" s="22">
        <v>498</v>
      </c>
      <c r="D507" s="66">
        <f>VLOOKUP(A507&amp;"_"&amp;B507,Gaussian!A:F,4,0)</f>
        <v>-1.47616853239194</v>
      </c>
      <c r="E507" s="34">
        <f>VLOOKUP(A507&amp;"_"&amp;B507,Gaussian!A:F,5,0)</f>
        <v>-1.47752460733771</v>
      </c>
      <c r="F507" s="66">
        <f t="shared" si="44"/>
        <v>-7.053319329090571E-2</v>
      </c>
      <c r="G507" s="46">
        <f t="shared" si="45"/>
        <v>2.9541013818967562E-2</v>
      </c>
      <c r="H507" s="46">
        <f t="shared" si="46"/>
        <v>4.1401364770460605</v>
      </c>
      <c r="I507" s="46">
        <f t="shared" si="47"/>
        <v>-1.546386477046082</v>
      </c>
      <c r="J507" s="46">
        <f t="shared" si="43"/>
        <v>6.02404480153721E-4</v>
      </c>
    </row>
    <row r="508" spans="1:10" x14ac:dyDescent="0.25">
      <c r="A508" s="21">
        <f t="shared" si="42"/>
        <v>4</v>
      </c>
      <c r="B508" s="22">
        <v>499</v>
      </c>
      <c r="D508" s="66">
        <f>VLOOKUP(A508&amp;"_"&amp;B508,Gaussian!A:F,4,0)</f>
        <v>0.23863185354154001</v>
      </c>
      <c r="E508" s="34">
        <f>VLOOKUP(A508&amp;"_"&amp;B508,Gaussian!A:F,5,0)</f>
        <v>0.238777471880493</v>
      </c>
      <c r="F508" s="66">
        <f t="shared" si="44"/>
        <v>-6.6140572903129191E-2</v>
      </c>
      <c r="G508" s="46">
        <f t="shared" si="45"/>
        <v>2.5084314329545443E-2</v>
      </c>
      <c r="H508" s="46">
        <f t="shared" si="46"/>
        <v>4.03620735626951</v>
      </c>
      <c r="I508" s="46">
        <f t="shared" si="47"/>
        <v>-1.4372490229361976</v>
      </c>
      <c r="J508" s="46">
        <f t="shared" si="43"/>
        <v>6.0255461594400385E-4</v>
      </c>
    </row>
    <row r="509" spans="1:10" x14ac:dyDescent="0.25">
      <c r="A509" s="21">
        <f t="shared" si="42"/>
        <v>4</v>
      </c>
      <c r="B509" s="22">
        <v>500</v>
      </c>
      <c r="D509" s="66">
        <f>VLOOKUP(A509&amp;"_"&amp;B509,Gaussian!A:F,4,0)</f>
        <v>0.42415820473681498</v>
      </c>
      <c r="E509" s="34">
        <f>VLOOKUP(A509&amp;"_"&amp;B509,Gaussian!A:F,5,0)</f>
        <v>0.42357496142511702</v>
      </c>
      <c r="F509" s="66">
        <f t="shared" si="44"/>
        <v>-6.6708886337183998E-2</v>
      </c>
      <c r="G509" s="46">
        <f t="shared" si="45"/>
        <v>2.5588712107675656E-2</v>
      </c>
      <c r="H509" s="46">
        <f t="shared" si="46"/>
        <v>4.056033293546105</v>
      </c>
      <c r="I509" s="46">
        <f t="shared" si="47"/>
        <v>-1.4518666268794593</v>
      </c>
      <c r="J509" s="46">
        <f t="shared" si="43"/>
        <v>6.0270375415796731E-4</v>
      </c>
    </row>
    <row r="510" spans="1:10" x14ac:dyDescent="0.25">
      <c r="A510" s="21">
        <f t="shared" si="42"/>
        <v>4</v>
      </c>
      <c r="B510" s="22">
        <v>501</v>
      </c>
      <c r="D510" s="66">
        <f>VLOOKUP(A510&amp;"_"&amp;B510,Gaussian!A:F,4,0)</f>
        <v>0.45196142152331098</v>
      </c>
      <c r="E510" s="34">
        <f>VLOOKUP(A510&amp;"_"&amp;B510,Gaussian!A:F,5,0)</f>
        <v>0.45228821290760401</v>
      </c>
      <c r="F510" s="66">
        <f t="shared" si="44"/>
        <v>-6.7807909807297742E-2</v>
      </c>
      <c r="G510" s="46">
        <f t="shared" si="45"/>
        <v>2.6623983154540877E-2</v>
      </c>
      <c r="H510" s="46">
        <f t="shared" si="46"/>
        <v>4.0892484419232451</v>
      </c>
      <c r="I510" s="46">
        <f t="shared" si="47"/>
        <v>-1.4798734419232662</v>
      </c>
      <c r="J510" s="46">
        <f t="shared" si="43"/>
        <v>6.0285190142400093E-4</v>
      </c>
    </row>
    <row r="511" spans="1:10" x14ac:dyDescent="0.25">
      <c r="A511" s="21">
        <f t="shared" si="42"/>
        <v>4</v>
      </c>
      <c r="B511" s="22">
        <v>502</v>
      </c>
      <c r="D511" s="66">
        <f>VLOOKUP(A511&amp;"_"&amp;B511,Gaussian!A:F,4,0)</f>
        <v>-1.0063817147396299</v>
      </c>
      <c r="E511" s="34">
        <f>VLOOKUP(A511&amp;"_"&amp;B511,Gaussian!A:F,5,0)</f>
        <v>-1.00761190240156</v>
      </c>
      <c r="F511" s="66">
        <f t="shared" si="44"/>
        <v>-6.8986050595173071E-2</v>
      </c>
      <c r="G511" s="46">
        <f t="shared" si="45"/>
        <v>2.7738534537309362E-2</v>
      </c>
      <c r="H511" s="46">
        <f t="shared" si="46"/>
        <v>4.1244701146373881</v>
      </c>
      <c r="I511" s="46">
        <f t="shared" si="47"/>
        <v>-1.5098867813040757</v>
      </c>
      <c r="J511" s="46">
        <f t="shared" si="43"/>
        <v>6.0299906432645194E-4</v>
      </c>
    </row>
    <row r="512" spans="1:10" x14ac:dyDescent="0.25">
      <c r="A512" s="21">
        <f t="shared" si="42"/>
        <v>4</v>
      </c>
      <c r="B512" s="22">
        <v>503</v>
      </c>
      <c r="D512" s="66">
        <f>VLOOKUP(A512&amp;"_"&amp;B512,Gaussian!A:F,4,0)</f>
        <v>0.46756276598267998</v>
      </c>
      <c r="E512" s="34">
        <f>VLOOKUP(A512&amp;"_"&amp;B512,Gaussian!A:F,5,0)</f>
        <v>0.46700820028025097</v>
      </c>
      <c r="F512" s="66">
        <f t="shared" si="44"/>
        <v>-6.5952940769032631E-2</v>
      </c>
      <c r="G512" s="46">
        <f t="shared" si="45"/>
        <v>2.4641998108199403E-2</v>
      </c>
      <c r="H512" s="46">
        <f t="shared" si="46"/>
        <v>4.054444937065</v>
      </c>
      <c r="I512" s="46">
        <f t="shared" si="47"/>
        <v>-1.4346532703983537</v>
      </c>
      <c r="J512" s="46">
        <f t="shared" si="43"/>
        <v>6.0314524940591825E-4</v>
      </c>
    </row>
    <row r="513" spans="1:10" x14ac:dyDescent="0.25">
      <c r="A513" s="21">
        <f t="shared" si="42"/>
        <v>4</v>
      </c>
      <c r="B513" s="22">
        <v>504</v>
      </c>
      <c r="D513" s="66">
        <f>VLOOKUP(A513&amp;"_"&amp;B513,Gaussian!A:F,4,0)</f>
        <v>0.80794821600105304</v>
      </c>
      <c r="E513" s="34">
        <f>VLOOKUP(A513&amp;"_"&amp;B513,Gaussian!A:F,5,0)</f>
        <v>0.80937578540246302</v>
      </c>
      <c r="F513" s="66">
        <f t="shared" si="44"/>
        <v>-6.717972536065224E-2</v>
      </c>
      <c r="G513" s="46">
        <f t="shared" si="45"/>
        <v>2.5805518681532025E-2</v>
      </c>
      <c r="H513" s="46">
        <f t="shared" si="46"/>
        <v>4.0907925398320604</v>
      </c>
      <c r="I513" s="46">
        <f t="shared" si="47"/>
        <v>-1.4657925398320801</v>
      </c>
      <c r="J513" s="46">
        <f t="shared" si="43"/>
        <v>6.0329046315953842E-4</v>
      </c>
    </row>
    <row r="514" spans="1:10" x14ac:dyDescent="0.25">
      <c r="A514" s="21">
        <f t="shared" si="42"/>
        <v>4</v>
      </c>
      <c r="B514" s="22">
        <v>505</v>
      </c>
      <c r="D514" s="66">
        <f>VLOOKUP(A514&amp;"_"&amp;B514,Gaussian!A:F,4,0)</f>
        <v>1.9806741526023901</v>
      </c>
      <c r="E514" s="34">
        <f>VLOOKUP(A514&amp;"_"&amp;B514,Gaussian!A:F,5,0)</f>
        <v>1.97967428359871</v>
      </c>
      <c r="F514" s="66">
        <f t="shared" si="44"/>
        <v>-6.938913671566091E-2</v>
      </c>
      <c r="G514" s="46">
        <f t="shared" si="45"/>
        <v>2.795182838405012E-2</v>
      </c>
      <c r="H514" s="46">
        <f t="shared" si="46"/>
        <v>4.1517053464986633</v>
      </c>
      <c r="I514" s="46">
        <f t="shared" si="47"/>
        <v>-1.5214970131653491</v>
      </c>
      <c r="J514" s="46">
        <f t="shared" si="43"/>
        <v>6.0343471204128089E-4</v>
      </c>
    </row>
    <row r="515" spans="1:10" x14ac:dyDescent="0.25">
      <c r="A515" s="21">
        <f t="shared" si="42"/>
        <v>4</v>
      </c>
      <c r="B515" s="22">
        <v>506</v>
      </c>
      <c r="D515" s="66">
        <f>VLOOKUP(A515&amp;"_"&amp;B515,Gaussian!A:F,4,0)</f>
        <v>-0.70026410871452405</v>
      </c>
      <c r="E515" s="34">
        <f>VLOOKUP(A515&amp;"_"&amp;B515,Gaussian!A:F,5,0)</f>
        <v>-0.70065212088641304</v>
      </c>
      <c r="F515" s="66">
        <f t="shared" si="44"/>
        <v>-7.4963957524636762E-2</v>
      </c>
      <c r="G515" s="46">
        <f t="shared" si="45"/>
        <v>3.346370968603353E-2</v>
      </c>
      <c r="H515" s="46">
        <f t="shared" si="46"/>
        <v>4.297252357563071</v>
      </c>
      <c r="I515" s="46">
        <f t="shared" si="47"/>
        <v>-1.6618356908964229</v>
      </c>
      <c r="J515" s="46">
        <f t="shared" si="43"/>
        <v>6.0357800246223106E-4</v>
      </c>
    </row>
    <row r="516" spans="1:10" x14ac:dyDescent="0.25">
      <c r="A516" s="21">
        <f t="shared" si="42"/>
        <v>4</v>
      </c>
      <c r="B516" s="22">
        <v>507</v>
      </c>
      <c r="D516" s="66">
        <f>VLOOKUP(A516&amp;"_"&amp;B516,Gaussian!A:F,4,0)</f>
        <v>0.67958534137304605</v>
      </c>
      <c r="E516" s="34">
        <f>VLOOKUP(A516&amp;"_"&amp;B516,Gaussian!A:F,5,0)</f>
        <v>0.68098688189307699</v>
      </c>
      <c r="F516" s="66">
        <f t="shared" si="44"/>
        <v>-7.2795692274927742E-2</v>
      </c>
      <c r="G516" s="46">
        <f t="shared" si="45"/>
        <v>3.1232666853138632E-2</v>
      </c>
      <c r="H516" s="46">
        <f t="shared" si="46"/>
        <v>4.2493193152709674</v>
      </c>
      <c r="I516" s="46">
        <f t="shared" si="47"/>
        <v>-1.6086943152709856</v>
      </c>
      <c r="J516" s="46">
        <f t="shared" si="43"/>
        <v>6.0372034079087542E-4</v>
      </c>
    </row>
    <row r="517" spans="1:10" x14ac:dyDescent="0.25">
      <c r="A517" s="21">
        <f t="shared" si="42"/>
        <v>4</v>
      </c>
      <c r="B517" s="22">
        <v>508</v>
      </c>
      <c r="D517" s="66">
        <f>VLOOKUP(A517&amp;"_"&amp;B517,Gaussian!A:F,4,0)</f>
        <v>-1.5241597787838299</v>
      </c>
      <c r="E517" s="34">
        <f>VLOOKUP(A517&amp;"_"&amp;B517,Gaussian!A:F,5,0)</f>
        <v>-1.52272885876789</v>
      </c>
      <c r="F517" s="66">
        <f t="shared" si="44"/>
        <v>-7.4616476208682669E-2</v>
      </c>
      <c r="G517" s="46">
        <f t="shared" si="45"/>
        <v>3.2990834904448207E-2</v>
      </c>
      <c r="H517" s="46">
        <f t="shared" si="46"/>
        <v>4.3009683294100158</v>
      </c>
      <c r="I517" s="46">
        <f t="shared" si="47"/>
        <v>-1.6551349960767003</v>
      </c>
      <c r="J517" s="46">
        <f t="shared" si="43"/>
        <v>6.0386173335338542E-4</v>
      </c>
    </row>
    <row r="518" spans="1:10" x14ac:dyDescent="0.25">
      <c r="A518" s="21">
        <f t="shared" si="42"/>
        <v>4</v>
      </c>
      <c r="B518" s="22">
        <v>509</v>
      </c>
      <c r="D518" s="66">
        <f>VLOOKUP(A518&amp;"_"&amp;B518,Gaussian!A:F,4,0)</f>
        <v>0.984817134164654</v>
      </c>
      <c r="E518" s="34">
        <f>VLOOKUP(A518&amp;"_"&amp;B518,Gaussian!A:F,5,0)</f>
        <v>0.98576909624563602</v>
      </c>
      <c r="F518" s="66">
        <f t="shared" si="44"/>
        <v>-7.0080232955497104E-2</v>
      </c>
      <c r="G518" s="46">
        <f t="shared" si="45"/>
        <v>2.839213724513584E-2</v>
      </c>
      <c r="H518" s="46">
        <f t="shared" si="46"/>
        <v>4.1935757387555777</v>
      </c>
      <c r="I518" s="46">
        <f t="shared" si="47"/>
        <v>-1.542534072088928</v>
      </c>
      <c r="J518" s="46">
        <f t="shared" si="43"/>
        <v>6.0400218643389823E-4</v>
      </c>
    </row>
    <row r="519" spans="1:10" x14ac:dyDescent="0.25">
      <c r="A519" s="21">
        <f t="shared" si="42"/>
        <v>4</v>
      </c>
      <c r="B519" s="22">
        <v>510</v>
      </c>
      <c r="D519" s="66">
        <f>VLOOKUP(A519&amp;"_"&amp;B519,Gaussian!A:F,4,0)</f>
        <v>1.5814208439383</v>
      </c>
      <c r="E519" s="34">
        <f>VLOOKUP(A519&amp;"_"&amp;B519,Gaussian!A:F,5,0)</f>
        <v>1.5816246461022101</v>
      </c>
      <c r="F519" s="66">
        <f t="shared" si="44"/>
        <v>-7.2788466209190383E-2</v>
      </c>
      <c r="G519" s="46">
        <f t="shared" si="45"/>
        <v>3.103807734326151E-2</v>
      </c>
      <c r="H519" s="46">
        <f t="shared" si="46"/>
        <v>4.2672529601113096</v>
      </c>
      <c r="I519" s="46">
        <f t="shared" si="47"/>
        <v>-1.611002960111326</v>
      </c>
      <c r="J519" s="46">
        <f t="shared" si="43"/>
        <v>6.0414170627479623E-4</v>
      </c>
    </row>
    <row r="520" spans="1:10" x14ac:dyDescent="0.25">
      <c r="A520" s="21">
        <f t="shared" si="42"/>
        <v>4</v>
      </c>
      <c r="B520" s="22">
        <v>511</v>
      </c>
      <c r="D520" s="66">
        <f>VLOOKUP(A520&amp;"_"&amp;B520,Gaussian!A:F,4,0)</f>
        <v>-9.3722769783219501E-2</v>
      </c>
      <c r="E520" s="34">
        <f>VLOOKUP(A520&amp;"_"&amp;B520,Gaussian!A:F,5,0)</f>
        <v>-9.2558411714734098E-2</v>
      </c>
      <c r="F520" s="66">
        <f t="shared" si="44"/>
        <v>-7.7204934161974478E-2</v>
      </c>
      <c r="G520" s="46">
        <f t="shared" si="45"/>
        <v>3.5392413163958657E-2</v>
      </c>
      <c r="H520" s="46">
        <f t="shared" si="46"/>
        <v>4.3839863455217092</v>
      </c>
      <c r="I520" s="46">
        <f t="shared" si="47"/>
        <v>-1.7225280121883921</v>
      </c>
      <c r="J520" s="46">
        <f t="shared" si="43"/>
        <v>6.04280299076984E-4</v>
      </c>
    </row>
    <row r="521" spans="1:10" x14ac:dyDescent="0.25">
      <c r="A521" s="21">
        <f t="shared" ref="A521:A584" si="48">iteration</f>
        <v>4</v>
      </c>
      <c r="B521" s="22">
        <v>512</v>
      </c>
      <c r="D521" s="66">
        <f>VLOOKUP(A521&amp;"_"&amp;B521,Gaussian!A:F,4,0)</f>
        <v>1.1714318454939801</v>
      </c>
      <c r="E521" s="34">
        <f>VLOOKUP(A521&amp;"_"&amp;B521,Gaussian!A:F,5,0)</f>
        <v>1.17061967600872</v>
      </c>
      <c r="F521" s="66">
        <f t="shared" si="44"/>
        <v>-7.6781821592485255E-2</v>
      </c>
      <c r="G521" s="46">
        <f t="shared" si="45"/>
        <v>3.4907329257483619E-2</v>
      </c>
      <c r="H521" s="46">
        <f t="shared" si="46"/>
        <v>4.379826653892934</v>
      </c>
      <c r="I521" s="46">
        <f t="shared" si="47"/>
        <v>-1.713159987226283</v>
      </c>
      <c r="J521" s="46">
        <f t="shared" ref="J521:J584" si="49">sigma*sigma/4/alpha*(1-EXP(-2*alpha*delta*B521))</f>
        <v>6.0441797100016449E-4</v>
      </c>
    </row>
    <row r="522" spans="1:10" x14ac:dyDescent="0.25">
      <c r="A522" s="21">
        <f t="shared" si="48"/>
        <v>4</v>
      </c>
      <c r="B522" s="22">
        <v>513</v>
      </c>
      <c r="D522" s="66">
        <f>VLOOKUP(A522&amp;"_"&amp;B522,Gaussian!A:F,4,0)</f>
        <v>0.337032695407667</v>
      </c>
      <c r="E522" s="34">
        <f>VLOOKUP(A522&amp;"_"&amp;B522,Gaussian!A:F,5,0)</f>
        <v>0.33605944146792799</v>
      </c>
      <c r="F522" s="66">
        <f t="shared" ref="F522:F585" si="50">F521*EXP(-alpha*delta)-SQRT(2*$B$1)*E521-sigma*sigma/2/alpha/alpha*(1-EXP(-alpha*delta))*(1-EXP(-2*alpha*B521*delta)*EXP(-alpha*delta))</f>
        <v>-8.0000551890096E-2</v>
      </c>
      <c r="G522" s="46">
        <f t="shared" ref="G522:G585" si="51">G521*EXP(-alpha*delta)+SQRT(2*$B$1)*E521-sigma*sigma/2/alpha/alpha*(1-EXP(-alpha*delta))*(1-EXP(-2*alpha*B521*delta)*EXP(-alpha*delta))</f>
        <v>3.8064248783547187E-2</v>
      </c>
      <c r="H522" s="46">
        <f t="shared" ref="H522:H585" si="52">H521+sigma*sigma/2/alpha/alpha*delta+sigma/alpha*SQRT(delta)*D521</f>
        <v>4.4669716319762571</v>
      </c>
      <c r="I522" s="46">
        <f t="shared" ref="I522:I585" si="53">I521+sigma*sigma/2/alpha/alpha*delta-sigma/alpha*SQRT(delta)*D521</f>
        <v>-1.7950966319762724</v>
      </c>
      <c r="J522" s="46">
        <f t="shared" si="49"/>
        <v>6.0455472816311269E-4</v>
      </c>
    </row>
    <row r="523" spans="1:10" x14ac:dyDescent="0.25">
      <c r="A523" s="21">
        <f t="shared" si="48"/>
        <v>4</v>
      </c>
      <c r="B523" s="22">
        <v>514</v>
      </c>
      <c r="D523" s="66">
        <f>VLOOKUP(A523&amp;"_"&amp;B523,Gaussian!A:F,4,0)</f>
        <v>1.1558470313792399</v>
      </c>
      <c r="E523" s="34">
        <f>VLOOKUP(A523&amp;"_"&amp;B523,Gaussian!A:F,5,0)</f>
        <v>1.1553305500169699</v>
      </c>
      <c r="F523" s="66">
        <f t="shared" si="50"/>
        <v>-8.0803435456149014E-2</v>
      </c>
      <c r="G523" s="46">
        <f t="shared" si="51"/>
        <v>3.8805481912563985E-2</v>
      </c>
      <c r="H523" s="46">
        <f t="shared" si="52"/>
        <v>4.4938990383203397</v>
      </c>
      <c r="I523" s="46">
        <f t="shared" si="53"/>
        <v>-1.8168157049870208</v>
      </c>
      <c r="J523" s="46">
        <f t="shared" si="49"/>
        <v>6.0469057664394696E-4</v>
      </c>
    </row>
    <row r="524" spans="1:10" x14ac:dyDescent="0.25">
      <c r="A524" s="21">
        <f t="shared" si="48"/>
        <v>4</v>
      </c>
      <c r="B524" s="22">
        <v>515</v>
      </c>
      <c r="D524" s="66">
        <f>VLOOKUP(A524&amp;"_"&amp;B524,Gaussian!A:F,4,0)</f>
        <v>-0.36783293522996302</v>
      </c>
      <c r="E524" s="34">
        <f>VLOOKUP(A524&amp;"_"&amp;B524,Gaussian!A:F,5,0)</f>
        <v>-0.36784111913184098</v>
      </c>
      <c r="F524" s="66">
        <f t="shared" si="50"/>
        <v>-8.3964765452142182E-2</v>
      </c>
      <c r="G524" s="46">
        <f t="shared" si="51"/>
        <v>4.1905321573856777E-2</v>
      </c>
      <c r="H524" s="46">
        <f t="shared" si="52"/>
        <v>4.5799192793256109</v>
      </c>
      <c r="I524" s="46">
        <f t="shared" si="53"/>
        <v>-1.8976276126589584</v>
      </c>
      <c r="J524" s="46">
        <f t="shared" si="49"/>
        <v>6.0482552248040011E-4</v>
      </c>
    </row>
    <row r="525" spans="1:10" x14ac:dyDescent="0.25">
      <c r="A525" s="21">
        <f t="shared" si="48"/>
        <v>4</v>
      </c>
      <c r="B525" s="22">
        <v>516</v>
      </c>
      <c r="D525" s="66">
        <f>VLOOKUP(A525&amp;"_"&amp;B525,Gaussian!A:F,4,0)</f>
        <v>5.5473002756198202E-2</v>
      </c>
      <c r="E525" s="34">
        <f>VLOOKUP(A525&amp;"_"&amp;B525,Gaussian!A:F,5,0)</f>
        <v>5.6282894479144703E-2</v>
      </c>
      <c r="F525" s="66">
        <f t="shared" si="50"/>
        <v>-8.2725897932710638E-2</v>
      </c>
      <c r="G525" s="46">
        <f t="shared" si="51"/>
        <v>4.0605123588655659E-2</v>
      </c>
      <c r="H525" s="46">
        <f t="shared" si="52"/>
        <v>4.5559773904707992</v>
      </c>
      <c r="I525" s="46">
        <f t="shared" si="53"/>
        <v>-1.868477390470813</v>
      </c>
      <c r="J525" s="46">
        <f t="shared" si="49"/>
        <v>6.0495957167008699E-4</v>
      </c>
    </row>
    <row r="526" spans="1:10" x14ac:dyDescent="0.25">
      <c r="A526" s="21">
        <f t="shared" si="48"/>
        <v>4</v>
      </c>
      <c r="B526" s="22">
        <v>517</v>
      </c>
      <c r="D526" s="66">
        <f>VLOOKUP(A526&amp;"_"&amp;B526,Gaussian!A:F,4,0)</f>
        <v>-1.3204702207918</v>
      </c>
      <c r="E526" s="34">
        <f>VLOOKUP(A526&amp;"_"&amp;B526,Gaussian!A:F,5,0)</f>
        <v>-1.3205073360272701</v>
      </c>
      <c r="F526" s="66">
        <f t="shared" si="50"/>
        <v>-8.2713478157652065E-2</v>
      </c>
      <c r="G526" s="46">
        <f t="shared" si="51"/>
        <v>4.0531532982140746E-2</v>
      </c>
      <c r="H526" s="46">
        <f t="shared" si="52"/>
        <v>4.5625849762717223</v>
      </c>
      <c r="I526" s="46">
        <f t="shared" si="53"/>
        <v>-1.8698766429384022</v>
      </c>
      <c r="J526" s="46">
        <f t="shared" si="49"/>
        <v>6.0509273017077161E-4</v>
      </c>
    </row>
    <row r="527" spans="1:10" x14ac:dyDescent="0.25">
      <c r="A527" s="21">
        <f t="shared" si="48"/>
        <v>4</v>
      </c>
      <c r="B527" s="22">
        <v>518</v>
      </c>
      <c r="D527" s="66">
        <f>VLOOKUP(A527&amp;"_"&amp;B527,Gaussian!A:F,4,0)</f>
        <v>-0.67696084164088399</v>
      </c>
      <c r="E527" s="34">
        <f>VLOOKUP(A527&amp;"_"&amp;B527,Gaussian!A:F,5,0)</f>
        <v>-0.67705585579106198</v>
      </c>
      <c r="F527" s="66">
        <f t="shared" si="50"/>
        <v>-7.8733285638484321E-2</v>
      </c>
      <c r="G527" s="46">
        <f t="shared" si="51"/>
        <v>3.649032903001713E-2</v>
      </c>
      <c r="H527" s="46">
        <f t="shared" si="52"/>
        <v>4.4698924132595108</v>
      </c>
      <c r="I527" s="46">
        <f t="shared" si="53"/>
        <v>-1.7719757465928567</v>
      </c>
      <c r="J527" s="46">
        <f t="shared" si="49"/>
        <v>6.0522500390063126E-4</v>
      </c>
    </row>
    <row r="528" spans="1:10" x14ac:dyDescent="0.25">
      <c r="A528" s="21">
        <f t="shared" si="48"/>
        <v>4</v>
      </c>
      <c r="B528" s="22">
        <v>519</v>
      </c>
      <c r="D528" s="66">
        <f>VLOOKUP(A528&amp;"_"&amp;B528,Gaussian!A:F,4,0)</f>
        <v>1.7246877600065</v>
      </c>
      <c r="E528" s="34">
        <f>VLOOKUP(A528&amp;"_"&amp;B528,Gaussian!A:F,5,0)</f>
        <v>1.72439944567564</v>
      </c>
      <c r="F528" s="66">
        <f t="shared" si="50"/>
        <v>-7.6620753190442939E-2</v>
      </c>
      <c r="G528" s="46">
        <f t="shared" si="51"/>
        <v>3.4316944310529347E-2</v>
      </c>
      <c r="H528" s="46">
        <f t="shared" si="52"/>
        <v>4.4236411394071524</v>
      </c>
      <c r="I528" s="46">
        <f t="shared" si="53"/>
        <v>-1.7205161394071651</v>
      </c>
      <c r="J528" s="46">
        <f t="shared" si="49"/>
        <v>6.0535639873852021E-4</v>
      </c>
    </row>
    <row r="529" spans="1:10" x14ac:dyDescent="0.25">
      <c r="A529" s="21">
        <f t="shared" si="48"/>
        <v>4</v>
      </c>
      <c r="B529" s="22">
        <v>520</v>
      </c>
      <c r="D529" s="66">
        <f>VLOOKUP(A529&amp;"_"&amp;B529,Gaussian!A:F,4,0)</f>
        <v>0.88086556293688001</v>
      </c>
      <c r="E529" s="34">
        <f>VLOOKUP(A529&amp;"_"&amp;B529,Gaussian!A:F,5,0)</f>
        <v>0.88262610727683799</v>
      </c>
      <c r="F529" s="66">
        <f t="shared" si="50"/>
        <v>-8.143613893162753E-2</v>
      </c>
      <c r="G529" s="46">
        <f t="shared" si="51"/>
        <v>3.9071636703624853E-2</v>
      </c>
      <c r="H529" s="46">
        <f t="shared" si="52"/>
        <v>4.5507139238872947</v>
      </c>
      <c r="I529" s="46">
        <f t="shared" si="53"/>
        <v>-1.8423805905539741</v>
      </c>
      <c r="J529" s="46">
        <f t="shared" si="49"/>
        <v>6.0548692052423065E-4</v>
      </c>
    </row>
    <row r="530" spans="1:10" x14ac:dyDescent="0.25">
      <c r="A530" s="21">
        <f t="shared" si="48"/>
        <v>4</v>
      </c>
      <c r="B530" s="22">
        <v>521</v>
      </c>
      <c r="D530" s="66">
        <f>VLOOKUP(A530&amp;"_"&amp;B530,Gaussian!A:F,4,0)</f>
        <v>-1.09377565283393</v>
      </c>
      <c r="E530" s="34">
        <f>VLOOKUP(A530&amp;"_"&amp;B530,Gaussian!A:F,5,0)</f>
        <v>-1.0923874886700999</v>
      </c>
      <c r="F530" s="66">
        <f t="shared" si="50"/>
        <v>-8.3809575801495576E-2</v>
      </c>
      <c r="G530" s="46">
        <f t="shared" si="51"/>
        <v>4.1384538909464606E-2</v>
      </c>
      <c r="H530" s="46">
        <f t="shared" si="52"/>
        <v>4.6168890867891461</v>
      </c>
      <c r="I530" s="46">
        <f t="shared" si="53"/>
        <v>-1.9033474201224923</v>
      </c>
      <c r="J530" s="46">
        <f t="shared" si="49"/>
        <v>6.0561657505875247E-4</v>
      </c>
    </row>
    <row r="531" spans="1:10" x14ac:dyDescent="0.25">
      <c r="A531" s="21">
        <f t="shared" si="48"/>
        <v>4</v>
      </c>
      <c r="B531" s="22">
        <v>522</v>
      </c>
      <c r="D531" s="66">
        <f>VLOOKUP(A531&amp;"_"&amp;B531,Gaussian!A:F,4,0)</f>
        <v>-4.4904699189526602E-2</v>
      </c>
      <c r="E531" s="34">
        <f>VLOOKUP(A531&amp;"_"&amp;B531,Gaussian!A:F,5,0)</f>
        <v>-4.5870087923675702E-2</v>
      </c>
      <c r="F531" s="66">
        <f t="shared" si="50"/>
        <v>-8.0483251835368932E-2</v>
      </c>
      <c r="G531" s="46">
        <f t="shared" si="51"/>
        <v>3.7997838722946257E-2</v>
      </c>
      <c r="H531" s="46">
        <f t="shared" si="52"/>
        <v>4.5405567950062222</v>
      </c>
      <c r="I531" s="46">
        <f t="shared" si="53"/>
        <v>-1.8218067950062344</v>
      </c>
      <c r="J531" s="46">
        <f t="shared" si="49"/>
        <v>6.0574536810453056E-4</v>
      </c>
    </row>
    <row r="532" spans="1:10" x14ac:dyDescent="0.25">
      <c r="A532" s="21">
        <f t="shared" si="48"/>
        <v>4</v>
      </c>
      <c r="B532" s="22">
        <v>523</v>
      </c>
      <c r="D532" s="66">
        <f>VLOOKUP(A532&amp;"_"&amp;B532,Gaussian!A:F,4,0)</f>
        <v>1.0702404868222699</v>
      </c>
      <c r="E532" s="34">
        <f>VLOOKUP(A532&amp;"_"&amp;B532,Gaussian!A:F,5,0)</f>
        <v>1.0691772355693401</v>
      </c>
      <c r="F532" s="66">
        <f t="shared" si="50"/>
        <v>-8.0184025957312749E-2</v>
      </c>
      <c r="G532" s="46">
        <f t="shared" si="51"/>
        <v>3.7638394826599565E-2</v>
      </c>
      <c r="H532" s="46">
        <f t="shared" si="52"/>
        <v>4.5399202441522704</v>
      </c>
      <c r="I532" s="46">
        <f t="shared" si="53"/>
        <v>-1.8159619108189486</v>
      </c>
      <c r="J532" s="46">
        <f t="shared" si="49"/>
        <v>6.0587330538572164E-4</v>
      </c>
    </row>
    <row r="533" spans="1:10" x14ac:dyDescent="0.25">
      <c r="A533" s="21">
        <f t="shared" si="48"/>
        <v>4</v>
      </c>
      <c r="B533" s="22">
        <v>524</v>
      </c>
      <c r="D533" s="66">
        <f>VLOOKUP(A533&amp;"_"&amp;B533,Gaussian!A:F,4,0)</f>
        <v>1.84842450148203</v>
      </c>
      <c r="E533" s="34">
        <f>VLOOKUP(A533&amp;"_"&amp;B533,Gaussian!A:F,5,0)</f>
        <v>1.84871908769714</v>
      </c>
      <c r="F533" s="66">
        <f t="shared" si="50"/>
        <v>-8.3099324086453458E-2</v>
      </c>
      <c r="G533" s="46">
        <f t="shared" si="51"/>
        <v>4.0493632896920852E-2</v>
      </c>
      <c r="H533" s="46">
        <f t="shared" si="52"/>
        <v>4.6197623649644965</v>
      </c>
      <c r="I533" s="46">
        <f t="shared" si="53"/>
        <v>-1.8905956982978411</v>
      </c>
      <c r="J533" s="46">
        <f t="shared" si="49"/>
        <v>6.0600039258844806E-4</v>
      </c>
    </row>
    <row r="534" spans="1:10" x14ac:dyDescent="0.25">
      <c r="A534" s="21">
        <f t="shared" si="48"/>
        <v>4</v>
      </c>
      <c r="B534" s="22">
        <v>525</v>
      </c>
      <c r="D534" s="66">
        <f>VLOOKUP(A534&amp;"_"&amp;B534,Gaussian!A:F,4,0)</f>
        <v>-0.55413376257839797</v>
      </c>
      <c r="E534" s="34">
        <f>VLOOKUP(A534&amp;"_"&amp;B534,Gaussian!A:F,5,0)</f>
        <v>-0.55439431492772595</v>
      </c>
      <c r="F534" s="66">
        <f t="shared" si="50"/>
        <v>-8.8251539931143472E-2</v>
      </c>
      <c r="G534" s="46">
        <f t="shared" si="51"/>
        <v>4.5585946398553866E-2</v>
      </c>
      <c r="H534" s="46">
        <f t="shared" si="52"/>
        <v>4.7557650795695823</v>
      </c>
      <c r="I534" s="46">
        <f t="shared" si="53"/>
        <v>-2.0213900795695929</v>
      </c>
      <c r="J534" s="46">
        <f t="shared" si="49"/>
        <v>6.0612663536105101E-4</v>
      </c>
    </row>
    <row r="535" spans="1:10" x14ac:dyDescent="0.25">
      <c r="A535" s="21">
        <f t="shared" si="48"/>
        <v>4</v>
      </c>
      <c r="B535" s="22">
        <v>526</v>
      </c>
      <c r="D535" s="66">
        <f>VLOOKUP(A535&amp;"_"&amp;B535,Gaussian!A:F,4,0)</f>
        <v>3.1621719835708499</v>
      </c>
      <c r="E535" s="34">
        <f>VLOOKUP(A535&amp;"_"&amp;B535,Gaussian!A:F,5,0)</f>
        <v>3.1631250097243702</v>
      </c>
      <c r="F535" s="66">
        <f t="shared" si="50"/>
        <v>-8.6460986343184207E-2</v>
      </c>
      <c r="G535" s="46">
        <f t="shared" si="51"/>
        <v>4.3735647938529028E-2</v>
      </c>
      <c r="H535" s="46">
        <f t="shared" si="52"/>
        <v>4.7183780866122866</v>
      </c>
      <c r="I535" s="46">
        <f t="shared" si="53"/>
        <v>-1.978794753278964</v>
      </c>
      <c r="J535" s="46">
        <f t="shared" si="49"/>
        <v>6.0625203931434089E-4</v>
      </c>
    </row>
    <row r="536" spans="1:10" x14ac:dyDescent="0.25">
      <c r="A536" s="21">
        <f t="shared" si="48"/>
        <v>4</v>
      </c>
      <c r="B536" s="22">
        <v>527</v>
      </c>
      <c r="D536" s="66">
        <f>VLOOKUP(A536&amp;"_"&amp;B536,Gaussian!A:F,4,0)</f>
        <v>-0.51749313244773498</v>
      </c>
      <c r="E536" s="34">
        <f>VLOOKUP(A536&amp;"_"&amp;B536,Gaussian!A:F,5,0)</f>
        <v>-0.517407561390549</v>
      </c>
      <c r="F536" s="66">
        <f t="shared" si="50"/>
        <v>-9.5390104934708661E-2</v>
      </c>
      <c r="G536" s="46">
        <f t="shared" si="51"/>
        <v>5.2605178883161907E-2</v>
      </c>
      <c r="H536" s="46">
        <f t="shared" si="52"/>
        <v>4.9491923590212688</v>
      </c>
      <c r="I536" s="46">
        <f t="shared" si="53"/>
        <v>-2.2044006923546124</v>
      </c>
      <c r="J536" s="46">
        <f t="shared" si="49"/>
        <v>6.0637661002184765E-4</v>
      </c>
    </row>
    <row r="537" spans="1:10" x14ac:dyDescent="0.25">
      <c r="A537" s="21">
        <f t="shared" si="48"/>
        <v>4</v>
      </c>
      <c r="B537" s="22">
        <v>528</v>
      </c>
      <c r="D537" s="66">
        <f>VLOOKUP(A537&amp;"_"&amp;B537,Gaussian!A:F,4,0)</f>
        <v>0.64426820585766997</v>
      </c>
      <c r="E537" s="34">
        <f>VLOOKUP(A537&amp;"_"&amp;B537,Gaussian!A:F,5,0)</f>
        <v>0.64281739508185598</v>
      </c>
      <c r="F537" s="66">
        <f t="shared" si="50"/>
        <v>-9.368243105427132E-2</v>
      </c>
      <c r="G537" s="46">
        <f t="shared" si="51"/>
        <v>5.0838074334159059E-2</v>
      </c>
      <c r="H537" s="46">
        <f t="shared" si="52"/>
        <v>4.9144496757726257</v>
      </c>
      <c r="I537" s="46">
        <f t="shared" si="53"/>
        <v>-2.1644496757726355</v>
      </c>
      <c r="J537" s="46">
        <f t="shared" si="49"/>
        <v>6.0650035302006755E-4</v>
      </c>
    </row>
    <row r="538" spans="1:10" x14ac:dyDescent="0.25">
      <c r="A538" s="21">
        <f t="shared" si="48"/>
        <v>4</v>
      </c>
      <c r="B538" s="22">
        <v>529</v>
      </c>
      <c r="D538" s="66">
        <f>VLOOKUP(A538&amp;"_"&amp;B538,Gaussian!A:F,4,0)</f>
        <v>-0.74376755739128297</v>
      </c>
      <c r="E538" s="34">
        <f>VLOOKUP(A538&amp;"_"&amp;B538,Gaussian!A:F,5,0)</f>
        <v>-0.74335751036758402</v>
      </c>
      <c r="F538" s="66">
        <f t="shared" si="50"/>
        <v>-9.5324167029530865E-2</v>
      </c>
      <c r="G538" s="46">
        <f t="shared" si="51"/>
        <v>5.2420536371316315E-2</v>
      </c>
      <c r="H538" s="46">
        <f t="shared" si="52"/>
        <v>4.9635498951995727</v>
      </c>
      <c r="I538" s="46">
        <f t="shared" si="53"/>
        <v>-2.2083415618662494</v>
      </c>
      <c r="J538" s="46">
        <f t="shared" si="49"/>
        <v>6.0662327380870979E-4</v>
      </c>
    </row>
    <row r="539" spans="1:10" x14ac:dyDescent="0.25">
      <c r="A539" s="21">
        <f t="shared" si="48"/>
        <v>4</v>
      </c>
      <c r="B539" s="22">
        <v>530</v>
      </c>
      <c r="D539" s="66">
        <f>VLOOKUP(A539&amp;"_"&amp;B539,Gaussian!A:F,4,0)</f>
        <v>-0.44623534354189298</v>
      </c>
      <c r="E539" s="34">
        <f>VLOOKUP(A539&amp;"_"&amp;B539,Gaussian!A:F,5,0)</f>
        <v>-0.44607864252825402</v>
      </c>
      <c r="F539" s="66">
        <f t="shared" si="50"/>
        <v>-9.2965577756322845E-2</v>
      </c>
      <c r="G539" s="46">
        <f t="shared" si="51"/>
        <v>5.0002829641607197E-2</v>
      </c>
      <c r="H539" s="46">
        <f t="shared" si="52"/>
        <v>4.9124772619319437</v>
      </c>
      <c r="I539" s="46">
        <f t="shared" si="53"/>
        <v>-2.1520605952652869</v>
      </c>
      <c r="J539" s="46">
        <f t="shared" si="49"/>
        <v>6.0674537785094075E-4</v>
      </c>
    </row>
    <row r="540" spans="1:10" x14ac:dyDescent="0.25">
      <c r="A540" s="21">
        <f t="shared" si="48"/>
        <v>4</v>
      </c>
      <c r="B540" s="22">
        <v>531</v>
      </c>
      <c r="D540" s="66">
        <f>VLOOKUP(A540&amp;"_"&amp;B540,Gaussian!A:F,4,0)</f>
        <v>-0.12076444310753399</v>
      </c>
      <c r="E540" s="34">
        <f>VLOOKUP(A540&amp;"_"&amp;B540,Gaussian!A:F,5,0)</f>
        <v>-0.122489852125718</v>
      </c>
      <c r="F540" s="66">
        <f t="shared" si="50"/>
        <v>-9.1471599480573193E-2</v>
      </c>
      <c r="G540" s="46">
        <f t="shared" si="51"/>
        <v>4.8449890141111736E-2</v>
      </c>
      <c r="H540" s="46">
        <f t="shared" si="52"/>
        <v>4.8828771666341311</v>
      </c>
      <c r="I540" s="46">
        <f t="shared" si="53"/>
        <v>-2.1172521666341408</v>
      </c>
      <c r="J540" s="46">
        <f t="shared" si="49"/>
        <v>6.0686667057362686E-4</v>
      </c>
    </row>
    <row r="541" spans="1:10" x14ac:dyDescent="0.25">
      <c r="A541" s="21">
        <f t="shared" si="48"/>
        <v>4</v>
      </c>
      <c r="B541" s="22">
        <v>532</v>
      </c>
      <c r="D541" s="66">
        <f>VLOOKUP(A541&amp;"_"&amp;B541,Gaussian!A:F,4,0)</f>
        <v>-0.54646524261604501</v>
      </c>
      <c r="E541" s="34">
        <f>VLOOKUP(A541&amp;"_"&amp;B541,Gaussian!A:F,5,0)</f>
        <v>-0.54606458961859405</v>
      </c>
      <c r="F541" s="66">
        <f t="shared" si="50"/>
        <v>-9.0915178625472048E-2</v>
      </c>
      <c r="G541" s="46">
        <f t="shared" si="51"/>
        <v>4.7834664042205703E-2</v>
      </c>
      <c r="H541" s="46">
        <f t="shared" si="52"/>
        <v>4.876765910333714</v>
      </c>
      <c r="I541" s="46">
        <f t="shared" si="53"/>
        <v>-2.1059325770003907</v>
      </c>
      <c r="J541" s="46">
        <f t="shared" si="49"/>
        <v>6.0698715736757581E-4</v>
      </c>
    </row>
    <row r="542" spans="1:10" x14ac:dyDescent="0.25">
      <c r="A542" s="21">
        <f t="shared" si="48"/>
        <v>4</v>
      </c>
      <c r="B542" s="22">
        <v>533</v>
      </c>
      <c r="D542" s="66">
        <f>VLOOKUP(A542&amp;"_"&amp;B542,Gaussian!A:F,4,0)</f>
        <v>-0.58493997252530505</v>
      </c>
      <c r="E542" s="34">
        <f>VLOOKUP(A542&amp;"_"&amp;B542,Gaussian!A:F,5,0)</f>
        <v>-0.58406729103826505</v>
      </c>
      <c r="F542" s="66">
        <f t="shared" si="50"/>
        <v>-8.9139909553461821E-2</v>
      </c>
      <c r="G542" s="46">
        <f t="shared" si="51"/>
        <v>4.6000745455563818E-2</v>
      </c>
      <c r="H542" s="46">
        <f t="shared" si="52"/>
        <v>4.8399323451344873</v>
      </c>
      <c r="I542" s="46">
        <f t="shared" si="53"/>
        <v>-2.0638906784678306</v>
      </c>
      <c r="J542" s="46">
        <f t="shared" si="49"/>
        <v>6.0710684358777597E-4</v>
      </c>
    </row>
    <row r="543" spans="1:10" x14ac:dyDescent="0.25">
      <c r="A543" s="21">
        <f t="shared" si="48"/>
        <v>4</v>
      </c>
      <c r="B543" s="22">
        <v>534</v>
      </c>
      <c r="D543" s="66">
        <f>VLOOKUP(A543&amp;"_"&amp;B543,Gaussian!A:F,4,0)</f>
        <v>0.195266471345142</v>
      </c>
      <c r="E543" s="34">
        <f>VLOOKUP(A543&amp;"_"&amp;B543,Gaussian!A:F,5,0)</f>
        <v>0.19549541611974799</v>
      </c>
      <c r="F543" s="66">
        <f t="shared" si="50"/>
        <v>-8.7261046279009366E-2</v>
      </c>
      <c r="G543" s="46">
        <f t="shared" si="51"/>
        <v>4.4063388142946969E-2</v>
      </c>
      <c r="H543" s="46">
        <f t="shared" si="52"/>
        <v>4.8003221054764973</v>
      </c>
      <c r="I543" s="46">
        <f t="shared" si="53"/>
        <v>-2.0190721054765071</v>
      </c>
      <c r="J543" s="46">
        <f t="shared" si="49"/>
        <v>6.0722573455363469E-4</v>
      </c>
    </row>
    <row r="544" spans="1:10" x14ac:dyDescent="0.25">
      <c r="A544" s="21">
        <f t="shared" si="48"/>
        <v>4</v>
      </c>
      <c r="B544" s="22">
        <v>535</v>
      </c>
      <c r="D544" s="66">
        <f>VLOOKUP(A544&amp;"_"&amp;B544,Gaussian!A:F,4,0)</f>
        <v>-1.9323628406454401</v>
      </c>
      <c r="E544" s="34">
        <f>VLOOKUP(A544&amp;"_"&amp;B544,Gaussian!A:F,5,0)</f>
        <v>-1.9329339276236399</v>
      </c>
      <c r="F544" s="66">
        <f t="shared" si="50"/>
        <v>-8.763511339731711E-2</v>
      </c>
      <c r="G544" s="46">
        <f t="shared" si="51"/>
        <v>4.4379116445928263E-2</v>
      </c>
      <c r="H544" s="46">
        <f t="shared" si="52"/>
        <v>4.8170184158675173</v>
      </c>
      <c r="I544" s="46">
        <f t="shared" si="53"/>
        <v>-2.0305600825341936</v>
      </c>
      <c r="J544" s="46">
        <f t="shared" si="49"/>
        <v>6.0734383554921444E-4</v>
      </c>
    </row>
    <row r="545" spans="1:10" x14ac:dyDescent="0.25">
      <c r="A545" s="21">
        <f t="shared" si="48"/>
        <v>4</v>
      </c>
      <c r="B545" s="22">
        <v>536</v>
      </c>
      <c r="D545" s="66">
        <f>VLOOKUP(A545&amp;"_"&amp;B545,Gaussian!A:F,4,0)</f>
        <v>0.48315998958601902</v>
      </c>
      <c r="E545" s="34">
        <f>VLOOKUP(A545&amp;"_"&amp;B545,Gaussian!A:F,5,0)</f>
        <v>0.48406264019696399</v>
      </c>
      <c r="F545" s="66">
        <f t="shared" si="50"/>
        <v>-8.1873935215478547E-2</v>
      </c>
      <c r="G545" s="46">
        <f t="shared" si="51"/>
        <v>3.8559754417063365E-2</v>
      </c>
      <c r="H545" s="46">
        <f t="shared" si="52"/>
        <v>4.68016630675685</v>
      </c>
      <c r="I545" s="46">
        <f t="shared" si="53"/>
        <v>-1.8884996400901928</v>
      </c>
      <c r="J545" s="46">
        <f t="shared" si="49"/>
        <v>6.0746115182346776E-4</v>
      </c>
    </row>
    <row r="546" spans="1:10" x14ac:dyDescent="0.25">
      <c r="A546" s="21">
        <f t="shared" si="48"/>
        <v>4</v>
      </c>
      <c r="B546" s="22">
        <v>537</v>
      </c>
      <c r="D546" s="66">
        <f>VLOOKUP(A546&amp;"_"&amp;B546,Gaussian!A:F,4,0)</f>
        <v>1.3200554149633501</v>
      </c>
      <c r="E546" s="34">
        <f>VLOOKUP(A546&amp;"_"&amp;B546,Gaussian!A:F,5,0)</f>
        <v>1.31864998813523</v>
      </c>
      <c r="F546" s="66">
        <f t="shared" si="50"/>
        <v>-8.3097603895195923E-2</v>
      </c>
      <c r="G546" s="46">
        <f t="shared" si="51"/>
        <v>3.9725393962622764E-2</v>
      </c>
      <c r="H546" s="46">
        <f t="shared" si="52"/>
        <v>4.7176395421796604</v>
      </c>
      <c r="I546" s="46">
        <f t="shared" si="53"/>
        <v>-1.9207645421796691</v>
      </c>
      <c r="J546" s="46">
        <f t="shared" si="49"/>
        <v>6.0757768859047065E-4</v>
      </c>
    </row>
    <row r="547" spans="1:10" x14ac:dyDescent="0.25">
      <c r="A547" s="21">
        <f t="shared" si="48"/>
        <v>4</v>
      </c>
      <c r="B547" s="22">
        <v>538</v>
      </c>
      <c r="D547" s="66">
        <f>VLOOKUP(A547&amp;"_"&amp;B547,Gaussian!A:F,4,0)</f>
        <v>1.22379280423381</v>
      </c>
      <c r="E547" s="34">
        <f>VLOOKUP(A547&amp;"_"&amp;B547,Gaussian!A:F,5,0)</f>
        <v>1.2252765838721</v>
      </c>
      <c r="F547" s="66">
        <f t="shared" si="50"/>
        <v>-8.672245610696612E-2</v>
      </c>
      <c r="G547" s="46">
        <f t="shared" si="51"/>
        <v>4.3292371496792298E-2</v>
      </c>
      <c r="H547" s="46">
        <f t="shared" si="52"/>
        <v>4.8155105024931162</v>
      </c>
      <c r="I547" s="46">
        <f t="shared" si="53"/>
        <v>-2.0134271691597916</v>
      </c>
      <c r="J547" s="46">
        <f t="shared" si="49"/>
        <v>6.0769345102965413E-4</v>
      </c>
    </row>
    <row r="548" spans="1:10" x14ac:dyDescent="0.25">
      <c r="A548" s="21">
        <f t="shared" si="48"/>
        <v>4</v>
      </c>
      <c r="B548" s="22">
        <v>539</v>
      </c>
      <c r="D548" s="66">
        <f>VLOOKUP(A548&amp;"_"&amp;B548,Gaussian!A:F,4,0)</f>
        <v>-0.38664528847663998</v>
      </c>
      <c r="E548" s="34">
        <f>VLOOKUP(A548&amp;"_"&amp;B548,Gaussian!A:F,5,0)</f>
        <v>-0.385990720584102</v>
      </c>
      <c r="F548" s="66">
        <f t="shared" si="50"/>
        <v>-9.0066167610505329E-2</v>
      </c>
      <c r="G548" s="46">
        <f t="shared" si="51"/>
        <v>4.6578362522112171E-2</v>
      </c>
      <c r="H548" s="46">
        <f t="shared" si="52"/>
        <v>4.9064343072793726</v>
      </c>
      <c r="I548" s="46">
        <f t="shared" si="53"/>
        <v>-2.0991426406127145</v>
      </c>
      <c r="J548" s="46">
        <f t="shared" si="49"/>
        <v>6.0780844428603444E-4</v>
      </c>
    </row>
    <row r="549" spans="1:10" x14ac:dyDescent="0.25">
      <c r="A549" s="21">
        <f t="shared" si="48"/>
        <v>4</v>
      </c>
      <c r="B549" s="22">
        <v>540</v>
      </c>
      <c r="D549" s="66">
        <f>VLOOKUP(A549&amp;"_"&amp;B549,Gaussian!A:F,4,0)</f>
        <v>0.30872538401924898</v>
      </c>
      <c r="E549" s="34">
        <f>VLOOKUP(A549&amp;"_"&amp;B549,Gaussian!A:F,5,0)</f>
        <v>0.30928968261032402</v>
      </c>
      <c r="F549" s="66">
        <f t="shared" si="50"/>
        <v>-8.8755184431955653E-2</v>
      </c>
      <c r="G549" s="46">
        <f t="shared" si="51"/>
        <v>4.520981280669787E-2</v>
      </c>
      <c r="H549" s="46">
        <f t="shared" si="52"/>
        <v>4.8811347537731784</v>
      </c>
      <c r="I549" s="46">
        <f t="shared" si="53"/>
        <v>-2.0686347537731868</v>
      </c>
      <c r="J549" s="46">
        <f t="shared" si="49"/>
        <v>6.0792267347044217E-4</v>
      </c>
    </row>
    <row r="550" spans="1:10" x14ac:dyDescent="0.25">
      <c r="A550" s="21">
        <f t="shared" si="48"/>
        <v>4</v>
      </c>
      <c r="B550" s="22">
        <v>541</v>
      </c>
      <c r="D550" s="66">
        <f>VLOOKUP(A550&amp;"_"&amp;B550,Gaussian!A:F,4,0)</f>
        <v>0.79422537173904495</v>
      </c>
      <c r="E550" s="34">
        <f>VLOOKUP(A550&amp;"_"&amp;B550,Gaussian!A:F,5,0)</f>
        <v>0.79354355769979001</v>
      </c>
      <c r="F550" s="66">
        <f t="shared" si="50"/>
        <v>-8.9452343977192358E-2</v>
      </c>
      <c r="G550" s="46">
        <f t="shared" si="51"/>
        <v>4.5849559497561594E-2</v>
      </c>
      <c r="H550" s="46">
        <f t="shared" si="52"/>
        <v>4.906019255885993</v>
      </c>
      <c r="I550" s="46">
        <f t="shared" si="53"/>
        <v>-2.0883109225526684</v>
      </c>
      <c r="J550" s="46">
        <f t="shared" si="49"/>
        <v>6.0803614365974854E-4</v>
      </c>
    </row>
    <row r="551" spans="1:10" x14ac:dyDescent="0.25">
      <c r="A551" s="21">
        <f t="shared" si="48"/>
        <v>4</v>
      </c>
      <c r="B551" s="22">
        <v>542</v>
      </c>
      <c r="D551" s="66">
        <f>VLOOKUP(A551&amp;"_"&amp;B551,Gaussian!A:F,4,0)</f>
        <v>0.18837469545039201</v>
      </c>
      <c r="E551" s="34">
        <f>VLOOKUP(A551&amp;"_"&amp;B551,Gaussian!A:F,5,0)</f>
        <v>0.1894282140479</v>
      </c>
      <c r="F551" s="66">
        <f t="shared" si="50"/>
        <v>-9.1542796234317297E-2</v>
      </c>
      <c r="G551" s="46">
        <f t="shared" si="51"/>
        <v>4.7882752323119719E-2</v>
      </c>
      <c r="H551" s="46">
        <f t="shared" si="52"/>
        <v>4.9659417015740059</v>
      </c>
      <c r="I551" s="46">
        <f t="shared" si="53"/>
        <v>-2.1430250349073479</v>
      </c>
      <c r="J551" s="46">
        <f t="shared" si="49"/>
        <v>6.0814885989709188E-4</v>
      </c>
    </row>
    <row r="552" spans="1:10" x14ac:dyDescent="0.25">
      <c r="A552" s="21">
        <f t="shared" si="48"/>
        <v>4</v>
      </c>
      <c r="B552" s="22">
        <v>543</v>
      </c>
      <c r="D552" s="66">
        <f>VLOOKUP(A552&amp;"_"&amp;B552,Gaussian!A:F,4,0)</f>
        <v>0.28862165471080597</v>
      </c>
      <c r="E552" s="34">
        <f>VLOOKUP(A552&amp;"_"&amp;B552,Gaussian!A:F,5,0)</f>
        <v>0.28850987956157897</v>
      </c>
      <c r="F552" s="66">
        <f t="shared" si="50"/>
        <v>-9.1885282347399067E-2</v>
      </c>
      <c r="G552" s="46">
        <f t="shared" si="51"/>
        <v>4.8168132166946875E-2</v>
      </c>
      <c r="H552" s="46">
        <f t="shared" si="52"/>
        <v>4.9821406408815223</v>
      </c>
      <c r="I552" s="46">
        <f t="shared" si="53"/>
        <v>-2.1540156408815312</v>
      </c>
      <c r="J552" s="46">
        <f t="shared" si="49"/>
        <v>6.0826082719210117E-4</v>
      </c>
    </row>
    <row r="553" spans="1:10" x14ac:dyDescent="0.25">
      <c r="A553" s="21">
        <f t="shared" si="48"/>
        <v>4</v>
      </c>
      <c r="B553" s="22">
        <v>544</v>
      </c>
      <c r="D553" s="66">
        <f>VLOOKUP(A553&amp;"_"&amp;B553,Gaussian!A:F,4,0)</f>
        <v>-0.19046293460153799</v>
      </c>
      <c r="E553" s="34">
        <f>VLOOKUP(A553&amp;"_"&amp;B553,Gaussian!A:F,5,0)</f>
        <v>-0.19131363406784599</v>
      </c>
      <c r="F553" s="66">
        <f t="shared" si="50"/>
        <v>-9.2512195394669622E-2</v>
      </c>
      <c r="G553" s="46">
        <f t="shared" si="51"/>
        <v>4.8738091845986369E-2</v>
      </c>
      <c r="H553" s="46">
        <f t="shared" si="52"/>
        <v>5.0055742813033444</v>
      </c>
      <c r="I553" s="46">
        <f t="shared" si="53"/>
        <v>-2.1722409479700198</v>
      </c>
      <c r="J553" s="46">
        <f t="shared" si="49"/>
        <v>6.0837205052111912E-4</v>
      </c>
    </row>
    <row r="554" spans="1:10" x14ac:dyDescent="0.25">
      <c r="A554" s="21">
        <f t="shared" si="48"/>
        <v>4</v>
      </c>
      <c r="B554" s="22">
        <v>545</v>
      </c>
      <c r="D554" s="66">
        <f>VLOOKUP(A554&amp;"_"&amp;B554,Gaussian!A:F,4,0)</f>
        <v>1.0978012625790501</v>
      </c>
      <c r="E554" s="34">
        <f>VLOOKUP(A554&amp;"_"&amp;B554,Gaussian!A:F,5,0)</f>
        <v>1.09907558681081</v>
      </c>
      <c r="F554" s="66">
        <f t="shared" si="50"/>
        <v>-9.1754214830592346E-2</v>
      </c>
      <c r="G554" s="46">
        <f t="shared" si="51"/>
        <v>4.7923310552631951E-2</v>
      </c>
      <c r="H554" s="46">
        <f t="shared" si="52"/>
        <v>4.9944329696496554</v>
      </c>
      <c r="I554" s="46">
        <f t="shared" si="53"/>
        <v>-2.1558913029829978</v>
      </c>
      <c r="J554" s="46">
        <f t="shared" si="49"/>
        <v>6.0848253482742316E-4</v>
      </c>
    </row>
    <row r="555" spans="1:10" x14ac:dyDescent="0.25">
      <c r="A555" s="21">
        <f t="shared" si="48"/>
        <v>4</v>
      </c>
      <c r="B555" s="22">
        <v>546</v>
      </c>
      <c r="D555" s="66">
        <f>VLOOKUP(A555&amp;"_"&amp;B555,Gaussian!A:F,4,0)</f>
        <v>-1.3871025423619301</v>
      </c>
      <c r="E555" s="34">
        <f>VLOOKUP(A555&amp;"_"&amp;B555,Gaussian!A:F,5,0)</f>
        <v>-1.38781266782396</v>
      </c>
      <c r="F555" s="66">
        <f t="shared" si="50"/>
        <v>-9.4717608030565767E-2</v>
      </c>
      <c r="G555" s="46">
        <f t="shared" si="51"/>
        <v>5.0830055399445059E-2</v>
      </c>
      <c r="H555" s="46">
        <f t="shared" si="52"/>
        <v>5.076264118124663</v>
      </c>
      <c r="I555" s="46">
        <f t="shared" si="53"/>
        <v>-2.2325141181246719</v>
      </c>
      <c r="J555" s="46">
        <f t="shared" si="49"/>
        <v>6.0859228502144506E-4</v>
      </c>
    </row>
    <row r="556" spans="1:10" x14ac:dyDescent="0.25">
      <c r="A556" s="21">
        <f t="shared" si="48"/>
        <v>4</v>
      </c>
      <c r="B556" s="22">
        <v>547</v>
      </c>
      <c r="D556" s="66">
        <f>VLOOKUP(A556&amp;"_"&amp;B556,Gaussian!A:F,4,0)</f>
        <v>-0.57917066019947705</v>
      </c>
      <c r="E556" s="34">
        <f>VLOOKUP(A556&amp;"_"&amp;B556,Gaussian!A:F,5,0)</f>
        <v>-0.57740689119636501</v>
      </c>
      <c r="F556" s="66">
        <f t="shared" si="50"/>
        <v>-9.0504078327591275E-2</v>
      </c>
      <c r="G556" s="46">
        <f t="shared" si="51"/>
        <v>4.6560029455836018E-2</v>
      </c>
      <c r="H556" s="46">
        <f t="shared" si="52"/>
        <v>4.978762781513046</v>
      </c>
      <c r="I556" s="46">
        <f t="shared" si="53"/>
        <v>-2.1298044481797209</v>
      </c>
      <c r="J556" s="46">
        <f t="shared" si="49"/>
        <v>6.0870130598098926E-4</v>
      </c>
    </row>
    <row r="557" spans="1:10" x14ac:dyDescent="0.25">
      <c r="A557" s="21">
        <f t="shared" si="48"/>
        <v>4</v>
      </c>
      <c r="B557" s="22">
        <v>548</v>
      </c>
      <c r="D557" s="66">
        <f>VLOOKUP(A557&amp;"_"&amp;B557,Gaussian!A:F,4,0)</f>
        <v>0.69696680090938201</v>
      </c>
      <c r="E557" s="34">
        <f>VLOOKUP(A557&amp;"_"&amp;B557,Gaussian!A:F,5,0)</f>
        <v>0.69546945309147701</v>
      </c>
      <c r="F557" s="66">
        <f t="shared" si="50"/>
        <v>-8.8640134730452333E-2</v>
      </c>
      <c r="G557" s="46">
        <f t="shared" si="51"/>
        <v>4.4639741466256634E-2</v>
      </c>
      <c r="H557" s="46">
        <f t="shared" si="52"/>
        <v>4.9395689061081001</v>
      </c>
      <c r="I557" s="46">
        <f t="shared" si="53"/>
        <v>-2.0854022394414415</v>
      </c>
      <c r="J557" s="46">
        <f t="shared" si="49"/>
        <v>6.0880960255144969E-4</v>
      </c>
    </row>
    <row r="558" spans="1:10" x14ac:dyDescent="0.25">
      <c r="A558" s="21">
        <f t="shared" si="48"/>
        <v>4</v>
      </c>
      <c r="B558" s="22">
        <v>549</v>
      </c>
      <c r="D558" s="66">
        <f>VLOOKUP(A558&amp;"_"&amp;B558,Gaussian!A:F,4,0)</f>
        <v>-0.86050043361348705</v>
      </c>
      <c r="E558" s="34">
        <f>VLOOKUP(A558&amp;"_"&amp;B558,Gaussian!A:F,5,0)</f>
        <v>-0.86003249520198899</v>
      </c>
      <c r="F558" s="66">
        <f t="shared" si="50"/>
        <v>-9.0450773762473125E-2</v>
      </c>
      <c r="G558" s="46">
        <f t="shared" si="51"/>
        <v>4.6394187688971904E-2</v>
      </c>
      <c r="H558" s="46">
        <f t="shared" si="52"/>
        <v>4.9924723190399254</v>
      </c>
      <c r="I558" s="46">
        <f t="shared" si="53"/>
        <v>-2.1330973190399329</v>
      </c>
      <c r="J558" s="46">
        <f t="shared" si="49"/>
        <v>6.0891717954602513E-4</v>
      </c>
    </row>
    <row r="559" spans="1:10" x14ac:dyDescent="0.25">
      <c r="A559" s="21">
        <f t="shared" si="48"/>
        <v>4</v>
      </c>
      <c r="B559" s="22">
        <v>550</v>
      </c>
      <c r="D559" s="66">
        <f>VLOOKUP(A559&amp;"_"&amp;B559,Gaussian!A:F,4,0)</f>
        <v>1.4620915863561199</v>
      </c>
      <c r="E559" s="34">
        <f>VLOOKUP(A559&amp;"_"&amp;B559,Gaussian!A:F,5,0)</f>
        <v>1.46233378277705</v>
      </c>
      <c r="F559" s="66">
        <f t="shared" si="50"/>
        <v>-8.7772531404516879E-2</v>
      </c>
      <c r="G559" s="46">
        <f t="shared" si="51"/>
        <v>4.3659903839071597E-2</v>
      </c>
      <c r="H559" s="46">
        <f t="shared" si="52"/>
        <v>4.9329752160835252</v>
      </c>
      <c r="I559" s="46">
        <f t="shared" si="53"/>
        <v>-2.0683918827501993</v>
      </c>
      <c r="J559" s="46">
        <f t="shared" si="49"/>
        <v>6.0902404174593288E-4</v>
      </c>
    </row>
    <row r="560" spans="1:10" x14ac:dyDescent="0.25">
      <c r="A560" s="21">
        <f t="shared" si="48"/>
        <v>4</v>
      </c>
      <c r="B560" s="22">
        <v>551</v>
      </c>
      <c r="D560" s="66">
        <f>VLOOKUP(A560&amp;"_"&amp;B560,Gaussian!A:F,4,0)</f>
        <v>0.68808440165727403</v>
      </c>
      <c r="E560" s="34">
        <f>VLOOKUP(A560&amp;"_"&amp;B560,Gaussian!A:F,5,0)</f>
        <v>0.688235564294016</v>
      </c>
      <c r="F560" s="66">
        <f t="shared" si="50"/>
        <v>-9.1796155372031438E-2</v>
      </c>
      <c r="G560" s="46">
        <f t="shared" si="51"/>
        <v>4.7627637365528705E-2</v>
      </c>
      <c r="H560" s="46">
        <f t="shared" si="52"/>
        <v>5.0410967541205158</v>
      </c>
      <c r="I560" s="46">
        <f t="shared" si="53"/>
        <v>-2.1713050874538569</v>
      </c>
      <c r="J560" s="46">
        <f t="shared" si="49"/>
        <v>6.0913019390062184E-4</v>
      </c>
    </row>
    <row r="561" spans="1:10" x14ac:dyDescent="0.25">
      <c r="A561" s="21">
        <f t="shared" si="48"/>
        <v>4</v>
      </c>
      <c r="B561" s="22">
        <v>552</v>
      </c>
      <c r="D561" s="66">
        <f>VLOOKUP(A561&amp;"_"&amp;B561,Gaussian!A:F,4,0)</f>
        <v>4.1637443450957601E-2</v>
      </c>
      <c r="E561" s="34">
        <f>VLOOKUP(A561&amp;"_"&amp;B561,Gaussian!A:F,5,0)</f>
        <v>4.1706916048603097E-2</v>
      </c>
      <c r="F561" s="66">
        <f t="shared" si="50"/>
        <v>-9.3575497332203578E-2</v>
      </c>
      <c r="G561" s="46">
        <f t="shared" si="51"/>
        <v>4.9351239668366666E-2</v>
      </c>
      <c r="H561" s="46">
        <f t="shared" si="52"/>
        <v>5.0933591351024337</v>
      </c>
      <c r="I561" s="46">
        <f t="shared" si="53"/>
        <v>-2.2183591351024416</v>
      </c>
      <c r="J561" s="46">
        <f t="shared" si="49"/>
        <v>6.09235640727983E-4</v>
      </c>
    </row>
    <row r="562" spans="1:10" x14ac:dyDescent="0.25">
      <c r="A562" s="21">
        <f t="shared" si="48"/>
        <v>4</v>
      </c>
      <c r="B562" s="22">
        <v>553</v>
      </c>
      <c r="D562" s="66">
        <f>VLOOKUP(A562&amp;"_"&amp;B562,Gaussian!A:F,4,0)</f>
        <v>-0.37191290621874301</v>
      </c>
      <c r="E562" s="34">
        <f>VLOOKUP(A562&amp;"_"&amp;B562,Gaussian!A:F,5,0)</f>
        <v>-0.373492513600649</v>
      </c>
      <c r="F562" s="66">
        <f t="shared" si="50"/>
        <v>-9.3485674364508276E-2</v>
      </c>
      <c r="G562" s="46">
        <f t="shared" si="51"/>
        <v>4.9205827559221434E-2</v>
      </c>
      <c r="H562" s="46">
        <f t="shared" si="52"/>
        <v>5.098968225417198</v>
      </c>
      <c r="I562" s="46">
        <f t="shared" si="53"/>
        <v>-2.2187598920838725</v>
      </c>
      <c r="J562" s="46">
        <f t="shared" si="49"/>
        <v>6.093403869145593E-4</v>
      </c>
    </row>
    <row r="563" spans="1:10" x14ac:dyDescent="0.25">
      <c r="A563" s="21">
        <f t="shared" si="48"/>
        <v>4</v>
      </c>
      <c r="B563" s="22">
        <v>554</v>
      </c>
      <c r="D563" s="66">
        <f>VLOOKUP(A563&amp;"_"&amp;B563,Gaussian!A:F,4,0)</f>
        <v>-0.55733979361915198</v>
      </c>
      <c r="E563" s="34">
        <f>VLOOKUP(A563&amp;"_"&amp;B563,Gaussian!A:F,5,0)</f>
        <v>-0.55975254521461204</v>
      </c>
      <c r="F563" s="66">
        <f t="shared" si="50"/>
        <v>-9.2199585023975891E-2</v>
      </c>
      <c r="G563" s="46">
        <f t="shared" si="51"/>
        <v>4.7864299324621211E-2</v>
      </c>
      <c r="H563" s="46">
        <f t="shared" si="52"/>
        <v>5.0747318900188043</v>
      </c>
      <c r="I563" s="46">
        <f t="shared" si="53"/>
        <v>-2.1893152233521449</v>
      </c>
      <c r="J563" s="46">
        <f t="shared" si="49"/>
        <v>6.0944443711575408E-4</v>
      </c>
    </row>
    <row r="564" spans="1:10" x14ac:dyDescent="0.25">
      <c r="A564" s="21">
        <f t="shared" si="48"/>
        <v>4</v>
      </c>
      <c r="B564" s="22">
        <v>555</v>
      </c>
      <c r="D564" s="66">
        <f>VLOOKUP(A564&amp;"_"&amp;B564,Gaussian!A:F,4,0)</f>
        <v>-1.15930695176645</v>
      </c>
      <c r="E564" s="34">
        <f>VLOOKUP(A564&amp;"_"&amp;B564,Gaussian!A:F,5,0)</f>
        <v>-1.15881104263174</v>
      </c>
      <c r="F564" s="66">
        <f t="shared" si="50"/>
        <v>-9.0381001269755748E-2</v>
      </c>
      <c r="G564" s="46">
        <f t="shared" si="51"/>
        <v>4.5990426654562669E-2</v>
      </c>
      <c r="H564" s="46">
        <f t="shared" si="52"/>
        <v>5.0371135217009577</v>
      </c>
      <c r="I564" s="46">
        <f t="shared" si="53"/>
        <v>-2.1464885217009648</v>
      </c>
      <c r="J564" s="46">
        <f t="shared" si="49"/>
        <v>6.0954779595603795E-4</v>
      </c>
    </row>
    <row r="565" spans="1:10" x14ac:dyDescent="0.25">
      <c r="A565" s="21">
        <f t="shared" si="48"/>
        <v>4</v>
      </c>
      <c r="B565" s="22">
        <v>556</v>
      </c>
      <c r="D565" s="66">
        <f>VLOOKUP(A565&amp;"_"&amp;B565,Gaussian!A:F,4,0)</f>
        <v>-0.77230972111358898</v>
      </c>
      <c r="E565" s="34">
        <f>VLOOKUP(A565&amp;"_"&amp;B565,Gaussian!A:F,5,0)</f>
        <v>-0.77215599555400705</v>
      </c>
      <c r="F565" s="66">
        <f t="shared" si="50"/>
        <v>-8.6842031808653991E-2</v>
      </c>
      <c r="G565" s="46">
        <f t="shared" si="51"/>
        <v>4.2396317986061166E-2</v>
      </c>
      <c r="H565" s="46">
        <f t="shared" si="52"/>
        <v>4.9560519157831537</v>
      </c>
      <c r="I565" s="46">
        <f t="shared" si="53"/>
        <v>-2.0602185824498278</v>
      </c>
      <c r="J565" s="46">
        <f t="shared" si="49"/>
        <v>6.0965046802915394E-4</v>
      </c>
    </row>
    <row r="566" spans="1:10" x14ac:dyDescent="0.25">
      <c r="A566" s="21">
        <f t="shared" si="48"/>
        <v>4</v>
      </c>
      <c r="B566" s="22">
        <v>557</v>
      </c>
      <c r="D566" s="66">
        <f>VLOOKUP(A566&amp;"_"&amp;B566,Gaussian!A:F,4,0)</f>
        <v>-0.81717111584643398</v>
      </c>
      <c r="E566" s="34">
        <f>VLOOKUP(A566&amp;"_"&amp;B566,Gaussian!A:F,5,0)</f>
        <v>-0.81691906014136495</v>
      </c>
      <c r="F566" s="66">
        <f t="shared" si="50"/>
        <v>-8.4429175563749792E-2</v>
      </c>
      <c r="G566" s="46">
        <f t="shared" si="51"/>
        <v>3.9928471971779268E-2</v>
      </c>
      <c r="H566" s="46">
        <f t="shared" si="52"/>
        <v>4.9029194292769835</v>
      </c>
      <c r="I566" s="46">
        <f t="shared" si="53"/>
        <v>-2.0018777626103246</v>
      </c>
      <c r="J566" s="46">
        <f t="shared" si="49"/>
        <v>6.0975245789832231E-4</v>
      </c>
    </row>
    <row r="567" spans="1:10" x14ac:dyDescent="0.25">
      <c r="A567" s="21">
        <f t="shared" si="48"/>
        <v>4</v>
      </c>
      <c r="B567" s="22">
        <v>558</v>
      </c>
      <c r="D567" s="66">
        <f>VLOOKUP(A567&amp;"_"&amp;B567,Gaussian!A:F,4,0)</f>
        <v>-0.86740075356151802</v>
      </c>
      <c r="E567" s="34">
        <f>VLOOKUP(A567&amp;"_"&amp;B567,Gaussian!A:F,5,0)</f>
        <v>-0.870063421717156</v>
      </c>
      <c r="F567" s="66">
        <f t="shared" si="50"/>
        <v>-8.1895360927287539E-2</v>
      </c>
      <c r="G567" s="46">
        <f t="shared" si="51"/>
        <v>3.7339816732931179E-2</v>
      </c>
      <c r="H567" s="46">
        <f t="shared" si="52"/>
        <v>4.84654935048016</v>
      </c>
      <c r="I567" s="46">
        <f t="shared" si="53"/>
        <v>-1.9402993504801671</v>
      </c>
      <c r="J567" s="46">
        <f t="shared" si="49"/>
        <v>6.0985377009644304E-4</v>
      </c>
    </row>
    <row r="568" spans="1:10" x14ac:dyDescent="0.25">
      <c r="A568" s="21">
        <f t="shared" si="48"/>
        <v>4</v>
      </c>
      <c r="B568" s="22">
        <v>559</v>
      </c>
      <c r="D568" s="66">
        <f>VLOOKUP(A568&amp;"_"&amp;B568,Gaussian!A:F,4,0)</f>
        <v>0.65116773869131905</v>
      </c>
      <c r="E568" s="34">
        <f>VLOOKUP(A568&amp;"_"&amp;B568,Gaussian!A:F,5,0)</f>
        <v>0.65196646860933105</v>
      </c>
      <c r="F568" s="66">
        <f t="shared" si="50"/>
        <v>-7.9216835858500298E-2</v>
      </c>
      <c r="G568" s="46">
        <f t="shared" si="51"/>
        <v>3.4606599957118248E-2</v>
      </c>
      <c r="H568" s="46">
        <f t="shared" si="52"/>
        <v>4.7865542598263238</v>
      </c>
      <c r="I568" s="46">
        <f t="shared" si="53"/>
        <v>-1.8750959264929969</v>
      </c>
      <c r="J568" s="46">
        <f t="shared" si="49"/>
        <v>6.0995440912629709E-4</v>
      </c>
    </row>
    <row r="569" spans="1:10" x14ac:dyDescent="0.25">
      <c r="A569" s="21">
        <f t="shared" si="48"/>
        <v>4</v>
      </c>
      <c r="B569" s="22">
        <v>560</v>
      </c>
      <c r="D569" s="66">
        <f>VLOOKUP(A569&amp;"_"&amp;B569,Gaussian!A:F,4,0)</f>
        <v>0.25857665611497799</v>
      </c>
      <c r="E569" s="34">
        <f>VLOOKUP(A569&amp;"_"&amp;B569,Gaussian!A:F,5,0)</f>
        <v>0.25977506641665299</v>
      </c>
      <c r="F569" s="66">
        <f t="shared" si="50"/>
        <v>-8.0933650157195655E-2</v>
      </c>
      <c r="G569" s="46">
        <f t="shared" si="51"/>
        <v>3.6268871171926856E-2</v>
      </c>
      <c r="H569" s="46">
        <f t="shared" si="52"/>
        <v>4.8361524101456199</v>
      </c>
      <c r="I569" s="46">
        <f t="shared" si="53"/>
        <v>-1.9194857434789594</v>
      </c>
      <c r="J569" s="46">
        <f t="shared" si="49"/>
        <v>6.1005437946074664E-4</v>
      </c>
    </row>
    <row r="570" spans="1:10" x14ac:dyDescent="0.25">
      <c r="A570" s="21">
        <f t="shared" si="48"/>
        <v>4</v>
      </c>
      <c r="B570" s="22">
        <v>561</v>
      </c>
      <c r="D570" s="66">
        <f>VLOOKUP(A570&amp;"_"&amp;B570,Gaussian!A:F,4,0)</f>
        <v>0.85631057459601001</v>
      </c>
      <c r="E570" s="34">
        <f>VLOOKUP(A570&amp;"_"&amp;B570,Gaussian!A:F,5,0)</f>
        <v>0.85549374633573905</v>
      </c>
      <c r="F570" s="66">
        <f t="shared" si="50"/>
        <v>-8.1514493102954694E-2</v>
      </c>
      <c r="G570" s="46">
        <f t="shared" si="51"/>
        <v>3.6795319384139255E-2</v>
      </c>
      <c r="H570" s="46">
        <f t="shared" si="52"/>
        <v>4.8574177395640534</v>
      </c>
      <c r="I570" s="46">
        <f t="shared" si="53"/>
        <v>-1.9355427395640596</v>
      </c>
      <c r="J570" s="46">
        <f t="shared" si="49"/>
        <v>6.1015368554293437E-4</v>
      </c>
    </row>
    <row r="571" spans="1:10" x14ac:dyDescent="0.25">
      <c r="A571" s="21">
        <f t="shared" si="48"/>
        <v>4</v>
      </c>
      <c r="B571" s="22">
        <v>562</v>
      </c>
      <c r="D571" s="66">
        <f>VLOOKUP(A571&amp;"_"&amp;B571,Gaussian!A:F,4,0)</f>
        <v>0.85477639483647905</v>
      </c>
      <c r="E571" s="34">
        <f>VLOOKUP(A571&amp;"_"&amp;B571,Gaussian!A:F,5,0)</f>
        <v>0.85377964435321896</v>
      </c>
      <c r="F571" s="66">
        <f t="shared" si="50"/>
        <v>-8.3810249122374517E-2</v>
      </c>
      <c r="G571" s="46">
        <f t="shared" si="51"/>
        <v>3.9036828746987856E-2</v>
      </c>
      <c r="H571" s="46">
        <f t="shared" si="52"/>
        <v>4.9218207988248368</v>
      </c>
      <c r="I571" s="46">
        <f t="shared" si="53"/>
        <v>-1.9947374654915091</v>
      </c>
      <c r="J571" s="46">
        <f t="shared" si="49"/>
        <v>6.1025233178648016E-4</v>
      </c>
    </row>
    <row r="572" spans="1:10" x14ac:dyDescent="0.25">
      <c r="A572" s="21">
        <f t="shared" si="48"/>
        <v>4</v>
      </c>
      <c r="B572" s="22">
        <v>563</v>
      </c>
      <c r="D572" s="66">
        <f>VLOOKUP(A572&amp;"_"&amp;B572,Gaussian!A:F,4,0)</f>
        <v>-0.84554695441769701</v>
      </c>
      <c r="E572" s="34">
        <f>VLOOKUP(A572&amp;"_"&amp;B572,Gaussian!A:F,5,0)</f>
        <v>-0.84499666356891001</v>
      </c>
      <c r="F572" s="66">
        <f t="shared" si="50"/>
        <v>-8.6093441770147508E-2</v>
      </c>
      <c r="G572" s="46">
        <f t="shared" si="51"/>
        <v>4.1265922541246183E-2</v>
      </c>
      <c r="H572" s="46">
        <f t="shared" si="52"/>
        <v>4.9861131381984762</v>
      </c>
      <c r="I572" s="46">
        <f t="shared" si="53"/>
        <v>-2.0538214715318146</v>
      </c>
      <c r="J572" s="46">
        <f t="shared" si="49"/>
        <v>6.1035032257567771E-4</v>
      </c>
    </row>
    <row r="573" spans="1:10" x14ac:dyDescent="0.25">
      <c r="A573" s="21">
        <f t="shared" si="48"/>
        <v>4</v>
      </c>
      <c r="B573" s="22">
        <v>564</v>
      </c>
      <c r="D573" s="66">
        <f>VLOOKUP(A573&amp;"_"&amp;B573,Gaussian!A:F,4,0)</f>
        <v>1.2083140257795699</v>
      </c>
      <c r="E573" s="34">
        <f>VLOOKUP(A573&amp;"_"&amp;B573,Gaussian!A:F,5,0)</f>
        <v>1.2087622567865799</v>
      </c>
      <c r="F573" s="66">
        <f t="shared" si="50"/>
        <v>-8.3473269804016009E-2</v>
      </c>
      <c r="G573" s="46">
        <f t="shared" si="51"/>
        <v>3.8591799250195118E-2</v>
      </c>
      <c r="H573" s="46">
        <f t="shared" si="52"/>
        <v>4.9276952096469522</v>
      </c>
      <c r="I573" s="46">
        <f t="shared" si="53"/>
        <v>-1.9901952096469573</v>
      </c>
      <c r="J573" s="46">
        <f t="shared" si="49"/>
        <v>6.1044766226568941E-4</v>
      </c>
    </row>
    <row r="574" spans="1:10" x14ac:dyDescent="0.25">
      <c r="A574" s="21">
        <f t="shared" si="48"/>
        <v>4</v>
      </c>
      <c r="B574" s="22">
        <v>565</v>
      </c>
      <c r="D574" s="66">
        <f>VLOOKUP(A574&amp;"_"&amp;B574,Gaussian!A:F,4,0)</f>
        <v>-0.316802769550657</v>
      </c>
      <c r="E574" s="34">
        <f>VLOOKUP(A574&amp;"_"&amp;B574,Gaussian!A:F,5,0)</f>
        <v>-0.31654336345996098</v>
      </c>
      <c r="F574" s="66">
        <f t="shared" si="50"/>
        <v>-8.6780657231948222E-2</v>
      </c>
      <c r="G574" s="46">
        <f t="shared" si="51"/>
        <v>4.1845382606810311E-2</v>
      </c>
      <c r="H574" s="46">
        <f t="shared" si="52"/>
        <v>5.0175019298197983</v>
      </c>
      <c r="I574" s="46">
        <f t="shared" si="53"/>
        <v>-2.0747935964864701</v>
      </c>
      <c r="J574" s="46">
        <f t="shared" si="49"/>
        <v>6.1054435518273964E-4</v>
      </c>
    </row>
    <row r="575" spans="1:10" x14ac:dyDescent="0.25">
      <c r="A575" s="21">
        <f t="shared" si="48"/>
        <v>4</v>
      </c>
      <c r="B575" s="22">
        <v>566</v>
      </c>
      <c r="D575" s="66">
        <f>VLOOKUP(A575&amp;"_"&amp;B575,Gaussian!A:F,4,0)</f>
        <v>1.5214571031035899</v>
      </c>
      <c r="E575" s="34">
        <f>VLOOKUP(A575&amp;"_"&amp;B575,Gaussian!A:F,5,0)</f>
        <v>1.52141745074281</v>
      </c>
      <c r="F575" s="66">
        <f t="shared" si="50"/>
        <v>-8.5681204819714973E-2</v>
      </c>
      <c r="G575" s="46">
        <f t="shared" si="51"/>
        <v>4.0692273101350221E-2</v>
      </c>
      <c r="H575" s="46">
        <f t="shared" si="52"/>
        <v>4.9972428259514539</v>
      </c>
      <c r="I575" s="46">
        <f t="shared" si="53"/>
        <v>-2.0493261592847922</v>
      </c>
      <c r="J575" s="46">
        <f t="shared" si="49"/>
        <v>6.1064040562430733E-4</v>
      </c>
    </row>
    <row r="576" spans="1:10" x14ac:dyDescent="0.25">
      <c r="A576" s="21">
        <f t="shared" si="48"/>
        <v>4</v>
      </c>
      <c r="B576" s="22">
        <v>567</v>
      </c>
      <c r="D576" s="66">
        <f>VLOOKUP(A576&amp;"_"&amp;B576,Gaussian!A:F,4,0)</f>
        <v>-1.3413422006825</v>
      </c>
      <c r="E576" s="34">
        <f>VLOOKUP(A576&amp;"_"&amp;B576,Gaussian!A:F,5,0)</f>
        <v>-1.3403522983041101</v>
      </c>
      <c r="F576" s="66">
        <f t="shared" si="50"/>
        <v>-8.9882332306772575E-2</v>
      </c>
      <c r="G576" s="46">
        <f t="shared" si="51"/>
        <v>4.4839890197250307E-2</v>
      </c>
      <c r="H576" s="46">
        <f t="shared" si="52"/>
        <v>5.1096487011227865</v>
      </c>
      <c r="I576" s="46">
        <f t="shared" si="53"/>
        <v>-2.1565237011227913</v>
      </c>
      <c r="J576" s="46">
        <f t="shared" si="49"/>
        <v>6.1073581785931689E-4</v>
      </c>
    </row>
    <row r="577" spans="1:10" x14ac:dyDescent="0.25">
      <c r="A577" s="21">
        <f t="shared" si="48"/>
        <v>4</v>
      </c>
      <c r="B577" s="22">
        <v>568</v>
      </c>
      <c r="D577" s="66">
        <f>VLOOKUP(A577&amp;"_"&amp;B577,Gaussian!A:F,4,0)</f>
        <v>-1.75388759475733</v>
      </c>
      <c r="E577" s="34">
        <f>VLOOKUP(A577&amp;"_"&amp;B577,Gaussian!A:F,5,0)</f>
        <v>-1.7544220507283601</v>
      </c>
      <c r="F577" s="66">
        <f t="shared" si="50"/>
        <v>-8.5822027089150682E-2</v>
      </c>
      <c r="G577" s="46">
        <f t="shared" si="51"/>
        <v>4.0726221014022013E-2</v>
      </c>
      <c r="H577" s="46">
        <f t="shared" si="52"/>
        <v>5.0154498327095229</v>
      </c>
      <c r="I577" s="46">
        <f t="shared" si="53"/>
        <v>-2.0571164993761939</v>
      </c>
      <c r="J577" s="46">
        <f t="shared" si="49"/>
        <v>6.1083059612832772E-4</v>
      </c>
    </row>
    <row r="578" spans="1:10" x14ac:dyDescent="0.25">
      <c r="A578" s="21">
        <f t="shared" si="48"/>
        <v>4</v>
      </c>
      <c r="B578" s="22">
        <v>569</v>
      </c>
      <c r="D578" s="66">
        <f>VLOOKUP(A578&amp;"_"&amp;B578,Gaussian!A:F,4,0)</f>
        <v>0.212453100707717</v>
      </c>
      <c r="E578" s="34">
        <f>VLOOKUP(A578&amp;"_"&amp;B578,Gaussian!A:F,5,0)</f>
        <v>0.21297081479802599</v>
      </c>
      <c r="F578" s="66">
        <f t="shared" si="50"/>
        <v>-8.0581922422373262E-2</v>
      </c>
      <c r="G578" s="46">
        <f t="shared" si="51"/>
        <v>3.5432898530184859E-2</v>
      </c>
      <c r="H578" s="46">
        <f t="shared" si="52"/>
        <v>4.8914780650060035</v>
      </c>
      <c r="I578" s="46">
        <f t="shared" si="53"/>
        <v>-1.9279363983393412</v>
      </c>
      <c r="J578" s="46">
        <f t="shared" si="49"/>
        <v>6.1092474464372298E-4</v>
      </c>
    </row>
    <row r="579" spans="1:10" x14ac:dyDescent="0.25">
      <c r="A579" s="21">
        <f t="shared" si="48"/>
        <v>4</v>
      </c>
      <c r="B579" s="22">
        <v>570</v>
      </c>
      <c r="D579" s="66">
        <f>VLOOKUP(A579&amp;"_"&amp;B579,Gaussian!A:F,4,0)</f>
        <v>-0.53238187185824803</v>
      </c>
      <c r="E579" s="34">
        <f>VLOOKUP(A579&amp;"_"&amp;B579,Gaussian!A:F,5,0)</f>
        <v>-0.530669217401605</v>
      </c>
      <c r="F579" s="66">
        <f t="shared" si="50"/>
        <v>-8.1029192817735157E-2</v>
      </c>
      <c r="G579" s="46">
        <f t="shared" si="51"/>
        <v>3.5827096979553878E-2</v>
      </c>
      <c r="H579" s="46">
        <f t="shared" si="52"/>
        <v>4.9094147135331418</v>
      </c>
      <c r="I579" s="46">
        <f t="shared" si="53"/>
        <v>-1.9406647135331458</v>
      </c>
      <c r="J579" s="46">
        <f t="shared" si="49"/>
        <v>6.1101826758989649E-4</v>
      </c>
    </row>
    <row r="580" spans="1:10" x14ac:dyDescent="0.25">
      <c r="A580" s="21">
        <f t="shared" si="48"/>
        <v>4</v>
      </c>
      <c r="B580" s="22">
        <v>571</v>
      </c>
      <c r="D580" s="66">
        <f>VLOOKUP(A580&amp;"_"&amp;B580,Gaussian!A:F,4,0)</f>
        <v>-0.74368942909818403</v>
      </c>
      <c r="E580" s="34">
        <f>VLOOKUP(A580&amp;"_"&amp;B580,Gaussian!A:F,5,0)</f>
        <v>-0.74368529876228795</v>
      </c>
      <c r="F580" s="66">
        <f t="shared" si="50"/>
        <v>-7.933185931494327E-2</v>
      </c>
      <c r="G580" s="46">
        <f t="shared" si="51"/>
        <v>3.4076837123891736E-2</v>
      </c>
      <c r="H580" s="46">
        <f t="shared" si="52"/>
        <v>4.873597528071179</v>
      </c>
      <c r="I580" s="46">
        <f t="shared" si="53"/>
        <v>-1.8996391947378495</v>
      </c>
      <c r="J580" s="46">
        <f t="shared" si="49"/>
        <v>6.1111116912343922E-4</v>
      </c>
    </row>
    <row r="581" spans="1:10" x14ac:dyDescent="0.25">
      <c r="A581" s="21">
        <f t="shared" si="48"/>
        <v>4</v>
      </c>
      <c r="B581" s="22">
        <v>572</v>
      </c>
      <c r="D581" s="66">
        <f>VLOOKUP(A581&amp;"_"&amp;B581,Gaussian!A:F,4,0)</f>
        <v>-0.18515844826056399</v>
      </c>
      <c r="E581" s="34">
        <f>VLOOKUP(A581&amp;"_"&amp;B581,Gaussian!A:F,5,0)</f>
        <v>-0.184269939721843</v>
      </c>
      <c r="F581" s="66">
        <f t="shared" si="50"/>
        <v>-7.702628857021232E-2</v>
      </c>
      <c r="G581" s="46">
        <f t="shared" si="51"/>
        <v>3.1718485341015228E-2</v>
      </c>
      <c r="H581" s="46">
        <f t="shared" si="52"/>
        <v>4.8225305332274315</v>
      </c>
      <c r="I581" s="46">
        <f t="shared" si="53"/>
        <v>-1.8433638665607683</v>
      </c>
      <c r="J581" s="46">
        <f t="shared" si="49"/>
        <v>6.1120345337332342E-4</v>
      </c>
    </row>
    <row r="582" spans="1:10" x14ac:dyDescent="0.25">
      <c r="A582" s="21">
        <f t="shared" si="48"/>
        <v>4</v>
      </c>
      <c r="B582" s="22">
        <v>573</v>
      </c>
      <c r="D582" s="66">
        <f>VLOOKUP(A582&amp;"_"&amp;B582,Gaussian!A:F,4,0)</f>
        <v>0.28711279918202298</v>
      </c>
      <c r="E582" s="34">
        <f>VLOOKUP(A582&amp;"_"&amp;B582,Gaussian!A:F,5,0)</f>
        <v>0.28600991216566102</v>
      </c>
      <c r="F582" s="66">
        <f t="shared" si="50"/>
        <v>-7.6340610857490498E-2</v>
      </c>
      <c r="G582" s="46">
        <f t="shared" si="51"/>
        <v>3.098017162603163E-2</v>
      </c>
      <c r="H582" s="46">
        <f t="shared" si="52"/>
        <v>4.8117720399008519</v>
      </c>
      <c r="I582" s="46">
        <f t="shared" si="53"/>
        <v>-1.8273970399008554</v>
      </c>
      <c r="J582" s="46">
        <f t="shared" si="49"/>
        <v>6.1129512444108654E-4</v>
      </c>
    </row>
    <row r="583" spans="1:10" x14ac:dyDescent="0.25">
      <c r="A583" s="21">
        <f t="shared" si="48"/>
        <v>4</v>
      </c>
      <c r="B583" s="22">
        <v>574</v>
      </c>
      <c r="D583" s="66">
        <f>VLOOKUP(A583&amp;"_"&amp;B583,Gaussian!A:F,4,0)</f>
        <v>-0.22415126268802299</v>
      </c>
      <c r="E583" s="34">
        <f>VLOOKUP(A583&amp;"_"&amp;B583,Gaussian!A:F,5,0)</f>
        <v>-0.22343090461248899</v>
      </c>
      <c r="F583" s="66">
        <f t="shared" si="50"/>
        <v>-7.7012551634193807E-2</v>
      </c>
      <c r="G583" s="46">
        <f t="shared" si="51"/>
        <v>3.1599621157083577E-2</v>
      </c>
      <c r="H583" s="46">
        <f t="shared" si="52"/>
        <v>4.83509678805446</v>
      </c>
      <c r="I583" s="46">
        <f t="shared" si="53"/>
        <v>-1.8455134547211296</v>
      </c>
      <c r="J583" s="46">
        <f t="shared" si="49"/>
        <v>6.1138618640101323E-4</v>
      </c>
    </row>
    <row r="584" spans="1:10" x14ac:dyDescent="0.25">
      <c r="A584" s="21">
        <f t="shared" si="48"/>
        <v>4</v>
      </c>
      <c r="B584" s="22">
        <v>575</v>
      </c>
      <c r="D584" s="66">
        <f>VLOOKUP(A584&amp;"_"&amp;B584,Gaussian!A:F,4,0)</f>
        <v>-0.40727576320396602</v>
      </c>
      <c r="E584" s="34">
        <f>VLOOKUP(A584&amp;"_"&amp;B584,Gaussian!A:F,5,0)</f>
        <v>-0.40762435492605098</v>
      </c>
      <c r="F584" s="66">
        <f t="shared" si="50"/>
        <v>-7.6214090122398159E-2</v>
      </c>
      <c r="G584" s="46">
        <f t="shared" si="51"/>
        <v>3.0748812876551641E-2</v>
      </c>
      <c r="H584" s="46">
        <f t="shared" si="52"/>
        <v>4.8215242307396116</v>
      </c>
      <c r="I584" s="46">
        <f t="shared" si="53"/>
        <v>-1.8267325640729473</v>
      </c>
      <c r="J584" s="46">
        <f t="shared" si="49"/>
        <v>6.1147664330031678E-4</v>
      </c>
    </row>
    <row r="585" spans="1:10" x14ac:dyDescent="0.25">
      <c r="A585" s="21">
        <f t="shared" ref="A585:A648" si="54">iteration</f>
        <v>4</v>
      </c>
      <c r="B585" s="22">
        <v>576</v>
      </c>
      <c r="D585" s="66">
        <f>VLOOKUP(A585&amp;"_"&amp;B585,Gaussian!A:F,4,0)</f>
        <v>-2.6384065575787301</v>
      </c>
      <c r="E585" s="34">
        <f>VLOOKUP(A585&amp;"_"&amp;B585,Gaussian!A:F,5,0)</f>
        <v>-2.6385015575128898</v>
      </c>
      <c r="F585" s="66">
        <f t="shared" si="50"/>
        <v>-7.4887464999905284E-2</v>
      </c>
      <c r="G585" s="46">
        <f t="shared" si="51"/>
        <v>2.9369985182130631E-2</v>
      </c>
      <c r="H585" s="46">
        <f t="shared" si="52"/>
        <v>4.7947358009662508</v>
      </c>
      <c r="I585" s="46">
        <f t="shared" si="53"/>
        <v>-1.7947358009662531</v>
      </c>
      <c r="J585" s="46">
        <f t="shared" ref="J585:J648" si="55">sigma*sigma/4/alpha*(1-EXP(-2*alpha*delta*B585))</f>
        <v>6.1156649915931882E-4</v>
      </c>
    </row>
    <row r="586" spans="1:10" x14ac:dyDescent="0.25">
      <c r="A586" s="21">
        <f t="shared" si="54"/>
        <v>4</v>
      </c>
      <c r="B586" s="22">
        <v>577</v>
      </c>
      <c r="D586" s="66">
        <f>VLOOKUP(A586&amp;"_"&amp;B586,Gaussian!A:F,4,0)</f>
        <v>-6.1767696298278003E-2</v>
      </c>
      <c r="E586" s="34">
        <f>VLOOKUP(A586&amp;"_"&amp;B586,Gaussian!A:F,5,0)</f>
        <v>-6.2306248959180903E-2</v>
      </c>
      <c r="F586" s="66">
        <f t="shared" ref="F586:F649" si="56">F585*EXP(-alpha*delta)-SQRT(2*$B$1)*E585-sigma*sigma/2/alpha/alpha*(1-EXP(-alpha*delta))*(1-EXP(-2*alpha*B585*delta)*EXP(-alpha*delta))</f>
        <v>-6.7136000153737302E-2</v>
      </c>
      <c r="G586" s="46">
        <f t="shared" ref="G586:G649" si="57">G585*EXP(-alpha*delta)+SQRT(2*$B$1)*E585-sigma*sigma/2/alpha/alpha*(1-EXP(-alpha*delta))*(1-EXP(-2*alpha*B585*delta)*EXP(-alpha*delta))</f>
        <v>2.1566461680334489E-2</v>
      </c>
      <c r="H586" s="46">
        <f t="shared" ref="H586:H649" si="58">H585+sigma*sigma/2/alpha/alpha*delta+sigma/alpha*SQRT(delta)*D585</f>
        <v>4.6069293756016982</v>
      </c>
      <c r="I586" s="46">
        <f t="shared" ref="I586:I649" si="59">I585+sigma*sigma/2/alpha/alpha*delta-sigma/alpha*SQRT(delta)*D585</f>
        <v>-1.6017210422683672</v>
      </c>
      <c r="J586" s="46">
        <f t="shared" si="55"/>
        <v>6.1165575797162764E-4</v>
      </c>
    </row>
    <row r="587" spans="1:10" x14ac:dyDescent="0.25">
      <c r="A587" s="21">
        <f t="shared" si="54"/>
        <v>4</v>
      </c>
      <c r="B587" s="22">
        <v>578</v>
      </c>
      <c r="D587" s="66">
        <f>VLOOKUP(A587&amp;"_"&amp;B587,Gaussian!A:F,4,0)</f>
        <v>-0.41910498388871698</v>
      </c>
      <c r="E587" s="34">
        <f>VLOOKUP(A587&amp;"_"&amp;B587,Gaussian!A:F,5,0)</f>
        <v>-0.41926299538123202</v>
      </c>
      <c r="F587" s="66">
        <f t="shared" si="56"/>
        <v>-6.6834803056746703E-2</v>
      </c>
      <c r="G587" s="46">
        <f t="shared" si="57"/>
        <v>2.1213349563116397E-2</v>
      </c>
      <c r="H587" s="46">
        <f t="shared" si="58"/>
        <v>4.6050758427577358</v>
      </c>
      <c r="I587" s="46">
        <f t="shared" si="59"/>
        <v>-1.5946591760910713</v>
      </c>
      <c r="J587" s="46">
        <f t="shared" si="55"/>
        <v>6.1174442370431654E-4</v>
      </c>
    </row>
    <row r="588" spans="1:10" x14ac:dyDescent="0.25">
      <c r="A588" s="21">
        <f t="shared" si="54"/>
        <v>4</v>
      </c>
      <c r="B588" s="22">
        <v>579</v>
      </c>
      <c r="D588" s="66">
        <f>VLOOKUP(A588&amp;"_"&amp;B588,Gaussian!A:F,4,0)</f>
        <v>0.45265692984728201</v>
      </c>
      <c r="E588" s="34">
        <f>VLOOKUP(A588&amp;"_"&amp;B588,Gaussian!A:F,5,0)</f>
        <v>0.45319643810868199</v>
      </c>
      <c r="F588" s="66">
        <f t="shared" si="56"/>
        <v>-6.5505892640406307E-2</v>
      </c>
      <c r="G588" s="46">
        <f t="shared" si="57"/>
        <v>1.9832667480668902E-2</v>
      </c>
      <c r="H588" s="46">
        <f t="shared" si="58"/>
        <v>4.5774337125160445</v>
      </c>
      <c r="I588" s="46">
        <f t="shared" si="59"/>
        <v>-1.5618087125160465</v>
      </c>
      <c r="J588" s="46">
        <f t="shared" si="55"/>
        <v>6.1183250029809915E-4</v>
      </c>
    </row>
    <row r="589" spans="1:10" x14ac:dyDescent="0.25">
      <c r="A589" s="21">
        <f t="shared" si="54"/>
        <v>4</v>
      </c>
      <c r="B589" s="22">
        <v>580</v>
      </c>
      <c r="D589" s="66">
        <f>VLOOKUP(A589&amp;"_"&amp;B589,Gaussian!A:F,4,0)</f>
        <v>0.41466922928244399</v>
      </c>
      <c r="E589" s="34">
        <f>VLOOKUP(A589&amp;"_"&amp;B589,Gaussian!A:F,5,0)</f>
        <v>0.41390126448071302</v>
      </c>
      <c r="F589" s="66">
        <f t="shared" si="56"/>
        <v>-6.6695800802750463E-2</v>
      </c>
      <c r="G589" s="46">
        <f t="shared" si="57"/>
        <v>2.0970947049375077E-2</v>
      </c>
      <c r="H589" s="46">
        <f t="shared" si="58"/>
        <v>4.6127055792199458</v>
      </c>
      <c r="I589" s="46">
        <f t="shared" si="59"/>
        <v>-1.5918722458866144</v>
      </c>
      <c r="J589" s="46">
        <f t="shared" si="55"/>
        <v>6.1191999166750521E-4</v>
      </c>
    </row>
    <row r="590" spans="1:10" x14ac:dyDescent="0.25">
      <c r="A590" s="21">
        <f t="shared" si="54"/>
        <v>4</v>
      </c>
      <c r="B590" s="22">
        <v>581</v>
      </c>
      <c r="D590" s="66">
        <f>VLOOKUP(A590&amp;"_"&amp;B590,Gaussian!A:F,4,0)</f>
        <v>-0.95733598451645496</v>
      </c>
      <c r="E590" s="34">
        <f>VLOOKUP(A590&amp;"_"&amp;B590,Gaussian!A:F,5,0)</f>
        <v>-0.95822192894288405</v>
      </c>
      <c r="F590" s="66">
        <f t="shared" si="56"/>
        <v>-6.7768517118302396E-2</v>
      </c>
      <c r="G590" s="46">
        <f t="shared" si="57"/>
        <v>2.1992177561745849E-2</v>
      </c>
      <c r="H590" s="46">
        <f t="shared" si="58"/>
        <v>4.6452359197804718</v>
      </c>
      <c r="I590" s="46">
        <f t="shared" si="59"/>
        <v>-1.6191942531138068</v>
      </c>
      <c r="J590" s="46">
        <f t="shared" si="55"/>
        <v>6.1200690170105465E-4</v>
      </c>
    </row>
    <row r="591" spans="1:10" x14ac:dyDescent="0.25">
      <c r="A591" s="21">
        <f t="shared" si="54"/>
        <v>4</v>
      </c>
      <c r="B591" s="22">
        <v>582</v>
      </c>
      <c r="D591" s="66">
        <f>VLOOKUP(A591&amp;"_"&amp;B591,Gaussian!A:F,4,0)</f>
        <v>9.9630541811821197E-2</v>
      </c>
      <c r="E591" s="34">
        <f>VLOOKUP(A591&amp;"_"&amp;B591,Gaussian!A:F,5,0)</f>
        <v>0.100232097355373</v>
      </c>
      <c r="F591" s="66">
        <f t="shared" si="56"/>
        <v>-6.4883292074090118E-2</v>
      </c>
      <c r="G591" s="46">
        <f t="shared" si="57"/>
        <v>1.905560922244566E-2</v>
      </c>
      <c r="H591" s="46">
        <f t="shared" si="58"/>
        <v>4.5787503129014526</v>
      </c>
      <c r="I591" s="46">
        <f t="shared" si="59"/>
        <v>-1.5475003129014537</v>
      </c>
      <c r="J591" s="46">
        <f t="shared" si="55"/>
        <v>6.1209323426142967E-4</v>
      </c>
    </row>
    <row r="592" spans="1:10" x14ac:dyDescent="0.25">
      <c r="A592" s="21">
        <f t="shared" si="54"/>
        <v>4</v>
      </c>
      <c r="B592" s="22">
        <v>583</v>
      </c>
      <c r="D592" s="66">
        <f>VLOOKUP(A592&amp;"_"&amp;B592,Gaussian!A:F,4,0)</f>
        <v>0.42513495653441602</v>
      </c>
      <c r="E592" s="34">
        <f>VLOOKUP(A592&amp;"_"&amp;B592,Gaussian!A:F,5,0)</f>
        <v>0.42310534855804999</v>
      </c>
      <c r="F592" s="66">
        <f t="shared" si="56"/>
        <v>-6.5058090914027894E-2</v>
      </c>
      <c r="G592" s="46">
        <f t="shared" si="57"/>
        <v>1.9179206992683728E-2</v>
      </c>
      <c r="H592" s="46">
        <f t="shared" si="58"/>
        <v>4.5885446945849404</v>
      </c>
      <c r="I592" s="46">
        <f t="shared" si="59"/>
        <v>-1.5520863612516074</v>
      </c>
      <c r="J592" s="46">
        <f t="shared" si="55"/>
        <v>6.1217899318564734E-4</v>
      </c>
    </row>
    <row r="593" spans="1:10" x14ac:dyDescent="0.25">
      <c r="A593" s="21">
        <f t="shared" si="54"/>
        <v>4</v>
      </c>
      <c r="B593" s="22">
        <v>584</v>
      </c>
      <c r="D593" s="66">
        <f>VLOOKUP(A593&amp;"_"&amp;B593,Gaussian!A:F,4,0)</f>
        <v>0.233162159801068</v>
      </c>
      <c r="E593" s="34">
        <f>VLOOKUP(A593&amp;"_"&amp;B593,Gaussian!A:F,5,0)</f>
        <v>0.23187097149191199</v>
      </c>
      <c r="F593" s="66">
        <f t="shared" si="56"/>
        <v>-6.6162825806269795E-2</v>
      </c>
      <c r="G593" s="46">
        <f t="shared" si="57"/>
        <v>2.0232882757577213E-2</v>
      </c>
      <c r="H593" s="46">
        <f t="shared" si="58"/>
        <v>4.6218303339512401</v>
      </c>
      <c r="I593" s="46">
        <f t="shared" si="59"/>
        <v>-1.5801636672845738</v>
      </c>
      <c r="J593" s="46">
        <f t="shared" si="55"/>
        <v>6.122641822852294E-4</v>
      </c>
    </row>
    <row r="594" spans="1:10" x14ac:dyDescent="0.25">
      <c r="A594" s="21">
        <f t="shared" si="54"/>
        <v>4</v>
      </c>
      <c r="B594" s="22">
        <v>585</v>
      </c>
      <c r="D594" s="66">
        <f>VLOOKUP(A594&amp;"_"&amp;B594,Gaussian!A:F,4,0)</f>
        <v>-1.87481077722692</v>
      </c>
      <c r="E594" s="34">
        <f>VLOOKUP(A594&amp;"_"&amp;B594,Gaussian!A:F,5,0)</f>
        <v>-1.8753725081269801</v>
      </c>
      <c r="F594" s="66">
        <f t="shared" si="56"/>
        <v>-6.6712771211680247E-2</v>
      </c>
      <c r="G594" s="46">
        <f t="shared" si="57"/>
        <v>2.0731910694631372E-2</v>
      </c>
      <c r="H594" s="46">
        <f t="shared" si="58"/>
        <v>4.6412615300836544</v>
      </c>
      <c r="I594" s="46">
        <f t="shared" si="59"/>
        <v>-1.5943865300836546</v>
      </c>
      <c r="J594" s="46">
        <f t="shared" si="55"/>
        <v>6.1234880534637235E-4</v>
      </c>
    </row>
    <row r="595" spans="1:10" x14ac:dyDescent="0.25">
      <c r="A595" s="21">
        <f t="shared" si="54"/>
        <v>4</v>
      </c>
      <c r="B595" s="22">
        <v>586</v>
      </c>
      <c r="D595" s="66">
        <f>VLOOKUP(A595&amp;"_"&amp;B595,Gaussian!A:F,4,0)</f>
        <v>-1.1538009899973301</v>
      </c>
      <c r="E595" s="34">
        <f>VLOOKUP(A595&amp;"_"&amp;B595,Gaussian!A:F,5,0)</f>
        <v>-1.1533000159369899</v>
      </c>
      <c r="F595" s="66">
        <f t="shared" si="56"/>
        <v>-6.1187937012843439E-2</v>
      </c>
      <c r="G595" s="46">
        <f t="shared" si="57"/>
        <v>1.5156300402758406E-2</v>
      </c>
      <c r="H595" s="46">
        <f t="shared" si="58"/>
        <v>4.5085628833863742</v>
      </c>
      <c r="I595" s="46">
        <f t="shared" si="59"/>
        <v>-1.4564795500530412</v>
      </c>
      <c r="J595" s="46">
        <f t="shared" si="55"/>
        <v>6.1243286613011467E-4</v>
      </c>
    </row>
    <row r="596" spans="1:10" x14ac:dyDescent="0.25">
      <c r="A596" s="21">
        <f t="shared" si="54"/>
        <v>4</v>
      </c>
      <c r="B596" s="22">
        <v>587</v>
      </c>
      <c r="D596" s="66">
        <f>VLOOKUP(A596&amp;"_"&amp;B596,Gaussian!A:F,4,0)</f>
        <v>-0.65991364509386996</v>
      </c>
      <c r="E596" s="34">
        <f>VLOOKUP(A596&amp;"_"&amp;B596,Gaussian!A:F,5,0)</f>
        <v>-0.66005175701191499</v>
      </c>
      <c r="F596" s="66">
        <f t="shared" si="56"/>
        <v>-5.776247669489961E-2</v>
      </c>
      <c r="G596" s="46">
        <f t="shared" si="57"/>
        <v>1.1680205083123115E-2</v>
      </c>
      <c r="H596" s="46">
        <f t="shared" si="58"/>
        <v>4.4278986360322641</v>
      </c>
      <c r="I596" s="46">
        <f t="shared" si="59"/>
        <v>-1.3706069693655976</v>
      </c>
      <c r="J596" s="46">
        <f t="shared" si="55"/>
        <v>6.1251636837250526E-4</v>
      </c>
    </row>
    <row r="597" spans="1:10" x14ac:dyDescent="0.25">
      <c r="A597" s="21">
        <f t="shared" si="54"/>
        <v>4</v>
      </c>
      <c r="B597" s="22">
        <v>588</v>
      </c>
      <c r="D597" s="66">
        <f>VLOOKUP(A597&amp;"_"&amp;B597,Gaussian!A:F,4,0)</f>
        <v>0.13560447031485601</v>
      </c>
      <c r="E597" s="34">
        <f>VLOOKUP(A597&amp;"_"&amp;B597,Gaussian!A:F,5,0)</f>
        <v>0.134830001061164</v>
      </c>
      <c r="F597" s="66">
        <f t="shared" si="56"/>
        <v>-5.576994464272593E-2</v>
      </c>
      <c r="G597" s="46">
        <f t="shared" si="57"/>
        <v>9.6371788363331188E-3</v>
      </c>
      <c r="H597" s="46">
        <f t="shared" si="58"/>
        <v>4.3828776376193241</v>
      </c>
      <c r="I597" s="46">
        <f t="shared" si="59"/>
        <v>-1.3203776376193241</v>
      </c>
      <c r="J597" s="46">
        <f t="shared" si="55"/>
        <v>6.1259931578476858E-4</v>
      </c>
    </row>
    <row r="598" spans="1:10" x14ac:dyDescent="0.25">
      <c r="A598" s="21">
        <f t="shared" si="54"/>
        <v>4</v>
      </c>
      <c r="B598" s="22">
        <v>589</v>
      </c>
      <c r="D598" s="66">
        <f>VLOOKUP(A598&amp;"_"&amp;B598,Gaussian!A:F,4,0)</f>
        <v>2.6816655666721898</v>
      </c>
      <c r="E598" s="34">
        <f>VLOOKUP(A598&amp;"_"&amp;B598,Gaussian!A:F,5,0)</f>
        <v>2.6828165886929898</v>
      </c>
      <c r="F598" s="66">
        <f t="shared" si="56"/>
        <v>-5.6074863977022972E-2</v>
      </c>
      <c r="G598" s="46">
        <f t="shared" si="57"/>
        <v>9.8917444985345201E-3</v>
      </c>
      <c r="H598" s="46">
        <f t="shared" si="58"/>
        <v>4.3952682139659407</v>
      </c>
      <c r="I598" s="46">
        <f t="shared" si="59"/>
        <v>-1.3275598806326072</v>
      </c>
      <c r="J598" s="46">
        <f t="shared" si="55"/>
        <v>6.1268171205347002E-4</v>
      </c>
    </row>
    <row r="599" spans="1:10" x14ac:dyDescent="0.25">
      <c r="A599" s="21">
        <f t="shared" si="54"/>
        <v>4</v>
      </c>
      <c r="B599" s="22">
        <v>590</v>
      </c>
      <c r="D599" s="66">
        <f>VLOOKUP(A599&amp;"_"&amp;B599,Gaussian!A:F,4,0)</f>
        <v>-0.552121621836972</v>
      </c>
      <c r="E599" s="34">
        <f>VLOOKUP(A599&amp;"_"&amp;B599,Gaussian!A:F,5,0)</f>
        <v>-0.55200285064809496</v>
      </c>
      <c r="F599" s="66">
        <f t="shared" si="56"/>
        <v>-6.3721943984382232E-2</v>
      </c>
      <c r="G599" s="46">
        <f t="shared" si="57"/>
        <v>1.7488611071488552E-2</v>
      </c>
      <c r="H599" s="46">
        <f t="shared" si="58"/>
        <v>4.5914049227319502</v>
      </c>
      <c r="I599" s="46">
        <f t="shared" si="59"/>
        <v>-1.5184882560652828</v>
      </c>
      <c r="J599" s="46">
        <f t="shared" si="55"/>
        <v>6.1276356084067935E-4</v>
      </c>
    </row>
    <row r="600" spans="1:10" x14ac:dyDescent="0.25">
      <c r="A600" s="21">
        <f t="shared" si="54"/>
        <v>4</v>
      </c>
      <c r="B600" s="22">
        <v>591</v>
      </c>
      <c r="D600" s="66">
        <f>VLOOKUP(A600&amp;"_"&amp;B600,Gaussian!A:F,4,0)</f>
        <v>0.47087734123770297</v>
      </c>
      <c r="E600" s="34">
        <f>VLOOKUP(A600&amp;"_"&amp;B600,Gaussian!A:F,5,0)</f>
        <v>0.469518531988114</v>
      </c>
      <c r="F600" s="66">
        <f t="shared" si="56"/>
        <v>-6.2021012302547106E-2</v>
      </c>
      <c r="G600" s="46">
        <f t="shared" si="57"/>
        <v>1.5737605907841595E-2</v>
      </c>
      <c r="H600" s="46">
        <f t="shared" si="58"/>
        <v>4.5541631435244936</v>
      </c>
      <c r="I600" s="46">
        <f t="shared" si="59"/>
        <v>-1.4760381435244925</v>
      </c>
      <c r="J600" s="46">
        <f t="shared" si="55"/>
        <v>6.1284486578413414E-4</v>
      </c>
    </row>
    <row r="601" spans="1:10" x14ac:dyDescent="0.25">
      <c r="A601" s="21">
        <f t="shared" si="54"/>
        <v>4</v>
      </c>
      <c r="B601" s="22">
        <v>592</v>
      </c>
      <c r="D601" s="66">
        <f>VLOOKUP(A601&amp;"_"&amp;B601,Gaussian!A:F,4,0)</f>
        <v>-0.59554659543252297</v>
      </c>
      <c r="E601" s="34">
        <f>VLOOKUP(A601&amp;"_"&amp;B601,Gaussian!A:F,5,0)</f>
        <v>-0.59576738983922894</v>
      </c>
      <c r="F601" s="66">
        <f t="shared" si="56"/>
        <v>-6.3269724685582299E-2</v>
      </c>
      <c r="G601" s="46">
        <f t="shared" si="57"/>
        <v>1.6936384476303554E-2</v>
      </c>
      <c r="H601" s="46">
        <f t="shared" si="58"/>
        <v>4.5907499551560207</v>
      </c>
      <c r="I601" s="46">
        <f t="shared" si="59"/>
        <v>-1.5074166218226861</v>
      </c>
      <c r="J601" s="46">
        <f t="shared" si="55"/>
        <v>6.1292563049740066E-4</v>
      </c>
    </row>
    <row r="602" spans="1:10" x14ac:dyDescent="0.25">
      <c r="A602" s="21">
        <f t="shared" si="54"/>
        <v>4</v>
      </c>
      <c r="B602" s="22">
        <v>593</v>
      </c>
      <c r="D602" s="66">
        <f>VLOOKUP(A602&amp;"_"&amp;B602,Gaussian!A:F,4,0)</f>
        <v>0.107237599859342</v>
      </c>
      <c r="E602" s="34">
        <f>VLOOKUP(A602&amp;"_"&amp;B602,Gaussian!A:F,5,0)</f>
        <v>0.10636667075103499</v>
      </c>
      <c r="F602" s="66">
        <f t="shared" si="56"/>
        <v>-6.1444197696437726E-2</v>
      </c>
      <c r="G602" s="46">
        <f t="shared" si="57"/>
        <v>1.5061063054220622E-2</v>
      </c>
      <c r="H602" s="46">
        <f t="shared" si="58"/>
        <v>4.5503742484241965</v>
      </c>
      <c r="I602" s="46">
        <f t="shared" si="59"/>
        <v>-1.4618325817575277</v>
      </c>
      <c r="J602" s="46">
        <f t="shared" si="55"/>
        <v>6.1300585857003507E-4</v>
      </c>
    </row>
    <row r="603" spans="1:10" x14ac:dyDescent="0.25">
      <c r="A603" s="21">
        <f t="shared" si="54"/>
        <v>4</v>
      </c>
      <c r="B603" s="22">
        <v>594</v>
      </c>
      <c r="D603" s="66">
        <f>VLOOKUP(A603&amp;"_"&amp;B603,Gaussian!A:F,4,0)</f>
        <v>0.550827234185709</v>
      </c>
      <c r="E603" s="34">
        <f>VLOOKUP(A603&amp;"_"&amp;B603,Gaussian!A:F,5,0)</f>
        <v>0.55098638400212496</v>
      </c>
      <c r="F603" s="66">
        <f t="shared" si="56"/>
        <v>-6.1648271958910615E-2</v>
      </c>
      <c r="G603" s="46">
        <f t="shared" si="57"/>
        <v>1.5215481979546197E-2</v>
      </c>
      <c r="H603" s="46">
        <f t="shared" si="58"/>
        <v>4.5607176222341188</v>
      </c>
      <c r="I603" s="46">
        <f t="shared" si="59"/>
        <v>-1.4669676222341161</v>
      </c>
      <c r="J603" s="46">
        <f t="shared" si="55"/>
        <v>6.1308555356774273E-4</v>
      </c>
    </row>
    <row r="604" spans="1:10" x14ac:dyDescent="0.25">
      <c r="A604" s="21">
        <f t="shared" si="54"/>
        <v>4</v>
      </c>
      <c r="B604" s="22">
        <v>595</v>
      </c>
      <c r="D604" s="66">
        <f>VLOOKUP(A604&amp;"_"&amp;B604,Gaussian!A:F,4,0)</f>
        <v>0.41443048519229198</v>
      </c>
      <c r="E604" s="34">
        <f>VLOOKUP(A604&amp;"_"&amp;B604,Gaussian!A:F,5,0)</f>
        <v>0.4136932675312</v>
      </c>
      <c r="F604" s="66">
        <f t="shared" si="56"/>
        <v>-6.3133050668769133E-2</v>
      </c>
      <c r="G604" s="46">
        <f t="shared" si="57"/>
        <v>1.6650744161973166E-2</v>
      </c>
      <c r="H604" s="46">
        <f t="shared" si="58"/>
        <v>4.6030743203925475</v>
      </c>
      <c r="I604" s="46">
        <f t="shared" si="59"/>
        <v>-1.5041159870592113</v>
      </c>
      <c r="J604" s="46">
        <f t="shared" si="55"/>
        <v>6.1316471903253655E-4</v>
      </c>
    </row>
    <row r="605" spans="1:10" x14ac:dyDescent="0.25">
      <c r="A605" s="21">
        <f t="shared" si="54"/>
        <v>4</v>
      </c>
      <c r="B605" s="22">
        <v>596</v>
      </c>
      <c r="D605" s="66">
        <f>VLOOKUP(A605&amp;"_"&amp;B605,Gaussian!A:F,4,0)</f>
        <v>0.70709376045364802</v>
      </c>
      <c r="E605" s="34">
        <f>VLOOKUP(A605&amp;"_"&amp;B605,Gaussian!A:F,5,0)</f>
        <v>0.70588413778097403</v>
      </c>
      <c r="F605" s="66">
        <f t="shared" si="56"/>
        <v>-6.4217230030854472E-2</v>
      </c>
      <c r="G605" s="46">
        <f t="shared" si="57"/>
        <v>1.7685545520044692E-2</v>
      </c>
      <c r="H605" s="46">
        <f t="shared" si="58"/>
        <v>4.6355874310824845</v>
      </c>
      <c r="I605" s="46">
        <f t="shared" si="59"/>
        <v>-1.5314207644158142</v>
      </c>
      <c r="J605" s="46">
        <f t="shared" si="55"/>
        <v>6.1324335848289481E-4</v>
      </c>
    </row>
    <row r="606" spans="1:10" x14ac:dyDescent="0.25">
      <c r="A606" s="21">
        <f t="shared" si="54"/>
        <v>4</v>
      </c>
      <c r="B606" s="22">
        <v>597</v>
      </c>
      <c r="D606" s="66">
        <f>VLOOKUP(A606&amp;"_"&amp;B606,Gaussian!A:F,4,0)</f>
        <v>0.133108360918858</v>
      </c>
      <c r="E606" s="34">
        <f>VLOOKUP(A606&amp;"_"&amp;B606,Gaussian!A:F,5,0)</f>
        <v>0.13360772181205599</v>
      </c>
      <c r="F606" s="66">
        <f t="shared" si="56"/>
        <v>-6.6139893054018212E-2</v>
      </c>
      <c r="G606" s="46">
        <f t="shared" si="57"/>
        <v>1.9558968776100083E-2</v>
      </c>
      <c r="H606" s="46">
        <f t="shared" si="58"/>
        <v>4.6892216943666787</v>
      </c>
      <c r="I606" s="46">
        <f t="shared" si="59"/>
        <v>-1.5798466943666747</v>
      </c>
      <c r="J606" s="46">
        <f t="shared" si="55"/>
        <v>6.1332147541391701E-4</v>
      </c>
    </row>
    <row r="607" spans="1:10" x14ac:dyDescent="0.25">
      <c r="A607" s="21">
        <f t="shared" si="54"/>
        <v>4</v>
      </c>
      <c r="B607" s="22">
        <v>598</v>
      </c>
      <c r="D607" s="66">
        <f>VLOOKUP(A607&amp;"_"&amp;B607,Gaussian!A:F,4,0)</f>
        <v>-0.48605986308716898</v>
      </c>
      <c r="E607" s="34">
        <f>VLOOKUP(A607&amp;"_"&amp;B607,Gaussian!A:F,5,0)</f>
        <v>-0.48633279253688899</v>
      </c>
      <c r="F607" s="66">
        <f t="shared" si="56"/>
        <v>-6.6406900656439491E-2</v>
      </c>
      <c r="G607" s="46">
        <f t="shared" si="57"/>
        <v>1.9776874561600422E-2</v>
      </c>
      <c r="H607" s="46">
        <f t="shared" si="58"/>
        <v>4.7014321295343322</v>
      </c>
      <c r="I607" s="46">
        <f t="shared" si="59"/>
        <v>-1.5868487962009945</v>
      </c>
      <c r="J607" s="46">
        <f t="shared" si="55"/>
        <v>6.1339907329747967E-4</v>
      </c>
    </row>
    <row r="608" spans="1:10" x14ac:dyDescent="0.25">
      <c r="A608" s="21">
        <f t="shared" si="54"/>
        <v>4</v>
      </c>
      <c r="B608" s="22">
        <v>599</v>
      </c>
      <c r="D608" s="66">
        <f>VLOOKUP(A608&amp;"_"&amp;B608,Gaussian!A:F,4,0)</f>
        <v>-5.2386429464156004E-3</v>
      </c>
      <c r="E608" s="34">
        <f>VLOOKUP(A608&amp;"_"&amp;B608,Gaussian!A:F,5,0)</f>
        <v>-4.6886166359357299E-3</v>
      </c>
      <c r="F608" s="66">
        <f t="shared" si="56"/>
        <v>-6.4886397021231251E-2</v>
      </c>
      <c r="G608" s="46">
        <f t="shared" si="57"/>
        <v>1.8207406772743188E-2</v>
      </c>
      <c r="H608" s="46">
        <f t="shared" si="58"/>
        <v>4.6689579471015428</v>
      </c>
      <c r="I608" s="46">
        <f t="shared" si="59"/>
        <v>-1.5491662804348716</v>
      </c>
      <c r="J608" s="46">
        <f t="shared" si="55"/>
        <v>6.1347615558239046E-4</v>
      </c>
    </row>
    <row r="609" spans="1:10" x14ac:dyDescent="0.25">
      <c r="A609" s="21">
        <f t="shared" si="54"/>
        <v>4</v>
      </c>
      <c r="B609" s="22">
        <v>600</v>
      </c>
      <c r="D609" s="66">
        <f>VLOOKUP(A609&amp;"_"&amp;B609,Gaussian!A:F,4,0)</f>
        <v>2.7561446951064101</v>
      </c>
      <c r="E609" s="34">
        <f>VLOOKUP(A609&amp;"_"&amp;B609,Gaussian!A:F,5,0)</f>
        <v>2.7567864302408802</v>
      </c>
      <c r="F609" s="66">
        <f t="shared" si="56"/>
        <v>-6.4759038953288398E-2</v>
      </c>
      <c r="G609" s="46">
        <f t="shared" si="57"/>
        <v>1.8031221927318798E-2</v>
      </c>
      <c r="H609" s="46">
        <f t="shared" si="58"/>
        <v>4.6711840472787971</v>
      </c>
      <c r="I609" s="46">
        <f t="shared" si="59"/>
        <v>-1.5461840472787922</v>
      </c>
      <c r="J609" s="46">
        <f t="shared" si="55"/>
        <v>6.1355272569454109E-4</v>
      </c>
    </row>
    <row r="610" spans="1:10" x14ac:dyDescent="0.25">
      <c r="A610" s="21">
        <f t="shared" si="54"/>
        <v>4</v>
      </c>
      <c r="B610" s="22">
        <v>601</v>
      </c>
      <c r="D610" s="66">
        <f>VLOOKUP(A610&amp;"_"&amp;B610,Gaussian!A:F,4,0)</f>
        <v>-0.23887848050128799</v>
      </c>
      <c r="E610" s="34">
        <f>VLOOKUP(A610&amp;"_"&amp;B610,Gaussian!A:F,5,0)</f>
        <v>-0.238988608018953</v>
      </c>
      <c r="F610" s="66">
        <f t="shared" si="56"/>
        <v>-7.2590541493432095E-2</v>
      </c>
      <c r="G610" s="46">
        <f t="shared" si="57"/>
        <v>2.5814034778863029E-2</v>
      </c>
      <c r="H610" s="46">
        <f t="shared" si="58"/>
        <v>4.87269582415112</v>
      </c>
      <c r="I610" s="46">
        <f t="shared" si="59"/>
        <v>-1.7424874908177812</v>
      </c>
      <c r="J610" s="46">
        <f t="shared" si="55"/>
        <v>6.136287870370607E-4</v>
      </c>
    </row>
    <row r="611" spans="1:10" x14ac:dyDescent="0.25">
      <c r="A611" s="21">
        <f t="shared" si="54"/>
        <v>4</v>
      </c>
      <c r="B611" s="22">
        <v>602</v>
      </c>
      <c r="D611" s="66">
        <f>VLOOKUP(A611&amp;"_"&amp;B611,Gaussian!A:F,4,0)</f>
        <v>0.98963446102181696</v>
      </c>
      <c r="E611" s="34">
        <f>VLOOKUP(A611&amp;"_"&amp;B611,Gaussian!A:F,5,0)</f>
        <v>0.98983870670138596</v>
      </c>
      <c r="F611" s="66">
        <f t="shared" si="56"/>
        <v>-7.1762330905694588E-2</v>
      </c>
      <c r="G611" s="46">
        <f t="shared" si="57"/>
        <v>2.493727130395007E-2</v>
      </c>
      <c r="H611" s="46">
        <f t="shared" si="58"/>
        <v>4.8580604214401584</v>
      </c>
      <c r="I611" s="46">
        <f t="shared" si="59"/>
        <v>-1.7226437547734861</v>
      </c>
      <c r="J611" s="46">
        <f t="shared" si="55"/>
        <v>6.1370434299046564E-4</v>
      </c>
    </row>
    <row r="612" spans="1:10" x14ac:dyDescent="0.25">
      <c r="A612" s="21">
        <f t="shared" si="54"/>
        <v>4</v>
      </c>
      <c r="B612" s="22">
        <v>603</v>
      </c>
      <c r="D612" s="66">
        <f>VLOOKUP(A612&amp;"_"&amp;B612,Gaussian!A:F,4,0)</f>
        <v>-0.15331602120799001</v>
      </c>
      <c r="E612" s="34">
        <f>VLOOKUP(A612&amp;"_"&amp;B612,Gaussian!A:F,5,0)</f>
        <v>-0.15170150187880799</v>
      </c>
      <c r="F612" s="66">
        <f t="shared" si="56"/>
        <v>-7.4478303863426187E-2</v>
      </c>
      <c r="G612" s="46">
        <f t="shared" si="57"/>
        <v>2.7604827888307572E-2</v>
      </c>
      <c r="H612" s="46">
        <f t="shared" si="58"/>
        <v>4.9320853034156098</v>
      </c>
      <c r="I612" s="46">
        <f t="shared" si="59"/>
        <v>-1.7914603034156038</v>
      </c>
      <c r="J612" s="46">
        <f t="shared" si="55"/>
        <v>6.1377939691281073E-4</v>
      </c>
    </row>
    <row r="613" spans="1:10" x14ac:dyDescent="0.25">
      <c r="A613" s="21">
        <f t="shared" si="54"/>
        <v>4</v>
      </c>
      <c r="B613" s="22">
        <v>604</v>
      </c>
      <c r="D613" s="66">
        <f>VLOOKUP(A613&amp;"_"&amp;B613,Gaussian!A:F,4,0)</f>
        <v>1.50082937983261</v>
      </c>
      <c r="E613" s="34">
        <f>VLOOKUP(A613&amp;"_"&amp;B613,Gaussian!A:F,5,0)</f>
        <v>1.49968367605314</v>
      </c>
      <c r="F613" s="66">
        <f t="shared" si="56"/>
        <v>-7.3895392980387553E-2</v>
      </c>
      <c r="G613" s="46">
        <f t="shared" si="57"/>
        <v>2.6973636857916875E-2</v>
      </c>
      <c r="H613" s="46">
        <f t="shared" si="58"/>
        <v>4.9236248393178377</v>
      </c>
      <c r="I613" s="46">
        <f t="shared" si="59"/>
        <v>-1.7777915059844975</v>
      </c>
      <c r="J613" s="46">
        <f t="shared" si="55"/>
        <v>6.1385395213983825E-4</v>
      </c>
    </row>
    <row r="614" spans="1:10" x14ac:dyDescent="0.25">
      <c r="A614" s="21">
        <f t="shared" si="54"/>
        <v>4</v>
      </c>
      <c r="B614" s="22">
        <v>605</v>
      </c>
      <c r="D614" s="66">
        <f>VLOOKUP(A614&amp;"_"&amp;B614,Gaussian!A:F,4,0)</f>
        <v>4.1653758518870702E-3</v>
      </c>
      <c r="E614" s="34">
        <f>VLOOKUP(A614&amp;"_"&amp;B614,Gaussian!A:F,5,0)</f>
        <v>3.6414830601307199E-3</v>
      </c>
      <c r="F614" s="66">
        <f t="shared" si="56"/>
        <v>-7.8073638441177373E-2</v>
      </c>
      <c r="G614" s="46">
        <f t="shared" si="57"/>
        <v>3.1103738109448661E-2</v>
      </c>
      <c r="H614" s="46">
        <f t="shared" si="58"/>
        <v>5.0345420367912617</v>
      </c>
      <c r="I614" s="46">
        <f t="shared" si="59"/>
        <v>-1.8835003701245878</v>
      </c>
      <c r="J614" s="46">
        <f t="shared" si="55"/>
        <v>6.1392801198512624E-4</v>
      </c>
    </row>
    <row r="615" spans="1:10" x14ac:dyDescent="0.25">
      <c r="A615" s="21">
        <f t="shared" si="54"/>
        <v>4</v>
      </c>
      <c r="B615" s="22">
        <v>606</v>
      </c>
      <c r="D615" s="66">
        <f>VLOOKUP(A615&amp;"_"&amp;B615,Gaussian!A:F,4,0)</f>
        <v>0.84492707561866098</v>
      </c>
      <c r="E615" s="34">
        <f>VLOOKUP(A615&amp;"_"&amp;B615,Gaussian!A:F,5,0)</f>
        <v>0.84286822136495099</v>
      </c>
      <c r="F615" s="66">
        <f t="shared" si="56"/>
        <v>-7.792647792068727E-2</v>
      </c>
      <c r="G615" s="46">
        <f t="shared" si="57"/>
        <v>3.0908569029725701E-2</v>
      </c>
      <c r="H615" s="46">
        <f t="shared" si="58"/>
        <v>5.0374468135665991</v>
      </c>
      <c r="I615" s="46">
        <f t="shared" si="59"/>
        <v>-1.8811968135665915</v>
      </c>
      <c r="J615" s="46">
        <f t="shared" si="55"/>
        <v>6.140015797402354E-4</v>
      </c>
    </row>
    <row r="616" spans="1:10" x14ac:dyDescent="0.25">
      <c r="A616" s="21">
        <f t="shared" si="54"/>
        <v>4</v>
      </c>
      <c r="B616" s="22">
        <v>607</v>
      </c>
      <c r="D616" s="66">
        <f>VLOOKUP(A616&amp;"_"&amp;B616,Gaussian!A:F,4,0)</f>
        <v>-0.720006246522924</v>
      </c>
      <c r="E616" s="34">
        <f>VLOOKUP(A616&amp;"_"&amp;B616,Gaussian!A:F,5,0)</f>
        <v>-0.71997527441326703</v>
      </c>
      <c r="F616" s="66">
        <f t="shared" si="56"/>
        <v>-8.0198426105945797E-2</v>
      </c>
      <c r="G616" s="46">
        <f t="shared" si="57"/>
        <v>3.3132644017574611E-2</v>
      </c>
      <c r="H616" s="46">
        <f t="shared" si="58"/>
        <v>5.1010283395525207</v>
      </c>
      <c r="I616" s="46">
        <f t="shared" si="59"/>
        <v>-1.9395700062191794</v>
      </c>
      <c r="J616" s="46">
        <f t="shared" si="55"/>
        <v>6.1407465867485591E-4</v>
      </c>
    </row>
    <row r="617" spans="1:10" x14ac:dyDescent="0.25">
      <c r="A617" s="21">
        <f t="shared" si="54"/>
        <v>4</v>
      </c>
      <c r="B617" s="22">
        <v>608</v>
      </c>
      <c r="D617" s="66">
        <f>VLOOKUP(A617&amp;"_"&amp;B617,Gaussian!A:F,4,0)</f>
        <v>0.77716434454003003</v>
      </c>
      <c r="E617" s="34">
        <f>VLOOKUP(A617&amp;"_"&amp;B617,Gaussian!A:F,5,0)</f>
        <v>0.77669816342848597</v>
      </c>
      <c r="F617" s="66">
        <f t="shared" si="56"/>
        <v>-7.7958794093975076E-2</v>
      </c>
      <c r="G617" s="46">
        <f t="shared" si="57"/>
        <v>3.0845273881690161E-2</v>
      </c>
      <c r="H617" s="46">
        <f t="shared" si="58"/>
        <v>5.0516705311881598</v>
      </c>
      <c r="I617" s="46">
        <f t="shared" si="59"/>
        <v>-1.8850038645214848</v>
      </c>
      <c r="J617" s="46">
        <f t="shared" si="55"/>
        <v>6.1414725203695251E-4</v>
      </c>
    </row>
    <row r="618" spans="1:10" x14ac:dyDescent="0.25">
      <c r="A618" s="21">
        <f t="shared" si="54"/>
        <v>4</v>
      </c>
      <c r="B618" s="22">
        <v>609</v>
      </c>
      <c r="D618" s="66">
        <f>VLOOKUP(A618&amp;"_"&amp;B618,Gaussian!A:F,4,0)</f>
        <v>8.2502934988931104E-2</v>
      </c>
      <c r="E618" s="34">
        <f>VLOOKUP(A618&amp;"_"&amp;B618,Gaussian!A:F,5,0)</f>
        <v>8.4708315715984306E-2</v>
      </c>
      <c r="F618" s="66">
        <f t="shared" si="56"/>
        <v>-8.0039960310931788E-2</v>
      </c>
      <c r="G618" s="46">
        <f t="shared" si="57"/>
        <v>3.287883675978396E-2</v>
      </c>
      <c r="H618" s="46">
        <f t="shared" si="58"/>
        <v>5.1103617032954221</v>
      </c>
      <c r="I618" s="46">
        <f t="shared" si="59"/>
        <v>-1.9384867032954138</v>
      </c>
      <c r="J618" s="46">
        <f t="shared" si="55"/>
        <v>6.1421936305290864E-4</v>
      </c>
    </row>
    <row r="619" spans="1:10" x14ac:dyDescent="0.25">
      <c r="A619" s="21">
        <f t="shared" si="54"/>
        <v>4</v>
      </c>
      <c r="B619" s="22">
        <v>610</v>
      </c>
      <c r="D619" s="66">
        <f>VLOOKUP(A619&amp;"_"&amp;B619,Gaussian!A:F,4,0)</f>
        <v>-0.90356833465471298</v>
      </c>
      <c r="E619" s="34">
        <f>VLOOKUP(A619&amp;"_"&amp;B619,Gaussian!A:F,5,0)</f>
        <v>-0.903679665009545</v>
      </c>
      <c r="F619" s="66">
        <f t="shared" si="56"/>
        <v>-8.0119934908910673E-2</v>
      </c>
      <c r="G619" s="46">
        <f t="shared" si="57"/>
        <v>3.2911342515395417E-2</v>
      </c>
      <c r="H619" s="46">
        <f t="shared" si="58"/>
        <v>5.1189200064276879</v>
      </c>
      <c r="I619" s="46">
        <f t="shared" si="59"/>
        <v>-1.9418366730943464</v>
      </c>
      <c r="J619" s="46">
        <f t="shared" si="55"/>
        <v>6.1429099492767028E-4</v>
      </c>
    </row>
    <row r="620" spans="1:10" x14ac:dyDescent="0.25">
      <c r="A620" s="21">
        <f t="shared" si="54"/>
        <v>4</v>
      </c>
      <c r="B620" s="22">
        <v>611</v>
      </c>
      <c r="D620" s="66">
        <f>VLOOKUP(A620&amp;"_"&amp;B620,Gaussian!A:F,4,0)</f>
        <v>-0.50346052592572299</v>
      </c>
      <c r="E620" s="34">
        <f>VLOOKUP(A620&amp;"_"&amp;B620,Gaussian!A:F,5,0)</f>
        <v>-0.50384919119512195</v>
      </c>
      <c r="F620" s="66">
        <f t="shared" si="56"/>
        <v>-7.735117369992453E-2</v>
      </c>
      <c r="G620" s="46">
        <f t="shared" si="57"/>
        <v>3.0095246671879284E-2</v>
      </c>
      <c r="H620" s="46">
        <f t="shared" si="58"/>
        <v>5.05631474543884</v>
      </c>
      <c r="I620" s="46">
        <f t="shared" si="59"/>
        <v>-1.8740230787721646</v>
      </c>
      <c r="J620" s="46">
        <f t="shared" si="55"/>
        <v>6.1436215084488815E-4</v>
      </c>
    </row>
    <row r="621" spans="1:10" x14ac:dyDescent="0.25">
      <c r="A621" s="21">
        <f t="shared" si="54"/>
        <v>4</v>
      </c>
      <c r="B621" s="22">
        <v>612</v>
      </c>
      <c r="D621" s="66">
        <f>VLOOKUP(A621&amp;"_"&amp;B621,Gaussian!A:F,4,0)</f>
        <v>0.63862736192247105</v>
      </c>
      <c r="E621" s="34">
        <f>VLOOKUP(A621&amp;"_"&amp;B621,Gaussian!A:F,5,0)</f>
        <v>0.63694351079642997</v>
      </c>
      <c r="F621" s="66">
        <f t="shared" si="56"/>
        <v>-7.5743928272500968E-2</v>
      </c>
      <c r="G621" s="46">
        <f t="shared" si="57"/>
        <v>2.8440800529009796E-2</v>
      </c>
      <c r="H621" s="46">
        <f t="shared" si="58"/>
        <v>5.0225847783343109</v>
      </c>
      <c r="I621" s="46">
        <f t="shared" si="59"/>
        <v>-1.8350847783343021</v>
      </c>
      <c r="J621" s="46">
        <f t="shared" si="55"/>
        <v>6.1443283396705919E-4</v>
      </c>
    </row>
    <row r="622" spans="1:10" x14ac:dyDescent="0.25">
      <c r="A622" s="21">
        <f t="shared" si="54"/>
        <v>4</v>
      </c>
      <c r="B622" s="22">
        <v>613</v>
      </c>
      <c r="D622" s="66">
        <f>VLOOKUP(A622&amp;"_"&amp;B622,Gaussian!A:F,4,0)</f>
        <v>-1.0571741468901099</v>
      </c>
      <c r="E622" s="34">
        <f>VLOOKUP(A622&amp;"_"&amp;B622,Gaussian!A:F,5,0)</f>
        <v>-1.057291195263</v>
      </c>
      <c r="F622" s="66">
        <f t="shared" si="56"/>
        <v>-7.742974697434836E-2</v>
      </c>
      <c r="G622" s="46">
        <f t="shared" si="57"/>
        <v>3.007955214565396E-2</v>
      </c>
      <c r="H622" s="46">
        <f t="shared" si="58"/>
        <v>5.0712779049157026</v>
      </c>
      <c r="I622" s="46">
        <f t="shared" si="59"/>
        <v>-1.8785695715823603</v>
      </c>
      <c r="J622" s="46">
        <f t="shared" si="55"/>
        <v>6.1450304743566702E-4</v>
      </c>
    </row>
    <row r="623" spans="1:10" x14ac:dyDescent="0.25">
      <c r="A623" s="21">
        <f t="shared" si="54"/>
        <v>4</v>
      </c>
      <c r="B623" s="22">
        <v>614</v>
      </c>
      <c r="D623" s="66">
        <f>VLOOKUP(A623&amp;"_"&amp;B623,Gaussian!A:F,4,0)</f>
        <v>0.91431863099755595</v>
      </c>
      <c r="E623" s="34">
        <f>VLOOKUP(A623&amp;"_"&amp;B623,Gaussian!A:F,5,0)</f>
        <v>0.91432622586807899</v>
      </c>
      <c r="F623" s="66">
        <f t="shared" si="56"/>
        <v>-7.4227273042068137E-2</v>
      </c>
      <c r="G623" s="46">
        <f t="shared" si="57"/>
        <v>2.6830144469491061E-2</v>
      </c>
      <c r="H623" s="46">
        <f t="shared" si="58"/>
        <v>4.9975870992964548</v>
      </c>
      <c r="I623" s="46">
        <f t="shared" si="59"/>
        <v>-1.7996704326297788</v>
      </c>
      <c r="J623" s="46">
        <f t="shared" si="55"/>
        <v>6.1457279437132206E-4</v>
      </c>
    </row>
    <row r="624" spans="1:10" x14ac:dyDescent="0.25">
      <c r="A624" s="21">
        <f t="shared" si="54"/>
        <v>4</v>
      </c>
      <c r="B624" s="22">
        <v>615</v>
      </c>
      <c r="D624" s="66">
        <f>VLOOKUP(A624&amp;"_"&amp;B624,Gaussian!A:F,4,0)</f>
        <v>-0.67656079495235699</v>
      </c>
      <c r="E624" s="34">
        <f>VLOOKUP(A624&amp;"_"&amp;B624,Gaussian!A:F,5,0)</f>
        <v>-0.67610526176042995</v>
      </c>
      <c r="F624" s="66">
        <f t="shared" si="56"/>
        <v>-7.6717564274810995E-2</v>
      </c>
      <c r="G624" s="46">
        <f t="shared" si="57"/>
        <v>2.9273635010676129E-2</v>
      </c>
      <c r="H624" s="46">
        <f t="shared" si="58"/>
        <v>5.0661765294295629</v>
      </c>
      <c r="I624" s="46">
        <f t="shared" si="59"/>
        <v>-1.8630515294295531</v>
      </c>
      <c r="J624" s="46">
        <f t="shared" si="55"/>
        <v>6.1464207787389927E-4</v>
      </c>
    </row>
    <row r="625" spans="1:10" x14ac:dyDescent="0.25">
      <c r="A625" s="21">
        <f t="shared" si="54"/>
        <v>4</v>
      </c>
      <c r="B625" s="22">
        <v>616</v>
      </c>
      <c r="D625" s="66">
        <f>VLOOKUP(A625&amp;"_"&amp;B625,Gaussian!A:F,4,0)</f>
        <v>-5.2782546935661499E-2</v>
      </c>
      <c r="E625" s="34">
        <f>VLOOKUP(A625&amp;"_"&amp;B625,Gaussian!A:F,5,0)</f>
        <v>-5.2530195864201101E-2</v>
      </c>
      <c r="F625" s="66">
        <f t="shared" si="56"/>
        <v>-7.4616040958434215E-2</v>
      </c>
      <c r="G625" s="46">
        <f t="shared" si="57"/>
        <v>2.7125443766004363E-2</v>
      </c>
      <c r="H625" s="46">
        <f t="shared" si="58"/>
        <v>5.0199541264601182</v>
      </c>
      <c r="I625" s="46">
        <f t="shared" si="59"/>
        <v>-1.8116207931267752</v>
      </c>
      <c r="J625" s="46">
        <f t="shared" si="55"/>
        <v>6.1471090102267691E-4</v>
      </c>
    </row>
    <row r="626" spans="1:10" x14ac:dyDescent="0.25">
      <c r="A626" s="21">
        <f t="shared" si="54"/>
        <v>4</v>
      </c>
      <c r="B626" s="22">
        <v>617</v>
      </c>
      <c r="D626" s="66">
        <f>VLOOKUP(A626&amp;"_"&amp;B626,Gaussian!A:F,4,0)</f>
        <v>1.02834475431072</v>
      </c>
      <c r="E626" s="34">
        <f>VLOOKUP(A626&amp;"_"&amp;B626,Gaussian!A:F,5,0)</f>
        <v>1.03077768006902</v>
      </c>
      <c r="F626" s="66">
        <f t="shared" si="56"/>
        <v>-7.4318632617520849E-2</v>
      </c>
      <c r="G626" s="46">
        <f t="shared" si="57"/>
        <v>2.6781499970937376E-2</v>
      </c>
      <c r="H626" s="46">
        <f t="shared" si="58"/>
        <v>5.0187490409165578</v>
      </c>
      <c r="I626" s="46">
        <f t="shared" si="59"/>
        <v>-1.8052073742498811</v>
      </c>
      <c r="J626" s="46">
        <f t="shared" si="55"/>
        <v>6.1477926687647315E-4</v>
      </c>
    </row>
    <row r="627" spans="1:10" x14ac:dyDescent="0.25">
      <c r="A627" s="21">
        <f t="shared" si="54"/>
        <v>4</v>
      </c>
      <c r="B627" s="22">
        <v>618</v>
      </c>
      <c r="D627" s="66">
        <f>VLOOKUP(A627&amp;"_"&amp;B627,Gaussian!A:F,4,0)</f>
        <v>-0.85994683595940702</v>
      </c>
      <c r="E627" s="34">
        <f>VLOOKUP(A627&amp;"_"&amp;B627,Gaussian!A:F,5,0)</f>
        <v>-0.85852664548086899</v>
      </c>
      <c r="F627" s="66">
        <f t="shared" si="56"/>
        <v>-7.7144260958021585E-2</v>
      </c>
      <c r="G627" s="46">
        <f t="shared" si="57"/>
        <v>2.956072504225199E-2</v>
      </c>
      <c r="H627" s="46">
        <f t="shared" si="58"/>
        <v>5.0955675976733543</v>
      </c>
      <c r="I627" s="46">
        <f t="shared" si="59"/>
        <v>-1.8768175976733437</v>
      </c>
      <c r="J627" s="46">
        <f t="shared" si="55"/>
        <v>6.148471784737814E-4</v>
      </c>
    </row>
    <row r="628" spans="1:10" x14ac:dyDescent="0.25">
      <c r="A628" s="21">
        <f t="shared" si="54"/>
        <v>4</v>
      </c>
      <c r="B628" s="22">
        <v>619</v>
      </c>
      <c r="D628" s="66">
        <f>VLOOKUP(A628&amp;"_"&amp;B628,Gaussian!A:F,4,0)</f>
        <v>-1.14831203541508</v>
      </c>
      <c r="E628" s="34">
        <f>VLOOKUP(A628&amp;"_"&amp;B628,Gaussian!A:F,5,0)</f>
        <v>-1.14746851758155</v>
      </c>
      <c r="F628" s="66">
        <f t="shared" si="56"/>
        <v>-7.4515622982762889E-2</v>
      </c>
      <c r="G628" s="46">
        <f t="shared" si="57"/>
        <v>2.6885815693555346E-2</v>
      </c>
      <c r="H628" s="46">
        <f t="shared" si="58"/>
        <v>5.0361104471862799</v>
      </c>
      <c r="I628" s="46">
        <f t="shared" si="59"/>
        <v>-1.8121521138529355</v>
      </c>
      <c r="J628" s="46">
        <f t="shared" si="55"/>
        <v>6.14914638832906E-4</v>
      </c>
    </row>
    <row r="629" spans="1:10" x14ac:dyDescent="0.25">
      <c r="A629" s="21">
        <f t="shared" si="54"/>
        <v>4</v>
      </c>
      <c r="B629" s="22">
        <v>620</v>
      </c>
      <c r="D629" s="66">
        <f>VLOOKUP(A629&amp;"_"&amp;B629,Gaussian!A:F,4,0)</f>
        <v>1.25539485280982</v>
      </c>
      <c r="E629" s="34">
        <f>VLOOKUP(A629&amp;"_"&amp;B629,Gaussian!A:F,5,0)</f>
        <v>1.25546857443811</v>
      </c>
      <c r="F629" s="66">
        <f t="shared" si="56"/>
        <v>-7.1063028639255954E-2</v>
      </c>
      <c r="G629" s="46">
        <f t="shared" si="57"/>
        <v>2.3387081583100714E-2</v>
      </c>
      <c r="H629" s="46">
        <f t="shared" si="58"/>
        <v>4.9558423310078741</v>
      </c>
      <c r="I629" s="46">
        <f t="shared" si="59"/>
        <v>-1.7266756643411958</v>
      </c>
      <c r="J629" s="46">
        <f t="shared" si="55"/>
        <v>6.1498165095209649E-4</v>
      </c>
    </row>
    <row r="630" spans="1:10" x14ac:dyDescent="0.25">
      <c r="A630" s="21">
        <f t="shared" si="54"/>
        <v>4</v>
      </c>
      <c r="B630" s="22">
        <v>621</v>
      </c>
      <c r="D630" s="66">
        <f>VLOOKUP(A630&amp;"_"&amp;B630,Gaussian!A:F,4,0)</f>
        <v>-0.23602694783130401</v>
      </c>
      <c r="E630" s="34">
        <f>VLOOKUP(A630&amp;"_"&amp;B630,Gaussian!A:F,5,0)</f>
        <v>-0.23790148618975299</v>
      </c>
      <c r="F630" s="66">
        <f t="shared" si="56"/>
        <v>-7.4547071685993865E-2</v>
      </c>
      <c r="G630" s="46">
        <f t="shared" si="57"/>
        <v>2.6825116180091386E-2</v>
      </c>
      <c r="H630" s="46">
        <f t="shared" si="58"/>
        <v>5.0490468172006686</v>
      </c>
      <c r="I630" s="46">
        <f t="shared" si="59"/>
        <v>-1.8146718172006566</v>
      </c>
      <c r="J630" s="46">
        <f t="shared" si="55"/>
        <v>6.1504821780968021E-4</v>
      </c>
    </row>
    <row r="631" spans="1:10" x14ac:dyDescent="0.25">
      <c r="A631" s="21">
        <f t="shared" si="54"/>
        <v>4</v>
      </c>
      <c r="B631" s="22">
        <v>622</v>
      </c>
      <c r="D631" s="66">
        <f>VLOOKUP(A631&amp;"_"&amp;B631,Gaussian!A:F,4,0)</f>
        <v>-3.4879965291236999E-2</v>
      </c>
      <c r="E631" s="34">
        <f>VLOOKUP(A631&amp;"_"&amp;B631,Gaussian!A:F,5,0)</f>
        <v>-3.5615708652614902E-2</v>
      </c>
      <c r="F631" s="66">
        <f t="shared" si="56"/>
        <v>-7.3715718607733877E-2</v>
      </c>
      <c r="G631" s="46">
        <f t="shared" si="57"/>
        <v>2.5947885679969709E-2</v>
      </c>
      <c r="H631" s="46">
        <f t="shared" si="58"/>
        <v>5.0346172061340342</v>
      </c>
      <c r="I631" s="46">
        <f t="shared" si="59"/>
        <v>-1.7950338728006887</v>
      </c>
      <c r="J631" s="46">
        <f t="shared" si="55"/>
        <v>6.1511434236419509E-4</v>
      </c>
    </row>
    <row r="632" spans="1:10" x14ac:dyDescent="0.25">
      <c r="A632" s="21">
        <f t="shared" si="54"/>
        <v>4</v>
      </c>
      <c r="B632" s="22">
        <v>623</v>
      </c>
      <c r="D632" s="66">
        <f>VLOOKUP(A632&amp;"_"&amp;B632,Gaussian!A:F,4,0)</f>
        <v>-0.29950530529884201</v>
      </c>
      <c r="E632" s="34">
        <f>VLOOKUP(A632&amp;"_"&amp;B632,Gaussian!A:F,5,0)</f>
        <v>-0.30086392887395902</v>
      </c>
      <c r="F632" s="66">
        <f t="shared" si="56"/>
        <v>-7.3470119901751646E-2</v>
      </c>
      <c r="G632" s="46">
        <f t="shared" si="57"/>
        <v>2.5656540290677918E-2</v>
      </c>
      <c r="H632" s="46">
        <f t="shared" si="58"/>
        <v>5.0347041281319234</v>
      </c>
      <c r="I632" s="46">
        <f t="shared" si="59"/>
        <v>-1.7899124614652444</v>
      </c>
      <c r="J632" s="46">
        <f t="shared" si="55"/>
        <v>6.1518002755452095E-4</v>
      </c>
    </row>
    <row r="633" spans="1:10" x14ac:dyDescent="0.25">
      <c r="A633" s="21">
        <f t="shared" si="54"/>
        <v>4</v>
      </c>
      <c r="B633" s="22">
        <v>624</v>
      </c>
      <c r="D633" s="66">
        <f>VLOOKUP(A633&amp;"_"&amp;B633,Gaussian!A:F,4,0)</f>
        <v>-0.18173622311771301</v>
      </c>
      <c r="E633" s="34">
        <f>VLOOKUP(A633&amp;"_"&amp;B633,Gaussian!A:F,5,0)</f>
        <v>-0.18146403044769699</v>
      </c>
      <c r="F633" s="66">
        <f t="shared" si="56"/>
        <v>-7.246091813680057E-2</v>
      </c>
      <c r="G633" s="46">
        <f t="shared" si="57"/>
        <v>2.4601722291624103E-2</v>
      </c>
      <c r="H633" s="46">
        <f t="shared" si="58"/>
        <v>5.0156933612188395</v>
      </c>
      <c r="I633" s="46">
        <f t="shared" si="59"/>
        <v>-1.7656933612188268</v>
      </c>
      <c r="J633" s="46">
        <f t="shared" si="55"/>
        <v>6.1524527630001081E-4</v>
      </c>
    </row>
    <row r="634" spans="1:10" x14ac:dyDescent="0.25">
      <c r="A634" s="21">
        <f t="shared" si="54"/>
        <v>4</v>
      </c>
      <c r="B634" s="22">
        <v>625</v>
      </c>
      <c r="D634" s="66">
        <f>VLOOKUP(A634&amp;"_"&amp;B634,Gaussian!A:F,4,0)</f>
        <v>-2.1824995064939299</v>
      </c>
      <c r="E634" s="34">
        <f>VLOOKUP(A634&amp;"_"&amp;B634,Gaussian!A:F,5,0)</f>
        <v>-2.1820901867228701</v>
      </c>
      <c r="F634" s="66">
        <f t="shared" si="56"/>
        <v>-7.1799189749365278E-2</v>
      </c>
      <c r="G634" s="46">
        <f t="shared" si="57"/>
        <v>2.3894507829942232E-2</v>
      </c>
      <c r="H634" s="46">
        <f t="shared" si="58"/>
        <v>5.0051818457181918</v>
      </c>
      <c r="I634" s="46">
        <f t="shared" si="59"/>
        <v>-1.7499735123848454</v>
      </c>
      <c r="J634" s="46">
        <f t="shared" si="55"/>
        <v>6.1531009150061924E-4</v>
      </c>
    </row>
    <row r="635" spans="1:10" x14ac:dyDescent="0.25">
      <c r="A635" s="21">
        <f t="shared" si="54"/>
        <v>4</v>
      </c>
      <c r="B635" s="22">
        <v>626</v>
      </c>
      <c r="D635" s="66">
        <f>VLOOKUP(A635&amp;"_"&amp;B635,Gaussian!A:F,4,0)</f>
        <v>-1.23880012489525E-2</v>
      </c>
      <c r="E635" s="34">
        <f>VLOOKUP(A635&amp;"_"&amp;B635,Gaussian!A:F,5,0)</f>
        <v>-1.26108114708142E-2</v>
      </c>
      <c r="F635" s="66">
        <f t="shared" si="56"/>
        <v>-6.5373976111995691E-2</v>
      </c>
      <c r="G635" s="46">
        <f t="shared" si="57"/>
        <v>1.7423937988832575E-2</v>
      </c>
      <c r="H635" s="46">
        <f t="shared" si="58"/>
        <v>4.8502776776872967</v>
      </c>
      <c r="I635" s="46">
        <f t="shared" si="59"/>
        <v>-1.5898610110206168</v>
      </c>
      <c r="J635" s="46">
        <f t="shared" si="55"/>
        <v>6.1537447603703262E-4</v>
      </c>
    </row>
    <row r="636" spans="1:10" x14ac:dyDescent="0.25">
      <c r="A636" s="21">
        <f t="shared" si="54"/>
        <v>4</v>
      </c>
      <c r="B636" s="22">
        <v>627</v>
      </c>
      <c r="D636" s="66">
        <f>VLOOKUP(A636&amp;"_"&amp;B636,Gaussian!A:F,4,0)</f>
        <v>-2.4927166040611001E-2</v>
      </c>
      <c r="E636" s="34">
        <f>VLOOKUP(A636&amp;"_"&amp;B636,Gaussian!A:F,5,0)</f>
        <v>-2.40980697626435E-2</v>
      </c>
      <c r="F636" s="66">
        <f t="shared" si="56"/>
        <v>-6.5222478951274851E-2</v>
      </c>
      <c r="G636" s="46">
        <f t="shared" si="57"/>
        <v>1.7227214205536023E-2</v>
      </c>
      <c r="H636" s="46">
        <f t="shared" si="58"/>
        <v>4.8519878173719881</v>
      </c>
      <c r="I636" s="46">
        <f t="shared" si="59"/>
        <v>-1.5863628173719746</v>
      </c>
      <c r="J636" s="46">
        <f t="shared" si="55"/>
        <v>6.1543843277079657E-4</v>
      </c>
    </row>
    <row r="637" spans="1:10" x14ac:dyDescent="0.25">
      <c r="A637" s="21">
        <f t="shared" si="54"/>
        <v>4</v>
      </c>
      <c r="B637" s="22">
        <v>628</v>
      </c>
      <c r="D637" s="66">
        <f>VLOOKUP(A637&amp;"_"&amp;B637,Gaussian!A:F,4,0)</f>
        <v>-0.61688531607597097</v>
      </c>
      <c r="E637" s="34">
        <f>VLOOKUP(A637&amp;"_"&amp;B637,Gaussian!A:F,5,0)</f>
        <v>-0.61515014335600904</v>
      </c>
      <c r="F637" s="66">
        <f t="shared" si="56"/>
        <v>-6.5038390879747027E-2</v>
      </c>
      <c r="G637" s="46">
        <f t="shared" si="57"/>
        <v>1.6998028803268429E-2</v>
      </c>
      <c r="H637" s="46">
        <f t="shared" si="58"/>
        <v>4.8527930207856951</v>
      </c>
      <c r="I637" s="46">
        <f t="shared" si="59"/>
        <v>-1.5819596874523476</v>
      </c>
      <c r="J637" s="46">
        <f t="shared" si="55"/>
        <v>6.1550196454444308E-4</v>
      </c>
    </row>
    <row r="638" spans="1:10" x14ac:dyDescent="0.25">
      <c r="A638" s="21">
        <f t="shared" si="54"/>
        <v>4</v>
      </c>
      <c r="B638" s="22">
        <v>629</v>
      </c>
      <c r="D638" s="66">
        <f>VLOOKUP(A638&amp;"_"&amp;B638,Gaussian!A:F,4,0)</f>
        <v>0.47362001819400901</v>
      </c>
      <c r="E638" s="34">
        <f>VLOOKUP(A638&amp;"_"&amp;B638,Gaussian!A:F,5,0)</f>
        <v>0.475493578935059</v>
      </c>
      <c r="F638" s="66">
        <f t="shared" si="56"/>
        <v>-6.3151545335377382E-2</v>
      </c>
      <c r="G638" s="46">
        <f t="shared" si="57"/>
        <v>1.5066214930686612E-2</v>
      </c>
      <c r="H638" s="46">
        <f t="shared" si="58"/>
        <v>4.8108773245404137</v>
      </c>
      <c r="I638" s="46">
        <f t="shared" si="59"/>
        <v>-1.5348356578737321</v>
      </c>
      <c r="J638" s="46">
        <f t="shared" si="55"/>
        <v>6.15565074181617E-4</v>
      </c>
    </row>
    <row r="639" spans="1:10" x14ac:dyDescent="0.25">
      <c r="A639" s="21">
        <f t="shared" si="54"/>
        <v>4</v>
      </c>
      <c r="B639" s="22">
        <v>630</v>
      </c>
      <c r="D639" s="66">
        <f>VLOOKUP(A639&amp;"_"&amp;B639,Gaussian!A:F,4,0)</f>
        <v>1.6550667449460399</v>
      </c>
      <c r="E639" s="34">
        <f>VLOOKUP(A639&amp;"_"&amp;B639,Gaussian!A:F,5,0)</f>
        <v>1.6539460364412599</v>
      </c>
      <c r="F639" s="66">
        <f t="shared" si="56"/>
        <v>-6.4414166423073821E-2</v>
      </c>
      <c r="G639" s="46">
        <f t="shared" si="57"/>
        <v>1.6283996403416354E-2</v>
      </c>
      <c r="H639" s="46">
        <f t="shared" si="58"/>
        <v>4.8476620718318193</v>
      </c>
      <c r="I639" s="46">
        <f t="shared" si="59"/>
        <v>-1.5664120718318038</v>
      </c>
      <c r="J639" s="46">
        <f t="shared" si="55"/>
        <v>6.156277644872014E-4</v>
      </c>
    </row>
    <row r="640" spans="1:10" x14ac:dyDescent="0.25">
      <c r="A640" s="21">
        <f t="shared" si="54"/>
        <v>4</v>
      </c>
      <c r="B640" s="22">
        <v>631</v>
      </c>
      <c r="D640" s="66">
        <f>VLOOKUP(A640&amp;"_"&amp;B640,Gaussian!A:F,4,0)</f>
        <v>0.397359245826861</v>
      </c>
      <c r="E640" s="34">
        <f>VLOOKUP(A640&amp;"_"&amp;B640,Gaussian!A:F,5,0)</f>
        <v>0.39667810615879001</v>
      </c>
      <c r="F640" s="66">
        <f t="shared" si="56"/>
        <v>-6.9068833429572818E-2</v>
      </c>
      <c r="G640" s="46">
        <f t="shared" si="57"/>
        <v>2.0893952218944366E-2</v>
      </c>
      <c r="H640" s="46">
        <f t="shared" si="58"/>
        <v>4.9697103923386603</v>
      </c>
      <c r="I640" s="46">
        <f t="shared" si="59"/>
        <v>-1.6832520590053113</v>
      </c>
      <c r="J640" s="46">
        <f t="shared" si="55"/>
        <v>6.1569003824744255E-4</v>
      </c>
    </row>
    <row r="641" spans="1:10" x14ac:dyDescent="0.25">
      <c r="A641" s="21">
        <f t="shared" si="54"/>
        <v>4</v>
      </c>
      <c r="B641" s="22">
        <v>632</v>
      </c>
      <c r="D641" s="66">
        <f>VLOOKUP(A641&amp;"_"&amp;B641,Gaussian!A:F,4,0)</f>
        <v>3.5602901927875401E-2</v>
      </c>
      <c r="E641" s="34">
        <f>VLOOKUP(A641&amp;"_"&amp;B641,Gaussian!A:F,5,0)</f>
        <v>3.5553341206481702E-2</v>
      </c>
      <c r="F641" s="66">
        <f t="shared" si="56"/>
        <v>-7.0084641787285545E-2</v>
      </c>
      <c r="G641" s="46">
        <f t="shared" si="57"/>
        <v>2.1865177520470531E-2</v>
      </c>
      <c r="H641" s="46">
        <f t="shared" si="58"/>
        <v>5.0009914924482182</v>
      </c>
      <c r="I641" s="46">
        <f t="shared" si="59"/>
        <v>-1.7093248257815352</v>
      </c>
      <c r="J641" s="46">
        <f t="shared" si="55"/>
        <v>6.1575189823007332E-4</v>
      </c>
    </row>
    <row r="642" spans="1:10" x14ac:dyDescent="0.25">
      <c r="A642" s="21">
        <f t="shared" si="54"/>
        <v>4</v>
      </c>
      <c r="B642" s="22">
        <v>633</v>
      </c>
      <c r="D642" s="66">
        <f>VLOOKUP(A642&amp;"_"&amp;B642,Gaussian!A:F,4,0)</f>
        <v>-0.12738417774173999</v>
      </c>
      <c r="E642" s="34">
        <f>VLOOKUP(A642&amp;"_"&amp;B642,Gaussian!A:F,5,0)</f>
        <v>-0.12637409443376901</v>
      </c>
      <c r="F642" s="66">
        <f t="shared" si="56"/>
        <v>-7.0056337663157761E-2</v>
      </c>
      <c r="G642" s="46">
        <f t="shared" si="57"/>
        <v>2.1792418185773745E-2</v>
      </c>
      <c r="H642" s="46">
        <f t="shared" si="58"/>
        <v>5.0061650772413842</v>
      </c>
      <c r="I642" s="46">
        <f t="shared" si="59"/>
        <v>-1.7092900772413673</v>
      </c>
      <c r="J642" s="46">
        <f t="shared" si="55"/>
        <v>6.1581334718443636E-4</v>
      </c>
    </row>
    <row r="643" spans="1:10" x14ac:dyDescent="0.25">
      <c r="A643" s="21">
        <f t="shared" si="54"/>
        <v>4</v>
      </c>
      <c r="B643" s="22">
        <v>634</v>
      </c>
      <c r="D643" s="66">
        <f>VLOOKUP(A643&amp;"_"&amp;B643,Gaussian!A:F,4,0)</f>
        <v>-0.78653457281883199</v>
      </c>
      <c r="E643" s="34">
        <f>VLOOKUP(A643&amp;"_"&amp;B643,Gaussian!A:F,5,0)</f>
        <v>-0.786951946344562</v>
      </c>
      <c r="F643" s="66">
        <f t="shared" si="56"/>
        <v>-6.9561471669449232E-2</v>
      </c>
      <c r="G643" s="46">
        <f t="shared" si="57"/>
        <v>2.1253224537997332E-2</v>
      </c>
      <c r="H643" s="46">
        <f t="shared" si="58"/>
        <v>4.9995760827443396</v>
      </c>
      <c r="I643" s="46">
        <f t="shared" si="59"/>
        <v>-1.697492749410989</v>
      </c>
      <c r="J643" s="46">
        <f t="shared" si="55"/>
        <v>6.1587438784160657E-4</v>
      </c>
    </row>
    <row r="644" spans="1:10" x14ac:dyDescent="0.25">
      <c r="A644" s="21">
        <f t="shared" si="54"/>
        <v>4</v>
      </c>
      <c r="B644" s="22">
        <v>635</v>
      </c>
      <c r="D644" s="66">
        <f>VLOOKUP(A644&amp;"_"&amp;B644,Gaussian!A:F,4,0)</f>
        <v>-0.43398022502566802</v>
      </c>
      <c r="E644" s="34">
        <f>VLOOKUP(A644&amp;"_"&amp;B644,Gaussian!A:F,5,0)</f>
        <v>-0.43322785875201397</v>
      </c>
      <c r="F644" s="66">
        <f t="shared" si="56"/>
        <v>-6.716451239935689E-2</v>
      </c>
      <c r="G644" s="46">
        <f t="shared" si="57"/>
        <v>1.8812064881278061E-2</v>
      </c>
      <c r="H644" s="46">
        <f t="shared" si="58"/>
        <v>4.9454170059930194</v>
      </c>
      <c r="I644" s="46">
        <f t="shared" si="59"/>
        <v>-1.6381253393263349</v>
      </c>
      <c r="J644" s="46">
        <f t="shared" si="55"/>
        <v>6.1593502291451194E-4</v>
      </c>
    </row>
    <row r="645" spans="1:10" x14ac:dyDescent="0.25">
      <c r="A645" s="21">
        <f t="shared" si="54"/>
        <v>4</v>
      </c>
      <c r="B645" s="22">
        <v>636</v>
      </c>
      <c r="D645" s="66">
        <f>VLOOKUP(A645&amp;"_"&amp;B645,Gaussian!A:F,4,0)</f>
        <v>0.46653091620860698</v>
      </c>
      <c r="E645" s="34">
        <f>VLOOKUP(A645&amp;"_"&amp;B645,Gaussian!A:F,5,0)</f>
        <v>0.46660242003900398</v>
      </c>
      <c r="F645" s="66">
        <f t="shared" si="56"/>
        <v>-6.579495373875735E-2</v>
      </c>
      <c r="G645" s="46">
        <f t="shared" si="57"/>
        <v>1.7398432812494549E-2</v>
      </c>
      <c r="H645" s="46">
        <f t="shared" si="58"/>
        <v>4.9167013476919932</v>
      </c>
      <c r="I645" s="46">
        <f t="shared" si="59"/>
        <v>-1.6042013476919752</v>
      </c>
      <c r="J645" s="46">
        <f t="shared" si="55"/>
        <v>6.1599525509805481E-4</v>
      </c>
    </row>
    <row r="646" spans="1:10" x14ac:dyDescent="0.25">
      <c r="A646" s="21">
        <f t="shared" si="54"/>
        <v>4</v>
      </c>
      <c r="B646" s="22">
        <v>637</v>
      </c>
      <c r="D646" s="66">
        <f>VLOOKUP(A646&amp;"_"&amp;B646,Gaussian!A:F,4,0)</f>
        <v>1.1273798979919101</v>
      </c>
      <c r="E646" s="34">
        <f>VLOOKUP(A646&amp;"_"&amp;B646,Gaussian!A:F,5,0)</f>
        <v>1.12619082542624</v>
      </c>
      <c r="F646" s="66">
        <f t="shared" si="56"/>
        <v>-6.702322562701471E-2</v>
      </c>
      <c r="G646" s="46">
        <f t="shared" si="57"/>
        <v>1.858275798208079E-2</v>
      </c>
      <c r="H646" s="46">
        <f t="shared" si="58"/>
        <v>4.9529744831159501</v>
      </c>
      <c r="I646" s="46">
        <f t="shared" si="59"/>
        <v>-1.6352661497825987</v>
      </c>
      <c r="J646" s="46">
        <f t="shared" si="55"/>
        <v>6.1605508706923085E-4</v>
      </c>
    </row>
    <row r="647" spans="1:10" x14ac:dyDescent="0.25">
      <c r="A647" s="21">
        <f t="shared" si="54"/>
        <v>4</v>
      </c>
      <c r="B647" s="22">
        <v>638</v>
      </c>
      <c r="D647" s="66">
        <f>VLOOKUP(A647&amp;"_"&amp;B647,Gaussian!A:F,4,0)</f>
        <v>0.25121513362384701</v>
      </c>
      <c r="E647" s="34">
        <f>VLOOKUP(A647&amp;"_"&amp;B647,Gaussian!A:F,5,0)</f>
        <v>0.24938012547779101</v>
      </c>
      <c r="F647" s="66">
        <f t="shared" si="56"/>
        <v>-7.0148318688054073E-2</v>
      </c>
      <c r="G647" s="46">
        <f t="shared" si="57"/>
        <v>2.1664030725105358E-2</v>
      </c>
      <c r="H647" s="46">
        <f t="shared" si="58"/>
        <v>5.036940285730692</v>
      </c>
      <c r="I647" s="46">
        <f t="shared" si="59"/>
        <v>-1.7140236190640072</v>
      </c>
      <c r="J647" s="46">
        <f t="shared" si="55"/>
        <v>6.1611452148724853E-4</v>
      </c>
    </row>
    <row r="648" spans="1:10" x14ac:dyDescent="0.25">
      <c r="A648" s="21">
        <f t="shared" si="54"/>
        <v>4</v>
      </c>
      <c r="B648" s="22">
        <v>639</v>
      </c>
      <c r="D648" s="66">
        <f>VLOOKUP(A648&amp;"_"&amp;B648,Gaussian!A:F,4,0)</f>
        <v>0.87138728807919197</v>
      </c>
      <c r="E648" s="34">
        <f>VLOOKUP(A648&amp;"_"&amp;B648,Gaussian!A:F,5,0)</f>
        <v>0.87101086652279203</v>
      </c>
      <c r="F648" s="66">
        <f t="shared" si="56"/>
        <v>-7.0736100206889002E-2</v>
      </c>
      <c r="G648" s="46">
        <f t="shared" si="57"/>
        <v>2.2208118037804609E-2</v>
      </c>
      <c r="H648" s="46">
        <f t="shared" si="58"/>
        <v>5.0576743430251385</v>
      </c>
      <c r="I648" s="46">
        <f t="shared" si="59"/>
        <v>-1.7295493430251201</v>
      </c>
      <c r="J648" s="46">
        <f t="shared" si="55"/>
        <v>6.161735609936475E-4</v>
      </c>
    </row>
    <row r="649" spans="1:10" x14ac:dyDescent="0.25">
      <c r="A649" s="21">
        <f t="shared" ref="A649:A712" si="60">iteration</f>
        <v>4</v>
      </c>
      <c r="B649" s="22">
        <v>640</v>
      </c>
      <c r="D649" s="66">
        <f>VLOOKUP(A649&amp;"_"&amp;B649,Gaussian!A:F,4,0)</f>
        <v>-0.190053189825346</v>
      </c>
      <c r="E649" s="34">
        <f>VLOOKUP(A649&amp;"_"&amp;B649,Gaussian!A:F,5,0)</f>
        <v>-0.19007121166993901</v>
      </c>
      <c r="F649" s="66">
        <f t="shared" si="56"/>
        <v>-7.3113442212533616E-2</v>
      </c>
      <c r="G649" s="46">
        <f t="shared" si="57"/>
        <v>2.4541891660500286E-2</v>
      </c>
      <c r="H649" s="46">
        <f t="shared" si="58"/>
        <v>5.1231654703594227</v>
      </c>
      <c r="I649" s="46">
        <f t="shared" si="59"/>
        <v>-1.7898321370260708</v>
      </c>
      <c r="J649" s="46">
        <f t="shared" ref="J649:J712" si="61">sigma*sigma/4/alpha*(1-EXP(-2*alpha*delta*B649))</f>
        <v>6.1623220821241549E-4</v>
      </c>
    </row>
    <row r="650" spans="1:10" x14ac:dyDescent="0.25">
      <c r="A650" s="21">
        <f t="shared" si="60"/>
        <v>4</v>
      </c>
      <c r="B650" s="22">
        <v>641</v>
      </c>
      <c r="D650" s="66">
        <f>VLOOKUP(A650&amp;"_"&amp;B650,Gaussian!A:F,4,0)</f>
        <v>2.5719262291700101E-2</v>
      </c>
      <c r="E650" s="34">
        <f>VLOOKUP(A650&amp;"_"&amp;B650,Gaussian!A:F,5,0)</f>
        <v>2.6409393482336199E-2</v>
      </c>
      <c r="F650" s="66">
        <f t="shared" ref="F650:F713" si="62">F649*EXP(-alpha*delta)-SQRT(2*$B$1)*E649-sigma*sigma/2/alpha/alpha*(1-EXP(-alpha*delta))*(1-EXP(-2*alpha*B649*delta)*EXP(-alpha*delta))</f>
        <v>-7.2424900596175928E-2</v>
      </c>
      <c r="G650" s="46">
        <f t="shared" ref="G650:G713" si="63">G649*EXP(-alpha*delta)+SQRT(2*$B$1)*E649-sigma*sigma/2/alpha/alpha*(1-EXP(-alpha*delta))*(1-EXP(-2*alpha*B649*delta)*EXP(-alpha*delta))</f>
        <v>2.3809907195778437E-2</v>
      </c>
      <c r="H650" s="46">
        <f t="shared" ref="H650:H713" si="64">H649+sigma*sigma/2/alpha/alpha*delta+sigma/alpha*SQRT(delta)*D649</f>
        <v>5.1120537294878385</v>
      </c>
      <c r="I650" s="46">
        <f t="shared" ref="I650:I713" si="65">I649+sigma*sigma/2/alpha/alpha*delta-sigma/alpha*SQRT(delta)*D649</f>
        <v>-1.7735120628211527</v>
      </c>
      <c r="J650" s="46">
        <f t="shared" si="61"/>
        <v>6.1629046575010528E-4</v>
      </c>
    </row>
    <row r="651" spans="1:10" x14ac:dyDescent="0.25">
      <c r="A651" s="21">
        <f t="shared" si="60"/>
        <v>4</v>
      </c>
      <c r="B651" s="22">
        <v>642</v>
      </c>
      <c r="D651" s="66">
        <f>VLOOKUP(A651&amp;"_"&amp;B651,Gaussian!A:F,4,0)</f>
        <v>1.3289069899725101</v>
      </c>
      <c r="E651" s="34">
        <f>VLOOKUP(A651&amp;"_"&amp;B651,Gaussian!A:F,5,0)</f>
        <v>1.3291297409871501</v>
      </c>
      <c r="F651" s="66">
        <f t="shared" si="62"/>
        <v>-7.2362545539361764E-2</v>
      </c>
      <c r="G651" s="46">
        <f t="shared" si="63"/>
        <v>2.3704234536678848E-2</v>
      </c>
      <c r="H651" s="46">
        <f t="shared" si="64"/>
        <v>5.1165140240304394</v>
      </c>
      <c r="I651" s="46">
        <f t="shared" si="65"/>
        <v>-1.7727640240304199</v>
      </c>
      <c r="J651" s="46">
        <f t="shared" si="61"/>
        <v>6.1634833619595027E-4</v>
      </c>
    </row>
    <row r="652" spans="1:10" x14ac:dyDescent="0.25">
      <c r="A652" s="21">
        <f t="shared" si="60"/>
        <v>4</v>
      </c>
      <c r="B652" s="22">
        <v>643</v>
      </c>
      <c r="D652" s="66">
        <f>VLOOKUP(A652&amp;"_"&amp;B652,Gaussian!A:F,4,0)</f>
        <v>-0.95861637414544398</v>
      </c>
      <c r="E652" s="34">
        <f>VLOOKUP(A652&amp;"_"&amp;B652,Gaussian!A:F,5,0)</f>
        <v>-0.95981995143869103</v>
      </c>
      <c r="F652" s="66">
        <f t="shared" si="62"/>
        <v>-7.6054778280500182E-2</v>
      </c>
      <c r="G652" s="46">
        <f t="shared" si="63"/>
        <v>2.7353274633205801E-2</v>
      </c>
      <c r="H652" s="46">
        <f t="shared" si="64"/>
        <v>5.2150237917456819</v>
      </c>
      <c r="I652" s="46">
        <f t="shared" si="65"/>
        <v>-1.8660654584123286</v>
      </c>
      <c r="J652" s="46">
        <f t="shared" si="61"/>
        <v>6.1640582212197986E-4</v>
      </c>
    </row>
    <row r="653" spans="1:10" x14ac:dyDescent="0.25">
      <c r="A653" s="21">
        <f t="shared" si="60"/>
        <v>4</v>
      </c>
      <c r="B653" s="22">
        <v>644</v>
      </c>
      <c r="D653" s="66">
        <f>VLOOKUP(A653&amp;"_"&amp;B653,Gaussian!A:F,4,0)</f>
        <v>1.0117190060088299</v>
      </c>
      <c r="E653" s="34">
        <f>VLOOKUP(A653&amp;"_"&amp;B653,Gaussian!A:F,5,0)</f>
        <v>1.0120945564532999</v>
      </c>
      <c r="F653" s="66">
        <f t="shared" si="62"/>
        <v>-7.313810243077859E-2</v>
      </c>
      <c r="G653" s="46">
        <f t="shared" si="63"/>
        <v>2.4393530808248607E-2</v>
      </c>
      <c r="H653" s="46">
        <f t="shared" si="64"/>
        <v>5.1484457807045416</v>
      </c>
      <c r="I653" s="46">
        <f t="shared" si="65"/>
        <v>-1.7942791140378551</v>
      </c>
      <c r="J653" s="46">
        <f t="shared" si="61"/>
        <v>6.1646292608313349E-4</v>
      </c>
    </row>
    <row r="654" spans="1:10" x14ac:dyDescent="0.25">
      <c r="A654" s="21">
        <f t="shared" si="60"/>
        <v>4</v>
      </c>
      <c r="B654" s="22">
        <v>645</v>
      </c>
      <c r="D654" s="66">
        <f>VLOOKUP(A654&amp;"_"&amp;B654,Gaussian!A:F,4,0)</f>
        <v>-1.01226834930163</v>
      </c>
      <c r="E654" s="34">
        <f>VLOOKUP(A654&amp;"_"&amp;B654,Gaussian!A:F,5,0)</f>
        <v>-1.01306904506575</v>
      </c>
      <c r="F654" s="66">
        <f t="shared" si="62"/>
        <v>-7.5914094763386231E-2</v>
      </c>
      <c r="G654" s="46">
        <f t="shared" si="63"/>
        <v>2.7126579546810449E-2</v>
      </c>
      <c r="H654" s="46">
        <f t="shared" si="64"/>
        <v>5.2240644774291409</v>
      </c>
      <c r="I654" s="46">
        <f t="shared" si="65"/>
        <v>-1.8646894774291207</v>
      </c>
      <c r="J654" s="46">
        <f t="shared" si="61"/>
        <v>6.1651965061737448E-4</v>
      </c>
    </row>
    <row r="655" spans="1:10" x14ac:dyDescent="0.25">
      <c r="A655" s="21">
        <f t="shared" si="60"/>
        <v>4</v>
      </c>
      <c r="B655" s="22">
        <v>646</v>
      </c>
      <c r="D655" s="66">
        <f>VLOOKUP(A655&amp;"_"&amp;B655,Gaussian!A:F,4,0)</f>
        <v>0.35690932413250298</v>
      </c>
      <c r="E655" s="34">
        <f>VLOOKUP(A655&amp;"_"&amp;B655,Gaussian!A:F,5,0)</f>
        <v>0.357062963709461</v>
      </c>
      <c r="F655" s="66">
        <f t="shared" si="62"/>
        <v>-7.2844444901470753E-2</v>
      </c>
      <c r="G655" s="46">
        <f t="shared" si="63"/>
        <v>2.4014110183970136E-2</v>
      </c>
      <c r="H655" s="46">
        <f t="shared" si="64"/>
        <v>5.1536144686006287</v>
      </c>
      <c r="I655" s="46">
        <f t="shared" si="65"/>
        <v>-1.7890311352672748</v>
      </c>
      <c r="J655" s="46">
        <f t="shared" si="61"/>
        <v>6.1657599824580238E-4</v>
      </c>
    </row>
    <row r="656" spans="1:10" x14ac:dyDescent="0.25">
      <c r="A656" s="21">
        <f t="shared" si="60"/>
        <v>4</v>
      </c>
      <c r="B656" s="22">
        <v>647</v>
      </c>
      <c r="D656" s="66">
        <f>VLOOKUP(A656&amp;"_"&amp;B656,Gaussian!A:F,4,0)</f>
        <v>0.87637478563459403</v>
      </c>
      <c r="E656" s="34">
        <f>VLOOKUP(A656&amp;"_"&amp;B656,Gaussian!A:F,5,0)</f>
        <v>0.87632412641700896</v>
      </c>
      <c r="F656" s="66">
        <f t="shared" si="62"/>
        <v>-7.3733667031755268E-2</v>
      </c>
      <c r="G656" s="46">
        <f t="shared" si="63"/>
        <v>2.4860636618504423E-2</v>
      </c>
      <c r="H656" s="46">
        <f t="shared" si="64"/>
        <v>5.1819763470628191</v>
      </c>
      <c r="I656" s="46">
        <f t="shared" si="65"/>
        <v>-1.8121846803961315</v>
      </c>
      <c r="J656" s="46">
        <f t="shared" si="61"/>
        <v>6.1663197147276581E-4</v>
      </c>
    </row>
    <row r="657" spans="1:10" x14ac:dyDescent="0.25">
      <c r="A657" s="21">
        <f t="shared" si="60"/>
        <v>4</v>
      </c>
      <c r="B657" s="22">
        <v>648</v>
      </c>
      <c r="D657" s="66">
        <f>VLOOKUP(A657&amp;"_"&amp;B657,Gaussian!A:F,4,0)</f>
        <v>0.52108508261904596</v>
      </c>
      <c r="E657" s="34">
        <f>VLOOKUP(A657&amp;"_"&amp;B657,Gaussian!A:F,5,0)</f>
        <v>0.521191728110587</v>
      </c>
      <c r="F657" s="66">
        <f t="shared" si="62"/>
        <v>-7.6116422335557724E-2</v>
      </c>
      <c r="G657" s="46">
        <f t="shared" si="63"/>
        <v>2.720081974391246E-2</v>
      </c>
      <c r="H657" s="46">
        <f t="shared" si="64"/>
        <v>5.2478274160291276</v>
      </c>
      <c r="I657" s="46">
        <f t="shared" si="65"/>
        <v>-1.8728274160291063</v>
      </c>
      <c r="J657" s="46">
        <f t="shared" si="61"/>
        <v>6.1668757278597261E-4</v>
      </c>
    </row>
    <row r="658" spans="1:10" x14ac:dyDescent="0.25">
      <c r="A658" s="21">
        <f t="shared" si="60"/>
        <v>4</v>
      </c>
      <c r="B658" s="22">
        <v>649</v>
      </c>
      <c r="D658" s="66">
        <f>VLOOKUP(A658&amp;"_"&amp;B658,Gaussian!A:F,4,0)</f>
        <v>-0.120041831094627</v>
      </c>
      <c r="E658" s="34">
        <f>VLOOKUP(A658&amp;"_"&amp;B658,Gaussian!A:F,5,0)</f>
        <v>-0.121632109465328</v>
      </c>
      <c r="F658" s="66">
        <f t="shared" si="62"/>
        <v>-7.746778489720435E-2</v>
      </c>
      <c r="G658" s="46">
        <f t="shared" si="63"/>
        <v>2.8509733356834415E-2</v>
      </c>
      <c r="H658" s="46">
        <f t="shared" si="64"/>
        <v>5.2880376592858953</v>
      </c>
      <c r="I658" s="46">
        <f t="shared" si="65"/>
        <v>-1.9078293259525401</v>
      </c>
      <c r="J658" s="46">
        <f t="shared" si="61"/>
        <v>6.1674280465660175E-4</v>
      </c>
    </row>
    <row r="659" spans="1:10" x14ac:dyDescent="0.25">
      <c r="A659" s="21">
        <f t="shared" si="60"/>
        <v>4</v>
      </c>
      <c r="B659" s="22">
        <v>650</v>
      </c>
      <c r="D659" s="66">
        <f>VLOOKUP(A659&amp;"_"&amp;B659,Gaussian!A:F,4,0)</f>
        <v>-0.73186072420054804</v>
      </c>
      <c r="E659" s="34">
        <f>VLOOKUP(A659&amp;"_"&amp;B659,Gaussian!A:F,5,0)</f>
        <v>-0.73301086139888005</v>
      </c>
      <c r="F659" s="66">
        <f t="shared" si="62"/>
        <v>-7.6962075493672899E-2</v>
      </c>
      <c r="G659" s="46">
        <f t="shared" si="63"/>
        <v>2.7961697946699705E-2</v>
      </c>
      <c r="H659" s="46">
        <f t="shared" si="64"/>
        <v>5.2819785530154997</v>
      </c>
      <c r="I659" s="46">
        <f t="shared" si="65"/>
        <v>-1.896561886348811</v>
      </c>
      <c r="J659" s="46">
        <f t="shared" si="61"/>
        <v>6.1679766953941185E-4</v>
      </c>
    </row>
    <row r="660" spans="1:10" x14ac:dyDescent="0.25">
      <c r="A660" s="21">
        <f t="shared" si="60"/>
        <v>4</v>
      </c>
      <c r="B660" s="22">
        <v>651</v>
      </c>
      <c r="D660" s="66">
        <f>VLOOKUP(A660&amp;"_"&amp;B660,Gaussian!A:F,4,0)</f>
        <v>-1.3634592219125199</v>
      </c>
      <c r="E660" s="34">
        <f>VLOOKUP(A660&amp;"_"&amp;B660,Gaussian!A:F,5,0)</f>
        <v>-1.3622323139542301</v>
      </c>
      <c r="F660" s="66">
        <f t="shared" si="62"/>
        <v>-7.4696097061353134E-2</v>
      </c>
      <c r="G660" s="46">
        <f t="shared" si="63"/>
        <v>2.56535161624925E-2</v>
      </c>
      <c r="H660" s="46">
        <f t="shared" si="64"/>
        <v>5.2317652214163539</v>
      </c>
      <c r="I660" s="46">
        <f t="shared" si="65"/>
        <v>-1.8411402214163317</v>
      </c>
      <c r="J660" s="46">
        <f t="shared" si="61"/>
        <v>6.1685216987285144E-4</v>
      </c>
    </row>
    <row r="661" spans="1:10" x14ac:dyDescent="0.25">
      <c r="A661" s="21">
        <f t="shared" si="60"/>
        <v>4</v>
      </c>
      <c r="B661" s="22">
        <v>652</v>
      </c>
      <c r="D661" s="66">
        <f>VLOOKUP(A661&amp;"_"&amp;B661,Gaussian!A:F,4,0)</f>
        <v>0.759887599075036</v>
      </c>
      <c r="E661" s="34">
        <f>VLOOKUP(A661&amp;"_"&amp;B661,Gaussian!A:F,5,0)</f>
        <v>0.75983898644237402</v>
      </c>
      <c r="F661" s="66">
        <f t="shared" si="62"/>
        <v>-7.0624285621390601E-2</v>
      </c>
      <c r="G661" s="46">
        <f t="shared" si="63"/>
        <v>2.153962373810038E-2</v>
      </c>
      <c r="H661" s="46">
        <f t="shared" si="64"/>
        <v>5.1359701944829874</v>
      </c>
      <c r="I661" s="46">
        <f t="shared" si="65"/>
        <v>-1.7401368611496311</v>
      </c>
      <c r="J661" s="46">
        <f t="shared" si="61"/>
        <v>6.1690630807916631E-4</v>
      </c>
    </row>
    <row r="662" spans="1:10" x14ac:dyDescent="0.25">
      <c r="A662" s="21">
        <f t="shared" si="60"/>
        <v>4</v>
      </c>
      <c r="B662" s="22">
        <v>653</v>
      </c>
      <c r="D662" s="66">
        <f>VLOOKUP(A662&amp;"_"&amp;B662,Gaussian!A:F,4,0)</f>
        <v>0.79064800508119804</v>
      </c>
      <c r="E662" s="34">
        <f>VLOOKUP(A662&amp;"_"&amp;B662,Gaussian!A:F,5,0)</f>
        <v>0.79022624058749602</v>
      </c>
      <c r="F662" s="66">
        <f t="shared" si="62"/>
        <v>-7.2681729796652425E-2</v>
      </c>
      <c r="G662" s="46">
        <f t="shared" si="63"/>
        <v>2.355510900928506E-2</v>
      </c>
      <c r="H662" s="46">
        <f t="shared" si="64"/>
        <v>5.1934145248846333</v>
      </c>
      <c r="I662" s="46">
        <f t="shared" si="65"/>
        <v>-1.7923728582179432</v>
      </c>
      <c r="J662" s="46">
        <f t="shared" si="61"/>
        <v>6.169600865645079E-4</v>
      </c>
    </row>
    <row r="663" spans="1:10" x14ac:dyDescent="0.25">
      <c r="A663" s="21">
        <f t="shared" si="60"/>
        <v>4</v>
      </c>
      <c r="B663" s="22">
        <v>654</v>
      </c>
      <c r="D663" s="66">
        <f>VLOOKUP(A663&amp;"_"&amp;B663,Gaussian!A:F,4,0)</f>
        <v>0.29429203816465799</v>
      </c>
      <c r="E663" s="34">
        <f>VLOOKUP(A663&amp;"_"&amp;B663,Gaussian!A:F,5,0)</f>
        <v>0.29426599247170598</v>
      </c>
      <c r="F663" s="66">
        <f t="shared" si="62"/>
        <v>-7.481991060951268E-2</v>
      </c>
      <c r="G663" s="46">
        <f t="shared" si="63"/>
        <v>2.5651452711472587E-2</v>
      </c>
      <c r="H663" s="46">
        <f t="shared" si="64"/>
        <v>5.253078796372284</v>
      </c>
      <c r="I663" s="46">
        <f t="shared" si="65"/>
        <v>-1.8468287963722603</v>
      </c>
      <c r="J663" s="46">
        <f t="shared" si="61"/>
        <v>6.1701350771904012E-4</v>
      </c>
    </row>
    <row r="664" spans="1:10" x14ac:dyDescent="0.25">
      <c r="A664" s="21">
        <f t="shared" si="60"/>
        <v>4</v>
      </c>
      <c r="B664" s="22">
        <v>655</v>
      </c>
      <c r="D664" s="66">
        <f>VLOOKUP(A664&amp;"_"&amp;B664,Gaussian!A:F,4,0)</f>
        <v>-1.5823674883024601E-2</v>
      </c>
      <c r="E664" s="34">
        <f>VLOOKUP(A664&amp;"_"&amp;B664,Gaussian!A:F,5,0)</f>
        <v>-1.6225538846439399E-2</v>
      </c>
      <c r="F664" s="66">
        <f t="shared" si="62"/>
        <v>-7.5521653842945138E-2</v>
      </c>
      <c r="G664" s="46">
        <f t="shared" si="63"/>
        <v>2.6311480340850874E-2</v>
      </c>
      <c r="H664" s="46">
        <f t="shared" si="64"/>
        <v>5.2769216614707917</v>
      </c>
      <c r="I664" s="46">
        <f t="shared" si="65"/>
        <v>-1.8654633281374347</v>
      </c>
      <c r="J664" s="46">
        <f t="shared" si="61"/>
        <v>6.1706657391704517E-4</v>
      </c>
    </row>
    <row r="665" spans="1:10" x14ac:dyDescent="0.25">
      <c r="A665" s="21">
        <f t="shared" si="60"/>
        <v>4</v>
      </c>
      <c r="B665" s="22">
        <v>656</v>
      </c>
      <c r="D665" s="66">
        <f>VLOOKUP(A665&amp;"_"&amp;B665,Gaussian!A:F,4,0)</f>
        <v>-0.17371582946224301</v>
      </c>
      <c r="E665" s="34">
        <f>VLOOKUP(A665&amp;"_"&amp;B665,Gaussian!A:F,5,0)</f>
        <v>-0.17382895922442901</v>
      </c>
      <c r="F665" s="66">
        <f t="shared" si="62"/>
        <v>-7.532625056118622E-2</v>
      </c>
      <c r="G665" s="46">
        <f t="shared" si="63"/>
        <v>2.6074482675037348E-2</v>
      </c>
      <c r="H665" s="46">
        <f t="shared" si="64"/>
        <v>5.2783838527682985</v>
      </c>
      <c r="I665" s="46">
        <f t="shared" si="65"/>
        <v>-1.8617171861016075</v>
      </c>
      <c r="J665" s="46">
        <f t="shared" si="61"/>
        <v>6.1711928751702956E-4</v>
      </c>
    </row>
    <row r="666" spans="1:10" x14ac:dyDescent="0.25">
      <c r="A666" s="21">
        <f t="shared" si="60"/>
        <v>4</v>
      </c>
      <c r="B666" s="22">
        <v>657</v>
      </c>
      <c r="D666" s="66">
        <f>VLOOKUP(A666&amp;"_"&amp;B666,Gaussian!A:F,4,0)</f>
        <v>0.34493094908015398</v>
      </c>
      <c r="E666" s="34">
        <f>VLOOKUP(A666&amp;"_"&amp;B666,Gaussian!A:F,5,0)</f>
        <v>0.34494608158493101</v>
      </c>
      <c r="F666" s="66">
        <f t="shared" si="62"/>
        <v>-7.4677301612924449E-2</v>
      </c>
      <c r="G666" s="46">
        <f t="shared" si="63"/>
        <v>2.5384060276273067E-2</v>
      </c>
      <c r="H666" s="46">
        <f t="shared" si="64"/>
        <v>5.2684511593221499</v>
      </c>
      <c r="I666" s="46">
        <f t="shared" si="65"/>
        <v>-1.846576159322125</v>
      </c>
      <c r="J666" s="46">
        <f t="shared" si="61"/>
        <v>6.1717165086182853E-4</v>
      </c>
    </row>
    <row r="667" spans="1:10" x14ac:dyDescent="0.25">
      <c r="A667" s="21">
        <f t="shared" si="60"/>
        <v>4</v>
      </c>
      <c r="B667" s="22">
        <v>658</v>
      </c>
      <c r="D667" s="66">
        <f>VLOOKUP(A667&amp;"_"&amp;B667,Gaussian!A:F,4,0)</f>
        <v>-0.43925244369100802</v>
      </c>
      <c r="E667" s="34">
        <f>VLOOKUP(A667&amp;"_"&amp;B667,Gaussian!A:F,5,0)</f>
        <v>-0.43816314504863901</v>
      </c>
      <c r="F667" s="66">
        <f t="shared" si="62"/>
        <v>-7.5525602963120622E-2</v>
      </c>
      <c r="G667" s="46">
        <f t="shared" si="63"/>
        <v>2.6191008823247604E-2</v>
      </c>
      <c r="H667" s="46">
        <f t="shared" si="64"/>
        <v>5.2959485730267239</v>
      </c>
      <c r="I667" s="46">
        <f t="shared" si="65"/>
        <v>-1.8688652396933658</v>
      </c>
      <c r="J667" s="46">
        <f t="shared" si="61"/>
        <v>6.1722366627871045E-4</v>
      </c>
    </row>
    <row r="668" spans="1:10" x14ac:dyDescent="0.25">
      <c r="A668" s="21">
        <f t="shared" si="60"/>
        <v>4</v>
      </c>
      <c r="B668" s="22">
        <v>659</v>
      </c>
      <c r="D668" s="66">
        <f>VLOOKUP(A668&amp;"_"&amp;B668,Gaussian!A:F,4,0)</f>
        <v>-0.36813577410113402</v>
      </c>
      <c r="E668" s="34">
        <f>VLOOKUP(A668&amp;"_"&amp;B668,Gaussian!A:F,5,0)</f>
        <v>-0.36827631693470197</v>
      </c>
      <c r="F668" s="66">
        <f t="shared" si="62"/>
        <v>-7.4114210869981767E-2</v>
      </c>
      <c r="G668" s="46">
        <f t="shared" si="63"/>
        <v>2.4738384288077484E-2</v>
      </c>
      <c r="H668" s="46">
        <f t="shared" si="64"/>
        <v>5.2668524251174906</v>
      </c>
      <c r="I668" s="46">
        <f t="shared" si="65"/>
        <v>-1.8345607584507986</v>
      </c>
      <c r="J668" s="46">
        <f t="shared" si="61"/>
        <v>6.1727533607948035E-4</v>
      </c>
    </row>
    <row r="669" spans="1:10" x14ac:dyDescent="0.25">
      <c r="A669" s="21">
        <f t="shared" si="60"/>
        <v>4</v>
      </c>
      <c r="B669" s="22">
        <v>660</v>
      </c>
      <c r="D669" s="66">
        <f>VLOOKUP(A669&amp;"_"&amp;B669,Gaussian!A:F,4,0)</f>
        <v>1.10080234164433</v>
      </c>
      <c r="E669" s="34">
        <f>VLOOKUP(A669&amp;"_"&amp;B669,Gaussian!A:F,5,0)</f>
        <v>1.1011954031157001</v>
      </c>
      <c r="F669" s="66">
        <f t="shared" si="62"/>
        <v>-7.2908934271979101E-2</v>
      </c>
      <c r="G669" s="46">
        <f t="shared" si="63"/>
        <v>2.3491995323328727E-2</v>
      </c>
      <c r="H669" s="46">
        <f t="shared" si="64"/>
        <v>5.2428886807497053</v>
      </c>
      <c r="I669" s="46">
        <f t="shared" si="65"/>
        <v>-1.8053886807496793</v>
      </c>
      <c r="J669" s="46">
        <f t="shared" si="61"/>
        <v>6.1732666256058221E-4</v>
      </c>
    </row>
    <row r="670" spans="1:10" x14ac:dyDescent="0.25">
      <c r="A670" s="21">
        <f t="shared" si="60"/>
        <v>4</v>
      </c>
      <c r="B670" s="22">
        <v>661</v>
      </c>
      <c r="D670" s="66">
        <f>VLOOKUP(A670&amp;"_"&amp;B670,Gaussian!A:F,4,0)</f>
        <v>-1.1539160406550499</v>
      </c>
      <c r="E670" s="34">
        <f>VLOOKUP(A670&amp;"_"&amp;B670,Gaussian!A:F,5,0)</f>
        <v>-1.1544959859021999</v>
      </c>
      <c r="F670" s="66">
        <f t="shared" si="62"/>
        <v>-7.5942616362050935E-2</v>
      </c>
      <c r="G670" s="46">
        <f t="shared" si="63"/>
        <v>2.6484684836224199E-2</v>
      </c>
      <c r="H670" s="46">
        <f t="shared" si="64"/>
        <v>5.3249364134504882</v>
      </c>
      <c r="I670" s="46">
        <f t="shared" si="65"/>
        <v>-1.8822280801171281</v>
      </c>
      <c r="J670" s="46">
        <f t="shared" si="61"/>
        <v>6.1737764800320145E-4</v>
      </c>
    </row>
    <row r="671" spans="1:10" x14ac:dyDescent="0.25">
      <c r="A671" s="21">
        <f t="shared" si="60"/>
        <v>4</v>
      </c>
      <c r="B671" s="22">
        <v>662</v>
      </c>
      <c r="D671" s="66">
        <f>VLOOKUP(A671&amp;"_"&amp;B671,Gaussian!A:F,4,0)</f>
        <v>1.3336761406351501</v>
      </c>
      <c r="E671" s="34">
        <f>VLOOKUP(A671&amp;"_"&amp;B671,Gaussian!A:F,5,0)</f>
        <v>1.33373795946483</v>
      </c>
      <c r="F671" s="66">
        <f t="shared" si="62"/>
        <v>-7.2465428957595446E-2</v>
      </c>
      <c r="G671" s="46">
        <f t="shared" si="63"/>
        <v>2.2966624358640851E-2</v>
      </c>
      <c r="H671" s="46">
        <f t="shared" si="64"/>
        <v>5.2442638630303522</v>
      </c>
      <c r="I671" s="46">
        <f t="shared" si="65"/>
        <v>-1.7963471963636588</v>
      </c>
      <c r="J671" s="46">
        <f t="shared" si="61"/>
        <v>6.1742829467336616E-4</v>
      </c>
    </row>
    <row r="672" spans="1:10" x14ac:dyDescent="0.25">
      <c r="A672" s="21">
        <f t="shared" si="60"/>
        <v>4</v>
      </c>
      <c r="B672" s="22">
        <v>663</v>
      </c>
      <c r="D672" s="66">
        <f>VLOOKUP(A672&amp;"_"&amp;B672,Gaussian!A:F,4,0)</f>
        <v>0.237738451051585</v>
      </c>
      <c r="E672" s="34">
        <f>VLOOKUP(A672&amp;"_"&amp;B672,Gaussian!A:F,5,0)</f>
        <v>0.239122348773913</v>
      </c>
      <c r="F672" s="66">
        <f t="shared" si="62"/>
        <v>-7.6170779060743751E-2</v>
      </c>
      <c r="G672" s="46">
        <f t="shared" si="63"/>
        <v>2.6631220607387124E-2</v>
      </c>
      <c r="H672" s="46">
        <f t="shared" si="64"/>
        <v>5.3431178145479548</v>
      </c>
      <c r="I672" s="46">
        <f t="shared" si="65"/>
        <v>-1.8899928145479277</v>
      </c>
      <c r="J672" s="46">
        <f t="shared" si="61"/>
        <v>6.1747860482204767E-4</v>
      </c>
    </row>
    <row r="673" spans="1:10" x14ac:dyDescent="0.25">
      <c r="A673" s="21">
        <f t="shared" si="60"/>
        <v>4</v>
      </c>
      <c r="B673" s="22">
        <v>664</v>
      </c>
      <c r="D673" s="66">
        <f>VLOOKUP(A673&amp;"_"&amp;B673,Gaussian!A:F,4,0)</f>
        <v>0.20435545308376599</v>
      </c>
      <c r="E673" s="34">
        <f>VLOOKUP(A673&amp;"_"&amp;B673,Gaussian!A:F,5,0)</f>
        <v>0.20527411145043101</v>
      </c>
      <c r="F673" s="66">
        <f t="shared" si="62"/>
        <v>-7.6709182979634208E-2</v>
      </c>
      <c r="G673" s="46">
        <f t="shared" si="63"/>
        <v>2.7128989605481622E-2</v>
      </c>
      <c r="H673" s="46">
        <f t="shared" si="64"/>
        <v>5.3628792760535413</v>
      </c>
      <c r="I673" s="46">
        <f t="shared" si="65"/>
        <v>-1.9045459427201805</v>
      </c>
      <c r="J673" s="46">
        <f t="shared" si="61"/>
        <v>6.1752858068526094E-4</v>
      </c>
    </row>
    <row r="674" spans="1:10" x14ac:dyDescent="0.25">
      <c r="A674" s="21">
        <f t="shared" si="60"/>
        <v>4</v>
      </c>
      <c r="B674" s="22">
        <v>665</v>
      </c>
      <c r="D674" s="66">
        <f>VLOOKUP(A674&amp;"_"&amp;B674,Gaussian!A:F,4,0)</f>
        <v>0.34129767280732898</v>
      </c>
      <c r="E674" s="34">
        <f>VLOOKUP(A674&amp;"_"&amp;B674,Gaussian!A:F,5,0)</f>
        <v>0.341760161783147</v>
      </c>
      <c r="F674" s="66">
        <f t="shared" si="62"/>
        <v>-7.7148254676177294E-2</v>
      </c>
      <c r="G674" s="46">
        <f t="shared" si="63"/>
        <v>2.7527545029922277E-2</v>
      </c>
      <c r="H674" s="46">
        <f t="shared" si="64"/>
        <v>5.3802315272012429</v>
      </c>
      <c r="I674" s="46">
        <f t="shared" si="65"/>
        <v>-1.9166898605345488</v>
      </c>
      <c r="J674" s="46">
        <f t="shared" si="61"/>
        <v>6.1757822448416382E-4</v>
      </c>
    </row>
    <row r="675" spans="1:10" x14ac:dyDescent="0.25">
      <c r="A675" s="21">
        <f t="shared" si="60"/>
        <v>4</v>
      </c>
      <c r="B675" s="22">
        <v>666</v>
      </c>
      <c r="D675" s="66">
        <f>VLOOKUP(A675&amp;"_"&amp;B675,Gaussian!A:F,4,0)</f>
        <v>-2.13034212606662</v>
      </c>
      <c r="E675" s="34">
        <f>VLOOKUP(A675&amp;"_"&amp;B675,Gaussian!A:F,5,0)</f>
        <v>-2.1304849839024098</v>
      </c>
      <c r="F675" s="66">
        <f t="shared" si="62"/>
        <v>-7.7979219001495348E-2</v>
      </c>
      <c r="G675" s="46">
        <f t="shared" si="63"/>
        <v>2.8318111447130302E-2</v>
      </c>
      <c r="H675" s="46">
        <f t="shared" si="64"/>
        <v>5.4074667317765481</v>
      </c>
      <c r="I675" s="46">
        <f t="shared" si="65"/>
        <v>-1.9387167317765202</v>
      </c>
      <c r="J675" s="46">
        <f t="shared" si="61"/>
        <v>6.1762753842515531E-4</v>
      </c>
    </row>
    <row r="676" spans="1:10" x14ac:dyDescent="0.25">
      <c r="A676" s="21">
        <f t="shared" si="60"/>
        <v>4</v>
      </c>
      <c r="B676" s="22">
        <v>667</v>
      </c>
      <c r="D676" s="66">
        <f>VLOOKUP(A676&amp;"_"&amp;B676,Gaussian!A:F,4,0)</f>
        <v>-0.59624517670432298</v>
      </c>
      <c r="E676" s="34">
        <f>VLOOKUP(A676&amp;"_"&amp;B676,Gaussian!A:F,5,0)</f>
        <v>-0.59547813910637704</v>
      </c>
      <c r="F676" s="66">
        <f t="shared" si="62"/>
        <v>-7.1682547324492807E-2</v>
      </c>
      <c r="G676" s="46">
        <f t="shared" si="63"/>
        <v>2.198115994152464E-2</v>
      </c>
      <c r="H676" s="46">
        <f t="shared" si="64"/>
        <v>5.2563266984493948</v>
      </c>
      <c r="I676" s="46">
        <f t="shared" si="65"/>
        <v>-1.7823683651160331</v>
      </c>
      <c r="J676" s="46">
        <f t="shared" si="61"/>
        <v>6.1767652469997428E-4</v>
      </c>
    </row>
    <row r="677" spans="1:10" x14ac:dyDescent="0.25">
      <c r="A677" s="21">
        <f t="shared" si="60"/>
        <v>4</v>
      </c>
      <c r="B677" s="22">
        <v>668</v>
      </c>
      <c r="D677" s="66">
        <f>VLOOKUP(A677&amp;"_"&amp;B677,Gaussian!A:F,4,0)</f>
        <v>-0.75270075169782802</v>
      </c>
      <c r="E677" s="34">
        <f>VLOOKUP(A677&amp;"_"&amp;B677,Gaussian!A:F,5,0)</f>
        <v>-0.752030476394693</v>
      </c>
      <c r="F677" s="66">
        <f t="shared" si="62"/>
        <v>-6.9830645751317283E-2</v>
      </c>
      <c r="G677" s="46">
        <f t="shared" si="63"/>
        <v>2.0089096334987178E-2</v>
      </c>
      <c r="H677" s="46">
        <f t="shared" si="64"/>
        <v>5.2159005759569048</v>
      </c>
      <c r="I677" s="46">
        <f t="shared" si="65"/>
        <v>-1.7367339092902092</v>
      </c>
      <c r="J677" s="46">
        <f t="shared" si="61"/>
        <v>6.1772518548579671E-4</v>
      </c>
    </row>
    <row r="678" spans="1:10" x14ac:dyDescent="0.25">
      <c r="A678" s="21">
        <f t="shared" si="60"/>
        <v>4</v>
      </c>
      <c r="B678" s="22">
        <v>669</v>
      </c>
      <c r="D678" s="66">
        <f>VLOOKUP(A678&amp;"_"&amp;B678,Gaussian!A:F,4,0)</f>
        <v>1.4014147207331999</v>
      </c>
      <c r="E678" s="34">
        <f>VLOOKUP(A678&amp;"_"&amp;B678,Gaussian!A:F,5,0)</f>
        <v>1.40152010101118</v>
      </c>
      <c r="F678" s="66">
        <f t="shared" si="62"/>
        <v>-6.7533739473472937E-2</v>
      </c>
      <c r="G678" s="46">
        <f t="shared" si="63"/>
        <v>1.7752145534980199E-2</v>
      </c>
      <c r="H678" s="46">
        <f t="shared" si="64"/>
        <v>5.164183244922075</v>
      </c>
      <c r="I678" s="46">
        <f t="shared" si="65"/>
        <v>-1.6798082449220457</v>
      </c>
      <c r="J678" s="46">
        <f t="shared" si="61"/>
        <v>6.1777352294533217E-4</v>
      </c>
    </row>
    <row r="679" spans="1:10" x14ac:dyDescent="0.25">
      <c r="A679" s="21">
        <f t="shared" si="60"/>
        <v>4</v>
      </c>
      <c r="B679" s="22">
        <v>670</v>
      </c>
      <c r="D679" s="66">
        <f>VLOOKUP(A679&amp;"_"&amp;B679,Gaussian!A:F,4,0)</f>
        <v>-0.54032822556158799</v>
      </c>
      <c r="E679" s="34">
        <f>VLOOKUP(A679&amp;"_"&amp;B679,Gaussian!A:F,5,0)</f>
        <v>-0.54079078455805696</v>
      </c>
      <c r="F679" s="66">
        <f t="shared" si="62"/>
        <v>-7.1450902948657469E-2</v>
      </c>
      <c r="G679" s="46">
        <f t="shared" si="63"/>
        <v>2.1629381715387492E-2</v>
      </c>
      <c r="H679" s="46">
        <f t="shared" si="64"/>
        <v>5.2679258073714443</v>
      </c>
      <c r="I679" s="46">
        <f t="shared" si="65"/>
        <v>-1.7783424740380811</v>
      </c>
      <c r="J679" s="46">
        <f t="shared" si="61"/>
        <v>6.1782153922692012E-4</v>
      </c>
    </row>
    <row r="680" spans="1:10" x14ac:dyDescent="0.25">
      <c r="A680" s="21">
        <f t="shared" si="60"/>
        <v>4</v>
      </c>
      <c r="B680" s="22">
        <v>671</v>
      </c>
      <c r="D680" s="66">
        <f>VLOOKUP(A680&amp;"_"&amp;B680,Gaussian!A:F,4,0)</f>
        <v>-0.85460508329468599</v>
      </c>
      <c r="E680" s="34">
        <f>VLOOKUP(A680&amp;"_"&amp;B680,Gaussian!A:F,5,0)</f>
        <v>-0.85419248788276303</v>
      </c>
      <c r="F680" s="66">
        <f t="shared" si="62"/>
        <v>-6.9757402331235355E-2</v>
      </c>
      <c r="G680" s="46">
        <f t="shared" si="63"/>
        <v>1.9896070746991519E-2</v>
      </c>
      <c r="H680" s="46">
        <f t="shared" si="64"/>
        <v>5.2315351432282693</v>
      </c>
      <c r="I680" s="46">
        <f t="shared" si="65"/>
        <v>-1.7367434765615724</v>
      </c>
      <c r="J680" s="46">
        <f t="shared" si="61"/>
        <v>6.1786923646462528E-4</v>
      </c>
    </row>
    <row r="681" spans="1:10" x14ac:dyDescent="0.25">
      <c r="A681" s="21">
        <f t="shared" si="60"/>
        <v>4</v>
      </c>
      <c r="B681" s="22">
        <v>672</v>
      </c>
      <c r="D681" s="66">
        <f>VLOOKUP(A681&amp;"_"&amp;B681,Gaussian!A:F,4,0)</f>
        <v>-1.34014821644272E-2</v>
      </c>
      <c r="E681" s="34">
        <f>VLOOKUP(A681&amp;"_"&amp;B681,Gaussian!A:F,5,0)</f>
        <v>-1.38507570733614E-2</v>
      </c>
      <c r="F681" s="66">
        <f t="shared" si="62"/>
        <v>-6.7166338201477604E-2</v>
      </c>
      <c r="G681" s="46">
        <f t="shared" si="63"/>
        <v>1.726531292671718E-2</v>
      </c>
      <c r="H681" s="46">
        <f t="shared" si="64"/>
        <v>5.17246350053356</v>
      </c>
      <c r="I681" s="46">
        <f t="shared" si="65"/>
        <v>-1.6724635005335293</v>
      </c>
      <c r="J681" s="46">
        <f t="shared" si="61"/>
        <v>6.1791661677833287E-4</v>
      </c>
    </row>
    <row r="682" spans="1:10" x14ac:dyDescent="0.25">
      <c r="A682" s="21">
        <f t="shared" si="60"/>
        <v>4</v>
      </c>
      <c r="B682" s="22">
        <v>673</v>
      </c>
      <c r="D682" s="66">
        <f>VLOOKUP(A682&amp;"_"&amp;B682,Gaussian!A:F,4,0)</f>
        <v>-1.02114771846191</v>
      </c>
      <c r="E682" s="34">
        <f>VLOOKUP(A682&amp;"_"&amp;B682,Gaussian!A:F,5,0)</f>
        <v>-1.0212835337712201</v>
      </c>
      <c r="F682" s="66">
        <f t="shared" si="62"/>
        <v>-6.7005724566902944E-2</v>
      </c>
      <c r="G682" s="46">
        <f t="shared" si="63"/>
        <v>1.7065121978976871E-2</v>
      </c>
      <c r="H682" s="46">
        <f t="shared" si="64"/>
        <v>5.1741004985333303</v>
      </c>
      <c r="I682" s="46">
        <f t="shared" si="65"/>
        <v>-1.668892165199966</v>
      </c>
      <c r="J682" s="46">
        <f t="shared" si="61"/>
        <v>6.1796368227384237E-4</v>
      </c>
    </row>
    <row r="683" spans="1:10" x14ac:dyDescent="0.25">
      <c r="A683" s="21">
        <f t="shared" si="60"/>
        <v>4</v>
      </c>
      <c r="B683" s="22">
        <v>674</v>
      </c>
      <c r="D683" s="66">
        <f>VLOOKUP(A683&amp;"_"&amp;B683,Gaussian!A:F,4,0)</f>
        <v>-1.7386483380109301</v>
      </c>
      <c r="E683" s="34">
        <f>VLOOKUP(A683&amp;"_"&amp;B683,Gaussian!A:F,5,0)</f>
        <v>-1.73783451486985</v>
      </c>
      <c r="F683" s="66">
        <f t="shared" si="62"/>
        <v>-6.3942285588818593E-2</v>
      </c>
      <c r="G683" s="46">
        <f t="shared" si="63"/>
        <v>1.3962221782215236E-2</v>
      </c>
      <c r="H683" s="46">
        <f t="shared" si="64"/>
        <v>5.1030096764329524</v>
      </c>
      <c r="I683" s="46">
        <f t="shared" si="65"/>
        <v>-1.5925930097662548</v>
      </c>
      <c r="J683" s="46">
        <f t="shared" si="61"/>
        <v>6.1801043504296151E-4</v>
      </c>
    </row>
    <row r="684" spans="1:10" x14ac:dyDescent="0.25">
      <c r="A684" s="21">
        <f t="shared" si="60"/>
        <v>4</v>
      </c>
      <c r="B684" s="22">
        <v>675</v>
      </c>
      <c r="D684" s="66">
        <f>VLOOKUP(A684&amp;"_"&amp;B684,Gaussian!A:F,4,0)</f>
        <v>0.93169795744851802</v>
      </c>
      <c r="E684" s="34">
        <f>VLOOKUP(A684&amp;"_"&amp;B684,Gaussian!A:F,5,0)</f>
        <v>0.932132691990471</v>
      </c>
      <c r="F684" s="66">
        <f t="shared" si="62"/>
        <v>-5.8823987042019958E-2</v>
      </c>
      <c r="G684" s="46">
        <f t="shared" si="63"/>
        <v>8.8045778286125424E-3</v>
      </c>
      <c r="H684" s="46">
        <f t="shared" si="64"/>
        <v>4.9801377073525313</v>
      </c>
      <c r="I684" s="46">
        <f t="shared" si="65"/>
        <v>-1.4645127073524999</v>
      </c>
      <c r="J684" s="46">
        <f t="shared" si="61"/>
        <v>6.1805687716359856E-4</v>
      </c>
    </row>
    <row r="685" spans="1:10" x14ac:dyDescent="0.25">
      <c r="A685" s="21">
        <f t="shared" si="60"/>
        <v>4</v>
      </c>
      <c r="B685" s="22">
        <v>676</v>
      </c>
      <c r="D685" s="66">
        <f>VLOOKUP(A685&amp;"_"&amp;B685,Gaussian!A:F,4,0)</f>
        <v>0.76159614424383704</v>
      </c>
      <c r="E685" s="34">
        <f>VLOOKUP(A685&amp;"_"&amp;B685,Gaussian!A:F,5,0)</f>
        <v>0.75941437559133596</v>
      </c>
      <c r="F685" s="66">
        <f t="shared" si="62"/>
        <v>-6.1417432154712806E-2</v>
      </c>
      <c r="G685" s="46">
        <f t="shared" si="63"/>
        <v>1.1358793064010754E-2</v>
      </c>
      <c r="H685" s="46">
        <f t="shared" si="64"/>
        <v>5.0499813823362389</v>
      </c>
      <c r="I685" s="46">
        <f t="shared" si="65"/>
        <v>-1.5291480490028739</v>
      </c>
      <c r="J685" s="46">
        <f t="shared" si="61"/>
        <v>6.1810301069985555E-4</v>
      </c>
    </row>
    <row r="686" spans="1:10" x14ac:dyDescent="0.25">
      <c r="A686" s="21">
        <f t="shared" si="60"/>
        <v>4</v>
      </c>
      <c r="B686" s="22">
        <v>677</v>
      </c>
      <c r="D686" s="66">
        <f>VLOOKUP(A686&amp;"_"&amp;B686,Gaussian!A:F,4,0)</f>
        <v>-0.79011336726779402</v>
      </c>
      <c r="E686" s="34">
        <f>VLOOKUP(A686&amp;"_"&amp;B686,Gaussian!A:F,5,0)</f>
        <v>-0.79115404312177895</v>
      </c>
      <c r="F686" s="66">
        <f t="shared" si="62"/>
        <v>-6.3504489499024472E-2</v>
      </c>
      <c r="G686" s="46">
        <f t="shared" si="63"/>
        <v>1.3406735778428462E-2</v>
      </c>
      <c r="H686" s="46">
        <f t="shared" si="64"/>
        <v>5.1075490163645263</v>
      </c>
      <c r="I686" s="46">
        <f t="shared" si="65"/>
        <v>-1.5815073496978271</v>
      </c>
      <c r="J686" s="46">
        <f t="shared" si="61"/>
        <v>6.1814883770211948E-4</v>
      </c>
    </row>
    <row r="687" spans="1:10" x14ac:dyDescent="0.25">
      <c r="A687" s="21">
        <f t="shared" si="60"/>
        <v>4</v>
      </c>
      <c r="B687" s="22">
        <v>678</v>
      </c>
      <c r="D687" s="66">
        <f>VLOOKUP(A687&amp;"_"&amp;B687,Gaussian!A:F,4,0)</f>
        <v>-2.86339579963675E-3</v>
      </c>
      <c r="E687" s="34">
        <f>VLOOKUP(A687&amp;"_"&amp;B687,Gaussian!A:F,5,0)</f>
        <v>-2.93552485377706E-3</v>
      </c>
      <c r="F687" s="66">
        <f t="shared" si="62"/>
        <v>-6.1115953522232459E-2</v>
      </c>
      <c r="G687" s="46">
        <f t="shared" si="63"/>
        <v>1.097920013729313E-2</v>
      </c>
      <c r="H687" s="46">
        <f t="shared" si="64"/>
        <v>5.0531316623708955</v>
      </c>
      <c r="I687" s="46">
        <f t="shared" si="65"/>
        <v>-1.5218816623708626</v>
      </c>
      <c r="J687" s="46">
        <f t="shared" si="61"/>
        <v>6.1819436020715346E-4</v>
      </c>
    </row>
    <row r="688" spans="1:10" x14ac:dyDescent="0.25">
      <c r="A688" s="21">
        <f t="shared" si="60"/>
        <v>4</v>
      </c>
      <c r="B688" s="22">
        <v>679</v>
      </c>
      <c r="D688" s="66">
        <f>VLOOKUP(A688&amp;"_"&amp;B688,Gaussian!A:F,4,0)</f>
        <v>-0.664655109728015</v>
      </c>
      <c r="E688" s="34">
        <f>VLOOKUP(A688&amp;"_"&amp;B688,Gaussian!A:F,5,0)</f>
        <v>-0.66595393711084105</v>
      </c>
      <c r="F688" s="66">
        <f t="shared" si="62"/>
        <v>-6.1006977438606572E-2</v>
      </c>
      <c r="G688" s="46">
        <f t="shared" si="63"/>
        <v>1.083133907328695E-2</v>
      </c>
      <c r="H688" s="46">
        <f t="shared" si="64"/>
        <v>5.055529181245598</v>
      </c>
      <c r="I688" s="46">
        <f t="shared" si="65"/>
        <v>-1.5190708479122312</v>
      </c>
      <c r="J688" s="46">
        <f t="shared" si="61"/>
        <v>6.182395802381875E-4</v>
      </c>
    </row>
    <row r="689" spans="1:10" x14ac:dyDescent="0.25">
      <c r="A689" s="21">
        <f t="shared" si="60"/>
        <v>4</v>
      </c>
      <c r="B689" s="22">
        <v>680</v>
      </c>
      <c r="D689" s="66">
        <f>VLOOKUP(A689&amp;"_"&amp;B689,Gaussian!A:F,4,0)</f>
        <v>-1.2734077503246299</v>
      </c>
      <c r="E689" s="34">
        <f>VLOOKUP(A689&amp;"_"&amp;B689,Gaussian!A:F,5,0)</f>
        <v>-1.2735847245326499</v>
      </c>
      <c r="F689" s="66">
        <f t="shared" si="62"/>
        <v>-5.8987587731722808E-2</v>
      </c>
      <c r="G689" s="46">
        <f t="shared" si="63"/>
        <v>8.7731787886643139E-3</v>
      </c>
      <c r="H689" s="46">
        <f t="shared" si="64"/>
        <v>5.0101659970972987</v>
      </c>
      <c r="I689" s="46">
        <f t="shared" si="65"/>
        <v>-1.4684993304305982</v>
      </c>
      <c r="J689" s="46">
        <f t="shared" si="61"/>
        <v>6.1828449980500823E-4</v>
      </c>
    </row>
    <row r="690" spans="1:10" x14ac:dyDescent="0.25">
      <c r="A690" s="21">
        <f t="shared" si="60"/>
        <v>4</v>
      </c>
      <c r="B690" s="22">
        <v>681</v>
      </c>
      <c r="D690" s="66">
        <f>VLOOKUP(A690&amp;"_"&amp;B690,Gaussian!A:F,4,0)</f>
        <v>-0.45120150880823601</v>
      </c>
      <c r="E690" s="34">
        <f>VLOOKUP(A690&amp;"_"&amp;B690,Gaussian!A:F,5,0)</f>
        <v>-0.44939963353559298</v>
      </c>
      <c r="F690" s="66">
        <f t="shared" si="62"/>
        <v>-5.5223765981992627E-2</v>
      </c>
      <c r="G690" s="46">
        <f t="shared" si="63"/>
        <v>4.9707005827846736E-3</v>
      </c>
      <c r="H690" s="46">
        <f t="shared" si="64"/>
        <v>4.9208698753342057</v>
      </c>
      <c r="I690" s="46">
        <f t="shared" si="65"/>
        <v>-1.3739948753341713</v>
      </c>
      <c r="J690" s="46">
        <f t="shared" si="61"/>
        <v>6.183291209040482E-4</v>
      </c>
    </row>
    <row r="691" spans="1:10" x14ac:dyDescent="0.25">
      <c r="A691" s="21">
        <f t="shared" si="60"/>
        <v>4</v>
      </c>
      <c r="B691" s="22">
        <v>682</v>
      </c>
      <c r="D691" s="66">
        <f>VLOOKUP(A691&amp;"_"&amp;B691,Gaussian!A:F,4,0)</f>
        <v>1.0934067337776201</v>
      </c>
      <c r="E691" s="34">
        <f>VLOOKUP(A691&amp;"_"&amp;B691,Gaussian!A:F,5,0)</f>
        <v>1.09438634516059</v>
      </c>
      <c r="F691" s="66">
        <f t="shared" si="62"/>
        <v>-5.3847734377939195E-2</v>
      </c>
      <c r="G691" s="46">
        <f t="shared" si="63"/>
        <v>3.5561263633922956E-3</v>
      </c>
      <c r="H691" s="46">
        <f t="shared" si="64"/>
        <v>4.8909113779297231</v>
      </c>
      <c r="I691" s="46">
        <f t="shared" si="65"/>
        <v>-1.3388280445963545</v>
      </c>
      <c r="J691" s="46">
        <f t="shared" si="61"/>
        <v>6.1837344551847462E-4</v>
      </c>
    </row>
    <row r="692" spans="1:10" x14ac:dyDescent="0.25">
      <c r="A692" s="21">
        <f t="shared" si="60"/>
        <v>4</v>
      </c>
      <c r="B692" s="22">
        <v>683</v>
      </c>
      <c r="D692" s="66">
        <f>VLOOKUP(A692&amp;"_"&amp;B692,Gaussian!A:F,4,0)</f>
        <v>0.64140562210144303</v>
      </c>
      <c r="E692" s="34">
        <f>VLOOKUP(A692&amp;"_"&amp;B692,Gaussian!A:F,5,0)</f>
        <v>0.64288887026104702</v>
      </c>
      <c r="F692" s="66">
        <f t="shared" si="62"/>
        <v>-5.6925398274188806E-2</v>
      </c>
      <c r="G692" s="46">
        <f t="shared" si="63"/>
        <v>6.5953612046111979E-3</v>
      </c>
      <c r="H692" s="46">
        <f t="shared" si="64"/>
        <v>4.9724253786064221</v>
      </c>
      <c r="I692" s="46">
        <f t="shared" si="65"/>
        <v>-1.41513371193972</v>
      </c>
      <c r="J692" s="46">
        <f t="shared" si="61"/>
        <v>6.1841747561827785E-4</v>
      </c>
    </row>
    <row r="693" spans="1:10" x14ac:dyDescent="0.25">
      <c r="A693" s="21">
        <f t="shared" si="60"/>
        <v>4</v>
      </c>
      <c r="B693" s="22">
        <v>684</v>
      </c>
      <c r="D693" s="66">
        <f>VLOOKUP(A693&amp;"_"&amp;B693,Gaussian!A:F,4,0)</f>
        <v>-0.66706646860257601</v>
      </c>
      <c r="E693" s="34">
        <f>VLOOKUP(A693&amp;"_"&amp;B693,Gaussian!A:F,5,0)</f>
        <v>-0.66472814038530603</v>
      </c>
      <c r="F693" s="66">
        <f t="shared" si="62"/>
        <v>-5.8691635982544191E-2</v>
      </c>
      <c r="G693" s="46">
        <f t="shared" si="63"/>
        <v>8.3232831380218933E-3</v>
      </c>
      <c r="H693" s="46">
        <f t="shared" si="64"/>
        <v>5.0213190088455901</v>
      </c>
      <c r="I693" s="46">
        <f t="shared" si="65"/>
        <v>-1.4588190088455542</v>
      </c>
      <c r="J693" s="46">
        <f t="shared" si="61"/>
        <v>6.1846121316035823E-4</v>
      </c>
    </row>
    <row r="694" spans="1:10" x14ac:dyDescent="0.25">
      <c r="A694" s="21">
        <f t="shared" si="60"/>
        <v>4</v>
      </c>
      <c r="B694" s="22">
        <v>685</v>
      </c>
      <c r="D694" s="66">
        <f>VLOOKUP(A694&amp;"_"&amp;B694,Gaussian!A:F,4,0)</f>
        <v>0.34183607055779502</v>
      </c>
      <c r="E694" s="34">
        <f>VLOOKUP(A694&amp;"_"&amp;B694,Gaussian!A:F,5,0)</f>
        <v>0.34166099315467002</v>
      </c>
      <c r="F694" s="66">
        <f t="shared" si="62"/>
        <v>-5.668352066730345E-2</v>
      </c>
      <c r="G694" s="46">
        <f t="shared" si="63"/>
        <v>6.2769650479837496E-3</v>
      </c>
      <c r="H694" s="46">
        <f t="shared" si="64"/>
        <v>4.9757817998603731</v>
      </c>
      <c r="I694" s="46">
        <f t="shared" si="65"/>
        <v>-1.4080734665270036</v>
      </c>
      <c r="J694" s="46">
        <f t="shared" si="61"/>
        <v>6.1850466008861395E-4</v>
      </c>
    </row>
    <row r="695" spans="1:10" x14ac:dyDescent="0.25">
      <c r="A695" s="21">
        <f t="shared" si="60"/>
        <v>4</v>
      </c>
      <c r="B695" s="22">
        <v>686</v>
      </c>
      <c r="D695" s="66">
        <f>VLOOKUP(A695&amp;"_"&amp;B695,Gaussian!A:F,4,0)</f>
        <v>0.55520905476123095</v>
      </c>
      <c r="E695" s="34">
        <f>VLOOKUP(A695&amp;"_"&amp;B695,Gaussian!A:F,5,0)</f>
        <v>0.55535362839103497</v>
      </c>
      <c r="F695" s="66">
        <f t="shared" si="62"/>
        <v>-5.7582455043098633E-2</v>
      </c>
      <c r="G695" s="46">
        <f t="shared" si="63"/>
        <v>7.1378093694768902E-3</v>
      </c>
      <c r="H695" s="46">
        <f t="shared" si="64"/>
        <v>5.0030558599464481</v>
      </c>
      <c r="I695" s="46">
        <f t="shared" si="65"/>
        <v>-1.4301391932797451</v>
      </c>
      <c r="J695" s="46">
        <f t="shared" si="61"/>
        <v>6.1854781833402663E-4</v>
      </c>
    </row>
    <row r="696" spans="1:10" x14ac:dyDescent="0.25">
      <c r="A696" s="21">
        <f t="shared" si="60"/>
        <v>4</v>
      </c>
      <c r="B696" s="22">
        <v>687</v>
      </c>
      <c r="D696" s="66">
        <f>VLOOKUP(A696&amp;"_"&amp;B696,Gaussian!A:F,4,0)</f>
        <v>-0.47216623727440299</v>
      </c>
      <c r="E696" s="34">
        <f>VLOOKUP(A696&amp;"_"&amp;B696,Gaussian!A:F,5,0)</f>
        <v>-0.47310670409504801</v>
      </c>
      <c r="F696" s="66">
        <f t="shared" si="62"/>
        <v>-5.9094255916426176E-2</v>
      </c>
      <c r="G696" s="46">
        <f t="shared" si="63"/>
        <v>8.611632629636037E-3</v>
      </c>
      <c r="H696" s="46">
        <f t="shared" si="64"/>
        <v>5.0457287887659792</v>
      </c>
      <c r="I696" s="46">
        <f t="shared" si="65"/>
        <v>-1.4676037887659428</v>
      </c>
      <c r="J696" s="46">
        <f t="shared" si="61"/>
        <v>6.1859068981474756E-4</v>
      </c>
    </row>
    <row r="697" spans="1:10" x14ac:dyDescent="0.25">
      <c r="A697" s="21">
        <f t="shared" si="60"/>
        <v>4</v>
      </c>
      <c r="B697" s="22">
        <v>688</v>
      </c>
      <c r="D697" s="66">
        <f>VLOOKUP(A697&amp;"_"&amp;B697,Gaussian!A:F,4,0)</f>
        <v>-6.6086469439475104E-2</v>
      </c>
      <c r="E697" s="34">
        <f>VLOOKUP(A697&amp;"_"&amp;B697,Gaussian!A:F,5,0)</f>
        <v>-6.5571648426229007E-2</v>
      </c>
      <c r="F697" s="66">
        <f t="shared" si="62"/>
        <v>-5.7637065020107354E-2</v>
      </c>
      <c r="G697" s="46">
        <f t="shared" si="63"/>
        <v>7.1165762822141924E-3</v>
      </c>
      <c r="H697" s="46">
        <f t="shared" si="64"/>
        <v>5.0142572924085673</v>
      </c>
      <c r="I697" s="46">
        <f t="shared" si="65"/>
        <v>-1.4309239590751974</v>
      </c>
      <c r="J697" s="46">
        <f t="shared" si="61"/>
        <v>6.1863327643618292E-4</v>
      </c>
    </row>
    <row r="698" spans="1:10" x14ac:dyDescent="0.25">
      <c r="A698" s="21">
        <f t="shared" si="60"/>
        <v>4</v>
      </c>
      <c r="B698" s="22">
        <v>689</v>
      </c>
      <c r="D698" s="66">
        <f>VLOOKUP(A698&amp;"_"&amp;B698,Gaussian!A:F,4,0)</f>
        <v>0.37303488487843101</v>
      </c>
      <c r="E698" s="34">
        <f>VLOOKUP(A698&amp;"_"&amp;B698,Gaussian!A:F,5,0)</f>
        <v>0.37344978745609297</v>
      </c>
      <c r="F698" s="66">
        <f t="shared" si="62"/>
        <v>-5.7359224739702348E-2</v>
      </c>
      <c r="G698" s="46">
        <f t="shared" si="63"/>
        <v>6.8009824339999641E-3</v>
      </c>
      <c r="H698" s="46">
        <f t="shared" si="64"/>
        <v>5.0120920789601504</v>
      </c>
      <c r="I698" s="46">
        <f t="shared" si="65"/>
        <v>-1.4235504122934466</v>
      </c>
      <c r="J698" s="46">
        <f t="shared" si="61"/>
        <v>6.1867558009107864E-4</v>
      </c>
    </row>
    <row r="699" spans="1:10" x14ac:dyDescent="0.25">
      <c r="A699" s="21">
        <f t="shared" si="60"/>
        <v>4</v>
      </c>
      <c r="B699" s="22">
        <v>690</v>
      </c>
      <c r="D699" s="66">
        <f>VLOOKUP(A699&amp;"_"&amp;B699,Gaussian!A:F,4,0)</f>
        <v>0.18393408317764401</v>
      </c>
      <c r="E699" s="34">
        <f>VLOOKUP(A699&amp;"_"&amp;B699,Gaussian!A:F,5,0)</f>
        <v>0.18332548824056499</v>
      </c>
      <c r="F699" s="66">
        <f t="shared" si="62"/>
        <v>-5.8347552475973494E-2</v>
      </c>
      <c r="G699" s="46">
        <f t="shared" si="63"/>
        <v>7.7516682072840499E-3</v>
      </c>
      <c r="H699" s="46">
        <f t="shared" si="64"/>
        <v>5.0416177195270278</v>
      </c>
      <c r="I699" s="46">
        <f t="shared" si="65"/>
        <v>-1.4478677195269902</v>
      </c>
      <c r="J699" s="46">
        <f t="shared" si="61"/>
        <v>6.1871760265960404E-4</v>
      </c>
    </row>
    <row r="700" spans="1:10" x14ac:dyDescent="0.25">
      <c r="A700" s="21">
        <f t="shared" si="60"/>
        <v>4</v>
      </c>
      <c r="B700" s="22">
        <v>691</v>
      </c>
      <c r="D700" s="66">
        <f>VLOOKUP(A700&amp;"_"&amp;B700,Gaussian!A:F,4,0)</f>
        <v>-0.81164656646675104</v>
      </c>
      <c r="E700" s="34">
        <f>VLOOKUP(A700&amp;"_"&amp;B700,Gaussian!A:F,5,0)</f>
        <v>-0.81158912381242199</v>
      </c>
      <c r="F700" s="66">
        <f t="shared" si="62"/>
        <v>-5.8784670130010395E-2</v>
      </c>
      <c r="G700" s="46">
        <f t="shared" si="63"/>
        <v>8.1512552249875213E-3</v>
      </c>
      <c r="H700" s="46">
        <f t="shared" si="64"/>
        <v>5.0574961852481648</v>
      </c>
      <c r="I700" s="46">
        <f t="shared" si="65"/>
        <v>-1.4585378519147933</v>
      </c>
      <c r="J700" s="46">
        <f t="shared" si="61"/>
        <v>6.1875934600943571E-4</v>
      </c>
    </row>
    <row r="701" spans="1:10" x14ac:dyDescent="0.25">
      <c r="A701" s="21">
        <f t="shared" si="60"/>
        <v>4</v>
      </c>
      <c r="B701" s="22">
        <v>692</v>
      </c>
      <c r="D701" s="66">
        <f>VLOOKUP(A701&amp;"_"&amp;B701,Gaussian!A:F,4,0)</f>
        <v>0.938397412224792</v>
      </c>
      <c r="E701" s="34">
        <f>VLOOKUP(A701&amp;"_"&amp;B701,Gaussian!A:F,5,0)</f>
        <v>0.93765139470201297</v>
      </c>
      <c r="F701" s="66">
        <f t="shared" si="62"/>
        <v>-5.6353049121507182E-2</v>
      </c>
      <c r="G701" s="46">
        <f t="shared" si="63"/>
        <v>5.6822146289421784E-3</v>
      </c>
      <c r="H701" s="46">
        <f t="shared" si="64"/>
        <v>5.0015248064602797</v>
      </c>
      <c r="I701" s="46">
        <f t="shared" si="65"/>
        <v>-1.3973581397935748</v>
      </c>
      <c r="J701" s="46">
        <f t="shared" si="61"/>
        <v>6.1880081199584044E-4</v>
      </c>
    </row>
    <row r="702" spans="1:10" x14ac:dyDescent="0.25">
      <c r="A702" s="21">
        <f t="shared" si="60"/>
        <v>4</v>
      </c>
      <c r="B702" s="22">
        <v>693</v>
      </c>
      <c r="D702" s="66">
        <f>VLOOKUP(A702&amp;"_"&amp;B702,Gaussian!A:F,4,0)</f>
        <v>0.73037576013277505</v>
      </c>
      <c r="E702" s="34">
        <f>VLOOKUP(A702&amp;"_"&amp;B702,Gaussian!A:F,5,0)</f>
        <v>0.73049662375374402</v>
      </c>
      <c r="F702" s="66">
        <f t="shared" si="62"/>
        <v>-5.8970744959989968E-2</v>
      </c>
      <c r="G702" s="46">
        <f t="shared" si="63"/>
        <v>8.2626016511211653E-3</v>
      </c>
      <c r="H702" s="46">
        <f t="shared" si="64"/>
        <v>5.071851972946301</v>
      </c>
      <c r="I702" s="46">
        <f t="shared" si="65"/>
        <v>-1.4624769729462621</v>
      </c>
      <c r="J702" s="46">
        <f t="shared" si="61"/>
        <v>6.1884200246175799E-4</v>
      </c>
    </row>
    <row r="703" spans="1:10" x14ac:dyDescent="0.25">
      <c r="A703" s="21">
        <f t="shared" si="60"/>
        <v>4</v>
      </c>
      <c r="B703" s="22">
        <v>694</v>
      </c>
      <c r="D703" s="66">
        <f>VLOOKUP(A703&amp;"_"&amp;B703,Gaussian!A:F,4,0)</f>
        <v>1.2462151598514299</v>
      </c>
      <c r="E703" s="34">
        <f>VLOOKUP(A703&amp;"_"&amp;B703,Gaussian!A:F,5,0)</f>
        <v>1.24701156556176</v>
      </c>
      <c r="F703" s="66">
        <f t="shared" si="62"/>
        <v>-6.0982727480244352E-2</v>
      </c>
      <c r="G703" s="46">
        <f t="shared" si="63"/>
        <v>1.0237385849069476E-2</v>
      </c>
      <c r="H703" s="46">
        <f t="shared" si="64"/>
        <v>5.1271664698282473</v>
      </c>
      <c r="I703" s="46">
        <f t="shared" si="65"/>
        <v>-1.5125831364948747</v>
      </c>
      <c r="J703" s="46">
        <f t="shared" si="61"/>
        <v>6.1888291923788228E-4</v>
      </c>
    </row>
    <row r="704" spans="1:10" x14ac:dyDescent="0.25">
      <c r="A704" s="21">
        <f t="shared" si="60"/>
        <v>4</v>
      </c>
      <c r="B704" s="22">
        <v>695</v>
      </c>
      <c r="D704" s="66">
        <f>VLOOKUP(A704&amp;"_"&amp;B704,Gaussian!A:F,4,0)</f>
        <v>-1.6186076148914601</v>
      </c>
      <c r="E704" s="34">
        <f>VLOOKUP(A704&amp;"_"&amp;B704,Gaussian!A:F,5,0)</f>
        <v>-1.61889547058706</v>
      </c>
      <c r="F704" s="66">
        <f t="shared" si="62"/>
        <v>-6.4476589910673149E-2</v>
      </c>
      <c r="G704" s="46">
        <f t="shared" si="63"/>
        <v>1.3694160174264738E-2</v>
      </c>
      <c r="H704" s="46">
        <f t="shared" si="64"/>
        <v>5.2197084687459663</v>
      </c>
      <c r="I704" s="46">
        <f t="shared" si="65"/>
        <v>-1.59991680207926</v>
      </c>
      <c r="J704" s="46">
        <f t="shared" si="61"/>
        <v>6.1892356414274365E-4</v>
      </c>
    </row>
    <row r="705" spans="1:10" x14ac:dyDescent="0.25">
      <c r="A705" s="21">
        <f t="shared" si="60"/>
        <v>4</v>
      </c>
      <c r="B705" s="22">
        <v>696</v>
      </c>
      <c r="D705" s="66">
        <f>VLOOKUP(A705&amp;"_"&amp;B705,Gaussian!A:F,4,0)</f>
        <v>-0.31738197133910501</v>
      </c>
      <c r="E705" s="34">
        <f>VLOOKUP(A705&amp;"_"&amp;B705,Gaussian!A:F,5,0)</f>
        <v>-0.31783845213891598</v>
      </c>
      <c r="F705" s="66">
        <f t="shared" si="62"/>
        <v>-5.9699440738158992E-2</v>
      </c>
      <c r="G705" s="46">
        <f t="shared" si="63"/>
        <v>8.8800328369827708E-3</v>
      </c>
      <c r="H705" s="46">
        <f t="shared" si="64"/>
        <v>5.1054996926413878</v>
      </c>
      <c r="I705" s="46">
        <f t="shared" si="65"/>
        <v>-1.4804996926413478</v>
      </c>
      <c r="J705" s="46">
        <f t="shared" si="61"/>
        <v>6.1896393898278892E-4</v>
      </c>
    </row>
    <row r="706" spans="1:10" x14ac:dyDescent="0.25">
      <c r="A706" s="21">
        <f t="shared" si="60"/>
        <v>4</v>
      </c>
      <c r="B706" s="22">
        <v>697</v>
      </c>
      <c r="D706" s="66">
        <f>VLOOKUP(A706&amp;"_"&amp;B706,Gaussian!A:F,4,0)</f>
        <v>2.37341673315913</v>
      </c>
      <c r="E706" s="34">
        <f>VLOOKUP(A706&amp;"_"&amp;B706,Gaussian!A:F,5,0)</f>
        <v>2.3731151533249899</v>
      </c>
      <c r="F706" s="66">
        <f t="shared" si="62"/>
        <v>-5.8687772652568318E-2</v>
      </c>
      <c r="G706" s="46">
        <f t="shared" si="63"/>
        <v>7.8314962508045771E-3</v>
      </c>
      <c r="H706" s="46">
        <f t="shared" si="64"/>
        <v>5.085198788484484</v>
      </c>
      <c r="I706" s="46">
        <f t="shared" si="65"/>
        <v>-1.4549904551511104</v>
      </c>
      <c r="J706" s="46">
        <f t="shared" si="61"/>
        <v>6.1900404555246201E-4</v>
      </c>
    </row>
    <row r="707" spans="1:10" x14ac:dyDescent="0.25">
      <c r="A707" s="21">
        <f t="shared" si="60"/>
        <v>4</v>
      </c>
      <c r="B707" s="22">
        <v>698</v>
      </c>
      <c r="D707" s="66">
        <f>VLOOKUP(A707&amp;"_"&amp;B707,Gaussian!A:F,4,0)</f>
        <v>-3.07747063875183</v>
      </c>
      <c r="E707" s="34">
        <f>VLOOKUP(A707&amp;"_"&amp;B707,Gaussian!A:F,5,0)</f>
        <v>-3.0765062559727498</v>
      </c>
      <c r="F707" s="66">
        <f t="shared" si="62"/>
        <v>-6.5434662880546404E-2</v>
      </c>
      <c r="G707" s="46">
        <f t="shared" si="63"/>
        <v>1.4541627366414242E-2</v>
      </c>
      <c r="H707" s="46">
        <f t="shared" si="64"/>
        <v>5.2590895538747242</v>
      </c>
      <c r="I707" s="46">
        <f t="shared" si="65"/>
        <v>-1.6236728872080168</v>
      </c>
      <c r="J707" s="46">
        <f t="shared" si="61"/>
        <v>6.1904388563428379E-4</v>
      </c>
    </row>
    <row r="708" spans="1:10" x14ac:dyDescent="0.25">
      <c r="A708" s="21">
        <f t="shared" si="60"/>
        <v>4</v>
      </c>
      <c r="B708" s="22">
        <v>699</v>
      </c>
      <c r="D708" s="66">
        <f>VLOOKUP(A708&amp;"_"&amp;B708,Gaussian!A:F,4,0)</f>
        <v>0.43642494922152503</v>
      </c>
      <c r="E708" s="34">
        <f>VLOOKUP(A708&amp;"_"&amp;B708,Gaussian!A:F,5,0)</f>
        <v>0.43657976179859798</v>
      </c>
      <c r="F708" s="66">
        <f t="shared" si="62"/>
        <v>-5.6453588707886457E-2</v>
      </c>
      <c r="G708" s="46">
        <f t="shared" si="63"/>
        <v>5.5239031939708621E-3</v>
      </c>
      <c r="H708" s="46">
        <f t="shared" si="64"/>
        <v>5.0395964078280739</v>
      </c>
      <c r="I708" s="46">
        <f t="shared" si="65"/>
        <v>-1.3989714078280329</v>
      </c>
      <c r="J708" s="46">
        <f t="shared" si="61"/>
        <v>6.1908346099893107E-4</v>
      </c>
    </row>
    <row r="709" spans="1:10" x14ac:dyDescent="0.25">
      <c r="A709" s="21">
        <f t="shared" si="60"/>
        <v>4</v>
      </c>
      <c r="B709" s="22">
        <v>700</v>
      </c>
      <c r="D709" s="66">
        <f>VLOOKUP(A709&amp;"_"&amp;B709,Gaussian!A:F,4,0)</f>
        <v>-0.31189690152434002</v>
      </c>
      <c r="E709" s="34">
        <f>VLOOKUP(A709&amp;"_"&amp;B709,Gaussian!A:F,5,0)</f>
        <v>-0.31223373587036302</v>
      </c>
      <c r="F709" s="66">
        <f t="shared" si="62"/>
        <v>-5.7626935071938702E-2</v>
      </c>
      <c r="G709" s="46">
        <f t="shared" si="63"/>
        <v>6.6607083955205933E-3</v>
      </c>
      <c r="H709" s="46">
        <f t="shared" si="64"/>
        <v>5.0736968322340052</v>
      </c>
      <c r="I709" s="46">
        <f t="shared" si="65"/>
        <v>-1.4278634989006307</v>
      </c>
      <c r="J709" s="46">
        <f t="shared" si="61"/>
        <v>6.1912277340531554E-4</v>
      </c>
    </row>
    <row r="710" spans="1:10" x14ac:dyDescent="0.25">
      <c r="A710" s="21">
        <f t="shared" si="60"/>
        <v>4</v>
      </c>
      <c r="B710" s="22">
        <v>701</v>
      </c>
      <c r="D710" s="66">
        <f>VLOOKUP(A710&amp;"_"&amp;B710,Gaussian!A:F,4,0)</f>
        <v>0.51878739438172505</v>
      </c>
      <c r="E710" s="34">
        <f>VLOOKUP(A710&amp;"_"&amp;B710,Gaussian!A:F,5,0)</f>
        <v>0.51803140667017999</v>
      </c>
      <c r="F710" s="66">
        <f t="shared" si="62"/>
        <v>-5.6638342671758386E-2</v>
      </c>
      <c r="G710" s="46">
        <f t="shared" si="63"/>
        <v>5.6356833951473418E-3</v>
      </c>
      <c r="H710" s="46">
        <f t="shared" si="64"/>
        <v>5.0537917788938609</v>
      </c>
      <c r="I710" s="46">
        <f t="shared" si="65"/>
        <v>-1.4027501122271531</v>
      </c>
      <c r="J710" s="46">
        <f t="shared" si="61"/>
        <v>6.1916182460066164E-4</v>
      </c>
    </row>
    <row r="711" spans="1:10" x14ac:dyDescent="0.25">
      <c r="A711" s="21">
        <f t="shared" si="60"/>
        <v>4</v>
      </c>
      <c r="B711" s="22">
        <v>702</v>
      </c>
      <c r="D711" s="66">
        <f>VLOOKUP(A711&amp;"_"&amp;B711,Gaussian!A:F,4,0)</f>
        <v>1.21118496881087</v>
      </c>
      <c r="E711" s="34">
        <f>VLOOKUP(A711&amp;"_"&amp;B711,Gaussian!A:F,5,0)</f>
        <v>1.2115029347174999</v>
      </c>
      <c r="F711" s="66">
        <f t="shared" si="62"/>
        <v>-5.8045826514795722E-2</v>
      </c>
      <c r="G711" s="46">
        <f t="shared" si="63"/>
        <v>7.0068429256655252E-3</v>
      </c>
      <c r="H711" s="46">
        <f t="shared" si="64"/>
        <v>5.0938362007853373</v>
      </c>
      <c r="I711" s="46">
        <f t="shared" si="65"/>
        <v>-1.4375862007852955</v>
      </c>
      <c r="J711" s="46">
        <f t="shared" si="61"/>
        <v>6.192006163205845E-4</v>
      </c>
    </row>
    <row r="712" spans="1:10" x14ac:dyDescent="0.25">
      <c r="A712" s="21">
        <f t="shared" si="60"/>
        <v>4</v>
      </c>
      <c r="B712" s="22">
        <v>703</v>
      </c>
      <c r="D712" s="66">
        <f>VLOOKUP(A712&amp;"_"&amp;B712,Gaussian!A:F,4,0)</f>
        <v>-0.56769534802786603</v>
      </c>
      <c r="E712" s="34">
        <f>VLOOKUP(A712&amp;"_"&amp;B712,Gaussian!A:F,5,0)</f>
        <v>-0.56836032611933995</v>
      </c>
      <c r="F712" s="66">
        <f t="shared" si="62"/>
        <v>-6.1447181018613503E-2</v>
      </c>
      <c r="G712" s="46">
        <f t="shared" si="63"/>
        <v>1.037198113034042E-2</v>
      </c>
      <c r="H712" s="46">
        <f t="shared" si="64"/>
        <v>5.1838501134246773</v>
      </c>
      <c r="I712" s="46">
        <f t="shared" si="65"/>
        <v>-1.5223917800913018</v>
      </c>
      <c r="J712" s="46">
        <f t="shared" si="61"/>
        <v>6.1923915028916701E-4</v>
      </c>
    </row>
    <row r="713" spans="1:10" x14ac:dyDescent="0.25">
      <c r="A713" s="21">
        <f t="shared" ref="A713:A728" si="66">iteration</f>
        <v>4</v>
      </c>
      <c r="B713" s="22">
        <v>704</v>
      </c>
      <c r="D713" s="66">
        <f>VLOOKUP(A713&amp;"_"&amp;B713,Gaussian!A:F,4,0)</f>
        <v>0.723757650357993</v>
      </c>
      <c r="E713" s="34">
        <f>VLOOKUP(A713&amp;"_"&amp;B713,Gaussian!A:F,5,0)</f>
        <v>0.72399105841715905</v>
      </c>
      <c r="F713" s="66">
        <f t="shared" si="62"/>
        <v>-5.9707751765416067E-2</v>
      </c>
      <c r="G713" s="46">
        <f t="shared" si="63"/>
        <v>8.5964433174198305E-3</v>
      </c>
      <c r="H713" s="46">
        <f t="shared" si="64"/>
        <v>5.1454843973411455</v>
      </c>
      <c r="I713" s="46">
        <f t="shared" si="65"/>
        <v>-1.4788177306744368</v>
      </c>
      <c r="J713" s="46">
        <f t="shared" ref="J713:J728" si="67">sigma*sigma/4/alpha*(1-EXP(-2*alpha*delta*B713))</f>
        <v>6.192774282190364E-4</v>
      </c>
    </row>
    <row r="714" spans="1:10" x14ac:dyDescent="0.25">
      <c r="A714" s="21">
        <f t="shared" si="66"/>
        <v>4</v>
      </c>
      <c r="B714" s="22">
        <v>705</v>
      </c>
      <c r="D714" s="66">
        <f>VLOOKUP(A714&amp;"_"&amp;B714,Gaussian!A:F,4,0)</f>
        <v>1.1762036925374399</v>
      </c>
      <c r="E714" s="34">
        <f>VLOOKUP(A714&amp;"_"&amp;B714,Gaussian!A:F,5,0)</f>
        <v>1.17654367258533</v>
      </c>
      <c r="F714" s="66">
        <f t="shared" ref="F714:F728" si="68">F713*EXP(-alpha*delta)-SQRT(2*$B$1)*E713-sigma*sigma/2/alpha/alpha*(1-EXP(-alpha*delta))*(1-EXP(-2*alpha*B713*delta)*EXP(-alpha*delta))</f>
        <v>-6.1698605202295066E-2</v>
      </c>
      <c r="G714" s="46">
        <f t="shared" ref="G714:G728" si="69">G713*EXP(-alpha*delta)+SQRT(2*$B$1)*E713-sigma*sigma/2/alpha/alpha*(1-EXP(-alpha*delta))*(1-EXP(-2*alpha*B713*delta)*EXP(-alpha*delta))</f>
        <v>1.055129566038251E-2</v>
      </c>
      <c r="H714" s="46">
        <f t="shared" ref="H714:H728" si="70">H713+sigma*sigma/2/alpha/alpha*delta+sigma/alpha*SQRT(delta)*D713</f>
        <v>5.2003212732905926</v>
      </c>
      <c r="I714" s="46">
        <f t="shared" ref="I714:I728" si="71">I713+sigma*sigma/2/alpha/alpha*delta-sigma/alpha*SQRT(delta)*D713</f>
        <v>-1.5284462732905499</v>
      </c>
      <c r="J714" s="46">
        <f t="shared" si="67"/>
        <v>6.1931545181144021E-4</v>
      </c>
    </row>
    <row r="715" spans="1:10" x14ac:dyDescent="0.25">
      <c r="A715" s="21">
        <f t="shared" si="66"/>
        <v>4</v>
      </c>
      <c r="B715" s="22">
        <v>706</v>
      </c>
      <c r="D715" s="66">
        <f>VLOOKUP(A715&amp;"_"&amp;B715,Gaussian!A:F,4,0)</f>
        <v>-1.5451130951941201</v>
      </c>
      <c r="E715" s="34">
        <f>VLOOKUP(A715&amp;"_"&amp;B715,Gaussian!A:F,5,0)</f>
        <v>-1.5440364753834901</v>
      </c>
      <c r="F715" s="66">
        <f t="shared" si="68"/>
        <v>-6.4987072359080411E-2</v>
      </c>
      <c r="G715" s="46">
        <f t="shared" si="69"/>
        <v>1.3803868915791724E-2</v>
      </c>
      <c r="H715" s="46">
        <f t="shared" si="70"/>
        <v>5.2878106297708003</v>
      </c>
      <c r="I715" s="46">
        <f t="shared" si="71"/>
        <v>-1.6107272964374235</v>
      </c>
      <c r="J715" s="46">
        <f t="shared" si="67"/>
        <v>6.1935322275632196E-4</v>
      </c>
    </row>
    <row r="716" spans="1:10" x14ac:dyDescent="0.25">
      <c r="A716" s="21">
        <f t="shared" si="66"/>
        <v>4</v>
      </c>
      <c r="B716" s="22">
        <v>707</v>
      </c>
      <c r="D716" s="66">
        <f>VLOOKUP(A716&amp;"_"&amp;B716,Gaussian!A:F,4,0)</f>
        <v>0.285765715799075</v>
      </c>
      <c r="E716" s="34">
        <f>VLOOKUP(A716&amp;"_"&amp;B716,Gaussian!A:F,5,0)</f>
        <v>0.28601710537136299</v>
      </c>
      <c r="F716" s="66">
        <f t="shared" si="68"/>
        <v>-6.0424035303298332E-2</v>
      </c>
      <c r="G716" s="46">
        <f t="shared" si="69"/>
        <v>9.2050448782559566E-3</v>
      </c>
      <c r="H716" s="46">
        <f t="shared" si="70"/>
        <v>5.1789058637576249</v>
      </c>
      <c r="I716" s="46">
        <f t="shared" si="71"/>
        <v>-1.4966141970909141</v>
      </c>
      <c r="J716" s="46">
        <f t="shared" si="67"/>
        <v>6.1939074273239679E-4</v>
      </c>
    </row>
    <row r="717" spans="1:10" x14ac:dyDescent="0.25">
      <c r="A717" s="21">
        <f t="shared" si="66"/>
        <v>4</v>
      </c>
      <c r="B717" s="22">
        <v>708</v>
      </c>
      <c r="D717" s="66">
        <f>VLOOKUP(A717&amp;"_"&amp;B717,Gaussian!A:F,4,0)</f>
        <v>1.7686916369079</v>
      </c>
      <c r="E717" s="34">
        <f>VLOOKUP(A717&amp;"_"&amp;B717,Gaussian!A:F,5,0)</f>
        <v>1.76758370896741</v>
      </c>
      <c r="F717" s="66">
        <f t="shared" si="68"/>
        <v>-6.1150306275859781E-2</v>
      </c>
      <c r="G717" s="46">
        <f t="shared" si="69"/>
        <v>9.8956355161198221E-3</v>
      </c>
      <c r="H717" s="46">
        <f t="shared" si="70"/>
        <v>5.2021333945420123</v>
      </c>
      <c r="I717" s="46">
        <f t="shared" si="71"/>
        <v>-1.5146333945419677</v>
      </c>
      <c r="J717" s="46">
        <f t="shared" si="67"/>
        <v>6.194280134072253E-4</v>
      </c>
    </row>
    <row r="718" spans="1:10" x14ac:dyDescent="0.25">
      <c r="A718" s="21">
        <f t="shared" si="66"/>
        <v>4</v>
      </c>
      <c r="B718" s="22">
        <v>709</v>
      </c>
      <c r="D718" s="66">
        <f>VLOOKUP(A718&amp;"_"&amp;B718,Gaussian!A:F,4,0)</f>
        <v>0.75311492154165305</v>
      </c>
      <c r="E718" s="34">
        <f>VLOOKUP(A718&amp;"_"&amp;B718,Gaussian!A:F,5,0)</f>
        <v>0.75357168196959901</v>
      </c>
      <c r="F718" s="66">
        <f t="shared" si="68"/>
        <v>-6.6143962643108664E-2</v>
      </c>
      <c r="G718" s="46">
        <f t="shared" si="69"/>
        <v>1.4853717923514852E-2</v>
      </c>
      <c r="H718" s="46">
        <f t="shared" si="70"/>
        <v>5.3323818852939562</v>
      </c>
      <c r="I718" s="46">
        <f t="shared" si="71"/>
        <v>-1.6396735519605778</v>
      </c>
      <c r="J718" s="46">
        <f t="shared" si="67"/>
        <v>6.1946503643728801E-4</v>
      </c>
    </row>
    <row r="719" spans="1:10" x14ac:dyDescent="0.25">
      <c r="A719" s="21">
        <f t="shared" si="66"/>
        <v>4</v>
      </c>
      <c r="B719" s="22">
        <v>710</v>
      </c>
      <c r="D719" s="66">
        <f>VLOOKUP(A719&amp;"_"&amp;B719,Gaussian!A:F,4,0)</f>
        <v>-5.0074083726622198E-2</v>
      </c>
      <c r="E719" s="34">
        <f>VLOOKUP(A719&amp;"_"&amp;B719,Gaussian!A:F,5,0)</f>
        <v>-4.9132180741515097E-2</v>
      </c>
      <c r="F719" s="66">
        <f t="shared" si="68"/>
        <v>-6.8198678655341474E-2</v>
      </c>
      <c r="G719" s="46">
        <f t="shared" si="69"/>
        <v>1.6872966078881627E-2</v>
      </c>
      <c r="H719" s="46">
        <f t="shared" si="70"/>
        <v>5.3893374397959732</v>
      </c>
      <c r="I719" s="46">
        <f t="shared" si="71"/>
        <v>-1.6914207731292608</v>
      </c>
      <c r="J719" s="46">
        <f t="shared" si="67"/>
        <v>6.1950181346805903E-4</v>
      </c>
    </row>
    <row r="720" spans="1:10" x14ac:dyDescent="0.25">
      <c r="A720" s="21">
        <f t="shared" si="66"/>
        <v>4</v>
      </c>
      <c r="B720" s="22">
        <v>711</v>
      </c>
      <c r="D720" s="66">
        <f>VLOOKUP(A720&amp;"_"&amp;B720,Gaussian!A:F,4,0)</f>
        <v>0.14442646014560401</v>
      </c>
      <c r="E720" s="34">
        <f>VLOOKUP(A720&amp;"_"&amp;B720,Gaussian!A:F,5,0)</f>
        <v>0.14404202329678201</v>
      </c>
      <c r="F720" s="66">
        <f t="shared" si="68"/>
        <v>-6.7933213311690388E-2</v>
      </c>
      <c r="G720" s="46">
        <f t="shared" si="69"/>
        <v>1.6572138709855331E-2</v>
      </c>
      <c r="H720" s="46">
        <f t="shared" si="70"/>
        <v>5.3883278207477669</v>
      </c>
      <c r="I720" s="46">
        <f t="shared" si="71"/>
        <v>-1.6852028207477203</v>
      </c>
      <c r="J720" s="46">
        <f t="shared" si="67"/>
        <v>6.1953834613407918E-4</v>
      </c>
    </row>
    <row r="721" spans="1:10" x14ac:dyDescent="0.25">
      <c r="A721" s="21">
        <f t="shared" si="66"/>
        <v>4</v>
      </c>
      <c r="B721" s="22">
        <v>712</v>
      </c>
      <c r="D721" s="66">
        <f>VLOOKUP(A721&amp;"_"&amp;B721,Gaussian!A:F,4,0)</f>
        <v>0.30624002877301698</v>
      </c>
      <c r="E721" s="34">
        <f>VLOOKUP(A721&amp;"_"&amp;B721,Gaussian!A:F,5,0)</f>
        <v>0.30845400836877002</v>
      </c>
      <c r="F721" s="66">
        <f t="shared" si="68"/>
        <v>-6.8225355211005118E-2</v>
      </c>
      <c r="G721" s="46">
        <f t="shared" si="69"/>
        <v>1.6829024144150037E-2</v>
      </c>
      <c r="H721" s="46">
        <f t="shared" si="70"/>
        <v>5.4013550693698305</v>
      </c>
      <c r="I721" s="46">
        <f t="shared" si="71"/>
        <v>-1.6930217360364497</v>
      </c>
      <c r="J721" s="46">
        <f t="shared" si="67"/>
        <v>6.1957463605902849E-4</v>
      </c>
    </row>
    <row r="722" spans="1:10" x14ac:dyDescent="0.25">
      <c r="A722" s="21">
        <f t="shared" si="66"/>
        <v>4</v>
      </c>
      <c r="B722" s="22">
        <v>713</v>
      </c>
      <c r="D722" s="66">
        <f>VLOOKUP(A722&amp;"_"&amp;B722,Gaussian!A:F,4,0)</f>
        <v>0.80626764794658401</v>
      </c>
      <c r="E722" s="34">
        <f>VLOOKUP(A722&amp;"_"&amp;B722,Gaussian!A:F,5,0)</f>
        <v>0.80595865289181401</v>
      </c>
      <c r="F722" s="66">
        <f t="shared" si="68"/>
        <v>-6.8990357532571059E-2</v>
      </c>
      <c r="G722" s="46">
        <f t="shared" si="69"/>
        <v>1.7558875290279261E-2</v>
      </c>
      <c r="H722" s="46">
        <f t="shared" si="70"/>
        <v>5.4260602064175902</v>
      </c>
      <c r="I722" s="46">
        <f t="shared" si="71"/>
        <v>-1.7125185397508755</v>
      </c>
      <c r="J722" s="46">
        <f t="shared" si="67"/>
        <v>6.1961068485579841E-4</v>
      </c>
    </row>
    <row r="723" spans="1:10" x14ac:dyDescent="0.25">
      <c r="A723" s="21">
        <f t="shared" si="66"/>
        <v>4</v>
      </c>
      <c r="B723" s="22">
        <v>714</v>
      </c>
      <c r="D723" s="66">
        <f>VLOOKUP(A723&amp;"_"&amp;B723,Gaussian!A:F,4,0)</f>
        <v>-1.10075831975967</v>
      </c>
      <c r="E723" s="34">
        <f>VLOOKUP(A723&amp;"_"&amp;B723,Gaussian!A:F,5,0)</f>
        <v>-1.1008869722941199</v>
      </c>
      <c r="F723" s="66">
        <f t="shared" si="68"/>
        <v>-7.1186601972868926E-2</v>
      </c>
      <c r="G723" s="46">
        <f t="shared" si="69"/>
        <v>1.9720073574317938E-2</v>
      </c>
      <c r="H723" s="46">
        <f t="shared" si="70"/>
        <v>5.486851728531863</v>
      </c>
      <c r="I723" s="46">
        <f t="shared" si="71"/>
        <v>-1.7681017285318146</v>
      </c>
      <c r="J723" s="46">
        <f t="shared" si="67"/>
        <v>6.1964649412656373E-4</v>
      </c>
    </row>
    <row r="724" spans="1:10" x14ac:dyDescent="0.25">
      <c r="A724" s="21">
        <f t="shared" si="66"/>
        <v>4</v>
      </c>
      <c r="B724" s="22">
        <v>715</v>
      </c>
      <c r="D724" s="66">
        <f>VLOOKUP(A724&amp;"_"&amp;B724,Gaussian!A:F,4,0)</f>
        <v>-0.233015187696757</v>
      </c>
      <c r="E724" s="34">
        <f>VLOOKUP(A724&amp;"_"&amp;B724,Gaussian!A:F,5,0)</f>
        <v>-0.23311706475197499</v>
      </c>
      <c r="F724" s="66">
        <f t="shared" si="68"/>
        <v>-6.7880116135525123E-2</v>
      </c>
      <c r="G724" s="46">
        <f t="shared" si="69"/>
        <v>1.6378646329855164E-2</v>
      </c>
      <c r="H724" s="46">
        <f t="shared" si="70"/>
        <v>5.4100155061702839</v>
      </c>
      <c r="I724" s="46">
        <f t="shared" si="71"/>
        <v>-1.686057172836902</v>
      </c>
      <c r="J724" s="46">
        <f t="shared" si="67"/>
        <v>6.1968206546285343E-4</v>
      </c>
    </row>
    <row r="725" spans="1:10" x14ac:dyDescent="0.25">
      <c r="A725" s="21">
        <f t="shared" si="66"/>
        <v>4</v>
      </c>
      <c r="B725" s="22">
        <v>716</v>
      </c>
      <c r="D725" s="66">
        <f>VLOOKUP(A725&amp;"_"&amp;B725,Gaussian!A:F,4,0)</f>
        <v>-0.41519010988149602</v>
      </c>
      <c r="E725" s="34">
        <f>VLOOKUP(A725&amp;"_"&amp;B725,Gaussian!A:F,5,0)</f>
        <v>-0.41407063284798901</v>
      </c>
      <c r="F725" s="66">
        <f t="shared" si="68"/>
        <v>-6.7085506149212909E-2</v>
      </c>
      <c r="G725" s="46">
        <f t="shared" si="69"/>
        <v>1.5549199415897663E-2</v>
      </c>
      <c r="H725" s="46">
        <f t="shared" si="70"/>
        <v>5.3958032501692017</v>
      </c>
      <c r="I725" s="46">
        <f t="shared" si="71"/>
        <v>-1.6666365835024861</v>
      </c>
      <c r="J725" s="46">
        <f t="shared" si="67"/>
        <v>6.1971740044562164E-4</v>
      </c>
    </row>
    <row r="726" spans="1:10" x14ac:dyDescent="0.25">
      <c r="A726" s="21">
        <f t="shared" si="66"/>
        <v>4</v>
      </c>
      <c r="B726" s="22">
        <v>717</v>
      </c>
      <c r="D726" s="66">
        <f>VLOOKUP(A726&amp;"_"&amp;B726,Gaussian!A:F,4,0)</f>
        <v>1.41167141641716</v>
      </c>
      <c r="E726" s="34">
        <f>VLOOKUP(A726&amp;"_"&amp;B726,Gaussian!A:F,5,0)</f>
        <v>1.4130203396908001</v>
      </c>
      <c r="F726" s="66">
        <f t="shared" si="68"/>
        <v>-6.5772047762078595E-2</v>
      </c>
      <c r="G726" s="46">
        <f t="shared" si="69"/>
        <v>1.4201008311298233E-2</v>
      </c>
      <c r="H726" s="46">
        <f t="shared" si="70"/>
        <v>5.3684436516227496</v>
      </c>
      <c r="I726" s="46">
        <f t="shared" si="71"/>
        <v>-1.6340686516227003</v>
      </c>
      <c r="J726" s="46">
        <f t="shared" si="67"/>
        <v>6.1975250064531784E-4</v>
      </c>
    </row>
    <row r="727" spans="1:10" x14ac:dyDescent="0.25">
      <c r="A727" s="21">
        <f t="shared" si="66"/>
        <v>4</v>
      </c>
      <c r="B727" s="22">
        <v>718</v>
      </c>
      <c r="D727" s="66">
        <f>VLOOKUP(A727&amp;"_"&amp;B727,Gaussian!A:F,4,0)</f>
        <v>0.92539507599347404</v>
      </c>
      <c r="E727" s="34">
        <f>VLOOKUP(A727&amp;"_"&amp;B727,Gaussian!A:F,5,0)</f>
        <v>0.92460946630652696</v>
      </c>
      <c r="F727" s="66">
        <f t="shared" si="68"/>
        <v>-6.9728545027102878E-2</v>
      </c>
      <c r="G727" s="46">
        <f t="shared" si="69"/>
        <v>1.8122876800119318E-2</v>
      </c>
      <c r="H727" s="46">
        <f t="shared" si="70"/>
        <v>5.4729264273238849</v>
      </c>
      <c r="I727" s="46">
        <f t="shared" si="71"/>
        <v>-1.7333430939905021</v>
      </c>
      <c r="J727" s="46">
        <f t="shared" si="67"/>
        <v>6.1978736762195675E-4</v>
      </c>
    </row>
    <row r="728" spans="1:10" x14ac:dyDescent="0.25">
      <c r="A728" s="23">
        <f t="shared" si="66"/>
        <v>4</v>
      </c>
      <c r="B728" s="22">
        <v>719</v>
      </c>
      <c r="D728" s="66">
        <f>VLOOKUP(A728&amp;"_"&amp;B728,Gaussian!A:F,4,0)</f>
        <v>-0.88137926260714405</v>
      </c>
      <c r="E728" s="34">
        <f>VLOOKUP(A728&amp;"_"&amp;B728,Gaussian!A:F,5,0)</f>
        <v>-0.88117597908081902</v>
      </c>
      <c r="F728" s="66">
        <f t="shared" si="68"/>
        <v>-7.2264307567578762E-2</v>
      </c>
      <c r="G728" s="46">
        <f t="shared" si="69"/>
        <v>2.0624114237113217E-2</v>
      </c>
      <c r="H728" s="46">
        <f t="shared" si="70"/>
        <v>5.5423152310194999</v>
      </c>
      <c r="I728" s="46">
        <f t="shared" si="71"/>
        <v>-1.7975235643527836</v>
      </c>
      <c r="J728" s="46">
        <f t="shared" si="67"/>
        <v>6.1982200292518745E-4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S1675"/>
  <sheetViews>
    <sheetView zoomScale="85" zoomScaleNormal="8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H5" sqref="H5:H10"/>
    </sheetView>
  </sheetViews>
  <sheetFormatPr defaultRowHeight="15" x14ac:dyDescent="0.25"/>
  <cols>
    <col min="1" max="1" width="9.140625" style="2" bestFit="1" customWidth="1"/>
    <col min="2" max="2" width="8.85546875" style="2" customWidth="1"/>
    <col min="3" max="3" width="2.28515625" style="2" customWidth="1"/>
    <col min="4" max="5" width="14.85546875" style="2" customWidth="1"/>
    <col min="6" max="6" width="24" style="2" customWidth="1"/>
    <col min="7" max="7" width="27.85546875" style="2" bestFit="1" customWidth="1"/>
    <col min="8" max="8" width="19.85546875" style="2" bestFit="1" customWidth="1"/>
    <col min="9" max="9" width="29.140625" style="2" bestFit="1" customWidth="1"/>
    <col min="10" max="10" width="13.7109375" style="2" customWidth="1"/>
    <col min="11" max="11" width="2" style="12" customWidth="1"/>
    <col min="12" max="12" width="13.7109375" style="2" customWidth="1"/>
    <col min="13" max="13" width="12.28515625" style="2" bestFit="1" customWidth="1"/>
    <col min="14" max="14" width="17" style="2" bestFit="1" customWidth="1"/>
    <col min="15" max="15" width="23.85546875" style="2" bestFit="1" customWidth="1"/>
    <col min="16" max="16" width="33.5703125" style="2" bestFit="1" customWidth="1"/>
    <col min="17" max="19" width="13.7109375" style="2" customWidth="1"/>
    <col min="20" max="16384" width="9.140625" style="2"/>
  </cols>
  <sheetData>
    <row r="1" spans="1:19" x14ac:dyDescent="0.25">
      <c r="A1" s="74" t="s">
        <v>33</v>
      </c>
      <c r="B1" s="75">
        <v>2</v>
      </c>
      <c r="C1" s="18"/>
      <c r="F1" s="3"/>
      <c r="G1" s="3"/>
      <c r="H1" s="3"/>
      <c r="I1" s="3"/>
      <c r="J1" s="3"/>
      <c r="K1" s="18"/>
      <c r="L1" s="3"/>
      <c r="M1" s="3"/>
      <c r="N1" s="3"/>
      <c r="O1" s="3"/>
      <c r="P1" s="3"/>
      <c r="Q1" s="3"/>
      <c r="R1" s="3"/>
      <c r="S1" s="3"/>
    </row>
    <row r="2" spans="1:19" x14ac:dyDescent="0.25">
      <c r="A2" s="76" t="s">
        <v>11</v>
      </c>
      <c r="B2" s="76">
        <f>(1-EXP(-alpha*delta))/alpha</f>
        <v>8.3194598636918138E-2</v>
      </c>
      <c r="G2" s="3"/>
      <c r="I2" s="3"/>
      <c r="J2" s="3"/>
      <c r="K2" s="18"/>
      <c r="L2" s="3"/>
      <c r="M2" s="3"/>
      <c r="N2" s="3"/>
      <c r="O2" s="3"/>
      <c r="P2" s="3"/>
      <c r="Q2" s="3"/>
      <c r="R2" s="3"/>
      <c r="S2" s="3"/>
    </row>
    <row r="3" spans="1:19" x14ac:dyDescent="0.25">
      <c r="F3" s="3"/>
      <c r="G3" s="3"/>
      <c r="P3" s="3"/>
      <c r="Q3" s="3"/>
      <c r="R3" s="3"/>
      <c r="S3" s="3"/>
    </row>
    <row r="7" spans="1:19" ht="15.75" thickBot="1" x14ac:dyDescent="0.3"/>
    <row r="8" spans="1:19" ht="15.75" thickBot="1" x14ac:dyDescent="0.3">
      <c r="A8" s="13" t="s">
        <v>0</v>
      </c>
      <c r="B8" s="13" t="s">
        <v>1</v>
      </c>
      <c r="C8" s="4"/>
      <c r="D8" s="31" t="s">
        <v>16</v>
      </c>
      <c r="E8" s="31" t="s">
        <v>21</v>
      </c>
      <c r="F8" s="41" t="s">
        <v>22</v>
      </c>
      <c r="G8" s="41" t="s">
        <v>27</v>
      </c>
      <c r="H8" s="39" t="s">
        <v>28</v>
      </c>
      <c r="I8" s="39" t="s">
        <v>29</v>
      </c>
      <c r="J8" s="29">
        <f>MAX(J9:J728)</f>
        <v>5.1642438647289679E-6</v>
      </c>
      <c r="K8" s="8"/>
      <c r="L8" s="31" t="s">
        <v>34</v>
      </c>
      <c r="M8" s="41" t="s">
        <v>31</v>
      </c>
      <c r="N8" s="41" t="s">
        <v>32</v>
      </c>
      <c r="O8" s="39" t="s">
        <v>35</v>
      </c>
      <c r="P8" s="39" t="s">
        <v>36</v>
      </c>
      <c r="Q8" s="29">
        <f>MAX(Q9:Q728)</f>
        <v>0.17631559632642502</v>
      </c>
      <c r="R8" s="4"/>
      <c r="S8" s="4"/>
    </row>
    <row r="9" spans="1:19" x14ac:dyDescent="0.25">
      <c r="A9" s="21">
        <f t="shared" ref="A9:A72" si="0">iteration</f>
        <v>4</v>
      </c>
      <c r="B9" s="22">
        <v>0</v>
      </c>
      <c r="D9" s="63">
        <f>YC!F2</f>
        <v>0</v>
      </c>
      <c r="E9" s="64">
        <f t="shared" ref="E9:E72" si="1">(D10-D9)/delta</f>
        <v>4.9987504164000004E-4</v>
      </c>
      <c r="F9" s="83">
        <f>E9+$B$2*$B$2/delta*Intermediates!J9-$B$2/delta*Intermediates!F9</f>
        <v>4.9987504164000004E-4</v>
      </c>
      <c r="G9" s="65">
        <f>E9+$B$2*$B$2/delta*Intermediates!J9-$B$2/delta*Intermediates!G9</f>
        <v>4.9987504164000004E-4</v>
      </c>
      <c r="H9" s="60">
        <f>VLOOKUP((A9+1)&amp;"_"&amp;B9,scenarios!A:F,4,0)/100</f>
        <v>4.9987999999999996E-4</v>
      </c>
      <c r="I9" s="55">
        <f>VLOOKUP((A9+TT_Scen/2+1)&amp;"_"&amp;B9,scenarios!A:F,4,0)/100</f>
        <v>4.9987999999999996E-4</v>
      </c>
      <c r="J9" s="36">
        <f>ABS(H9-F9)+ABS(I9-G9)</f>
        <v>9.9167199998570488E-9</v>
      </c>
      <c r="K9" s="8"/>
      <c r="L9" s="71">
        <f>LN(VLOOKUP((B9+12*$B$1)/12,YC!A:E,5,0)/VLOOKUP(B9/12,YC!A:E,5,0))</f>
        <v>-9.9987500845377338E-4</v>
      </c>
      <c r="M9" s="63">
        <f>EXP(-((1-EXP(-alpha*$B$1))/alpha*Intermediates!F9-(1-EXP(-alpha*$B$1))/alpha*(1-EXP(-alpha*$B$1))/alpha*Intermediates!J9+L9)/$B$1)-1</f>
        <v>5.0006249380918355E-4</v>
      </c>
      <c r="N9" s="65">
        <f>EXP(-((1-EXP(-alpha*$B$1))/alpha*Intermediates!G9-(1-EXP(-alpha*$B$1))/alpha*(1-EXP(-alpha*$B$1))/alpha*Intermediates!J9+L9)/$B$1)-1</f>
        <v>5.0006249380918355E-4</v>
      </c>
      <c r="O9" s="60">
        <f>VLOOKUP((A9+1)&amp;"_"&amp;B9,scenarios!A:Q,8,0)/100</f>
        <v>0</v>
      </c>
      <c r="P9" s="55">
        <f>VLOOKUP((A9+TT_Scen/2+1)&amp;"_"&amp;B9,scenarios!A:Q,8,0)/100</f>
        <v>0</v>
      </c>
      <c r="Q9" s="36">
        <f>ABS(O9-M9)+ABS(P9-N9)</f>
        <v>1.0001249876183671E-3</v>
      </c>
    </row>
    <row r="10" spans="1:19" x14ac:dyDescent="0.25">
      <c r="A10" s="21">
        <f t="shared" si="0"/>
        <v>4</v>
      </c>
      <c r="B10" s="22">
        <v>1</v>
      </c>
      <c r="D10" s="66">
        <f>YC!F3</f>
        <v>4.1656253470000003E-5</v>
      </c>
      <c r="E10" s="34">
        <f t="shared" si="1"/>
        <v>4.9987503588000003E-4</v>
      </c>
      <c r="F10" s="84">
        <f>E10+$B$2*$B$2/delta*Intermediates!J10-$B$2/delta*Intermediates!F10</f>
        <v>8.0342473956001269E-4</v>
      </c>
      <c r="G10" s="46">
        <f>E10+$B$2*$B$2/delta*Intermediates!J10-$B$2/delta*Intermediates!G10</f>
        <v>1.9770614617688621E-4</v>
      </c>
      <c r="H10" s="60">
        <f>VLOOKUP((A10+1)&amp;"_"&amp;B10,scenarios!A:F,4,0)/100</f>
        <v>8.0342E-4</v>
      </c>
      <c r="I10" s="55">
        <f>VLOOKUP((A10+TT_Scen/2+1)&amp;"_"&amp;B10,scenarios!A:F,4,0)/100</f>
        <v>1.9771E-4</v>
      </c>
      <c r="J10" s="37">
        <f>ABS(H10-F10)+ABS(I10-G10)</f>
        <v>8.5933831264794255E-9</v>
      </c>
      <c r="K10" s="8"/>
      <c r="L10" s="72">
        <f>LN(VLOOKUP((B10+12*$B$1)/12,YC!A:E,5,0)/VLOOKUP(B10/12,YC!A:E,5,0))</f>
        <v>-9.9989746120491326E-4</v>
      </c>
      <c r="M10" s="66">
        <f>EXP(-((1-EXP(-alpha*$B$1))/alpha*Intermediates!F10-(1-EXP(-alpha*$B$1))/alpha*(1-EXP(-alpha*$B$1))/alpha*Intermediates!J10+L10)/$B$1)-1</f>
        <v>7.9981913062909804E-4</v>
      </c>
      <c r="N10" s="46">
        <f>EXP(-((1-EXP(-alpha*$B$1))/alpha*Intermediates!G10-(1-EXP(-alpha*$B$1))/alpha*(1-EXP(-alpha*$B$1))/alpha*Intermediates!J10+L10)/$B$1)-1</f>
        <v>2.1642888721040698E-4</v>
      </c>
      <c r="O10" s="60">
        <f>VLOOKUP((A10+1)&amp;"_"&amp;B10,scenarios!A:Q,8,0)/100</f>
        <v>0</v>
      </c>
      <c r="P10" s="55">
        <f>VLOOKUP((A10+TT_Scen/2+1)&amp;"_"&amp;B10,scenarios!A:Q,8,0)/100</f>
        <v>0</v>
      </c>
      <c r="Q10" s="37">
        <f t="shared" ref="Q10:Q73" si="2">ABS(O10-M10)+ABS(P10-N10)</f>
        <v>1.016248017839505E-3</v>
      </c>
    </row>
    <row r="11" spans="1:19" x14ac:dyDescent="0.25">
      <c r="A11" s="21">
        <f t="shared" si="0"/>
        <v>4</v>
      </c>
      <c r="B11" s="22">
        <v>2</v>
      </c>
      <c r="D11" s="66">
        <f>YC!F4</f>
        <v>8.3312506460000001E-5</v>
      </c>
      <c r="E11" s="34">
        <f t="shared" si="1"/>
        <v>4.9987504728000011E-4</v>
      </c>
      <c r="F11" s="66">
        <f>E11+$B$2*$B$2/delta*Intermediates!J11-$B$2/delta*Intermediates!F11</f>
        <v>3.1824302405816687E-3</v>
      </c>
      <c r="G11" s="46">
        <f>E11+$B$2*$B$2/delta*Intermediates!J11-$B$2/delta*Intermediates!G11</f>
        <v>-2.1785503280582555E-3</v>
      </c>
      <c r="H11" s="60">
        <f>VLOOKUP((A11+1)&amp;"_"&amp;B11,scenarios!A:F,4,0)/100</f>
        <v>3.1824000000000002E-3</v>
      </c>
      <c r="I11" s="55">
        <f>VLOOKUP((A11+TT_Scen/2+1)&amp;"_"&amp;B11,scenarios!A:F,4,0)/100</f>
        <v>-2.1786000000000002E-3</v>
      </c>
      <c r="J11" s="37">
        <f t="shared" ref="J11:J73" si="3">ABS(H11-F11)+ABS(I11-G11)</f>
        <v>7.9912523413220443E-8</v>
      </c>
      <c r="K11" s="8"/>
      <c r="L11" s="72">
        <f>LN(VLOOKUP((B11+12*$B$1)/12,YC!A:E,5,0)/VLOOKUP(B11/12,YC!A:E,5,0))</f>
        <v>-9.9991831229240811E-4</v>
      </c>
      <c r="M11" s="66">
        <f>EXP(-((1-EXP(-alpha*$B$1))/alpha*Intermediates!F11-(1-EXP(-alpha*$B$1))/alpha*(1-EXP(-alpha*$B$1))/alpha*Intermediates!J11+L11)/$B$1)-1</f>
        <v>3.101746302707209E-3</v>
      </c>
      <c r="N11" s="46">
        <f>EXP(-((1-EXP(-alpha*$B$1))/alpha*Intermediates!G11-(1-EXP(-alpha*$B$1))/alpha*(1-EXP(-alpha*$B$1))/alpha*Intermediates!J11+L11)/$B$1)-1</f>
        <v>-2.0616648775324542E-3</v>
      </c>
      <c r="O11" s="60">
        <f>VLOOKUP((A11+1)&amp;"_"&amp;B11,scenarios!A:Q,8,0)/100</f>
        <v>0</v>
      </c>
      <c r="P11" s="55">
        <f>VLOOKUP((A11+TT_Scen/2+1)&amp;"_"&amp;B11,scenarios!A:Q,8,0)/100</f>
        <v>0</v>
      </c>
      <c r="Q11" s="37">
        <f t="shared" si="2"/>
        <v>5.1634111802396632E-3</v>
      </c>
    </row>
    <row r="12" spans="1:19" x14ac:dyDescent="0.25">
      <c r="A12" s="21">
        <f t="shared" si="0"/>
        <v>4</v>
      </c>
      <c r="B12" s="22">
        <v>3</v>
      </c>
      <c r="D12" s="66">
        <f>YC!F5</f>
        <v>1.2496876040000001E-4</v>
      </c>
      <c r="E12" s="34">
        <f t="shared" si="1"/>
        <v>4.9987508520000004E-4</v>
      </c>
      <c r="F12" s="66">
        <f>E12+$B$2*$B$2/delta*Intermediates!J12-$B$2/delta*Intermediates!F12</f>
        <v>4.5788488050940842E-3</v>
      </c>
      <c r="G12" s="46">
        <f>E12+$B$2*$B$2/delta*Intermediates!J12-$B$2/delta*Intermediates!G12</f>
        <v>-3.5708652972370348E-3</v>
      </c>
      <c r="H12" s="60">
        <f>VLOOKUP((A12+1)&amp;"_"&amp;B12,scenarios!A:F,4,0)/100</f>
        <v>4.5788000000000001E-3</v>
      </c>
      <c r="I12" s="55">
        <f>VLOOKUP((A12+TT_Scen/2+1)&amp;"_"&amp;B12,scenarios!A:F,4,0)/100</f>
        <v>-3.5709000000000001E-3</v>
      </c>
      <c r="J12" s="37">
        <f t="shared" si="3"/>
        <v>8.3507857049497369E-8</v>
      </c>
      <c r="K12" s="8"/>
      <c r="L12" s="72">
        <f>LN(VLOOKUP((B12+12*$B$1)/12,YC!A:E,5,0)/VLOOKUP(B12/12,YC!A:E,5,0))</f>
        <v>-9.9993716126538386E-4</v>
      </c>
      <c r="M12" s="66">
        <f>EXP(-((1-EXP(-alpha*$B$1))/alpha*Intermediates!F12-(1-EXP(-alpha*$B$1))/alpha*(1-EXP(-alpha*$B$1))/alpha*Intermediates!J12+L12)/$B$1)-1</f>
        <v>4.458366136632641E-3</v>
      </c>
      <c r="N12" s="46">
        <f>EXP(-((1-EXP(-alpha*$B$1))/alpha*Intermediates!G12-(1-EXP(-alpha*$B$1))/alpha*(1-EXP(-alpha*$B$1))/alpha*Intermediates!J12+L12)/$B$1)-1</f>
        <v>-3.3910886126540252E-3</v>
      </c>
      <c r="O12" s="60">
        <f>VLOOKUP((A12+1)&amp;"_"&amp;B12,scenarios!A:Q,8,0)/100</f>
        <v>0</v>
      </c>
      <c r="P12" s="55">
        <f>VLOOKUP((A12+TT_Scen/2+1)&amp;"_"&amp;B12,scenarios!A:Q,8,0)/100</f>
        <v>0</v>
      </c>
      <c r="Q12" s="37">
        <f t="shared" si="2"/>
        <v>7.8494547492866662E-3</v>
      </c>
    </row>
    <row r="13" spans="1:19" x14ac:dyDescent="0.25">
      <c r="A13" s="21">
        <f t="shared" si="0"/>
        <v>4</v>
      </c>
      <c r="B13" s="22">
        <v>4</v>
      </c>
      <c r="D13" s="66">
        <f>YC!F6</f>
        <v>1.6662501750000001E-4</v>
      </c>
      <c r="E13" s="34">
        <f t="shared" si="1"/>
        <v>4.998750803999998E-4</v>
      </c>
      <c r="F13" s="66">
        <f>E13+$B$2*$B$2/delta*Intermediates!J13-$B$2/delta*Intermediates!F13</f>
        <v>3.7868483845499862E-3</v>
      </c>
      <c r="G13" s="46">
        <f>E13+$B$2*$B$2/delta*Intermediates!J13-$B$2/delta*Intermediates!G13</f>
        <v>-2.773420419681389E-3</v>
      </c>
      <c r="H13" s="60">
        <f>VLOOKUP((A13+1)&amp;"_"&amp;B13,scenarios!A:F,4,0)/100</f>
        <v>3.7868000000000003E-3</v>
      </c>
      <c r="I13" s="55">
        <f>VLOOKUP((A13+TT_Scen/2+1)&amp;"_"&amp;B13,scenarios!A:F,4,0)/100</f>
        <v>-2.7733999999999997E-3</v>
      </c>
      <c r="J13" s="37">
        <f t="shared" si="3"/>
        <v>6.8804231375275277E-8</v>
      </c>
      <c r="K13" s="8"/>
      <c r="L13" s="72">
        <f>LN(VLOOKUP((B13+12*$B$1)/12,YC!A:E,5,0)/VLOOKUP(B13/12,YC!A:E,5,0))</f>
        <v>-9.9995430792378798E-4</v>
      </c>
      <c r="M13" s="66">
        <f>EXP(-((1-EXP(-alpha*$B$1))/alpha*Intermediates!F13-(1-EXP(-alpha*$B$1))/alpha*(1-EXP(-alpha*$B$1))/alpha*Intermediates!J13+L13)/$B$1)-1</f>
        <v>3.7000699852740571E-3</v>
      </c>
      <c r="N13" s="46">
        <f>EXP(-((1-EXP(-alpha*$B$1))/alpha*Intermediates!G13-(1-EXP(-alpha*$B$1))/alpha*(1-EXP(-alpha*$B$1))/alpha*Intermediates!J13+L13)/$B$1)-1</f>
        <v>-2.6185556518270037E-3</v>
      </c>
      <c r="O13" s="60">
        <f>VLOOKUP((A13+1)&amp;"_"&amp;B13,scenarios!A:Q,8,0)/100</f>
        <v>0</v>
      </c>
      <c r="P13" s="55">
        <f>VLOOKUP((A13+TT_Scen/2+1)&amp;"_"&amp;B13,scenarios!A:Q,8,0)/100</f>
        <v>0</v>
      </c>
      <c r="Q13" s="37">
        <f t="shared" si="2"/>
        <v>6.3186256371010607E-3</v>
      </c>
    </row>
    <row r="14" spans="1:19" x14ac:dyDescent="0.25">
      <c r="A14" s="21">
        <f t="shared" si="0"/>
        <v>4</v>
      </c>
      <c r="B14" s="22">
        <v>5</v>
      </c>
      <c r="D14" s="66">
        <f>YC!F7</f>
        <v>2.0828127419999999E-4</v>
      </c>
      <c r="E14" s="34">
        <f t="shared" si="1"/>
        <v>4.9987495920000022E-4</v>
      </c>
      <c r="F14" s="66">
        <f>E14+$B$2*$B$2/delta*Intermediates!J14-$B$2/delta*Intermediates!F14</f>
        <v>-1.0349863303958508E-3</v>
      </c>
      <c r="G14" s="46">
        <f>E14+$B$2*$B$2/delta*Intermediates!J14-$B$2/delta*Intermediates!G14</f>
        <v>2.0551860035621598E-3</v>
      </c>
      <c r="H14" s="60">
        <f>VLOOKUP((A14+1)&amp;"_"&amp;B14,scenarios!A:F,4,0)/100</f>
        <v>-1.0349999999999999E-3</v>
      </c>
      <c r="I14" s="55">
        <f>VLOOKUP((A14+TT_Scen/2+1)&amp;"_"&amp;B14,scenarios!A:F,4,0)/100</f>
        <v>2.0552000000000001E-3</v>
      </c>
      <c r="J14" s="37">
        <f t="shared" si="3"/>
        <v>2.7666041989456158E-8</v>
      </c>
      <c r="K14" s="8"/>
      <c r="L14" s="72">
        <f>LN(VLOOKUP((B14+12*$B$1)/12,YC!A:E,5,0)/VLOOKUP(B14/12,YC!A:E,5,0))</f>
        <v>-9.9996925175025375E-4</v>
      </c>
      <c r="M14" s="66">
        <f>EXP(-((1-EXP(-alpha*$B$1))/alpha*Intermediates!F14-(1-EXP(-alpha*$B$1))/alpha*(1-EXP(-alpha*$B$1))/alpha*Intermediates!J14+L14)/$B$1)-1</f>
        <v>-9.4089294870003393E-4</v>
      </c>
      <c r="N14" s="46">
        <f>EXP(-((1-EXP(-alpha*$B$1))/alpha*Intermediates!G14-(1-EXP(-alpha*$B$1))/alpha*(1-EXP(-alpha*$B$1))/alpha*Intermediates!J14+L14)/$B$1)-1</f>
        <v>2.0354820731416368E-3</v>
      </c>
      <c r="O14" s="60">
        <f>VLOOKUP((A14+1)&amp;"_"&amp;B14,scenarios!A:Q,8,0)/100</f>
        <v>0</v>
      </c>
      <c r="P14" s="55">
        <f>VLOOKUP((A14+TT_Scen/2+1)&amp;"_"&amp;B14,scenarios!A:Q,8,0)/100</f>
        <v>0</v>
      </c>
      <c r="Q14" s="37">
        <f t="shared" si="2"/>
        <v>2.9763750218416707E-3</v>
      </c>
    </row>
    <row r="15" spans="1:19" x14ac:dyDescent="0.25">
      <c r="A15" s="21">
        <f t="shared" si="0"/>
        <v>4</v>
      </c>
      <c r="B15" s="22">
        <v>6</v>
      </c>
      <c r="D15" s="66">
        <f>YC!F8</f>
        <v>2.4993752080000001E-4</v>
      </c>
      <c r="E15" s="34">
        <f t="shared" si="1"/>
        <v>4.998747455999999E-4</v>
      </c>
      <c r="F15" s="66">
        <f>E15+$B$2*$B$2/delta*Intermediates!J15-$B$2/delta*Intermediates!F15</f>
        <v>4.9764660614863836E-4</v>
      </c>
      <c r="G15" s="46">
        <f>E15+$B$2*$B$2/delta*Intermediates!J15-$B$2/delta*Intermediates!G15</f>
        <v>5.3063871617661058E-4</v>
      </c>
      <c r="H15" s="60">
        <f>VLOOKUP((A15+1)&amp;"_"&amp;B15,scenarios!A:F,4,0)/100</f>
        <v>4.9764999999999998E-4</v>
      </c>
      <c r="I15" s="55">
        <f>VLOOKUP((A15+TT_Scen/2+1)&amp;"_"&amp;B15,scenarios!A:F,4,0)/100</f>
        <v>5.3063999999999997E-4</v>
      </c>
      <c r="J15" s="37">
        <f t="shared" si="3"/>
        <v>4.6776747510135497E-9</v>
      </c>
      <c r="K15" s="8"/>
      <c r="L15" s="72">
        <f>LN(VLOOKUP((B15+12*$B$1)/12,YC!A:E,5,0)/VLOOKUP(B15/12,YC!A:E,5,0))</f>
        <v>-9.9998229264443793E-4</v>
      </c>
      <c r="M15" s="66">
        <f>EXP(-((1-EXP(-alpha*$B$1))/alpha*Intermediates!F15-(1-EXP(-alpha*$B$1))/alpha*(1-EXP(-alpha*$B$1))/alpha*Intermediates!J15+L15)/$B$1)-1</f>
        <v>5.4130230969762216E-4</v>
      </c>
      <c r="N15" s="46">
        <f>EXP(-((1-EXP(-alpha*$B$1))/alpha*Intermediates!G15-(1-EXP(-alpha*$B$1))/alpha*(1-EXP(-alpha*$B$1))/alpha*Intermediates!J15+L15)/$B$1)-1</f>
        <v>5.7307980469523123E-4</v>
      </c>
      <c r="O15" s="60">
        <f>VLOOKUP((A15+1)&amp;"_"&amp;B15,scenarios!A:Q,8,0)/100</f>
        <v>0</v>
      </c>
      <c r="P15" s="55">
        <f>VLOOKUP((A15+TT_Scen/2+1)&amp;"_"&amp;B15,scenarios!A:Q,8,0)/100</f>
        <v>0</v>
      </c>
      <c r="Q15" s="37">
        <f t="shared" si="2"/>
        <v>1.1143821143928534E-3</v>
      </c>
    </row>
    <row r="16" spans="1:19" x14ac:dyDescent="0.25">
      <c r="A16" s="21">
        <f t="shared" si="0"/>
        <v>4</v>
      </c>
      <c r="B16" s="22">
        <v>7</v>
      </c>
      <c r="D16" s="66">
        <f>YC!F9</f>
        <v>2.915937496E-4</v>
      </c>
      <c r="E16" s="34">
        <f t="shared" si="1"/>
        <v>4.9987483679999993E-4</v>
      </c>
      <c r="F16" s="66">
        <f>E16+$B$2*$B$2/delta*Intermediates!J16-$B$2/delta*Intermediates!F16</f>
        <v>-1.2170665484800963E-3</v>
      </c>
      <c r="G16" s="46">
        <f>E16+$B$2*$B$2/delta*Intermediates!J16-$B$2/delta*Intermediates!G16</f>
        <v>2.2547390006619227E-3</v>
      </c>
      <c r="H16" s="60">
        <f>VLOOKUP((A16+1)&amp;"_"&amp;B16,scenarios!A:F,4,0)/100</f>
        <v>-1.2171E-3</v>
      </c>
      <c r="I16" s="55">
        <f>VLOOKUP((A16+TT_Scen/2+1)&amp;"_"&amp;B16,scenarios!A:F,4,0)/100</f>
        <v>2.2547000000000001E-3</v>
      </c>
      <c r="J16" s="37">
        <f t="shared" si="3"/>
        <v>7.2452181826320253E-8</v>
      </c>
      <c r="K16" s="8"/>
      <c r="L16" s="72">
        <f>LN(VLOOKUP((B16+12*$B$1)/12,YC!A:E,5,0)/VLOOKUP(B16/12,YC!A:E,5,0))</f>
        <v>-9.999929297220126E-4</v>
      </c>
      <c r="M16" s="66">
        <f>EXP(-((1-EXP(-alpha*$B$1))/alpha*Intermediates!F16-(1-EXP(-alpha*$B$1))/alpha*(1-EXP(-alpha*$B$1))/alpha*Intermediates!J16+L16)/$B$1)-1</f>
        <v>-1.1018458030062073E-3</v>
      </c>
      <c r="N16" s="46">
        <f>EXP(-((1-EXP(-alpha*$B$1))/alpha*Intermediates!G16-(1-EXP(-alpha*$B$1))/alpha*(1-EXP(-alpha*$B$1))/alpha*Intermediates!J16+L16)/$B$1)-1</f>
        <v>2.2421843824580456E-3</v>
      </c>
      <c r="O16" s="60">
        <f>VLOOKUP((A16+1)&amp;"_"&amp;B16,scenarios!A:Q,8,0)/100</f>
        <v>0</v>
      </c>
      <c r="P16" s="55">
        <f>VLOOKUP((A16+TT_Scen/2+1)&amp;"_"&amp;B16,scenarios!A:Q,8,0)/100</f>
        <v>0</v>
      </c>
      <c r="Q16" s="37">
        <f t="shared" si="2"/>
        <v>3.3440301854642529E-3</v>
      </c>
    </row>
    <row r="17" spans="1:17" x14ac:dyDescent="0.25">
      <c r="A17" s="21">
        <f t="shared" si="0"/>
        <v>4</v>
      </c>
      <c r="B17" s="22">
        <v>8</v>
      </c>
      <c r="D17" s="66">
        <f>YC!F10</f>
        <v>3.33249986E-4</v>
      </c>
      <c r="E17" s="34">
        <f t="shared" si="1"/>
        <v>4.9987554240000023E-4</v>
      </c>
      <c r="F17" s="66">
        <f>E17+$B$2*$B$2/delta*Intermediates!J17-$B$2/delta*Intermediates!F17</f>
        <v>-2.4092250172823662E-3</v>
      </c>
      <c r="G17" s="46">
        <f>E17+$B$2*$B$2/delta*Intermediates!J17-$B$2/delta*Intermediates!G17</f>
        <v>3.4575735477757937E-3</v>
      </c>
      <c r="H17" s="60">
        <f>VLOOKUP((A17+1)&amp;"_"&amp;B17,scenarios!A:F,4,0)/100</f>
        <v>-2.4091999999999998E-3</v>
      </c>
      <c r="I17" s="55">
        <f>VLOOKUP((A17+TT_Scen/2+1)&amp;"_"&amp;B17,scenarios!A:F,4,0)/100</f>
        <v>3.4575999999999999E-3</v>
      </c>
      <c r="J17" s="37">
        <f t="shared" si="3"/>
        <v>5.146950657255317E-8</v>
      </c>
      <c r="K17" s="8"/>
      <c r="L17" s="72">
        <f>LN(VLOOKUP((B17+12*$B$1)/12,YC!A:E,5,0)/VLOOKUP(B17/12,YC!A:E,5,0))</f>
        <v>-9.9999946061455312E-4</v>
      </c>
      <c r="M17" s="66">
        <f>EXP(-((1-EXP(-alpha*$B$1))/alpha*Intermediates!F17-(1-EXP(-alpha*$B$1))/alpha*(1-EXP(-alpha*$B$1))/alpha*Intermediates!J17+L17)/$B$1)-1</f>
        <v>-2.2405617228351549E-3</v>
      </c>
      <c r="N17" s="46">
        <f>EXP(-((1-EXP(-alpha*$B$1))/alpha*Intermediates!G17-(1-EXP(-alpha*$B$1))/alpha*(1-EXP(-alpha*$B$1))/alpha*Intermediates!J17+L17)/$B$1)-1</f>
        <v>3.4103903377511458E-3</v>
      </c>
      <c r="O17" s="60">
        <f>VLOOKUP((A17+1)&amp;"_"&amp;B17,scenarios!A:Q,8,0)/100</f>
        <v>0</v>
      </c>
      <c r="P17" s="55">
        <f>VLOOKUP((A17+TT_Scen/2+1)&amp;"_"&amp;B17,scenarios!A:Q,8,0)/100</f>
        <v>0</v>
      </c>
      <c r="Q17" s="37">
        <f t="shared" si="2"/>
        <v>5.6509520605863006E-3</v>
      </c>
    </row>
    <row r="18" spans="1:17" x14ac:dyDescent="0.25">
      <c r="A18" s="21">
        <f t="shared" si="0"/>
        <v>4</v>
      </c>
      <c r="B18" s="22">
        <v>9</v>
      </c>
      <c r="D18" s="66">
        <f>YC!F11</f>
        <v>3.7490628120000002E-4</v>
      </c>
      <c r="E18" s="34">
        <f t="shared" si="1"/>
        <v>4.9987662599999968E-4</v>
      </c>
      <c r="F18" s="66">
        <f>E18+$B$2*$B$2/delta*Intermediates!J18-$B$2/delta*Intermediates!F18</f>
        <v>-1.3837855767568851E-3</v>
      </c>
      <c r="G18" s="46">
        <f>E18+$B$2*$B$2/delta*Intermediates!J18-$B$2/delta*Intermediates!G18</f>
        <v>2.4440856121600257E-3</v>
      </c>
      <c r="H18" s="60">
        <f>VLOOKUP((A18+1)&amp;"_"&amp;B18,scenarios!A:F,4,0)/100</f>
        <v>-1.3838000000000001E-3</v>
      </c>
      <c r="I18" s="55">
        <f>VLOOKUP((A18+TT_Scen/2+1)&amp;"_"&amp;B18,scenarios!A:F,4,0)/100</f>
        <v>2.4440999999999998E-3</v>
      </c>
      <c r="J18" s="37">
        <f t="shared" si="3"/>
        <v>2.8811083089153727E-8</v>
      </c>
      <c r="K18" s="8"/>
      <c r="L18" s="72">
        <f>LN(VLOOKUP((B18+12*$B$1)/12,YC!A:E,5,0)/VLOOKUP(B18/12,YC!A:E,5,0))</f>
        <v>-9.9999978171956354E-4</v>
      </c>
      <c r="M18" s="66">
        <f>EXP(-((1-EXP(-alpha*$B$1))/alpha*Intermediates!F18-(1-EXP(-alpha*$B$1))/alpha*(1-EXP(-alpha*$B$1))/alpha*Intermediates!J18+L18)/$B$1)-1</f>
        <v>-1.248201286588424E-3</v>
      </c>
      <c r="N18" s="46">
        <f>EXP(-((1-EXP(-alpha*$B$1))/alpha*Intermediates!G18-(1-EXP(-alpha*$B$1))/alpha*(1-EXP(-alpha*$B$1))/alpha*Intermediates!J18+L18)/$B$1)-1</f>
        <v>2.4388820106704401E-3</v>
      </c>
      <c r="O18" s="60">
        <f>VLOOKUP((A18+1)&amp;"_"&amp;B18,scenarios!A:Q,8,0)/100</f>
        <v>0</v>
      </c>
      <c r="P18" s="55">
        <f>VLOOKUP((A18+TT_Scen/2+1)&amp;"_"&amp;B18,scenarios!A:Q,8,0)/100</f>
        <v>0</v>
      </c>
      <c r="Q18" s="37">
        <f t="shared" si="2"/>
        <v>3.6870832972588641E-3</v>
      </c>
    </row>
    <row r="19" spans="1:17" x14ac:dyDescent="0.25">
      <c r="A19" s="21">
        <f t="shared" si="0"/>
        <v>4</v>
      </c>
      <c r="B19" s="22">
        <v>10</v>
      </c>
      <c r="D19" s="66">
        <f>YC!F12</f>
        <v>4.1656266669999999E-4</v>
      </c>
      <c r="E19" s="34">
        <f t="shared" si="1"/>
        <v>4.998760320000001E-4</v>
      </c>
      <c r="F19" s="66">
        <f>E19+$B$2*$B$2/delta*Intermediates!J19-$B$2/delta*Intermediates!F19</f>
        <v>-3.8649942225124374E-3</v>
      </c>
      <c r="G19" s="46">
        <f>E19+$B$2*$B$2/delta*Intermediates!J19-$B$2/delta*Intermediates!G19</f>
        <v>4.9385041308219807E-3</v>
      </c>
      <c r="H19" s="60">
        <f>VLOOKUP((A19+1)&amp;"_"&amp;B19,scenarios!A:F,4,0)/100</f>
        <v>-3.8649999999999999E-3</v>
      </c>
      <c r="I19" s="55">
        <f>VLOOKUP((A19+TT_Scen/2+1)&amp;"_"&amp;B19,scenarios!A:F,4,0)/100</f>
        <v>4.9385000000000002E-3</v>
      </c>
      <c r="J19" s="37">
        <f t="shared" si="3"/>
        <v>9.9083095430642365E-9</v>
      </c>
      <c r="K19" s="8"/>
      <c r="L19" s="72">
        <f>LN(VLOOKUP((B19+12*$B$1)/12,YC!A:E,5,0)/VLOOKUP(B19/12,YC!A:E,5,0))</f>
        <v>-9.9999118863347601E-4</v>
      </c>
      <c r="M19" s="66">
        <f>EXP(-((1-EXP(-alpha*$B$1))/alpha*Intermediates!F19-(1-EXP(-alpha*$B$1))/alpha*(1-EXP(-alpha*$B$1))/alpha*Intermediates!J19+L19)/$B$1)-1</f>
        <v>-3.6240215686145216E-3</v>
      </c>
      <c r="N19" s="46">
        <f>EXP(-((1-EXP(-alpha*$B$1))/alpha*Intermediates!G19-(1-EXP(-alpha*$B$1))/alpha*(1-EXP(-alpha*$B$1))/alpha*Intermediates!J19+L19)/$B$1)-1</f>
        <v>4.8558199723280904E-3</v>
      </c>
      <c r="O19" s="60">
        <f>VLOOKUP((A19+1)&amp;"_"&amp;B19,scenarios!A:Q,8,0)/100</f>
        <v>0</v>
      </c>
      <c r="P19" s="55">
        <f>VLOOKUP((A19+TT_Scen/2+1)&amp;"_"&amp;B19,scenarios!A:Q,8,0)/100</f>
        <v>0</v>
      </c>
      <c r="Q19" s="37">
        <f>ABS(O19-M19)+ABS(P19-N19)</f>
        <v>8.479841540942612E-3</v>
      </c>
    </row>
    <row r="20" spans="1:17" x14ac:dyDescent="0.25">
      <c r="A20" s="21">
        <f t="shared" si="0"/>
        <v>4</v>
      </c>
      <c r="B20" s="22">
        <v>11</v>
      </c>
      <c r="D20" s="66">
        <f>YC!F13</f>
        <v>4.582190027E-4</v>
      </c>
      <c r="E20" s="34">
        <f t="shared" si="1"/>
        <v>5.0062209240000046E-4</v>
      </c>
      <c r="F20" s="66">
        <f>E20+$B$2*$B$2/delta*Intermediates!J20-$B$2/delta*Intermediates!F20</f>
        <v>-5.0093691592394242E-3</v>
      </c>
      <c r="G20" s="46">
        <f>E20+$B$2*$B$2/delta*Intermediates!J20-$B$2/delta*Intermediates!G20</f>
        <v>6.0988311259809122E-3</v>
      </c>
      <c r="H20" s="60">
        <f>VLOOKUP((A20+1)&amp;"_"&amp;B20,scenarios!A:F,4,0)/100</f>
        <v>-5.0094000000000007E-3</v>
      </c>
      <c r="I20" s="55">
        <f>VLOOKUP((A20+TT_Scen/2+1)&amp;"_"&amp;B20,scenarios!A:F,4,0)/100</f>
        <v>6.0987999999999997E-3</v>
      </c>
      <c r="J20" s="37">
        <f t="shared" si="3"/>
        <v>6.1966741488929389E-8</v>
      </c>
      <c r="K20" s="8"/>
      <c r="L20" s="72">
        <f>LN(VLOOKUP((B20+12*$B$1)/12,YC!A:E,5,0)/VLOOKUP(B20/12,YC!A:E,5,0))</f>
        <v>-9.9997127654025933E-4</v>
      </c>
      <c r="M20" s="66">
        <f>EXP(-((1-EXP(-alpha*$B$1))/alpha*Intermediates!F20-(1-EXP(-alpha*$B$1))/alpha*(1-EXP(-alpha*$B$1))/alpha*Intermediates!J20+L20)/$B$1)-1</f>
        <v>-4.7149467725425831E-3</v>
      </c>
      <c r="N20" s="46">
        <f>EXP(-((1-EXP(-alpha*$B$1))/alpha*Intermediates!G20-(1-EXP(-alpha*$B$1))/alpha*(1-EXP(-alpha*$B$1))/alpha*Intermediates!J20+L20)/$B$1)-1</f>
        <v>5.9850321162944198E-3</v>
      </c>
      <c r="O20" s="60">
        <f>VLOOKUP((A20+1)&amp;"_"&amp;B20,scenarios!A:Q,8,0)/100</f>
        <v>0</v>
      </c>
      <c r="P20" s="55">
        <f>VLOOKUP((A20+TT_Scen/2+1)&amp;"_"&amp;B20,scenarios!A:Q,8,0)/100</f>
        <v>0</v>
      </c>
      <c r="Q20" s="37">
        <f t="shared" si="2"/>
        <v>1.0699978888837003E-2</v>
      </c>
    </row>
    <row r="21" spans="1:17" x14ac:dyDescent="0.25">
      <c r="A21" s="21">
        <f t="shared" si="0"/>
        <v>4</v>
      </c>
      <c r="B21" s="22">
        <v>12</v>
      </c>
      <c r="D21" s="66">
        <f>YC!F14</f>
        <v>4.9993751040000004E-4</v>
      </c>
      <c r="E21" s="34">
        <f t="shared" si="1"/>
        <v>5.0057407799999898E-4</v>
      </c>
      <c r="F21" s="66">
        <f>E21+$B$2*$B$2/delta*Intermediates!J21-$B$2/delta*Intermediates!F21</f>
        <v>-2.9530134560133985E-3</v>
      </c>
      <c r="G21" s="46">
        <f>E21+$B$2*$B$2/delta*Intermediates!J21-$B$2/delta*Intermediates!G21</f>
        <v>4.0580754620512891E-3</v>
      </c>
      <c r="H21" s="60">
        <f>VLOOKUP((A21+1)&amp;"_"&amp;B21,scenarios!A:F,4,0)/100</f>
        <v>-2.9529999999999999E-3</v>
      </c>
      <c r="I21" s="55">
        <f>VLOOKUP((A21+TT_Scen/2+1)&amp;"_"&amp;B21,scenarios!A:F,4,0)/100</f>
        <v>4.0581000000000002E-3</v>
      </c>
      <c r="J21" s="37">
        <f t="shared" si="3"/>
        <v>3.7993962109707929E-8</v>
      </c>
      <c r="K21" s="8"/>
      <c r="L21" s="72">
        <f>LN(VLOOKUP((B21+12*$B$1)/12,YC!A:E,5,0)/VLOOKUP(B21/12,YC!A:E,5,0))</f>
        <v>-9.9987500882140249E-4</v>
      </c>
      <c r="M21" s="66">
        <f>EXP(-((1-EXP(-alpha*$B$1))/alpha*Intermediates!F21-(1-EXP(-alpha*$B$1))/alpha*(1-EXP(-alpha*$B$1))/alpha*Intermediates!J21+L21)/$B$1)-1</f>
        <v>-2.735981975439894E-3</v>
      </c>
      <c r="N21" s="46">
        <f>EXP(-((1-EXP(-alpha*$B$1))/alpha*Intermediates!G21-(1-EXP(-alpha*$B$1))/alpha*(1-EXP(-alpha*$B$1))/alpha*Intermediates!J21+L21)/$B$1)-1</f>
        <v>4.0175299561755473E-3</v>
      </c>
      <c r="O21" s="60">
        <f>VLOOKUP((A21+1)&amp;"_"&amp;B21,scenarios!A:Q,8,0)/100</f>
        <v>0</v>
      </c>
      <c r="P21" s="55">
        <f>VLOOKUP((A21+TT_Scen/2+1)&amp;"_"&amp;B21,scenarios!A:Q,8,0)/100</f>
        <v>0</v>
      </c>
      <c r="Q21" s="37">
        <f t="shared" si="2"/>
        <v>6.7535119316154413E-3</v>
      </c>
    </row>
    <row r="22" spans="1:17" x14ac:dyDescent="0.25">
      <c r="A22" s="21">
        <f t="shared" si="0"/>
        <v>4</v>
      </c>
      <c r="B22" s="22">
        <v>13</v>
      </c>
      <c r="D22" s="66">
        <f>YC!F15</f>
        <v>5.4165201689999995E-4</v>
      </c>
      <c r="E22" s="34">
        <f t="shared" si="1"/>
        <v>5.0023385280000042E-4</v>
      </c>
      <c r="F22" s="66">
        <f>E22+$B$2*$B$2/delta*Intermediates!J22-$B$2/delta*Intermediates!F22</f>
        <v>1.164231329675353E-4</v>
      </c>
      <c r="G22" s="46">
        <f>E22+$B$2*$B$2/delta*Intermediates!J22-$B$2/delta*Intermediates!G22</f>
        <v>1.0048779744649327E-3</v>
      </c>
      <c r="H22" s="60">
        <f>VLOOKUP((A22+1)&amp;"_"&amp;B22,scenarios!A:F,4,0)/100</f>
        <v>1.1642E-4</v>
      </c>
      <c r="I22" s="55">
        <f>VLOOKUP((A22+TT_Scen/2+1)&amp;"_"&amp;B22,scenarios!A:F,4,0)/100</f>
        <v>1.0049E-3</v>
      </c>
      <c r="J22" s="37">
        <f t="shared" si="3"/>
        <v>2.5158502602550242E-8</v>
      </c>
      <c r="K22" s="8"/>
      <c r="L22" s="72">
        <f>LN(VLOOKUP((B22+12*$B$1)/12,YC!A:E,5,0)/VLOOKUP(B22/12,YC!A:E,5,0))</f>
        <v>-9.9976680881705676E-4</v>
      </c>
      <c r="M22" s="66">
        <f>EXP(-((1-EXP(-alpha*$B$1))/alpha*Intermediates!F22-(1-EXP(-alpha*$B$1))/alpha*(1-EXP(-alpha*$B$1))/alpha*Intermediates!J22+L22)/$B$1)-1</f>
        <v>2.2212924287567937E-4</v>
      </c>
      <c r="N22" s="46">
        <f>EXP(-((1-EXP(-alpha*$B$1))/alpha*Intermediates!G22-(1-EXP(-alpha*$B$1))/alpha*(1-EXP(-alpha*$B$1))/alpha*Intermediates!J22+L22)/$B$1)-1</f>
        <v>1.0779546970955955E-3</v>
      </c>
      <c r="O22" s="60">
        <f>VLOOKUP((A22+1)&amp;"_"&amp;B22,scenarios!A:Q,8,0)/100</f>
        <v>0</v>
      </c>
      <c r="P22" s="55">
        <f>VLOOKUP((A22+TT_Scen/2+1)&amp;"_"&amp;B22,scenarios!A:Q,8,0)/100</f>
        <v>0</v>
      </c>
      <c r="Q22" s="37">
        <f t="shared" si="2"/>
        <v>1.3000839399712749E-3</v>
      </c>
    </row>
    <row r="23" spans="1:17" x14ac:dyDescent="0.25">
      <c r="A23" s="21">
        <f t="shared" si="0"/>
        <v>4</v>
      </c>
      <c r="B23" s="22">
        <v>14</v>
      </c>
      <c r="D23" s="66">
        <f>YC!F16</f>
        <v>5.8333817129999999E-4</v>
      </c>
      <c r="E23" s="34">
        <f t="shared" si="1"/>
        <v>4.9992629040000042E-4</v>
      </c>
      <c r="F23" s="66">
        <f>E23+$B$2*$B$2/delta*Intermediates!J23-$B$2/delta*Intermediates!F23</f>
        <v>4.3988126929408724E-3</v>
      </c>
      <c r="G23" s="46">
        <f>E23+$B$2*$B$2/delta*Intermediates!J23-$B$2/delta*Intermediates!G23</f>
        <v>-3.2599962227975112E-3</v>
      </c>
      <c r="H23" s="60">
        <f>VLOOKUP((A23+1)&amp;"_"&amp;B23,scenarios!A:F,4,0)/100</f>
        <v>4.3987999999999996E-3</v>
      </c>
      <c r="I23" s="55">
        <f>VLOOKUP((A23+TT_Scen/2+1)&amp;"_"&amp;B23,scenarios!A:F,4,0)/100</f>
        <v>-3.2600000000000003E-3</v>
      </c>
      <c r="J23" s="37">
        <f t="shared" si="3"/>
        <v>1.6470143361993483E-8</v>
      </c>
      <c r="K23" s="8"/>
      <c r="L23" s="72">
        <f>LN(VLOOKUP((B23+12*$B$1)/12,YC!A:E,5,0)/VLOOKUP(B23/12,YC!A:E,5,0))</f>
        <v>-9.9967429474748259E-4</v>
      </c>
      <c r="M23" s="66">
        <f>EXP(-((1-EXP(-alpha*$B$1))/alpha*Intermediates!F23-(1-EXP(-alpha*$B$1))/alpha*(1-EXP(-alpha*$B$1))/alpha*Intermediates!J23+L23)/$B$1)-1</f>
        <v>4.361000878401633E-3</v>
      </c>
      <c r="N23" s="46">
        <f>EXP(-((1-EXP(-alpha*$B$1))/alpha*Intermediates!G23-(1-EXP(-alpha*$B$1))/alpha*(1-EXP(-alpha*$B$1))/alpha*Intermediates!J23+L23)/$B$1)-1</f>
        <v>-3.0166608411352769E-3</v>
      </c>
      <c r="O23" s="60">
        <f>VLOOKUP((A23+1)&amp;"_"&amp;B23,scenarios!A:Q,8,0)/100</f>
        <v>0</v>
      </c>
      <c r="P23" s="55">
        <f>VLOOKUP((A23+TT_Scen/2+1)&amp;"_"&amp;B23,scenarios!A:Q,8,0)/100</f>
        <v>0</v>
      </c>
      <c r="Q23" s="37">
        <f t="shared" si="2"/>
        <v>7.3776617195369099E-3</v>
      </c>
    </row>
    <row r="24" spans="1:17" x14ac:dyDescent="0.25">
      <c r="A24" s="21">
        <f t="shared" si="0"/>
        <v>4</v>
      </c>
      <c r="B24" s="22">
        <v>15</v>
      </c>
      <c r="D24" s="66">
        <f>YC!F17</f>
        <v>6.2499869550000002E-4</v>
      </c>
      <c r="E24" s="34">
        <f t="shared" si="1"/>
        <v>4.9968513479999943E-4</v>
      </c>
      <c r="F24" s="66">
        <f>E24+$B$2*$B$2/delta*Intermediates!J24-$B$2/delta*Intermediates!F24</f>
        <v>9.6216798117931932E-4</v>
      </c>
      <c r="G24" s="46">
        <f>E24+$B$2*$B$2/delta*Intermediates!J24-$B$2/delta*Intermediates!G24</f>
        <v>1.9549515108837571E-4</v>
      </c>
      <c r="H24" s="60">
        <f>VLOOKUP((A24+1)&amp;"_"&amp;B24,scenarios!A:F,4,0)/100</f>
        <v>9.6216999999999993E-4</v>
      </c>
      <c r="I24" s="55">
        <f>VLOOKUP((A24+TT_Scen/2+1)&amp;"_"&amp;B24,scenarios!A:F,4,0)/100</f>
        <v>1.9550000000000001E-4</v>
      </c>
      <c r="J24" s="37">
        <f t="shared" si="3"/>
        <v>6.8677323049142185E-9</v>
      </c>
      <c r="K24" s="8"/>
      <c r="L24" s="72">
        <f>LN(VLOOKUP((B24+12*$B$1)/12,YC!A:E,5,0)/VLOOKUP(B24/12,YC!A:E,5,0))</f>
        <v>-9.9960047585812093E-4</v>
      </c>
      <c r="M24" s="66">
        <f>EXP(-((1-EXP(-alpha*$B$1))/alpha*Intermediates!F24-(1-EXP(-alpha*$B$1))/alpha*(1-EXP(-alpha*$B$1))/alpha*Intermediates!J24+L24)/$B$1)-1</f>
        <v>1.0506709970370398E-3</v>
      </c>
      <c r="N24" s="46">
        <f>EXP(-((1-EXP(-alpha*$B$1))/alpha*Intermediates!G24-(1-EXP(-alpha*$B$1))/alpha*(1-EXP(-alpha*$B$1))/alpha*Intermediates!J24+L24)/$B$1)-1</f>
        <v>3.1213183288647528E-4</v>
      </c>
      <c r="O24" s="60">
        <f>VLOOKUP((A24+1)&amp;"_"&amp;B24,scenarios!A:Q,8,0)/100</f>
        <v>0</v>
      </c>
      <c r="P24" s="55">
        <f>VLOOKUP((A24+TT_Scen/2+1)&amp;"_"&amp;B24,scenarios!A:Q,8,0)/100</f>
        <v>0</v>
      </c>
      <c r="Q24" s="37">
        <f t="shared" si="2"/>
        <v>1.3628028299235151E-3</v>
      </c>
    </row>
    <row r="25" spans="1:17" x14ac:dyDescent="0.25">
      <c r="A25" s="21">
        <f t="shared" si="0"/>
        <v>4</v>
      </c>
      <c r="B25" s="22">
        <v>16</v>
      </c>
      <c r="D25" s="66">
        <f>YC!F18</f>
        <v>6.6663912339999997E-4</v>
      </c>
      <c r="E25" s="34">
        <f t="shared" si="1"/>
        <v>4.995441384E-4</v>
      </c>
      <c r="F25" s="66">
        <f>E25+$B$2*$B$2/delta*Intermediates!J25-$B$2/delta*Intermediates!F25</f>
        <v>9.1814441309695299E-4</v>
      </c>
      <c r="G25" s="46">
        <f>E25+$B$2*$B$2/delta*Intermediates!J25-$B$2/delta*Intermediates!G25</f>
        <v>2.5975183298400254E-4</v>
      </c>
      <c r="H25" s="60">
        <f>VLOOKUP((A25+1)&amp;"_"&amp;B25,scenarios!A:F,4,0)/100</f>
        <v>9.1814000000000002E-4</v>
      </c>
      <c r="I25" s="55">
        <f>VLOOKUP((A25+TT_Scen/2+1)&amp;"_"&amp;B25,scenarios!A:F,4,0)/100</f>
        <v>2.5975E-4</v>
      </c>
      <c r="J25" s="37">
        <f t="shared" si="3"/>
        <v>6.2460809555119415E-9</v>
      </c>
      <c r="K25" s="8"/>
      <c r="L25" s="72">
        <f>LN(VLOOKUP((B25+12*$B$1)/12,YC!A:E,5,0)/VLOOKUP(B25/12,YC!A:E,5,0))</f>
        <v>-9.9954546045815328E-4</v>
      </c>
      <c r="M25" s="66">
        <f>EXP(-((1-EXP(-alpha*$B$1))/alpha*Intermediates!F25-(1-EXP(-alpha*$B$1))/alpha*(1-EXP(-alpha*$B$1))/alpha*Intermediates!J25+L25)/$B$1)-1</f>
        <v>1.0150039055027982E-3</v>
      </c>
      <c r="N25" s="46">
        <f>EXP(-((1-EXP(-alpha*$B$1))/alpha*Intermediates!G25-(1-EXP(-alpha*$B$1))/alpha*(1-EXP(-alpha*$B$1))/alpha*Intermediates!J25+L25)/$B$1)-1</f>
        <v>3.8076110862550472E-4</v>
      </c>
      <c r="O25" s="60">
        <f>VLOOKUP((A25+1)&amp;"_"&amp;B25,scenarios!A:Q,8,0)/100</f>
        <v>0</v>
      </c>
      <c r="P25" s="55">
        <f>VLOOKUP((A25+TT_Scen/2+1)&amp;"_"&amp;B25,scenarios!A:Q,8,0)/100</f>
        <v>0</v>
      </c>
      <c r="Q25" s="37">
        <f t="shared" si="2"/>
        <v>1.3957650141283029E-3</v>
      </c>
    </row>
    <row r="26" spans="1:17" x14ac:dyDescent="0.25">
      <c r="A26" s="21">
        <f t="shared" si="0"/>
        <v>4</v>
      </c>
      <c r="B26" s="22">
        <v>17</v>
      </c>
      <c r="D26" s="66">
        <f>YC!F19</f>
        <v>7.0826780159999997E-4</v>
      </c>
      <c r="E26" s="34">
        <f t="shared" si="1"/>
        <v>4.9953704400000024E-4</v>
      </c>
      <c r="F26" s="66">
        <f>E26+$B$2*$B$2/delta*Intermediates!J26-$B$2/delta*Intermediates!F26</f>
        <v>-2.1020357670123169E-3</v>
      </c>
      <c r="G26" s="46">
        <f>E26+$B$2*$B$2/delta*Intermediates!J26-$B$2/delta*Intermediates!G26</f>
        <v>3.3016068083534947E-3</v>
      </c>
      <c r="H26" s="60">
        <f>VLOOKUP((A26+1)&amp;"_"&amp;B26,scenarios!A:F,4,0)/100</f>
        <v>-2.1020000000000001E-3</v>
      </c>
      <c r="I26" s="55">
        <f>VLOOKUP((A26+TT_Scen/2+1)&amp;"_"&amp;B26,scenarios!A:F,4,0)/100</f>
        <v>3.3016E-3</v>
      </c>
      <c r="J26" s="37">
        <f t="shared" si="3"/>
        <v>4.2575365811429317E-8</v>
      </c>
      <c r="K26" s="8"/>
      <c r="L26" s="72">
        <f>LN(VLOOKUP((B26+12*$B$1)/12,YC!A:E,5,0)/VLOOKUP(B26/12,YC!A:E,5,0))</f>
        <v>-9.995079567812642E-4</v>
      </c>
      <c r="M26" s="66">
        <f>EXP(-((1-EXP(-alpha*$B$1))/alpha*Intermediates!F26-(1-EXP(-alpha*$B$1))/alpha*(1-EXP(-alpha*$B$1))/alpha*Intermediates!J26+L26)/$B$1)-1</f>
        <v>-1.8845195930083936E-3</v>
      </c>
      <c r="N26" s="46">
        <f>EXP(-((1-EXP(-alpha*$B$1))/alpha*Intermediates!G26-(1-EXP(-alpha*$B$1))/alpha*(1-EXP(-alpha*$B$1))/alpha*Intermediates!J26+L26)/$B$1)-1</f>
        <v>3.3210122021072319E-3</v>
      </c>
      <c r="O26" s="60">
        <f>VLOOKUP((A26+1)&amp;"_"&amp;B26,scenarios!A:Q,8,0)/100</f>
        <v>0</v>
      </c>
      <c r="P26" s="55">
        <f>VLOOKUP((A26+TT_Scen/2+1)&amp;"_"&amp;B26,scenarios!A:Q,8,0)/100</f>
        <v>0</v>
      </c>
      <c r="Q26" s="37">
        <f t="shared" si="2"/>
        <v>5.2055317951156255E-3</v>
      </c>
    </row>
    <row r="27" spans="1:17" x14ac:dyDescent="0.25">
      <c r="A27" s="21">
        <f t="shared" si="0"/>
        <v>4</v>
      </c>
      <c r="B27" s="22">
        <v>18</v>
      </c>
      <c r="D27" s="66">
        <f>YC!F20</f>
        <v>7.4989588859999999E-4</v>
      </c>
      <c r="E27" s="34">
        <f t="shared" si="1"/>
        <v>4.9966434239999977E-4</v>
      </c>
      <c r="F27" s="66">
        <f>E27+$B$2*$B$2/delta*Intermediates!J27-$B$2/delta*Intermediates!F27</f>
        <v>-9.0525535239377507E-4</v>
      </c>
      <c r="G27" s="46">
        <f>E27+$B$2*$B$2/delta*Intermediates!J27-$B$2/delta*Intermediates!G27</f>
        <v>2.1279316921917189E-3</v>
      </c>
      <c r="H27" s="60">
        <f>VLOOKUP((A27+1)&amp;"_"&amp;B27,scenarios!A:F,4,0)/100</f>
        <v>-9.0525999999999996E-4</v>
      </c>
      <c r="I27" s="55">
        <f>VLOOKUP((A27+TT_Scen/2+1)&amp;"_"&amp;B27,scenarios!A:F,4,0)/100</f>
        <v>2.1279000000000003E-3</v>
      </c>
      <c r="J27" s="37">
        <f t="shared" si="3"/>
        <v>3.6339797943496684E-8</v>
      </c>
      <c r="K27" s="8"/>
      <c r="L27" s="72">
        <f>LN(VLOOKUP((B27+12*$B$1)/12,YC!A:E,5,0)/VLOOKUP(B27/12,YC!A:E,5,0))</f>
        <v>-9.9948367089348423E-4</v>
      </c>
      <c r="M27" s="66">
        <f>EXP(-((1-EXP(-alpha*$B$1))/alpha*Intermediates!F27-(1-EXP(-alpha*$B$1))/alpha*(1-EXP(-alpha*$B$1))/alpha*Intermediates!J27+L27)/$B$1)-1</f>
        <v>-7.2753605827036161E-4</v>
      </c>
      <c r="N27" s="46">
        <f>EXP(-((1-EXP(-alpha*$B$1))/alpha*Intermediates!G27-(1-EXP(-alpha*$B$1))/alpha*(1-EXP(-alpha*$B$1))/alpha*Intermediates!J27+L27)/$B$1)-1</f>
        <v>2.1944959086803717E-3</v>
      </c>
      <c r="O27" s="60">
        <f>VLOOKUP((A27+1)&amp;"_"&amp;B27,scenarios!A:Q,8,0)/100</f>
        <v>0</v>
      </c>
      <c r="P27" s="55">
        <f>VLOOKUP((A27+TT_Scen/2+1)&amp;"_"&amp;B27,scenarios!A:Q,8,0)/100</f>
        <v>0</v>
      </c>
      <c r="Q27" s="37">
        <f t="shared" si="2"/>
        <v>2.9220319669507333E-3</v>
      </c>
    </row>
    <row r="28" spans="1:17" x14ac:dyDescent="0.25">
      <c r="A28" s="21">
        <f t="shared" si="0"/>
        <v>4</v>
      </c>
      <c r="B28" s="22">
        <v>19</v>
      </c>
      <c r="D28" s="66">
        <f>YC!F21</f>
        <v>7.9153458379999998E-4</v>
      </c>
      <c r="E28" s="34">
        <f t="shared" si="1"/>
        <v>4.9981274040000008E-4</v>
      </c>
      <c r="F28" s="66">
        <f>E28+$B$2*$B$2/delta*Intermediates!J28-$B$2/delta*Intermediates!F28</f>
        <v>-7.4732883150313816E-4</v>
      </c>
      <c r="G28" s="46">
        <f>E28+$B$2*$B$2/delta*Intermediates!J28-$B$2/delta*Intermediates!G28</f>
        <v>1.9943023220092633E-3</v>
      </c>
      <c r="H28" s="60">
        <f>VLOOKUP((A28+1)&amp;"_"&amp;B28,scenarios!A:F,4,0)/100</f>
        <v>-7.4732999999999993E-4</v>
      </c>
      <c r="I28" s="55">
        <f>VLOOKUP((A28+TT_Scen/2+1)&amp;"_"&amp;B28,scenarios!A:F,4,0)/100</f>
        <v>1.9943000000000001E-3</v>
      </c>
      <c r="J28" s="37">
        <f t="shared" si="3"/>
        <v>3.4905061250221914E-9</v>
      </c>
      <c r="K28" s="8"/>
      <c r="L28" s="72">
        <f>LN(VLOOKUP((B28+12*$B$1)/12,YC!A:E,5,0)/VLOOKUP(B28/12,YC!A:E,5,0))</f>
        <v>-9.9946950989605659E-4</v>
      </c>
      <c r="M28" s="66">
        <f>EXP(-((1-EXP(-alpha*$B$1))/alpha*Intermediates!F28-(1-EXP(-alpha*$B$1))/alpha*(1-EXP(-alpha*$B$1))/alpha*Intermediates!J28+L28)/$B$1)-1</f>
        <v>-5.6925178907440976E-4</v>
      </c>
      <c r="N28" s="46">
        <f>EXP(-((1-EXP(-alpha*$B$1))/alpha*Intermediates!G28-(1-EXP(-alpha*$B$1))/alpha*(1-EXP(-alpha*$B$1))/alpha*Intermediates!J28+L28)/$B$1)-1</f>
        <v>2.0719562434303729E-3</v>
      </c>
      <c r="O28" s="60">
        <f>VLOOKUP((A28+1)&amp;"_"&amp;B28,scenarios!A:Q,8,0)/100</f>
        <v>0</v>
      </c>
      <c r="P28" s="55">
        <f>VLOOKUP((A28+TT_Scen/2+1)&amp;"_"&amp;B28,scenarios!A:Q,8,0)/100</f>
        <v>0</v>
      </c>
      <c r="Q28" s="37">
        <f t="shared" si="2"/>
        <v>2.6412080325047826E-3</v>
      </c>
    </row>
    <row r="29" spans="1:17" x14ac:dyDescent="0.25">
      <c r="A29" s="21">
        <f t="shared" si="0"/>
        <v>4</v>
      </c>
      <c r="B29" s="22">
        <v>20</v>
      </c>
      <c r="D29" s="66">
        <f>YC!F22</f>
        <v>8.3318564549999998E-4</v>
      </c>
      <c r="E29" s="34">
        <f t="shared" si="1"/>
        <v>4.9994421600000087E-4</v>
      </c>
      <c r="F29" s="66">
        <f>E29+$B$2*$B$2/delta*Intermediates!J29-$B$2/delta*Intermediates!F29</f>
        <v>8.6548296174241454E-4</v>
      </c>
      <c r="G29" s="46">
        <f>E29+$B$2*$B$2/delta*Intermediates!J29-$B$2/delta*Intermediates!G29</f>
        <v>4.0689151780191998E-4</v>
      </c>
      <c r="H29" s="60">
        <f>VLOOKUP((A29+1)&amp;"_"&amp;B29,scenarios!A:F,4,0)/100</f>
        <v>8.6547999999999996E-4</v>
      </c>
      <c r="I29" s="55">
        <f>VLOOKUP((A29+TT_Scen/2+1)&amp;"_"&amp;B29,scenarios!A:F,4,0)/100</f>
        <v>4.0689000000000003E-4</v>
      </c>
      <c r="J29" s="37">
        <f t="shared" si="3"/>
        <v>4.4795443345348532E-9</v>
      </c>
      <c r="K29" s="8"/>
      <c r="L29" s="72">
        <f>LN(VLOOKUP((B29+12*$B$1)/12,YC!A:E,5,0)/VLOOKUP(B29/12,YC!A:E,5,0))</f>
        <v>-9.9947198877758047E-4</v>
      </c>
      <c r="M29" s="66">
        <f>EXP(-((1-EXP(-alpha*$B$1))/alpha*Intermediates!F29-(1-EXP(-alpha*$B$1))/alpha*(1-EXP(-alpha*$B$1))/alpha*Intermediates!J29+L29)/$B$1)-1</f>
        <v>9.8998700433883258E-4</v>
      </c>
      <c r="N29" s="46">
        <f>EXP(-((1-EXP(-alpha*$B$1))/alpha*Intermediates!G29-(1-EXP(-alpha*$B$1))/alpha*(1-EXP(-alpha*$B$1))/alpha*Intermediates!J29+L29)/$B$1)-1</f>
        <v>5.4818521381894136E-4</v>
      </c>
      <c r="O29" s="60">
        <f>VLOOKUP((A29+1)&amp;"_"&amp;B29,scenarios!A:Q,8,0)/100</f>
        <v>0</v>
      </c>
      <c r="P29" s="55">
        <f>VLOOKUP((A29+TT_Scen/2+1)&amp;"_"&amp;B29,scenarios!A:Q,8,0)/100</f>
        <v>0</v>
      </c>
      <c r="Q29" s="37">
        <f t="shared" si="2"/>
        <v>1.5381722181577739E-3</v>
      </c>
    </row>
    <row r="30" spans="1:17" x14ac:dyDescent="0.25">
      <c r="A30" s="21">
        <f t="shared" si="0"/>
        <v>4</v>
      </c>
      <c r="B30" s="22">
        <v>21</v>
      </c>
      <c r="D30" s="66">
        <f>YC!F23</f>
        <v>8.7484766350000005E-4</v>
      </c>
      <c r="E30" s="34">
        <f t="shared" si="1"/>
        <v>5.0005050599999899E-4</v>
      </c>
      <c r="F30" s="66">
        <f>E30+$B$2*$B$2/delta*Intermediates!J30-$B$2/delta*Intermediates!F30</f>
        <v>1.8132329025643888E-3</v>
      </c>
      <c r="G30" s="46">
        <f>E30+$B$2*$B$2/delta*Intermediates!J30-$B$2/delta*Intermediates!G30</f>
        <v>-5.143819980263127E-4</v>
      </c>
      <c r="H30" s="60">
        <f>VLOOKUP((A30+1)&amp;"_"&amp;B30,scenarios!A:F,4,0)/100</f>
        <v>1.8132000000000001E-3</v>
      </c>
      <c r="I30" s="55">
        <f>VLOOKUP((A30+TT_Scen/2+1)&amp;"_"&amp;B30,scenarios!A:F,4,0)/100</f>
        <v>-5.1437999999999994E-4</v>
      </c>
      <c r="J30" s="37">
        <f t="shared" si="3"/>
        <v>3.4900590701507708E-8</v>
      </c>
      <c r="K30" s="8"/>
      <c r="L30" s="72">
        <f>LN(VLOOKUP((B30+12*$B$1)/12,YC!A:E,5,0)/VLOOKUP(B30/12,YC!A:E,5,0))</f>
        <v>-9.9950152782830913E-4</v>
      </c>
      <c r="M30" s="66">
        <f>EXP(-((1-EXP(-alpha*$B$1))/alpha*Intermediates!F30-(1-EXP(-alpha*$B$1))/alpha*(1-EXP(-alpha*$B$1))/alpha*Intermediates!J30+L30)/$B$1)-1</f>
        <v>1.9100043426023561E-3</v>
      </c>
      <c r="N30" s="46">
        <f>EXP(-((1-EXP(-alpha*$B$1))/alpha*Intermediates!G30-(1-EXP(-alpha*$B$1))/alpha*(1-EXP(-alpha*$B$1))/alpha*Intermediates!J30+L30)/$B$1)-1</f>
        <v>-3.3243666070192912E-4</v>
      </c>
      <c r="O30" s="60">
        <f>VLOOKUP((A30+1)&amp;"_"&amp;B30,scenarios!A:Q,8,0)/100</f>
        <v>0</v>
      </c>
      <c r="P30" s="55">
        <f>VLOOKUP((A30+TT_Scen/2+1)&amp;"_"&amp;B30,scenarios!A:Q,8,0)/100</f>
        <v>0</v>
      </c>
      <c r="Q30" s="37">
        <f t="shared" si="2"/>
        <v>2.2424410033042852E-3</v>
      </c>
    </row>
    <row r="31" spans="1:17" x14ac:dyDescent="0.25">
      <c r="A31" s="21">
        <f t="shared" si="0"/>
        <v>4</v>
      </c>
      <c r="B31" s="22">
        <v>22</v>
      </c>
      <c r="D31" s="66">
        <f>YC!F24</f>
        <v>9.1651853899999997E-4</v>
      </c>
      <c r="E31" s="34">
        <f t="shared" si="1"/>
        <v>5.0012334480000094E-4</v>
      </c>
      <c r="F31" s="66">
        <f>E31+$B$2*$B$2/delta*Intermediates!J31-$B$2/delta*Intermediates!F31</f>
        <v>7.7131674054342863E-4</v>
      </c>
      <c r="G31" s="46">
        <f>E31+$B$2*$B$2/delta*Intermediates!J31-$B$2/delta*Intermediates!G31</f>
        <v>5.5505771104414757E-4</v>
      </c>
      <c r="H31" s="60">
        <f>VLOOKUP((A31+1)&amp;"_"&amp;B31,scenarios!A:F,4,0)/100</f>
        <v>7.7132000000000004E-4</v>
      </c>
      <c r="I31" s="55">
        <f>VLOOKUP((A31+TT_Scen/2+1)&amp;"_"&amp;B31,scenarios!A:F,4,0)/100</f>
        <v>5.5506000000000002E-4</v>
      </c>
      <c r="J31" s="37">
        <f t="shared" si="3"/>
        <v>5.5484124238417906E-9</v>
      </c>
      <c r="K31" s="8"/>
      <c r="L31" s="72">
        <f>LN(VLOOKUP((B31+12*$B$1)/12,YC!A:E,5,0)/VLOOKUP(B31/12,YC!A:E,5,0))</f>
        <v>-9.9956965028733771E-4</v>
      </c>
      <c r="M31" s="66">
        <f>EXP(-((1-EXP(-alpha*$B$1))/alpha*Intermediates!F31-(1-EXP(-alpha*$B$1))/alpha*(1-EXP(-alpha*$B$1))/alpha*Intermediates!J31+L31)/$B$1)-1</f>
        <v>9.1194360366575467E-4</v>
      </c>
      <c r="N31" s="46">
        <f>EXP(-((1-EXP(-alpha*$B$1))/alpha*Intermediates!G31-(1-EXP(-alpha*$B$1))/alpha*(1-EXP(-alpha*$B$1))/alpha*Intermediates!J31+L31)/$B$1)-1</f>
        <v>7.0359405426811961E-4</v>
      </c>
      <c r="O31" s="60">
        <f>VLOOKUP((A31+1)&amp;"_"&amp;B31,scenarios!A:Q,8,0)/100</f>
        <v>0</v>
      </c>
      <c r="P31" s="55">
        <f>VLOOKUP((A31+TT_Scen/2+1)&amp;"_"&amp;B31,scenarios!A:Q,8,0)/100</f>
        <v>0</v>
      </c>
      <c r="Q31" s="37">
        <f t="shared" si="2"/>
        <v>1.6155376579338743E-3</v>
      </c>
    </row>
    <row r="32" spans="1:17" x14ac:dyDescent="0.25">
      <c r="A32" s="21">
        <f t="shared" si="0"/>
        <v>4</v>
      </c>
      <c r="B32" s="22">
        <v>23</v>
      </c>
      <c r="D32" s="66">
        <f>YC!F25</f>
        <v>9.5819548440000005E-4</v>
      </c>
      <c r="E32" s="34">
        <f t="shared" si="1"/>
        <v>5.0015446799999861E-4</v>
      </c>
      <c r="F32" s="66">
        <f>E32+$B$2*$B$2/delta*Intermediates!J32-$B$2/delta*Intermediates!F32</f>
        <v>3.068921742347879E-3</v>
      </c>
      <c r="G32" s="46">
        <f>E32+$B$2*$B$2/delta*Intermediates!J32-$B$2/delta*Intermediates!G32</f>
        <v>-1.7140048405477097E-3</v>
      </c>
      <c r="H32" s="60">
        <f>VLOOKUP((A32+1)&amp;"_"&amp;B32,scenarios!A:F,4,0)/100</f>
        <v>3.0688999999999998E-3</v>
      </c>
      <c r="I32" s="55">
        <f>VLOOKUP((A32+TT_Scen/2+1)&amp;"_"&amp;B32,scenarios!A:F,4,0)/100</f>
        <v>-1.714E-3</v>
      </c>
      <c r="J32" s="37">
        <f t="shared" si="3"/>
        <v>2.6582895588760092E-8</v>
      </c>
      <c r="K32" s="8"/>
      <c r="L32" s="72">
        <f>LN(VLOOKUP((B32+12*$B$1)/12,YC!A:E,5,0)/VLOOKUP(B32/12,YC!A:E,5,0))</f>
        <v>-9.996893836620147E-4</v>
      </c>
      <c r="M32" s="66">
        <f>EXP(-((1-EXP(-alpha*$B$1))/alpha*Intermediates!F32-(1-EXP(-alpha*$B$1))/alpha*(1-EXP(-alpha*$B$1))/alpha*Intermediates!J32+L32)/$B$1)-1</f>
        <v>3.1345839833727407E-3</v>
      </c>
      <c r="N32" s="46">
        <f>EXP(-((1-EXP(-alpha*$B$1))/alpha*Intermediates!G32-(1-EXP(-alpha*$B$1))/alpha*(1-EXP(-alpha*$B$1))/alpha*Intermediates!J32+L32)/$B$1)-1</f>
        <v>-1.4735080595275063E-3</v>
      </c>
      <c r="O32" s="60">
        <f>VLOOKUP((A32+1)&amp;"_"&amp;B32,scenarios!A:Q,8,0)/100</f>
        <v>0</v>
      </c>
      <c r="P32" s="55">
        <f>VLOOKUP((A32+TT_Scen/2+1)&amp;"_"&amp;B32,scenarios!A:Q,8,0)/100</f>
        <v>0</v>
      </c>
      <c r="Q32" s="37">
        <f t="shared" si="2"/>
        <v>4.608092042900247E-3</v>
      </c>
    </row>
    <row r="33" spans="1:17" x14ac:dyDescent="0.25">
      <c r="A33" s="21">
        <f t="shared" si="0"/>
        <v>4</v>
      </c>
      <c r="B33" s="22">
        <v>24</v>
      </c>
      <c r="D33" s="66">
        <f>YC!F26</f>
        <v>9.9987502339999993E-4</v>
      </c>
      <c r="E33" s="34">
        <f t="shared" si="1"/>
        <v>5.0014462320000126E-4</v>
      </c>
      <c r="F33" s="66">
        <f>E33+$B$2*$B$2/delta*Intermediates!J33-$B$2/delta*Intermediates!F33</f>
        <v>2.7631676097101157E-3</v>
      </c>
      <c r="G33" s="46">
        <f>E33+$B$2*$B$2/delta*Intermediates!J33-$B$2/delta*Intermediates!G33</f>
        <v>-1.3786994574827259E-3</v>
      </c>
      <c r="H33" s="60">
        <f>VLOOKUP((A33+1)&amp;"_"&amp;B33,scenarios!A:F,4,0)/100</f>
        <v>2.7631999999999999E-3</v>
      </c>
      <c r="I33" s="55">
        <f>VLOOKUP((A33+TT_Scen/2+1)&amp;"_"&amp;B33,scenarios!A:F,4,0)/100</f>
        <v>-1.3786999999999998E-3</v>
      </c>
      <c r="J33" s="37">
        <f t="shared" si="3"/>
        <v>3.2932807158192121E-8</v>
      </c>
      <c r="K33" s="8"/>
      <c r="L33" s="72">
        <f>LN(VLOOKUP((B33+12*$B$1)/12,YC!A:E,5,0)/VLOOKUP(B33/12,YC!A:E,5,0))</f>
        <v>-9.9987515974618189E-4</v>
      </c>
      <c r="M33" s="66">
        <f>EXP(-((1-EXP(-alpha*$B$1))/alpha*Intermediates!F33-(1-EXP(-alpha*$B$1))/alpha*(1-EXP(-alpha*$B$1))/alpha*Intermediates!J33+L33)/$B$1)-1</f>
        <v>2.8457874807650274E-3</v>
      </c>
      <c r="N33" s="46">
        <f>EXP(-((1-EXP(-alpha*$B$1))/alpha*Intermediates!G33-(1-EXP(-alpha*$B$1))/alpha*(1-EXP(-alpha*$B$1))/alpha*Intermediates!J33+L33)/$B$1)-1</f>
        <v>-1.1447596714236896E-3</v>
      </c>
      <c r="O33" s="60">
        <f>VLOOKUP((A33+1)&amp;"_"&amp;B33,scenarios!A:Q,8,0)/100</f>
        <v>0</v>
      </c>
      <c r="P33" s="55">
        <f>VLOOKUP((A33+TT_Scen/2+1)&amp;"_"&amp;B33,scenarios!A:Q,8,0)/100</f>
        <v>0</v>
      </c>
      <c r="Q33" s="37">
        <f t="shared" si="2"/>
        <v>3.990547152188717E-3</v>
      </c>
    </row>
    <row r="34" spans="1:17" x14ac:dyDescent="0.25">
      <c r="A34" s="21">
        <f t="shared" si="0"/>
        <v>4</v>
      </c>
      <c r="B34" s="22">
        <v>25</v>
      </c>
      <c r="D34" s="66">
        <f>YC!F27</f>
        <v>1.041553742E-3</v>
      </c>
      <c r="E34" s="34">
        <f t="shared" si="1"/>
        <v>5.0012444400000019E-4</v>
      </c>
      <c r="F34" s="66">
        <f>E34+$B$2*$B$2/delta*Intermediates!J34-$B$2/delta*Intermediates!F34</f>
        <v>-2.8758723052202807E-3</v>
      </c>
      <c r="G34" s="46">
        <f>E34+$B$2*$B$2/delta*Intermediates!J34-$B$2/delta*Intermediates!G34</f>
        <v>4.2909502684267756E-3</v>
      </c>
      <c r="H34" s="60">
        <f>VLOOKUP((A34+1)&amp;"_"&amp;B34,scenarios!A:F,4,0)/100</f>
        <v>-2.8759000000000002E-3</v>
      </c>
      <c r="I34" s="55">
        <f>VLOOKUP((A34+TT_Scen/2+1)&amp;"_"&amp;B34,scenarios!A:F,4,0)/100</f>
        <v>4.2909999999999997E-3</v>
      </c>
      <c r="J34" s="37">
        <f t="shared" si="3"/>
        <v>7.7426352943638088E-8</v>
      </c>
      <c r="K34" s="8"/>
      <c r="L34" s="72">
        <f>LN(VLOOKUP((B34+12*$B$1)/12,YC!A:E,5,0)/VLOOKUP(B34/12,YC!A:E,5,0))</f>
        <v>-1.0001355009020452E-3</v>
      </c>
      <c r="M34" s="66">
        <f>EXP(-((1-EXP(-alpha*$B$1))/alpha*Intermediates!F34-(1-EXP(-alpha*$B$1))/alpha*(1-EXP(-alpha*$B$1))/alpha*Intermediates!J34+L34)/$B$1)-1</f>
        <v>-2.5769367221046835E-3</v>
      </c>
      <c r="N34" s="46">
        <f>EXP(-((1-EXP(-alpha*$B$1))/alpha*Intermediates!G34-(1-EXP(-alpha*$B$1))/alpha*(1-EXP(-alpha*$B$1))/alpha*Intermediates!J34+L34)/$B$1)-1</f>
        <v>4.3282065946130821E-3</v>
      </c>
      <c r="O34" s="60">
        <f>VLOOKUP((A34+1)&amp;"_"&amp;B34,scenarios!A:Q,8,0)/100</f>
        <v>0</v>
      </c>
      <c r="P34" s="55">
        <f>VLOOKUP((A34+TT_Scen/2+1)&amp;"_"&amp;B34,scenarios!A:Q,8,0)/100</f>
        <v>0</v>
      </c>
      <c r="Q34" s="37">
        <f t="shared" si="2"/>
        <v>6.9051433167177656E-3</v>
      </c>
    </row>
    <row r="35" spans="1:17" x14ac:dyDescent="0.25">
      <c r="A35" s="21">
        <f t="shared" si="0"/>
        <v>4</v>
      </c>
      <c r="B35" s="22">
        <v>26</v>
      </c>
      <c r="D35" s="66">
        <f>YC!F28</f>
        <v>1.0832307790000001E-3</v>
      </c>
      <c r="E35" s="34">
        <f t="shared" si="1"/>
        <v>5.0010260399999899E-4</v>
      </c>
      <c r="F35" s="66">
        <f>E35+$B$2*$B$2/delta*Intermediates!J35-$B$2/delta*Intermediates!F35</f>
        <v>-1.8891335048744715E-3</v>
      </c>
      <c r="G35" s="46">
        <f>E35+$B$2*$B$2/delta*Intermediates!J35-$B$2/delta*Intermediates!G35</f>
        <v>3.3358857705811209E-3</v>
      </c>
      <c r="H35" s="60">
        <f>VLOOKUP((A35+1)&amp;"_"&amp;B35,scenarios!A:F,4,0)/100</f>
        <v>-1.8890999999999999E-3</v>
      </c>
      <c r="I35" s="55">
        <f>VLOOKUP((A35+TT_Scen/2+1)&amp;"_"&amp;B35,scenarios!A:F,4,0)/100</f>
        <v>3.3359000000000001E-3</v>
      </c>
      <c r="J35" s="37">
        <f t="shared" si="3"/>
        <v>4.7734293350931017E-8</v>
      </c>
      <c r="K35" s="8"/>
      <c r="L35" s="72">
        <f>LN(VLOOKUP((B35+12*$B$1)/12,YC!A:E,5,0)/VLOOKUP(B35/12,YC!A:E,5,0))</f>
        <v>-1.0004528791052085E-3</v>
      </c>
      <c r="M35" s="66">
        <f>EXP(-((1-EXP(-alpha*$B$1))/alpha*Intermediates!F35-(1-EXP(-alpha*$B$1))/alpha*(1-EXP(-alpha*$B$1))/alpha*Intermediates!J35+L35)/$B$1)-1</f>
        <v>-1.6226702177937202E-3</v>
      </c>
      <c r="N35" s="46">
        <f>EXP(-((1-EXP(-alpha*$B$1))/alpha*Intermediates!G35-(1-EXP(-alpha*$B$1))/alpha*(1-EXP(-alpha*$B$1))/alpha*Intermediates!J35+L35)/$B$1)-1</f>
        <v>3.411674322478353E-3</v>
      </c>
      <c r="O35" s="60">
        <f>VLOOKUP((A35+1)&amp;"_"&amp;B35,scenarios!A:Q,8,0)/100</f>
        <v>0</v>
      </c>
      <c r="P35" s="55">
        <f>VLOOKUP((A35+TT_Scen/2+1)&amp;"_"&amp;B35,scenarios!A:Q,8,0)/100</f>
        <v>0</v>
      </c>
      <c r="Q35" s="37">
        <f t="shared" si="2"/>
        <v>5.0343445402720732E-3</v>
      </c>
    </row>
    <row r="36" spans="1:17" x14ac:dyDescent="0.25">
      <c r="A36" s="21">
        <f t="shared" si="0"/>
        <v>4</v>
      </c>
      <c r="B36" s="22">
        <v>27</v>
      </c>
      <c r="D36" s="66">
        <f>YC!F29</f>
        <v>1.124905996E-3</v>
      </c>
      <c r="E36" s="34">
        <f t="shared" si="1"/>
        <v>5.0007949200000026E-4</v>
      </c>
      <c r="F36" s="66">
        <f>E36+$B$2*$B$2/delta*Intermediates!J36-$B$2/delta*Intermediates!F36</f>
        <v>2.6922489717859117E-4</v>
      </c>
      <c r="G36" s="46">
        <f>E36+$B$2*$B$2/delta*Intermediates!J36-$B$2/delta*Intermediates!G36</f>
        <v>1.2102556139009326E-3</v>
      </c>
      <c r="H36" s="60">
        <f>VLOOKUP((A36+1)&amp;"_"&amp;B36,scenarios!A:F,4,0)/100</f>
        <v>2.6922000000000003E-4</v>
      </c>
      <c r="I36" s="55">
        <f>VLOOKUP((A36+TT_Scen/2+1)&amp;"_"&amp;B36,scenarios!A:F,4,0)/100</f>
        <v>1.2103000000000001E-3</v>
      </c>
      <c r="J36" s="37">
        <f t="shared" si="3"/>
        <v>4.9283277658612908E-8</v>
      </c>
      <c r="K36" s="8"/>
      <c r="L36" s="72">
        <f>LN(VLOOKUP((B36+12*$B$1)/12,YC!A:E,5,0)/VLOOKUP(B36/12,YC!A:E,5,0))</f>
        <v>-1.000800845159485E-3</v>
      </c>
      <c r="M36" s="66">
        <f>EXP(-((1-EXP(-alpha*$B$1))/alpha*Intermediates!F36-(1-EXP(-alpha*$B$1))/alpha*(1-EXP(-alpha*$B$1))/alpha*Intermediates!J36+L36)/$B$1)-1</f>
        <v>4.6022512488308465E-4</v>
      </c>
      <c r="N36" s="46">
        <f>EXP(-((1-EXP(-alpha*$B$1))/alpha*Intermediates!G36-(1-EXP(-alpha*$B$1))/alpha*(1-EXP(-alpha*$B$1))/alpha*Intermediates!J36+L36)/$B$1)-1</f>
        <v>1.3669342802833384E-3</v>
      </c>
      <c r="O36" s="60">
        <f>VLOOKUP((A36+1)&amp;"_"&amp;B36,scenarios!A:Q,8,0)/100</f>
        <v>0</v>
      </c>
      <c r="P36" s="55">
        <f>VLOOKUP((A36+TT_Scen/2+1)&amp;"_"&amp;B36,scenarios!A:Q,8,0)/100</f>
        <v>0</v>
      </c>
      <c r="Q36" s="37">
        <f t="shared" si="2"/>
        <v>1.8271594051664231E-3</v>
      </c>
    </row>
    <row r="37" spans="1:17" x14ac:dyDescent="0.25">
      <c r="A37" s="21">
        <f t="shared" si="0"/>
        <v>4</v>
      </c>
      <c r="B37" s="22">
        <v>28</v>
      </c>
      <c r="D37" s="66">
        <f>YC!F30</f>
        <v>1.166579287E-3</v>
      </c>
      <c r="E37" s="34">
        <f t="shared" si="1"/>
        <v>5.0005546799999998E-4</v>
      </c>
      <c r="F37" s="66">
        <f>E37+$B$2*$B$2/delta*Intermediates!J37-$B$2/delta*Intermediates!F37</f>
        <v>4.3812083788670273E-3</v>
      </c>
      <c r="G37" s="46">
        <f>E37+$B$2*$B$2/delta*Intermediates!J37-$B$2/delta*Intermediates!G37</f>
        <v>-2.8679561964526424E-3</v>
      </c>
      <c r="H37" s="60">
        <f>VLOOKUP((A37+1)&amp;"_"&amp;B37,scenarios!A:F,4,0)/100</f>
        <v>4.3812E-3</v>
      </c>
      <c r="I37" s="55">
        <f>VLOOKUP((A37+TT_Scen/2+1)&amp;"_"&amp;B37,scenarios!A:F,4,0)/100</f>
        <v>-2.8679999999999999E-3</v>
      </c>
      <c r="J37" s="37">
        <f t="shared" si="3"/>
        <v>5.2182414384763925E-8</v>
      </c>
      <c r="K37" s="8"/>
      <c r="L37" s="72">
        <f>LN(VLOOKUP((B37+12*$B$1)/12,YC!A:E,5,0)/VLOOKUP(B37/12,YC!A:E,5,0))</f>
        <v>-1.001150540418863E-3</v>
      </c>
      <c r="M37" s="66">
        <f>EXP(-((1-EXP(-alpha*$B$1))/alpha*Intermediates!F37-(1-EXP(-alpha*$B$1))/alpha*(1-EXP(-alpha*$B$1))/alpha*Intermediates!J37+L37)/$B$1)-1</f>
        <v>4.4346453516082018E-3</v>
      </c>
      <c r="N37" s="46">
        <f>EXP(-((1-EXP(-alpha*$B$1))/alpha*Intermediates!G37-(1-EXP(-alpha*$B$1))/alpha*(1-EXP(-alpha*$B$1))/alpha*Intermediates!J37+L37)/$B$1)-1</f>
        <v>-2.5502971415348741E-3</v>
      </c>
      <c r="O37" s="60">
        <f>VLOOKUP((A37+1)&amp;"_"&amp;B37,scenarios!A:Q,8,0)/100</f>
        <v>0</v>
      </c>
      <c r="P37" s="55">
        <f>VLOOKUP((A37+TT_Scen/2+1)&amp;"_"&amp;B37,scenarios!A:Q,8,0)/100</f>
        <v>0</v>
      </c>
      <c r="Q37" s="37">
        <f t="shared" si="2"/>
        <v>6.9849424931430759E-3</v>
      </c>
    </row>
    <row r="38" spans="1:17" x14ac:dyDescent="0.25">
      <c r="A38" s="21">
        <f t="shared" si="0"/>
        <v>4</v>
      </c>
      <c r="B38" s="22">
        <v>29</v>
      </c>
      <c r="D38" s="66">
        <f>YC!F31</f>
        <v>1.208250576E-3</v>
      </c>
      <c r="E38" s="34">
        <f t="shared" si="1"/>
        <v>5.0003095199999906E-4</v>
      </c>
      <c r="F38" s="66">
        <f>E38+$B$2*$B$2/delta*Intermediates!J38-$B$2/delta*Intermediates!F38</f>
        <v>5.8978833144071145E-3</v>
      </c>
      <c r="G38" s="46">
        <f>E38+$B$2*$B$2/delta*Intermediates!J38-$B$2/delta*Intermediates!G38</f>
        <v>-4.349826342909458E-3</v>
      </c>
      <c r="H38" s="60">
        <f>VLOOKUP((A38+1)&amp;"_"&amp;B38,scenarios!A:F,4,0)/100</f>
        <v>5.8979000000000002E-3</v>
      </c>
      <c r="I38" s="55">
        <f>VLOOKUP((A38+TT_Scen/2+1)&amp;"_"&amp;B38,scenarios!A:F,4,0)/100</f>
        <v>-4.3498E-3</v>
      </c>
      <c r="J38" s="37">
        <f t="shared" si="3"/>
        <v>4.302850234363248E-8</v>
      </c>
      <c r="K38" s="8"/>
      <c r="L38" s="72">
        <f>LN(VLOOKUP((B38+12*$B$1)/12,YC!A:E,5,0)/VLOOKUP(B38/12,YC!A:E,5,0))</f>
        <v>-1.0014709965402847E-3</v>
      </c>
      <c r="M38" s="66">
        <f>EXP(-((1-EXP(-alpha*$B$1))/alpha*Intermediates!F38-(1-EXP(-alpha*$B$1))/alpha*(1-EXP(-alpha*$B$1))/alpha*Intermediates!J38+L38)/$B$1)-1</f>
        <v>5.9085259597939643E-3</v>
      </c>
      <c r="N38" s="46">
        <f>EXP(-((1-EXP(-alpha*$B$1))/alpha*Intermediates!G38-(1-EXP(-alpha*$B$1))/alpha*(1-EXP(-alpha*$B$1))/alpha*Intermediates!J38+L38)/$B$1)-1</f>
        <v>-3.9659161353022832E-3</v>
      </c>
      <c r="O38" s="60">
        <f>VLOOKUP((A38+1)&amp;"_"&amp;B38,scenarios!A:Q,8,0)/100</f>
        <v>0</v>
      </c>
      <c r="P38" s="55">
        <f>VLOOKUP((A38+TT_Scen/2+1)&amp;"_"&amp;B38,scenarios!A:Q,8,0)/100</f>
        <v>0</v>
      </c>
      <c r="Q38" s="37">
        <f t="shared" si="2"/>
        <v>9.8744420950962475E-3</v>
      </c>
    </row>
    <row r="39" spans="1:17" x14ac:dyDescent="0.25">
      <c r="A39" s="21">
        <f t="shared" si="0"/>
        <v>4</v>
      </c>
      <c r="B39" s="22">
        <v>30</v>
      </c>
      <c r="D39" s="66">
        <f>YC!F32</f>
        <v>1.2499198219999999E-3</v>
      </c>
      <c r="E39" s="34">
        <f t="shared" si="1"/>
        <v>5.0000238000000134E-4</v>
      </c>
      <c r="F39" s="66">
        <f>E39+$B$2*$B$2/delta*Intermediates!J39-$B$2/delta*Intermediates!F39</f>
        <v>2.9203490840720363E-3</v>
      </c>
      <c r="G39" s="46">
        <f>E39+$B$2*$B$2/delta*Intermediates!J39-$B$2/delta*Intermediates!G39</f>
        <v>-1.3364723938951682E-3</v>
      </c>
      <c r="H39" s="60">
        <f>VLOOKUP((A39+1)&amp;"_"&amp;B39,scenarios!A:F,4,0)/100</f>
        <v>2.9203000000000002E-3</v>
      </c>
      <c r="I39" s="55">
        <f>VLOOKUP((A39+TT_Scen/2+1)&amp;"_"&amp;B39,scenarios!A:F,4,0)/100</f>
        <v>-1.3365E-3</v>
      </c>
      <c r="J39" s="37">
        <f t="shared" si="3"/>
        <v>7.6690176867809379E-8</v>
      </c>
      <c r="K39" s="8"/>
      <c r="L39" s="72">
        <f>LN(VLOOKUP((B39+12*$B$1)/12,YC!A:E,5,0)/VLOOKUP(B39/12,YC!A:E,5,0))</f>
        <v>-1.0017286344211618E-3</v>
      </c>
      <c r="M39" s="66">
        <f>EXP(-((1-EXP(-alpha*$B$1))/alpha*Intermediates!F39-(1-EXP(-alpha*$B$1))/alpha*(1-EXP(-alpha*$B$1))/alpha*Intermediates!J39+L39)/$B$1)-1</f>
        <v>3.0356242740359196E-3</v>
      </c>
      <c r="N39" s="46">
        <f>EXP(-((1-EXP(-alpha*$B$1))/alpha*Intermediates!G39-(1-EXP(-alpha*$B$1))/alpha*(1-EXP(-alpha*$B$1))/alpha*Intermediates!J39+L39)/$B$1)-1</f>
        <v>-1.0662270767313187E-3</v>
      </c>
      <c r="O39" s="60">
        <f>VLOOKUP((A39+1)&amp;"_"&amp;B39,scenarios!A:Q,8,0)/100</f>
        <v>0</v>
      </c>
      <c r="P39" s="55">
        <f>VLOOKUP((A39+TT_Scen/2+1)&amp;"_"&amp;B39,scenarios!A:Q,8,0)/100</f>
        <v>0</v>
      </c>
      <c r="Q39" s="37">
        <f t="shared" si="2"/>
        <v>4.1018513507672383E-3</v>
      </c>
    </row>
    <row r="40" spans="1:17" x14ac:dyDescent="0.25">
      <c r="A40" s="21">
        <f t="shared" si="0"/>
        <v>4</v>
      </c>
      <c r="B40" s="22">
        <v>31</v>
      </c>
      <c r="D40" s="66">
        <f>YC!F33</f>
        <v>1.291586687E-3</v>
      </c>
      <c r="E40" s="34">
        <f t="shared" si="1"/>
        <v>4.9995358799999855E-4</v>
      </c>
      <c r="F40" s="66">
        <f>E40+$B$2*$B$2/delta*Intermediates!J40-$B$2/delta*Intermediates!F40</f>
        <v>2.7346195985903423E-4</v>
      </c>
      <c r="G40" s="46">
        <f>E40+$B$2*$B$2/delta*Intermediates!J40-$B$2/delta*Intermediates!G40</f>
        <v>1.3472060778699276E-3</v>
      </c>
      <c r="H40" s="60">
        <f>VLOOKUP((A40+1)&amp;"_"&amp;B40,scenarios!A:F,4,0)/100</f>
        <v>2.7346E-4</v>
      </c>
      <c r="I40" s="55">
        <f>VLOOKUP((A40+TT_Scen/2+1)&amp;"_"&amp;B40,scenarios!A:F,4,0)/100</f>
        <v>1.3472E-3</v>
      </c>
      <c r="J40" s="37">
        <f t="shared" si="3"/>
        <v>8.0377289618451149E-9</v>
      </c>
      <c r="K40" s="8"/>
      <c r="L40" s="72">
        <f>LN(VLOOKUP((B40+12*$B$1)/12,YC!A:E,5,0)/VLOOKUP(B40/12,YC!A:E,5,0))</f>
        <v>-1.001888265061084E-3</v>
      </c>
      <c r="M40" s="66">
        <f>EXP(-((1-EXP(-alpha*$B$1))/alpha*Intermediates!F40-(1-EXP(-alpha*$B$1))/alpha*(1-EXP(-alpha*$B$1))/alpha*Intermediates!J40+L40)/$B$1)-1</f>
        <v>4.8925985901449032E-4</v>
      </c>
      <c r="N40" s="46">
        <f>EXP(-((1-EXP(-alpha*$B$1))/alpha*Intermediates!G40-(1-EXP(-alpha*$B$1))/alpha*(1-EXP(-alpha*$B$1))/alpha*Intermediates!J40+L40)/$B$1)-1</f>
        <v>1.5239381786948947E-3</v>
      </c>
      <c r="O40" s="60">
        <f>VLOOKUP((A40+1)&amp;"_"&amp;B40,scenarios!A:Q,8,0)/100</f>
        <v>0</v>
      </c>
      <c r="P40" s="55">
        <f>VLOOKUP((A40+TT_Scen/2+1)&amp;"_"&amp;B40,scenarios!A:Q,8,0)/100</f>
        <v>0</v>
      </c>
      <c r="Q40" s="37">
        <f t="shared" si="2"/>
        <v>2.013198037709385E-3</v>
      </c>
    </row>
    <row r="41" spans="1:17" x14ac:dyDescent="0.25">
      <c r="A41" s="21">
        <f t="shared" si="0"/>
        <v>4</v>
      </c>
      <c r="B41" s="22">
        <v>32</v>
      </c>
      <c r="D41" s="66">
        <f>YC!F34</f>
        <v>1.3332494859999999E-3</v>
      </c>
      <c r="E41" s="34">
        <f t="shared" si="1"/>
        <v>4.9987826400000029E-4</v>
      </c>
      <c r="F41" s="66">
        <f>E41+$B$2*$B$2/delta*Intermediates!J41-$B$2/delta*Intermediates!F41</f>
        <v>9.2189186575472527E-4</v>
      </c>
      <c r="G41" s="46">
        <f>E41+$B$2*$B$2/delta*Intermediates!J41-$B$2/delta*Intermediates!G41</f>
        <v>7.3651563847830644E-4</v>
      </c>
      <c r="H41" s="60">
        <f>VLOOKUP((A41+1)&amp;"_"&amp;B41,scenarios!A:F,4,0)/100</f>
        <v>9.2188999999999997E-4</v>
      </c>
      <c r="I41" s="55">
        <f>VLOOKUP((A41+TT_Scen/2+1)&amp;"_"&amp;B41,scenarios!A:F,4,0)/100</f>
        <v>7.3651999999999995E-4</v>
      </c>
      <c r="J41" s="37">
        <f t="shared" si="3"/>
        <v>6.2272764188081239E-9</v>
      </c>
      <c r="K41" s="8"/>
      <c r="L41" s="72">
        <f>LN(VLOOKUP((B41+12*$B$1)/12,YC!A:E,5,0)/VLOOKUP(B41/12,YC!A:E,5,0))</f>
        <v>-1.001913289319841E-3</v>
      </c>
      <c r="M41" s="66">
        <f>EXP(-((1-EXP(-alpha*$B$1))/alpha*Intermediates!F41-(1-EXP(-alpha*$B$1))/alpha*(1-EXP(-alpha*$B$1))/alpha*Intermediates!J41+L41)/$B$1)-1</f>
        <v>1.1200307763672424E-3</v>
      </c>
      <c r="N41" s="46">
        <f>EXP(-((1-EXP(-alpha*$B$1))/alpha*Intermediates!G41-(1-EXP(-alpha*$B$1))/alpha*(1-EXP(-alpha*$B$1))/alpha*Intermediates!J41+L41)/$B$1)-1</f>
        <v>9.4139473340626445E-4</v>
      </c>
      <c r="O41" s="60">
        <f>VLOOKUP((A41+1)&amp;"_"&amp;B41,scenarios!A:Q,8,0)/100</f>
        <v>0</v>
      </c>
      <c r="P41" s="55">
        <f>VLOOKUP((A41+TT_Scen/2+1)&amp;"_"&amp;B41,scenarios!A:Q,8,0)/100</f>
        <v>0</v>
      </c>
      <c r="Q41" s="37">
        <f t="shared" si="2"/>
        <v>2.0614255097735068E-3</v>
      </c>
    </row>
    <row r="42" spans="1:17" x14ac:dyDescent="0.25">
      <c r="A42" s="21">
        <f t="shared" si="0"/>
        <v>4</v>
      </c>
      <c r="B42" s="22">
        <v>33</v>
      </c>
      <c r="D42" s="66">
        <f>YC!F35</f>
        <v>1.3749060079999999E-3</v>
      </c>
      <c r="E42" s="34">
        <f t="shared" si="1"/>
        <v>4.9977378000000145E-4</v>
      </c>
      <c r="F42" s="66">
        <f>E42+$B$2*$B$2/delta*Intermediates!J42-$B$2/delta*Intermediates!F42</f>
        <v>2.7668004001387492E-3</v>
      </c>
      <c r="G42" s="46">
        <f>E42+$B$2*$B$2/delta*Intermediates!J42-$B$2/delta*Intermediates!G42</f>
        <v>-1.0697213661914802E-3</v>
      </c>
      <c r="H42" s="60">
        <f>VLOOKUP((A42+1)&amp;"_"&amp;B42,scenarios!A:F,4,0)/100</f>
        <v>2.7667999999999998E-3</v>
      </c>
      <c r="I42" s="55">
        <f>VLOOKUP((A42+TT_Scen/2+1)&amp;"_"&amp;B42,scenarios!A:F,4,0)/100</f>
        <v>-1.0697E-3</v>
      </c>
      <c r="J42" s="37">
        <f t="shared" si="3"/>
        <v>2.1766330229530673E-8</v>
      </c>
      <c r="K42" s="8"/>
      <c r="L42" s="72">
        <f>LN(VLOOKUP((B42+12*$B$1)/12,YC!A:E,5,0)/VLOOKUP(B42/12,YC!A:E,5,0))</f>
        <v>-1.0017656978694375E-3</v>
      </c>
      <c r="M42" s="66">
        <f>EXP(-((1-EXP(-alpha*$B$1))/alpha*Intermediates!F42-(1-EXP(-alpha*$B$1))/alpha*(1-EXP(-alpha*$B$1))/alpha*Intermediates!J42+L42)/$B$1)-1</f>
        <v>2.9055710461771689E-3</v>
      </c>
      <c r="N42" s="46">
        <f>EXP(-((1-EXP(-alpha*$B$1))/alpha*Intermediates!G42-(1-EXP(-alpha*$B$1))/alpha*(1-EXP(-alpha*$B$1))/alpha*Intermediates!J42+L42)/$B$1)-1</f>
        <v>-7.9154969271333364E-4</v>
      </c>
      <c r="O42" s="60">
        <f>VLOOKUP((A42+1)&amp;"_"&amp;B42,scenarios!A:Q,8,0)/100</f>
        <v>0</v>
      </c>
      <c r="P42" s="55">
        <f>VLOOKUP((A42+TT_Scen/2+1)&amp;"_"&amp;B42,scenarios!A:Q,8,0)/100</f>
        <v>0</v>
      </c>
      <c r="Q42" s="37">
        <f t="shared" si="2"/>
        <v>3.6971207388905025E-3</v>
      </c>
    </row>
    <row r="43" spans="1:17" x14ac:dyDescent="0.25">
      <c r="A43" s="21">
        <f t="shared" si="0"/>
        <v>4</v>
      </c>
      <c r="B43" s="22">
        <v>34</v>
      </c>
      <c r="D43" s="66">
        <f>YC!F36</f>
        <v>1.416553823E-3</v>
      </c>
      <c r="E43" s="34">
        <f t="shared" si="1"/>
        <v>4.9963750799999953E-4</v>
      </c>
      <c r="F43" s="66">
        <f>E43+$B$2*$B$2/delta*Intermediates!J43-$B$2/delta*Intermediates!F43</f>
        <v>1.0469700193039015E-3</v>
      </c>
      <c r="G43" s="46">
        <f>E43+$B$2*$B$2/delta*Intermediates!J43-$B$2/delta*Intermediates!G43</f>
        <v>6.8969663738639589E-4</v>
      </c>
      <c r="H43" s="60">
        <f>VLOOKUP((A43+1)&amp;"_"&amp;B43,scenarios!A:F,4,0)/100</f>
        <v>1.047E-3</v>
      </c>
      <c r="I43" s="55">
        <f>VLOOKUP((A43+TT_Scen/2+1)&amp;"_"&amp;B43,scenarios!A:F,4,0)/100</f>
        <v>6.8970000000000001E-4</v>
      </c>
      <c r="J43" s="37">
        <f t="shared" si="3"/>
        <v>3.3343309702583805E-8</v>
      </c>
      <c r="K43" s="8"/>
      <c r="L43" s="72">
        <f>LN(VLOOKUP((B43+12*$B$1)/12,YC!A:E,5,0)/VLOOKUP(B43/12,YC!A:E,5,0))</f>
        <v>-1.0014052696301467E-3</v>
      </c>
      <c r="M43" s="66">
        <f>EXP(-((1-EXP(-alpha*$B$1))/alpha*Intermediates!F43-(1-EXP(-alpha*$B$1))/alpha*(1-EXP(-alpha*$B$1))/alpha*Intermediates!J43+L43)/$B$1)-1</f>
        <v>1.2523905632129129E-3</v>
      </c>
      <c r="N43" s="46">
        <f>EXP(-((1-EXP(-alpha*$B$1))/alpha*Intermediates!G43-(1-EXP(-alpha*$B$1))/alpha*(1-EXP(-alpha*$B$1))/alpha*Intermediates!J43+L43)/$B$1)-1</f>
        <v>9.0809042624862002E-4</v>
      </c>
      <c r="O43" s="60">
        <f>VLOOKUP((A43+1)&amp;"_"&amp;B43,scenarios!A:Q,8,0)/100</f>
        <v>0</v>
      </c>
      <c r="P43" s="55">
        <f>VLOOKUP((A43+TT_Scen/2+1)&amp;"_"&amp;B43,scenarios!A:Q,8,0)/100</f>
        <v>0</v>
      </c>
      <c r="Q43" s="37">
        <f t="shared" si="2"/>
        <v>2.1604809894615329E-3</v>
      </c>
    </row>
    <row r="44" spans="1:17" x14ac:dyDescent="0.25">
      <c r="A44" s="21">
        <f t="shared" si="0"/>
        <v>4</v>
      </c>
      <c r="B44" s="22">
        <v>35</v>
      </c>
      <c r="D44" s="66">
        <f>YC!F37</f>
        <v>1.458190282E-3</v>
      </c>
      <c r="E44" s="34">
        <f t="shared" si="1"/>
        <v>4.9946679599999991E-4</v>
      </c>
      <c r="F44" s="66">
        <f>E44+$B$2*$B$2/delta*Intermediates!J44-$B$2/delta*Intermediates!F44</f>
        <v>-2.9599927446432193E-3</v>
      </c>
      <c r="G44" s="46">
        <f>E44+$B$2*$B$2/delta*Intermediates!J44-$B$2/delta*Intermediates!G44</f>
        <v>4.737147183869971E-3</v>
      </c>
      <c r="H44" s="60">
        <f>VLOOKUP((A44+1)&amp;"_"&amp;B44,scenarios!A:F,4,0)/100</f>
        <v>-2.96E-3</v>
      </c>
      <c r="I44" s="55">
        <f>VLOOKUP((A44+TT_Scen/2+1)&amp;"_"&amp;B44,scenarios!A:F,4,0)/100</f>
        <v>4.7371000000000002E-3</v>
      </c>
      <c r="J44" s="37">
        <f t="shared" si="3"/>
        <v>5.4439226751523684E-8</v>
      </c>
      <c r="K44" s="8"/>
      <c r="L44" s="72">
        <f>LN(VLOOKUP((B44+12*$B$1)/12,YC!A:E,5,0)/VLOOKUP(B44/12,YC!A:E,5,0))</f>
        <v>-1.0007897719905888E-3</v>
      </c>
      <c r="M44" s="66">
        <f>EXP(-((1-EXP(-alpha*$B$1))/alpha*Intermediates!F44-(1-EXP(-alpha*$B$1))/alpha*(1-EXP(-alpha*$B$1))/alpha*Intermediates!J44+L44)/$B$1)-1</f>
        <v>-2.5966046783008068E-3</v>
      </c>
      <c r="N44" s="46">
        <f>EXP(-((1-EXP(-alpha*$B$1))/alpha*Intermediates!G44-(1-EXP(-alpha*$B$1))/alpha*(1-EXP(-alpha*$B$1))/alpha*Intermediates!J44+L44)/$B$1)-1</f>
        <v>4.821241951243449E-3</v>
      </c>
      <c r="O44" s="60">
        <f>VLOOKUP((A44+1)&amp;"_"&amp;B44,scenarios!A:Q,8,0)/100</f>
        <v>0</v>
      </c>
      <c r="P44" s="55">
        <f>VLOOKUP((A44+TT_Scen/2+1)&amp;"_"&amp;B44,scenarios!A:Q,8,0)/100</f>
        <v>0</v>
      </c>
      <c r="Q44" s="37">
        <f t="shared" si="2"/>
        <v>7.4178466295442558E-3</v>
      </c>
    </row>
    <row r="45" spans="1:17" x14ac:dyDescent="0.25">
      <c r="A45" s="21">
        <f t="shared" si="0"/>
        <v>4</v>
      </c>
      <c r="B45" s="22">
        <v>36</v>
      </c>
      <c r="D45" s="66">
        <f>YC!F38</f>
        <v>1.499812515E-3</v>
      </c>
      <c r="E45" s="34">
        <f t="shared" si="1"/>
        <v>4.9927472399999978E-4</v>
      </c>
      <c r="F45" s="66">
        <f>E45+$B$2*$B$2/delta*Intermediates!J45-$B$2/delta*Intermediates!F45</f>
        <v>-1.1900404080009059E-3</v>
      </c>
      <c r="G45" s="46">
        <f>E45+$B$2*$B$2/delta*Intermediates!J45-$B$2/delta*Intermediates!G45</f>
        <v>3.0085984046579481E-3</v>
      </c>
      <c r="H45" s="60">
        <f>VLOOKUP((A45+1)&amp;"_"&amp;B45,scenarios!A:F,4,0)/100</f>
        <v>-1.1899999999999999E-3</v>
      </c>
      <c r="I45" s="55">
        <f>VLOOKUP((A45+TT_Scen/2+1)&amp;"_"&amp;B45,scenarios!A:F,4,0)/100</f>
        <v>3.0086000000000002E-3</v>
      </c>
      <c r="J45" s="37">
        <f t="shared" si="3"/>
        <v>4.2003342958082598E-8</v>
      </c>
      <c r="K45" s="8"/>
      <c r="L45" s="72">
        <f>LN(VLOOKUP((B45+12*$B$1)/12,YC!A:E,5,0)/VLOOKUP(B45/12,YC!A:E,5,0))</f>
        <v>-9.9987455950220085E-4</v>
      </c>
      <c r="M45" s="66">
        <f>EXP(-((1-EXP(-alpha*$B$1))/alpha*Intermediates!F45-(1-EXP(-alpha*$B$1))/alpha*(1-EXP(-alpha*$B$1))/alpha*Intermediates!J45+L45)/$B$1)-1</f>
        <v>-8.9020456838395656E-4</v>
      </c>
      <c r="N45" s="46">
        <f>EXP(-((1-EXP(-alpha*$B$1))/alpha*Intermediates!G45-(1-EXP(-alpha*$B$1))/alpha*(1-EXP(-alpha*$B$1))/alpha*Intermediates!J45+L45)/$B$1)-1</f>
        <v>3.1561817776966095E-3</v>
      </c>
      <c r="O45" s="60">
        <f>VLOOKUP((A45+1)&amp;"_"&amp;B45,scenarios!A:Q,8,0)/100</f>
        <v>0</v>
      </c>
      <c r="P45" s="55">
        <f>VLOOKUP((A45+TT_Scen/2+1)&amp;"_"&amp;B45,scenarios!A:Q,8,0)/100</f>
        <v>0</v>
      </c>
      <c r="Q45" s="37">
        <f t="shared" si="2"/>
        <v>4.046386346080566E-3</v>
      </c>
    </row>
    <row r="46" spans="1:17" x14ac:dyDescent="0.25">
      <c r="A46" s="21">
        <f t="shared" si="0"/>
        <v>4</v>
      </c>
      <c r="B46" s="22">
        <v>37</v>
      </c>
      <c r="D46" s="66">
        <f>YC!F39</f>
        <v>1.541418742E-3</v>
      </c>
      <c r="E46" s="34">
        <f t="shared" si="1"/>
        <v>4.9912483200000024E-4</v>
      </c>
      <c r="F46" s="66">
        <f>E46+$B$2*$B$2/delta*Intermediates!J46-$B$2/delta*Intermediates!F46</f>
        <v>-1.2446032327356614E-3</v>
      </c>
      <c r="G46" s="46">
        <f>E46+$B$2*$B$2/delta*Intermediates!J46-$B$2/delta*Intermediates!G46</f>
        <v>3.1055971805470529E-3</v>
      </c>
      <c r="H46" s="60">
        <f>VLOOKUP((A46+1)&amp;"_"&amp;B46,scenarios!A:F,4,0)/100</f>
        <v>-1.2446E-3</v>
      </c>
      <c r="I46" s="55">
        <f>VLOOKUP((A46+TT_Scen/2+1)&amp;"_"&amp;B46,scenarios!A:F,4,0)/100</f>
        <v>3.1056E-3</v>
      </c>
      <c r="J46" s="37">
        <f t="shared" si="3"/>
        <v>6.052188608563977E-9</v>
      </c>
      <c r="K46" s="8"/>
      <c r="L46" s="72">
        <f>LN(VLOOKUP((B46+12*$B$1)/12,YC!A:E,5,0)/VLOOKUP(B46/12,YC!A:E,5,0))</f>
        <v>-9.9863984350013948E-4</v>
      </c>
      <c r="M46" s="66">
        <f>EXP(-((1-EXP(-alpha*$B$1))/alpha*Intermediates!F46-(1-EXP(-alpha*$B$1))/alpha*(1-EXP(-alpha*$B$1))/alpha*Intermediates!J46+L46)/$B$1)-1</f>
        <v>-9.3738614308835899E-4</v>
      </c>
      <c r="N46" s="46">
        <f>EXP(-((1-EXP(-alpha*$B$1))/alpha*Intermediates!G46-(1-EXP(-alpha*$B$1))/alpha*(1-EXP(-alpha*$B$1))/alpha*Intermediates!J46+L46)/$B$1)-1</f>
        <v>3.2551738895669757E-3</v>
      </c>
      <c r="O46" s="60">
        <f>VLOOKUP((A46+1)&amp;"_"&amp;B46,scenarios!A:Q,8,0)/100</f>
        <v>0</v>
      </c>
      <c r="P46" s="55">
        <f>VLOOKUP((A46+TT_Scen/2+1)&amp;"_"&amp;B46,scenarios!A:Q,8,0)/100</f>
        <v>0</v>
      </c>
      <c r="Q46" s="37">
        <f t="shared" si="2"/>
        <v>4.1925600326553347E-3</v>
      </c>
    </row>
    <row r="47" spans="1:17" x14ac:dyDescent="0.25">
      <c r="A47" s="21">
        <f t="shared" si="0"/>
        <v>4</v>
      </c>
      <c r="B47" s="22">
        <v>38</v>
      </c>
      <c r="D47" s="66">
        <f>YC!F40</f>
        <v>1.583012478E-3</v>
      </c>
      <c r="E47" s="34">
        <f t="shared" si="1"/>
        <v>4.9903948800000038E-4</v>
      </c>
      <c r="F47" s="66">
        <f>E47+$B$2*$B$2/delta*Intermediates!J47-$B$2/delta*Intermediates!F47</f>
        <v>3.0605862190709282E-3</v>
      </c>
      <c r="G47" s="46">
        <f>E47+$B$2*$B$2/delta*Intermediates!J47-$B$2/delta*Intermediates!G47</f>
        <v>-1.1560895684229236E-3</v>
      </c>
      <c r="H47" s="60">
        <f>VLOOKUP((A47+1)&amp;"_"&amp;B47,scenarios!A:F,4,0)/100</f>
        <v>3.0606000000000001E-3</v>
      </c>
      <c r="I47" s="55">
        <f>VLOOKUP((A47+TT_Scen/2+1)&amp;"_"&amp;B47,scenarios!A:F,4,0)/100</f>
        <v>-1.1561E-3</v>
      </c>
      <c r="J47" s="37">
        <f t="shared" si="3"/>
        <v>2.4212506148256138E-8</v>
      </c>
      <c r="K47" s="8"/>
      <c r="L47" s="72">
        <f>LN(VLOOKUP((B47+12*$B$1)/12,YC!A:E,5,0)/VLOOKUP(B47/12,YC!A:E,5,0))</f>
        <v>-9.9717151035177086E-4</v>
      </c>
      <c r="M47" s="66">
        <f>EXP(-((1-EXP(-alpha*$B$1))/alpha*Intermediates!F47-(1-EXP(-alpha*$B$1))/alpha*(1-EXP(-alpha*$B$1))/alpha*Intermediates!J47+L47)/$B$1)-1</f>
        <v>3.2168031741537373E-3</v>
      </c>
      <c r="N47" s="46">
        <f>EXP(-((1-EXP(-alpha*$B$1))/alpha*Intermediates!G47-(1-EXP(-alpha*$B$1))/alpha*(1-EXP(-alpha*$B$1))/alpha*Intermediates!J47+L47)/$B$1)-1</f>
        <v>-8.4717640183018528E-4</v>
      </c>
      <c r="O47" s="60">
        <f>VLOOKUP((A47+1)&amp;"_"&amp;B47,scenarios!A:Q,8,0)/100</f>
        <v>0</v>
      </c>
      <c r="P47" s="55">
        <f>VLOOKUP((A47+TT_Scen/2+1)&amp;"_"&amp;B47,scenarios!A:Q,8,0)/100</f>
        <v>0</v>
      </c>
      <c r="Q47" s="37">
        <f t="shared" si="2"/>
        <v>4.0639795759839226E-3</v>
      </c>
    </row>
    <row r="48" spans="1:17" x14ac:dyDescent="0.25">
      <c r="A48" s="21">
        <f t="shared" si="0"/>
        <v>4</v>
      </c>
      <c r="B48" s="22">
        <v>39</v>
      </c>
      <c r="D48" s="66">
        <f>YC!F41</f>
        <v>1.624599102E-3</v>
      </c>
      <c r="E48" s="34">
        <f t="shared" si="1"/>
        <v>4.9902627599999853E-4</v>
      </c>
      <c r="F48" s="66">
        <f>E48+$B$2*$B$2/delta*Intermediates!J48-$B$2/delta*Intermediates!F48</f>
        <v>2.4346568895142412E-3</v>
      </c>
      <c r="G48" s="46">
        <f>E48+$B$2*$B$2/delta*Intermediates!J48-$B$2/delta*Intermediates!G48</f>
        <v>-4.8558591185883222E-4</v>
      </c>
      <c r="H48" s="60">
        <f>VLOOKUP((A48+1)&amp;"_"&amp;B48,scenarios!A:F,4,0)/100</f>
        <v>2.4346999999999997E-3</v>
      </c>
      <c r="I48" s="55">
        <f>VLOOKUP((A48+TT_Scen/2+1)&amp;"_"&amp;B48,scenarios!A:F,4,0)/100</f>
        <v>-4.8558999999999999E-4</v>
      </c>
      <c r="J48" s="37">
        <f t="shared" si="3"/>
        <v>4.719862692624836E-8</v>
      </c>
      <c r="K48" s="8"/>
      <c r="L48" s="72">
        <f>LN(VLOOKUP((B48+12*$B$1)/12,YC!A:E,5,0)/VLOOKUP(B48/12,YC!A:E,5,0))</f>
        <v>-9.9558915037435409E-4</v>
      </c>
      <c r="M48" s="66">
        <f>EXP(-((1-EXP(-alpha*$B$1))/alpha*Intermediates!F48-(1-EXP(-alpha*$B$1))/alpha*(1-EXP(-alpha*$B$1))/alpha*Intermediates!J48+L48)/$B$1)-1</f>
        <v>2.6174282457529507E-3</v>
      </c>
      <c r="N48" s="46">
        <f>EXP(-((1-EXP(-alpha*$B$1))/alpha*Intermediates!G48-(1-EXP(-alpha*$B$1))/alpha*(1-EXP(-alpha*$B$1))/alpha*Intermediates!J48+L48)/$B$1)-1</f>
        <v>-1.9713859615466678E-4</v>
      </c>
      <c r="O48" s="60">
        <f>VLOOKUP((A48+1)&amp;"_"&amp;B48,scenarios!A:Q,8,0)/100</f>
        <v>0</v>
      </c>
      <c r="P48" s="55">
        <f>VLOOKUP((A48+TT_Scen/2+1)&amp;"_"&amp;B48,scenarios!A:Q,8,0)/100</f>
        <v>0</v>
      </c>
      <c r="Q48" s="37">
        <f t="shared" si="2"/>
        <v>2.8145668419076175E-3</v>
      </c>
    </row>
    <row r="49" spans="1:17" x14ac:dyDescent="0.25">
      <c r="A49" s="21">
        <f t="shared" si="0"/>
        <v>4</v>
      </c>
      <c r="B49" s="22">
        <v>40</v>
      </c>
      <c r="D49" s="66">
        <f>YC!F42</f>
        <v>1.6661846249999999E-3</v>
      </c>
      <c r="E49" s="34">
        <f t="shared" si="1"/>
        <v>4.9909272000000105E-4</v>
      </c>
      <c r="F49" s="66">
        <f>E49+$B$2*$B$2/delta*Intermediates!J49-$B$2/delta*Intermediates!F49</f>
        <v>-9.4595850061975886E-4</v>
      </c>
      <c r="G49" s="46">
        <f>E49+$B$2*$B$2/delta*Intermediates!J49-$B$2/delta*Intermediates!G49</f>
        <v>2.9406802638786895E-3</v>
      </c>
      <c r="H49" s="60">
        <f>VLOOKUP((A49+1)&amp;"_"&amp;B49,scenarios!A:F,4,0)/100</f>
        <v>-9.4596000000000003E-4</v>
      </c>
      <c r="I49" s="55">
        <f>VLOOKUP((A49+TT_Scen/2+1)&amp;"_"&amp;B49,scenarios!A:F,4,0)/100</f>
        <v>2.9407000000000001E-3</v>
      </c>
      <c r="J49" s="37">
        <f t="shared" si="3"/>
        <v>2.1235501551750309E-8</v>
      </c>
      <c r="K49" s="8"/>
      <c r="L49" s="72">
        <f>LN(VLOOKUP((B49+12*$B$1)/12,YC!A:E,5,0)/VLOOKUP(B49/12,YC!A:E,5,0))</f>
        <v>-9.940202946207156E-4</v>
      </c>
      <c r="M49" s="66">
        <f>EXP(-((1-EXP(-alpha*$B$1))/alpha*Intermediates!F49-(1-EXP(-alpha*$B$1))/alpha*(1-EXP(-alpha*$B$1))/alpha*Intermediates!J49+L49)/$B$1)-1</f>
        <v>-6.3532257799270297E-4</v>
      </c>
      <c r="N49" s="46">
        <f>EXP(-((1-EXP(-alpha*$B$1))/alpha*Intermediates!G49-(1-EXP(-alpha*$B$1))/alpha*(1-EXP(-alpha*$B$1))/alpha*Intermediates!J49+L49)/$B$1)-1</f>
        <v>3.1107701640331609E-3</v>
      </c>
      <c r="O49" s="60">
        <f>VLOOKUP((A49+1)&amp;"_"&amp;B49,scenarios!A:Q,8,0)/100</f>
        <v>0</v>
      </c>
      <c r="P49" s="55">
        <f>VLOOKUP((A49+TT_Scen/2+1)&amp;"_"&amp;B49,scenarios!A:Q,8,0)/100</f>
        <v>0</v>
      </c>
      <c r="Q49" s="37">
        <f t="shared" si="2"/>
        <v>3.7460927420258638E-3</v>
      </c>
    </row>
    <row r="50" spans="1:17" x14ac:dyDescent="0.25">
      <c r="A50" s="21">
        <f t="shared" si="0"/>
        <v>4</v>
      </c>
      <c r="B50" s="22">
        <v>41</v>
      </c>
      <c r="D50" s="66">
        <f>YC!F43</f>
        <v>1.707775685E-3</v>
      </c>
      <c r="E50" s="34">
        <f t="shared" si="1"/>
        <v>4.9924635600000124E-4</v>
      </c>
      <c r="F50" s="66">
        <f>E50+$B$2*$B$2/delta*Intermediates!J50-$B$2/delta*Intermediates!F50</f>
        <v>-2.1419927863993663E-3</v>
      </c>
      <c r="G50" s="46">
        <f>E50+$B$2*$B$2/delta*Intermediates!J50-$B$2/delta*Intermediates!G50</f>
        <v>4.1834467336305725E-3</v>
      </c>
      <c r="H50" s="60">
        <f>VLOOKUP((A50+1)&amp;"_"&amp;B50,scenarios!A:F,4,0)/100</f>
        <v>-2.1419999999999998E-3</v>
      </c>
      <c r="I50" s="55">
        <f>VLOOKUP((A50+TT_Scen/2+1)&amp;"_"&amp;B50,scenarios!A:F,4,0)/100</f>
        <v>4.1834000000000003E-3</v>
      </c>
      <c r="J50" s="37">
        <f t="shared" si="3"/>
        <v>5.394723120565742E-8</v>
      </c>
      <c r="K50" s="8"/>
      <c r="L50" s="72">
        <f>LN(VLOOKUP((B50+12*$B$1)/12,YC!A:E,5,0)/VLOOKUP(B50/12,YC!A:E,5,0))</f>
        <v>-9.9260011598272576E-4</v>
      </c>
      <c r="M50" s="66">
        <f>EXP(-((1-EXP(-alpha*$B$1))/alpha*Intermediates!F50-(1-EXP(-alpha*$B$1))/alpha*(1-EXP(-alpha*$B$1))/alpha*Intermediates!J50+L50)/$B$1)-1</f>
        <v>-1.7805345762806901E-3</v>
      </c>
      <c r="N50" s="46">
        <f>EXP(-((1-EXP(-alpha*$B$1))/alpha*Intermediates!G50-(1-EXP(-alpha*$B$1))/alpha*(1-EXP(-alpha*$B$1))/alpha*Intermediates!J50+L50)/$B$1)-1</f>
        <v>4.3163406856847608E-3</v>
      </c>
      <c r="O50" s="60">
        <f>VLOOKUP((A50+1)&amp;"_"&amp;B50,scenarios!A:Q,8,0)/100</f>
        <v>0</v>
      </c>
      <c r="P50" s="55">
        <f>VLOOKUP((A50+TT_Scen/2+1)&amp;"_"&amp;B50,scenarios!A:Q,8,0)/100</f>
        <v>0</v>
      </c>
      <c r="Q50" s="37">
        <f t="shared" si="2"/>
        <v>6.0968752619654509E-3</v>
      </c>
    </row>
    <row r="51" spans="1:17" x14ac:dyDescent="0.25">
      <c r="A51" s="21">
        <f t="shared" si="0"/>
        <v>4</v>
      </c>
      <c r="B51" s="22">
        <v>42</v>
      </c>
      <c r="D51" s="66">
        <f>YC!F44</f>
        <v>1.7493795480000001E-3</v>
      </c>
      <c r="E51" s="34">
        <f t="shared" si="1"/>
        <v>4.9949435999999906E-4</v>
      </c>
      <c r="F51" s="66">
        <f>E51+$B$2*$B$2/delta*Intermediates!J51-$B$2/delta*Intermediates!F51</f>
        <v>-5.4301792842446307E-3</v>
      </c>
      <c r="G51" s="46">
        <f>E51+$B$2*$B$2/delta*Intermediates!J51-$B$2/delta*Intermediates!G51</f>
        <v>7.5194511143514657E-3</v>
      </c>
      <c r="H51" s="60">
        <f>VLOOKUP((A51+1)&amp;"_"&amp;B51,scenarios!A:F,4,0)/100</f>
        <v>-5.4301999999999996E-3</v>
      </c>
      <c r="I51" s="55">
        <f>VLOOKUP((A51+TT_Scen/2+1)&amp;"_"&amp;B51,scenarios!A:F,4,0)/100</f>
        <v>7.5195000000000001E-3</v>
      </c>
      <c r="J51" s="37">
        <f t="shared" si="3"/>
        <v>6.9601403903350734E-8</v>
      </c>
      <c r="K51" s="8"/>
      <c r="L51" s="72">
        <f>LN(VLOOKUP((B51+12*$B$1)/12,YC!A:E,5,0)/VLOOKUP(B51/12,YC!A:E,5,0))</f>
        <v>-9.9147213215987698E-4</v>
      </c>
      <c r="M51" s="66">
        <f>EXP(-((1-EXP(-alpha*$B$1))/alpha*Intermediates!F51-(1-EXP(-alpha*$B$1))/alpha*(1-EXP(-alpha*$B$1))/alpha*Intermediates!J51+L51)/$B$1)-1</f>
        <v>-4.9305125366968516E-3</v>
      </c>
      <c r="N51" s="46">
        <f>EXP(-((1-EXP(-alpha*$B$1))/alpha*Intermediates!G51-(1-EXP(-alpha*$B$1))/alpha*(1-EXP(-alpha*$B$1))/alpha*Intermediates!J51+L51)/$B$1)-1</f>
        <v>7.5516027220161597E-3</v>
      </c>
      <c r="O51" s="60">
        <f>VLOOKUP((A51+1)&amp;"_"&amp;B51,scenarios!A:Q,8,0)/100</f>
        <v>0</v>
      </c>
      <c r="P51" s="55">
        <f>VLOOKUP((A51+TT_Scen/2+1)&amp;"_"&amp;B51,scenarios!A:Q,8,0)/100</f>
        <v>0</v>
      </c>
      <c r="Q51" s="37">
        <f t="shared" si="2"/>
        <v>1.2482115258713011E-2</v>
      </c>
    </row>
    <row r="52" spans="1:17" x14ac:dyDescent="0.25">
      <c r="A52" s="21">
        <f t="shared" si="0"/>
        <v>4</v>
      </c>
      <c r="B52" s="22">
        <v>43</v>
      </c>
      <c r="D52" s="66">
        <f>YC!F45</f>
        <v>1.791004078E-3</v>
      </c>
      <c r="E52" s="34">
        <f t="shared" si="1"/>
        <v>4.9984270799999925E-4</v>
      </c>
      <c r="F52" s="66">
        <f>E52+$B$2*$B$2/delta*Intermediates!J52-$B$2/delta*Intermediates!F52</f>
        <v>-1.0427140199753451E-2</v>
      </c>
      <c r="G52" s="46">
        <f>E52+$B$2*$B$2/delta*Intermediates!J52-$B$2/delta*Intermediates!G52</f>
        <v>1.256531759235449E-2</v>
      </c>
      <c r="H52" s="60">
        <f>VLOOKUP((A52+1)&amp;"_"&amp;B52,scenarios!A:F,4,0)/100</f>
        <v>-1.0426999999999999E-2</v>
      </c>
      <c r="I52" s="55">
        <f>VLOOKUP((A52+TT_Scen/2+1)&amp;"_"&amp;B52,scenarios!A:F,4,0)/100</f>
        <v>1.2565E-2</v>
      </c>
      <c r="J52" s="37">
        <f t="shared" si="3"/>
        <v>4.5779210794232028E-7</v>
      </c>
      <c r="K52" s="8"/>
      <c r="L52" s="72">
        <f>LN(VLOOKUP((B52+12*$B$1)/12,YC!A:E,5,0)/VLOOKUP(B52/12,YC!A:E,5,0))</f>
        <v>-9.9078750622961609E-4</v>
      </c>
      <c r="M52" s="66">
        <f>EXP(-((1-EXP(-alpha*$B$1))/alpha*Intermediates!F52-(1-EXP(-alpha*$B$1))/alpha*(1-EXP(-alpha*$B$1))/alpha*Intermediates!J52+L52)/$B$1)-1</f>
        <v>-9.7007951869220177E-3</v>
      </c>
      <c r="N52" s="46">
        <f>EXP(-((1-EXP(-alpha*$B$1))/alpha*Intermediates!G52-(1-EXP(-alpha*$B$1))/alpha*(1-EXP(-alpha*$B$1))/alpha*Intermediates!J52+L52)/$B$1)-1</f>
        <v>1.2462513935864061E-2</v>
      </c>
      <c r="O52" s="60">
        <f>VLOOKUP((A52+1)&amp;"_"&amp;B52,scenarios!A:Q,8,0)/100</f>
        <v>0</v>
      </c>
      <c r="P52" s="55">
        <f>VLOOKUP((A52+TT_Scen/2+1)&amp;"_"&amp;B52,scenarios!A:Q,8,0)/100</f>
        <v>0</v>
      </c>
      <c r="Q52" s="37">
        <f t="shared" si="2"/>
        <v>2.2163309122786079E-2</v>
      </c>
    </row>
    <row r="53" spans="1:17" x14ac:dyDescent="0.25">
      <c r="A53" s="21">
        <f t="shared" si="0"/>
        <v>4</v>
      </c>
      <c r="B53" s="22">
        <v>44</v>
      </c>
      <c r="D53" s="66">
        <f>YC!F46</f>
        <v>1.832657637E-3</v>
      </c>
      <c r="E53" s="34">
        <f t="shared" si="1"/>
        <v>5.002983120000002E-4</v>
      </c>
      <c r="F53" s="66">
        <f>E53+$B$2*$B$2/delta*Intermediates!J53-$B$2/delta*Intermediates!F53</f>
        <v>-1.0151451303786498E-2</v>
      </c>
      <c r="G53" s="46">
        <f>E53+$B$2*$B$2/delta*Intermediates!J53-$B$2/delta*Intermediates!G53</f>
        <v>1.2339625870818809E-2</v>
      </c>
      <c r="H53" s="60">
        <f>VLOOKUP((A53+1)&amp;"_"&amp;B53,scenarios!A:F,4,0)/100</f>
        <v>-1.0150999999999999E-2</v>
      </c>
      <c r="I53" s="55">
        <f>VLOOKUP((A53+TT_Scen/2+1)&amp;"_"&amp;B53,scenarios!A:F,4,0)/100</f>
        <v>1.234E-2</v>
      </c>
      <c r="J53" s="37">
        <f t="shared" si="3"/>
        <v>8.2543296769065078E-7</v>
      </c>
      <c r="K53" s="8"/>
      <c r="L53" s="72">
        <f>LN(VLOOKUP((B53+12*$B$1)/12,YC!A:E,5,0)/VLOOKUP(B53/12,YC!A:E,5,0))</f>
        <v>-9.907058506691531E-4</v>
      </c>
      <c r="M53" s="66">
        <f>EXP(-((1-EXP(-alpha*$B$1))/alpha*Intermediates!F53-(1-EXP(-alpha*$B$1))/alpha*(1-EXP(-alpha*$B$1))/alpha*Intermediates!J53+L53)/$B$1)-1</f>
        <v>-9.4329603257131689E-3</v>
      </c>
      <c r="N53" s="46">
        <f>EXP(-((1-EXP(-alpha*$B$1))/alpha*Intermediates!G53-(1-EXP(-alpha*$B$1))/alpha*(1-EXP(-alpha*$B$1))/alpha*Intermediates!J53+L53)/$B$1)-1</f>
        <v>1.224766055727966E-2</v>
      </c>
      <c r="O53" s="60">
        <f>VLOOKUP((A53+1)&amp;"_"&amp;B53,scenarios!A:Q,8,0)/100</f>
        <v>0</v>
      </c>
      <c r="P53" s="55">
        <f>VLOOKUP((A53+TT_Scen/2+1)&amp;"_"&amp;B53,scenarios!A:Q,8,0)/100</f>
        <v>0</v>
      </c>
      <c r="Q53" s="37">
        <f t="shared" si="2"/>
        <v>2.1680620882992829E-2</v>
      </c>
    </row>
    <row r="54" spans="1:17" x14ac:dyDescent="0.25">
      <c r="A54" s="21">
        <f t="shared" si="0"/>
        <v>4</v>
      </c>
      <c r="B54" s="22">
        <v>45</v>
      </c>
      <c r="D54" s="66">
        <f>YC!F47</f>
        <v>1.874349163E-3</v>
      </c>
      <c r="E54" s="34">
        <f t="shared" si="1"/>
        <v>5.0086856400000102E-4</v>
      </c>
      <c r="F54" s="66">
        <f>E54+$B$2*$B$2/delta*Intermediates!J54-$B$2/delta*Intermediates!F54</f>
        <v>-7.4045355927564154E-3</v>
      </c>
      <c r="G54" s="46">
        <f>E54+$B$2*$B$2/delta*Intermediates!J54-$B$2/delta*Intermediates!G54</f>
        <v>9.6438039175054842E-3</v>
      </c>
      <c r="H54" s="60">
        <f>VLOOKUP((A54+1)&amp;"_"&amp;B54,scenarios!A:F,4,0)/100</f>
        <v>-7.4045000000000005E-3</v>
      </c>
      <c r="I54" s="55">
        <f>VLOOKUP((A54+TT_Scen/2+1)&amp;"_"&amp;B54,scenarios!A:F,4,0)/100</f>
        <v>9.643800000000001E-3</v>
      </c>
      <c r="J54" s="37">
        <f t="shared" si="3"/>
        <v>3.951026189812773E-8</v>
      </c>
      <c r="K54" s="8"/>
      <c r="L54" s="72">
        <f>LN(VLOOKUP((B54+12*$B$1)/12,YC!A:E,5,0)/VLOOKUP(B54/12,YC!A:E,5,0))</f>
        <v>-9.9139442810832834E-4</v>
      </c>
      <c r="M54" s="66">
        <f>EXP(-((1-EXP(-alpha*$B$1))/alpha*Intermediates!F54-(1-EXP(-alpha*$B$1))/alpha*(1-EXP(-alpha*$B$1))/alpha*Intermediates!J54+L54)/$B$1)-1</f>
        <v>-6.8048912298487307E-3</v>
      </c>
      <c r="N54" s="46">
        <f>EXP(-((1-EXP(-alpha*$B$1))/alpha*Intermediates!G54-(1-EXP(-alpha*$B$1))/alpha*(1-EXP(-alpha*$B$1))/alpha*Intermediates!J54+L54)/$B$1)-1</f>
        <v>9.6294728876717972E-3</v>
      </c>
      <c r="O54" s="60">
        <f>VLOOKUP((A54+1)&amp;"_"&amp;B54,scenarios!A:Q,8,0)/100</f>
        <v>0</v>
      </c>
      <c r="P54" s="55">
        <f>VLOOKUP((A54+TT_Scen/2+1)&amp;"_"&amp;B54,scenarios!A:Q,8,0)/100</f>
        <v>0</v>
      </c>
      <c r="Q54" s="37">
        <f t="shared" si="2"/>
        <v>1.6434364117520528E-2</v>
      </c>
    </row>
    <row r="55" spans="1:17" x14ac:dyDescent="0.25">
      <c r="A55" s="21">
        <f t="shared" si="0"/>
        <v>4</v>
      </c>
      <c r="B55" s="22">
        <v>46</v>
      </c>
      <c r="D55" s="66">
        <f>YC!F48</f>
        <v>1.9160882100000001E-3</v>
      </c>
      <c r="E55" s="34">
        <f t="shared" si="1"/>
        <v>5.015607480000012E-4</v>
      </c>
      <c r="F55" s="66">
        <f>E55+$B$2*$B$2/delta*Intermediates!J55-$B$2/delta*Intermediates!F55</f>
        <v>-6.5943092679097669E-3</v>
      </c>
      <c r="G55" s="46">
        <f>E55+$B$2*$B$2/delta*Intermediates!J55-$B$2/delta*Intermediates!G55</f>
        <v>8.8857727674700512E-3</v>
      </c>
      <c r="H55" s="60">
        <f>VLOOKUP((A55+1)&amp;"_"&amp;B55,scenarios!A:F,4,0)/100</f>
        <v>-6.5943E-3</v>
      </c>
      <c r="I55" s="55">
        <f>VLOOKUP((A55+TT_Scen/2+1)&amp;"_"&amp;B55,scenarios!A:F,4,0)/100</f>
        <v>8.885800000000001E-3</v>
      </c>
      <c r="J55" s="37">
        <f t="shared" si="3"/>
        <v>3.6500439716709299E-8</v>
      </c>
      <c r="K55" s="8"/>
      <c r="L55" s="72">
        <f>LN(VLOOKUP((B55+12*$B$1)/12,YC!A:E,5,0)/VLOOKUP(B55/12,YC!A:E,5,0))</f>
        <v>-9.930288556338695E-4</v>
      </c>
      <c r="M55" s="66">
        <f>EXP(-((1-EXP(-alpha*$B$1))/alpha*Intermediates!F55-(1-EXP(-alpha*$B$1))/alpha*(1-EXP(-alpha*$B$1))/alpha*Intermediates!J55+L55)/$B$1)-1</f>
        <v>-6.0243794665695294E-3</v>
      </c>
      <c r="N55" s="46">
        <f>EXP(-((1-EXP(-alpha*$B$1))/alpha*Intermediates!G55-(1-EXP(-alpha*$B$1))/alpha*(1-EXP(-alpha*$B$1))/alpha*Intermediates!J55+L55)/$B$1)-1</f>
        <v>8.8986349731572378E-3</v>
      </c>
      <c r="O55" s="60">
        <f>VLOOKUP((A55+1)&amp;"_"&amp;B55,scenarios!A:Q,8,0)/100</f>
        <v>0</v>
      </c>
      <c r="P55" s="55">
        <f>VLOOKUP((A55+TT_Scen/2+1)&amp;"_"&amp;B55,scenarios!A:Q,8,0)/100</f>
        <v>0</v>
      </c>
      <c r="Q55" s="37">
        <f t="shared" si="2"/>
        <v>1.4923014439726767E-2</v>
      </c>
    </row>
    <row r="56" spans="1:17" x14ac:dyDescent="0.25">
      <c r="A56" s="21">
        <f t="shared" si="0"/>
        <v>4</v>
      </c>
      <c r="B56" s="22">
        <v>47</v>
      </c>
      <c r="D56" s="66">
        <f>YC!F49</f>
        <v>1.9578849390000002E-3</v>
      </c>
      <c r="E56" s="34">
        <f t="shared" si="1"/>
        <v>5.0238224399999989E-4</v>
      </c>
      <c r="F56" s="66">
        <f>E56+$B$2*$B$2/delta*Intermediates!J56-$B$2/delta*Intermediates!F56</f>
        <v>-9.8458296510746165E-3</v>
      </c>
      <c r="G56" s="46">
        <f>E56+$B$2*$B$2/delta*Intermediates!J56-$B$2/delta*Intermediates!G56</f>
        <v>1.2190594846244625E-2</v>
      </c>
      <c r="H56" s="60">
        <f>VLOOKUP((A56+1)&amp;"_"&amp;B56,scenarios!A:F,4,0)/100</f>
        <v>-9.8458E-3</v>
      </c>
      <c r="I56" s="55">
        <f>VLOOKUP((A56+TT_Scen/2+1)&amp;"_"&amp;B56,scenarios!A:F,4,0)/100</f>
        <v>1.2191E-2</v>
      </c>
      <c r="J56" s="37">
        <f t="shared" si="3"/>
        <v>4.3480482999139203E-7</v>
      </c>
      <c r="K56" s="8"/>
      <c r="L56" s="72">
        <f>LN(VLOOKUP((B56+12*$B$1)/12,YC!A:E,5,0)/VLOOKUP(B56/12,YC!A:E,5,0))</f>
        <v>-9.9579260744548574E-4</v>
      </c>
      <c r="M56" s="66">
        <f>EXP(-((1-EXP(-alpha*$B$1))/alpha*Intermediates!F56-(1-EXP(-alpha*$B$1))/alpha*(1-EXP(-alpha*$B$1))/alpha*Intermediates!J56+L56)/$B$1)-1</f>
        <v>-9.124792037936702E-3</v>
      </c>
      <c r="N56" s="46">
        <f>EXP(-((1-EXP(-alpha*$B$1))/alpha*Intermediates!G56-(1-EXP(-alpha*$B$1))/alpha*(1-EXP(-alpha*$B$1))/alpha*Intermediates!J56+L56)/$B$1)-1</f>
        <v>1.2119501818443013E-2</v>
      </c>
      <c r="O56" s="60">
        <f>VLOOKUP((A56+1)&amp;"_"&amp;B56,scenarios!A:Q,8,0)/100</f>
        <v>0</v>
      </c>
      <c r="P56" s="55">
        <f>VLOOKUP((A56+TT_Scen/2+1)&amp;"_"&amp;B56,scenarios!A:Q,8,0)/100</f>
        <v>0</v>
      </c>
      <c r="Q56" s="37">
        <f t="shared" si="2"/>
        <v>2.1244293856379715E-2</v>
      </c>
    </row>
    <row r="57" spans="1:17" x14ac:dyDescent="0.25">
      <c r="A57" s="21">
        <f t="shared" si="0"/>
        <v>4</v>
      </c>
      <c r="B57" s="22">
        <v>48</v>
      </c>
      <c r="D57" s="66">
        <f>YC!F50</f>
        <v>1.9997501260000002E-3</v>
      </c>
      <c r="E57" s="34">
        <f t="shared" si="1"/>
        <v>5.0326922399999974E-4</v>
      </c>
      <c r="F57" s="66">
        <f>E57+$B$2*$B$2/delta*Intermediates!J57-$B$2/delta*Intermediates!F57</f>
        <v>-9.012623200594096E-3</v>
      </c>
      <c r="G57" s="46">
        <f>E57+$B$2*$B$2/delta*Intermediates!J57-$B$2/delta*Intermediates!G57</f>
        <v>1.1411659377209929E-2</v>
      </c>
      <c r="H57" s="60">
        <f>VLOOKUP((A57+1)&amp;"_"&amp;B57,scenarios!A:F,4,0)/100</f>
        <v>-9.0125999999999991E-3</v>
      </c>
      <c r="I57" s="55">
        <f>VLOOKUP((A57+TT_Scen/2+1)&amp;"_"&amp;B57,scenarios!A:F,4,0)/100</f>
        <v>1.1412E-2</v>
      </c>
      <c r="J57" s="37">
        <f t="shared" si="3"/>
        <v>3.6382338416789117E-7</v>
      </c>
      <c r="K57" s="8"/>
      <c r="L57" s="72">
        <f>LN(VLOOKUP((B57+12*$B$1)/12,YC!A:E,5,0)/VLOOKUP(B57/12,YC!A:E,5,0))</f>
        <v>-9.9987671757715071E-4</v>
      </c>
      <c r="M57" s="66">
        <f>EXP(-((1-EXP(-alpha*$B$1))/alpha*Intermediates!F57-(1-EXP(-alpha*$B$1))/alpha*(1-EXP(-alpha*$B$1))/alpha*Intermediates!J57+L57)/$B$1)-1</f>
        <v>-8.32320872483161E-3</v>
      </c>
      <c r="N57" s="46">
        <f>EXP(-((1-EXP(-alpha*$B$1))/alpha*Intermediates!G57-(1-EXP(-alpha*$B$1))/alpha*(1-EXP(-alpha*$B$1))/alpha*Intermediates!J57+L57)/$B$1)-1</f>
        <v>1.1367485289498491E-2</v>
      </c>
      <c r="O57" s="60">
        <f>VLOOKUP((A57+1)&amp;"_"&amp;B57,scenarios!A:Q,8,0)/100</f>
        <v>0</v>
      </c>
      <c r="P57" s="55">
        <f>VLOOKUP((A57+TT_Scen/2+1)&amp;"_"&amp;B57,scenarios!A:Q,8,0)/100</f>
        <v>0</v>
      </c>
      <c r="Q57" s="37">
        <f t="shared" si="2"/>
        <v>1.9690694014330101E-2</v>
      </c>
    </row>
    <row r="58" spans="1:17" x14ac:dyDescent="0.25">
      <c r="A58" s="21">
        <f t="shared" si="0"/>
        <v>4</v>
      </c>
      <c r="B58" s="22">
        <v>49</v>
      </c>
      <c r="D58" s="66">
        <f>YC!F51</f>
        <v>2.0416892280000001E-3</v>
      </c>
      <c r="E58" s="34">
        <f t="shared" si="1"/>
        <v>5.0393296799999647E-4</v>
      </c>
      <c r="F58" s="66">
        <f>E58+$B$2*$B$2/delta*Intermediates!J58-$B$2/delta*Intermediates!F58</f>
        <v>-5.2859359133883618E-3</v>
      </c>
      <c r="G58" s="46">
        <f>E58+$B$2*$B$2/delta*Intermediates!J58-$B$2/delta*Intermediates!G58</f>
        <v>7.7396254150995519E-3</v>
      </c>
      <c r="H58" s="60">
        <f>VLOOKUP((A58+1)&amp;"_"&amp;B58,scenarios!A:F,4,0)/100</f>
        <v>-5.2858999999999996E-3</v>
      </c>
      <c r="I58" s="55">
        <f>VLOOKUP((A58+TT_Scen/2+1)&amp;"_"&amp;B58,scenarios!A:F,4,0)/100</f>
        <v>7.7396000000000001E-3</v>
      </c>
      <c r="J58" s="37">
        <f t="shared" si="3"/>
        <v>6.1328487913937801E-8</v>
      </c>
      <c r="K58" s="8"/>
      <c r="L58" s="72">
        <f>LN(VLOOKUP((B58+12*$B$1)/12,YC!A:E,5,0)/VLOOKUP(B58/12,YC!A:E,5,0))</f>
        <v>-1.0053634237336469E-3</v>
      </c>
      <c r="M58" s="66">
        <f>EXP(-((1-EXP(-alpha*$B$1))/alpha*Intermediates!F58-(1-EXP(-alpha*$B$1))/alpha*(1-EXP(-alpha*$B$1))/alpha*Intermediates!J58+L58)/$B$1)-1</f>
        <v>-4.751791500380409E-3</v>
      </c>
      <c r="N58" s="46">
        <f>EXP(-((1-EXP(-alpha*$B$1))/alpha*Intermediates!G58-(1-EXP(-alpha*$B$1))/alpha*(1-EXP(-alpha*$B$1))/alpha*Intermediates!J58+L58)/$B$1)-1</f>
        <v>7.8062283116024922E-3</v>
      </c>
      <c r="O58" s="60">
        <f>VLOOKUP((A58+1)&amp;"_"&amp;B58,scenarios!A:Q,8,0)/100</f>
        <v>0</v>
      </c>
      <c r="P58" s="55">
        <f>VLOOKUP((A58+TT_Scen/2+1)&amp;"_"&amp;B58,scenarios!A:Q,8,0)/100</f>
        <v>0</v>
      </c>
      <c r="Q58" s="37">
        <f t="shared" si="2"/>
        <v>1.2558019811982901E-2</v>
      </c>
    </row>
    <row r="59" spans="1:17" x14ac:dyDescent="0.25">
      <c r="A59" s="21">
        <f t="shared" si="0"/>
        <v>4</v>
      </c>
      <c r="B59" s="22">
        <v>50</v>
      </c>
      <c r="D59" s="66">
        <f>YC!F52</f>
        <v>2.0836836419999998E-3</v>
      </c>
      <c r="E59" s="34">
        <f t="shared" si="1"/>
        <v>5.0427775200000309E-4</v>
      </c>
      <c r="F59" s="66">
        <f>E59+$B$2*$B$2/delta*Intermediates!J59-$B$2/delta*Intermediates!F59</f>
        <v>-4.3548364175932941E-3</v>
      </c>
      <c r="G59" s="46">
        <f>E59+$B$2*$B$2/delta*Intermediates!J59-$B$2/delta*Intermediates!G59</f>
        <v>6.8633607140848691E-3</v>
      </c>
      <c r="H59" s="60">
        <f>VLOOKUP((A59+1)&amp;"_"&amp;B59,scenarios!A:F,4,0)/100</f>
        <v>-4.3547999999999998E-3</v>
      </c>
      <c r="I59" s="55">
        <f>VLOOKUP((A59+TT_Scen/2+1)&amp;"_"&amp;B59,scenarios!A:F,4,0)/100</f>
        <v>6.8633999999999995E-3</v>
      </c>
      <c r="J59" s="37">
        <f t="shared" si="3"/>
        <v>7.570350842468071E-8</v>
      </c>
      <c r="K59" s="8"/>
      <c r="L59" s="72">
        <f>LN(VLOOKUP((B59+12*$B$1)/12,YC!A:E,5,0)/VLOOKUP(B59/12,YC!A:E,5,0))</f>
        <v>-1.0118605953749883E-3</v>
      </c>
      <c r="M59" s="66">
        <f>EXP(-((1-EXP(-alpha*$B$1))/alpha*Intermediates!F59-(1-EXP(-alpha*$B$1))/alpha*(1-EXP(-alpha*$B$1))/alpha*Intermediates!J59+L59)/$B$1)-1</f>
        <v>-3.8511504742124725E-3</v>
      </c>
      <c r="N59" s="46">
        <f>EXP(-((1-EXP(-alpha*$B$1))/alpha*Intermediates!G59-(1-EXP(-alpha*$B$1))/alpha*(1-EXP(-alpha*$B$1))/alpha*Intermediates!J59+L59)/$B$1)-1</f>
        <v>6.9647349179322582E-3</v>
      </c>
      <c r="O59" s="60">
        <f>VLOOKUP((A59+1)&amp;"_"&amp;B59,scenarios!A:Q,8,0)/100</f>
        <v>0</v>
      </c>
      <c r="P59" s="55">
        <f>VLOOKUP((A59+TT_Scen/2+1)&amp;"_"&amp;B59,scenarios!A:Q,8,0)/100</f>
        <v>0</v>
      </c>
      <c r="Q59" s="37">
        <f t="shared" si="2"/>
        <v>1.0815885392144731E-2</v>
      </c>
    </row>
    <row r="60" spans="1:17" x14ac:dyDescent="0.25">
      <c r="A60" s="21">
        <f t="shared" si="0"/>
        <v>4</v>
      </c>
      <c r="B60" s="22">
        <v>51</v>
      </c>
      <c r="D60" s="66">
        <f>YC!F53</f>
        <v>2.1257067880000001E-3</v>
      </c>
      <c r="E60" s="34">
        <f t="shared" si="1"/>
        <v>5.0427610799999925E-4</v>
      </c>
      <c r="F60" s="66">
        <f>E60+$B$2*$B$2/delta*Intermediates!J60-$B$2/delta*Intermediates!F60</f>
        <v>-5.8217086919523141E-3</v>
      </c>
      <c r="G60" s="46">
        <f>E60+$B$2*$B$2/delta*Intermediates!J60-$B$2/delta*Intermediates!G60</f>
        <v>8.385184966616761E-3</v>
      </c>
      <c r="H60" s="60">
        <f>VLOOKUP((A60+1)&amp;"_"&amp;B60,scenarios!A:F,4,0)/100</f>
        <v>-5.8217E-3</v>
      </c>
      <c r="I60" s="55">
        <f>VLOOKUP((A60+TT_Scen/2+1)&amp;"_"&amp;B60,scenarios!A:F,4,0)/100</f>
        <v>8.3852000000000006E-3</v>
      </c>
      <c r="J60" s="37">
        <f t="shared" si="3"/>
        <v>2.3725335553809179E-8</v>
      </c>
      <c r="K60" s="8"/>
      <c r="L60" s="72">
        <f>LN(VLOOKUP((B60+12*$B$1)/12,YC!A:E,5,0)/VLOOKUP(B60/12,YC!A:E,5,0))</f>
        <v>-1.0188322701318254E-3</v>
      </c>
      <c r="M60" s="66">
        <f>EXP(-((1-EXP(-alpha*$B$1))/alpha*Intermediates!F60-(1-EXP(-alpha*$B$1))/alpha*(1-EXP(-alpha*$B$1))/alpha*Intermediates!J60+L60)/$B$1)-1</f>
        <v>-5.2481015756751237E-3</v>
      </c>
      <c r="N60" s="46">
        <f>EXP(-((1-EXP(-alpha*$B$1))/alpha*Intermediates!G60-(1-EXP(-alpha*$B$1))/alpha*(1-EXP(-alpha*$B$1))/alpha*Intermediates!J60+L60)/$B$1)-1</f>
        <v>8.4498207322007968E-3</v>
      </c>
      <c r="O60" s="60">
        <f>VLOOKUP((A60+1)&amp;"_"&amp;B60,scenarios!A:Q,8,0)/100</f>
        <v>0</v>
      </c>
      <c r="P60" s="55">
        <f>VLOOKUP((A60+TT_Scen/2+1)&amp;"_"&amp;B60,scenarios!A:Q,8,0)/100</f>
        <v>0</v>
      </c>
      <c r="Q60" s="37">
        <f t="shared" si="2"/>
        <v>1.369792230787592E-2</v>
      </c>
    </row>
    <row r="61" spans="1:17" x14ac:dyDescent="0.25">
      <c r="A61" s="21">
        <f t="shared" si="0"/>
        <v>4</v>
      </c>
      <c r="B61" s="22">
        <v>52</v>
      </c>
      <c r="D61" s="66">
        <f>YC!F54</f>
        <v>2.167729797E-3</v>
      </c>
      <c r="E61" s="34">
        <f t="shared" si="1"/>
        <v>5.0390047200000142E-4</v>
      </c>
      <c r="F61" s="66">
        <f>E61+$B$2*$B$2/delta*Intermediates!J61-$B$2/delta*Intermediates!F61</f>
        <v>-5.1990946401479646E-3</v>
      </c>
      <c r="G61" s="46">
        <f>E61+$B$2*$B$2/delta*Intermediates!J61-$B$2/delta*Intermediates!G61</f>
        <v>7.817575673211126E-3</v>
      </c>
      <c r="H61" s="60">
        <f>VLOOKUP((A61+1)&amp;"_"&amp;B61,scenarios!A:F,4,0)/100</f>
        <v>-5.1990999999999999E-3</v>
      </c>
      <c r="I61" s="55">
        <f>VLOOKUP((A61+TT_Scen/2+1)&amp;"_"&amp;B61,scenarios!A:F,4,0)/100</f>
        <v>7.8176000000000009E-3</v>
      </c>
      <c r="J61" s="37">
        <f t="shared" si="3"/>
        <v>2.9686640910277229E-8</v>
      </c>
      <c r="K61" s="8"/>
      <c r="L61" s="72">
        <f>LN(VLOOKUP((B61+12*$B$1)/12,YC!A:E,5,0)/VLOOKUP(B61/12,YC!A:E,5,0))</f>
        <v>-1.025712784854083E-3</v>
      </c>
      <c r="M61" s="66">
        <f>EXP(-((1-EXP(-alpha*$B$1))/alpha*Intermediates!F61-(1-EXP(-alpha*$B$1))/alpha*(1-EXP(-alpha*$B$1))/alpha*Intermediates!J61+L61)/$B$1)-1</f>
        <v>-4.6427263226541671E-3</v>
      </c>
      <c r="N61" s="46">
        <f>EXP(-((1-EXP(-alpha*$B$1))/alpha*Intermediates!G61-(1-EXP(-alpha*$B$1))/alpha*(1-EXP(-alpha*$B$1))/alpha*Intermediates!J61+L61)/$B$1)-1</f>
        <v>7.9080430294675708E-3</v>
      </c>
      <c r="O61" s="60">
        <f>VLOOKUP((A61+1)&amp;"_"&amp;B61,scenarios!A:Q,8,0)/100</f>
        <v>0</v>
      </c>
      <c r="P61" s="55">
        <f>VLOOKUP((A61+TT_Scen/2+1)&amp;"_"&amp;B61,scenarios!A:Q,8,0)/100</f>
        <v>0</v>
      </c>
      <c r="Q61" s="37">
        <f t="shared" si="2"/>
        <v>1.2550769352121738E-2</v>
      </c>
    </row>
    <row r="62" spans="1:17" x14ac:dyDescent="0.25">
      <c r="A62" s="21">
        <f t="shared" si="0"/>
        <v>4</v>
      </c>
      <c r="B62" s="22">
        <v>53</v>
      </c>
      <c r="D62" s="66">
        <f>YC!F55</f>
        <v>2.2097215030000002E-3</v>
      </c>
      <c r="E62" s="34">
        <f t="shared" si="1"/>
        <v>5.0312341199999951E-4</v>
      </c>
      <c r="F62" s="66">
        <f>E62+$B$2*$B$2/delta*Intermediates!J62-$B$2/delta*Intermediates!F62</f>
        <v>-1.2242790125666285E-2</v>
      </c>
      <c r="G62" s="46">
        <f>E62+$B$2*$B$2/delta*Intermediates!J62-$B$2/delta*Intermediates!G62</f>
        <v>1.4916264632770709E-2</v>
      </c>
      <c r="H62" s="60">
        <f>VLOOKUP((A62+1)&amp;"_"&amp;B62,scenarios!A:F,4,0)/100</f>
        <v>-1.2242999999999999E-2</v>
      </c>
      <c r="I62" s="55">
        <f>VLOOKUP((A62+TT_Scen/2+1)&amp;"_"&amp;B62,scenarios!A:F,4,0)/100</f>
        <v>1.4916E-2</v>
      </c>
      <c r="J62" s="37">
        <f t="shared" si="3"/>
        <v>4.7450710442299704E-7</v>
      </c>
      <c r="K62" s="8"/>
      <c r="L62" s="72">
        <f>LN(VLOOKUP((B62+12*$B$1)/12,YC!A:E,5,0)/VLOOKUP(B62/12,YC!A:E,5,0))</f>
        <v>-1.0319068673671989E-3</v>
      </c>
      <c r="M62" s="66">
        <f>EXP(-((1-EXP(-alpha*$B$1))/alpha*Intermediates!F62-(1-EXP(-alpha*$B$1))/alpha*(1-EXP(-alpha*$B$1))/alpha*Intermediates!J62+L62)/$B$1)-1</f>
        <v>-1.1360085971395373E-2</v>
      </c>
      <c r="N62" s="46">
        <f>EXP(-((1-EXP(-alpha*$B$1))/alpha*Intermediates!G62-(1-EXP(-alpha*$B$1))/alpha*(1-EXP(-alpha*$B$1))/alpha*Intermediates!J62+L62)/$B$1)-1</f>
        <v>1.4828378870194836E-2</v>
      </c>
      <c r="O62" s="60">
        <f>VLOOKUP((A62+1)&amp;"_"&amp;B62,scenarios!A:Q,8,0)/100</f>
        <v>0</v>
      </c>
      <c r="P62" s="55">
        <f>VLOOKUP((A62+TT_Scen/2+1)&amp;"_"&amp;B62,scenarios!A:Q,8,0)/100</f>
        <v>0</v>
      </c>
      <c r="Q62" s="37">
        <f t="shared" si="2"/>
        <v>2.6188464841590209E-2</v>
      </c>
    </row>
    <row r="63" spans="1:17" x14ac:dyDescent="0.25">
      <c r="A63" s="21">
        <f t="shared" si="0"/>
        <v>4</v>
      </c>
      <c r="B63" s="22">
        <v>54</v>
      </c>
      <c r="D63" s="66">
        <f>YC!F56</f>
        <v>2.2516484540000001E-3</v>
      </c>
      <c r="E63" s="34">
        <f t="shared" si="1"/>
        <v>5.0191733999999967E-4</v>
      </c>
      <c r="F63" s="66">
        <f>E63+$B$2*$B$2/delta*Intermediates!J63-$B$2/delta*Intermediates!F63</f>
        <v>-5.7132054869343061E-3</v>
      </c>
      <c r="G63" s="46">
        <f>E63+$B$2*$B$2/delta*Intermediates!J63-$B$2/delta*Intermediates!G63</f>
        <v>8.4415978811840028E-3</v>
      </c>
      <c r="H63" s="60">
        <f>VLOOKUP((A63+1)&amp;"_"&amp;B63,scenarios!A:F,4,0)/100</f>
        <v>-5.7132000000000007E-3</v>
      </c>
      <c r="I63" s="55">
        <f>VLOOKUP((A63+TT_Scen/2+1)&amp;"_"&amp;B63,scenarios!A:F,4,0)/100</f>
        <v>8.4416000000000005E-3</v>
      </c>
      <c r="J63" s="37">
        <f t="shared" si="3"/>
        <v>7.6057503030010909E-9</v>
      </c>
      <c r="K63" s="8"/>
      <c r="L63" s="72">
        <f>LN(VLOOKUP((B63+12*$B$1)/12,YC!A:E,5,0)/VLOOKUP(B63/12,YC!A:E,5,0))</f>
        <v>-1.0367896317931703E-3</v>
      </c>
      <c r="M63" s="66">
        <f>EXP(-((1-EXP(-alpha*$B$1))/alpha*Intermediates!F63-(1-EXP(-alpha*$B$1))/alpha*(1-EXP(-alpha*$B$1))/alpha*Intermediates!J63+L63)/$B$1)-1</f>
        <v>-5.117514756410535E-3</v>
      </c>
      <c r="N63" s="46">
        <f>EXP(-((1-EXP(-alpha*$B$1))/alpha*Intermediates!G63-(1-EXP(-alpha*$B$1))/alpha*(1-EXP(-alpha*$B$1))/alpha*Intermediates!J63+L63)/$B$1)-1</f>
        <v>8.5316320435200321E-3</v>
      </c>
      <c r="O63" s="60">
        <f>VLOOKUP((A63+1)&amp;"_"&amp;B63,scenarios!A:Q,8,0)/100</f>
        <v>0</v>
      </c>
      <c r="P63" s="55">
        <f>VLOOKUP((A63+TT_Scen/2+1)&amp;"_"&amp;B63,scenarios!A:Q,8,0)/100</f>
        <v>0</v>
      </c>
      <c r="Q63" s="37">
        <f t="shared" si="2"/>
        <v>1.3649146799930567E-2</v>
      </c>
    </row>
    <row r="64" spans="1:17" x14ac:dyDescent="0.25">
      <c r="A64" s="21">
        <f t="shared" si="0"/>
        <v>4</v>
      </c>
      <c r="B64" s="22">
        <v>55</v>
      </c>
      <c r="D64" s="66">
        <f>YC!F57</f>
        <v>2.2934748990000001E-3</v>
      </c>
      <c r="E64" s="34">
        <f t="shared" si="1"/>
        <v>5.0025457199999804E-4</v>
      </c>
      <c r="F64" s="66">
        <f>E64+$B$2*$B$2/delta*Intermediates!J64-$B$2/delta*Intermediates!F64</f>
        <v>-6.271149488454102E-3</v>
      </c>
      <c r="G64" s="46">
        <f>E64+$B$2*$B$2/delta*Intermediates!J64-$B$2/delta*Intermediates!G64</f>
        <v>9.0543197619242875E-3</v>
      </c>
      <c r="H64" s="60">
        <f>VLOOKUP((A64+1)&amp;"_"&amp;B64,scenarios!A:F,4,0)/100</f>
        <v>-6.2710999999999991E-3</v>
      </c>
      <c r="I64" s="55">
        <f>VLOOKUP((A64+TT_Scen/2+1)&amp;"_"&amp;B64,scenarios!A:F,4,0)/100</f>
        <v>9.0542999999999995E-3</v>
      </c>
      <c r="J64" s="37">
        <f t="shared" si="3"/>
        <v>6.9250378390874057E-8</v>
      </c>
      <c r="K64" s="8"/>
      <c r="L64" s="72">
        <f>LN(VLOOKUP((B64+12*$B$1)/12,YC!A:E,5,0)/VLOOKUP(B64/12,YC!A:E,5,0))</f>
        <v>-1.0397066787785963E-3</v>
      </c>
      <c r="M64" s="66">
        <f>EXP(-((1-EXP(-alpha*$B$1))/alpha*Intermediates!F64-(1-EXP(-alpha*$B$1))/alpha*(1-EXP(-alpha*$B$1))/alpha*Intermediates!J64+L64)/$B$1)-1</f>
        <v>-5.6435931780611792E-3</v>
      </c>
      <c r="N64" s="46">
        <f>EXP(-((1-EXP(-alpha*$B$1))/alpha*Intermediates!G64-(1-EXP(-alpha*$B$1))/alpha*(1-EXP(-alpha*$B$1))/alpha*Intermediates!J64+L64)/$B$1)-1</f>
        <v>9.1349296464595664E-3</v>
      </c>
      <c r="O64" s="60">
        <f>VLOOKUP((A64+1)&amp;"_"&amp;B64,scenarios!A:Q,8,0)/100</f>
        <v>0</v>
      </c>
      <c r="P64" s="55">
        <f>VLOOKUP((A64+TT_Scen/2+1)&amp;"_"&amp;B64,scenarios!A:Q,8,0)/100</f>
        <v>0</v>
      </c>
      <c r="Q64" s="37">
        <f t="shared" si="2"/>
        <v>1.4778522824520746E-2</v>
      </c>
    </row>
    <row r="65" spans="1:17" x14ac:dyDescent="0.25">
      <c r="A65" s="21">
        <f t="shared" si="0"/>
        <v>4</v>
      </c>
      <c r="B65" s="22">
        <v>56</v>
      </c>
      <c r="D65" s="66">
        <f>YC!F58</f>
        <v>2.3351627799999999E-3</v>
      </c>
      <c r="E65" s="34">
        <f t="shared" si="1"/>
        <v>4.9810753200000071E-4</v>
      </c>
      <c r="F65" s="66">
        <f>E65+$B$2*$B$2/delta*Intermediates!J65-$B$2/delta*Intermediates!F65</f>
        <v>-8.5443681915199684E-3</v>
      </c>
      <c r="G65" s="46">
        <f>E65+$B$2*$B$2/delta*Intermediates!J65-$B$2/delta*Intermediates!G65</f>
        <v>1.1382112204235587E-2</v>
      </c>
      <c r="H65" s="60">
        <f>VLOOKUP((A65+1)&amp;"_"&amp;B65,scenarios!A:F,4,0)/100</f>
        <v>-8.5444000000000006E-3</v>
      </c>
      <c r="I65" s="55">
        <f>VLOOKUP((A65+TT_Scen/2+1)&amp;"_"&amp;B65,scenarios!A:F,4,0)/100</f>
        <v>1.1382000000000001E-2</v>
      </c>
      <c r="J65" s="37">
        <f t="shared" si="3"/>
        <v>1.4401271561728657E-7</v>
      </c>
      <c r="K65" s="8"/>
      <c r="L65" s="72">
        <f>LN(VLOOKUP((B65+12*$B$1)/12,YC!A:E,5,0)/VLOOKUP(B65/12,YC!A:E,5,0))</f>
        <v>-1.0399748026603838E-3</v>
      </c>
      <c r="M65" s="66">
        <f>EXP(-((1-EXP(-alpha*$B$1))/alpha*Intermediates!F65-(1-EXP(-alpha*$B$1))/alpha*(1-EXP(-alpha*$B$1))/alpha*Intermediates!J65+L65)/$B$1)-1</f>
        <v>-7.8099440028780442E-3</v>
      </c>
      <c r="N65" s="46">
        <f>EXP(-((1-EXP(-alpha*$B$1))/alpha*Intermediates!G65-(1-EXP(-alpha*$B$1))/alpha*(1-EXP(-alpha*$B$1))/alpha*Intermediates!J65+L65)/$B$1)-1</f>
        <v>1.1406150877029342E-2</v>
      </c>
      <c r="O65" s="60">
        <f>VLOOKUP((A65+1)&amp;"_"&amp;B65,scenarios!A:Q,8,0)/100</f>
        <v>0</v>
      </c>
      <c r="P65" s="55">
        <f>VLOOKUP((A65+TT_Scen/2+1)&amp;"_"&amp;B65,scenarios!A:Q,8,0)/100</f>
        <v>0</v>
      </c>
      <c r="Q65" s="37">
        <f t="shared" si="2"/>
        <v>1.9216094879907386E-2</v>
      </c>
    </row>
    <row r="66" spans="1:17" x14ac:dyDescent="0.25">
      <c r="A66" s="21">
        <f t="shared" si="0"/>
        <v>4</v>
      </c>
      <c r="B66" s="22">
        <v>57</v>
      </c>
      <c r="D66" s="66">
        <f>YC!F59</f>
        <v>2.376671741E-3</v>
      </c>
      <c r="E66" s="34">
        <f t="shared" si="1"/>
        <v>4.954487159999979E-4</v>
      </c>
      <c r="F66" s="66">
        <f>E66+$B$2*$B$2/delta*Intermediates!J66-$B$2/delta*Intermediates!F66</f>
        <v>-7.1482203367608599E-3</v>
      </c>
      <c r="G66" s="46">
        <f>E66+$B$2*$B$2/delta*Intermediates!J66-$B$2/delta*Intermediates!G66</f>
        <v>1.0040270033147478E-2</v>
      </c>
      <c r="H66" s="60">
        <f>VLOOKUP((A66+1)&amp;"_"&amp;B66,scenarios!A:F,4,0)/100</f>
        <v>-7.1482000000000004E-3</v>
      </c>
      <c r="I66" s="55">
        <f>VLOOKUP((A66+TT_Scen/2+1)&amp;"_"&amp;B66,scenarios!A:F,4,0)/100</f>
        <v>1.004E-2</v>
      </c>
      <c r="J66" s="37">
        <f t="shared" si="3"/>
        <v>2.9036990833748028E-7</v>
      </c>
      <c r="K66" s="8"/>
      <c r="L66" s="72">
        <f>LN(VLOOKUP((B66+12*$B$1)/12,YC!A:E,5,0)/VLOOKUP(B66/12,YC!A:E,5,0))</f>
        <v>-1.0368818020924562E-3</v>
      </c>
      <c r="M66" s="66">
        <f>EXP(-((1-EXP(-alpha*$B$1))/alpha*Intermediates!F66-(1-EXP(-alpha*$B$1))/alpha*(1-EXP(-alpha*$B$1))/alpha*Intermediates!J66+L66)/$B$1)-1</f>
        <v>-6.4695184353745772E-3</v>
      </c>
      <c r="N66" s="46">
        <f>EXP(-((1-EXP(-alpha*$B$1))/alpha*Intermediates!G66-(1-EXP(-alpha*$B$1))/alpha*(1-EXP(-alpha*$B$1))/alpha*Intermediates!J66+L66)/$B$1)-1</f>
        <v>1.0106665429028716E-2</v>
      </c>
      <c r="O66" s="60">
        <f>VLOOKUP((A66+1)&amp;"_"&amp;B66,scenarios!A:Q,8,0)/100</f>
        <v>0</v>
      </c>
      <c r="P66" s="55">
        <f>VLOOKUP((A66+TT_Scen/2+1)&amp;"_"&amp;B66,scenarios!A:Q,8,0)/100</f>
        <v>0</v>
      </c>
      <c r="Q66" s="37">
        <f t="shared" si="2"/>
        <v>1.6576183864403293E-2</v>
      </c>
    </row>
    <row r="67" spans="1:17" x14ac:dyDescent="0.25">
      <c r="A67" s="21">
        <f t="shared" si="0"/>
        <v>4</v>
      </c>
      <c r="B67" s="22">
        <v>58</v>
      </c>
      <c r="D67" s="66">
        <f>YC!F60</f>
        <v>2.4179591339999998E-3</v>
      </c>
      <c r="E67" s="34">
        <f t="shared" si="1"/>
        <v>4.9225059600000072E-4</v>
      </c>
      <c r="F67" s="66">
        <f>E67+$B$2*$B$2/delta*Intermediates!J67-$B$2/delta*Intermediates!F67</f>
        <v>-5.9939715602091307E-3</v>
      </c>
      <c r="G67" s="46">
        <f>E67+$B$2*$B$2/delta*Intermediates!J67-$B$2/delta*Intermediates!G67</f>
        <v>8.9399949930199524E-3</v>
      </c>
      <c r="H67" s="60">
        <f>VLOOKUP((A67+1)&amp;"_"&amp;B67,scenarios!A:F,4,0)/100</f>
        <v>-5.9940000000000002E-3</v>
      </c>
      <c r="I67" s="55">
        <f>VLOOKUP((A67+TT_Scen/2+1)&amp;"_"&amp;B67,scenarios!A:F,4,0)/100</f>
        <v>8.94E-3</v>
      </c>
      <c r="J67" s="37">
        <f t="shared" si="3"/>
        <v>3.3446770917114343E-8</v>
      </c>
      <c r="K67" s="8"/>
      <c r="L67" s="72">
        <f>LN(VLOOKUP((B67+12*$B$1)/12,YC!A:E,5,0)/VLOOKUP(B67/12,YC!A:E,5,0))</f>
        <v>-1.0296855945131638E-3</v>
      </c>
      <c r="M67" s="66">
        <f>EXP(-((1-EXP(-alpha*$B$1))/alpha*Intermediates!F67-(1-EXP(-alpha*$B$1))/alpha*(1-EXP(-alpha*$B$1))/alpha*Intermediates!J67+L67)/$B$1)-1</f>
        <v>-5.3604824130434325E-3</v>
      </c>
      <c r="N67" s="46">
        <f>EXP(-((1-EXP(-alpha*$B$1))/alpha*Intermediates!G67-(1-EXP(-alpha*$B$1))/alpha*(1-EXP(-alpha*$B$1))/alpha*Intermediates!J67+L67)/$B$1)-1</f>
        <v>9.041889337917608E-3</v>
      </c>
      <c r="O67" s="60">
        <f>VLOOKUP((A67+1)&amp;"_"&amp;B67,scenarios!A:Q,8,0)/100</f>
        <v>0</v>
      </c>
      <c r="P67" s="55">
        <f>VLOOKUP((A67+TT_Scen/2+1)&amp;"_"&amp;B67,scenarios!A:Q,8,0)/100</f>
        <v>0</v>
      </c>
      <c r="Q67" s="37">
        <f t="shared" si="2"/>
        <v>1.440237175096104E-2</v>
      </c>
    </row>
    <row r="68" spans="1:17" x14ac:dyDescent="0.25">
      <c r="A68" s="21">
        <f t="shared" si="0"/>
        <v>4</v>
      </c>
      <c r="B68" s="22">
        <v>59</v>
      </c>
      <c r="D68" s="66">
        <f>YC!F61</f>
        <v>2.4589800169999999E-3</v>
      </c>
      <c r="E68" s="34">
        <f t="shared" si="1"/>
        <v>4.8848564399999947E-4</v>
      </c>
      <c r="F68" s="66">
        <f>E68+$B$2*$B$2/delta*Intermediates!J68-$B$2/delta*Intermediates!F68</f>
        <v>-8.09827069216351E-3</v>
      </c>
      <c r="G68" s="46">
        <f>E68+$B$2*$B$2/delta*Intermediates!J68-$B$2/delta*Intermediates!G68</f>
        <v>1.1097872093886007E-2</v>
      </c>
      <c r="H68" s="60">
        <f>VLOOKUP((A68+1)&amp;"_"&amp;B68,scenarios!A:F,4,0)/100</f>
        <v>-8.098300000000001E-3</v>
      </c>
      <c r="I68" s="55">
        <f>VLOOKUP((A68+TT_Scen/2+1)&amp;"_"&amp;B68,scenarios!A:F,4,0)/100</f>
        <v>1.1097999999999998E-2</v>
      </c>
      <c r="J68" s="37">
        <f t="shared" si="3"/>
        <v>1.572139504829595E-7</v>
      </c>
      <c r="K68" s="8"/>
      <c r="L68" s="72">
        <f>LN(VLOOKUP((B68+12*$B$1)/12,YC!A:E,5,0)/VLOOKUP(B68/12,YC!A:E,5,0))</f>
        <v>-1.017614542701633E-3</v>
      </c>
      <c r="M68" s="66">
        <f>EXP(-((1-EXP(-alpha*$B$1))/alpha*Intermediates!F68-(1-EXP(-alpha*$B$1))/alpha*(1-EXP(-alpha*$B$1))/alpha*Intermediates!J68+L68)/$B$1)-1</f>
        <v>-7.370728912265867E-3</v>
      </c>
      <c r="N68" s="46">
        <f>EXP(-((1-EXP(-alpha*$B$1))/alpha*Intermediates!G68-(1-EXP(-alpha*$B$1))/alpha*(1-EXP(-alpha*$B$1))/alpha*Intermediates!J68+L68)/$B$1)-1</f>
        <v>1.1142730194389605E-2</v>
      </c>
      <c r="O68" s="60">
        <f>VLOOKUP((A68+1)&amp;"_"&amp;B68,scenarios!A:Q,8,0)/100</f>
        <v>0</v>
      </c>
      <c r="P68" s="55">
        <f>VLOOKUP((A68+TT_Scen/2+1)&amp;"_"&amp;B68,scenarios!A:Q,8,0)/100</f>
        <v>0</v>
      </c>
      <c r="Q68" s="37">
        <f t="shared" si="2"/>
        <v>1.8513459106655472E-2</v>
      </c>
    </row>
    <row r="69" spans="1:17" x14ac:dyDescent="0.25">
      <c r="A69" s="21">
        <f t="shared" si="0"/>
        <v>4</v>
      </c>
      <c r="B69" s="22">
        <v>60</v>
      </c>
      <c r="D69" s="66">
        <f>YC!F62</f>
        <v>2.4996871539999998E-3</v>
      </c>
      <c r="E69" s="34">
        <f t="shared" si="1"/>
        <v>4.8445724399999966E-4</v>
      </c>
      <c r="F69" s="66">
        <f>E69+$B$2*$B$2/delta*Intermediates!J69-$B$2/delta*Intermediates!F69</f>
        <v>-1.0163893511229065E-2</v>
      </c>
      <c r="G69" s="46">
        <f>E69+$B$2*$B$2/delta*Intermediates!J69-$B$2/delta*Intermediates!G69</f>
        <v>1.3217275188974956E-2</v>
      </c>
      <c r="H69" s="60">
        <f>VLOOKUP((A69+1)&amp;"_"&amp;B69,scenarios!A:F,4,0)/100</f>
        <v>-1.0163999999999999E-2</v>
      </c>
      <c r="I69" s="55">
        <f>VLOOKUP((A69+TT_Scen/2+1)&amp;"_"&amp;B69,scenarios!A:F,4,0)/100</f>
        <v>1.3217000000000001E-2</v>
      </c>
      <c r="J69" s="37">
        <f t="shared" si="3"/>
        <v>3.816777458896109E-7</v>
      </c>
      <c r="K69" s="8"/>
      <c r="L69" s="72">
        <f>LN(VLOOKUP((B69+12*$B$1)/12,YC!A:E,5,0)/VLOOKUP(B69/12,YC!A:E,5,0))</f>
        <v>-9.9986758842788496E-4</v>
      </c>
      <c r="M69" s="66">
        <f>EXP(-((1-EXP(-alpha*$B$1))/alpha*Intermediates!F69-(1-EXP(-alpha*$B$1))/alpha*(1-EXP(-alpha*$B$1))/alpha*Intermediates!J69+L69)/$B$1)-1</f>
        <v>-9.3426223057651026E-3</v>
      </c>
      <c r="N69" s="46">
        <f>EXP(-((1-EXP(-alpha*$B$1))/alpha*Intermediates!G69-(1-EXP(-alpha*$B$1))/alpha*(1-EXP(-alpha*$B$1))/alpha*Intermediates!J69+L69)/$B$1)-1</f>
        <v>1.3207766084827099E-2</v>
      </c>
      <c r="O69" s="60">
        <f>VLOOKUP((A69+1)&amp;"_"&amp;B69,scenarios!A:Q,8,0)/100</f>
        <v>0</v>
      </c>
      <c r="P69" s="55">
        <f>VLOOKUP((A69+TT_Scen/2+1)&amp;"_"&amp;B69,scenarios!A:Q,8,0)/100</f>
        <v>0</v>
      </c>
      <c r="Q69" s="37">
        <f t="shared" si="2"/>
        <v>2.2550388390592202E-2</v>
      </c>
    </row>
    <row r="70" spans="1:17" x14ac:dyDescent="0.25">
      <c r="A70" s="21">
        <f t="shared" si="0"/>
        <v>4</v>
      </c>
      <c r="B70" s="22">
        <v>61</v>
      </c>
      <c r="D70" s="66">
        <f>YC!F63</f>
        <v>2.5400585909999998E-3</v>
      </c>
      <c r="E70" s="34">
        <f t="shared" si="1"/>
        <v>4.8150492000000392E-4</v>
      </c>
      <c r="F70" s="66">
        <f>E70+$B$2*$B$2/delta*Intermediates!J70-$B$2/delta*Intermediates!F70</f>
        <v>-1.1225325794749606E-2</v>
      </c>
      <c r="G70" s="46">
        <f>E70+$B$2*$B$2/delta*Intermediates!J70-$B$2/delta*Intermediates!G70</f>
        <v>1.4335360480631649E-2</v>
      </c>
      <c r="H70" s="60">
        <f>VLOOKUP((A70+1)&amp;"_"&amp;B70,scenarios!A:F,4,0)/100</f>
        <v>-1.1225000000000001E-2</v>
      </c>
      <c r="I70" s="55">
        <f>VLOOKUP((A70+TT_Scen/2+1)&amp;"_"&amp;B70,scenarios!A:F,4,0)/100</f>
        <v>1.4335000000000001E-2</v>
      </c>
      <c r="J70" s="37">
        <f t="shared" si="3"/>
        <v>6.8627538125400067E-7</v>
      </c>
      <c r="K70" s="8"/>
      <c r="L70" s="72">
        <f>LN(VLOOKUP((B70+12*$B$1)/12,YC!A:E,5,0)/VLOOKUP(B70/12,YC!A:E,5,0))</f>
        <v>-9.7677720476447498E-4</v>
      </c>
      <c r="M70" s="66">
        <f>EXP(-((1-EXP(-alpha*$B$1))/alpha*Intermediates!F70-(1-EXP(-alpha*$B$1))/alpha*(1-EXP(-alpha*$B$1))/alpha*Intermediates!J70+L70)/$B$1)-1</f>
        <v>-1.0358089568534679E-2</v>
      </c>
      <c r="N70" s="46">
        <f>EXP(-((1-EXP(-alpha*$B$1))/alpha*Intermediates!G70-(1-EXP(-alpha*$B$1))/alpha*(1-EXP(-alpha*$B$1))/alpha*Intermediates!J70+L70)/$B$1)-1</f>
        <v>1.4295054226197035E-2</v>
      </c>
      <c r="O70" s="60">
        <f>VLOOKUP((A70+1)&amp;"_"&amp;B70,scenarios!A:Q,8,0)/100</f>
        <v>0</v>
      </c>
      <c r="P70" s="55">
        <f>VLOOKUP((A70+TT_Scen/2+1)&amp;"_"&amp;B70,scenarios!A:Q,8,0)/100</f>
        <v>0</v>
      </c>
      <c r="Q70" s="37">
        <f t="shared" si="2"/>
        <v>2.4653143794731713E-2</v>
      </c>
    </row>
    <row r="71" spans="1:17" x14ac:dyDescent="0.25">
      <c r="A71" s="21">
        <f t="shared" si="0"/>
        <v>4</v>
      </c>
      <c r="B71" s="22">
        <v>62</v>
      </c>
      <c r="D71" s="66">
        <f>YC!F64</f>
        <v>2.5801840010000001E-3</v>
      </c>
      <c r="E71" s="34">
        <f t="shared" si="1"/>
        <v>4.8005139599999885E-4</v>
      </c>
      <c r="F71" s="66">
        <f>E71+$B$2*$B$2/delta*Intermediates!J71-$B$2/delta*Intermediates!F71</f>
        <v>-1.0890979230740807E-2</v>
      </c>
      <c r="G71" s="46">
        <f>E71+$B$2*$B$2/delta*Intermediates!J71-$B$2/delta*Intermediates!G71</f>
        <v>1.4061376551739974E-2</v>
      </c>
      <c r="H71" s="60">
        <f>VLOOKUP((A71+1)&amp;"_"&amp;B71,scenarios!A:F,4,0)/100</f>
        <v>-1.0891E-2</v>
      </c>
      <c r="I71" s="55">
        <f>VLOOKUP((A71+TT_Scen/2+1)&amp;"_"&amp;B71,scenarios!A:F,4,0)/100</f>
        <v>1.4060999999999999E-2</v>
      </c>
      <c r="J71" s="37">
        <f t="shared" si="3"/>
        <v>3.9732099916742203E-7</v>
      </c>
      <c r="K71" s="8"/>
      <c r="L71" s="72">
        <f>LN(VLOOKUP((B71+12*$B$1)/12,YC!A:E,5,0)/VLOOKUP(B71/12,YC!A:E,5,0))</f>
        <v>-9.5341018313288041E-4</v>
      </c>
      <c r="M71" s="66">
        <f>EXP(-((1-EXP(-alpha*$B$1))/alpha*Intermediates!F71-(1-EXP(-alpha*$B$1))/alpha*(1-EXP(-alpha*$B$1))/alpha*Intermediates!J71+L71)/$B$1)-1</f>
        <v>-1.0044857199604795E-2</v>
      </c>
      <c r="N71" s="46">
        <f>EXP(-((1-EXP(-alpha*$B$1))/alpha*Intermediates!G71-(1-EXP(-alpha*$B$1))/alpha*(1-EXP(-alpha*$B$1))/alpha*Intermediates!J71+L71)/$B$1)-1</f>
        <v>1.4022095902437526E-2</v>
      </c>
      <c r="O71" s="60">
        <f>VLOOKUP((A71+1)&amp;"_"&amp;B71,scenarios!A:Q,8,0)/100</f>
        <v>0</v>
      </c>
      <c r="P71" s="55">
        <f>VLOOKUP((A71+TT_Scen/2+1)&amp;"_"&amp;B71,scenarios!A:Q,8,0)/100</f>
        <v>0</v>
      </c>
      <c r="Q71" s="37">
        <f t="shared" si="2"/>
        <v>2.4066953102042321E-2</v>
      </c>
    </row>
    <row r="72" spans="1:17" x14ac:dyDescent="0.25">
      <c r="A72" s="21">
        <f t="shared" si="0"/>
        <v>4</v>
      </c>
      <c r="B72" s="22">
        <v>63</v>
      </c>
      <c r="D72" s="66">
        <f>YC!F65</f>
        <v>2.620188284E-3</v>
      </c>
      <c r="E72" s="34">
        <f t="shared" si="1"/>
        <v>4.8019935600000091E-4</v>
      </c>
      <c r="F72" s="66">
        <f>E72+$B$2*$B$2/delta*Intermediates!J72-$B$2/delta*Intermediates!F72</f>
        <v>-1.3198792614666529E-2</v>
      </c>
      <c r="G72" s="46">
        <f>E72+$B$2*$B$2/delta*Intermediates!J72-$B$2/delta*Intermediates!G72</f>
        <v>1.6433459081993215E-2</v>
      </c>
      <c r="H72" s="60">
        <f>VLOOKUP((A72+1)&amp;"_"&amp;B72,scenarios!A:F,4,0)/100</f>
        <v>-1.3199000000000001E-2</v>
      </c>
      <c r="I72" s="55">
        <f>VLOOKUP((A72+TT_Scen/2+1)&amp;"_"&amp;B72,scenarios!A:F,4,0)/100</f>
        <v>1.6433E-2</v>
      </c>
      <c r="J72" s="37">
        <f t="shared" si="3"/>
        <v>6.6646732668762532E-7</v>
      </c>
      <c r="K72" s="8"/>
      <c r="L72" s="72">
        <f>LN(VLOOKUP((B72+12*$B$1)/12,YC!A:E,5,0)/VLOOKUP(B72/12,YC!A:E,5,0))</f>
        <v>-9.3626549400726319E-4</v>
      </c>
      <c r="M72" s="66">
        <f>EXP(-((1-EXP(-alpha*$B$1))/alpha*Intermediates!F72-(1-EXP(-alpha*$B$1))/alpha*(1-EXP(-alpha*$B$1))/alpha*Intermediates!J72+L72)/$B$1)-1</f>
        <v>-1.2245525990728146E-2</v>
      </c>
      <c r="N72" s="46">
        <f>EXP(-((1-EXP(-alpha*$B$1))/alpha*Intermediates!G72-(1-EXP(-alpha*$B$1))/alpha*(1-EXP(-alpha*$B$1))/alpha*Intermediates!J72+L72)/$B$1)-1</f>
        <v>1.633631857382456E-2</v>
      </c>
      <c r="O72" s="60">
        <f>VLOOKUP((A72+1)&amp;"_"&amp;B72,scenarios!A:Q,8,0)/100</f>
        <v>0</v>
      </c>
      <c r="P72" s="55">
        <f>VLOOKUP((A72+TT_Scen/2+1)&amp;"_"&amp;B72,scenarios!A:Q,8,0)/100</f>
        <v>0</v>
      </c>
      <c r="Q72" s="37">
        <f t="shared" si="2"/>
        <v>2.8581844564552705E-2</v>
      </c>
    </row>
    <row r="73" spans="1:17" x14ac:dyDescent="0.25">
      <c r="A73" s="21">
        <f t="shared" ref="A73:A136" si="4">iteration</f>
        <v>4</v>
      </c>
      <c r="B73" s="22">
        <v>64</v>
      </c>
      <c r="D73" s="66">
        <f>YC!F66</f>
        <v>2.6602048970000001E-3</v>
      </c>
      <c r="E73" s="34">
        <f t="shared" ref="E73:E136" si="5">(D74-D73)/delta</f>
        <v>4.8205144800000065E-4</v>
      </c>
      <c r="F73" s="66">
        <f>E73+$B$2*$B$2/delta*Intermediates!J73-$B$2/delta*Intermediates!F73</f>
        <v>-1.3689872827267854E-2</v>
      </c>
      <c r="G73" s="46">
        <f>E73+$B$2*$B$2/delta*Intermediates!J73-$B$2/delta*Intermediates!G73</f>
        <v>1.6992911833220395E-2</v>
      </c>
      <c r="H73" s="60">
        <f>VLOOKUP((A73+1)&amp;"_"&amp;B73,scenarios!A:F,4,0)/100</f>
        <v>-1.3690000000000001E-2</v>
      </c>
      <c r="I73" s="55">
        <f>VLOOKUP((A73+TT_Scen/2+1)&amp;"_"&amp;B73,scenarios!A:F,4,0)/100</f>
        <v>1.6993000000000001E-2</v>
      </c>
      <c r="J73" s="37">
        <f t="shared" si="3"/>
        <v>2.1533951175337074E-7</v>
      </c>
      <c r="K73" s="8"/>
      <c r="L73" s="72">
        <f>LN(VLOOKUP((B73+12*$B$1)/12,YC!A:E,5,0)/VLOOKUP(B73/12,YC!A:E,5,0))</f>
        <v>-9.32138034769531E-4</v>
      </c>
      <c r="M73" s="66">
        <f>EXP(-((1-EXP(-alpha*$B$1))/alpha*Intermediates!F73-(1-EXP(-alpha*$B$1))/alpha*(1-EXP(-alpha*$B$1))/alpha*Intermediates!J73+L73)/$B$1)-1</f>
        <v>-1.2711401155088509E-2</v>
      </c>
      <c r="N73" s="46">
        <f>EXP(-((1-EXP(-alpha*$B$1))/alpha*Intermediates!G73-(1-EXP(-alpha*$B$1))/alpha*(1-EXP(-alpha*$B$1))/alpha*Intermediates!J73+L73)/$B$1)-1</f>
        <v>1.688481222396998E-2</v>
      </c>
      <c r="O73" s="60">
        <f>VLOOKUP((A73+1)&amp;"_"&amp;B73,scenarios!A:Q,8,0)/100</f>
        <v>0</v>
      </c>
      <c r="P73" s="55">
        <f>VLOOKUP((A73+TT_Scen/2+1)&amp;"_"&amp;B73,scenarios!A:Q,8,0)/100</f>
        <v>0</v>
      </c>
      <c r="Q73" s="37">
        <f t="shared" si="2"/>
        <v>2.9596213379058489E-2</v>
      </c>
    </row>
    <row r="74" spans="1:17" x14ac:dyDescent="0.25">
      <c r="A74" s="21">
        <f t="shared" si="4"/>
        <v>4</v>
      </c>
      <c r="B74" s="22">
        <v>65</v>
      </c>
      <c r="D74" s="66">
        <f>YC!F67</f>
        <v>2.7003758510000002E-3</v>
      </c>
      <c r="E74" s="34">
        <f t="shared" si="5"/>
        <v>4.8571036799999884E-4</v>
      </c>
      <c r="F74" s="66">
        <f>E74+$B$2*$B$2/delta*Intermediates!J74-$B$2/delta*Intermediates!F74</f>
        <v>-1.4136642913479264E-2</v>
      </c>
      <c r="G74" s="46">
        <f>E74+$B$2*$B$2/delta*Intermediates!J74-$B$2/delta*Intermediates!G74</f>
        <v>1.751235489580345E-2</v>
      </c>
      <c r="H74" s="60">
        <f>VLOOKUP((A74+1)&amp;"_"&amp;B74,scenarios!A:F,4,0)/100</f>
        <v>-1.4137E-2</v>
      </c>
      <c r="I74" s="55">
        <f>VLOOKUP((A74+TT_Scen/2+1)&amp;"_"&amp;B74,scenarios!A:F,4,0)/100</f>
        <v>1.7512E-2</v>
      </c>
      <c r="J74" s="37">
        <f t="shared" ref="J74:J137" si="6">ABS(H74-F74)+ABS(I74-G74)</f>
        <v>7.1198232418599738E-7</v>
      </c>
      <c r="K74" s="8"/>
      <c r="L74" s="72">
        <f>LN(VLOOKUP((B74+12*$B$1)/12,YC!A:E,5,0)/VLOOKUP(B74/12,YC!A:E,5,0))</f>
        <v>-9.4811873402181541E-4</v>
      </c>
      <c r="M74" s="66">
        <f>EXP(-((1-EXP(-alpha*$B$1))/alpha*Intermediates!F74-(1-EXP(-alpha*$B$1))/alpha*(1-EXP(-alpha*$B$1))/alpha*Intermediates!J74+L74)/$B$1)-1</f>
        <v>-1.3126788752004237E-2</v>
      </c>
      <c r="N74" s="46">
        <f>EXP(-((1-EXP(-alpha*$B$1))/alpha*Intermediates!G74-(1-EXP(-alpha*$B$1))/alpha*(1-EXP(-alpha*$B$1))/alpha*Intermediates!J74+L74)/$B$1)-1</f>
        <v>1.7402842726045753E-2</v>
      </c>
      <c r="O74" s="60">
        <f>VLOOKUP((A74+1)&amp;"_"&amp;B74,scenarios!A:Q,8,0)/100</f>
        <v>0</v>
      </c>
      <c r="P74" s="55">
        <f>VLOOKUP((A74+TT_Scen/2+1)&amp;"_"&amp;B74,scenarios!A:Q,8,0)/100</f>
        <v>0</v>
      </c>
      <c r="Q74" s="37">
        <f t="shared" ref="Q74:Q137" si="7">ABS(O74-M74)+ABS(P74-N74)</f>
        <v>3.052963147804999E-2</v>
      </c>
    </row>
    <row r="75" spans="1:17" x14ac:dyDescent="0.25">
      <c r="A75" s="21">
        <f t="shared" si="4"/>
        <v>4</v>
      </c>
      <c r="B75" s="22">
        <v>66</v>
      </c>
      <c r="D75" s="66">
        <f>YC!F68</f>
        <v>2.7408517150000001E-3</v>
      </c>
      <c r="E75" s="34">
        <f t="shared" si="5"/>
        <v>4.9127916000000008E-4</v>
      </c>
      <c r="F75" s="66">
        <f>E75+$B$2*$B$2/delta*Intermediates!J75-$B$2/delta*Intermediates!F75</f>
        <v>-1.3451874808380487E-2</v>
      </c>
      <c r="G75" s="46">
        <f>E75+$B$2*$B$2/delta*Intermediates!J75-$B$2/delta*Intermediates!G75</f>
        <v>1.6904758014133412E-2</v>
      </c>
      <c r="H75" s="60">
        <f>VLOOKUP((A75+1)&amp;"_"&amp;B75,scenarios!A:F,4,0)/100</f>
        <v>-1.3451999999999999E-2</v>
      </c>
      <c r="I75" s="55">
        <f>VLOOKUP((A75+TT_Scen/2+1)&amp;"_"&amp;B75,scenarios!A:F,4,0)/100</f>
        <v>1.6905E-2</v>
      </c>
      <c r="J75" s="37">
        <f t="shared" si="6"/>
        <v>3.6717748609985112E-7</v>
      </c>
      <c r="K75" s="8"/>
      <c r="L75" s="72">
        <f>LN(VLOOKUP((B75+12*$B$1)/12,YC!A:E,5,0)/VLOOKUP(B75/12,YC!A:E,5,0))</f>
        <v>-9.9159401267140206E-4</v>
      </c>
      <c r="M75" s="66">
        <f>EXP(-((1-EXP(-alpha*$B$1))/alpha*Intermediates!F75-(1-EXP(-alpha*$B$1))/alpha*(1-EXP(-alpha*$B$1))/alpha*Intermediates!J75+L75)/$B$1)-1</f>
        <v>-1.2455164837117172E-2</v>
      </c>
      <c r="N75" s="46">
        <f>EXP(-((1-EXP(-alpha*$B$1))/alpha*Intermediates!G75-(1-EXP(-alpha*$B$1))/alpha*(1-EXP(-alpha*$B$1))/alpha*Intermediates!J75+L75)/$B$1)-1</f>
        <v>1.6829426243097245E-2</v>
      </c>
      <c r="O75" s="60">
        <f>VLOOKUP((A75+1)&amp;"_"&amp;B75,scenarios!A:Q,8,0)/100</f>
        <v>0</v>
      </c>
      <c r="P75" s="55">
        <f>VLOOKUP((A75+TT_Scen/2+1)&amp;"_"&amp;B75,scenarios!A:Q,8,0)/100</f>
        <v>0</v>
      </c>
      <c r="Q75" s="37">
        <f t="shared" si="7"/>
        <v>2.9284591080214417E-2</v>
      </c>
    </row>
    <row r="76" spans="1:17" x14ac:dyDescent="0.25">
      <c r="A76" s="21">
        <f t="shared" si="4"/>
        <v>4</v>
      </c>
      <c r="B76" s="22">
        <v>67</v>
      </c>
      <c r="D76" s="66">
        <f>YC!F69</f>
        <v>2.7817916450000001E-3</v>
      </c>
      <c r="E76" s="34">
        <f t="shared" si="5"/>
        <v>4.9886194799999943E-4</v>
      </c>
      <c r="F76" s="66">
        <f>E76+$B$2*$B$2/delta*Intermediates!J76-$B$2/delta*Intermediates!F76</f>
        <v>-1.4042858353570015E-2</v>
      </c>
      <c r="G76" s="46">
        <f>E76+$B$2*$B$2/delta*Intermediates!J76-$B$2/delta*Intermediates!G76</f>
        <v>1.7577611066491718E-2</v>
      </c>
      <c r="H76" s="60">
        <f>VLOOKUP((A76+1)&amp;"_"&amp;B76,scenarios!A:F,4,0)/100</f>
        <v>-1.4043000000000002E-2</v>
      </c>
      <c r="I76" s="55">
        <f>VLOOKUP((A76+TT_Scen/2+1)&amp;"_"&amp;B76,scenarios!A:F,4,0)/100</f>
        <v>1.7578E-2</v>
      </c>
      <c r="J76" s="37">
        <f t="shared" si="6"/>
        <v>5.3057993826786942E-7</v>
      </c>
      <c r="K76" s="8"/>
      <c r="L76" s="72">
        <f>LN(VLOOKUP((B76+12*$B$1)/12,YC!A:E,5,0)/VLOOKUP(B76/12,YC!A:E,5,0))</f>
        <v>-1.0702549170752797E-3</v>
      </c>
      <c r="M76" s="66">
        <f>EXP(-((1-EXP(-alpha*$B$1))/alpha*Intermediates!F76-(1-EXP(-alpha*$B$1))/alpha*(1-EXP(-alpha*$B$1))/alpha*Intermediates!J76+L76)/$B$1)-1</f>
        <v>-1.2980548754498944E-2</v>
      </c>
      <c r="N76" s="46">
        <f>EXP(-((1-EXP(-alpha*$B$1))/alpha*Intermediates!G76-(1-EXP(-alpha*$B$1))/alpha*(1-EXP(-alpha*$B$1))/alpha*Intermediates!J76+L76)/$B$1)-1</f>
        <v>1.7525662269856745E-2</v>
      </c>
      <c r="O76" s="60">
        <f>VLOOKUP((A76+1)&amp;"_"&amp;B76,scenarios!A:Q,8,0)/100</f>
        <v>0</v>
      </c>
      <c r="P76" s="55">
        <f>VLOOKUP((A76+TT_Scen/2+1)&amp;"_"&amp;B76,scenarios!A:Q,8,0)/100</f>
        <v>0</v>
      </c>
      <c r="Q76" s="37">
        <f t="shared" si="7"/>
        <v>3.0506211024355689E-2</v>
      </c>
    </row>
    <row r="77" spans="1:17" x14ac:dyDescent="0.25">
      <c r="A77" s="21">
        <f t="shared" si="4"/>
        <v>4</v>
      </c>
      <c r="B77" s="22">
        <v>68</v>
      </c>
      <c r="D77" s="66">
        <f>YC!F70</f>
        <v>2.823363474E-3</v>
      </c>
      <c r="E77" s="34">
        <f t="shared" si="5"/>
        <v>5.0856189600000101E-4</v>
      </c>
      <c r="F77" s="66">
        <f>E77+$B$2*$B$2/delta*Intermediates!J77-$B$2/delta*Intermediates!F77</f>
        <v>-7.2170596500560338E-3</v>
      </c>
      <c r="G77" s="46">
        <f>E77+$B$2*$B$2/delta*Intermediates!J77-$B$2/delta*Intermediates!G77</f>
        <v>1.0838578337452354E-2</v>
      </c>
      <c r="H77" s="60">
        <f>VLOOKUP((A77+1)&amp;"_"&amp;B77,scenarios!A:F,4,0)/100</f>
        <v>-7.2170999999999997E-3</v>
      </c>
      <c r="I77" s="55">
        <f>VLOOKUP((A77+TT_Scen/2+1)&amp;"_"&amp;B77,scenarios!A:F,4,0)/100</f>
        <v>1.0839000000000001E-2</v>
      </c>
      <c r="J77" s="37">
        <f t="shared" si="6"/>
        <v>4.6201249161333113E-7</v>
      </c>
      <c r="K77" s="8"/>
      <c r="L77" s="72">
        <f>LN(VLOOKUP((B77+12*$B$1)/12,YC!A:E,5,0)/VLOOKUP(B77/12,YC!A:E,5,0))</f>
        <v>-1.192123244256373E-3</v>
      </c>
      <c r="M77" s="66">
        <f>EXP(-((1-EXP(-alpha*$B$1))/alpha*Intermediates!F77-(1-EXP(-alpha*$B$1))/alpha*(1-EXP(-alpha*$B$1))/alpha*Intermediates!J77+L77)/$B$1)-1</f>
        <v>-6.4177149238955344E-3</v>
      </c>
      <c r="N77" s="46">
        <f>EXP(-((1-EXP(-alpha*$B$1))/alpha*Intermediates!G77-(1-EXP(-alpha*$B$1))/alpha*(1-EXP(-alpha*$B$1))/alpha*Intermediates!J77+L77)/$B$1)-1</f>
        <v>1.1002924053713947E-2</v>
      </c>
      <c r="O77" s="60">
        <f>VLOOKUP((A77+1)&amp;"_"&amp;B77,scenarios!A:Q,8,0)/100</f>
        <v>0</v>
      </c>
      <c r="P77" s="55">
        <f>VLOOKUP((A77+TT_Scen/2+1)&amp;"_"&amp;B77,scenarios!A:Q,8,0)/100</f>
        <v>0</v>
      </c>
      <c r="Q77" s="37">
        <f t="shared" si="7"/>
        <v>1.7420638977609482E-2</v>
      </c>
    </row>
    <row r="78" spans="1:17" x14ac:dyDescent="0.25">
      <c r="A78" s="21">
        <f t="shared" si="4"/>
        <v>4</v>
      </c>
      <c r="B78" s="22">
        <v>69</v>
      </c>
      <c r="D78" s="66">
        <f>YC!F71</f>
        <v>2.8657436320000001E-3</v>
      </c>
      <c r="E78" s="34">
        <f t="shared" si="5"/>
        <v>5.2048178400000006E-4</v>
      </c>
      <c r="F78" s="66">
        <f>E78+$B$2*$B$2/delta*Intermediates!J78-$B$2/delta*Intermediates!F78</f>
        <v>-5.1256290296639037E-3</v>
      </c>
      <c r="G78" s="46">
        <f>E78+$B$2*$B$2/delta*Intermediates!J78-$B$2/delta*Intermediates!G78</f>
        <v>8.8390076408039336E-3</v>
      </c>
      <c r="H78" s="60">
        <f>VLOOKUP((A78+1)&amp;"_"&amp;B78,scenarios!A:F,4,0)/100</f>
        <v>-5.1256000000000001E-3</v>
      </c>
      <c r="I78" s="55">
        <f>VLOOKUP((A78+TT_Scen/2+1)&amp;"_"&amp;B78,scenarios!A:F,4,0)/100</f>
        <v>8.8389999999999996E-3</v>
      </c>
      <c r="J78" s="37">
        <f t="shared" si="6"/>
        <v>3.6670467837632281E-8</v>
      </c>
      <c r="K78" s="8"/>
      <c r="L78" s="72">
        <f>LN(VLOOKUP((B78+12*$B$1)/12,YC!A:E,5,0)/VLOOKUP(B78/12,YC!A:E,5,0))</f>
        <v>-1.3655266881207084E-3</v>
      </c>
      <c r="M78" s="66">
        <f>EXP(-((1-EXP(-alpha*$B$1))/alpha*Intermediates!F78-(1-EXP(-alpha*$B$1))/alpha*(1-EXP(-alpha*$B$1))/alpha*Intermediates!J78+L78)/$B$1)-1</f>
        <v>-4.3357670474688526E-3</v>
      </c>
      <c r="N78" s="46">
        <f>EXP(-((1-EXP(-alpha*$B$1))/alpha*Intermediates!G78-(1-EXP(-alpha*$B$1))/alpha*(1-EXP(-alpha*$B$1))/alpha*Intermediates!J78+L78)/$B$1)-1</f>
        <v>9.1393511853898879E-3</v>
      </c>
      <c r="O78" s="60">
        <f>VLOOKUP((A78+1)&amp;"_"&amp;B78,scenarios!A:Q,8,0)/100</f>
        <v>0</v>
      </c>
      <c r="P78" s="55">
        <f>VLOOKUP((A78+TT_Scen/2+1)&amp;"_"&amp;B78,scenarios!A:Q,8,0)/100</f>
        <v>0</v>
      </c>
      <c r="Q78" s="37">
        <f t="shared" si="7"/>
        <v>1.347511823285874E-2</v>
      </c>
    </row>
    <row r="79" spans="1:17" x14ac:dyDescent="0.25">
      <c r="A79" s="21">
        <f t="shared" si="4"/>
        <v>4</v>
      </c>
      <c r="B79" s="22">
        <v>70</v>
      </c>
      <c r="D79" s="66">
        <f>YC!F72</f>
        <v>2.9091171140000001E-3</v>
      </c>
      <c r="E79" s="34">
        <f t="shared" si="5"/>
        <v>5.3472441599999691E-4</v>
      </c>
      <c r="F79" s="66">
        <f>E79+$B$2*$B$2/delta*Intermediates!J79-$B$2/delta*Intermediates!F79</f>
        <v>-7.8414909003837411E-3</v>
      </c>
      <c r="G79" s="46">
        <f>E79+$B$2*$B$2/delta*Intermediates!J79-$B$2/delta*Intermediates!G79</f>
        <v>1.1652020980415213E-2</v>
      </c>
      <c r="H79" s="60">
        <f>VLOOKUP((A79+1)&amp;"_"&amp;B79,scenarios!A:F,4,0)/100</f>
        <v>-7.8414999999999995E-3</v>
      </c>
      <c r="I79" s="55">
        <f>VLOOKUP((A79+TT_Scen/2+1)&amp;"_"&amp;B79,scenarios!A:F,4,0)/100</f>
        <v>1.1652000000000001E-2</v>
      </c>
      <c r="J79" s="37">
        <f t="shared" si="6"/>
        <v>3.0080031470855473E-8</v>
      </c>
      <c r="K79" s="8"/>
      <c r="L79" s="72">
        <f>LN(VLOOKUP((B79+12*$B$1)/12,YC!A:E,5,0)/VLOOKUP(B79/12,YC!A:E,5,0))</f>
        <v>-1.5990897299880727E-3</v>
      </c>
      <c r="M79" s="66">
        <f>EXP(-((1-EXP(-alpha*$B$1))/alpha*Intermediates!F79-(1-EXP(-alpha*$B$1))/alpha*(1-EXP(-alpha*$B$1))/alpha*Intermediates!J79+L79)/$B$1)-1</f>
        <v>-6.8284888196096238E-3</v>
      </c>
      <c r="N79" s="46">
        <f>EXP(-((1-EXP(-alpha*$B$1))/alpha*Intermediates!G79-(1-EXP(-alpha*$B$1))/alpha*(1-EXP(-alpha*$B$1))/alpha*Intermediates!J79+L79)/$B$1)-1</f>
        <v>1.1984734735827063E-2</v>
      </c>
      <c r="O79" s="60">
        <f>VLOOKUP((A79+1)&amp;"_"&amp;B79,scenarios!A:Q,8,0)/100</f>
        <v>0</v>
      </c>
      <c r="P79" s="55">
        <f>VLOOKUP((A79+TT_Scen/2+1)&amp;"_"&amp;B79,scenarios!A:Q,8,0)/100</f>
        <v>0</v>
      </c>
      <c r="Q79" s="37">
        <f t="shared" si="7"/>
        <v>1.8813223555436687E-2</v>
      </c>
    </row>
    <row r="80" spans="1:17" x14ac:dyDescent="0.25">
      <c r="A80" s="21">
        <f t="shared" si="4"/>
        <v>4</v>
      </c>
      <c r="B80" s="22">
        <v>71</v>
      </c>
      <c r="D80" s="66">
        <f>YC!F73</f>
        <v>2.9536774819999998E-3</v>
      </c>
      <c r="E80" s="34">
        <f t="shared" si="5"/>
        <v>5.5139259600000233E-4</v>
      </c>
      <c r="F80" s="66">
        <f>E80+$B$2*$B$2/delta*Intermediates!J80-$B$2/delta*Intermediates!F80</f>
        <v>-6.9647291885140917E-3</v>
      </c>
      <c r="G80" s="46">
        <f>E80+$B$2*$B$2/delta*Intermediates!J80-$B$2/delta*Intermediates!G80</f>
        <v>1.0877899943900086E-2</v>
      </c>
      <c r="H80" s="60">
        <f>VLOOKUP((A80+1)&amp;"_"&amp;B80,scenarios!A:F,4,0)/100</f>
        <v>-6.9647000000000008E-3</v>
      </c>
      <c r="I80" s="55">
        <f>VLOOKUP((A80+TT_Scen/2+1)&amp;"_"&amp;B80,scenarios!A:F,4,0)/100</f>
        <v>1.0878000000000001E-2</v>
      </c>
      <c r="J80" s="37">
        <f t="shared" si="6"/>
        <v>1.2924461400502102E-7</v>
      </c>
      <c r="K80" s="8"/>
      <c r="L80" s="72">
        <f>LN(VLOOKUP((B80+12*$B$1)/12,YC!A:E,5,0)/VLOOKUP(B80/12,YC!A:E,5,0))</f>
        <v>-1.90173243445206E-3</v>
      </c>
      <c r="M80" s="66">
        <f>EXP(-((1-EXP(-alpha*$B$1))/alpha*Intermediates!F80-(1-EXP(-alpha*$B$1))/alpha*(1-EXP(-alpha*$B$1))/alpha*Intermediates!J80+L80)/$B$1)-1</f>
        <v>-5.8508352306692046E-3</v>
      </c>
      <c r="N80" s="46">
        <f>EXP(-((1-EXP(-alpha*$B$1))/alpha*Intermediates!G80-(1-EXP(-alpha*$B$1))/alpha*(1-EXP(-alpha*$B$1))/alpha*Intermediates!J80+L80)/$B$1)-1</f>
        <v>1.1372337136221766E-2</v>
      </c>
      <c r="O80" s="60">
        <f>VLOOKUP((A80+1)&amp;"_"&amp;B80,scenarios!A:Q,8,0)/100</f>
        <v>0</v>
      </c>
      <c r="P80" s="55">
        <f>VLOOKUP((A80+TT_Scen/2+1)&amp;"_"&amp;B80,scenarios!A:Q,8,0)/100</f>
        <v>0</v>
      </c>
      <c r="Q80" s="37">
        <f t="shared" si="7"/>
        <v>1.7223172366890971E-2</v>
      </c>
    </row>
    <row r="81" spans="1:17" x14ac:dyDescent="0.25">
      <c r="A81" s="21">
        <f t="shared" si="4"/>
        <v>4</v>
      </c>
      <c r="B81" s="22">
        <v>72</v>
      </c>
      <c r="D81" s="66">
        <f>YC!F74</f>
        <v>2.999626865E-3</v>
      </c>
      <c r="E81" s="34">
        <f t="shared" si="5"/>
        <v>5.6910969600000062E-4</v>
      </c>
      <c r="F81" s="66">
        <f>E81+$B$2*$B$2/delta*Intermediates!J81-$B$2/delta*Intermediates!F81</f>
        <v>-7.530818214782649E-3</v>
      </c>
      <c r="G81" s="46">
        <f>E81+$B$2*$B$2/delta*Intermediates!J81-$B$2/delta*Intermediates!G81</f>
        <v>1.1549357714262841E-2</v>
      </c>
      <c r="H81" s="60">
        <f>VLOOKUP((A81+1)&amp;"_"&amp;B81,scenarios!A:F,4,0)/100</f>
        <v>-7.5307999999999998E-3</v>
      </c>
      <c r="I81" s="55">
        <f>VLOOKUP((A81+TT_Scen/2+1)&amp;"_"&amp;B81,scenarios!A:F,4,0)/100</f>
        <v>1.1549E-2</v>
      </c>
      <c r="J81" s="37">
        <f t="shared" si="6"/>
        <v>3.7592904549021977E-7</v>
      </c>
      <c r="K81" s="8"/>
      <c r="L81" s="72">
        <f>LN(VLOOKUP((B81+12*$B$1)/12,YC!A:E,5,0)/VLOOKUP(B81/12,YC!A:E,5,0))</f>
        <v>-2.2826706150408842E-3</v>
      </c>
      <c r="M81" s="66">
        <f>EXP(-((1-EXP(-alpha*$B$1))/alpha*Intermediates!F81-(1-EXP(-alpha*$B$1))/alpha*(1-EXP(-alpha*$B$1))/alpha*Intermediates!J81+L81)/$B$1)-1</f>
        <v>-6.215580477032856E-3</v>
      </c>
      <c r="N81" s="46">
        <f>EXP(-((1-EXP(-alpha*$B$1))/alpha*Intermediates!G81-(1-EXP(-alpha*$B$1))/alpha*(1-EXP(-alpha*$B$1))/alpha*Intermediates!J81+L81)/$B$1)-1</f>
        <v>1.2206418949482156E-2</v>
      </c>
      <c r="O81" s="60">
        <f>VLOOKUP((A81+1)&amp;"_"&amp;B81,scenarios!A:Q,8,0)/100</f>
        <v>0</v>
      </c>
      <c r="P81" s="55">
        <f>VLOOKUP((A81+TT_Scen/2+1)&amp;"_"&amp;B81,scenarios!A:Q,8,0)/100</f>
        <v>0</v>
      </c>
      <c r="Q81" s="37">
        <f t="shared" si="7"/>
        <v>1.8421999426515012E-2</v>
      </c>
    </row>
    <row r="82" spans="1:17" x14ac:dyDescent="0.25">
      <c r="A82" s="21">
        <f t="shared" si="4"/>
        <v>4</v>
      </c>
      <c r="B82" s="22">
        <v>73</v>
      </c>
      <c r="D82" s="66">
        <f>YC!F75</f>
        <v>3.0470526730000001E-3</v>
      </c>
      <c r="E82" s="34">
        <f t="shared" si="5"/>
        <v>5.8189883999999747E-4</v>
      </c>
      <c r="F82" s="66">
        <f>E82+$B$2*$B$2/delta*Intermediates!J82-$B$2/delta*Intermediates!F82</f>
        <v>-6.5458427020144549E-3</v>
      </c>
      <c r="G82" s="46">
        <f>E82+$B$2*$B$2/delta*Intermediates!J82-$B$2/delta*Intermediates!G82</f>
        <v>1.0660517445094345E-2</v>
      </c>
      <c r="H82" s="60">
        <f>VLOOKUP((A82+1)&amp;"_"&amp;B82,scenarios!A:F,4,0)/100</f>
        <v>-6.5458000000000009E-3</v>
      </c>
      <c r="I82" s="55">
        <f>VLOOKUP((A82+TT_Scen/2+1)&amp;"_"&amp;B82,scenarios!A:F,4,0)/100</f>
        <v>1.0661E-2</v>
      </c>
      <c r="J82" s="37">
        <f t="shared" si="6"/>
        <v>5.2525692010967073E-7</v>
      </c>
      <c r="K82" s="8"/>
      <c r="L82" s="72">
        <f>LN(VLOOKUP((B82+12*$B$1)/12,YC!A:E,5,0)/VLOOKUP(B82/12,YC!A:E,5,0))</f>
        <v>-2.7487965787725555E-3</v>
      </c>
      <c r="M82" s="66">
        <f>EXP(-((1-EXP(-alpha*$B$1))/alpha*Intermediates!F82-(1-EXP(-alpha*$B$1))/alpha*(1-EXP(-alpha*$B$1))/alpha*Intermediates!J82+L82)/$B$1)-1</f>
        <v>-5.0487119518419776E-3</v>
      </c>
      <c r="N82" s="46">
        <f>EXP(-((1-EXP(-alpha*$B$1))/alpha*Intermediates!G82-(1-EXP(-alpha*$B$1))/alpha*(1-EXP(-alpha*$B$1))/alpha*Intermediates!J82+L82)/$B$1)-1</f>
        <v>1.1568577988708695E-2</v>
      </c>
      <c r="O82" s="60">
        <f>VLOOKUP((A82+1)&amp;"_"&amp;B82,scenarios!A:Q,8,0)/100</f>
        <v>0</v>
      </c>
      <c r="P82" s="55">
        <f>VLOOKUP((A82+TT_Scen/2+1)&amp;"_"&amp;B82,scenarios!A:Q,8,0)/100</f>
        <v>0</v>
      </c>
      <c r="Q82" s="37">
        <f t="shared" si="7"/>
        <v>1.6617289940550672E-2</v>
      </c>
    </row>
    <row r="83" spans="1:17" x14ac:dyDescent="0.25">
      <c r="A83" s="21">
        <f t="shared" si="4"/>
        <v>4</v>
      </c>
      <c r="B83" s="22">
        <v>74</v>
      </c>
      <c r="D83" s="66">
        <f>YC!F76</f>
        <v>3.0955442429999999E-3</v>
      </c>
      <c r="E83" s="34">
        <f t="shared" si="5"/>
        <v>5.8793763599999938E-4</v>
      </c>
      <c r="F83" s="66">
        <f>E83+$B$2*$B$2/delta*Intermediates!J83-$B$2/delta*Intermediates!F83</f>
        <v>-4.1905968297098412E-3</v>
      </c>
      <c r="G83" s="46">
        <f>E83+$B$2*$B$2/delta*Intermediates!J83-$B$2/delta*Intermediates!G83</f>
        <v>8.3885207786811265E-3</v>
      </c>
      <c r="H83" s="60">
        <f>VLOOKUP((A83+1)&amp;"_"&amp;B83,scenarios!A:F,4,0)/100</f>
        <v>-4.1906000000000001E-3</v>
      </c>
      <c r="I83" s="55">
        <f>VLOOKUP((A83+TT_Scen/2+1)&amp;"_"&amp;B83,scenarios!A:F,4,0)/100</f>
        <v>8.3885000000000001E-3</v>
      </c>
      <c r="J83" s="37">
        <f t="shared" si="6"/>
        <v>2.3948971285270293E-8</v>
      </c>
      <c r="K83" s="8"/>
      <c r="L83" s="72">
        <f>LN(VLOOKUP((B83+12*$B$1)/12,YC!A:E,5,0)/VLOOKUP(B83/12,YC!A:E,5,0))</f>
        <v>-3.2966139251651991E-3</v>
      </c>
      <c r="M83" s="66">
        <f>EXP(-((1-EXP(-alpha*$B$1))/alpha*Intermediates!F83-(1-EXP(-alpha*$B$1))/alpha*(1-EXP(-alpha*$B$1))/alpha*Intermediates!J83+L83)/$B$1)-1</f>
        <v>-2.5184431234878124E-3</v>
      </c>
      <c r="N83" s="46">
        <f>EXP(-((1-EXP(-alpha*$B$1))/alpha*Intermediates!G83-(1-EXP(-alpha*$B$1))/alpha*(1-EXP(-alpha*$B$1))/alpha*Intermediates!J83+L83)/$B$1)-1</f>
        <v>9.6337552033842755E-3</v>
      </c>
      <c r="O83" s="60">
        <f>VLOOKUP((A83+1)&amp;"_"&amp;B83,scenarios!A:Q,8,0)/100</f>
        <v>0</v>
      </c>
      <c r="P83" s="55">
        <f>VLOOKUP((A83+TT_Scen/2+1)&amp;"_"&amp;B83,scenarios!A:Q,8,0)/100</f>
        <v>0</v>
      </c>
      <c r="Q83" s="37">
        <f t="shared" si="7"/>
        <v>1.2152198326872088E-2</v>
      </c>
    </row>
    <row r="84" spans="1:17" x14ac:dyDescent="0.25">
      <c r="A84" s="21">
        <f t="shared" si="4"/>
        <v>4</v>
      </c>
      <c r="B84" s="22">
        <v>75</v>
      </c>
      <c r="D84" s="66">
        <f>YC!F77</f>
        <v>3.1445390459999998E-3</v>
      </c>
      <c r="E84" s="34">
        <f t="shared" si="5"/>
        <v>5.8684251600000376E-4</v>
      </c>
      <c r="F84" s="66">
        <f>E84+$B$2*$B$2/delta*Intermediates!J84-$B$2/delta*Intermediates!F84</f>
        <v>-6.5829775328974374E-3</v>
      </c>
      <c r="G84" s="46">
        <f>E84+$B$2*$B$2/delta*Intermediates!J84-$B$2/delta*Intermediates!G84</f>
        <v>1.0850489824392771E-2</v>
      </c>
      <c r="H84" s="60">
        <f>VLOOKUP((A84+1)&amp;"_"&amp;B84,scenarios!A:F,4,0)/100</f>
        <v>-6.5830000000000003E-3</v>
      </c>
      <c r="I84" s="55">
        <f>VLOOKUP((A84+TT_Scen/2+1)&amp;"_"&amp;B84,scenarios!A:F,4,0)/100</f>
        <v>1.085E-2</v>
      </c>
      <c r="J84" s="37">
        <f t="shared" si="6"/>
        <v>5.122914953333349E-7</v>
      </c>
      <c r="K84" s="8"/>
      <c r="L84" s="72">
        <f>LN(VLOOKUP((B84+12*$B$1)/12,YC!A:E,5,0)/VLOOKUP(B84/12,YC!A:E,5,0))</f>
        <v>-3.9197215524127259E-3</v>
      </c>
      <c r="M84" s="66">
        <f>EXP(-((1-EXP(-alpha*$B$1))/alpha*Intermediates!F84-(1-EXP(-alpha*$B$1))/alpha*(1-EXP(-alpha*$B$1))/alpha*Intermediates!J84+L84)/$B$1)-1</f>
        <v>-4.4974079967563529E-3</v>
      </c>
      <c r="N84" s="46">
        <f>EXP(-((1-EXP(-alpha*$B$1))/alpha*Intermediates!G84-(1-EXP(-alpha*$B$1))/alpha*(1-EXP(-alpha*$B$1))/alpha*Intermediates!J84+L84)/$B$1)-1</f>
        <v>1.2350389883258428E-2</v>
      </c>
      <c r="O84" s="60">
        <f>VLOOKUP((A84+1)&amp;"_"&amp;B84,scenarios!A:Q,8,0)/100</f>
        <v>0</v>
      </c>
      <c r="P84" s="55">
        <f>VLOOKUP((A84+TT_Scen/2+1)&amp;"_"&amp;B84,scenarios!A:Q,8,0)/100</f>
        <v>0</v>
      </c>
      <c r="Q84" s="37">
        <f t="shared" si="7"/>
        <v>1.6847797880014781E-2</v>
      </c>
    </row>
    <row r="85" spans="1:17" x14ac:dyDescent="0.25">
      <c r="A85" s="21">
        <f t="shared" si="4"/>
        <v>4</v>
      </c>
      <c r="B85" s="22">
        <v>76</v>
      </c>
      <c r="D85" s="66">
        <f>YC!F78</f>
        <v>3.1934425890000001E-3</v>
      </c>
      <c r="E85" s="34">
        <f t="shared" si="5"/>
        <v>5.782299479999975E-4</v>
      </c>
      <c r="F85" s="66">
        <f>E85+$B$2*$B$2/delta*Intermediates!J85-$B$2/delta*Intermediates!F85</f>
        <v>-1.6373524106812667E-2</v>
      </c>
      <c r="G85" s="46">
        <f>E85+$B$2*$B$2/delta*Intermediates!J85-$B$2/delta*Intermediates!G85</f>
        <v>2.0696189186898088E-2</v>
      </c>
      <c r="H85" s="60">
        <f>VLOOKUP((A85+1)&amp;"_"&amp;B85,scenarios!A:F,4,0)/100</f>
        <v>-1.6374E-2</v>
      </c>
      <c r="I85" s="55">
        <f>VLOOKUP((A85+TT_Scen/2+1)&amp;"_"&amp;B85,scenarios!A:F,4,0)/100</f>
        <v>2.0695999999999999E-2</v>
      </c>
      <c r="J85" s="37">
        <f t="shared" si="6"/>
        <v>6.6508008542132124E-7</v>
      </c>
      <c r="K85" s="8"/>
      <c r="L85" s="72">
        <f>LN(VLOOKUP((B85+12*$B$1)/12,YC!A:E,5,0)/VLOOKUP(B85/12,YC!A:E,5,0))</f>
        <v>-4.6113794247562637E-3</v>
      </c>
      <c r="M85" s="66">
        <f>EXP(-((1-EXP(-alpha*$B$1))/alpha*Intermediates!F85-(1-EXP(-alpha*$B$1))/alpha*(1-EXP(-alpha*$B$1))/alpha*Intermediates!J85+L85)/$B$1)-1</f>
        <v>-1.3482124537514628E-2</v>
      </c>
      <c r="N85" s="46">
        <f>EXP(-((1-EXP(-alpha*$B$1))/alpha*Intermediates!G85-(1-EXP(-alpha*$B$1))/alpha*(1-EXP(-alpha*$B$1))/alpha*Intermediates!J85+L85)/$B$1)-1</f>
        <v>2.2357528695735818E-2</v>
      </c>
      <c r="O85" s="60">
        <f>VLOOKUP((A85+1)&amp;"_"&amp;B85,scenarios!A:Q,8,0)/100</f>
        <v>0</v>
      </c>
      <c r="P85" s="55">
        <f>VLOOKUP((A85+TT_Scen/2+1)&amp;"_"&amp;B85,scenarios!A:Q,8,0)/100</f>
        <v>0</v>
      </c>
      <c r="Q85" s="37">
        <f t="shared" si="7"/>
        <v>3.5839653233250446E-2</v>
      </c>
    </row>
    <row r="86" spans="1:17" x14ac:dyDescent="0.25">
      <c r="A86" s="21">
        <f t="shared" si="4"/>
        <v>4</v>
      </c>
      <c r="B86" s="22">
        <v>77</v>
      </c>
      <c r="D86" s="66">
        <f>YC!F79</f>
        <v>3.2416284179999999E-3</v>
      </c>
      <c r="E86" s="34">
        <f t="shared" si="5"/>
        <v>5.617163999999987E-4</v>
      </c>
      <c r="F86" s="66">
        <f>E86+$B$2*$B$2/delta*Intermediates!J86-$B$2/delta*Intermediates!F86</f>
        <v>-1.5972628679478029E-2</v>
      </c>
      <c r="G86" s="46">
        <f>E86+$B$2*$B$2/delta*Intermediates!J86-$B$2/delta*Intermediates!G86</f>
        <v>2.0335236366286299E-2</v>
      </c>
      <c r="H86" s="60">
        <f>VLOOKUP((A86+1)&amp;"_"&amp;B86,scenarios!A:F,4,0)/100</f>
        <v>-1.5973000000000001E-2</v>
      </c>
      <c r="I86" s="55">
        <f>VLOOKUP((A86+TT_Scen/2+1)&amp;"_"&amp;B86,scenarios!A:F,4,0)/100</f>
        <v>2.0335000000000002E-2</v>
      </c>
      <c r="J86" s="37">
        <f t="shared" si="6"/>
        <v>6.0768680826966959E-7</v>
      </c>
      <c r="K86" s="8"/>
      <c r="L86" s="72">
        <f>LN(VLOOKUP((B86+12*$B$1)/12,YC!A:E,5,0)/VLOOKUP(B86/12,YC!A:E,5,0))</f>
        <v>-5.3645088865646911E-3</v>
      </c>
      <c r="M86" s="66">
        <f>EXP(-((1-EXP(-alpha*$B$1))/alpha*Intermediates!F86-(1-EXP(-alpha*$B$1))/alpha*(1-EXP(-alpha*$B$1))/alpha*Intermediates!J86+L86)/$B$1)-1</f>
        <v>-1.2709571477489856E-2</v>
      </c>
      <c r="N86" s="46">
        <f>EXP(-((1-EXP(-alpha*$B$1))/alpha*Intermediates!G86-(1-EXP(-alpha*$B$1))/alpha*(1-EXP(-alpha*$B$1))/alpha*Intermediates!J86+L86)/$B$1)-1</f>
        <v>2.2408047355481076E-2</v>
      </c>
      <c r="O86" s="60">
        <f>VLOOKUP((A86+1)&amp;"_"&amp;B86,scenarios!A:Q,8,0)/100</f>
        <v>0</v>
      </c>
      <c r="P86" s="55">
        <f>VLOOKUP((A86+TT_Scen/2+1)&amp;"_"&amp;B86,scenarios!A:Q,8,0)/100</f>
        <v>0</v>
      </c>
      <c r="Q86" s="37">
        <f t="shared" si="7"/>
        <v>3.5117618832970932E-2</v>
      </c>
    </row>
    <row r="87" spans="1:17" x14ac:dyDescent="0.25">
      <c r="A87" s="21">
        <f t="shared" si="4"/>
        <v>4</v>
      </c>
      <c r="B87" s="22">
        <v>78</v>
      </c>
      <c r="D87" s="66">
        <f>YC!F80</f>
        <v>3.2884381179999998E-3</v>
      </c>
      <c r="E87" s="34">
        <f t="shared" si="5"/>
        <v>5.3692122000000356E-4</v>
      </c>
      <c r="F87" s="66">
        <f>E87+$B$2*$B$2/delta*Intermediates!J87-$B$2/delta*Intermediates!F87</f>
        <v>-1.4996970200184329E-2</v>
      </c>
      <c r="G87" s="46">
        <f>E87+$B$2*$B$2/delta*Intermediates!J87-$B$2/delta*Intermediates!G87</f>
        <v>1.9383541506092224E-2</v>
      </c>
      <c r="H87" s="60">
        <f>VLOOKUP((A87+1)&amp;"_"&amp;B87,scenarios!A:F,4,0)/100</f>
        <v>-1.4997E-2</v>
      </c>
      <c r="I87" s="55">
        <f>VLOOKUP((A87+TT_Scen/2+1)&amp;"_"&amp;B87,scenarios!A:F,4,0)/100</f>
        <v>1.9383999999999998E-2</v>
      </c>
      <c r="J87" s="37">
        <f t="shared" si="6"/>
        <v>4.8829372344474931E-7</v>
      </c>
      <c r="K87" s="8"/>
      <c r="L87" s="72">
        <f>LN(VLOOKUP((B87+12*$B$1)/12,YC!A:E,5,0)/VLOOKUP(B87/12,YC!A:E,5,0))</f>
        <v>-6.1716939875805562E-3</v>
      </c>
      <c r="M87" s="66">
        <f>EXP(-((1-EXP(-alpha*$B$1))/alpha*Intermediates!F87-(1-EXP(-alpha*$B$1))/alpha*(1-EXP(-alpha*$B$1))/alpha*Intermediates!J87+L87)/$B$1)-1</f>
        <v>-1.135499879117019E-2</v>
      </c>
      <c r="N87" s="46">
        <f>EXP(-((1-EXP(-alpha*$B$1))/alpha*Intermediates!G87-(1-EXP(-alpha*$B$1))/alpha*(1-EXP(-alpha*$B$1))/alpha*Intermediates!J87+L87)/$B$1)-1</f>
        <v>2.1913021746719386E-2</v>
      </c>
      <c r="O87" s="60">
        <f>VLOOKUP((A87+1)&amp;"_"&amp;B87,scenarios!A:Q,8,0)/100</f>
        <v>0</v>
      </c>
      <c r="P87" s="55">
        <f>VLOOKUP((A87+TT_Scen/2+1)&amp;"_"&amp;B87,scenarios!A:Q,8,0)/100</f>
        <v>0</v>
      </c>
      <c r="Q87" s="37">
        <f t="shared" si="7"/>
        <v>3.3268020537889575E-2</v>
      </c>
    </row>
    <row r="88" spans="1:17" x14ac:dyDescent="0.25">
      <c r="A88" s="21">
        <f t="shared" si="4"/>
        <v>4</v>
      </c>
      <c r="B88" s="22">
        <v>79</v>
      </c>
      <c r="D88" s="66">
        <f>YC!F81</f>
        <v>3.3331815530000001E-3</v>
      </c>
      <c r="E88" s="34">
        <f t="shared" si="5"/>
        <v>5.0347285199999793E-4</v>
      </c>
      <c r="F88" s="66">
        <f>E88+$B$2*$B$2/delta*Intermediates!J88-$B$2/delta*Intermediates!F88</f>
        <v>-1.4917491701965649E-2</v>
      </c>
      <c r="G88" s="46">
        <f>E88+$B$2*$B$2/delta*Intermediates!J88-$B$2/delta*Intermediates!G88</f>
        <v>1.9311297087318463E-2</v>
      </c>
      <c r="H88" s="60">
        <f>VLOOKUP((A88+1)&amp;"_"&amp;B88,scenarios!A:F,4,0)/100</f>
        <v>-1.4917E-2</v>
      </c>
      <c r="I88" s="55">
        <f>VLOOKUP((A88+TT_Scen/2+1)&amp;"_"&amp;B88,scenarios!A:F,4,0)/100</f>
        <v>1.9311000000000002E-2</v>
      </c>
      <c r="J88" s="37">
        <f t="shared" si="6"/>
        <v>7.8878928411012239E-7</v>
      </c>
      <c r="K88" s="8"/>
      <c r="L88" s="72">
        <f>LN(VLOOKUP((B88+12*$B$1)/12,YC!A:E,5,0)/VLOOKUP(B88/12,YC!A:E,5,0))</f>
        <v>-7.0251493730161428E-3</v>
      </c>
      <c r="M88" s="66">
        <f>EXP(-((1-EXP(-alpha*$B$1))/alpha*Intermediates!F88-(1-EXP(-alpha*$B$1))/alpha*(1-EXP(-alpha*$B$1))/alpha*Intermediates!J88+L88)/$B$1)-1</f>
        <v>-1.0821184354351421E-2</v>
      </c>
      <c r="N88" s="46">
        <f>EXP(-((1-EXP(-alpha*$B$1))/alpha*Intermediates!G88-(1-EXP(-alpha*$B$1))/alpha*(1-EXP(-alpha*$B$1))/alpha*Intermediates!J88+L88)/$B$1)-1</f>
        <v>2.2315473084399517E-2</v>
      </c>
      <c r="O88" s="60">
        <f>VLOOKUP((A88+1)&amp;"_"&amp;B88,scenarios!A:Q,8,0)/100</f>
        <v>0</v>
      </c>
      <c r="P88" s="55">
        <f>VLOOKUP((A88+TT_Scen/2+1)&amp;"_"&amp;B88,scenarios!A:Q,8,0)/100</f>
        <v>0</v>
      </c>
      <c r="Q88" s="37">
        <f t="shared" si="7"/>
        <v>3.3136657438750938E-2</v>
      </c>
    </row>
    <row r="89" spans="1:17" x14ac:dyDescent="0.25">
      <c r="A89" s="21">
        <f t="shared" si="4"/>
        <v>4</v>
      </c>
      <c r="B89" s="22">
        <v>80</v>
      </c>
      <c r="D89" s="66">
        <f>YC!F82</f>
        <v>3.375137624E-3</v>
      </c>
      <c r="E89" s="34">
        <f t="shared" si="5"/>
        <v>4.6099140000000101E-4</v>
      </c>
      <c r="F89" s="66">
        <f>E89+$B$2*$B$2/delta*Intermediates!J89-$B$2/delta*Intermediates!F89</f>
        <v>-2.1243228391924062E-2</v>
      </c>
      <c r="G89" s="46">
        <f>E89+$B$2*$B$2/delta*Intermediates!J89-$B$2/delta*Intermediates!G89</f>
        <v>2.5626771146310547E-2</v>
      </c>
      <c r="H89" s="60">
        <f>VLOOKUP((A89+1)&amp;"_"&amp;B89,scenarios!A:F,4,0)/100</f>
        <v>-2.1242999999999998E-2</v>
      </c>
      <c r="I89" s="55">
        <f>VLOOKUP((A89+TT_Scen/2+1)&amp;"_"&amp;B89,scenarios!A:F,4,0)/100</f>
        <v>2.5627E-2</v>
      </c>
      <c r="J89" s="37">
        <f t="shared" si="6"/>
        <v>4.5724561351795368E-7</v>
      </c>
      <c r="K89" s="8"/>
      <c r="L89" s="72">
        <f>LN(VLOOKUP((B89+12*$B$1)/12,YC!A:E,5,0)/VLOOKUP(B89/12,YC!A:E,5,0))</f>
        <v>-7.9166221635120285E-3</v>
      </c>
      <c r="M89" s="66">
        <f>EXP(-((1-EXP(-alpha*$B$1))/alpha*Intermediates!F89-(1-EXP(-alpha*$B$1))/alpha*(1-EXP(-alpha*$B$1))/alpha*Intermediates!J89+L89)/$B$1)-1</f>
        <v>-1.6343623256070527E-2</v>
      </c>
      <c r="N89" s="46">
        <f>EXP(-((1-EXP(-alpha*$B$1))/alpha*Intermediates!G89-(1-EXP(-alpha*$B$1))/alpha*(1-EXP(-alpha*$B$1))/alpha*Intermediates!J89+L89)/$B$1)-1</f>
        <v>2.9054759807218833E-2</v>
      </c>
      <c r="O89" s="60">
        <f>VLOOKUP((A89+1)&amp;"_"&amp;B89,scenarios!A:Q,8,0)/100</f>
        <v>0</v>
      </c>
      <c r="P89" s="55">
        <f>VLOOKUP((A89+TT_Scen/2+1)&amp;"_"&amp;B89,scenarios!A:Q,8,0)/100</f>
        <v>0</v>
      </c>
      <c r="Q89" s="37">
        <f t="shared" si="7"/>
        <v>4.539838306328936E-2</v>
      </c>
    </row>
    <row r="90" spans="1:17" x14ac:dyDescent="0.25">
      <c r="A90" s="21">
        <f t="shared" si="4"/>
        <v>4</v>
      </c>
      <c r="B90" s="22">
        <v>81</v>
      </c>
      <c r="D90" s="66">
        <f>YC!F83</f>
        <v>3.413553574E-3</v>
      </c>
      <c r="E90" s="34">
        <f t="shared" si="5"/>
        <v>4.0909412400000171E-4</v>
      </c>
      <c r="F90" s="66">
        <f>E90+$B$2*$B$2/delta*Intermediates!J90-$B$2/delta*Intermediates!F90</f>
        <v>-2.0598261331320217E-2</v>
      </c>
      <c r="G90" s="46">
        <f>E90+$B$2*$B$2/delta*Intermediates!J90-$B$2/delta*Intermediates!G90</f>
        <v>2.4953271946400842E-2</v>
      </c>
      <c r="H90" s="60">
        <f>VLOOKUP((A90+1)&amp;"_"&amp;B90,scenarios!A:F,4,0)/100</f>
        <v>-2.0598000000000002E-2</v>
      </c>
      <c r="I90" s="55">
        <f>VLOOKUP((A90+TT_Scen/2+1)&amp;"_"&amp;B90,scenarios!A:F,4,0)/100</f>
        <v>2.4952999999999999E-2</v>
      </c>
      <c r="J90" s="37">
        <f t="shared" si="6"/>
        <v>5.3327772105843385E-7</v>
      </c>
      <c r="K90" s="8"/>
      <c r="L90" s="72">
        <f>LN(VLOOKUP((B90+12*$B$1)/12,YC!A:E,5,0)/VLOOKUP(B90/12,YC!A:E,5,0))</f>
        <v>-8.837484193474545E-3</v>
      </c>
      <c r="M90" s="66">
        <f>EXP(-((1-EXP(-alpha*$B$1))/alpha*Intermediates!F90-(1-EXP(-alpha*$B$1))/alpha*(1-EXP(-alpha*$B$1))/alpha*Intermediates!J90+L90)/$B$1)-1</f>
        <v>-1.5225976402959307E-2</v>
      </c>
      <c r="N90" s="46">
        <f>EXP(-((1-EXP(-alpha*$B$1))/alpha*Intermediates!G90-(1-EXP(-alpha*$B$1))/alpha*(1-EXP(-alpha*$B$1))/alpha*Intermediates!J90+L90)/$B$1)-1</f>
        <v>2.8917238337235807E-2</v>
      </c>
      <c r="O90" s="60">
        <f>VLOOKUP((A90+1)&amp;"_"&amp;B90,scenarios!A:Q,8,0)/100</f>
        <v>0</v>
      </c>
      <c r="P90" s="55">
        <f>VLOOKUP((A90+TT_Scen/2+1)&amp;"_"&amp;B90,scenarios!A:Q,8,0)/100</f>
        <v>0</v>
      </c>
      <c r="Q90" s="37">
        <f t="shared" si="7"/>
        <v>4.4143214740195114E-2</v>
      </c>
    </row>
    <row r="91" spans="1:17" x14ac:dyDescent="0.25">
      <c r="A91" s="21">
        <f t="shared" si="4"/>
        <v>4</v>
      </c>
      <c r="B91" s="22">
        <v>82</v>
      </c>
      <c r="D91" s="66">
        <f>YC!F84</f>
        <v>3.4476447510000002E-3</v>
      </c>
      <c r="E91" s="34">
        <f t="shared" si="5"/>
        <v>3.473981999999997E-4</v>
      </c>
      <c r="F91" s="66">
        <f>E91+$B$2*$B$2/delta*Intermediates!J91-$B$2/delta*Intermediates!F91</f>
        <v>-2.0608967021051042E-2</v>
      </c>
      <c r="G91" s="46">
        <f>E91+$B$2*$B$2/delta*Intermediates!J91-$B$2/delta*Intermediates!G91</f>
        <v>2.4916403082942913E-2</v>
      </c>
      <c r="H91" s="60">
        <f>VLOOKUP((A91+1)&amp;"_"&amp;B91,scenarios!A:F,4,0)/100</f>
        <v>-2.0609000000000002E-2</v>
      </c>
      <c r="I91" s="55">
        <f>VLOOKUP((A91+TT_Scen/2+1)&amp;"_"&amp;B91,scenarios!A:F,4,0)/100</f>
        <v>2.4916000000000001E-2</v>
      </c>
      <c r="J91" s="37">
        <f t="shared" si="6"/>
        <v>4.3606189187306299E-7</v>
      </c>
      <c r="K91" s="8"/>
      <c r="L91" s="72">
        <f>LN(VLOOKUP((B91+12*$B$1)/12,YC!A:E,5,0)/VLOOKUP(B91/12,YC!A:E,5,0))</f>
        <v>-9.7787642827909856E-3</v>
      </c>
      <c r="M91" s="66">
        <f>EXP(-((1-EXP(-alpha*$B$1))/alpha*Intermediates!F91-(1-EXP(-alpha*$B$1))/alpha*(1-EXP(-alpha*$B$1))/alpha*Intermediates!J91+L91)/$B$1)-1</f>
        <v>-1.4709817071421161E-2</v>
      </c>
      <c r="N91" s="46">
        <f>EXP(-((1-EXP(-alpha*$B$1))/alpha*Intermediates!G91-(1-EXP(-alpha*$B$1))/alpha*(1-EXP(-alpha*$B$1))/alpha*Intermediates!J91+L91)/$B$1)-1</f>
        <v>2.9430607389090646E-2</v>
      </c>
      <c r="O91" s="60">
        <f>VLOOKUP((A91+1)&amp;"_"&amp;B91,scenarios!A:Q,8,0)/100</f>
        <v>0</v>
      </c>
      <c r="P91" s="55">
        <f>VLOOKUP((A91+TT_Scen/2+1)&amp;"_"&amp;B91,scenarios!A:Q,8,0)/100</f>
        <v>0</v>
      </c>
      <c r="Q91" s="37">
        <f t="shared" si="7"/>
        <v>4.4140424460511807E-2</v>
      </c>
    </row>
    <row r="92" spans="1:17" x14ac:dyDescent="0.25">
      <c r="A92" s="21">
        <f t="shared" si="4"/>
        <v>4</v>
      </c>
      <c r="B92" s="22">
        <v>83</v>
      </c>
      <c r="D92" s="66">
        <f>YC!F85</f>
        <v>3.4765946010000002E-3</v>
      </c>
      <c r="E92" s="34">
        <f t="shared" si="5"/>
        <v>2.7552076799999999E-4</v>
      </c>
      <c r="F92" s="66">
        <f>E92+$B$2*$B$2/delta*Intermediates!J92-$B$2/delta*Intermediates!F92</f>
        <v>-2.380717333897359E-2</v>
      </c>
      <c r="G92" s="46">
        <f>E92+$B$2*$B$2/delta*Intermediates!J92-$B$2/delta*Intermediates!G92</f>
        <v>2.8047219516194963E-2</v>
      </c>
      <c r="H92" s="60">
        <f>VLOOKUP((A92+1)&amp;"_"&amp;B92,scenarios!A:F,4,0)/100</f>
        <v>-2.3807000000000002E-2</v>
      </c>
      <c r="I92" s="55">
        <f>VLOOKUP((A92+TT_Scen/2+1)&amp;"_"&amp;B92,scenarios!A:F,4,0)/100</f>
        <v>2.8046999999999999E-2</v>
      </c>
      <c r="J92" s="37">
        <f t="shared" si="6"/>
        <v>3.9285516855239178E-7</v>
      </c>
      <c r="K92" s="8"/>
      <c r="L92" s="72">
        <f>LN(VLOOKUP((B92+12*$B$1)/12,YC!A:E,5,0)/VLOOKUP(B92/12,YC!A:E,5,0))</f>
        <v>-1.0731148420005415E-2</v>
      </c>
      <c r="M92" s="66">
        <f>EXP(-((1-EXP(-alpha*$B$1))/alpha*Intermediates!F92-(1-EXP(-alpha*$B$1))/alpha*(1-EXP(-alpha*$B$1))/alpha*Intermediates!J92+L92)/$B$1)-1</f>
        <v>-1.7198580438894218E-2</v>
      </c>
      <c r="N92" s="46">
        <f>EXP(-((1-EXP(-alpha*$B$1))/alpha*Intermediates!G92-(1-EXP(-alpha*$B$1))/alpha*(1-EXP(-alpha*$B$1))/alpha*Intermediates!J92+L92)/$B$1)-1</f>
        <v>3.3105535850805223E-2</v>
      </c>
      <c r="O92" s="60">
        <f>VLOOKUP((A92+1)&amp;"_"&amp;B92,scenarios!A:Q,8,0)/100</f>
        <v>0</v>
      </c>
      <c r="P92" s="55">
        <f>VLOOKUP((A92+TT_Scen/2+1)&amp;"_"&amp;B92,scenarios!A:Q,8,0)/100</f>
        <v>0</v>
      </c>
      <c r="Q92" s="37">
        <f t="shared" si="7"/>
        <v>5.0304116289699441E-2</v>
      </c>
    </row>
    <row r="93" spans="1:17" x14ac:dyDescent="0.25">
      <c r="A93" s="21">
        <f t="shared" si="4"/>
        <v>4</v>
      </c>
      <c r="B93" s="22">
        <v>84</v>
      </c>
      <c r="D93" s="66">
        <f>YC!F86</f>
        <v>3.4995546650000002E-3</v>
      </c>
      <c r="E93" s="34">
        <f t="shared" si="5"/>
        <v>2.0737395599999819E-4</v>
      </c>
      <c r="F93" s="66">
        <f>E93+$B$2*$B$2/delta*Intermediates!J93-$B$2/delta*Intermediates!F93</f>
        <v>-2.2597308057225696E-2</v>
      </c>
      <c r="G93" s="46">
        <f>E93+$B$2*$B$2/delta*Intermediates!J93-$B$2/delta*Intermediates!G93</f>
        <v>2.6777966136203184E-2</v>
      </c>
      <c r="H93" s="60">
        <f>VLOOKUP((A93+1)&amp;"_"&amp;B93,scenarios!A:F,4,0)/100</f>
        <v>-2.2596999999999999E-2</v>
      </c>
      <c r="I93" s="55">
        <f>VLOOKUP((A93+TT_Scen/2+1)&amp;"_"&amp;B93,scenarios!A:F,4,0)/100</f>
        <v>2.6778E-2</v>
      </c>
      <c r="J93" s="37">
        <f t="shared" si="6"/>
        <v>3.4192102251265344E-7</v>
      </c>
      <c r="K93" s="8"/>
      <c r="L93" s="72">
        <f>LN(VLOOKUP((B93+12*$B$1)/12,YC!A:E,5,0)/VLOOKUP(B93/12,YC!A:E,5,0))</f>
        <v>-1.1684979425535057E-2</v>
      </c>
      <c r="M93" s="66">
        <f>EXP(-((1-EXP(-alpha*$B$1))/alpha*Intermediates!F93-(1-EXP(-alpha*$B$1))/alpha*(1-EXP(-alpha*$B$1))/alpha*Intermediates!J93+L93)/$B$1)-1</f>
        <v>-1.5515162311829034E-2</v>
      </c>
      <c r="N93" s="46">
        <f>EXP(-((1-EXP(-alpha*$B$1))/alpha*Intermediates!G93-(1-EXP(-alpha*$B$1))/alpha*(1-EXP(-alpha*$B$1))/alpha*Intermediates!J93+L93)/$B$1)-1</f>
        <v>3.2408313941723721E-2</v>
      </c>
      <c r="O93" s="60">
        <f>VLOOKUP((A93+1)&amp;"_"&amp;B93,scenarios!A:Q,8,0)/100</f>
        <v>0</v>
      </c>
      <c r="P93" s="55">
        <f>VLOOKUP((A93+TT_Scen/2+1)&amp;"_"&amp;B93,scenarios!A:Q,8,0)/100</f>
        <v>0</v>
      </c>
      <c r="Q93" s="37">
        <f t="shared" si="7"/>
        <v>4.7923476253552755E-2</v>
      </c>
    </row>
    <row r="94" spans="1:17" x14ac:dyDescent="0.25">
      <c r="A94" s="21">
        <f t="shared" si="4"/>
        <v>4</v>
      </c>
      <c r="B94" s="22">
        <v>85</v>
      </c>
      <c r="D94" s="66">
        <f>YC!F87</f>
        <v>3.516835828E-3</v>
      </c>
      <c r="E94" s="34">
        <f t="shared" si="5"/>
        <v>2.0110087200000092E-4</v>
      </c>
      <c r="F94" s="66">
        <f>E94+$B$2*$B$2/delta*Intermediates!J94-$B$2/delta*Intermediates!F94</f>
        <v>-1.82193477431895E-2</v>
      </c>
      <c r="G94" s="46">
        <f>E94+$B$2*$B$2/delta*Intermediates!J94-$B$2/delta*Intermediates!G94</f>
        <v>2.2464898647331023E-2</v>
      </c>
      <c r="H94" s="60">
        <f>VLOOKUP((A94+1)&amp;"_"&amp;B94,scenarios!A:F,4,0)/100</f>
        <v>-1.8218999999999999E-2</v>
      </c>
      <c r="I94" s="55">
        <f>VLOOKUP((A94+TT_Scen/2+1)&amp;"_"&amp;B94,scenarios!A:F,4,0)/100</f>
        <v>2.2465000000000002E-2</v>
      </c>
      <c r="J94" s="37">
        <f t="shared" si="6"/>
        <v>4.4909585848046385E-7</v>
      </c>
      <c r="K94" s="8"/>
      <c r="L94" s="72">
        <f>LN(VLOOKUP((B94+12*$B$1)/12,YC!A:E,5,0)/VLOOKUP(B94/12,YC!A:E,5,0))</f>
        <v>-1.2631028593730598E-2</v>
      </c>
      <c r="M94" s="66">
        <f>EXP(-((1-EXP(-alpha*$B$1))/alpha*Intermediates!F94-(1-EXP(-alpha*$B$1))/alpha*(1-EXP(-alpha*$B$1))/alpha*Intermediates!J94+L94)/$B$1)-1</f>
        <v>-1.0879476183706438E-2</v>
      </c>
      <c r="N94" s="46">
        <f>EXP(-((1-EXP(-alpha*$B$1))/alpha*Intermediates!G94-(1-EXP(-alpha*$B$1))/alpha*(1-EXP(-alpha*$B$1))/alpha*Intermediates!J94+L94)/$B$1)-1</f>
        <v>2.8627644942533559E-2</v>
      </c>
      <c r="O94" s="60">
        <f>VLOOKUP((A94+1)&amp;"_"&amp;B94,scenarios!A:Q,8,0)/100</f>
        <v>0</v>
      </c>
      <c r="P94" s="55">
        <f>VLOOKUP((A94+TT_Scen/2+1)&amp;"_"&amp;B94,scenarios!A:Q,8,0)/100</f>
        <v>0</v>
      </c>
      <c r="Q94" s="37">
        <f t="shared" si="7"/>
        <v>3.9507121126239997E-2</v>
      </c>
    </row>
    <row r="95" spans="1:17" x14ac:dyDescent="0.25">
      <c r="A95" s="21">
        <f t="shared" si="4"/>
        <v>4</v>
      </c>
      <c r="B95" s="22">
        <v>86</v>
      </c>
      <c r="D95" s="66">
        <f>YC!F88</f>
        <v>3.5335942340000001E-3</v>
      </c>
      <c r="E95" s="34">
        <f t="shared" si="5"/>
        <v>2.7431472000000005E-4</v>
      </c>
      <c r="F95" s="66">
        <f>E95+$B$2*$B$2/delta*Intermediates!J95-$B$2/delta*Intermediates!F95</f>
        <v>-1.8754692395084437E-2</v>
      </c>
      <c r="G95" s="46">
        <f>E95+$B$2*$B$2/delta*Intermediates!J95-$B$2/delta*Intermediates!G95</f>
        <v>2.3224636435420883E-2</v>
      </c>
      <c r="H95" s="60">
        <f>VLOOKUP((A95+1)&amp;"_"&amp;B95,scenarios!A:F,4,0)/100</f>
        <v>-1.8755000000000001E-2</v>
      </c>
      <c r="I95" s="55">
        <f>VLOOKUP((A95+TT_Scen/2+1)&amp;"_"&amp;B95,scenarios!A:F,4,0)/100</f>
        <v>2.3224999999999999E-2</v>
      </c>
      <c r="J95" s="37">
        <f t="shared" si="6"/>
        <v>6.7116949467940779E-7</v>
      </c>
      <c r="K95" s="8"/>
      <c r="L95" s="72">
        <f>LN(VLOOKUP((B95+12*$B$1)/12,YC!A:E,5,0)/VLOOKUP(B95/12,YC!A:E,5,0))</f>
        <v>-1.3562837491996356E-2</v>
      </c>
      <c r="M95" s="66">
        <f>EXP(-((1-EXP(-alpha*$B$1))/alpha*Intermediates!F95-(1-EXP(-alpha*$B$1))/alpha*(1-EXP(-alpha*$B$1))/alpha*Intermediates!J95+L95)/$B$1)-1</f>
        <v>-1.0993969206677945E-2</v>
      </c>
      <c r="N95" s="46">
        <f>EXP(-((1-EXP(-alpha*$B$1))/alpha*Intermediates!G95-(1-EXP(-alpha*$B$1))/alpha*(1-EXP(-alpha*$B$1))/alpha*Intermediates!J95+L95)/$B$1)-1</f>
        <v>2.9791629318785207E-2</v>
      </c>
      <c r="O95" s="60">
        <f>VLOOKUP((A95+1)&amp;"_"&amp;B95,scenarios!A:Q,8,0)/100</f>
        <v>0</v>
      </c>
      <c r="P95" s="55">
        <f>VLOOKUP((A95+TT_Scen/2+1)&amp;"_"&amp;B95,scenarios!A:Q,8,0)/100</f>
        <v>0</v>
      </c>
      <c r="Q95" s="37">
        <f t="shared" si="7"/>
        <v>4.0785598525463151E-2</v>
      </c>
    </row>
    <row r="96" spans="1:17" x14ac:dyDescent="0.25">
      <c r="A96" s="21">
        <f t="shared" si="4"/>
        <v>4</v>
      </c>
      <c r="B96" s="22">
        <v>87</v>
      </c>
      <c r="D96" s="66">
        <f>YC!F89</f>
        <v>3.5564537940000001E-3</v>
      </c>
      <c r="E96" s="34">
        <f t="shared" si="5"/>
        <v>4.3066976399999679E-4</v>
      </c>
      <c r="F96" s="66">
        <f>E96+$B$2*$B$2/delta*Intermediates!J96-$B$2/delta*Intermediates!F96</f>
        <v>-2.034037220226485E-2</v>
      </c>
      <c r="G96" s="46">
        <f>E96+$B$2*$B$2/delta*Intermediates!J96-$B$2/delta*Intermediates!G96</f>
        <v>2.5201511255663511E-2</v>
      </c>
      <c r="H96" s="60">
        <f>VLOOKUP((A96+1)&amp;"_"&amp;B96,scenarios!A:F,4,0)/100</f>
        <v>-2.0339999999999997E-2</v>
      </c>
      <c r="I96" s="55">
        <f>VLOOKUP((A96+TT_Scen/2+1)&amp;"_"&amp;B96,scenarios!A:F,4,0)/100</f>
        <v>2.5201999999999999E-2</v>
      </c>
      <c r="J96" s="37">
        <f t="shared" si="6"/>
        <v>8.609466013408118E-7</v>
      </c>
      <c r="K96" s="8"/>
      <c r="L96" s="72">
        <f>LN(VLOOKUP((B96+12*$B$1)/12,YC!A:E,5,0)/VLOOKUP(B96/12,YC!A:E,5,0))</f>
        <v>-1.4474459090242113E-2</v>
      </c>
      <c r="M96" s="66">
        <f>EXP(-((1-EXP(-alpha*$B$1))/alpha*Intermediates!F96-(1-EXP(-alpha*$B$1))/alpha*(1-EXP(-alpha*$B$1))/alpha*Intermediates!J96+L96)/$B$1)-1</f>
        <v>-1.2196876656213274E-2</v>
      </c>
      <c r="N96" s="46">
        <f>EXP(-((1-EXP(-alpha*$B$1))/alpha*Intermediates!G96-(1-EXP(-alpha*$B$1))/alpha*(1-EXP(-alpha*$B$1))/alpha*Intermediates!J96+L96)/$B$1)-1</f>
        <v>3.2072532330932324E-2</v>
      </c>
      <c r="O96" s="60">
        <f>VLOOKUP((A96+1)&amp;"_"&amp;B96,scenarios!A:Q,8,0)/100</f>
        <v>0</v>
      </c>
      <c r="P96" s="55">
        <f>VLOOKUP((A96+TT_Scen/2+1)&amp;"_"&amp;B96,scenarios!A:Q,8,0)/100</f>
        <v>0</v>
      </c>
      <c r="Q96" s="37">
        <f t="shared" si="7"/>
        <v>4.4269408987145598E-2</v>
      </c>
    </row>
    <row r="97" spans="1:17" x14ac:dyDescent="0.25">
      <c r="A97" s="21">
        <f t="shared" si="4"/>
        <v>4</v>
      </c>
      <c r="B97" s="22">
        <v>88</v>
      </c>
      <c r="D97" s="66">
        <f>YC!F90</f>
        <v>3.5923429409999998E-3</v>
      </c>
      <c r="E97" s="34">
        <f t="shared" si="5"/>
        <v>6.7381916400000193E-4</v>
      </c>
      <c r="F97" s="66">
        <f>E97+$B$2*$B$2/delta*Intermediates!J97-$B$2/delta*Intermediates!F97</f>
        <v>-1.9584870254443131E-2</v>
      </c>
      <c r="G97" s="46">
        <f>E97+$B$2*$B$2/delta*Intermediates!J97-$B$2/delta*Intermediates!G97</f>
        <v>2.5011305613395846E-2</v>
      </c>
      <c r="H97" s="60">
        <f>VLOOKUP((A97+1)&amp;"_"&amp;B97,scenarios!A:F,4,0)/100</f>
        <v>-1.9584999999999998E-2</v>
      </c>
      <c r="I97" s="55">
        <f>VLOOKUP((A97+TT_Scen/2+1)&amp;"_"&amp;B97,scenarios!A:F,4,0)/100</f>
        <v>2.5011000000000002E-2</v>
      </c>
      <c r="J97" s="37">
        <f t="shared" si="6"/>
        <v>4.353589527113233E-7</v>
      </c>
      <c r="K97" s="8"/>
      <c r="L97" s="72">
        <f>LN(VLOOKUP((B97+12*$B$1)/12,YC!A:E,5,0)/VLOOKUP(B97/12,YC!A:E,5,0))</f>
        <v>-1.5359695153399636E-2</v>
      </c>
      <c r="M97" s="66">
        <f>EXP(-((1-EXP(-alpha*$B$1))/alpha*Intermediates!F97-(1-EXP(-alpha*$B$1))/alpha*(1-EXP(-alpha*$B$1))/alpha*Intermediates!J97+L97)/$B$1)-1</f>
        <v>-1.1267962027324163E-2</v>
      </c>
      <c r="N97" s="46">
        <f>EXP(-((1-EXP(-alpha*$B$1))/alpha*Intermediates!G97-(1-EXP(-alpha*$B$1))/alpha*(1-EXP(-alpha*$B$1))/alpha*Intermediates!J97+L97)/$B$1)-1</f>
        <v>3.210303949411264E-2</v>
      </c>
      <c r="O97" s="60">
        <f>VLOOKUP((A97+1)&amp;"_"&amp;B97,scenarios!A:Q,8,0)/100</f>
        <v>0</v>
      </c>
      <c r="P97" s="55">
        <f>VLOOKUP((A97+TT_Scen/2+1)&amp;"_"&amp;B97,scenarios!A:Q,8,0)/100</f>
        <v>0</v>
      </c>
      <c r="Q97" s="37">
        <f t="shared" si="7"/>
        <v>4.3371001521436803E-2</v>
      </c>
    </row>
    <row r="98" spans="1:17" x14ac:dyDescent="0.25">
      <c r="A98" s="21">
        <f t="shared" si="4"/>
        <v>4</v>
      </c>
      <c r="B98" s="22">
        <v>89</v>
      </c>
      <c r="D98" s="66">
        <f>YC!F91</f>
        <v>3.648494538E-3</v>
      </c>
      <c r="E98" s="34">
        <f t="shared" si="5"/>
        <v>1.0074141720000027E-3</v>
      </c>
      <c r="F98" s="66">
        <f>E98+$B$2*$B$2/delta*Intermediates!J98-$B$2/delta*Intermediates!F98</f>
        <v>-2.1816114042225384E-2</v>
      </c>
      <c r="G98" s="46">
        <f>E98+$B$2*$B$2/delta*Intermediates!J98-$B$2/delta*Intermediates!G98</f>
        <v>2.7989242656214282E-2</v>
      </c>
      <c r="H98" s="60">
        <f>VLOOKUP((A98+1)&amp;"_"&amp;B98,scenarios!A:F,4,0)/100</f>
        <v>-2.1815999999999999E-2</v>
      </c>
      <c r="I98" s="55">
        <f>VLOOKUP((A98+TT_Scen/2+1)&amp;"_"&amp;B98,scenarios!A:F,4,0)/100</f>
        <v>2.7989E-2</v>
      </c>
      <c r="J98" s="37">
        <f t="shared" si="6"/>
        <v>3.5669843966718018E-7</v>
      </c>
      <c r="K98" s="8"/>
      <c r="L98" s="72">
        <f>LN(VLOOKUP((B98+12*$B$1)/12,YC!A:E,5,0)/VLOOKUP(B98/12,YC!A:E,5,0))</f>
        <v>-1.6212095562800757E-2</v>
      </c>
      <c r="M98" s="66">
        <f>EXP(-((1-EXP(-alpha*$B$1))/alpha*Intermediates!F98-(1-EXP(-alpha*$B$1))/alpha*(1-EXP(-alpha*$B$1))/alpha*Intermediates!J98+L98)/$B$1)-1</f>
        <v>-1.3281691614841717E-2</v>
      </c>
      <c r="N98" s="46">
        <f>EXP(-((1-EXP(-alpha*$B$1))/alpha*Intermediates!G98-(1-EXP(-alpha*$B$1))/alpha*(1-EXP(-alpha*$B$1))/alpha*Intermediates!J98+L98)/$B$1)-1</f>
        <v>3.5179001398083276E-2</v>
      </c>
      <c r="O98" s="60">
        <f>VLOOKUP((A98+1)&amp;"_"&amp;B98,scenarios!A:Q,8,0)/100</f>
        <v>0</v>
      </c>
      <c r="P98" s="55">
        <f>VLOOKUP((A98+TT_Scen/2+1)&amp;"_"&amp;B98,scenarios!A:Q,8,0)/100</f>
        <v>0</v>
      </c>
      <c r="Q98" s="37">
        <f t="shared" si="7"/>
        <v>4.8460693012924994E-2</v>
      </c>
    </row>
    <row r="99" spans="1:17" x14ac:dyDescent="0.25">
      <c r="A99" s="21">
        <f t="shared" si="4"/>
        <v>4</v>
      </c>
      <c r="B99" s="22">
        <v>90</v>
      </c>
      <c r="D99" s="66">
        <f>YC!F92</f>
        <v>3.7324457190000002E-3</v>
      </c>
      <c r="E99" s="34">
        <f t="shared" si="5"/>
        <v>1.4352092039999955E-3</v>
      </c>
      <c r="F99" s="66">
        <f>E99+$B$2*$B$2/delta*Intermediates!J99-$B$2/delta*Intermediates!F99</f>
        <v>-1.8641006255123604E-2</v>
      </c>
      <c r="G99" s="46">
        <f>E99+$B$2*$B$2/delta*Intermediates!J99-$B$2/delta*Intermediates!G99</f>
        <v>2.5749727115567504E-2</v>
      </c>
      <c r="H99" s="60">
        <f>VLOOKUP((A99+1)&amp;"_"&amp;B99,scenarios!A:F,4,0)/100</f>
        <v>-1.8641000000000001E-2</v>
      </c>
      <c r="I99" s="55">
        <f>VLOOKUP((A99+TT_Scen/2+1)&amp;"_"&amp;B99,scenarios!A:F,4,0)/100</f>
        <v>2.5750000000000002E-2</v>
      </c>
      <c r="J99" s="37">
        <f t="shared" si="6"/>
        <v>2.7913955610164853E-7</v>
      </c>
      <c r="K99" s="8"/>
      <c r="L99" s="72">
        <f>LN(VLOOKUP((B99+12*$B$1)/12,YC!A:E,5,0)/VLOOKUP(B99/12,YC!A:E,5,0))</f>
        <v>-1.7024959396105661E-2</v>
      </c>
      <c r="M99" s="66">
        <f>EXP(-((1-EXP(-alpha*$B$1))/alpha*Intermediates!F99-(1-EXP(-alpha*$B$1))/alpha*(1-EXP(-alpha*$B$1))/alpha*Intermediates!J99+L99)/$B$1)-1</f>
        <v>-1.0262477223714539E-2</v>
      </c>
      <c r="N99" s="46">
        <f>EXP(-((1-EXP(-alpha*$B$1))/alpha*Intermediates!G99-(1-EXP(-alpha*$B$1))/alpha*(1-EXP(-alpha*$B$1))/alpha*Intermediates!J99+L99)/$B$1)-1</f>
        <v>3.2948324937718709E-2</v>
      </c>
      <c r="O99" s="60">
        <f>VLOOKUP((A99+1)&amp;"_"&amp;B99,scenarios!A:Q,8,0)/100</f>
        <v>0</v>
      </c>
      <c r="P99" s="55">
        <f>VLOOKUP((A99+TT_Scen/2+1)&amp;"_"&amp;B99,scenarios!A:Q,8,0)/100</f>
        <v>0</v>
      </c>
      <c r="Q99" s="37">
        <f t="shared" si="7"/>
        <v>4.3210802161433248E-2</v>
      </c>
    </row>
    <row r="100" spans="1:17" x14ac:dyDescent="0.25">
      <c r="A100" s="21">
        <f t="shared" si="4"/>
        <v>4</v>
      </c>
      <c r="B100" s="22">
        <v>91</v>
      </c>
      <c r="D100" s="66">
        <f>YC!F93</f>
        <v>3.8520464859999998E-3</v>
      </c>
      <c r="E100" s="34">
        <f t="shared" si="5"/>
        <v>1.9612820400000067E-3</v>
      </c>
      <c r="F100" s="66">
        <f>E100+$B$2*$B$2/delta*Intermediates!J100-$B$2/delta*Intermediates!F100</f>
        <v>-1.9484908552911667E-2</v>
      </c>
      <c r="G100" s="46">
        <f>E100+$B$2*$B$2/delta*Intermediates!J100-$B$2/delta*Intermediates!G100</f>
        <v>2.7726269477696054E-2</v>
      </c>
      <c r="H100" s="60">
        <f>VLOOKUP((A100+1)&amp;"_"&amp;B100,scenarios!A:F,4,0)/100</f>
        <v>-1.9484999999999999E-2</v>
      </c>
      <c r="I100" s="55">
        <f>VLOOKUP((A100+TT_Scen/2+1)&amp;"_"&amp;B100,scenarios!A:F,4,0)/100</f>
        <v>2.7726000000000001E-2</v>
      </c>
      <c r="J100" s="37">
        <f t="shared" si="6"/>
        <v>3.6092478438581876E-7</v>
      </c>
      <c r="K100" s="8"/>
      <c r="L100" s="72">
        <f>LN(VLOOKUP((B100+12*$B$1)/12,YC!A:E,5,0)/VLOOKUP(B100/12,YC!A:E,5,0))</f>
        <v>-1.7791334810766671E-2</v>
      </c>
      <c r="M100" s="66">
        <f>EXP(-((1-EXP(-alpha*$B$1))/alpha*Intermediates!F100-(1-EXP(-alpha*$B$1))/alpha*(1-EXP(-alpha*$B$1))/alpha*Intermediates!J100+L100)/$B$1)-1</f>
        <v>-1.1184076215373318E-2</v>
      </c>
      <c r="N100" s="46">
        <f>EXP(-((1-EXP(-alpha*$B$1))/alpha*Intermediates!G100-(1-EXP(-alpha*$B$1))/alpha*(1-EXP(-alpha*$B$1))/alpha*Intermediates!J100+L100)/$B$1)-1</f>
        <v>3.4792239875266251E-2</v>
      </c>
      <c r="O100" s="60">
        <f>VLOOKUP((A100+1)&amp;"_"&amp;B100,scenarios!A:Q,8,0)/100</f>
        <v>0</v>
      </c>
      <c r="P100" s="55">
        <f>VLOOKUP((A100+TT_Scen/2+1)&amp;"_"&amp;B100,scenarios!A:Q,8,0)/100</f>
        <v>0</v>
      </c>
      <c r="Q100" s="37">
        <f t="shared" si="7"/>
        <v>4.5976316090639568E-2</v>
      </c>
    </row>
    <row r="101" spans="1:17" x14ac:dyDescent="0.25">
      <c r="A101" s="21">
        <f t="shared" si="4"/>
        <v>4</v>
      </c>
      <c r="B101" s="22">
        <v>92</v>
      </c>
      <c r="D101" s="66">
        <f>YC!F94</f>
        <v>4.0154866560000004E-3</v>
      </c>
      <c r="E101" s="34">
        <f t="shared" si="5"/>
        <v>2.5894041599999959E-3</v>
      </c>
      <c r="F101" s="66">
        <f>E101+$B$2*$B$2/delta*Intermediates!J101-$B$2/delta*Intermediates!F101</f>
        <v>-2.003462086388174E-2</v>
      </c>
      <c r="G101" s="46">
        <f>E101+$B$2*$B$2/delta*Intermediates!J101-$B$2/delta*Intermediates!G101</f>
        <v>2.9613205953474935E-2</v>
      </c>
      <c r="H101" s="60">
        <f>VLOOKUP((A101+1)&amp;"_"&amp;B101,scenarios!A:F,4,0)/100</f>
        <v>-2.0034999999999997E-2</v>
      </c>
      <c r="I101" s="55">
        <f>VLOOKUP((A101+TT_Scen/2+1)&amp;"_"&amp;B101,scenarios!A:F,4,0)/100</f>
        <v>2.9613E-2</v>
      </c>
      <c r="J101" s="37">
        <f t="shared" si="6"/>
        <v>5.85089593191368E-7</v>
      </c>
      <c r="K101" s="8"/>
      <c r="L101" s="72">
        <f>LN(VLOOKUP((B101+12*$B$1)/12,YC!A:E,5,0)/VLOOKUP(B101/12,YC!A:E,5,0))</f>
        <v>-1.8504021424264629E-2</v>
      </c>
      <c r="M101" s="66">
        <f>EXP(-((1-EXP(-alpha*$B$1))/alpha*Intermediates!F101-(1-EXP(-alpha*$B$1))/alpha*(1-EXP(-alpha*$B$1))/alpha*Intermediates!J101+L101)/$B$1)-1</f>
        <v>-1.1948625635171739E-2</v>
      </c>
      <c r="N101" s="46">
        <f>EXP(-((1-EXP(-alpha*$B$1))/alpha*Intermediates!G101-(1-EXP(-alpha*$B$1))/alpha*(1-EXP(-alpha*$B$1))/alpha*Intermediates!J101+L101)/$B$1)-1</f>
        <v>3.6420357455636321E-2</v>
      </c>
      <c r="O101" s="60">
        <f>VLOOKUP((A101+1)&amp;"_"&amp;B101,scenarios!A:Q,8,0)/100</f>
        <v>0</v>
      </c>
      <c r="P101" s="55">
        <f>VLOOKUP((A101+TT_Scen/2+1)&amp;"_"&amp;B101,scenarios!A:Q,8,0)/100</f>
        <v>0</v>
      </c>
      <c r="Q101" s="37">
        <f t="shared" si="7"/>
        <v>4.836898309080806E-2</v>
      </c>
    </row>
    <row r="102" spans="1:17" x14ac:dyDescent="0.25">
      <c r="A102" s="21">
        <f t="shared" si="4"/>
        <v>4</v>
      </c>
      <c r="B102" s="22">
        <v>93</v>
      </c>
      <c r="D102" s="66">
        <f>YC!F95</f>
        <v>4.231270336E-3</v>
      </c>
      <c r="E102" s="34">
        <f t="shared" si="5"/>
        <v>3.3232376039999956E-3</v>
      </c>
      <c r="F102" s="66">
        <f>E102+$B$2*$B$2/delta*Intermediates!J102-$B$2/delta*Intermediates!F102</f>
        <v>-1.5003995047655191E-2</v>
      </c>
      <c r="G102" s="46">
        <f>E102+$B$2*$B$2/delta*Intermediates!J102-$B$2/delta*Intermediates!G102</f>
        <v>2.6131705860814074E-2</v>
      </c>
      <c r="H102" s="60">
        <f>VLOOKUP((A102+1)&amp;"_"&amp;B102,scenarios!A:F,4,0)/100</f>
        <v>-1.5004E-2</v>
      </c>
      <c r="I102" s="55">
        <f>VLOOKUP((A102+TT_Scen/2+1)&amp;"_"&amp;B102,scenarios!A:F,4,0)/100</f>
        <v>2.6131999999999999E-2</v>
      </c>
      <c r="J102" s="37">
        <f t="shared" si="6"/>
        <v>2.9909153073312544E-7</v>
      </c>
      <c r="K102" s="8"/>
      <c r="L102" s="72">
        <f>LN(VLOOKUP((B102+12*$B$1)/12,YC!A:E,5,0)/VLOOKUP(B102/12,YC!A:E,5,0))</f>
        <v>-1.915556883449606E-2</v>
      </c>
      <c r="M102" s="66">
        <f>EXP(-((1-EXP(-alpha*$B$1))/alpha*Intermediates!F102-(1-EXP(-alpha*$B$1))/alpha*(1-EXP(-alpha*$B$1))/alpha*Intermediates!J102+L102)/$B$1)-1</f>
        <v>-7.5260724242163235E-3</v>
      </c>
      <c r="N102" s="46">
        <f>EXP(-((1-EXP(-alpha*$B$1))/alpha*Intermediates!G102-(1-EXP(-alpha*$B$1))/alpha*(1-EXP(-alpha*$B$1))/alpha*Intermediates!J102+L102)/$B$1)-1</f>
        <v>3.2563635555835413E-2</v>
      </c>
      <c r="O102" s="60">
        <f>VLOOKUP((A102+1)&amp;"_"&amp;B102,scenarios!A:Q,8,0)/100</f>
        <v>0</v>
      </c>
      <c r="P102" s="55">
        <f>VLOOKUP((A102+TT_Scen/2+1)&amp;"_"&amp;B102,scenarios!A:Q,8,0)/100</f>
        <v>0</v>
      </c>
      <c r="Q102" s="37">
        <f t="shared" si="7"/>
        <v>4.0089707980051736E-2</v>
      </c>
    </row>
    <row r="103" spans="1:17" x14ac:dyDescent="0.25">
      <c r="A103" s="21">
        <f t="shared" si="4"/>
        <v>4</v>
      </c>
      <c r="B103" s="22">
        <v>94</v>
      </c>
      <c r="D103" s="66">
        <f>YC!F96</f>
        <v>4.5082068029999997E-3</v>
      </c>
      <c r="E103" s="34">
        <f t="shared" si="5"/>
        <v>4.166437428000009E-3</v>
      </c>
      <c r="F103" s="66">
        <f>E103+$B$2*$B$2/delta*Intermediates!J103-$B$2/delta*Intermediates!F103</f>
        <v>-1.8961917425770945E-2</v>
      </c>
      <c r="G103" s="46">
        <f>E103+$B$2*$B$2/delta*Intermediates!J103-$B$2/delta*Intermediates!G103</f>
        <v>3.1857959066838644E-2</v>
      </c>
      <c r="H103" s="60">
        <f>VLOOKUP((A103+1)&amp;"_"&amp;B103,scenarios!A:F,4,0)/100</f>
        <v>-1.8962E-2</v>
      </c>
      <c r="I103" s="55">
        <f>VLOOKUP((A103+TT_Scen/2+1)&amp;"_"&amp;B103,scenarios!A:F,4,0)/100</f>
        <v>3.1857999999999997E-2</v>
      </c>
      <c r="J103" s="37">
        <f t="shared" si="6"/>
        <v>1.2350739040864478E-7</v>
      </c>
      <c r="K103" s="8"/>
      <c r="L103" s="72">
        <f>LN(VLOOKUP((B103+12*$B$1)/12,YC!A:E,5,0)/VLOOKUP(B103/12,YC!A:E,5,0))</f>
        <v>-1.9738275965303621E-2</v>
      </c>
      <c r="M103" s="66">
        <f>EXP(-((1-EXP(-alpha*$B$1))/alpha*Intermediates!F103-(1-EXP(-alpha*$B$1))/alpha*(1-EXP(-alpha*$B$1))/alpha*Intermediates!J103+L103)/$B$1)-1</f>
        <v>-1.1810726044507946E-2</v>
      </c>
      <c r="N103" s="46">
        <f>EXP(-((1-EXP(-alpha*$B$1))/alpha*Intermediates!G103-(1-EXP(-alpha*$B$1))/alpha*(1-EXP(-alpha*$B$1))/alpha*Intermediates!J103+L103)/$B$1)-1</f>
        <v>3.7735194682996465E-2</v>
      </c>
      <c r="O103" s="60">
        <f>VLOOKUP((A103+1)&amp;"_"&amp;B103,scenarios!A:Q,8,0)/100</f>
        <v>0</v>
      </c>
      <c r="P103" s="55">
        <f>VLOOKUP((A103+TT_Scen/2+1)&amp;"_"&amp;B103,scenarios!A:Q,8,0)/100</f>
        <v>0</v>
      </c>
      <c r="Q103" s="37">
        <f t="shared" si="7"/>
        <v>4.9545920727504411E-2</v>
      </c>
    </row>
    <row r="104" spans="1:17" x14ac:dyDescent="0.25">
      <c r="A104" s="21">
        <f t="shared" si="4"/>
        <v>4</v>
      </c>
      <c r="B104" s="22">
        <v>95</v>
      </c>
      <c r="D104" s="66">
        <f>YC!F97</f>
        <v>4.8554099220000004E-3</v>
      </c>
      <c r="E104" s="34">
        <f t="shared" si="5"/>
        <v>5.1226504919999992E-3</v>
      </c>
      <c r="F104" s="66">
        <f>E104+$B$2*$B$2/delta*Intermediates!J104-$B$2/delta*Intermediates!F104</f>
        <v>-1.8074006771588515E-2</v>
      </c>
      <c r="G104" s="46">
        <f>E104+$B$2*$B$2/delta*Intermediates!J104-$B$2/delta*Intermediates!G104</f>
        <v>3.2964871553386989E-2</v>
      </c>
      <c r="H104" s="60">
        <f>VLOOKUP((A104+1)&amp;"_"&amp;B104,scenarios!A:F,4,0)/100</f>
        <v>-1.8074E-2</v>
      </c>
      <c r="I104" s="55">
        <f>VLOOKUP((A104+TT_Scen/2+1)&amp;"_"&amp;B104,scenarios!A:F,4,0)/100</f>
        <v>3.2965000000000001E-2</v>
      </c>
      <c r="J104" s="37">
        <f t="shared" si="6"/>
        <v>1.3521820152809227E-7</v>
      </c>
      <c r="K104" s="8"/>
      <c r="L104" s="72">
        <f>LN(VLOOKUP((B104+12*$B$1)/12,YC!A:E,5,0)/VLOOKUP(B104/12,YC!A:E,5,0))</f>
        <v>-2.0244192716298643E-2</v>
      </c>
      <c r="M104" s="66">
        <f>EXP(-((1-EXP(-alpha*$B$1))/alpha*Intermediates!F104-(1-EXP(-alpha*$B$1))/alpha*(1-EXP(-alpha*$B$1))/alpha*Intermediates!J104+L104)/$B$1)-1</f>
        <v>-1.1621836389612117E-2</v>
      </c>
      <c r="N104" s="46">
        <f>EXP(-((1-EXP(-alpha*$B$1))/alpha*Intermediates!G104-(1-EXP(-alpha*$B$1))/alpha*(1-EXP(-alpha*$B$1))/alpha*Intermediates!J104+L104)/$B$1)-1</f>
        <v>3.8152396931913302E-2</v>
      </c>
      <c r="O104" s="60">
        <f>VLOOKUP((A104+1)&amp;"_"&amp;B104,scenarios!A:Q,8,0)/100</f>
        <v>0</v>
      </c>
      <c r="P104" s="55">
        <f>VLOOKUP((A104+TT_Scen/2+1)&amp;"_"&amp;B104,scenarios!A:Q,8,0)/100</f>
        <v>0</v>
      </c>
      <c r="Q104" s="37">
        <f t="shared" si="7"/>
        <v>4.9774233321525418E-2</v>
      </c>
    </row>
    <row r="105" spans="1:17" x14ac:dyDescent="0.25">
      <c r="A105" s="21">
        <f t="shared" si="4"/>
        <v>4</v>
      </c>
      <c r="B105" s="22">
        <v>96</v>
      </c>
      <c r="D105" s="66">
        <f>YC!F98</f>
        <v>5.2822974630000004E-3</v>
      </c>
      <c r="E105" s="34">
        <f t="shared" si="5"/>
        <v>6.1626209879999914E-3</v>
      </c>
      <c r="F105" s="66">
        <f>E105+$B$2*$B$2/delta*Intermediates!J105-$B$2/delta*Intermediates!F105</f>
        <v>-1.6208501872760784E-2</v>
      </c>
      <c r="G105" s="46">
        <f>E105+$B$2*$B$2/delta*Intermediates!J105-$B$2/delta*Intermediates!G105</f>
        <v>3.3262164035081462E-2</v>
      </c>
      <c r="H105" s="60">
        <f>VLOOKUP((A105+1)&amp;"_"&amp;B105,scenarios!A:F,4,0)/100</f>
        <v>-1.6209000000000001E-2</v>
      </c>
      <c r="I105" s="55">
        <f>VLOOKUP((A105+TT_Scen/2+1)&amp;"_"&amp;B105,scenarios!A:F,4,0)/100</f>
        <v>3.3262E-2</v>
      </c>
      <c r="J105" s="37">
        <f t="shared" si="6"/>
        <v>6.6216232067969893E-7</v>
      </c>
      <c r="K105" s="8"/>
      <c r="L105" s="72">
        <f>LN(VLOOKUP((B105+12*$B$1)/12,YC!A:E,5,0)/VLOOKUP(B105/12,YC!A:E,5,0))</f>
        <v>-2.0665119722701537E-2</v>
      </c>
      <c r="M105" s="66">
        <f>EXP(-((1-EXP(-alpha*$B$1))/alpha*Intermediates!F105-(1-EXP(-alpha*$B$1))/alpha*(1-EXP(-alpha*$B$1))/alpha*Intermediates!J105+L105)/$B$1)-1</f>
        <v>-1.0624001614329748E-2</v>
      </c>
      <c r="N105" s="46">
        <f>EXP(-((1-EXP(-alpha*$B$1))/alpha*Intermediates!G105-(1-EXP(-alpha*$B$1))/alpha*(1-EXP(-alpha*$B$1))/alpha*Intermediates!J105+L105)/$B$1)-1</f>
        <v>3.7632850225161496E-2</v>
      </c>
      <c r="O105" s="60">
        <f>VLOOKUP((A105+1)&amp;"_"&amp;B105,scenarios!A:Q,8,0)/100</f>
        <v>0</v>
      </c>
      <c r="P105" s="55">
        <f>VLOOKUP((A105+TT_Scen/2+1)&amp;"_"&amp;B105,scenarios!A:Q,8,0)/100</f>
        <v>0</v>
      </c>
      <c r="Q105" s="37">
        <f t="shared" si="7"/>
        <v>4.8256851839491244E-2</v>
      </c>
    </row>
    <row r="106" spans="1:17" x14ac:dyDescent="0.25">
      <c r="A106" s="21">
        <f t="shared" si="4"/>
        <v>4</v>
      </c>
      <c r="B106" s="22">
        <v>97</v>
      </c>
      <c r="D106" s="66">
        <f>YC!F99</f>
        <v>5.7958492119999996E-3</v>
      </c>
      <c r="E106" s="34">
        <f t="shared" si="5"/>
        <v>7.1557073759999992E-3</v>
      </c>
      <c r="F106" s="66">
        <f>E106+$B$2*$B$2/delta*Intermediates!J106-$B$2/delta*Intermediates!F106</f>
        <v>-1.2376229925988715E-2</v>
      </c>
      <c r="G106" s="46">
        <f>E106+$B$2*$B$2/delta*Intermediates!J106-$B$2/delta*Intermediates!G106</f>
        <v>3.149937422568351E-2</v>
      </c>
      <c r="H106" s="60">
        <f>VLOOKUP((A106+1)&amp;"_"&amp;B106,scenarios!A:F,4,0)/100</f>
        <v>-1.2376E-2</v>
      </c>
      <c r="I106" s="55">
        <f>VLOOKUP((A106+TT_Scen/2+1)&amp;"_"&amp;B106,scenarios!A:F,4,0)/100</f>
        <v>3.1498999999999999E-2</v>
      </c>
      <c r="J106" s="37">
        <f t="shared" si="6"/>
        <v>6.0415167222639676E-7</v>
      </c>
      <c r="K106" s="8"/>
      <c r="L106" s="72">
        <f>LN(VLOOKUP((B106+12*$B$1)/12,YC!A:E,5,0)/VLOOKUP(B106/12,YC!A:E,5,0))</f>
        <v>-2.099542582297402E-2</v>
      </c>
      <c r="M106" s="66">
        <f>EXP(-((1-EXP(-alpha*$B$1))/alpha*Intermediates!F106-(1-EXP(-alpha*$B$1))/alpha*(1-EXP(-alpha*$B$1))/alpha*Intermediates!J106+L106)/$B$1)-1</f>
        <v>-7.7485035422254489E-3</v>
      </c>
      <c r="N106" s="46">
        <f>EXP(-((1-EXP(-alpha*$B$1))/alpha*Intermediates!G106-(1-EXP(-alpha*$B$1))/alpha*(1-EXP(-alpha*$B$1))/alpha*Intermediates!J106+L106)/$B$1)-1</f>
        <v>3.5058655091004809E-2</v>
      </c>
      <c r="O106" s="60">
        <f>VLOOKUP((A106+1)&amp;"_"&amp;B106,scenarios!A:Q,8,0)/100</f>
        <v>0</v>
      </c>
      <c r="P106" s="55">
        <f>VLOOKUP((A106+TT_Scen/2+1)&amp;"_"&amp;B106,scenarios!A:Q,8,0)/100</f>
        <v>0</v>
      </c>
      <c r="Q106" s="37">
        <f t="shared" si="7"/>
        <v>4.2807158633230258E-2</v>
      </c>
    </row>
    <row r="107" spans="1:17" x14ac:dyDescent="0.25">
      <c r="A107" s="21">
        <f t="shared" si="4"/>
        <v>4</v>
      </c>
      <c r="B107" s="22">
        <v>98</v>
      </c>
      <c r="D107" s="66">
        <f>YC!F100</f>
        <v>6.3921581599999996E-3</v>
      </c>
      <c r="E107" s="34">
        <f t="shared" si="5"/>
        <v>8.0652297840000074E-3</v>
      </c>
      <c r="F107" s="66">
        <f>E107+$B$2*$B$2/delta*Intermediates!J107-$B$2/delta*Intermediates!F107</f>
        <v>-5.6933112080686139E-3</v>
      </c>
      <c r="G107" s="46">
        <f>E107+$B$2*$B$2/delta*Intermediates!J107-$B$2/delta*Intermediates!G107</f>
        <v>2.6719256308744332E-2</v>
      </c>
      <c r="H107" s="60">
        <f>VLOOKUP((A107+1)&amp;"_"&amp;B107,scenarios!A:F,4,0)/100</f>
        <v>-5.6933000000000001E-3</v>
      </c>
      <c r="I107" s="55">
        <f>VLOOKUP((A107+TT_Scen/2+1)&amp;"_"&amp;B107,scenarios!A:F,4,0)/100</f>
        <v>2.6719E-2</v>
      </c>
      <c r="J107" s="37">
        <f t="shared" si="6"/>
        <v>2.6751681294658047E-7</v>
      </c>
      <c r="K107" s="8"/>
      <c r="L107" s="72">
        <f>LN(VLOOKUP((B107+12*$B$1)/12,YC!A:E,5,0)/VLOOKUP(B107/12,YC!A:E,5,0))</f>
        <v>-2.1240727527622877E-2</v>
      </c>
      <c r="M107" s="66">
        <f>EXP(-((1-EXP(-alpha*$B$1))/alpha*Intermediates!F107-(1-EXP(-alpha*$B$1))/alpha*(1-EXP(-alpha*$B$1))/alpha*Intermediates!J107+L107)/$B$1)-1</f>
        <v>-2.0922422233560223E-3</v>
      </c>
      <c r="N107" s="46">
        <f>EXP(-((1-EXP(-alpha*$B$1))/alpha*Intermediates!G107-(1-EXP(-alpha*$B$1))/alpha*(1-EXP(-alpha*$B$1))/alpha*Intermediates!J107+L107)/$B$1)-1</f>
        <v>2.9535231744322266E-2</v>
      </c>
      <c r="O107" s="60">
        <f>VLOOKUP((A107+1)&amp;"_"&amp;B107,scenarios!A:Q,8,0)/100</f>
        <v>0</v>
      </c>
      <c r="P107" s="55">
        <f>VLOOKUP((A107+TT_Scen/2+1)&amp;"_"&amp;B107,scenarios!A:Q,8,0)/100</f>
        <v>0</v>
      </c>
      <c r="Q107" s="37">
        <f t="shared" si="7"/>
        <v>3.1627473967678288E-2</v>
      </c>
    </row>
    <row r="108" spans="1:17" x14ac:dyDescent="0.25">
      <c r="A108" s="21">
        <f t="shared" si="4"/>
        <v>4</v>
      </c>
      <c r="B108" s="22">
        <v>99</v>
      </c>
      <c r="D108" s="66">
        <f>YC!F101</f>
        <v>7.0642606420000002E-3</v>
      </c>
      <c r="E108" s="34">
        <f t="shared" si="5"/>
        <v>8.8867363079999963E-3</v>
      </c>
      <c r="F108" s="66">
        <f>E108+$B$2*$B$2/delta*Intermediates!J108-$B$2/delta*Intermediates!F108</f>
        <v>-3.8429603956140375E-3</v>
      </c>
      <c r="G108" s="46">
        <f>E108+$B$2*$B$2/delta*Intermediates!J108-$B$2/delta*Intermediates!G108</f>
        <v>2.6596114856932883E-2</v>
      </c>
      <c r="H108" s="60">
        <f>VLOOKUP((A108+1)&amp;"_"&amp;B108,scenarios!A:F,4,0)/100</f>
        <v>-3.8429999999999996E-3</v>
      </c>
      <c r="I108" s="55">
        <f>VLOOKUP((A108+TT_Scen/2+1)&amp;"_"&amp;B108,scenarios!A:F,4,0)/100</f>
        <v>2.6596000000000002E-2</v>
      </c>
      <c r="J108" s="37">
        <f t="shared" si="6"/>
        <v>1.5446131884340811E-7</v>
      </c>
      <c r="K108" s="8"/>
      <c r="L108" s="72">
        <f>LN(VLOOKUP((B108+12*$B$1)/12,YC!A:E,5,0)/VLOOKUP(B108/12,YC!A:E,5,0))</f>
        <v>-2.1409841669036218E-2</v>
      </c>
      <c r="M108" s="66">
        <f>EXP(-((1-EXP(-alpha*$B$1))/alpha*Intermediates!F108-(1-EXP(-alpha*$B$1))/alpha*(1-EXP(-alpha*$B$1))/alpha*Intermediates!J108+L108)/$B$1)-1</f>
        <v>-1.0151275495845491E-3</v>
      </c>
      <c r="N108" s="46">
        <f>EXP(-((1-EXP(-alpha*$B$1))/alpha*Intermediates!G108-(1-EXP(-alpha*$B$1))/alpha*(1-EXP(-alpha*$B$1))/alpha*Intermediates!J108+L108)/$B$1)-1</f>
        <v>2.8690342440550687E-2</v>
      </c>
      <c r="O108" s="60">
        <f>VLOOKUP((A108+1)&amp;"_"&amp;B108,scenarios!A:Q,8,0)/100</f>
        <v>0</v>
      </c>
      <c r="P108" s="55">
        <f>VLOOKUP((A108+TT_Scen/2+1)&amp;"_"&amp;B108,scenarios!A:Q,8,0)/100</f>
        <v>0</v>
      </c>
      <c r="Q108" s="37">
        <f t="shared" si="7"/>
        <v>2.9705469990135236E-2</v>
      </c>
    </row>
    <row r="109" spans="1:17" x14ac:dyDescent="0.25">
      <c r="A109" s="21">
        <f t="shared" si="4"/>
        <v>4</v>
      </c>
      <c r="B109" s="22">
        <v>100</v>
      </c>
      <c r="D109" s="66">
        <f>YC!F102</f>
        <v>7.8048220009999999E-3</v>
      </c>
      <c r="E109" s="34">
        <f t="shared" si="5"/>
        <v>9.6157838760000044E-3</v>
      </c>
      <c r="F109" s="66">
        <f>E109+$B$2*$B$2/delta*Intermediates!J109-$B$2/delta*Intermediates!F109</f>
        <v>5.9620137922214433E-4</v>
      </c>
      <c r="G109" s="46">
        <f>E109+$B$2*$B$2/delta*Intermediates!J109-$B$2/delta*Intermediates!G109</f>
        <v>2.3699678615366995E-2</v>
      </c>
      <c r="H109" s="60">
        <f>VLOOKUP((A109+1)&amp;"_"&amp;B109,scenarios!A:F,4,0)/100</f>
        <v>5.9619999999999996E-4</v>
      </c>
      <c r="I109" s="55">
        <f>VLOOKUP((A109+TT_Scen/2+1)&amp;"_"&amp;B109,scenarios!A:F,4,0)/100</f>
        <v>2.3700000000000002E-2</v>
      </c>
      <c r="J109" s="37">
        <f t="shared" si="6"/>
        <v>3.2276385515141431E-7</v>
      </c>
      <c r="K109" s="8"/>
      <c r="L109" s="72">
        <f>LN(VLOOKUP((B109+12*$B$1)/12,YC!A:E,5,0)/VLOOKUP(B109/12,YC!A:E,5,0))</f>
        <v>-2.1512026021693935E-2</v>
      </c>
      <c r="M109" s="66">
        <f>EXP(-((1-EXP(-alpha*$B$1))/alpha*Intermediates!F109-(1-EXP(-alpha*$B$1))/alpha*(1-EXP(-alpha*$B$1))/alpha*Intermediates!J109+L109)/$B$1)-1</f>
        <v>2.6141884552459693E-3</v>
      </c>
      <c r="N109" s="46">
        <f>EXP(-((1-EXP(-alpha*$B$1))/alpha*Intermediates!G109-(1-EXP(-alpha*$B$1))/alpha*(1-EXP(-alpha*$B$1))/alpha*Intermediates!J109+L109)/$B$1)-1</f>
        <v>2.5162668073609007E-2</v>
      </c>
      <c r="O109" s="60">
        <f>VLOOKUP((A109+1)&amp;"_"&amp;B109,scenarios!A:Q,8,0)/100</f>
        <v>0</v>
      </c>
      <c r="P109" s="55">
        <f>VLOOKUP((A109+TT_Scen/2+1)&amp;"_"&amp;B109,scenarios!A:Q,8,0)/100</f>
        <v>0</v>
      </c>
      <c r="Q109" s="37">
        <f t="shared" si="7"/>
        <v>2.7776856528854976E-2</v>
      </c>
    </row>
    <row r="110" spans="1:17" x14ac:dyDescent="0.25">
      <c r="A110" s="21">
        <f t="shared" si="4"/>
        <v>4</v>
      </c>
      <c r="B110" s="22">
        <v>101</v>
      </c>
      <c r="D110" s="66">
        <f>YC!F103</f>
        <v>8.6061373240000003E-3</v>
      </c>
      <c r="E110" s="34">
        <f t="shared" si="5"/>
        <v>1.0247937492000002E-2</v>
      </c>
      <c r="F110" s="66">
        <f>E110+$B$2*$B$2/delta*Intermediates!J110-$B$2/delta*Intermediates!F110</f>
        <v>5.1492719339546224E-3</v>
      </c>
      <c r="G110" s="46">
        <f>E110+$B$2*$B$2/delta*Intermediates!J110-$B$2/delta*Intermediates!G110</f>
        <v>2.0495973584017786E-2</v>
      </c>
      <c r="H110" s="60">
        <f>VLOOKUP((A110+1)&amp;"_"&amp;B110,scenarios!A:F,4,0)/100</f>
        <v>5.1492999999999999E-3</v>
      </c>
      <c r="I110" s="55">
        <f>VLOOKUP((A110+TT_Scen/2+1)&amp;"_"&amp;B110,scenarios!A:F,4,0)/100</f>
        <v>2.0496E-2</v>
      </c>
      <c r="J110" s="37">
        <f t="shared" si="6"/>
        <v>5.4482027591652715E-8</v>
      </c>
      <c r="K110" s="8"/>
      <c r="L110" s="72">
        <f>LN(VLOOKUP((B110+12*$B$1)/12,YC!A:E,5,0)/VLOOKUP(B110/12,YC!A:E,5,0))</f>
        <v>-2.1556978362854064E-2</v>
      </c>
      <c r="M110" s="66">
        <f>EXP(-((1-EXP(-alpha*$B$1))/alpha*Intermediates!F110-(1-EXP(-alpha*$B$1))/alpha*(1-EXP(-alpha*$B$1))/alpha*Intermediates!J110+L110)/$B$1)-1</f>
        <v>6.4320832097539693E-3</v>
      </c>
      <c r="N110" s="46">
        <f>EXP(-((1-EXP(-alpha*$B$1))/alpha*Intermediates!G110-(1-EXP(-alpha*$B$1))/alpha*(1-EXP(-alpha*$B$1))/alpha*Intermediates!J110+L110)/$B$1)-1</f>
        <v>2.1410956314853902E-2</v>
      </c>
      <c r="O110" s="60">
        <f>VLOOKUP((A110+1)&amp;"_"&amp;B110,scenarios!A:Q,8,0)/100</f>
        <v>0</v>
      </c>
      <c r="P110" s="55">
        <f>VLOOKUP((A110+TT_Scen/2+1)&amp;"_"&amp;B110,scenarios!A:Q,8,0)/100</f>
        <v>0</v>
      </c>
      <c r="Q110" s="37">
        <f t="shared" si="7"/>
        <v>2.7843039524607871E-2</v>
      </c>
    </row>
    <row r="111" spans="1:17" x14ac:dyDescent="0.25">
      <c r="A111" s="21">
        <f t="shared" si="4"/>
        <v>4</v>
      </c>
      <c r="B111" s="22">
        <v>102</v>
      </c>
      <c r="D111" s="66">
        <f>YC!F104</f>
        <v>9.4601321150000004E-3</v>
      </c>
      <c r="E111" s="34">
        <f t="shared" si="5"/>
        <v>1.0778386139999999E-2</v>
      </c>
      <c r="F111" s="66">
        <f>E111+$B$2*$B$2/delta*Intermediates!J111-$B$2/delta*Intermediates!F111</f>
        <v>3.3186487432356705E-3</v>
      </c>
      <c r="G111" s="46">
        <f>E111+$B$2*$B$2/delta*Intermediates!J111-$B$2/delta*Intermediates!G111</f>
        <v>2.3472974117854171E-2</v>
      </c>
      <c r="H111" s="60">
        <f>VLOOKUP((A111+1)&amp;"_"&amp;B111,scenarios!A:F,4,0)/100</f>
        <v>3.3185999999999997E-3</v>
      </c>
      <c r="I111" s="55">
        <f>VLOOKUP((A111+TT_Scen/2+1)&amp;"_"&amp;B111,scenarios!A:F,4,0)/100</f>
        <v>2.3473000000000001E-2</v>
      </c>
      <c r="J111" s="37">
        <f t="shared" si="6"/>
        <v>7.462538150013881E-8</v>
      </c>
      <c r="K111" s="8"/>
      <c r="L111" s="72">
        <f>LN(VLOOKUP((B111+12*$B$1)/12,YC!A:E,5,0)/VLOOKUP(B111/12,YC!A:E,5,0))</f>
        <v>-2.1554835585765215E-2</v>
      </c>
      <c r="M111" s="66">
        <f>EXP(-((1-EXP(-alpha*$B$1))/alpha*Intermediates!F111-(1-EXP(-alpha*$B$1))/alpha*(1-EXP(-alpha*$B$1))/alpha*Intermediates!J111+L111)/$B$1)-1</f>
        <v>4.1498623697731052E-3</v>
      </c>
      <c r="N111" s="46">
        <f>EXP(-((1-EXP(-alpha*$B$1))/alpha*Intermediates!G111-(1-EXP(-alpha*$B$1))/alpha*(1-EXP(-alpha*$B$1))/alpha*Intermediates!J111+L111)/$B$1)-1</f>
        <v>2.3822122011711633E-2</v>
      </c>
      <c r="O111" s="60">
        <f>VLOOKUP((A111+1)&amp;"_"&amp;B111,scenarios!A:Q,8,0)/100</f>
        <v>0</v>
      </c>
      <c r="P111" s="55">
        <f>VLOOKUP((A111+TT_Scen/2+1)&amp;"_"&amp;B111,scenarios!A:Q,8,0)/100</f>
        <v>0</v>
      </c>
      <c r="Q111" s="37">
        <f t="shared" si="7"/>
        <v>2.7971984381484738E-2</v>
      </c>
    </row>
    <row r="112" spans="1:17" x14ac:dyDescent="0.25">
      <c r="A112" s="21">
        <f t="shared" si="4"/>
        <v>4</v>
      </c>
      <c r="B112" s="22">
        <v>103</v>
      </c>
      <c r="D112" s="66">
        <f>YC!F105</f>
        <v>1.035833096E-2</v>
      </c>
      <c r="E112" s="34">
        <f t="shared" si="5"/>
        <v>1.1201145719999993E-2</v>
      </c>
      <c r="F112" s="66">
        <f>E112+$B$2*$B$2/delta*Intermediates!J112-$B$2/delta*Intermediates!F112</f>
        <v>4.4801665440504209E-3</v>
      </c>
      <c r="G112" s="46">
        <f>E112+$B$2*$B$2/delta*Intermediates!J112-$B$2/delta*Intermediates!G112</f>
        <v>2.3242871193264444E-2</v>
      </c>
      <c r="H112" s="60">
        <f>VLOOKUP((A112+1)&amp;"_"&amp;B112,scenarios!A:F,4,0)/100</f>
        <v>4.4802000000000002E-3</v>
      </c>
      <c r="I112" s="55">
        <f>VLOOKUP((A112+TT_Scen/2+1)&amp;"_"&amp;B112,scenarios!A:F,4,0)/100</f>
        <v>2.3243E-2</v>
      </c>
      <c r="J112" s="37">
        <f t="shared" si="6"/>
        <v>1.6226268513466063E-7</v>
      </c>
      <c r="K112" s="8"/>
      <c r="L112" s="72">
        <f>LN(VLOOKUP((B112+12*$B$1)/12,YC!A:E,5,0)/VLOOKUP(B112/12,YC!A:E,5,0))</f>
        <v>-2.1516212799474629E-2</v>
      </c>
      <c r="M112" s="66">
        <f>EXP(-((1-EXP(-alpha*$B$1))/alpha*Intermediates!F112-(1-EXP(-alpha*$B$1))/alpha*(1-EXP(-alpha*$B$1))/alpha*Intermediates!J112+L112)/$B$1)-1</f>
        <v>4.8485629349408477E-3</v>
      </c>
      <c r="N112" s="46">
        <f>EXP(-((1-EXP(-alpha*$B$1))/alpha*Intermediates!G112-(1-EXP(-alpha*$B$1))/alpha*(1-EXP(-alpha*$B$1))/alpha*Intermediates!J112+L112)/$B$1)-1</f>
        <v>2.3162920941835585E-2</v>
      </c>
      <c r="O112" s="60">
        <f>VLOOKUP((A112+1)&amp;"_"&amp;B112,scenarios!A:Q,8,0)/100</f>
        <v>0</v>
      </c>
      <c r="P112" s="55">
        <f>VLOOKUP((A112+TT_Scen/2+1)&amp;"_"&amp;B112,scenarios!A:Q,8,0)/100</f>
        <v>0</v>
      </c>
      <c r="Q112" s="37">
        <f t="shared" si="7"/>
        <v>2.8011483876776433E-2</v>
      </c>
    </row>
    <row r="113" spans="1:17" x14ac:dyDescent="0.25">
      <c r="A113" s="21">
        <f t="shared" si="4"/>
        <v>4</v>
      </c>
      <c r="B113" s="22">
        <v>104</v>
      </c>
      <c r="D113" s="66">
        <f>YC!F106</f>
        <v>1.129175977E-2</v>
      </c>
      <c r="E113" s="34">
        <f t="shared" si="5"/>
        <v>1.1511335760000012E-2</v>
      </c>
      <c r="F113" s="66">
        <f>E113+$B$2*$B$2/delta*Intermediates!J113-$B$2/delta*Intermediates!F113</f>
        <v>4.1739328302354438E-3</v>
      </c>
      <c r="G113" s="46">
        <f>E113+$B$2*$B$2/delta*Intermediates!J113-$B$2/delta*Intermediates!G113</f>
        <v>2.4255790337157412E-2</v>
      </c>
      <c r="H113" s="60">
        <f>VLOOKUP((A113+1)&amp;"_"&amp;B113,scenarios!A:F,4,0)/100</f>
        <v>4.1738999999999995E-3</v>
      </c>
      <c r="I113" s="55">
        <f>VLOOKUP((A113+TT_Scen/2+1)&amp;"_"&amp;B113,scenarios!A:F,4,0)/100</f>
        <v>2.4256000000000003E-2</v>
      </c>
      <c r="J113" s="37">
        <f t="shared" si="6"/>
        <v>2.4249307803512338E-7</v>
      </c>
      <c r="K113" s="8"/>
      <c r="L113" s="72">
        <f>LN(VLOOKUP((B113+12*$B$1)/12,YC!A:E,5,0)/VLOOKUP(B113/12,YC!A:E,5,0))</f>
        <v>-2.1452322581376023E-2</v>
      </c>
      <c r="M113" s="66">
        <f>EXP(-((1-EXP(-alpha*$B$1))/alpha*Intermediates!F113-(1-EXP(-alpha*$B$1))/alpha*(1-EXP(-alpha*$B$1))/alpha*Intermediates!J113+L113)/$B$1)-1</f>
        <v>4.2240919650502473E-3</v>
      </c>
      <c r="N113" s="46">
        <f>EXP(-((1-EXP(-alpha*$B$1))/alpha*Intermediates!G113-(1-EXP(-alpha*$B$1))/alpha*(1-EXP(-alpha*$B$1))/alpha*Intermediates!J113+L113)/$B$1)-1</f>
        <v>2.3826380121057644E-2</v>
      </c>
      <c r="O113" s="60">
        <f>VLOOKUP((A113+1)&amp;"_"&amp;B113,scenarios!A:Q,8,0)/100</f>
        <v>0</v>
      </c>
      <c r="P113" s="55">
        <f>VLOOKUP((A113+TT_Scen/2+1)&amp;"_"&amp;B113,scenarios!A:Q,8,0)/100</f>
        <v>0</v>
      </c>
      <c r="Q113" s="37">
        <f t="shared" si="7"/>
        <v>2.8050472086107892E-2</v>
      </c>
    </row>
    <row r="114" spans="1:17" x14ac:dyDescent="0.25">
      <c r="A114" s="21">
        <f t="shared" si="4"/>
        <v>4</v>
      </c>
      <c r="B114" s="22">
        <v>105</v>
      </c>
      <c r="D114" s="66">
        <f>YC!F107</f>
        <v>1.2251037750000001E-2</v>
      </c>
      <c r="E114" s="34">
        <f t="shared" si="5"/>
        <v>1.1704455239999988E-2</v>
      </c>
      <c r="F114" s="66">
        <f>E114+$B$2*$B$2/delta*Intermediates!J114-$B$2/delta*Intermediates!F114</f>
        <v>6.8838788463015631E-3</v>
      </c>
      <c r="G114" s="46">
        <f>E114+$B$2*$B$2/delta*Intermediates!J114-$B$2/delta*Intermediates!G114</f>
        <v>2.2018792280761649E-2</v>
      </c>
      <c r="H114" s="60">
        <f>VLOOKUP((A114+1)&amp;"_"&amp;B114,scenarios!A:F,4,0)/100</f>
        <v>6.8838999999999992E-3</v>
      </c>
      <c r="I114" s="55">
        <f>VLOOKUP((A114+TT_Scen/2+1)&amp;"_"&amp;B114,scenarios!A:F,4,0)/100</f>
        <v>2.2019E-2</v>
      </c>
      <c r="J114" s="37">
        <f t="shared" si="6"/>
        <v>2.2887293678764548E-7</v>
      </c>
      <c r="K114" s="8"/>
      <c r="L114" s="72">
        <f>LN(VLOOKUP((B114+12*$B$1)/12,YC!A:E,5,0)/VLOOKUP(B114/12,YC!A:E,5,0))</f>
        <v>-2.1374861927456763E-2</v>
      </c>
      <c r="M114" s="66">
        <f>EXP(-((1-EXP(-alpha*$B$1))/alpha*Intermediates!F114-(1-EXP(-alpha*$B$1))/alpha*(1-EXP(-alpha*$B$1))/alpha*Intermediates!J114+L114)/$B$1)-1</f>
        <v>6.6248004230942126E-3</v>
      </c>
      <c r="N114" s="46">
        <f>EXP(-((1-EXP(-alpha*$B$1))/alpha*Intermediates!G114-(1-EXP(-alpha*$B$1))/alpha*(1-EXP(-alpha*$B$1))/alpha*Intermediates!J114+L114)/$B$1)-1</f>
        <v>2.1398280341313969E-2</v>
      </c>
      <c r="O114" s="60">
        <f>VLOOKUP((A114+1)&amp;"_"&amp;B114,scenarios!A:Q,8,0)/100</f>
        <v>0</v>
      </c>
      <c r="P114" s="55">
        <f>VLOOKUP((A114+TT_Scen/2+1)&amp;"_"&amp;B114,scenarios!A:Q,8,0)/100</f>
        <v>0</v>
      </c>
      <c r="Q114" s="37">
        <f t="shared" si="7"/>
        <v>2.8023080764408181E-2</v>
      </c>
    </row>
    <row r="115" spans="1:17" x14ac:dyDescent="0.25">
      <c r="A115" s="21">
        <f t="shared" si="4"/>
        <v>4</v>
      </c>
      <c r="B115" s="22">
        <v>106</v>
      </c>
      <c r="D115" s="66">
        <f>YC!F108</f>
        <v>1.322640902E-2</v>
      </c>
      <c r="E115" s="34">
        <f t="shared" si="5"/>
        <v>1.1776006919999998E-2</v>
      </c>
      <c r="F115" s="66">
        <f>E115+$B$2*$B$2/delta*Intermediates!J115-$B$2/delta*Intermediates!F115</f>
        <v>1.001236285330806E-2</v>
      </c>
      <c r="G115" s="46">
        <f>E115+$B$2*$B$2/delta*Intermediates!J115-$B$2/delta*Intermediates!G115</f>
        <v>1.9120518349376663E-2</v>
      </c>
      <c r="H115" s="60">
        <f>VLOOKUP((A115+1)&amp;"_"&amp;B115,scenarios!A:F,4,0)/100</f>
        <v>1.0012E-2</v>
      </c>
      <c r="I115" s="55">
        <f>VLOOKUP((A115+TT_Scen/2+1)&amp;"_"&amp;B115,scenarios!A:F,4,0)/100</f>
        <v>1.9120999999999999E-2</v>
      </c>
      <c r="J115" s="37">
        <f t="shared" si="6"/>
        <v>8.4450393139645641E-7</v>
      </c>
      <c r="K115" s="8"/>
      <c r="L115" s="72">
        <f>LN(VLOOKUP((B115+12*$B$1)/12,YC!A:E,5,0)/VLOOKUP(B115/12,YC!A:E,5,0))</f>
        <v>-2.1295974504065333E-2</v>
      </c>
      <c r="M115" s="66">
        <f>EXP(-((1-EXP(-alpha*$B$1))/alpha*Intermediates!F115-(1-EXP(-alpha*$B$1))/alpha*(1-EXP(-alpha*$B$1))/alpha*Intermediates!J115+L115)/$B$1)-1</f>
        <v>9.5552671932794819E-3</v>
      </c>
      <c r="N115" s="46">
        <f>EXP(-((1-EXP(-alpha*$B$1))/alpha*Intermediates!G115-(1-EXP(-alpha*$B$1))/alpha*(1-EXP(-alpha*$B$1))/alpha*Intermediates!J115+L115)/$B$1)-1</f>
        <v>1.844591716439048E-2</v>
      </c>
      <c r="O115" s="60">
        <f>VLOOKUP((A115+1)&amp;"_"&amp;B115,scenarios!A:Q,8,0)/100</f>
        <v>0</v>
      </c>
      <c r="P115" s="55">
        <f>VLOOKUP((A115+TT_Scen/2+1)&amp;"_"&amp;B115,scenarios!A:Q,8,0)/100</f>
        <v>0</v>
      </c>
      <c r="Q115" s="37">
        <f t="shared" si="7"/>
        <v>2.8001184357669961E-2</v>
      </c>
    </row>
    <row r="116" spans="1:17" x14ac:dyDescent="0.25">
      <c r="A116" s="21">
        <f t="shared" si="4"/>
        <v>4</v>
      </c>
      <c r="B116" s="22">
        <v>107</v>
      </c>
      <c r="D116" s="66">
        <f>YC!F109</f>
        <v>1.420774293E-2</v>
      </c>
      <c r="E116" s="34">
        <f t="shared" si="5"/>
        <v>1.1721493799999996E-2</v>
      </c>
      <c r="F116" s="66">
        <f>E116+$B$2*$B$2/delta*Intermediates!J116-$B$2/delta*Intermediates!F116</f>
        <v>7.7655342126270741E-3</v>
      </c>
      <c r="G116" s="46">
        <f>E116+$B$2*$B$2/delta*Intermediates!J116-$B$2/delta*Intermediates!G116</f>
        <v>2.1345819298235508E-2</v>
      </c>
      <c r="H116" s="60">
        <f>VLOOKUP((A116+1)&amp;"_"&amp;B116,scenarios!A:F,4,0)/100</f>
        <v>7.7654999999999998E-3</v>
      </c>
      <c r="I116" s="55">
        <f>VLOOKUP((A116+TT_Scen/2+1)&amp;"_"&amp;B116,scenarios!A:F,4,0)/100</f>
        <v>2.1345999999999997E-2</v>
      </c>
      <c r="J116" s="37">
        <f t="shared" si="6"/>
        <v>2.1491439156345188E-7</v>
      </c>
      <c r="K116" s="8"/>
      <c r="L116" s="72">
        <f>LN(VLOOKUP((B116+12*$B$1)/12,YC!A:E,5,0)/VLOOKUP(B116/12,YC!A:E,5,0))</f>
        <v>-2.1228249315776514E-2</v>
      </c>
      <c r="M116" s="66">
        <f>EXP(-((1-EXP(-alpha*$B$1))/alpha*Intermediates!F116-(1-EXP(-alpha*$B$1))/alpha*(1-EXP(-alpha*$B$1))/alpha*Intermediates!J116+L116)/$B$1)-1</f>
        <v>7.3964528568584154E-3</v>
      </c>
      <c r="N116" s="46">
        <f>EXP(-((1-EXP(-alpha*$B$1))/alpha*Intermediates!G116-(1-EXP(-alpha*$B$1))/alpha*(1-EXP(-alpha*$B$1))/alpha*Intermediates!J116+L116)/$B$1)-1</f>
        <v>2.0652645924206237E-2</v>
      </c>
      <c r="O116" s="60">
        <f>VLOOKUP((A116+1)&amp;"_"&amp;B116,scenarios!A:Q,8,0)/100</f>
        <v>0</v>
      </c>
      <c r="P116" s="55">
        <f>VLOOKUP((A116+TT_Scen/2+1)&amp;"_"&amp;B116,scenarios!A:Q,8,0)/100</f>
        <v>0</v>
      </c>
      <c r="Q116" s="37">
        <f t="shared" si="7"/>
        <v>2.8049098781064652E-2</v>
      </c>
    </row>
    <row r="117" spans="1:17" x14ac:dyDescent="0.25">
      <c r="A117" s="21">
        <f t="shared" si="4"/>
        <v>4</v>
      </c>
      <c r="B117" s="22">
        <v>108</v>
      </c>
      <c r="D117" s="66">
        <f>YC!F110</f>
        <v>1.5184534079999999E-2</v>
      </c>
      <c r="E117" s="34">
        <f t="shared" si="5"/>
        <v>1.1559963960000016E-2</v>
      </c>
      <c r="F117" s="66">
        <f>E117+$B$2*$B$2/delta*Intermediates!J117-$B$2/delta*Intermediates!F117</f>
        <v>7.3337573956355605E-3</v>
      </c>
      <c r="G117" s="46">
        <f>E117+$B$2*$B$2/delta*Intermediates!J117-$B$2/delta*Intermediates!G117</f>
        <v>2.1542420982443355E-2</v>
      </c>
      <c r="H117" s="60">
        <f>VLOOKUP((A117+1)&amp;"_"&amp;B117,scenarios!A:F,4,0)/100</f>
        <v>7.3338000000000006E-3</v>
      </c>
      <c r="I117" s="55">
        <f>VLOOKUP((A117+TT_Scen/2+1)&amp;"_"&amp;B117,scenarios!A:F,4,0)/100</f>
        <v>2.1541999999999999E-2</v>
      </c>
      <c r="J117" s="37">
        <f t="shared" si="6"/>
        <v>4.6358680779682443E-7</v>
      </c>
      <c r="K117" s="8"/>
      <c r="L117" s="72">
        <f>LN(VLOOKUP((B117+12*$B$1)/12,YC!A:E,5,0)/VLOOKUP(B117/12,YC!A:E,5,0))</f>
        <v>-2.1184721582674683E-2</v>
      </c>
      <c r="M117" s="66">
        <f>EXP(-((1-EXP(-alpha*$B$1))/alpha*Intermediates!F117-(1-EXP(-alpha*$B$1))/alpha*(1-EXP(-alpha*$B$1))/alpha*Intermediates!J117+L117)/$B$1)-1</f>
        <v>7.1161128490540015E-3</v>
      </c>
      <c r="N117" s="46">
        <f>EXP(-((1-EXP(-alpha*$B$1))/alpha*Intermediates!G117-(1-EXP(-alpha*$B$1))/alpha*(1-EXP(-alpha*$B$1))/alpha*Intermediates!J117+L117)/$B$1)-1</f>
        <v>2.0986032307900748E-2</v>
      </c>
      <c r="O117" s="60">
        <f>VLOOKUP((A117+1)&amp;"_"&amp;B117,scenarios!A:Q,8,0)/100</f>
        <v>0</v>
      </c>
      <c r="P117" s="55">
        <f>VLOOKUP((A117+TT_Scen/2+1)&amp;"_"&amp;B117,scenarios!A:Q,8,0)/100</f>
        <v>0</v>
      </c>
      <c r="Q117" s="37">
        <f t="shared" si="7"/>
        <v>2.810214515695475E-2</v>
      </c>
    </row>
    <row r="118" spans="1:17" x14ac:dyDescent="0.25">
      <c r="A118" s="21">
        <f t="shared" si="4"/>
        <v>4</v>
      </c>
      <c r="B118" s="22">
        <v>109</v>
      </c>
      <c r="D118" s="66">
        <f>YC!F111</f>
        <v>1.6147864410000001E-2</v>
      </c>
      <c r="E118" s="34">
        <f t="shared" si="5"/>
        <v>1.1382807000000009E-2</v>
      </c>
      <c r="F118" s="66">
        <f>E118+$B$2*$B$2/delta*Intermediates!J118-$B$2/delta*Intermediates!F118</f>
        <v>1.3163149987395059E-2</v>
      </c>
      <c r="G118" s="46">
        <f>E118+$B$2*$B$2/delta*Intermediates!J118-$B$2/delta*Intermediates!G118</f>
        <v>1.5446979232930095E-2</v>
      </c>
      <c r="H118" s="60">
        <f>VLOOKUP((A118+1)&amp;"_"&amp;B118,scenarios!A:F,4,0)/100</f>
        <v>1.3163000000000001E-2</v>
      </c>
      <c r="I118" s="55">
        <f>VLOOKUP((A118+TT_Scen/2+1)&amp;"_"&amp;B118,scenarios!A:F,4,0)/100</f>
        <v>1.5446999999999999E-2</v>
      </c>
      <c r="J118" s="37">
        <f t="shared" si="6"/>
        <v>1.7075446496171709E-7</v>
      </c>
      <c r="K118" s="8"/>
      <c r="L118" s="72">
        <f>LN(VLOOKUP((B118+12*$B$1)/12,YC!A:E,5,0)/VLOOKUP(B118/12,YC!A:E,5,0))</f>
        <v>-2.1175921911380763E-2</v>
      </c>
      <c r="M118" s="66">
        <f>EXP(-((1-EXP(-alpha*$B$1))/alpha*Intermediates!F118-(1-EXP(-alpha*$B$1))/alpha*(1-EXP(-alpha*$B$1))/alpha*Intermediates!J118+L118)/$B$1)-1</f>
        <v>1.2955484445229315E-2</v>
      </c>
      <c r="N118" s="46">
        <f>EXP(-((1-EXP(-alpha*$B$1))/alpha*Intermediates!G118-(1-EXP(-alpha*$B$1))/alpha*(1-EXP(-alpha*$B$1))/alpha*Intermediates!J118+L118)/$B$1)-1</f>
        <v>1.5184941600237201E-2</v>
      </c>
      <c r="O118" s="60">
        <f>VLOOKUP((A118+1)&amp;"_"&amp;B118,scenarios!A:Q,8,0)/100</f>
        <v>0</v>
      </c>
      <c r="P118" s="55">
        <f>VLOOKUP((A118+TT_Scen/2+1)&amp;"_"&amp;B118,scenarios!A:Q,8,0)/100</f>
        <v>0</v>
      </c>
      <c r="Q118" s="37">
        <f t="shared" si="7"/>
        <v>2.8140426045466516E-2</v>
      </c>
    </row>
    <row r="119" spans="1:17" x14ac:dyDescent="0.25">
      <c r="A119" s="21">
        <f t="shared" si="4"/>
        <v>4</v>
      </c>
      <c r="B119" s="22">
        <v>110</v>
      </c>
      <c r="D119" s="66">
        <f>YC!F112</f>
        <v>1.7096431660000001E-2</v>
      </c>
      <c r="E119" s="34">
        <f t="shared" si="5"/>
        <v>1.1213774639999979E-2</v>
      </c>
      <c r="F119" s="66">
        <f>E119+$B$2*$B$2/delta*Intermediates!J119-$B$2/delta*Intermediates!F119</f>
        <v>1.666890003964374E-2</v>
      </c>
      <c r="G119" s="46">
        <f>E119+$B$2*$B$2/delta*Intermediates!J119-$B$2/delta*Intermediates!G119</f>
        <v>1.1691803703093858E-2</v>
      </c>
      <c r="H119" s="60">
        <f>VLOOKUP((A119+1)&amp;"_"&amp;B119,scenarios!A:F,4,0)/100</f>
        <v>1.6669E-2</v>
      </c>
      <c r="I119" s="55">
        <f>VLOOKUP((A119+TT_Scen/2+1)&amp;"_"&amp;B119,scenarios!A:F,4,0)/100</f>
        <v>1.1692000000000001E-2</v>
      </c>
      <c r="J119" s="37">
        <f t="shared" si="6"/>
        <v>2.9625726240267714E-7</v>
      </c>
      <c r="K119" s="8"/>
      <c r="L119" s="72">
        <f>LN(VLOOKUP((B119+12*$B$1)/12,YC!A:E,5,0)/VLOOKUP(B119/12,YC!A:E,5,0))</f>
        <v>-2.1200825165446219E-2</v>
      </c>
      <c r="M119" s="66">
        <f>EXP(-((1-EXP(-alpha*$B$1))/alpha*Intermediates!F119-(1-EXP(-alpha*$B$1))/alpha*(1-EXP(-alpha*$B$1))/alpha*Intermediates!J119+L119)/$B$1)-1</f>
        <v>1.6561448475181928E-2</v>
      </c>
      <c r="N119" s="46">
        <f>EXP(-((1-EXP(-alpha*$B$1))/alpha*Intermediates!G119-(1-EXP(-alpha*$B$1))/alpha*(1-EXP(-alpha*$B$1))/alpha*Intermediates!J119+L119)/$B$1)-1</f>
        <v>1.1702555275478588E-2</v>
      </c>
      <c r="O119" s="60">
        <f>VLOOKUP((A119+1)&amp;"_"&amp;B119,scenarios!A:Q,8,0)/100</f>
        <v>0</v>
      </c>
      <c r="P119" s="55">
        <f>VLOOKUP((A119+TT_Scen/2+1)&amp;"_"&amp;B119,scenarios!A:Q,8,0)/100</f>
        <v>0</v>
      </c>
      <c r="Q119" s="37">
        <f t="shared" si="7"/>
        <v>2.8264003750660516E-2</v>
      </c>
    </row>
    <row r="120" spans="1:17" x14ac:dyDescent="0.25">
      <c r="A120" s="21">
        <f t="shared" si="4"/>
        <v>4</v>
      </c>
      <c r="B120" s="22">
        <v>111</v>
      </c>
      <c r="D120" s="66">
        <f>YC!F113</f>
        <v>1.803091288E-2</v>
      </c>
      <c r="E120" s="34">
        <f t="shared" si="5"/>
        <v>1.1053502040000024E-2</v>
      </c>
      <c r="F120" s="66">
        <f>E120+$B$2*$B$2/delta*Intermediates!J120-$B$2/delta*Intermediates!F120</f>
        <v>1.9450577437522598E-2</v>
      </c>
      <c r="G120" s="46">
        <f>E120+$B$2*$B$2/delta*Intermediates!J120-$B$2/delta*Intermediates!G120</f>
        <v>8.6785891417126663E-3</v>
      </c>
      <c r="H120" s="60">
        <f>VLOOKUP((A120+1)&amp;"_"&amp;B120,scenarios!A:F,4,0)/100</f>
        <v>1.9451E-2</v>
      </c>
      <c r="I120" s="55">
        <f>VLOOKUP((A120+TT_Scen/2+1)&amp;"_"&amp;B120,scenarios!A:F,4,0)/100</f>
        <v>8.6785999999999999E-3</v>
      </c>
      <c r="J120" s="37">
        <f t="shared" si="6"/>
        <v>4.3342076473489033E-7</v>
      </c>
      <c r="K120" s="8"/>
      <c r="L120" s="72">
        <f>LN(VLOOKUP((B120+12*$B$1)/12,YC!A:E,5,0)/VLOOKUP(B120/12,YC!A:E,5,0))</f>
        <v>-2.1255347940015053E-2</v>
      </c>
      <c r="M120" s="66">
        <f>EXP(-((1-EXP(-alpha*$B$1))/alpha*Intermediates!F120-(1-EXP(-alpha*$B$1))/alpha*(1-EXP(-alpha*$B$1))/alpha*Intermediates!J120+L120)/$B$1)-1</f>
        <v>1.9475880783180521E-2</v>
      </c>
      <c r="N120" s="46">
        <f>EXP(-((1-EXP(-alpha*$B$1))/alpha*Intermediates!G120-(1-EXP(-alpha*$B$1))/alpha*(1-EXP(-alpha*$B$1))/alpha*Intermediates!J120+L120)/$B$1)-1</f>
        <v>8.9589095561055654E-3</v>
      </c>
      <c r="O120" s="60">
        <f>VLOOKUP((A120+1)&amp;"_"&amp;B120,scenarios!A:Q,8,0)/100</f>
        <v>0</v>
      </c>
      <c r="P120" s="55">
        <f>VLOOKUP((A120+TT_Scen/2+1)&amp;"_"&amp;B120,scenarios!A:Q,8,0)/100</f>
        <v>0</v>
      </c>
      <c r="Q120" s="37">
        <f t="shared" si="7"/>
        <v>2.8434790339286087E-2</v>
      </c>
    </row>
    <row r="121" spans="1:17" x14ac:dyDescent="0.25">
      <c r="A121" s="21">
        <f t="shared" si="4"/>
        <v>4</v>
      </c>
      <c r="B121" s="22">
        <v>112</v>
      </c>
      <c r="D121" s="66">
        <f>YC!F114</f>
        <v>1.8952038050000002E-2</v>
      </c>
      <c r="E121" s="34">
        <f t="shared" si="5"/>
        <v>1.0902625319999984E-2</v>
      </c>
      <c r="F121" s="66">
        <f>E121+$B$2*$B$2/delta*Intermediates!J121-$B$2/delta*Intermediates!F121</f>
        <v>2.0151311972316777E-2</v>
      </c>
      <c r="G121" s="46">
        <f>E121+$B$2*$B$2/delta*Intermediates!J121-$B$2/delta*Intermediates!G121</f>
        <v>7.765472359842783E-3</v>
      </c>
      <c r="H121" s="60">
        <f>VLOOKUP((A121+1)&amp;"_"&amp;B121,scenarios!A:F,4,0)/100</f>
        <v>2.0150999999999999E-2</v>
      </c>
      <c r="I121" s="55">
        <f>VLOOKUP((A121+TT_Scen/2+1)&amp;"_"&amp;B121,scenarios!A:F,4,0)/100</f>
        <v>7.7654999999999998E-3</v>
      </c>
      <c r="J121" s="37">
        <f t="shared" si="6"/>
        <v>3.3961247399537375E-7</v>
      </c>
      <c r="K121" s="8"/>
      <c r="L121" s="72">
        <f>LN(VLOOKUP((B121+12*$B$1)/12,YC!A:E,5,0)/VLOOKUP(B121/12,YC!A:E,5,0))</f>
        <v>-2.1335247842110668E-2</v>
      </c>
      <c r="M121" s="66">
        <f>EXP(-((1-EXP(-alpha*$B$1))/alpha*Intermediates!F121-(1-EXP(-alpha*$B$1))/alpha*(1-EXP(-alpha*$B$1))/alpha*Intermediates!J121+L121)/$B$1)-1</f>
        <v>2.0356327049040557E-2</v>
      </c>
      <c r="N121" s="46">
        <f>EXP(-((1-EXP(-alpha*$B$1))/alpha*Intermediates!G121-(1-EXP(-alpha*$B$1))/alpha*(1-EXP(-alpha*$B$1))/alpha*Intermediates!J121+L121)/$B$1)-1</f>
        <v>8.2626478517620061E-3</v>
      </c>
      <c r="O121" s="60">
        <f>VLOOKUP((A121+1)&amp;"_"&amp;B121,scenarios!A:Q,8,0)/100</f>
        <v>0</v>
      </c>
      <c r="P121" s="55">
        <f>VLOOKUP((A121+TT_Scen/2+1)&amp;"_"&amp;B121,scenarios!A:Q,8,0)/100</f>
        <v>0</v>
      </c>
      <c r="Q121" s="37">
        <f t="shared" si="7"/>
        <v>2.8618974900802563E-2</v>
      </c>
    </row>
    <row r="122" spans="1:17" x14ac:dyDescent="0.25">
      <c r="A122" s="21">
        <f t="shared" si="4"/>
        <v>4</v>
      </c>
      <c r="B122" s="22">
        <v>113</v>
      </c>
      <c r="D122" s="66">
        <f>YC!F115</f>
        <v>1.986059016E-2</v>
      </c>
      <c r="E122" s="34">
        <f t="shared" si="5"/>
        <v>1.0761779880000016E-2</v>
      </c>
      <c r="F122" s="66">
        <f>E122+$B$2*$B$2/delta*Intermediates!J122-$B$2/delta*Intermediates!F122</f>
        <v>2.5520588014748317E-2</v>
      </c>
      <c r="G122" s="46">
        <f>E122+$B$2*$B$2/delta*Intermediates!J122-$B$2/delta*Intermediates!G122</f>
        <v>2.2042341971699273E-3</v>
      </c>
      <c r="H122" s="60">
        <f>VLOOKUP((A122+1)&amp;"_"&amp;B122,scenarios!A:F,4,0)/100</f>
        <v>2.5520999999999999E-2</v>
      </c>
      <c r="I122" s="55">
        <f>VLOOKUP((A122+TT_Scen/2+1)&amp;"_"&amp;B122,scenarios!A:F,4,0)/100</f>
        <v>2.2041999999999999E-3</v>
      </c>
      <c r="J122" s="37">
        <f t="shared" si="6"/>
        <v>4.4618242160850141E-7</v>
      </c>
      <c r="K122" s="8"/>
      <c r="L122" s="72">
        <f>LN(VLOOKUP((B122+12*$B$1)/12,YC!A:E,5,0)/VLOOKUP(B122/12,YC!A:E,5,0))</f>
        <v>-2.1436124028969838E-2</v>
      </c>
      <c r="M122" s="66">
        <f>EXP(-((1-EXP(-alpha*$B$1))/alpha*Intermediates!F122-(1-EXP(-alpha*$B$1))/alpha*(1-EXP(-alpha*$B$1))/alpha*Intermediates!J122+L122)/$B$1)-1</f>
        <v>2.5838300058938835E-2</v>
      </c>
      <c r="N122" s="46">
        <f>EXP(-((1-EXP(-alpha*$B$1))/alpha*Intermediates!G122-(1-EXP(-alpha*$B$1))/alpha*(1-EXP(-alpha*$B$1))/alpha*Intermediates!J122+L122)/$B$1)-1</f>
        <v>3.0693845600529013E-3</v>
      </c>
      <c r="O122" s="60">
        <f>VLOOKUP((A122+1)&amp;"_"&amp;B122,scenarios!A:Q,8,0)/100</f>
        <v>0</v>
      </c>
      <c r="P122" s="55">
        <f>VLOOKUP((A122+TT_Scen/2+1)&amp;"_"&amp;B122,scenarios!A:Q,8,0)/100</f>
        <v>0</v>
      </c>
      <c r="Q122" s="37">
        <f t="shared" si="7"/>
        <v>2.8907684618991736E-2</v>
      </c>
    </row>
    <row r="123" spans="1:17" x14ac:dyDescent="0.25">
      <c r="A123" s="21">
        <f t="shared" si="4"/>
        <v>4</v>
      </c>
      <c r="B123" s="22">
        <v>114</v>
      </c>
      <c r="D123" s="66">
        <f>YC!F116</f>
        <v>2.0757405150000002E-2</v>
      </c>
      <c r="E123" s="34">
        <f t="shared" si="5"/>
        <v>1.0631714279999982E-2</v>
      </c>
      <c r="F123" s="66">
        <f>E123+$B$2*$B$2/delta*Intermediates!J123-$B$2/delta*Intermediates!F123</f>
        <v>2.2150413282854588E-2</v>
      </c>
      <c r="G123" s="46">
        <f>E123+$B$2*$B$2/delta*Intermediates!J123-$B$2/delta*Intermediates!G123</f>
        <v>5.4043585137749407E-3</v>
      </c>
      <c r="H123" s="60">
        <f>VLOOKUP((A123+1)&amp;"_"&amp;B123,scenarios!A:F,4,0)/100</f>
        <v>2.215E-2</v>
      </c>
      <c r="I123" s="55">
        <f>VLOOKUP((A123+TT_Scen/2+1)&amp;"_"&amp;B123,scenarios!A:F,4,0)/100</f>
        <v>5.4044000000000002E-3</v>
      </c>
      <c r="J123" s="37">
        <f t="shared" si="6"/>
        <v>4.5476907964761559E-7</v>
      </c>
      <c r="K123" s="8"/>
      <c r="L123" s="72">
        <f>LN(VLOOKUP((B123+12*$B$1)/12,YC!A:E,5,0)/VLOOKUP(B123/12,YC!A:E,5,0))</f>
        <v>-2.1553416743696686E-2</v>
      </c>
      <c r="M123" s="66">
        <f>EXP(-((1-EXP(-alpha*$B$1))/alpha*Intermediates!F123-(1-EXP(-alpha*$B$1))/alpha*(1-EXP(-alpha*$B$1))/alpha*Intermediates!J123+L123)/$B$1)-1</f>
        <v>2.2707117228977003E-2</v>
      </c>
      <c r="N123" s="46">
        <f>EXP(-((1-EXP(-alpha*$B$1))/alpha*Intermediates!G123-(1-EXP(-alpha*$B$1))/alpha*(1-EXP(-alpha*$B$1))/alpha*Intermediates!J123+L123)/$B$1)-1</f>
        <v>6.3526800771309677E-3</v>
      </c>
      <c r="O123" s="60">
        <f>VLOOKUP((A123+1)&amp;"_"&amp;B123,scenarios!A:Q,8,0)/100</f>
        <v>0</v>
      </c>
      <c r="P123" s="55">
        <f>VLOOKUP((A123+TT_Scen/2+1)&amp;"_"&amp;B123,scenarios!A:Q,8,0)/100</f>
        <v>0</v>
      </c>
      <c r="Q123" s="37">
        <f t="shared" si="7"/>
        <v>2.9059797306107971E-2</v>
      </c>
    </row>
    <row r="124" spans="1:17" x14ac:dyDescent="0.25">
      <c r="A124" s="21">
        <f t="shared" si="4"/>
        <v>4</v>
      </c>
      <c r="B124" s="22">
        <v>115</v>
      </c>
      <c r="D124" s="66">
        <f>YC!F117</f>
        <v>2.164338134E-2</v>
      </c>
      <c r="E124" s="34">
        <f t="shared" si="5"/>
        <v>1.0513521599999978E-2</v>
      </c>
      <c r="F124" s="66">
        <f>E124+$B$2*$B$2/delta*Intermediates!J124-$B$2/delta*Intermediates!F124</f>
        <v>1.8155918283247276E-2</v>
      </c>
      <c r="G124" s="46">
        <f>E124+$B$2*$B$2/delta*Intermediates!J124-$B$2/delta*Intermediates!G124</f>
        <v>9.2528954685237013E-3</v>
      </c>
      <c r="H124" s="60">
        <f>VLOOKUP((A124+1)&amp;"_"&amp;B124,scenarios!A:F,4,0)/100</f>
        <v>1.8156000000000002E-2</v>
      </c>
      <c r="I124" s="55">
        <f>VLOOKUP((A124+TT_Scen/2+1)&amp;"_"&amp;B124,scenarios!A:F,4,0)/100</f>
        <v>9.2528999999999997E-3</v>
      </c>
      <c r="J124" s="37">
        <f t="shared" si="6"/>
        <v>8.6248229023977441E-8</v>
      </c>
      <c r="K124" s="8"/>
      <c r="L124" s="72">
        <f>LN(VLOOKUP((B124+12*$B$1)/12,YC!A:E,5,0)/VLOOKUP(B124/12,YC!A:E,5,0))</f>
        <v>-2.1682384913334313E-2</v>
      </c>
      <c r="M124" s="66">
        <f>EXP(-((1-EXP(-alpha*$B$1))/alpha*Intermediates!F124-(1-EXP(-alpha*$B$1))/alpha*(1-EXP(-alpha*$B$1))/alpha*Intermediates!J124+L124)/$B$1)-1</f>
        <v>1.8967182929400694E-2</v>
      </c>
      <c r="N124" s="46">
        <f>EXP(-((1-EXP(-alpha*$B$1))/alpha*Intermediates!G124-(1-EXP(-alpha*$B$1))/alpha*(1-EXP(-alpha*$B$1))/alpha*Intermediates!J124+L124)/$B$1)-1</f>
        <v>1.0271461747381805E-2</v>
      </c>
      <c r="O124" s="60">
        <f>VLOOKUP((A124+1)&amp;"_"&amp;B124,scenarios!A:Q,8,0)/100</f>
        <v>0</v>
      </c>
      <c r="P124" s="55">
        <f>VLOOKUP((A124+TT_Scen/2+1)&amp;"_"&amp;B124,scenarios!A:Q,8,0)/100</f>
        <v>0</v>
      </c>
      <c r="Q124" s="37">
        <f t="shared" si="7"/>
        <v>2.9238644676782499E-2</v>
      </c>
    </row>
    <row r="125" spans="1:17" x14ac:dyDescent="0.25">
      <c r="A125" s="21">
        <f t="shared" si="4"/>
        <v>4</v>
      </c>
      <c r="B125" s="22">
        <v>116</v>
      </c>
      <c r="D125" s="66">
        <f>YC!F118</f>
        <v>2.2519508139999998E-2</v>
      </c>
      <c r="E125" s="34">
        <f t="shared" si="5"/>
        <v>1.0407971640000041E-2</v>
      </c>
      <c r="F125" s="66">
        <f>E125+$B$2*$B$2/delta*Intermediates!J125-$B$2/delta*Intermediates!F125</f>
        <v>1.5720831337921397E-2</v>
      </c>
      <c r="G125" s="46">
        <f>E125+$B$2*$B$2/delta*Intermediates!J125-$B$2/delta*Intermediates!G125</f>
        <v>1.1567650891907765E-2</v>
      </c>
      <c r="H125" s="60">
        <f>VLOOKUP((A125+1)&amp;"_"&amp;B125,scenarios!A:F,4,0)/100</f>
        <v>1.5720999999999999E-2</v>
      </c>
      <c r="I125" s="55">
        <f>VLOOKUP((A125+TT_Scen/2+1)&amp;"_"&amp;B125,scenarios!A:F,4,0)/100</f>
        <v>1.1568E-2</v>
      </c>
      <c r="J125" s="37">
        <f t="shared" si="6"/>
        <v>5.1777017083705357E-7</v>
      </c>
      <c r="K125" s="8"/>
      <c r="L125" s="72">
        <f>LN(VLOOKUP((B125+12*$B$1)/12,YC!A:E,5,0)/VLOOKUP(B125/12,YC!A:E,5,0))</f>
        <v>-2.1818038205773063E-2</v>
      </c>
      <c r="M125" s="66">
        <f>EXP(-((1-EXP(-alpha*$B$1))/alpha*Intermediates!F125-(1-EXP(-alpha*$B$1))/alpha*(1-EXP(-alpha*$B$1))/alpha*Intermediates!J125+L125)/$B$1)-1</f>
        <v>1.6757111188907325E-2</v>
      </c>
      <c r="N125" s="46">
        <f>EXP(-((1-EXP(-alpha*$B$1))/alpha*Intermediates!G125-(1-EXP(-alpha*$B$1))/alpha*(1-EXP(-alpha*$B$1))/alpha*Intermediates!J125+L125)/$B$1)-1</f>
        <v>1.2700178595520084E-2</v>
      </c>
      <c r="O125" s="60">
        <f>VLOOKUP((A125+1)&amp;"_"&amp;B125,scenarios!A:Q,8,0)/100</f>
        <v>0</v>
      </c>
      <c r="P125" s="55">
        <f>VLOOKUP((A125+TT_Scen/2+1)&amp;"_"&amp;B125,scenarios!A:Q,8,0)/100</f>
        <v>0</v>
      </c>
      <c r="Q125" s="37">
        <f t="shared" si="7"/>
        <v>2.945728978442741E-2</v>
      </c>
    </row>
    <row r="126" spans="1:17" x14ac:dyDescent="0.25">
      <c r="A126" s="21">
        <f t="shared" si="4"/>
        <v>4</v>
      </c>
      <c r="B126" s="22">
        <v>117</v>
      </c>
      <c r="D126" s="66">
        <f>YC!F119</f>
        <v>2.3386839110000002E-2</v>
      </c>
      <c r="E126" s="34">
        <f t="shared" si="5"/>
        <v>1.031572415999997E-2</v>
      </c>
      <c r="F126" s="66">
        <f>E126+$B$2*$B$2/delta*Intermediates!J126-$B$2/delta*Intermediates!F126</f>
        <v>1.6146631887030492E-2</v>
      </c>
      <c r="G126" s="46">
        <f>E126+$B$2*$B$2/delta*Intermediates!J126-$B$2/delta*Intermediates!G126</f>
        <v>1.1048459462921496E-2</v>
      </c>
      <c r="H126" s="60">
        <f>VLOOKUP((A126+1)&amp;"_"&amp;B126,scenarios!A:F,4,0)/100</f>
        <v>1.6147000000000002E-2</v>
      </c>
      <c r="I126" s="55">
        <f>VLOOKUP((A126+TT_Scen/2+1)&amp;"_"&amp;B126,scenarios!A:F,4,0)/100</f>
        <v>1.1048000000000001E-2</v>
      </c>
      <c r="J126" s="37">
        <f t="shared" si="6"/>
        <v>8.2757589100514173E-7</v>
      </c>
      <c r="K126" s="8"/>
      <c r="L126" s="72">
        <f>LN(VLOOKUP((B126+12*$B$1)/12,YC!A:E,5,0)/VLOOKUP(B126/12,YC!A:E,5,0))</f>
        <v>-2.195520061287896E-2</v>
      </c>
      <c r="M126" s="66">
        <f>EXP(-((1-EXP(-alpha*$B$1))/alpha*Intermediates!F126-(1-EXP(-alpha*$B$1))/alpha*(1-EXP(-alpha*$B$1))/alpha*Intermediates!J126+L126)/$B$1)-1</f>
        <v>1.7337505547710519E-2</v>
      </c>
      <c r="N126" s="46">
        <f>EXP(-((1-EXP(-alpha*$B$1))/alpha*Intermediates!G126-(1-EXP(-alpha*$B$1))/alpha*(1-EXP(-alpha*$B$1))/alpha*Intermediates!J126+L126)/$B$1)-1</f>
        <v>1.2356902192391495E-2</v>
      </c>
      <c r="O126" s="60">
        <f>VLOOKUP((A126+1)&amp;"_"&amp;B126,scenarios!A:Q,8,0)/100</f>
        <v>0</v>
      </c>
      <c r="P126" s="55">
        <f>VLOOKUP((A126+TT_Scen/2+1)&amp;"_"&amp;B126,scenarios!A:Q,8,0)/100</f>
        <v>0</v>
      </c>
      <c r="Q126" s="37">
        <f t="shared" si="7"/>
        <v>2.9694407740102013E-2</v>
      </c>
    </row>
    <row r="127" spans="1:17" x14ac:dyDescent="0.25">
      <c r="A127" s="21">
        <f t="shared" si="4"/>
        <v>4</v>
      </c>
      <c r="B127" s="22">
        <v>118</v>
      </c>
      <c r="D127" s="66">
        <f>YC!F120</f>
        <v>2.4246482789999999E-2</v>
      </c>
      <c r="E127" s="34">
        <f t="shared" si="5"/>
        <v>1.0237438320000014E-2</v>
      </c>
      <c r="F127" s="66">
        <f>E127+$B$2*$B$2/delta*Intermediates!J127-$B$2/delta*Intermediates!F127</f>
        <v>1.4061445175922317E-2</v>
      </c>
      <c r="G127" s="46">
        <f>E127+$B$2*$B$2/delta*Intermediates!J127-$B$2/delta*Intermediates!G127</f>
        <v>1.3068508901682934E-2</v>
      </c>
      <c r="H127" s="60">
        <f>VLOOKUP((A127+1)&amp;"_"&amp;B127,scenarios!A:F,4,0)/100</f>
        <v>1.4060999999999999E-2</v>
      </c>
      <c r="I127" s="55">
        <f>VLOOKUP((A127+TT_Scen/2+1)&amp;"_"&amp;B127,scenarios!A:F,4,0)/100</f>
        <v>1.3068999999999999E-2</v>
      </c>
      <c r="J127" s="37">
        <f t="shared" si="6"/>
        <v>9.3627423938293097E-7</v>
      </c>
      <c r="K127" s="8"/>
      <c r="L127" s="72">
        <f>LN(VLOOKUP((B127+12*$B$1)/12,YC!A:E,5,0)/VLOOKUP(B127/12,YC!A:E,5,0))</f>
        <v>-2.2088533791245566E-2</v>
      </c>
      <c r="M127" s="66">
        <f>EXP(-((1-EXP(-alpha*$B$1))/alpha*Intermediates!F127-(1-EXP(-alpha*$B$1))/alpha*(1-EXP(-alpha*$B$1))/alpha*Intermediates!J127+L127)/$B$1)-1</f>
        <v>1.5445078166232529E-2</v>
      </c>
      <c r="N127" s="46">
        <f>EXP(-((1-EXP(-alpha*$B$1))/alpha*Intermediates!G127-(1-EXP(-alpha*$B$1))/alpha*(1-EXP(-alpha*$B$1))/alpha*Intermediates!J127+L127)/$B$1)-1</f>
        <v>1.4474930324495094E-2</v>
      </c>
      <c r="O127" s="60">
        <f>VLOOKUP((A127+1)&amp;"_"&amp;B127,scenarios!A:Q,8,0)/100</f>
        <v>0</v>
      </c>
      <c r="P127" s="55">
        <f>VLOOKUP((A127+TT_Scen/2+1)&amp;"_"&amp;B127,scenarios!A:Q,8,0)/100</f>
        <v>0</v>
      </c>
      <c r="Q127" s="37">
        <f t="shared" si="7"/>
        <v>2.9920008490727623E-2</v>
      </c>
    </row>
    <row r="128" spans="1:17" x14ac:dyDescent="0.25">
      <c r="A128" s="21">
        <f t="shared" si="4"/>
        <v>4</v>
      </c>
      <c r="B128" s="22">
        <v>119</v>
      </c>
      <c r="D128" s="66">
        <f>YC!F121</f>
        <v>2.509960265E-2</v>
      </c>
      <c r="E128" s="34">
        <f t="shared" si="5"/>
        <v>1.0173774479999981E-2</v>
      </c>
      <c r="F128" s="66">
        <f>E128+$B$2*$B$2/delta*Intermediates!J128-$B$2/delta*Intermediates!F128</f>
        <v>1.6177464611150365E-2</v>
      </c>
      <c r="G128" s="46">
        <f>E128+$B$2*$B$2/delta*Intermediates!J128-$B$2/delta*Intermediates!G128</f>
        <v>1.0916921213077961E-2</v>
      </c>
      <c r="H128" s="60">
        <f>VLOOKUP((A128+1)&amp;"_"&amp;B128,scenarios!A:F,4,0)/100</f>
        <v>1.6177E-2</v>
      </c>
      <c r="I128" s="55">
        <f>VLOOKUP((A128+TT_Scen/2+1)&amp;"_"&amp;B128,scenarios!A:F,4,0)/100</f>
        <v>1.0917E-2</v>
      </c>
      <c r="J128" s="37">
        <f t="shared" si="6"/>
        <v>5.4339807240358362E-7</v>
      </c>
      <c r="K128" s="8"/>
      <c r="L128" s="72">
        <f>LN(VLOOKUP((B128+12*$B$1)/12,YC!A:E,5,0)/VLOOKUP(B128/12,YC!A:E,5,0))</f>
        <v>-2.2212536102717263E-2</v>
      </c>
      <c r="M128" s="66">
        <f>EXP(-((1-EXP(-alpha*$B$1))/alpha*Intermediates!F128-(1-EXP(-alpha*$B$1))/alpha*(1-EXP(-alpha*$B$1))/alpha*Intermediates!J128+L128)/$B$1)-1</f>
        <v>1.7644485286771205E-2</v>
      </c>
      <c r="N128" s="46">
        <f>EXP(-((1-EXP(-alpha*$B$1))/alpha*Intermediates!G128-(1-EXP(-alpha*$B$1))/alpha*(1-EXP(-alpha*$B$1))/alpha*Intermediates!J128+L128)/$B$1)-1</f>
        <v>1.2504106063169873E-2</v>
      </c>
      <c r="O128" s="60">
        <f>VLOOKUP((A128+1)&amp;"_"&amp;B128,scenarios!A:Q,8,0)/100</f>
        <v>0</v>
      </c>
      <c r="P128" s="55">
        <f>VLOOKUP((A128+TT_Scen/2+1)&amp;"_"&amp;B128,scenarios!A:Q,8,0)/100</f>
        <v>0</v>
      </c>
      <c r="Q128" s="37">
        <f t="shared" si="7"/>
        <v>3.0148591349941078E-2</v>
      </c>
    </row>
    <row r="129" spans="1:17" x14ac:dyDescent="0.25">
      <c r="A129" s="21">
        <f t="shared" si="4"/>
        <v>4</v>
      </c>
      <c r="B129" s="22">
        <v>120</v>
      </c>
      <c r="D129" s="66">
        <f>YC!F122</f>
        <v>2.5947417189999999E-2</v>
      </c>
      <c r="E129" s="34">
        <f t="shared" si="5"/>
        <v>1.012629432000002E-2</v>
      </c>
      <c r="F129" s="66">
        <f>E129+$B$2*$B$2/delta*Intermediates!J129-$B$2/delta*Intermediates!F129</f>
        <v>1.8069133592807367E-2</v>
      </c>
      <c r="G129" s="46">
        <f>E129+$B$2*$B$2/delta*Intermediates!J129-$B$2/delta*Intermediates!G129</f>
        <v>9.0223710940883529E-3</v>
      </c>
      <c r="H129" s="60">
        <f>VLOOKUP((A129+1)&amp;"_"&amp;B129,scenarios!A:F,4,0)/100</f>
        <v>1.8068999999999998E-2</v>
      </c>
      <c r="I129" s="55">
        <f>VLOOKUP((A129+TT_Scen/2+1)&amp;"_"&amp;B129,scenarios!A:F,4,0)/100</f>
        <v>9.0223999999999999E-3</v>
      </c>
      <c r="J129" s="37">
        <f t="shared" si="6"/>
        <v>1.624987190154692E-7</v>
      </c>
      <c r="K129" s="8"/>
      <c r="L129" s="72">
        <f>LN(VLOOKUP((B129+12*$B$1)/12,YC!A:E,5,0)/VLOOKUP(B129/12,YC!A:E,5,0))</f>
        <v>-2.2321542971304915E-2</v>
      </c>
      <c r="M129" s="66">
        <f>EXP(-((1-EXP(-alpha*$B$1))/alpha*Intermediates!F129-(1-EXP(-alpha*$B$1))/alpha*(1-EXP(-alpha*$B$1))/alpha*Intermediates!J129+L129)/$B$1)-1</f>
        <v>1.9604870448858058E-2</v>
      </c>
      <c r="N129" s="46">
        <f>EXP(-((1-EXP(-alpha*$B$1))/alpha*Intermediates!G129-(1-EXP(-alpha*$B$1))/alpha*(1-EXP(-alpha*$B$1))/alpha*Intermediates!J129+L129)/$B$1)-1</f>
        <v>1.0763837492165473E-2</v>
      </c>
      <c r="O129" s="60">
        <f>VLOOKUP((A129+1)&amp;"_"&amp;B129,scenarios!A:Q,8,0)/100</f>
        <v>0</v>
      </c>
      <c r="P129" s="55">
        <f>VLOOKUP((A129+TT_Scen/2+1)&amp;"_"&amp;B129,scenarios!A:Q,8,0)/100</f>
        <v>0</v>
      </c>
      <c r="Q129" s="37">
        <f t="shared" si="7"/>
        <v>3.0368707941023532E-2</v>
      </c>
    </row>
    <row r="130" spans="1:17" x14ac:dyDescent="0.25">
      <c r="A130" s="21">
        <f t="shared" si="4"/>
        <v>4</v>
      </c>
      <c r="B130" s="22">
        <v>121</v>
      </c>
      <c r="D130" s="66">
        <f>YC!F123</f>
        <v>2.679127505E-2</v>
      </c>
      <c r="E130" s="34">
        <f t="shared" si="5"/>
        <v>1.0099327799999974E-2</v>
      </c>
      <c r="F130" s="66">
        <f>E130+$B$2*$B$2/delta*Intermediates!J130-$B$2/delta*Intermediates!F130</f>
        <v>1.7047090932565675E-2</v>
      </c>
      <c r="G130" s="46">
        <f>E130+$B$2*$B$2/delta*Intermediates!J130-$B$2/delta*Intermediates!G130</f>
        <v>1.0082874435412345E-2</v>
      </c>
      <c r="H130" s="60">
        <f>VLOOKUP((A130+1)&amp;"_"&amp;B130,scenarios!A:F,4,0)/100</f>
        <v>1.7047E-2</v>
      </c>
      <c r="I130" s="55">
        <f>VLOOKUP((A130+TT_Scen/2+1)&amp;"_"&amp;B130,scenarios!A:F,4,0)/100</f>
        <v>1.0083E-2</v>
      </c>
      <c r="J130" s="37">
        <f t="shared" si="6"/>
        <v>2.1649715332971997E-7</v>
      </c>
      <c r="K130" s="8"/>
      <c r="L130" s="72">
        <f>LN(VLOOKUP((B130+12*$B$1)/12,YC!A:E,5,0)/VLOOKUP(B130/12,YC!A:E,5,0))</f>
        <v>-2.2410872462721127E-2</v>
      </c>
      <c r="M130" s="66">
        <f>EXP(-((1-EXP(-alpha*$B$1))/alpha*Intermediates!F130-(1-EXP(-alpha*$B$1))/alpha*(1-EXP(-alpha*$B$1))/alpha*Intermediates!J130+L130)/$B$1)-1</f>
        <v>1.8677507127834669E-2</v>
      </c>
      <c r="N130" s="46">
        <f>EXP(-((1-EXP(-alpha*$B$1))/alpha*Intermediates!G130-(1-EXP(-alpha*$B$1))/alpha*(1-EXP(-alpha*$B$1))/alpha*Intermediates!J130+L130)/$B$1)-1</f>
        <v>1.1871041302186081E-2</v>
      </c>
      <c r="O130" s="60">
        <f>VLOOKUP((A130+1)&amp;"_"&amp;B130,scenarios!A:Q,8,0)/100</f>
        <v>0</v>
      </c>
      <c r="P130" s="55">
        <f>VLOOKUP((A130+TT_Scen/2+1)&amp;"_"&amp;B130,scenarios!A:Q,8,0)/100</f>
        <v>0</v>
      </c>
      <c r="Q130" s="37">
        <f t="shared" si="7"/>
        <v>3.054854843002075E-2</v>
      </c>
    </row>
    <row r="131" spans="1:17" x14ac:dyDescent="0.25">
      <c r="A131" s="21">
        <f t="shared" si="4"/>
        <v>4</v>
      </c>
      <c r="B131" s="22">
        <v>122</v>
      </c>
      <c r="D131" s="66">
        <f>YC!F124</f>
        <v>2.7632885699999998E-2</v>
      </c>
      <c r="E131" s="34">
        <f t="shared" si="5"/>
        <v>1.0094599920000016E-2</v>
      </c>
      <c r="F131" s="66">
        <f>E131+$B$2*$B$2/delta*Intermediates!J131-$B$2/delta*Intermediates!F131</f>
        <v>1.7255438470936614E-2</v>
      </c>
      <c r="G131" s="46">
        <f>E131+$B$2*$B$2/delta*Intermediates!J131-$B$2/delta*Intermediates!G131</f>
        <v>9.9577742238712574E-3</v>
      </c>
      <c r="H131" s="60">
        <f>VLOOKUP((A131+1)&amp;"_"&amp;B131,scenarios!A:F,4,0)/100</f>
        <v>1.7255E-2</v>
      </c>
      <c r="I131" s="55">
        <f>VLOOKUP((A131+TT_Scen/2+1)&amp;"_"&amp;B131,scenarios!A:F,4,0)/100</f>
        <v>9.9577999999999993E-3</v>
      </c>
      <c r="J131" s="37">
        <f t="shared" si="6"/>
        <v>4.6424706535638793E-7</v>
      </c>
      <c r="K131" s="8"/>
      <c r="L131" s="72">
        <f>LN(VLOOKUP((B131+12*$B$1)/12,YC!A:E,5,0)/VLOOKUP(B131/12,YC!A:E,5,0))</f>
        <v>-2.2480324724332978E-2</v>
      </c>
      <c r="M131" s="66">
        <f>EXP(-((1-EXP(-alpha*$B$1))/alpha*Intermediates!F131-(1-EXP(-alpha*$B$1))/alpha*(1-EXP(-alpha*$B$1))/alpha*Intermediates!J131+L131)/$B$1)-1</f>
        <v>1.8925196667781696E-2</v>
      </c>
      <c r="N131" s="46">
        <f>EXP(-((1-EXP(-alpha*$B$1))/alpha*Intermediates!G131-(1-EXP(-alpha*$B$1))/alpha*(1-EXP(-alpha*$B$1))/alpha*Intermediates!J131+L131)/$B$1)-1</f>
        <v>1.1792245593555295E-2</v>
      </c>
      <c r="O131" s="60">
        <f>VLOOKUP((A131+1)&amp;"_"&amp;B131,scenarios!A:Q,8,0)/100</f>
        <v>0</v>
      </c>
      <c r="P131" s="55">
        <f>VLOOKUP((A131+TT_Scen/2+1)&amp;"_"&amp;B131,scenarios!A:Q,8,0)/100</f>
        <v>0</v>
      </c>
      <c r="Q131" s="37">
        <f t="shared" si="7"/>
        <v>3.0717442261336991E-2</v>
      </c>
    </row>
    <row r="132" spans="1:17" x14ac:dyDescent="0.25">
      <c r="A132" s="21">
        <f t="shared" si="4"/>
        <v>4</v>
      </c>
      <c r="B132" s="22">
        <v>123</v>
      </c>
      <c r="D132" s="66">
        <f>YC!F125</f>
        <v>2.847410236E-2</v>
      </c>
      <c r="E132" s="34">
        <f t="shared" si="5"/>
        <v>1.0112948400000016E-2</v>
      </c>
      <c r="F132" s="66">
        <f>E132+$B$2*$B$2/delta*Intermediates!J132-$B$2/delta*Intermediates!F132</f>
        <v>2.0784318268457041E-2</v>
      </c>
      <c r="G132" s="46">
        <f>E132+$B$2*$B$2/delta*Intermediates!J132-$B$2/delta*Intermediates!G132</f>
        <v>6.5585987108886488E-3</v>
      </c>
      <c r="H132" s="60">
        <f>VLOOKUP((A132+1)&amp;"_"&amp;B132,scenarios!A:F,4,0)/100</f>
        <v>2.0783999999999997E-2</v>
      </c>
      <c r="I132" s="55">
        <f>VLOOKUP((A132+TT_Scen/2+1)&amp;"_"&amp;B132,scenarios!A:F,4,0)/100</f>
        <v>6.5586000000000004E-3</v>
      </c>
      <c r="J132" s="37">
        <f t="shared" si="6"/>
        <v>3.1955756839546073E-7</v>
      </c>
      <c r="K132" s="8"/>
      <c r="L132" s="72">
        <f>LN(VLOOKUP((B132+12*$B$1)/12,YC!A:E,5,0)/VLOOKUP(B132/12,YC!A:E,5,0))</f>
        <v>-2.2530852812925911E-2</v>
      </c>
      <c r="M132" s="66">
        <f>EXP(-((1-EXP(-alpha*$B$1))/alpha*Intermediates!F132-(1-EXP(-alpha*$B$1))/alpha*(1-EXP(-alpha*$B$1))/alpha*Intermediates!J132+L132)/$B$1)-1</f>
        <v>2.240354097734909E-2</v>
      </c>
      <c r="N132" s="46">
        <f>EXP(-((1-EXP(-alpha*$B$1))/alpha*Intermediates!G132-(1-EXP(-alpha*$B$1))/alpha*(1-EXP(-alpha*$B$1))/alpha*Intermediates!J132+L132)/$B$1)-1</f>
        <v>8.4978063454044239E-3</v>
      </c>
      <c r="O132" s="60">
        <f>VLOOKUP((A132+1)&amp;"_"&amp;B132,scenarios!A:Q,8,0)/100</f>
        <v>0</v>
      </c>
      <c r="P132" s="55">
        <f>VLOOKUP((A132+TT_Scen/2+1)&amp;"_"&amp;B132,scenarios!A:Q,8,0)/100</f>
        <v>0</v>
      </c>
      <c r="Q132" s="37">
        <f t="shared" si="7"/>
        <v>3.0901347322753514E-2</v>
      </c>
    </row>
    <row r="133" spans="1:17" x14ac:dyDescent="0.25">
      <c r="A133" s="21">
        <f t="shared" si="4"/>
        <v>4</v>
      </c>
      <c r="B133" s="22">
        <v>124</v>
      </c>
      <c r="D133" s="66">
        <f>YC!F126</f>
        <v>2.9316848060000001E-2</v>
      </c>
      <c r="E133" s="34">
        <f t="shared" si="5"/>
        <v>1.0155210839999998E-2</v>
      </c>
      <c r="F133" s="66">
        <f>E133+$B$2*$B$2/delta*Intermediates!J133-$B$2/delta*Intermediates!F133</f>
        <v>2.2562864196419133E-2</v>
      </c>
      <c r="G133" s="46">
        <f>E133+$B$2*$B$2/delta*Intermediates!J133-$B$2/delta*Intermediates!G133</f>
        <v>4.9578841414307673E-3</v>
      </c>
      <c r="H133" s="60">
        <f>VLOOKUP((A133+1)&amp;"_"&amp;B133,scenarios!A:F,4,0)/100</f>
        <v>2.2563E-2</v>
      </c>
      <c r="I133" s="55">
        <f>VLOOKUP((A133+TT_Scen/2+1)&amp;"_"&amp;B133,scenarios!A:F,4,0)/100</f>
        <v>4.9579000000000003E-3</v>
      </c>
      <c r="J133" s="37">
        <f t="shared" si="6"/>
        <v>1.5166215009982525E-7</v>
      </c>
      <c r="K133" s="8"/>
      <c r="L133" s="72">
        <f>LN(VLOOKUP((B133+12*$B$1)/12,YC!A:E,5,0)/VLOOKUP(B133/12,YC!A:E,5,0))</f>
        <v>-2.2563432569453975E-2</v>
      </c>
      <c r="M133" s="66">
        <f>EXP(-((1-EXP(-alpha*$B$1))/alpha*Intermediates!F133-(1-EXP(-alpha*$B$1))/alpha*(1-EXP(-alpha*$B$1))/alpha*Intermediates!J133+L133)/$B$1)-1</f>
        <v>2.4133839424069548E-2</v>
      </c>
      <c r="N133" s="46">
        <f>EXP(-((1-EXP(-alpha*$B$1))/alpha*Intermediates!G133-(1-EXP(-alpha*$B$1))/alpha*(1-EXP(-alpha*$B$1))/alpha*Intermediates!J133+L133)/$B$1)-1</f>
        <v>6.9236750434973349E-3</v>
      </c>
      <c r="O133" s="60">
        <f>VLOOKUP((A133+1)&amp;"_"&amp;B133,scenarios!A:Q,8,0)/100</f>
        <v>0</v>
      </c>
      <c r="P133" s="55">
        <f>VLOOKUP((A133+TT_Scen/2+1)&amp;"_"&amp;B133,scenarios!A:Q,8,0)/100</f>
        <v>0</v>
      </c>
      <c r="Q133" s="37">
        <f t="shared" si="7"/>
        <v>3.1057514467566882E-2</v>
      </c>
    </row>
    <row r="134" spans="1:17" x14ac:dyDescent="0.25">
      <c r="A134" s="21">
        <f t="shared" si="4"/>
        <v>4</v>
      </c>
      <c r="B134" s="22">
        <v>125</v>
      </c>
      <c r="D134" s="66">
        <f>YC!F127</f>
        <v>3.0163115630000001E-2</v>
      </c>
      <c r="E134" s="34">
        <f t="shared" si="5"/>
        <v>1.0222224719999978E-2</v>
      </c>
      <c r="F134" s="66">
        <f>E134+$B$2*$B$2/delta*Intermediates!J134-$B$2/delta*Intermediates!F134</f>
        <v>2.5461653557709442E-2</v>
      </c>
      <c r="G134" s="46">
        <f>E134+$B$2*$B$2/delta*Intermediates!J134-$B$2/delta*Intermediates!G134</f>
        <v>2.2867231328388415E-3</v>
      </c>
      <c r="H134" s="60">
        <f>VLOOKUP((A134+1)&amp;"_"&amp;B134,scenarios!A:F,4,0)/100</f>
        <v>2.5461999999999999E-2</v>
      </c>
      <c r="I134" s="55">
        <f>VLOOKUP((A134+TT_Scen/2+1)&amp;"_"&amp;B134,scenarios!A:F,4,0)/100</f>
        <v>2.2867E-3</v>
      </c>
      <c r="J134" s="37">
        <f t="shared" si="6"/>
        <v>3.6957512939816278E-7</v>
      </c>
      <c r="K134" s="8"/>
      <c r="L134" s="72">
        <f>LN(VLOOKUP((B134+12*$B$1)/12,YC!A:E,5,0)/VLOOKUP(B134/12,YC!A:E,5,0))</f>
        <v>-2.2579062701165192E-2</v>
      </c>
      <c r="M134" s="66">
        <f>EXP(-((1-EXP(-alpha*$B$1))/alpha*Intermediates!F134-(1-EXP(-alpha*$B$1))/alpha*(1-EXP(-alpha*$B$1))/alpha*Intermediates!J134+L134)/$B$1)-1</f>
        <v>2.6940763852872029E-2</v>
      </c>
      <c r="N134" s="46">
        <f>EXP(-((1-EXP(-alpha*$B$1))/alpha*Intermediates!G134-(1-EXP(-alpha*$B$1))/alpha*(1-EXP(-alpha*$B$1))/alpha*Intermediates!J134+L134)/$B$1)-1</f>
        <v>4.2840936264476603E-3</v>
      </c>
      <c r="O134" s="60">
        <f>VLOOKUP((A134+1)&amp;"_"&amp;B134,scenarios!A:Q,8,0)/100</f>
        <v>0</v>
      </c>
      <c r="P134" s="55">
        <f>VLOOKUP((A134+TT_Scen/2+1)&amp;"_"&amp;B134,scenarios!A:Q,8,0)/100</f>
        <v>0</v>
      </c>
      <c r="Q134" s="37">
        <f t="shared" si="7"/>
        <v>3.122485747931969E-2</v>
      </c>
    </row>
    <row r="135" spans="1:17" x14ac:dyDescent="0.25">
      <c r="A135" s="21">
        <f t="shared" si="4"/>
        <v>4</v>
      </c>
      <c r="B135" s="22">
        <v>126</v>
      </c>
      <c r="D135" s="66">
        <f>YC!F128</f>
        <v>3.1014967689999999E-2</v>
      </c>
      <c r="E135" s="34">
        <f t="shared" si="5"/>
        <v>1.0314913200000025E-2</v>
      </c>
      <c r="F135" s="66">
        <f>E135+$B$2*$B$2/delta*Intermediates!J135-$B$2/delta*Intermediates!F135</f>
        <v>3.1154700929287425E-2</v>
      </c>
      <c r="G135" s="46">
        <f>E135+$B$2*$B$2/delta*Intermediates!J135-$B$2/delta*Intermediates!G135</f>
        <v>-3.1270575679754418E-3</v>
      </c>
      <c r="H135" s="60">
        <f>VLOOKUP((A135+1)&amp;"_"&amp;B135,scenarios!A:F,4,0)/100</f>
        <v>3.1154999999999999E-2</v>
      </c>
      <c r="I135" s="55">
        <f>VLOOKUP((A135+TT_Scen/2+1)&amp;"_"&amp;B135,scenarios!A:F,4,0)/100</f>
        <v>-3.1270999999999998E-3</v>
      </c>
      <c r="J135" s="37">
        <f t="shared" si="6"/>
        <v>3.415027371314952E-7</v>
      </c>
      <c r="K135" s="8"/>
      <c r="L135" s="72">
        <f>LN(VLOOKUP((B135+12*$B$1)/12,YC!A:E,5,0)/VLOOKUP(B135/12,YC!A:E,5,0))</f>
        <v>-2.2578764597681097E-2</v>
      </c>
      <c r="M135" s="66">
        <f>EXP(-((1-EXP(-alpha*$B$1))/alpha*Intermediates!F135-(1-EXP(-alpha*$B$1))/alpha*(1-EXP(-alpha*$B$1))/alpha*Intermediates!J135+L135)/$B$1)-1</f>
        <v>3.2495272301163558E-2</v>
      </c>
      <c r="N135" s="46">
        <f>EXP(-((1-EXP(-alpha*$B$1))/alpha*Intermediates!G135-(1-EXP(-alpha*$B$1))/alpha*(1-EXP(-alpha*$B$1))/alpha*Intermediates!J135+L135)/$B$1)-1</f>
        <v>-1.0222867856239937E-3</v>
      </c>
      <c r="O135" s="60">
        <f>VLOOKUP((A135+1)&amp;"_"&amp;B135,scenarios!A:Q,8,0)/100</f>
        <v>0</v>
      </c>
      <c r="P135" s="55">
        <f>VLOOKUP((A135+TT_Scen/2+1)&amp;"_"&amp;B135,scenarios!A:Q,8,0)/100</f>
        <v>0</v>
      </c>
      <c r="Q135" s="37">
        <f t="shared" si="7"/>
        <v>3.3517559086787552E-2</v>
      </c>
    </row>
    <row r="136" spans="1:17" x14ac:dyDescent="0.25">
      <c r="A136" s="21">
        <f t="shared" si="4"/>
        <v>4</v>
      </c>
      <c r="B136" s="22">
        <v>127</v>
      </c>
      <c r="D136" s="66">
        <f>YC!F129</f>
        <v>3.1874543790000001E-2</v>
      </c>
      <c r="E136" s="34">
        <f t="shared" si="5"/>
        <v>1.043446199999995E-2</v>
      </c>
      <c r="F136" s="66">
        <f>E136+$B$2*$B$2/delta*Intermediates!J136-$B$2/delta*Intermediates!F136</f>
        <v>2.6915695372424775E-2</v>
      </c>
      <c r="G136" s="46">
        <f>E136+$B$2*$B$2/delta*Intermediates!J136-$B$2/delta*Intermediates!G136</f>
        <v>1.4452194649063679E-3</v>
      </c>
      <c r="H136" s="60">
        <f>VLOOKUP((A136+1)&amp;"_"&amp;B136,scenarios!A:F,4,0)/100</f>
        <v>2.6916000000000002E-2</v>
      </c>
      <c r="I136" s="55">
        <f>VLOOKUP((A136+TT_Scen/2+1)&amp;"_"&amp;B136,scenarios!A:F,4,0)/100</f>
        <v>1.4452E-3</v>
      </c>
      <c r="J136" s="37">
        <f t="shared" si="6"/>
        <v>3.2409248159541264E-7</v>
      </c>
      <c r="K136" s="8"/>
      <c r="L136" s="72">
        <f>LN(VLOOKUP((B136+12*$B$1)/12,YC!A:E,5,0)/VLOOKUP(B136/12,YC!A:E,5,0))</f>
        <v>-2.2563585075948713E-2</v>
      </c>
      <c r="M136" s="66">
        <f>EXP(-((1-EXP(-alpha*$B$1))/alpha*Intermediates!F136-(1-EXP(-alpha*$B$1))/alpha*(1-EXP(-alpha*$B$1))/alpha*Intermediates!J136+L136)/$B$1)-1</f>
        <v>2.8167704717674269E-2</v>
      </c>
      <c r="N136" s="46">
        <f>EXP(-((1-EXP(-alpha*$B$1))/alpha*Intermediates!G136-(1-EXP(-alpha*$B$1))/alpha*(1-EXP(-alpha*$B$1))/alpha*Intermediates!J136+L136)/$B$1)-1</f>
        <v>3.2644971109159204E-3</v>
      </c>
      <c r="O136" s="60">
        <f>VLOOKUP((A136+1)&amp;"_"&amp;B136,scenarios!A:Q,8,0)/100</f>
        <v>0</v>
      </c>
      <c r="P136" s="55">
        <f>VLOOKUP((A136+TT_Scen/2+1)&amp;"_"&amp;B136,scenarios!A:Q,8,0)/100</f>
        <v>0</v>
      </c>
      <c r="Q136" s="37">
        <f t="shared" si="7"/>
        <v>3.1432201828590189E-2</v>
      </c>
    </row>
    <row r="137" spans="1:17" x14ac:dyDescent="0.25">
      <c r="A137" s="21">
        <f t="shared" ref="A137:A200" si="8">iteration</f>
        <v>4</v>
      </c>
      <c r="B137" s="22">
        <v>128</v>
      </c>
      <c r="D137" s="66">
        <f>YC!F130</f>
        <v>3.2744082289999997E-2</v>
      </c>
      <c r="E137" s="34">
        <f t="shared" ref="E137:E200" si="9">(D138-D137)/delta</f>
        <v>1.0581808560000044E-2</v>
      </c>
      <c r="F137" s="66">
        <f>E137+$B$2*$B$2/delta*Intermediates!J137-$B$2/delta*Intermediates!F137</f>
        <v>2.7487474135509282E-2</v>
      </c>
      <c r="G137" s="46">
        <f>E137+$B$2*$B$2/delta*Intermediates!J137-$B$2/delta*Intermediates!G137</f>
        <v>1.2625869532855508E-3</v>
      </c>
      <c r="H137" s="60">
        <f>VLOOKUP((A137+1)&amp;"_"&amp;B137,scenarios!A:F,4,0)/100</f>
        <v>2.7486999999999998E-2</v>
      </c>
      <c r="I137" s="55">
        <f>VLOOKUP((A137+TT_Scen/2+1)&amp;"_"&amp;B137,scenarios!A:F,4,0)/100</f>
        <v>1.2626E-3</v>
      </c>
      <c r="J137" s="37">
        <f t="shared" si="6"/>
        <v>4.8718222373390213E-7</v>
      </c>
      <c r="K137" s="8"/>
      <c r="L137" s="72">
        <f>LN(VLOOKUP((B137+12*$B$1)/12,YC!A:E,5,0)/VLOOKUP(B137/12,YC!A:E,5,0))</f>
        <v>-2.2534604785216433E-2</v>
      </c>
      <c r="M137" s="66">
        <f>EXP(-((1-EXP(-alpha*$B$1))/alpha*Intermediates!F137-(1-EXP(-alpha*$B$1))/alpha*(1-EXP(-alpha*$B$1))/alpha*Intermediates!J137+L137)/$B$1)-1</f>
        <v>2.8576211191154943E-2</v>
      </c>
      <c r="N137" s="46">
        <f>EXP(-((1-EXP(-alpha*$B$1))/alpha*Intermediates!G137-(1-EXP(-alpha*$B$1))/alpha*(1-EXP(-alpha*$B$1))/alpha*Intermediates!J137+L137)/$B$1)-1</f>
        <v>2.9344807718598709E-3</v>
      </c>
      <c r="O137" s="60">
        <f>VLOOKUP((A137+1)&amp;"_"&amp;B137,scenarios!A:Q,8,0)/100</f>
        <v>0</v>
      </c>
      <c r="P137" s="55">
        <f>VLOOKUP((A137+TT_Scen/2+1)&amp;"_"&amp;B137,scenarios!A:Q,8,0)/100</f>
        <v>0</v>
      </c>
      <c r="Q137" s="37">
        <f t="shared" si="7"/>
        <v>3.1510691963014814E-2</v>
      </c>
    </row>
    <row r="138" spans="1:17" x14ac:dyDescent="0.25">
      <c r="A138" s="21">
        <f t="shared" si="8"/>
        <v>4</v>
      </c>
      <c r="B138" s="22">
        <v>129</v>
      </c>
      <c r="D138" s="66">
        <f>YC!F131</f>
        <v>3.3625899670000001E-2</v>
      </c>
      <c r="E138" s="34">
        <f t="shared" si="9"/>
        <v>1.0757805600000003E-2</v>
      </c>
      <c r="F138" s="66">
        <f>E138+$B$2*$B$2/delta*Intermediates!J138-$B$2/delta*Intermediates!F138</f>
        <v>3.2773090242479638E-2</v>
      </c>
      <c r="G138" s="46">
        <f>E138+$B$2*$B$2/delta*Intermediates!J138-$B$2/delta*Intermediates!G138</f>
        <v>-3.5763075539099951E-3</v>
      </c>
      <c r="H138" s="60">
        <f>VLOOKUP((A138+1)&amp;"_"&amp;B138,scenarios!A:F,4,0)/100</f>
        <v>3.2772999999999997E-2</v>
      </c>
      <c r="I138" s="55">
        <f>VLOOKUP((A138+TT_Scen/2+1)&amp;"_"&amp;B138,scenarios!A:F,4,0)/100</f>
        <v>-3.5763000000000001E-3</v>
      </c>
      <c r="J138" s="37">
        <f t="shared" ref="J138:J201" si="10">ABS(H138-F138)+ABS(I138-G138)</f>
        <v>9.7796389636646552E-8</v>
      </c>
      <c r="K138" s="8"/>
      <c r="L138" s="72">
        <f>LN(VLOOKUP((B138+12*$B$1)/12,YC!A:E,5,0)/VLOOKUP(B138/12,YC!A:E,5,0))</f>
        <v>-2.2492930064794591E-2</v>
      </c>
      <c r="M138" s="66">
        <f>EXP(-((1-EXP(-alpha*$B$1))/alpha*Intermediates!F138-(1-EXP(-alpha*$B$1))/alpha*(1-EXP(-alpha*$B$1))/alpha*Intermediates!J138+L138)/$B$1)-1</f>
        <v>3.3629693529286131E-2</v>
      </c>
      <c r="N138" s="46">
        <f>EXP(-((1-EXP(-alpha*$B$1))/alpha*Intermediates!G138-(1-EXP(-alpha*$B$1))/alpha*(1-EXP(-alpha*$B$1))/alpha*Intermediates!J138+L138)/$B$1)-1</f>
        <v>-1.9132715614940121E-3</v>
      </c>
      <c r="O138" s="60">
        <f>VLOOKUP((A138+1)&amp;"_"&amp;B138,scenarios!A:Q,8,0)/100</f>
        <v>0</v>
      </c>
      <c r="P138" s="55">
        <f>VLOOKUP((A138+TT_Scen/2+1)&amp;"_"&amp;B138,scenarios!A:Q,8,0)/100</f>
        <v>0</v>
      </c>
      <c r="Q138" s="37">
        <f t="shared" ref="Q138:Q201" si="11">ABS(O138-M138)+ABS(P138-N138)</f>
        <v>3.5542965090780143E-2</v>
      </c>
    </row>
    <row r="139" spans="1:17" x14ac:dyDescent="0.25">
      <c r="A139" s="21">
        <f t="shared" si="8"/>
        <v>4</v>
      </c>
      <c r="B139" s="22">
        <v>130</v>
      </c>
      <c r="D139" s="66">
        <f>YC!F132</f>
        <v>3.4522383470000001E-2</v>
      </c>
      <c r="E139" s="34">
        <f t="shared" si="9"/>
        <v>1.0963305959999947E-2</v>
      </c>
      <c r="F139" s="66">
        <f>E139+$B$2*$B$2/delta*Intermediates!J139-$B$2/delta*Intermediates!F139</f>
        <v>3.0709909231073543E-2</v>
      </c>
      <c r="G139" s="46">
        <f>E139+$B$2*$B$2/delta*Intermediates!J139-$B$2/delta*Intermediates!G139</f>
        <v>-1.0071287391888849E-3</v>
      </c>
      <c r="H139" s="60">
        <f>VLOOKUP((A139+1)&amp;"_"&amp;B139,scenarios!A:F,4,0)/100</f>
        <v>3.0710000000000001E-2</v>
      </c>
      <c r="I139" s="55">
        <f>VLOOKUP((A139+TT_Scen/2+1)&amp;"_"&amp;B139,scenarios!A:F,4,0)/100</f>
        <v>-1.0070999999999999E-3</v>
      </c>
      <c r="J139" s="37">
        <f t="shared" si="10"/>
        <v>1.1950811534345088E-7</v>
      </c>
      <c r="K139" s="8"/>
      <c r="L139" s="72">
        <f>LN(VLOOKUP((B139+12*$B$1)/12,YC!A:E,5,0)/VLOOKUP(B139/12,YC!A:E,5,0))</f>
        <v>-2.2439690214361988E-2</v>
      </c>
      <c r="M139" s="66">
        <f>EXP(-((1-EXP(-alpha*$B$1))/alpha*Intermediates!F139-(1-EXP(-alpha*$B$1))/alpha*(1-EXP(-alpha*$B$1))/alpha*Intermediates!J139+L139)/$B$1)-1</f>
        <v>3.1350517393455624E-2</v>
      </c>
      <c r="N139" s="46">
        <f>EXP(-((1-EXP(-alpha*$B$1))/alpha*Intermediates!G139-(1-EXP(-alpha*$B$1))/alpha*(1-EXP(-alpha*$B$1))/alpha*Intermediates!J139+L139)/$B$1)-1</f>
        <v>3.368292706467102E-4</v>
      </c>
      <c r="O139" s="60">
        <f>VLOOKUP((A139+1)&amp;"_"&amp;B139,scenarios!A:Q,8,0)/100</f>
        <v>0</v>
      </c>
      <c r="P139" s="55">
        <f>VLOOKUP((A139+TT_Scen/2+1)&amp;"_"&amp;B139,scenarios!A:Q,8,0)/100</f>
        <v>0</v>
      </c>
      <c r="Q139" s="37">
        <f t="shared" si="11"/>
        <v>3.1687346664102334E-2</v>
      </c>
    </row>
    <row r="140" spans="1:17" x14ac:dyDescent="0.25">
      <c r="A140" s="21">
        <f t="shared" si="8"/>
        <v>4</v>
      </c>
      <c r="B140" s="22">
        <v>131</v>
      </c>
      <c r="D140" s="66">
        <f>YC!F133</f>
        <v>3.5435992299999997E-2</v>
      </c>
      <c r="E140" s="34">
        <f t="shared" si="9"/>
        <v>1.1199161280000064E-2</v>
      </c>
      <c r="F140" s="66">
        <f>E140+$B$2*$B$2/delta*Intermediates!J140-$B$2/delta*Intermediates!F140</f>
        <v>3.0872521519928385E-2</v>
      </c>
      <c r="G140" s="46">
        <f>E140+$B$2*$B$2/delta*Intermediates!J140-$B$2/delta*Intermediates!G140</f>
        <v>-6.0276852391243779E-4</v>
      </c>
      <c r="H140" s="60">
        <f>VLOOKUP((A140+1)&amp;"_"&amp;B140,scenarios!A:F,4,0)/100</f>
        <v>3.0872999999999998E-2</v>
      </c>
      <c r="I140" s="55">
        <f>VLOOKUP((A140+TT_Scen/2+1)&amp;"_"&amp;B140,scenarios!A:F,4,0)/100</f>
        <v>-6.0276999999999998E-4</v>
      </c>
      <c r="J140" s="37">
        <f t="shared" si="10"/>
        <v>4.799561591747924E-7</v>
      </c>
      <c r="K140" s="8"/>
      <c r="L140" s="72">
        <f>LN(VLOOKUP((B140+12*$B$1)/12,YC!A:E,5,0)/VLOOKUP(B140/12,YC!A:E,5,0))</f>
        <v>-2.2376038013250176E-2</v>
      </c>
      <c r="M140" s="66">
        <f>EXP(-((1-EXP(-alpha*$B$1))/alpha*Intermediates!F140-(1-EXP(-alpha*$B$1))/alpha*(1-EXP(-alpha*$B$1))/alpha*Intermediates!J140+L140)/$B$1)-1</f>
        <v>3.1248162601374085E-2</v>
      </c>
      <c r="N140" s="46">
        <f>EXP(-((1-EXP(-alpha*$B$1))/alpha*Intermediates!G140-(1-EXP(-alpha*$B$1))/alpha*(1-EXP(-alpha*$B$1))/alpha*Intermediates!J140+L140)/$B$1)-1</f>
        <v>4.7035298549880089E-4</v>
      </c>
      <c r="O140" s="60">
        <f>VLOOKUP((A140+1)&amp;"_"&amp;B140,scenarios!A:Q,8,0)/100</f>
        <v>0</v>
      </c>
      <c r="P140" s="55">
        <f>VLOOKUP((A140+TT_Scen/2+1)&amp;"_"&amp;B140,scenarios!A:Q,8,0)/100</f>
        <v>0</v>
      </c>
      <c r="Q140" s="37">
        <f t="shared" si="11"/>
        <v>3.1718515586872886E-2</v>
      </c>
    </row>
    <row r="141" spans="1:17" x14ac:dyDescent="0.25">
      <c r="A141" s="21">
        <f t="shared" si="8"/>
        <v>4</v>
      </c>
      <c r="B141" s="22">
        <v>132</v>
      </c>
      <c r="D141" s="66">
        <f>YC!F134</f>
        <v>3.6369255740000002E-2</v>
      </c>
      <c r="E141" s="34">
        <f t="shared" si="9"/>
        <v>1.1454367439999974E-2</v>
      </c>
      <c r="F141" s="66">
        <f>E141+$B$2*$B$2/delta*Intermediates!J141-$B$2/delta*Intermediates!F141</f>
        <v>2.6178911696333605E-2</v>
      </c>
      <c r="G141" s="46">
        <f>E141+$B$2*$B$2/delta*Intermediates!J141-$B$2/delta*Intermediates!G141</f>
        <v>4.6967755236390473E-3</v>
      </c>
      <c r="H141" s="60">
        <f>VLOOKUP((A141+1)&amp;"_"&amp;B141,scenarios!A:F,4,0)/100</f>
        <v>2.6179000000000001E-2</v>
      </c>
      <c r="I141" s="55">
        <f>VLOOKUP((A141+TT_Scen/2+1)&amp;"_"&amp;B141,scenarios!A:F,4,0)/100</f>
        <v>4.6968000000000001E-3</v>
      </c>
      <c r="J141" s="37">
        <f t="shared" si="10"/>
        <v>1.1278002734916442E-7</v>
      </c>
      <c r="K141" s="8"/>
      <c r="L141" s="72">
        <f>LN(VLOOKUP((B141+12*$B$1)/12,YC!A:E,5,0)/VLOOKUP(B141/12,YC!A:E,5,0))</f>
        <v>-2.2303149256966227E-2</v>
      </c>
      <c r="M141" s="66">
        <f>EXP(-((1-EXP(-alpha*$B$1))/alpha*Intermediates!F141-(1-EXP(-alpha*$B$1))/alpha*(1-EXP(-alpha*$B$1))/alpha*Intermediates!J141+L141)/$B$1)-1</f>
        <v>2.631275297413227E-2</v>
      </c>
      <c r="N141" s="46">
        <f>EXP(-((1-EXP(-alpha*$B$1))/alpha*Intermediates!G141-(1-EXP(-alpha*$B$1))/alpha*(1-EXP(-alpha*$B$1))/alpha*Intermediates!J141+L141)/$B$1)-1</f>
        <v>5.3068173662762508E-3</v>
      </c>
      <c r="O141" s="60">
        <f>VLOOKUP((A141+1)&amp;"_"&amp;B141,scenarios!A:Q,8,0)/100</f>
        <v>0</v>
      </c>
      <c r="P141" s="55">
        <f>VLOOKUP((A141+TT_Scen/2+1)&amp;"_"&amp;B141,scenarios!A:Q,8,0)/100</f>
        <v>0</v>
      </c>
      <c r="Q141" s="37">
        <f t="shared" si="11"/>
        <v>3.161957034040852E-2</v>
      </c>
    </row>
    <row r="142" spans="1:17" x14ac:dyDescent="0.25">
      <c r="A142" s="21">
        <f t="shared" si="8"/>
        <v>4</v>
      </c>
      <c r="B142" s="22">
        <v>133</v>
      </c>
      <c r="D142" s="66">
        <f>YC!F135</f>
        <v>3.732378636E-2</v>
      </c>
      <c r="E142" s="34">
        <f t="shared" si="9"/>
        <v>1.1681645880000036E-2</v>
      </c>
      <c r="F142" s="66">
        <f>E142+$B$2*$B$2/delta*Intermediates!J142-$B$2/delta*Intermediates!F142</f>
        <v>3.0084461725157476E-2</v>
      </c>
      <c r="G142" s="46">
        <f>E142+$B$2*$B$2/delta*Intermediates!J142-$B$2/delta*Intermediates!G142</f>
        <v>1.3415596190317035E-3</v>
      </c>
      <c r="H142" s="60">
        <f>VLOOKUP((A142+1)&amp;"_"&amp;B142,scenarios!A:F,4,0)/100</f>
        <v>3.0084E-2</v>
      </c>
      <c r="I142" s="55">
        <f>VLOOKUP((A142+TT_Scen/2+1)&amp;"_"&amp;B142,scenarios!A:F,4,0)/100</f>
        <v>1.3416000000000001E-3</v>
      </c>
      <c r="J142" s="37">
        <f t="shared" si="10"/>
        <v>5.0210612577254732E-7</v>
      </c>
      <c r="K142" s="8"/>
      <c r="L142" s="72">
        <f>LN(VLOOKUP((B142+12*$B$1)/12,YC!A:E,5,0)/VLOOKUP(B142/12,YC!A:E,5,0))</f>
        <v>-2.2222567264976775E-2</v>
      </c>
      <c r="M142" s="66">
        <f>EXP(-((1-EXP(-alpha*$B$1))/alpha*Intermediates!F142-(1-EXP(-alpha*$B$1))/alpha*(1-EXP(-alpha*$B$1))/alpha*Intermediates!J142+L142)/$B$1)-1</f>
        <v>2.9914884893394111E-2</v>
      </c>
      <c r="N142" s="46">
        <f>EXP(-((1-EXP(-alpha*$B$1))/alpha*Intermediates!G142-(1-EXP(-alpha*$B$1))/alpha*(1-EXP(-alpha*$B$1))/alpha*Intermediates!J142+L142)/$B$1)-1</f>
        <v>1.8084902204131836E-3</v>
      </c>
      <c r="O142" s="60">
        <f>VLOOKUP((A142+1)&amp;"_"&amp;B142,scenarios!A:Q,8,0)/100</f>
        <v>0</v>
      </c>
      <c r="P142" s="55">
        <f>VLOOKUP((A142+TT_Scen/2+1)&amp;"_"&amp;B142,scenarios!A:Q,8,0)/100</f>
        <v>0</v>
      </c>
      <c r="Q142" s="37">
        <f t="shared" si="11"/>
        <v>3.1723375113807295E-2</v>
      </c>
    </row>
    <row r="143" spans="1:17" x14ac:dyDescent="0.25">
      <c r="A143" s="21">
        <f t="shared" si="8"/>
        <v>4</v>
      </c>
      <c r="B143" s="22">
        <v>134</v>
      </c>
      <c r="D143" s="66">
        <f>YC!F136</f>
        <v>3.8297256850000003E-2</v>
      </c>
      <c r="E143" s="34">
        <f t="shared" si="9"/>
        <v>1.186804739999997E-2</v>
      </c>
      <c r="F143" s="66">
        <f>E143+$B$2*$B$2/delta*Intermediates!J143-$B$2/delta*Intermediates!F143</f>
        <v>3.0867544419998082E-2</v>
      </c>
      <c r="G143" s="46">
        <f>E143+$B$2*$B$2/delta*Intermediates!J143-$B$2/delta*Intermediates!G143</f>
        <v>1.0273078902161142E-3</v>
      </c>
      <c r="H143" s="60">
        <f>VLOOKUP((A143+1)&amp;"_"&amp;B143,scenarios!A:F,4,0)/100</f>
        <v>3.0868000000000003E-2</v>
      </c>
      <c r="I143" s="55">
        <f>VLOOKUP((A143+TT_Scen/2+1)&amp;"_"&amp;B143,scenarios!A:F,4,0)/100</f>
        <v>1.0273000000000001E-3</v>
      </c>
      <c r="J143" s="37">
        <f t="shared" si="10"/>
        <v>4.6347021803554156E-7</v>
      </c>
      <c r="K143" s="8"/>
      <c r="L143" s="72">
        <f>LN(VLOOKUP((B143+12*$B$1)/12,YC!A:E,5,0)/VLOOKUP(B143/12,YC!A:E,5,0))</f>
        <v>-2.2137261926582812E-2</v>
      </c>
      <c r="M143" s="66">
        <f>EXP(-((1-EXP(-alpha*$B$1))/alpha*Intermediates!F143-(1-EXP(-alpha*$B$1))/alpha*(1-EXP(-alpha*$B$1))/alpha*Intermediates!J143+L143)/$B$1)-1</f>
        <v>3.0465794989257722E-2</v>
      </c>
      <c r="N143" s="46">
        <f>EXP(-((1-EXP(-alpha*$B$1))/alpha*Intermediates!G143-(1-EXP(-alpha*$B$1))/alpha*(1-EXP(-alpha*$B$1))/alpha*Intermediates!J143+L143)/$B$1)-1</f>
        <v>1.2861014313878538E-3</v>
      </c>
      <c r="O143" s="60">
        <f>VLOOKUP((A143+1)&amp;"_"&amp;B143,scenarios!A:Q,8,0)/100</f>
        <v>0</v>
      </c>
      <c r="P143" s="55">
        <f>VLOOKUP((A143+TT_Scen/2+1)&amp;"_"&amp;B143,scenarios!A:Q,8,0)/100</f>
        <v>0</v>
      </c>
      <c r="Q143" s="37">
        <f t="shared" si="11"/>
        <v>3.1751896420645576E-2</v>
      </c>
    </row>
    <row r="144" spans="1:17" x14ac:dyDescent="0.25">
      <c r="A144" s="21">
        <f t="shared" si="8"/>
        <v>4</v>
      </c>
      <c r="B144" s="22">
        <v>135</v>
      </c>
      <c r="D144" s="66">
        <f>YC!F137</f>
        <v>3.92862608E-2</v>
      </c>
      <c r="E144" s="34">
        <f t="shared" si="9"/>
        <v>1.2012301559999994E-2</v>
      </c>
      <c r="F144" s="66">
        <f>E144+$B$2*$B$2/delta*Intermediates!J144-$B$2/delta*Intermediates!F144</f>
        <v>3.4965927791094809E-2</v>
      </c>
      <c r="G144" s="46">
        <f>E144+$B$2*$B$2/delta*Intermediates!J144-$B$2/delta*Intermediates!G144</f>
        <v>-2.6862931706880464E-3</v>
      </c>
      <c r="H144" s="60">
        <f>VLOOKUP((A144+1)&amp;"_"&amp;B144,scenarios!A:F,4,0)/100</f>
        <v>3.4965999999999997E-2</v>
      </c>
      <c r="I144" s="55">
        <f>VLOOKUP((A144+TT_Scen/2+1)&amp;"_"&amp;B144,scenarios!A:F,4,0)/100</f>
        <v>-2.6863E-3</v>
      </c>
      <c r="J144" s="37">
        <f t="shared" si="10"/>
        <v>7.9038217142175793E-8</v>
      </c>
      <c r="K144" s="8"/>
      <c r="L144" s="72">
        <f>LN(VLOOKUP((B144+12*$B$1)/12,YC!A:E,5,0)/VLOOKUP(B144/12,YC!A:E,5,0))</f>
        <v>-2.2050643126401356E-2</v>
      </c>
      <c r="M144" s="66">
        <f>EXP(-((1-EXP(-alpha*$B$1))/alpha*Intermediates!F144-(1-EXP(-alpha*$B$1))/alpha*(1-EXP(-alpha*$B$1))/alpha*Intermediates!J144+L144)/$B$1)-1</f>
        <v>3.4353980441718557E-2</v>
      </c>
      <c r="N144" s="46">
        <f>EXP(-((1-EXP(-alpha*$B$1))/alpha*Intermediates!G144-(1-EXP(-alpha*$B$1))/alpha*(1-EXP(-alpha*$B$1))/alpha*Intermediates!J144+L144)/$B$1)-1</f>
        <v>-2.4657433006712859E-3</v>
      </c>
      <c r="O144" s="60">
        <f>VLOOKUP((A144+1)&amp;"_"&amp;B144,scenarios!A:Q,8,0)/100</f>
        <v>0</v>
      </c>
      <c r="P144" s="55">
        <f>VLOOKUP((A144+TT_Scen/2+1)&amp;"_"&amp;B144,scenarios!A:Q,8,0)/100</f>
        <v>0</v>
      </c>
      <c r="Q144" s="37">
        <f t="shared" si="11"/>
        <v>3.6819723742389843E-2</v>
      </c>
    </row>
    <row r="145" spans="1:17" x14ac:dyDescent="0.25">
      <c r="A145" s="21">
        <f t="shared" si="8"/>
        <v>4</v>
      </c>
      <c r="B145" s="22">
        <v>136</v>
      </c>
      <c r="D145" s="66">
        <f>YC!F138</f>
        <v>4.028728593E-2</v>
      </c>
      <c r="E145" s="34">
        <f t="shared" si="9"/>
        <v>1.2113139360000025E-2</v>
      </c>
      <c r="F145" s="66">
        <f>E145+$B$2*$B$2/delta*Intermediates!J145-$B$2/delta*Intermediates!F145</f>
        <v>3.2670488748596863E-2</v>
      </c>
      <c r="G145" s="46">
        <f>E145+$B$2*$B$2/delta*Intermediates!J145-$B$2/delta*Intermediates!G145</f>
        <v>-9.2663050966040189E-5</v>
      </c>
      <c r="H145" s="60">
        <f>VLOOKUP((A145+1)&amp;"_"&amp;B145,scenarios!A:F,4,0)/100</f>
        <v>3.2669999999999998E-2</v>
      </c>
      <c r="I145" s="55">
        <f>VLOOKUP((A145+TT_Scen/2+1)&amp;"_"&amp;B145,scenarios!A:F,4,0)/100</f>
        <v>-9.2663000000000004E-5</v>
      </c>
      <c r="J145" s="37">
        <f t="shared" si="10"/>
        <v>4.8879956290511504E-7</v>
      </c>
      <c r="K145" s="8"/>
      <c r="L145" s="72">
        <f>LN(VLOOKUP((B145+12*$B$1)/12,YC!A:E,5,0)/VLOOKUP(B145/12,YC!A:E,5,0))</f>
        <v>-2.1966222974381382E-2</v>
      </c>
      <c r="M145" s="66">
        <f>EXP(-((1-EXP(-alpha*$B$1))/alpha*Intermediates!F145-(1-EXP(-alpha*$B$1))/alpha*(1-EXP(-alpha*$B$1))/alpha*Intermediates!J145+L145)/$B$1)-1</f>
        <v>3.1930232183656759E-2</v>
      </c>
      <c r="N145" s="46">
        <f>EXP(-((1-EXP(-alpha*$B$1))/alpha*Intermediates!G145-(1-EXP(-alpha*$B$1))/alpha*(1-EXP(-alpha*$B$1))/alpha*Intermediates!J145+L145)/$B$1)-1</f>
        <v>-1.0832630587387371E-4</v>
      </c>
      <c r="O145" s="60">
        <f>VLOOKUP((A145+1)&amp;"_"&amp;B145,scenarios!A:Q,8,0)/100</f>
        <v>0</v>
      </c>
      <c r="P145" s="55">
        <f>VLOOKUP((A145+TT_Scen/2+1)&amp;"_"&amp;B145,scenarios!A:Q,8,0)/100</f>
        <v>0</v>
      </c>
      <c r="Q145" s="37">
        <f t="shared" si="11"/>
        <v>3.2038558489530633E-2</v>
      </c>
    </row>
    <row r="146" spans="1:17" x14ac:dyDescent="0.25">
      <c r="A146" s="21">
        <f t="shared" si="8"/>
        <v>4</v>
      </c>
      <c r="B146" s="22">
        <v>137</v>
      </c>
      <c r="D146" s="66">
        <f>YC!F139</f>
        <v>4.1296714210000002E-2</v>
      </c>
      <c r="E146" s="34">
        <f t="shared" si="9"/>
        <v>1.2169291679999972E-2</v>
      </c>
      <c r="F146" s="66">
        <f>E146+$B$2*$B$2/delta*Intermediates!J146-$B$2/delta*Intermediates!F146</f>
        <v>3.5514911096473152E-2</v>
      </c>
      <c r="G146" s="46">
        <f>E146+$B$2*$B$2/delta*Intermediates!J146-$B$2/delta*Intermediates!G146</f>
        <v>-2.7280283315192048E-3</v>
      </c>
      <c r="H146" s="60">
        <f>VLOOKUP((A146+1)&amp;"_"&amp;B146,scenarios!A:F,4,0)/100</f>
        <v>3.5514999999999998E-2</v>
      </c>
      <c r="I146" s="55">
        <f>VLOOKUP((A146+TT_Scen/2+1)&amp;"_"&amp;B146,scenarios!A:F,4,0)/100</f>
        <v>-2.728E-3</v>
      </c>
      <c r="J146" s="37">
        <f t="shared" si="10"/>
        <v>1.1723504605076415E-7</v>
      </c>
      <c r="K146" s="8"/>
      <c r="L146" s="72">
        <f>LN(VLOOKUP((B146+12*$B$1)/12,YC!A:E,5,0)/VLOOKUP(B146/12,YC!A:E,5,0))</f>
        <v>-2.1887615614432251E-2</v>
      </c>
      <c r="M146" s="66">
        <f>EXP(-((1-EXP(-alpha*$B$1))/alpha*Intermediates!F146-(1-EXP(-alpha*$B$1))/alpha*(1-EXP(-alpha*$B$1))/alpha*Intermediates!J146+L146)/$B$1)-1</f>
        <v>3.4666180798281765E-2</v>
      </c>
      <c r="N146" s="46">
        <f>EXP(-((1-EXP(-alpha*$B$1))/alpha*Intermediates!G146-(1-EXP(-alpha*$B$1))/alpha*(1-EXP(-alpha*$B$1))/alpha*Intermediates!J146+L146)/$B$1)-1</f>
        <v>-2.7319181724160257E-3</v>
      </c>
      <c r="O146" s="60">
        <f>VLOOKUP((A146+1)&amp;"_"&amp;B146,scenarios!A:Q,8,0)/100</f>
        <v>0</v>
      </c>
      <c r="P146" s="55">
        <f>VLOOKUP((A146+TT_Scen/2+1)&amp;"_"&amp;B146,scenarios!A:Q,8,0)/100</f>
        <v>0</v>
      </c>
      <c r="Q146" s="37">
        <f t="shared" si="11"/>
        <v>3.7398098970697791E-2</v>
      </c>
    </row>
    <row r="147" spans="1:17" x14ac:dyDescent="0.25">
      <c r="A147" s="21">
        <f t="shared" si="8"/>
        <v>4</v>
      </c>
      <c r="B147" s="22">
        <v>138</v>
      </c>
      <c r="D147" s="66">
        <f>YC!F140</f>
        <v>4.2310821849999999E-2</v>
      </c>
      <c r="E147" s="34">
        <f t="shared" si="9"/>
        <v>1.2179333279999982E-2</v>
      </c>
      <c r="F147" s="66">
        <f>E147+$B$2*$B$2/delta*Intermediates!J147-$B$2/delta*Intermediates!F147</f>
        <v>3.4049538114022636E-2</v>
      </c>
      <c r="G147" s="46">
        <f>E147+$B$2*$B$2/delta*Intermediates!J147-$B$2/delta*Intermediates!G147</f>
        <v>-1.1455872686745409E-3</v>
      </c>
      <c r="H147" s="60">
        <f>VLOOKUP((A147+1)&amp;"_"&amp;B147,scenarios!A:F,4,0)/100</f>
        <v>3.4049999999999997E-2</v>
      </c>
      <c r="I147" s="55">
        <f>VLOOKUP((A147+TT_Scen/2+1)&amp;"_"&amp;B147,scenarios!A:F,4,0)/100</f>
        <v>-1.1455999999999999E-3</v>
      </c>
      <c r="J147" s="37">
        <f t="shared" si="10"/>
        <v>4.7461730282006252E-7</v>
      </c>
      <c r="K147" s="8"/>
      <c r="L147" s="72">
        <f>LN(VLOOKUP((B147+12*$B$1)/12,YC!A:E,5,0)/VLOOKUP(B147/12,YC!A:E,5,0))</f>
        <v>-2.181853691871936E-2</v>
      </c>
      <c r="M147" s="66">
        <f>EXP(-((1-EXP(-alpha*$B$1))/alpha*Intermediates!F147-(1-EXP(-alpha*$B$1))/alpha*(1-EXP(-alpha*$B$1))/alpha*Intermediates!J147+L147)/$B$1)-1</f>
        <v>3.3165038622614995E-2</v>
      </c>
      <c r="N147" s="46">
        <f>EXP(-((1-EXP(-alpha*$B$1))/alpha*Intermediates!G147-(1-EXP(-alpha*$B$1))/alpha*(1-EXP(-alpha*$B$1))/alpha*Intermediates!J147+L147)/$B$1)-1</f>
        <v>-1.2527985987225154E-3</v>
      </c>
      <c r="O147" s="60">
        <f>VLOOKUP((A147+1)&amp;"_"&amp;B147,scenarios!A:Q,8,0)/100</f>
        <v>0</v>
      </c>
      <c r="P147" s="55">
        <f>VLOOKUP((A147+TT_Scen/2+1)&amp;"_"&amp;B147,scenarios!A:Q,8,0)/100</f>
        <v>0</v>
      </c>
      <c r="Q147" s="37">
        <f t="shared" si="11"/>
        <v>3.4417837221337511E-2</v>
      </c>
    </row>
    <row r="148" spans="1:17" x14ac:dyDescent="0.25">
      <c r="A148" s="21">
        <f t="shared" si="8"/>
        <v>4</v>
      </c>
      <c r="B148" s="22">
        <v>139</v>
      </c>
      <c r="D148" s="66">
        <f>YC!F141</f>
        <v>4.3325766289999998E-2</v>
      </c>
      <c r="E148" s="34">
        <f t="shared" si="9"/>
        <v>1.2141359760000026E-2</v>
      </c>
      <c r="F148" s="66">
        <f>E148+$B$2*$B$2/delta*Intermediates!J148-$B$2/delta*Intermediates!F148</f>
        <v>3.4902069293167082E-2</v>
      </c>
      <c r="G148" s="46">
        <f>E148+$B$2*$B$2/delta*Intermediates!J148-$B$2/delta*Intermediates!G148</f>
        <v>-1.9768526117759123E-3</v>
      </c>
      <c r="H148" s="60">
        <f>VLOOKUP((A148+1)&amp;"_"&amp;B148,scenarios!A:F,4,0)/100</f>
        <v>3.4902000000000002E-2</v>
      </c>
      <c r="I148" s="55">
        <f>VLOOKUP((A148+TT_Scen/2+1)&amp;"_"&amp;B148,scenarios!A:F,4,0)/100</f>
        <v>-1.9769000000000002E-3</v>
      </c>
      <c r="J148" s="37">
        <f t="shared" si="10"/>
        <v>1.1668139116710607E-7</v>
      </c>
      <c r="K148" s="8"/>
      <c r="L148" s="72">
        <f>LN(VLOOKUP((B148+12*$B$1)/12,YC!A:E,5,0)/VLOOKUP(B148/12,YC!A:E,5,0))</f>
        <v>-2.1762818690094728E-2</v>
      </c>
      <c r="M148" s="66">
        <f>EXP(-((1-EXP(-alpha*$B$1))/alpha*Intermediates!F148-(1-EXP(-alpha*$B$1))/alpha*(1-EXP(-alpha*$B$1))/alpha*Intermediates!J148+L148)/$B$1)-1</f>
        <v>3.4025308618704564E-2</v>
      </c>
      <c r="N148" s="46">
        <f>EXP(-((1-EXP(-alpha*$B$1))/alpha*Intermediates!G148-(1-EXP(-alpha*$B$1))/alpha*(1-EXP(-alpha*$B$1))/alpha*Intermediates!J148+L148)/$B$1)-1</f>
        <v>-2.0400955445230018E-3</v>
      </c>
      <c r="O148" s="60">
        <f>VLOOKUP((A148+1)&amp;"_"&amp;B148,scenarios!A:Q,8,0)/100</f>
        <v>0</v>
      </c>
      <c r="P148" s="55">
        <f>VLOOKUP((A148+TT_Scen/2+1)&amp;"_"&amp;B148,scenarios!A:Q,8,0)/100</f>
        <v>0</v>
      </c>
      <c r="Q148" s="37">
        <f t="shared" si="11"/>
        <v>3.6065404163227566E-2</v>
      </c>
    </row>
    <row r="149" spans="1:17" x14ac:dyDescent="0.25">
      <c r="A149" s="21">
        <f t="shared" si="8"/>
        <v>4</v>
      </c>
      <c r="B149" s="22">
        <v>140</v>
      </c>
      <c r="D149" s="66">
        <f>YC!F142</f>
        <v>4.433754627E-2</v>
      </c>
      <c r="E149" s="34">
        <f t="shared" si="9"/>
        <v>1.2053921399999973E-2</v>
      </c>
      <c r="F149" s="66">
        <f>E149+$B$2*$B$2/delta*Intermediates!J149-$B$2/delta*Intermediates!F149</f>
        <v>3.57154696162965E-2</v>
      </c>
      <c r="G149" s="46">
        <f>E149+$B$2*$B$2/delta*Intermediates!J149-$B$2/delta*Intermediates!G149</f>
        <v>-2.8676932013248363E-3</v>
      </c>
      <c r="H149" s="60">
        <f>VLOOKUP((A149+1)&amp;"_"&amp;B149,scenarios!A:F,4,0)/100</f>
        <v>3.5714999999999997E-2</v>
      </c>
      <c r="I149" s="55">
        <f>VLOOKUP((A149+TT_Scen/2+1)&amp;"_"&amp;B149,scenarios!A:F,4,0)/100</f>
        <v>-2.8677000000000004E-3</v>
      </c>
      <c r="J149" s="37">
        <f t="shared" si="10"/>
        <v>4.7641497166696009E-7</v>
      </c>
      <c r="K149" s="8"/>
      <c r="L149" s="72">
        <f>LN(VLOOKUP((B149+12*$B$1)/12,YC!A:E,5,0)/VLOOKUP(B149/12,YC!A:E,5,0))</f>
        <v>-2.1724447142611871E-2</v>
      </c>
      <c r="M149" s="66">
        <f>EXP(-((1-EXP(-alpha*$B$1))/alpha*Intermediates!F149-(1-EXP(-alpha*$B$1))/alpha*(1-EXP(-alpha*$B$1))/alpha*Intermediates!J149+L149)/$B$1)-1</f>
        <v>3.4905545952335304E-2</v>
      </c>
      <c r="N149" s="46">
        <f>EXP(-((1-EXP(-alpha*$B$1))/alpha*Intermediates!G149-(1-EXP(-alpha*$B$1))/alpha*(1-EXP(-alpha*$B$1))/alpha*Intermediates!J149+L149)/$B$1)-1</f>
        <v>-2.8278476847517497E-3</v>
      </c>
      <c r="O149" s="60">
        <f>VLOOKUP((A149+1)&amp;"_"&amp;B149,scenarios!A:Q,8,0)/100</f>
        <v>0</v>
      </c>
      <c r="P149" s="55">
        <f>VLOOKUP((A149+TT_Scen/2+1)&amp;"_"&amp;B149,scenarios!A:Q,8,0)/100</f>
        <v>0</v>
      </c>
      <c r="Q149" s="37">
        <f t="shared" si="11"/>
        <v>3.7733393637087054E-2</v>
      </c>
    </row>
    <row r="150" spans="1:17" x14ac:dyDescent="0.25">
      <c r="A150" s="21">
        <f t="shared" si="8"/>
        <v>4</v>
      </c>
      <c r="B150" s="22">
        <v>141</v>
      </c>
      <c r="D150" s="66">
        <f>YC!F143</f>
        <v>4.5342039719999998E-2</v>
      </c>
      <c r="E150" s="34">
        <f t="shared" si="9"/>
        <v>1.1915722200000006E-2</v>
      </c>
      <c r="F150" s="66">
        <f>E150+$B$2*$B$2/delta*Intermediates!J150-$B$2/delta*Intermediates!F150</f>
        <v>3.6105335570352427E-2</v>
      </c>
      <c r="G150" s="46">
        <f>E150+$B$2*$B$2/delta*Intermediates!J150-$B$2/delta*Intermediates!G150</f>
        <v>-3.4363019033564011E-3</v>
      </c>
      <c r="H150" s="60">
        <f>VLOOKUP((A150+1)&amp;"_"&amp;B150,scenarios!A:F,4,0)/100</f>
        <v>3.6104999999999998E-2</v>
      </c>
      <c r="I150" s="55">
        <f>VLOOKUP((A150+TT_Scen/2+1)&amp;"_"&amp;B150,scenarios!A:F,4,0)/100</f>
        <v>-3.4362999999999998E-3</v>
      </c>
      <c r="J150" s="37">
        <f t="shared" si="10"/>
        <v>3.3747370883040195E-7</v>
      </c>
      <c r="K150" s="8"/>
      <c r="L150" s="72">
        <f>LN(VLOOKUP((B150+12*$B$1)/12,YC!A:E,5,0)/VLOOKUP(B150/12,YC!A:E,5,0))</f>
        <v>-2.1707526561932377E-2</v>
      </c>
      <c r="M150" s="66">
        <f>EXP(-((1-EXP(-alpha*$B$1))/alpha*Intermediates!F150-(1-EXP(-alpha*$B$1))/alpha*(1-EXP(-alpha*$B$1))/alpha*Intermediates!J150+L150)/$B$1)-1</f>
        <v>3.5425992891823466E-2</v>
      </c>
      <c r="N150" s="46">
        <f>EXP(-((1-EXP(-alpha*$B$1))/alpha*Intermediates!G150-(1-EXP(-alpha*$B$1))/alpha*(1-EXP(-alpha*$B$1))/alpha*Intermediates!J150+L150)/$B$1)-1</f>
        <v>-3.2464795824568293E-3</v>
      </c>
      <c r="O150" s="60">
        <f>VLOOKUP((A150+1)&amp;"_"&amp;B150,scenarios!A:Q,8,0)/100</f>
        <v>0</v>
      </c>
      <c r="P150" s="55">
        <f>VLOOKUP((A150+TT_Scen/2+1)&amp;"_"&amp;B150,scenarios!A:Q,8,0)/100</f>
        <v>0</v>
      </c>
      <c r="Q150" s="37">
        <f t="shared" si="11"/>
        <v>3.8672472474280295E-2</v>
      </c>
    </row>
    <row r="151" spans="1:17" x14ac:dyDescent="0.25">
      <c r="A151" s="21">
        <f t="shared" si="8"/>
        <v>4</v>
      </c>
      <c r="B151" s="22">
        <v>142</v>
      </c>
      <c r="D151" s="66">
        <f>YC!F144</f>
        <v>4.6335016569999998E-2</v>
      </c>
      <c r="E151" s="34">
        <f t="shared" si="9"/>
        <v>1.1725466399999995E-2</v>
      </c>
      <c r="F151" s="66">
        <f>E151+$B$2*$B$2/delta*Intermediates!J151-$B$2/delta*Intermediates!F151</f>
        <v>3.9847478585081676E-2</v>
      </c>
      <c r="G151" s="46">
        <f>E151+$B$2*$B$2/delta*Intermediates!J151-$B$2/delta*Intermediates!G151</f>
        <v>-7.4610860079856994E-3</v>
      </c>
      <c r="H151" s="60">
        <f>VLOOKUP((A151+1)&amp;"_"&amp;B151,scenarios!A:F,4,0)/100</f>
        <v>3.9847E-2</v>
      </c>
      <c r="I151" s="55">
        <f>VLOOKUP((A151+TT_Scen/2+1)&amp;"_"&amp;B151,scenarios!A:F,4,0)/100</f>
        <v>-7.4611000000000009E-3</v>
      </c>
      <c r="J151" s="37">
        <f t="shared" si="10"/>
        <v>4.9257709597728266E-7</v>
      </c>
      <c r="K151" s="8"/>
      <c r="L151" s="72">
        <f>LN(VLOOKUP((B151+12*$B$1)/12,YC!A:E,5,0)/VLOOKUP(B151/12,YC!A:E,5,0))</f>
        <v>-2.171626496176246E-2</v>
      </c>
      <c r="M151" s="66">
        <f>EXP(-((1-EXP(-alpha*$B$1))/alpha*Intermediates!F151-(1-EXP(-alpha*$B$1))/alpha*(1-EXP(-alpha*$B$1))/alpha*Intermediates!J151+L151)/$B$1)-1</f>
        <v>3.9360564754401972E-2</v>
      </c>
      <c r="N151" s="46">
        <f>EXP(-((1-EXP(-alpha*$B$1))/alpha*Intermediates!G151-(1-EXP(-alpha*$B$1))/alpha*(1-EXP(-alpha*$B$1))/alpha*Intermediates!J151+L151)/$B$1)-1</f>
        <v>-6.9118296002692592E-3</v>
      </c>
      <c r="O151" s="60">
        <f>VLOOKUP((A151+1)&amp;"_"&amp;B151,scenarios!A:Q,8,0)/100</f>
        <v>0</v>
      </c>
      <c r="P151" s="55">
        <f>VLOOKUP((A151+TT_Scen/2+1)&amp;"_"&amp;B151,scenarios!A:Q,8,0)/100</f>
        <v>0</v>
      </c>
      <c r="Q151" s="37">
        <f t="shared" si="11"/>
        <v>4.6272394354671231E-2</v>
      </c>
    </row>
    <row r="152" spans="1:17" x14ac:dyDescent="0.25">
      <c r="A152" s="21">
        <f t="shared" si="8"/>
        <v>4</v>
      </c>
      <c r="B152" s="22">
        <v>143</v>
      </c>
      <c r="D152" s="66">
        <f>YC!F145</f>
        <v>4.7312138769999998E-2</v>
      </c>
      <c r="E152" s="34">
        <f t="shared" si="9"/>
        <v>1.1481856800000023E-2</v>
      </c>
      <c r="F152" s="66">
        <f>E152+$B$2*$B$2/delta*Intermediates!J152-$B$2/delta*Intermediates!F152</f>
        <v>3.7373966399190162E-2</v>
      </c>
      <c r="G152" s="46">
        <f>E152+$B$2*$B$2/delta*Intermediates!J152-$B$2/delta*Intermediates!G152</f>
        <v>-5.3767119558499263E-3</v>
      </c>
      <c r="H152" s="60">
        <f>VLOOKUP((A152+1)&amp;"_"&amp;B152,scenarios!A:F,4,0)/100</f>
        <v>3.7373999999999998E-2</v>
      </c>
      <c r="I152" s="55">
        <f>VLOOKUP((A152+TT_Scen/2+1)&amp;"_"&amp;B152,scenarios!A:F,4,0)/100</f>
        <v>-5.3766999999999999E-3</v>
      </c>
      <c r="J152" s="37">
        <f t="shared" si="10"/>
        <v>4.555665976228862E-8</v>
      </c>
      <c r="K152" s="8"/>
      <c r="L152" s="72">
        <f>LN(VLOOKUP((B152+12*$B$1)/12,YC!A:E,5,0)/VLOOKUP(B152/12,YC!A:E,5,0))</f>
        <v>-2.1754974796940343E-2</v>
      </c>
      <c r="M152" s="66">
        <f>EXP(-((1-EXP(-alpha*$B$1))/alpha*Intermediates!F152-(1-EXP(-alpha*$B$1))/alpha*(1-EXP(-alpha*$B$1))/alpha*Intermediates!J152+L152)/$B$1)-1</f>
        <v>3.715488131366329E-2</v>
      </c>
      <c r="N152" s="46">
        <f>EXP(-((1-EXP(-alpha*$B$1))/alpha*Intermediates!G152-(1-EXP(-alpha*$B$1))/alpha*(1-EXP(-alpha*$B$1))/alpha*Intermediates!J152+L152)/$B$1)-1</f>
        <v>-4.6616951075146851E-3</v>
      </c>
      <c r="O152" s="60">
        <f>VLOOKUP((A152+1)&amp;"_"&amp;B152,scenarios!A:Q,8,0)/100</f>
        <v>0</v>
      </c>
      <c r="P152" s="55">
        <f>VLOOKUP((A152+TT_Scen/2+1)&amp;"_"&amp;B152,scenarios!A:Q,8,0)/100</f>
        <v>0</v>
      </c>
      <c r="Q152" s="37">
        <f t="shared" si="11"/>
        <v>4.1816576421177976E-2</v>
      </c>
    </row>
    <row r="153" spans="1:17" x14ac:dyDescent="0.25">
      <c r="A153" s="21">
        <f t="shared" si="8"/>
        <v>4</v>
      </c>
      <c r="B153" s="22">
        <v>144</v>
      </c>
      <c r="D153" s="66">
        <f>YC!F146</f>
        <v>4.826896017E-2</v>
      </c>
      <c r="E153" s="34">
        <f t="shared" si="9"/>
        <v>1.1198248319999965E-2</v>
      </c>
      <c r="F153" s="66">
        <f>E153+$B$2*$B$2/delta*Intermediates!J153-$B$2/delta*Intermediates!F153</f>
        <v>4.0707770278179095E-2</v>
      </c>
      <c r="G153" s="46">
        <f>E153+$B$2*$B$2/delta*Intermediates!J153-$B$2/delta*Intermediates!G153</f>
        <v>-9.1794454362327561E-3</v>
      </c>
      <c r="H153" s="60">
        <f>VLOOKUP((A153+1)&amp;"_"&amp;B153,scenarios!A:F,4,0)/100</f>
        <v>4.0708000000000001E-2</v>
      </c>
      <c r="I153" s="55">
        <f>VLOOKUP((A153+TT_Scen/2+1)&amp;"_"&amp;B153,scenarios!A:F,4,0)/100</f>
        <v>-9.179399999999999E-3</v>
      </c>
      <c r="J153" s="37">
        <f t="shared" si="10"/>
        <v>2.7515805366314094E-7</v>
      </c>
      <c r="K153" s="8"/>
      <c r="L153" s="72">
        <f>LN(VLOOKUP((B153+12*$B$1)/12,YC!A:E,5,0)/VLOOKUP(B153/12,YC!A:E,5,0))</f>
        <v>-2.1828073154537456E-2</v>
      </c>
      <c r="M153" s="66">
        <f>EXP(-((1-EXP(-alpha*$B$1))/alpha*Intermediates!F153-(1-EXP(-alpha*$B$1))/alpha*(1-EXP(-alpha*$B$1))/alpha*Intermediates!J153+L153)/$B$1)-1</f>
        <v>4.0813841677389329E-2</v>
      </c>
      <c r="N153" s="46">
        <f>EXP(-((1-EXP(-alpha*$B$1))/alpha*Intermediates!G153-(1-EXP(-alpha*$B$1))/alpha*(1-EXP(-alpha*$B$1))/alpha*Intermediates!J153+L153)/$B$1)-1</f>
        <v>-7.9888147789877184E-3</v>
      </c>
      <c r="O153" s="60">
        <f>VLOOKUP((A153+1)&amp;"_"&amp;B153,scenarios!A:Q,8,0)/100</f>
        <v>0</v>
      </c>
      <c r="P153" s="55">
        <f>VLOOKUP((A153+TT_Scen/2+1)&amp;"_"&amp;B153,scenarios!A:Q,8,0)/100</f>
        <v>0</v>
      </c>
      <c r="Q153" s="37">
        <f t="shared" si="11"/>
        <v>4.8802656456377047E-2</v>
      </c>
    </row>
    <row r="154" spans="1:17" x14ac:dyDescent="0.25">
      <c r="A154" s="21">
        <f t="shared" si="8"/>
        <v>4</v>
      </c>
      <c r="B154" s="22">
        <v>145</v>
      </c>
      <c r="D154" s="66">
        <f>YC!F147</f>
        <v>4.9202147529999997E-2</v>
      </c>
      <c r="E154" s="34">
        <f t="shared" si="9"/>
        <v>1.0932754560000008E-2</v>
      </c>
      <c r="F154" s="66">
        <f>E154+$B$2*$B$2/delta*Intermediates!J154-$B$2/delta*Intermediates!F154</f>
        <v>3.5251858220705243E-2</v>
      </c>
      <c r="G154" s="46">
        <f>E154+$B$2*$B$2/delta*Intermediates!J154-$B$2/delta*Intermediates!G154</f>
        <v>-4.1560314737088735E-3</v>
      </c>
      <c r="H154" s="60">
        <f>VLOOKUP((A154+1)&amp;"_"&amp;B154,scenarios!A:F,4,0)/100</f>
        <v>3.5251999999999999E-2</v>
      </c>
      <c r="I154" s="55">
        <f>VLOOKUP((A154+TT_Scen/2+1)&amp;"_"&amp;B154,scenarios!A:F,4,0)/100</f>
        <v>-4.156E-3</v>
      </c>
      <c r="J154" s="37">
        <f t="shared" si="10"/>
        <v>1.7325300362934504E-7</v>
      </c>
      <c r="K154" s="8"/>
      <c r="L154" s="72">
        <f>LN(VLOOKUP((B154+12*$B$1)/12,YC!A:E,5,0)/VLOOKUP(B154/12,YC!A:E,5,0))</f>
        <v>-2.1938326095076309E-2</v>
      </c>
      <c r="M154" s="66">
        <f>EXP(-((1-EXP(-alpha*$B$1))/alpha*Intermediates!F154-(1-EXP(-alpha*$B$1))/alpha*(1-EXP(-alpha*$B$1))/alpha*Intermediates!J154+L154)/$B$1)-1</f>
        <v>3.5686338987295674E-2</v>
      </c>
      <c r="N154" s="46">
        <f>EXP(-((1-EXP(-alpha*$B$1))/alpha*Intermediates!G154-(1-EXP(-alpha*$B$1))/alpha*(1-EXP(-alpha*$B$1))/alpha*Intermediates!J154+L154)/$B$1)-1</f>
        <v>-2.86748262658576E-3</v>
      </c>
      <c r="O154" s="60">
        <f>VLOOKUP((A154+1)&amp;"_"&amp;B154,scenarios!A:Q,8,0)/100</f>
        <v>0</v>
      </c>
      <c r="P154" s="55">
        <f>VLOOKUP((A154+TT_Scen/2+1)&amp;"_"&amp;B154,scenarios!A:Q,8,0)/100</f>
        <v>0</v>
      </c>
      <c r="Q154" s="37">
        <f t="shared" si="11"/>
        <v>3.8553821613881434E-2</v>
      </c>
    </row>
    <row r="155" spans="1:17" x14ac:dyDescent="0.25">
      <c r="A155" s="21">
        <f t="shared" si="8"/>
        <v>4</v>
      </c>
      <c r="B155" s="22">
        <v>146</v>
      </c>
      <c r="D155" s="66">
        <f>YC!F148</f>
        <v>5.0113210409999998E-2</v>
      </c>
      <c r="E155" s="34">
        <f t="shared" si="9"/>
        <v>1.0700936999999994E-2</v>
      </c>
      <c r="F155" s="66">
        <f>E155+$B$2*$B$2/delta*Intermediates!J155-$B$2/delta*Intermediates!F155</f>
        <v>3.9941238745613367E-2</v>
      </c>
      <c r="G155" s="46">
        <f>E155+$B$2*$B$2/delta*Intermediates!J155-$B$2/delta*Intermediates!G155</f>
        <v>-9.2103598154610333E-3</v>
      </c>
      <c r="H155" s="60">
        <f>VLOOKUP((A155+1)&amp;"_"&amp;B155,scenarios!A:F,4,0)/100</f>
        <v>3.9940999999999997E-2</v>
      </c>
      <c r="I155" s="55">
        <f>VLOOKUP((A155+TT_Scen/2+1)&amp;"_"&amp;B155,scenarios!A:F,4,0)/100</f>
        <v>-9.2104000000000005E-3</v>
      </c>
      <c r="J155" s="37">
        <f t="shared" si="10"/>
        <v>2.7893015233648732E-7</v>
      </c>
      <c r="K155" s="8"/>
      <c r="L155" s="72">
        <f>LN(VLOOKUP((B155+12*$B$1)/12,YC!A:E,5,0)/VLOOKUP(B155/12,YC!A:E,5,0))</f>
        <v>-2.208149040623204E-2</v>
      </c>
      <c r="M155" s="66">
        <f>EXP(-((1-EXP(-alpha*$B$1))/alpha*Intermediates!F155-(1-EXP(-alpha*$B$1))/alpha*(1-EXP(-alpha*$B$1))/alpha*Intermediates!J155+L155)/$B$1)-1</f>
        <v>4.068181840052798E-2</v>
      </c>
      <c r="N155" s="46">
        <f>EXP(-((1-EXP(-alpha*$B$1))/alpha*Intermediates!G155-(1-EXP(-alpha*$B$1))/alpha*(1-EXP(-alpha*$B$1))/alpha*Intermediates!J155+L155)/$B$1)-1</f>
        <v>-7.4120045761298936E-3</v>
      </c>
      <c r="O155" s="60">
        <f>VLOOKUP((A155+1)&amp;"_"&amp;B155,scenarios!A:Q,8,0)/100</f>
        <v>0</v>
      </c>
      <c r="P155" s="55">
        <f>VLOOKUP((A155+TT_Scen/2+1)&amp;"_"&amp;B155,scenarios!A:Q,8,0)/100</f>
        <v>0</v>
      </c>
      <c r="Q155" s="37">
        <f t="shared" si="11"/>
        <v>4.8093822976657874E-2</v>
      </c>
    </row>
    <row r="156" spans="1:17" x14ac:dyDescent="0.25">
      <c r="A156" s="21">
        <f t="shared" si="8"/>
        <v>4</v>
      </c>
      <c r="B156" s="22">
        <v>147</v>
      </c>
      <c r="D156" s="66">
        <f>YC!F149</f>
        <v>5.1004955159999997E-2</v>
      </c>
      <c r="E156" s="34">
        <f t="shared" si="9"/>
        <v>1.0503905760000015E-2</v>
      </c>
      <c r="F156" s="66">
        <f>E156+$B$2*$B$2/delta*Intermediates!J156-$B$2/delta*Intermediates!F156</f>
        <v>4.4792601184073591E-2</v>
      </c>
      <c r="G156" s="46">
        <f>E156+$B$2*$B$2/delta*Intermediates!J156-$B$2/delta*Intermediates!G156</f>
        <v>-1.4356903703697577E-2</v>
      </c>
      <c r="H156" s="60">
        <f>VLOOKUP((A156+1)&amp;"_"&amp;B156,scenarios!A:F,4,0)/100</f>
        <v>4.4792999999999999E-2</v>
      </c>
      <c r="I156" s="55">
        <f>VLOOKUP((A156+TT_Scen/2+1)&amp;"_"&amp;B156,scenarios!A:F,4,0)/100</f>
        <v>-1.4357E-2</v>
      </c>
      <c r="J156" s="37">
        <f t="shared" si="10"/>
        <v>4.9511222883179273E-7</v>
      </c>
      <c r="K156" s="8"/>
      <c r="L156" s="72">
        <f>LN(VLOOKUP((B156+12*$B$1)/12,YC!A:E,5,0)/VLOOKUP(B156/12,YC!A:E,5,0))</f>
        <v>-2.2251419193064132E-2</v>
      </c>
      <c r="M156" s="66">
        <f>EXP(-((1-EXP(-alpha*$B$1))/alpha*Intermediates!F156-(1-EXP(-alpha*$B$1))/alpha*(1-EXP(-alpha*$B$1))/alpha*Intermediates!J156+L156)/$B$1)-1</f>
        <v>4.5843417353027993E-2</v>
      </c>
      <c r="N156" s="46">
        <f>EXP(-((1-EXP(-alpha*$B$1))/alpha*Intermediates!G156-(1-EXP(-alpha*$B$1))/alpha*(1-EXP(-alpha*$B$1))/alpha*Intermediates!J156+L156)/$B$1)-1</f>
        <v>-1.2043403293521049E-2</v>
      </c>
      <c r="O156" s="60">
        <f>VLOOKUP((A156+1)&amp;"_"&amp;B156,scenarios!A:Q,8,0)/100</f>
        <v>0</v>
      </c>
      <c r="P156" s="55">
        <f>VLOOKUP((A156+TT_Scen/2+1)&amp;"_"&amp;B156,scenarios!A:Q,8,0)/100</f>
        <v>0</v>
      </c>
      <c r="Q156" s="37">
        <f t="shared" si="11"/>
        <v>5.7886820646549042E-2</v>
      </c>
    </row>
    <row r="157" spans="1:17" x14ac:dyDescent="0.25">
      <c r="A157" s="21">
        <f t="shared" si="8"/>
        <v>4</v>
      </c>
      <c r="B157" s="22">
        <v>148</v>
      </c>
      <c r="D157" s="66">
        <f>YC!F150</f>
        <v>5.1880280639999998E-2</v>
      </c>
      <c r="E157" s="34">
        <f t="shared" si="9"/>
        <v>1.0342772040000003E-2</v>
      </c>
      <c r="F157" s="66">
        <f>E157+$B$2*$B$2/delta*Intermediates!J157-$B$2/delta*Intermediates!F157</f>
        <v>4.4039674860578158E-2</v>
      </c>
      <c r="G157" s="46">
        <f>E157+$B$2*$B$2/delta*Intermediates!J157-$B$2/delta*Intermediates!G157</f>
        <v>-1.382717417692934E-2</v>
      </c>
      <c r="H157" s="60">
        <f>VLOOKUP((A157+1)&amp;"_"&amp;B157,scenarios!A:F,4,0)/100</f>
        <v>4.4039999999999996E-2</v>
      </c>
      <c r="I157" s="55">
        <f>VLOOKUP((A157+TT_Scen/2+1)&amp;"_"&amp;B157,scenarios!A:F,4,0)/100</f>
        <v>-1.3827000000000001E-2</v>
      </c>
      <c r="J157" s="37">
        <f t="shared" si="10"/>
        <v>4.993163511771842E-7</v>
      </c>
      <c r="K157" s="8"/>
      <c r="L157" s="72">
        <f>LN(VLOOKUP((B157+12*$B$1)/12,YC!A:E,5,0)/VLOOKUP(B157/12,YC!A:E,5,0))</f>
        <v>-2.2441794010982424E-2</v>
      </c>
      <c r="M157" s="66">
        <f>EXP(-((1-EXP(-alpha*$B$1))/alpha*Intermediates!F157-(1-EXP(-alpha*$B$1))/alpha*(1-EXP(-alpha*$B$1))/alpha*Intermediates!J157+L157)/$B$1)-1</f>
        <v>4.5350160958472552E-2</v>
      </c>
      <c r="N157" s="46">
        <f>EXP(-((1-EXP(-alpha*$B$1))/alpha*Intermediates!G157-(1-EXP(-alpha*$B$1))/alpha*(1-EXP(-alpha*$B$1))/alpha*Intermediates!J157+L157)/$B$1)-1</f>
        <v>-1.1289304570714087E-2</v>
      </c>
      <c r="O157" s="60">
        <f>VLOOKUP((A157+1)&amp;"_"&amp;B157,scenarios!A:Q,8,0)/100</f>
        <v>0</v>
      </c>
      <c r="P157" s="55">
        <f>VLOOKUP((A157+TT_Scen/2+1)&amp;"_"&amp;B157,scenarios!A:Q,8,0)/100</f>
        <v>0</v>
      </c>
      <c r="Q157" s="37">
        <f t="shared" si="11"/>
        <v>5.6639465529186639E-2</v>
      </c>
    </row>
    <row r="158" spans="1:17" x14ac:dyDescent="0.25">
      <c r="A158" s="21">
        <f t="shared" si="8"/>
        <v>4</v>
      </c>
      <c r="B158" s="22">
        <v>149</v>
      </c>
      <c r="D158" s="66">
        <f>YC!F151</f>
        <v>5.2742178309999999E-2</v>
      </c>
      <c r="E158" s="34">
        <f t="shared" si="9"/>
        <v>1.0218646800000036E-2</v>
      </c>
      <c r="F158" s="66">
        <f>E158+$B$2*$B$2/delta*Intermediates!J158-$B$2/delta*Intermediates!F158</f>
        <v>4.564126117379922E-2</v>
      </c>
      <c r="G158" s="46">
        <f>E158+$B$2*$B$2/delta*Intermediates!J158-$B$2/delta*Intermediates!G158</f>
        <v>-1.5577754791104228E-2</v>
      </c>
      <c r="H158" s="60">
        <f>VLOOKUP((A158+1)&amp;"_"&amp;B158,scenarios!A:F,4,0)/100</f>
        <v>4.5641000000000001E-2</v>
      </c>
      <c r="I158" s="55">
        <f>VLOOKUP((A158+TT_Scen/2+1)&amp;"_"&amp;B158,scenarios!A:F,4,0)/100</f>
        <v>-1.5578000000000002E-2</v>
      </c>
      <c r="J158" s="37">
        <f t="shared" si="10"/>
        <v>5.0638269499282684E-7</v>
      </c>
      <c r="K158" s="8"/>
      <c r="L158" s="72">
        <f>LN(VLOOKUP((B158+12*$B$1)/12,YC!A:E,5,0)/VLOOKUP(B158/12,YC!A:E,5,0))</f>
        <v>-2.2646124841774785E-2</v>
      </c>
      <c r="M158" s="66">
        <f>EXP(-((1-EXP(-alpha*$B$1))/alpha*Intermediates!F158-(1-EXP(-alpha*$B$1))/alpha*(1-EXP(-alpha*$B$1))/alpha*Intermediates!J158+L158)/$B$1)-1</f>
        <v>4.7198042567897946E-2</v>
      </c>
      <c r="N158" s="46">
        <f>EXP(-((1-EXP(-alpha*$B$1))/alpha*Intermediates!G158-(1-EXP(-alpha*$B$1))/alpha*(1-EXP(-alpha*$B$1))/alpha*Intermediates!J158+L158)/$B$1)-1</f>
        <v>-1.273256165096226E-2</v>
      </c>
      <c r="O158" s="60">
        <f>VLOOKUP((A158+1)&amp;"_"&amp;B158,scenarios!A:Q,8,0)/100</f>
        <v>0</v>
      </c>
      <c r="P158" s="55">
        <f>VLOOKUP((A158+TT_Scen/2+1)&amp;"_"&amp;B158,scenarios!A:Q,8,0)/100</f>
        <v>0</v>
      </c>
      <c r="Q158" s="37">
        <f t="shared" si="11"/>
        <v>5.9930604218860206E-2</v>
      </c>
    </row>
    <row r="159" spans="1:17" x14ac:dyDescent="0.25">
      <c r="A159" s="21">
        <f t="shared" si="8"/>
        <v>4</v>
      </c>
      <c r="B159" s="22">
        <v>150</v>
      </c>
      <c r="D159" s="66">
        <f>YC!F152</f>
        <v>5.3593732210000002E-2</v>
      </c>
      <c r="E159" s="34">
        <f t="shared" si="9"/>
        <v>1.0132759799999946E-2</v>
      </c>
      <c r="F159" s="66">
        <f>E159+$B$2*$B$2/delta*Intermediates!J159-$B$2/delta*Intermediates!F159</f>
        <v>4.3475468134785117E-2</v>
      </c>
      <c r="G159" s="46">
        <f>E159+$B$2*$B$2/delta*Intermediates!J159-$B$2/delta*Intermediates!G159</f>
        <v>-1.3484298078079717E-2</v>
      </c>
      <c r="H159" s="60">
        <f>VLOOKUP((A159+1)&amp;"_"&amp;B159,scenarios!A:F,4,0)/100</f>
        <v>4.3475E-2</v>
      </c>
      <c r="I159" s="55">
        <f>VLOOKUP((A159+TT_Scen/2+1)&amp;"_"&amp;B159,scenarios!A:F,4,0)/100</f>
        <v>-1.3484000000000001E-2</v>
      </c>
      <c r="J159" s="37">
        <f t="shared" si="10"/>
        <v>7.6621286483266604E-7</v>
      </c>
      <c r="K159" s="8"/>
      <c r="L159" s="72">
        <f>LN(VLOOKUP((B159+12*$B$1)/12,YC!A:E,5,0)/VLOOKUP(B159/12,YC!A:E,5,0))</f>
        <v>-2.2857750461402027E-2</v>
      </c>
      <c r="M159" s="66">
        <f>EXP(-((1-EXP(-alpha*$B$1))/alpha*Intermediates!F159-(1-EXP(-alpha*$B$1))/alpha*(1-EXP(-alpha*$B$1))/alpha*Intermediates!J159+L159)/$B$1)-1</f>
        <v>4.521685346300397E-2</v>
      </c>
      <c r="N159" s="46">
        <f>EXP(-((1-EXP(-alpha*$B$1))/alpha*Intermediates!G159-(1-EXP(-alpha*$B$1))/alpha*(1-EXP(-alpha*$B$1))/alpha*Intermediates!J159+L159)/$B$1)-1</f>
        <v>-1.0551778358503627E-2</v>
      </c>
      <c r="O159" s="60">
        <f>VLOOKUP((A159+1)&amp;"_"&amp;B159,scenarios!A:Q,8,0)/100</f>
        <v>0</v>
      </c>
      <c r="P159" s="55">
        <f>VLOOKUP((A159+TT_Scen/2+1)&amp;"_"&amp;B159,scenarios!A:Q,8,0)/100</f>
        <v>0</v>
      </c>
      <c r="Q159" s="37">
        <f t="shared" si="11"/>
        <v>5.5768631821507597E-2</v>
      </c>
    </row>
    <row r="160" spans="1:17" x14ac:dyDescent="0.25">
      <c r="A160" s="21">
        <f t="shared" si="8"/>
        <v>4</v>
      </c>
      <c r="B160" s="22">
        <v>151</v>
      </c>
      <c r="D160" s="66">
        <f>YC!F153</f>
        <v>5.4438128859999997E-2</v>
      </c>
      <c r="E160" s="34">
        <f t="shared" si="9"/>
        <v>1.008669900000006E-2</v>
      </c>
      <c r="F160" s="66">
        <f>E160+$B$2*$B$2/delta*Intermediates!J160-$B$2/delta*Intermediates!F160</f>
        <v>3.6070578710240143E-2</v>
      </c>
      <c r="G160" s="46">
        <f>E160+$B$2*$B$2/delta*Intermediates!J160-$B$2/delta*Intermediates!G160</f>
        <v>-6.0719150891746527E-3</v>
      </c>
      <c r="H160" s="60">
        <f>VLOOKUP((A160+1)&amp;"_"&amp;B160,scenarios!A:F,4,0)/100</f>
        <v>3.6070999999999999E-2</v>
      </c>
      <c r="I160" s="55">
        <f>VLOOKUP((A160+TT_Scen/2+1)&amp;"_"&amp;B160,scenarios!A:F,4,0)/100</f>
        <v>-6.0718999999999999E-3</v>
      </c>
      <c r="J160" s="37">
        <f t="shared" si="10"/>
        <v>4.3637893450826359E-7</v>
      </c>
      <c r="K160" s="8"/>
      <c r="L160" s="72">
        <f>LN(VLOOKUP((B160+12*$B$1)/12,YC!A:E,5,0)/VLOOKUP(B160/12,YC!A:E,5,0))</f>
        <v>-2.3069817582244717E-2</v>
      </c>
      <c r="M160" s="66">
        <f>EXP(-((1-EXP(-alpha*$B$1))/alpha*Intermediates!F160-(1-EXP(-alpha*$B$1))/alpha*(1-EXP(-alpha*$B$1))/alpha*Intermediates!J160+L160)/$B$1)-1</f>
        <v>3.7951592962524927E-2</v>
      </c>
      <c r="N160" s="46">
        <f>EXP(-((1-EXP(-alpha*$B$1))/alpha*Intermediates!G160-(1-EXP(-alpha*$B$1))/alpha*(1-EXP(-alpha*$B$1))/alpha*Intermediates!J160+L160)/$B$1)-1</f>
        <v>-3.3137487616908823E-3</v>
      </c>
      <c r="O160" s="60">
        <f>VLOOKUP((A160+1)&amp;"_"&amp;B160,scenarios!A:Q,8,0)/100</f>
        <v>0</v>
      </c>
      <c r="P160" s="55">
        <f>VLOOKUP((A160+TT_Scen/2+1)&amp;"_"&amp;B160,scenarios!A:Q,8,0)/100</f>
        <v>0</v>
      </c>
      <c r="Q160" s="37">
        <f t="shared" si="11"/>
        <v>4.1265341724215809E-2</v>
      </c>
    </row>
    <row r="161" spans="1:17" x14ac:dyDescent="0.25">
      <c r="A161" s="21">
        <f t="shared" si="8"/>
        <v>4</v>
      </c>
      <c r="B161" s="22">
        <v>152</v>
      </c>
      <c r="D161" s="66">
        <f>YC!F154</f>
        <v>5.5278687110000002E-2</v>
      </c>
      <c r="E161" s="34">
        <f t="shared" si="9"/>
        <v>1.0081711559999984E-2</v>
      </c>
      <c r="F161" s="66">
        <f>E161+$B$2*$B$2/delta*Intermediates!J161-$B$2/delta*Intermediates!F161</f>
        <v>3.4596846101726565E-2</v>
      </c>
      <c r="G161" s="46">
        <f>E161+$B$2*$B$2/delta*Intermediates!J161-$B$2/delta*Intermediates!G161</f>
        <v>-4.5083686746452498E-3</v>
      </c>
      <c r="H161" s="60">
        <f>VLOOKUP((A161+1)&amp;"_"&amp;B161,scenarios!A:F,4,0)/100</f>
        <v>3.4597000000000003E-2</v>
      </c>
      <c r="I161" s="55">
        <f>VLOOKUP((A161+TT_Scen/2+1)&amp;"_"&amp;B161,scenarios!A:F,4,0)/100</f>
        <v>-4.5084000000000001E-3</v>
      </c>
      <c r="J161" s="37">
        <f t="shared" si="10"/>
        <v>1.8522362818778476E-7</v>
      </c>
      <c r="K161" s="8"/>
      <c r="L161" s="72">
        <f>LN(VLOOKUP((B161+12*$B$1)/12,YC!A:E,5,0)/VLOOKUP(B161/12,YC!A:E,5,0))</f>
        <v>-2.3275219508715101E-2</v>
      </c>
      <c r="M161" s="66">
        <f>EXP(-((1-EXP(-alpha*$B$1))/alpha*Intermediates!F161-(1-EXP(-alpha*$B$1))/alpha*(1-EXP(-alpha*$B$1))/alpha*Intermediates!J161+L161)/$B$1)-1</f>
        <v>3.6594319301301637E-2</v>
      </c>
      <c r="N161" s="46">
        <f>EXP(-((1-EXP(-alpha*$B$1))/alpha*Intermediates!G161-(1-EXP(-alpha*$B$1))/alpha*(1-EXP(-alpha*$B$1))/alpha*Intermediates!J161+L161)/$B$1)-1</f>
        <v>-1.7024711520974289E-3</v>
      </c>
      <c r="O161" s="60">
        <f>VLOOKUP((A161+1)&amp;"_"&amp;B161,scenarios!A:Q,8,0)/100</f>
        <v>0</v>
      </c>
      <c r="P161" s="55">
        <f>VLOOKUP((A161+TT_Scen/2+1)&amp;"_"&amp;B161,scenarios!A:Q,8,0)/100</f>
        <v>0</v>
      </c>
      <c r="Q161" s="37">
        <f t="shared" si="11"/>
        <v>3.8296790453399066E-2</v>
      </c>
    </row>
    <row r="162" spans="1:17" x14ac:dyDescent="0.25">
      <c r="A162" s="21">
        <f t="shared" si="8"/>
        <v>4</v>
      </c>
      <c r="B162" s="22">
        <v>153</v>
      </c>
      <c r="D162" s="66">
        <f>YC!F155</f>
        <v>5.6118829740000001E-2</v>
      </c>
      <c r="E162" s="34">
        <f t="shared" si="9"/>
        <v>1.0118927999999999E-2</v>
      </c>
      <c r="F162" s="66">
        <f>E162+$B$2*$B$2/delta*Intermediates!J162-$B$2/delta*Intermediates!F162</f>
        <v>3.2821158466002136E-2</v>
      </c>
      <c r="G162" s="46">
        <f>E162+$B$2*$B$2/delta*Intermediates!J162-$B$2/delta*Intermediates!G162</f>
        <v>-2.5582898842895236E-3</v>
      </c>
      <c r="H162" s="60">
        <f>VLOOKUP((A162+1)&amp;"_"&amp;B162,scenarios!A:F,4,0)/100</f>
        <v>3.2820999999999996E-2</v>
      </c>
      <c r="I162" s="55">
        <f>VLOOKUP((A162+TT_Scen/2+1)&amp;"_"&amp;B162,scenarios!A:F,4,0)/100</f>
        <v>-2.5582999999999999E-3</v>
      </c>
      <c r="J162" s="37">
        <f t="shared" si="10"/>
        <v>1.6858171261605395E-7</v>
      </c>
      <c r="K162" s="8"/>
      <c r="L162" s="72">
        <f>LN(VLOOKUP((B162+12*$B$1)/12,YC!A:E,5,0)/VLOOKUP(B162/12,YC!A:E,5,0))</f>
        <v>-2.3466654913268391E-2</v>
      </c>
      <c r="M162" s="66">
        <f>EXP(-((1-EXP(-alpha*$B$1))/alpha*Intermediates!F162-(1-EXP(-alpha*$B$1))/alpha*(1-EXP(-alpha*$B$1))/alpha*Intermediates!J162+L162)/$B$1)-1</f>
        <v>3.4888653168322792E-2</v>
      </c>
      <c r="N162" s="46">
        <f>EXP(-((1-EXP(-alpha*$B$1))/alpha*Intermediates!G162-(1-EXP(-alpha*$B$1))/alpha*(1-EXP(-alpha*$B$1))/alpha*Intermediates!J162+L162)/$B$1)-1</f>
        <v>2.3590136182249921E-4</v>
      </c>
      <c r="O162" s="60">
        <f>VLOOKUP((A162+1)&amp;"_"&amp;B162,scenarios!A:Q,8,0)/100</f>
        <v>0</v>
      </c>
      <c r="P162" s="55">
        <f>VLOOKUP((A162+TT_Scen/2+1)&amp;"_"&amp;B162,scenarios!A:Q,8,0)/100</f>
        <v>0</v>
      </c>
      <c r="Q162" s="37">
        <f t="shared" si="11"/>
        <v>3.5124554530145291E-2</v>
      </c>
    </row>
    <row r="163" spans="1:17" x14ac:dyDescent="0.25">
      <c r="A163" s="21">
        <f t="shared" si="8"/>
        <v>4</v>
      </c>
      <c r="B163" s="22">
        <v>154</v>
      </c>
      <c r="D163" s="66">
        <f>YC!F156</f>
        <v>5.6962073740000001E-2</v>
      </c>
      <c r="E163" s="34">
        <f t="shared" si="9"/>
        <v>1.019947907999999E-2</v>
      </c>
      <c r="F163" s="66">
        <f>E163+$B$2*$B$2/delta*Intermediates!J163-$B$2/delta*Intermediates!F163</f>
        <v>3.0950594150229667E-2</v>
      </c>
      <c r="G163" s="46">
        <f>E163+$B$2*$B$2/delta*Intermediates!J163-$B$2/delta*Intermediates!G163</f>
        <v>-4.2649944292680146E-4</v>
      </c>
      <c r="H163" s="60">
        <f>VLOOKUP((A163+1)&amp;"_"&amp;B163,scenarios!A:F,4,0)/100</f>
        <v>3.0950999999999999E-2</v>
      </c>
      <c r="I163" s="55">
        <f>VLOOKUP((A163+TT_Scen/2+1)&amp;"_"&amp;B163,scenarios!A:F,4,0)/100</f>
        <v>-4.2650000000000001E-4</v>
      </c>
      <c r="J163" s="37">
        <f t="shared" si="10"/>
        <v>4.0640684353097402E-7</v>
      </c>
      <c r="K163" s="8"/>
      <c r="L163" s="72">
        <f>LN(VLOOKUP((B163+12*$B$1)/12,YC!A:E,5,0)/VLOOKUP(B163/12,YC!A:E,5,0))</f>
        <v>-2.3636648233319329E-2</v>
      </c>
      <c r="M163" s="66">
        <f>EXP(-((1-EXP(-alpha*$B$1))/alpha*Intermediates!F163-(1-EXP(-alpha*$B$1))/alpha*(1-EXP(-alpha*$B$1))/alpha*Intermediates!J163+L163)/$B$1)-1</f>
        <v>3.3037244963301182E-2</v>
      </c>
      <c r="N163" s="46">
        <f>EXP(-((1-EXP(-alpha*$B$1))/alpha*Intermediates!G163-(1-EXP(-alpha*$B$1))/alpha*(1-EXP(-alpha*$B$1))/alpha*Intermediates!J163+L163)/$B$1)-1</f>
        <v>2.3007814815105831E-3</v>
      </c>
      <c r="O163" s="60">
        <f>VLOOKUP((A163+1)&amp;"_"&amp;B163,scenarios!A:Q,8,0)/100</f>
        <v>0</v>
      </c>
      <c r="P163" s="55">
        <f>VLOOKUP((A163+TT_Scen/2+1)&amp;"_"&amp;B163,scenarios!A:Q,8,0)/100</f>
        <v>0</v>
      </c>
      <c r="Q163" s="37">
        <f t="shared" si="11"/>
        <v>3.5338026444811765E-2</v>
      </c>
    </row>
    <row r="164" spans="1:17" x14ac:dyDescent="0.25">
      <c r="A164" s="21">
        <f t="shared" si="8"/>
        <v>4</v>
      </c>
      <c r="B164" s="22">
        <v>155</v>
      </c>
      <c r="D164" s="66">
        <f>YC!F157</f>
        <v>5.781203033E-2</v>
      </c>
      <c r="E164" s="34">
        <f t="shared" si="9"/>
        <v>1.0324495680000018E-2</v>
      </c>
      <c r="F164" s="66">
        <f>E164+$B$2*$B$2/delta*Intermediates!J164-$B$2/delta*Intermediates!F164</f>
        <v>3.4294214727181818E-2</v>
      </c>
      <c r="G164" s="46">
        <f>E164+$B$2*$B$2/delta*Intermediates!J164-$B$2/delta*Intermediates!G164</f>
        <v>-3.4198010258672199E-3</v>
      </c>
      <c r="H164" s="60">
        <f>VLOOKUP((A164+1)&amp;"_"&amp;B164,scenarios!A:F,4,0)/100</f>
        <v>3.4293999999999998E-2</v>
      </c>
      <c r="I164" s="55">
        <f>VLOOKUP((A164+TT_Scen/2+1)&amp;"_"&amp;B164,scenarios!A:F,4,0)/100</f>
        <v>-3.4198000000000002E-3</v>
      </c>
      <c r="J164" s="37">
        <f t="shared" si="10"/>
        <v>2.1575304903981643E-7</v>
      </c>
      <c r="K164" s="8"/>
      <c r="L164" s="72">
        <f>LN(VLOOKUP((B164+12*$B$1)/12,YC!A:E,5,0)/VLOOKUP(B164/12,YC!A:E,5,0))</f>
        <v>-2.3777548538882375E-2</v>
      </c>
      <c r="M164" s="66">
        <f>EXP(-((1-EXP(-alpha*$B$1))/alpha*Intermediates!F164-(1-EXP(-alpha*$B$1))/alpha*(1-EXP(-alpha*$B$1))/alpha*Intermediates!J164+L164)/$B$1)-1</f>
        <v>3.6318684753422481E-2</v>
      </c>
      <c r="N164" s="46">
        <f>EXP(-((1-EXP(-alpha*$B$1))/alpha*Intermediates!G164-(1-EXP(-alpha*$B$1))/alpha*(1-EXP(-alpha*$B$1))/alpha*Intermediates!J164+L164)/$B$1)-1</f>
        <v>-6.3042715332350951E-4</v>
      </c>
      <c r="O164" s="60">
        <f>VLOOKUP((A164+1)&amp;"_"&amp;B164,scenarios!A:Q,8,0)/100</f>
        <v>0</v>
      </c>
      <c r="P164" s="55">
        <f>VLOOKUP((A164+TT_Scen/2+1)&amp;"_"&amp;B164,scenarios!A:Q,8,0)/100</f>
        <v>0</v>
      </c>
      <c r="Q164" s="37">
        <f t="shared" si="11"/>
        <v>3.6949111906745991E-2</v>
      </c>
    </row>
    <row r="165" spans="1:17" x14ac:dyDescent="0.25">
      <c r="A165" s="21">
        <f t="shared" si="8"/>
        <v>4</v>
      </c>
      <c r="B165" s="22">
        <v>156</v>
      </c>
      <c r="D165" s="66">
        <f>YC!F158</f>
        <v>5.8672404970000001E-2</v>
      </c>
      <c r="E165" s="34">
        <f t="shared" si="9"/>
        <v>1.0487383200000006E-2</v>
      </c>
      <c r="F165" s="66">
        <f>E165+$B$2*$B$2/delta*Intermediates!J165-$B$2/delta*Intermediates!F165</f>
        <v>3.4201369450764955E-2</v>
      </c>
      <c r="G165" s="46">
        <f>E165+$B$2*$B$2/delta*Intermediates!J165-$B$2/delta*Intermediates!G165</f>
        <v>-2.9007369147002731E-3</v>
      </c>
      <c r="H165" s="60">
        <f>VLOOKUP((A165+1)&amp;"_"&amp;B165,scenarios!A:F,4,0)/100</f>
        <v>3.4201000000000002E-2</v>
      </c>
      <c r="I165" s="55">
        <f>VLOOKUP((A165+TT_Scen/2+1)&amp;"_"&amp;B165,scenarios!A:F,4,0)/100</f>
        <v>-2.9007E-3</v>
      </c>
      <c r="J165" s="37">
        <f t="shared" si="10"/>
        <v>4.0636546522632849E-7</v>
      </c>
      <c r="K165" s="8"/>
      <c r="L165" s="72">
        <f>LN(VLOOKUP((B165+12*$B$1)/12,YC!A:E,5,0)/VLOOKUP(B165/12,YC!A:E,5,0))</f>
        <v>-2.3881530932842437E-2</v>
      </c>
      <c r="M165" s="66">
        <f>EXP(-((1-EXP(-alpha*$B$1))/alpha*Intermediates!F165-(1-EXP(-alpha*$B$1))/alpha*(1-EXP(-alpha*$B$1))/alpha*Intermediates!J165+L165)/$B$1)-1</f>
        <v>3.6120167751323651E-2</v>
      </c>
      <c r="N165" s="46">
        <f>EXP(-((1-EXP(-alpha*$B$1))/alpha*Intermediates!G165-(1-EXP(-alpha*$B$1))/alpha*(1-EXP(-alpha*$B$1))/alpha*Intermediates!J165+L165)/$B$1)-1</f>
        <v>-2.3312339712655561E-4</v>
      </c>
      <c r="O165" s="60">
        <f>VLOOKUP((A165+1)&amp;"_"&amp;B165,scenarios!A:Q,8,0)/100</f>
        <v>0</v>
      </c>
      <c r="P165" s="55">
        <f>VLOOKUP((A165+TT_Scen/2+1)&amp;"_"&amp;B165,scenarios!A:Q,8,0)/100</f>
        <v>0</v>
      </c>
      <c r="Q165" s="37">
        <f t="shared" si="11"/>
        <v>3.6353291148450206E-2</v>
      </c>
    </row>
    <row r="166" spans="1:17" x14ac:dyDescent="0.25">
      <c r="A166" s="21">
        <f t="shared" si="8"/>
        <v>4</v>
      </c>
      <c r="B166" s="22">
        <v>157</v>
      </c>
      <c r="D166" s="66">
        <f>YC!F159</f>
        <v>5.9546353570000002E-2</v>
      </c>
      <c r="E166" s="34">
        <f t="shared" si="9"/>
        <v>1.0657982279999978E-2</v>
      </c>
      <c r="F166" s="66">
        <f>E166+$B$2*$B$2/delta*Intermediates!J166-$B$2/delta*Intermediates!F166</f>
        <v>3.435553282337811E-2</v>
      </c>
      <c r="G166" s="46">
        <f>E166+$B$2*$B$2/delta*Intermediates!J166-$B$2/delta*Intermediates!G166</f>
        <v>-2.613104124915458E-3</v>
      </c>
      <c r="H166" s="60">
        <f>VLOOKUP((A166+1)&amp;"_"&amp;B166,scenarios!A:F,4,0)/100</f>
        <v>3.4355999999999998E-2</v>
      </c>
      <c r="I166" s="55">
        <f>VLOOKUP((A166+TT_Scen/2+1)&amp;"_"&amp;B166,scenarios!A:F,4,0)/100</f>
        <v>-2.6130999999999997E-3</v>
      </c>
      <c r="J166" s="37">
        <f t="shared" si="10"/>
        <v>4.7130153734602567E-7</v>
      </c>
      <c r="K166" s="8"/>
      <c r="L166" s="72">
        <f>LN(VLOOKUP((B166+12*$B$1)/12,YC!A:E,5,0)/VLOOKUP(B166/12,YC!A:E,5,0))</f>
        <v>-2.3942486746191715E-2</v>
      </c>
      <c r="M166" s="66">
        <f>EXP(-((1-EXP(-alpha*$B$1))/alpha*Intermediates!F166-(1-EXP(-alpha*$B$1))/alpha*(1-EXP(-alpha*$B$1))/alpha*Intermediates!J166+L166)/$B$1)-1</f>
        <v>3.6138041126508869E-2</v>
      </c>
      <c r="N166" s="46">
        <f>EXP(-((1-EXP(-alpha*$B$1))/alpha*Intermediates!G166-(1-EXP(-alpha*$B$1))/alpha*(1-EXP(-alpha*$B$1))/alpha*Intermediates!J166+L166)/$B$1)-1</f>
        <v>-8.7412503028239108E-5</v>
      </c>
      <c r="O166" s="60">
        <f>VLOOKUP((A166+1)&amp;"_"&amp;B166,scenarios!A:Q,8,0)/100</f>
        <v>0</v>
      </c>
      <c r="P166" s="55">
        <f>VLOOKUP((A166+TT_Scen/2+1)&amp;"_"&amp;B166,scenarios!A:Q,8,0)/100</f>
        <v>0</v>
      </c>
      <c r="Q166" s="37">
        <f t="shared" si="11"/>
        <v>3.6225453629537108E-2</v>
      </c>
    </row>
    <row r="167" spans="1:17" x14ac:dyDescent="0.25">
      <c r="A167" s="21">
        <f t="shared" si="8"/>
        <v>4</v>
      </c>
      <c r="B167" s="22">
        <v>158</v>
      </c>
      <c r="D167" s="66">
        <f>YC!F160</f>
        <v>6.043451876E-2</v>
      </c>
      <c r="E167" s="34">
        <f t="shared" si="9"/>
        <v>1.0828622520000025E-2</v>
      </c>
      <c r="F167" s="66">
        <f>E167+$B$2*$B$2/delta*Intermediates!J167-$B$2/delta*Intermediates!F167</f>
        <v>3.286427294735355E-2</v>
      </c>
      <c r="G167" s="46">
        <f>E167+$B$2*$B$2/delta*Intermediates!J167-$B$2/delta*Intermediates!G167</f>
        <v>-6.7981531760326515E-4</v>
      </c>
      <c r="H167" s="60">
        <f>VLOOKUP((A167+1)&amp;"_"&amp;B167,scenarios!A:F,4,0)/100</f>
        <v>3.2863999999999997E-2</v>
      </c>
      <c r="I167" s="55">
        <f>VLOOKUP((A167+TT_Scen/2+1)&amp;"_"&amp;B167,scenarios!A:F,4,0)/100</f>
        <v>-6.7982000000000003E-4</v>
      </c>
      <c r="J167" s="37">
        <f t="shared" si="10"/>
        <v>2.7762975028720709E-7</v>
      </c>
      <c r="K167" s="8"/>
      <c r="L167" s="72">
        <f>LN(VLOOKUP((B167+12*$B$1)/12,YC!A:E,5,0)/VLOOKUP(B167/12,YC!A:E,5,0))</f>
        <v>-2.3961786092327311E-2</v>
      </c>
      <c r="M167" s="66">
        <f>EXP(-((1-EXP(-alpha*$B$1))/alpha*Intermediates!F167-(1-EXP(-alpha*$B$1))/alpha*(1-EXP(-alpha*$B$1))/alpha*Intermediates!J167+L167)/$B$1)-1</f>
        <v>3.4494374653774695E-2</v>
      </c>
      <c r="N167" s="46">
        <f>EXP(-((1-EXP(-alpha*$B$1))/alpha*Intermediates!G167-(1-EXP(-alpha*$B$1))/alpha*(1-EXP(-alpha*$B$1))/alpha*Intermediates!J167+L167)/$B$1)-1</f>
        <v>1.6229363451583101E-3</v>
      </c>
      <c r="O167" s="60">
        <f>VLOOKUP((A167+1)&amp;"_"&amp;B167,scenarios!A:Q,8,0)/100</f>
        <v>0</v>
      </c>
      <c r="P167" s="55">
        <f>VLOOKUP((A167+TT_Scen/2+1)&amp;"_"&amp;B167,scenarios!A:Q,8,0)/100</f>
        <v>0</v>
      </c>
      <c r="Q167" s="37">
        <f t="shared" si="11"/>
        <v>3.6117310998933005E-2</v>
      </c>
    </row>
    <row r="168" spans="1:17" x14ac:dyDescent="0.25">
      <c r="A168" s="21">
        <f t="shared" si="8"/>
        <v>4</v>
      </c>
      <c r="B168" s="22">
        <v>159</v>
      </c>
      <c r="D168" s="66">
        <f>YC!F161</f>
        <v>6.1336903970000002E-2</v>
      </c>
      <c r="E168" s="34">
        <f t="shared" si="9"/>
        <v>1.0999259519999971E-2</v>
      </c>
      <c r="F168" s="66">
        <f>E168+$B$2*$B$2/delta*Intermediates!J168-$B$2/delta*Intermediates!F168</f>
        <v>3.0202996107899033E-2</v>
      </c>
      <c r="G168" s="46">
        <f>E168+$B$2*$B$2/delta*Intermediates!J168-$B$2/delta*Intermediates!G168</f>
        <v>2.4236306973434429E-3</v>
      </c>
      <c r="H168" s="60">
        <f>VLOOKUP((A168+1)&amp;"_"&amp;B168,scenarios!A:F,4,0)/100</f>
        <v>3.0203000000000001E-2</v>
      </c>
      <c r="I168" s="55">
        <f>VLOOKUP((A168+TT_Scen/2+1)&amp;"_"&amp;B168,scenarios!A:F,4,0)/100</f>
        <v>2.4235999999999997E-3</v>
      </c>
      <c r="J168" s="37">
        <f t="shared" si="10"/>
        <v>3.4589444411134429E-8</v>
      </c>
      <c r="K168" s="8"/>
      <c r="L168" s="72">
        <f>LN(VLOOKUP((B168+12*$B$1)/12,YC!A:E,5,0)/VLOOKUP(B168/12,YC!A:E,5,0))</f>
        <v>-2.3942755911573119E-2</v>
      </c>
      <c r="M168" s="66">
        <f>EXP(-((1-EXP(-alpha*$B$1))/alpha*Intermediates!F168-(1-EXP(-alpha*$B$1))/alpha*(1-EXP(-alpha*$B$1))/alpha*Intermediates!J168+L168)/$B$1)-1</f>
        <v>3.1670866093974848E-2</v>
      </c>
      <c r="N168" s="46">
        <f>EXP(-((1-EXP(-alpha*$B$1))/alpha*Intermediates!G168-(1-EXP(-alpha*$B$1))/alpha*(1-EXP(-alpha*$B$1))/alpha*Intermediates!J168+L168)/$B$1)-1</f>
        <v>4.4477912127387498E-3</v>
      </c>
      <c r="O168" s="60">
        <f>VLOOKUP((A168+1)&amp;"_"&amp;B168,scenarios!A:Q,8,0)/100</f>
        <v>0</v>
      </c>
      <c r="P168" s="55">
        <f>VLOOKUP((A168+TT_Scen/2+1)&amp;"_"&amp;B168,scenarios!A:Q,8,0)/100</f>
        <v>0</v>
      </c>
      <c r="Q168" s="37">
        <f t="shared" si="11"/>
        <v>3.6118657306713597E-2</v>
      </c>
    </row>
    <row r="169" spans="1:17" x14ac:dyDescent="0.25">
      <c r="A169" s="21">
        <f t="shared" si="8"/>
        <v>4</v>
      </c>
      <c r="B169" s="22">
        <v>160</v>
      </c>
      <c r="D169" s="66">
        <f>YC!F162</f>
        <v>6.225350893E-2</v>
      </c>
      <c r="E169" s="34">
        <f t="shared" si="9"/>
        <v>1.1169849600000031E-2</v>
      </c>
      <c r="F169" s="66">
        <f>E169+$B$2*$B$2/delta*Intermediates!J169-$B$2/delta*Intermediates!F169</f>
        <v>2.8129740960814505E-2</v>
      </c>
      <c r="G169" s="46">
        <f>E169+$B$2*$B$2/delta*Intermediates!J169-$B$2/delta*Intermediates!G169</f>
        <v>4.9391042132573507E-3</v>
      </c>
      <c r="H169" s="60">
        <f>VLOOKUP((A169+1)&amp;"_"&amp;B169,scenarios!A:F,4,0)/100</f>
        <v>2.8130000000000002E-2</v>
      </c>
      <c r="I169" s="55">
        <f>VLOOKUP((A169+TT_Scen/2+1)&amp;"_"&amp;B169,scenarios!A:F,4,0)/100</f>
        <v>4.9391000000000001E-3</v>
      </c>
      <c r="J169" s="37">
        <f t="shared" si="10"/>
        <v>2.6325244284822191E-7</v>
      </c>
      <c r="K169" s="8"/>
      <c r="L169" s="72">
        <f>LN(VLOOKUP((B169+12*$B$1)/12,YC!A:E,5,0)/VLOOKUP(B169/12,YC!A:E,5,0))</f>
        <v>-2.3888811087545869E-2</v>
      </c>
      <c r="M169" s="66">
        <f>EXP(-((1-EXP(-alpha*$B$1))/alpha*Intermediates!F169-(1-EXP(-alpha*$B$1))/alpha*(1-EXP(-alpha*$B$1))/alpha*Intermediates!J169+L169)/$B$1)-1</f>
        <v>2.9419678420772755E-2</v>
      </c>
      <c r="N169" s="46">
        <f>EXP(-((1-EXP(-alpha*$B$1))/alpha*Intermediates!G169-(1-EXP(-alpha*$B$1))/alpha*(1-EXP(-alpha*$B$1))/alpha*Intermediates!J169+L169)/$B$1)-1</f>
        <v>6.6930966721934215E-3</v>
      </c>
      <c r="O169" s="60">
        <f>VLOOKUP((A169+1)&amp;"_"&amp;B169,scenarios!A:Q,8,0)/100</f>
        <v>0</v>
      </c>
      <c r="P169" s="55">
        <f>VLOOKUP((A169+TT_Scen/2+1)&amp;"_"&amp;B169,scenarios!A:Q,8,0)/100</f>
        <v>0</v>
      </c>
      <c r="Q169" s="37">
        <f t="shared" si="11"/>
        <v>3.6112775092966176E-2</v>
      </c>
    </row>
    <row r="170" spans="1:17" x14ac:dyDescent="0.25">
      <c r="A170" s="21">
        <f t="shared" si="8"/>
        <v>4</v>
      </c>
      <c r="B170" s="22">
        <v>161</v>
      </c>
      <c r="D170" s="66">
        <f>YC!F163</f>
        <v>6.3184329730000002E-2</v>
      </c>
      <c r="E170" s="34">
        <f t="shared" si="9"/>
        <v>1.1340348719999893E-2</v>
      </c>
      <c r="F170" s="66">
        <f>E170+$B$2*$B$2/delta*Intermediates!J170-$B$2/delta*Intermediates!F170</f>
        <v>2.9779871949610806E-2</v>
      </c>
      <c r="G170" s="46">
        <f>E170+$B$2*$B$2/delta*Intermediates!J170-$B$2/delta*Intermediates!G170</f>
        <v>3.7311490493212533E-3</v>
      </c>
      <c r="H170" s="60">
        <f>VLOOKUP((A170+1)&amp;"_"&amp;B170,scenarios!A:F,4,0)/100</f>
        <v>2.9780000000000001E-2</v>
      </c>
      <c r="I170" s="55">
        <f>VLOOKUP((A170+TT_Scen/2+1)&amp;"_"&amp;B170,scenarios!A:F,4,0)/100</f>
        <v>3.7310999999999998E-3</v>
      </c>
      <c r="J170" s="37">
        <f t="shared" si="10"/>
        <v>1.7709971044830783E-7</v>
      </c>
      <c r="K170" s="8"/>
      <c r="L170" s="72">
        <f>LN(VLOOKUP((B170+12*$B$1)/12,YC!A:E,5,0)/VLOOKUP(B170/12,YC!A:E,5,0))</f>
        <v>-2.3803454038011086E-2</v>
      </c>
      <c r="M170" s="66">
        <f>EXP(-((1-EXP(-alpha*$B$1))/alpha*Intermediates!F170-(1-EXP(-alpha*$B$1))/alpha*(1-EXP(-alpha*$B$1))/alpha*Intermediates!J170+L170)/$B$1)-1</f>
        <v>3.0845600529578077E-2</v>
      </c>
      <c r="N170" s="46">
        <f>EXP(-((1-EXP(-alpha*$B$1))/alpha*Intermediates!G170-(1-EXP(-alpha*$B$1))/alpha*(1-EXP(-alpha*$B$1))/alpha*Intermediates!J170+L170)/$B$1)-1</f>
        <v>5.3177673238384848E-3</v>
      </c>
      <c r="O170" s="60">
        <f>VLOOKUP((A170+1)&amp;"_"&amp;B170,scenarios!A:Q,8,0)/100</f>
        <v>0</v>
      </c>
      <c r="P170" s="55">
        <f>VLOOKUP((A170+TT_Scen/2+1)&amp;"_"&amp;B170,scenarios!A:Q,8,0)/100</f>
        <v>0</v>
      </c>
      <c r="Q170" s="37">
        <f t="shared" si="11"/>
        <v>3.6163367853416561E-2</v>
      </c>
    </row>
    <row r="171" spans="1:17" x14ac:dyDescent="0.25">
      <c r="A171" s="21">
        <f t="shared" si="8"/>
        <v>4</v>
      </c>
      <c r="B171" s="22">
        <v>162</v>
      </c>
      <c r="D171" s="66">
        <f>YC!F164</f>
        <v>6.4129358789999993E-2</v>
      </c>
      <c r="E171" s="34">
        <f t="shared" si="9"/>
        <v>1.1510713440000042E-2</v>
      </c>
      <c r="F171" s="66">
        <f>E171+$B$2*$B$2/delta*Intermediates!J171-$B$2/delta*Intermediates!F171</f>
        <v>2.9925440063075331E-2</v>
      </c>
      <c r="G171" s="46">
        <f>E171+$B$2*$B$2/delta*Intermediates!J171-$B$2/delta*Intermediates!G171</f>
        <v>4.0276237127519878E-3</v>
      </c>
      <c r="H171" s="60">
        <f>VLOOKUP((A171+1)&amp;"_"&amp;B171,scenarios!A:F,4,0)/100</f>
        <v>2.9925E-2</v>
      </c>
      <c r="I171" s="55">
        <f>VLOOKUP((A171+TT_Scen/2+1)&amp;"_"&amp;B171,scenarios!A:F,4,0)/100</f>
        <v>4.0276000000000001E-3</v>
      </c>
      <c r="J171" s="37">
        <f t="shared" si="10"/>
        <v>4.6377582731821354E-7</v>
      </c>
      <c r="K171" s="8"/>
      <c r="L171" s="72">
        <f>LN(VLOOKUP((B171+12*$B$1)/12,YC!A:E,5,0)/VLOOKUP(B171/12,YC!A:E,5,0))</f>
        <v>-2.3690275165386611E-2</v>
      </c>
      <c r="M171" s="66">
        <f>EXP(-((1-EXP(-alpha*$B$1))/alpha*Intermediates!F171-(1-EXP(-alpha*$B$1))/alpha*(1-EXP(-alpha*$B$1))/alpha*Intermediates!J171+L171)/$B$1)-1</f>
        <v>3.0765248372443654E-2</v>
      </c>
      <c r="N171" s="46">
        <f>EXP(-((1-EXP(-alpha*$B$1))/alpha*Intermediates!G171-(1-EXP(-alpha*$B$1))/alpha*(1-EXP(-alpha*$B$1))/alpha*Intermediates!J171+L171)/$B$1)-1</f>
        <v>5.3854466751024344E-3</v>
      </c>
      <c r="O171" s="60">
        <f>VLOOKUP((A171+1)&amp;"_"&amp;B171,scenarios!A:Q,8,0)/100</f>
        <v>0</v>
      </c>
      <c r="P171" s="55">
        <f>VLOOKUP((A171+TT_Scen/2+1)&amp;"_"&amp;B171,scenarios!A:Q,8,0)/100</f>
        <v>0</v>
      </c>
      <c r="Q171" s="37">
        <f t="shared" si="11"/>
        <v>3.6150695047546089E-2</v>
      </c>
    </row>
    <row r="172" spans="1:17" x14ac:dyDescent="0.25">
      <c r="A172" s="21">
        <f t="shared" si="8"/>
        <v>4</v>
      </c>
      <c r="B172" s="22">
        <v>163</v>
      </c>
      <c r="D172" s="66">
        <f>YC!F165</f>
        <v>6.5088584909999997E-2</v>
      </c>
      <c r="E172" s="34">
        <f t="shared" si="9"/>
        <v>1.1680902840000007E-2</v>
      </c>
      <c r="F172" s="66">
        <f>E172+$B$2*$B$2/delta*Intermediates!J172-$B$2/delta*Intermediates!F172</f>
        <v>3.2396084537299939E-2</v>
      </c>
      <c r="G172" s="46">
        <f>E172+$B$2*$B$2/delta*Intermediates!J172-$B$2/delta*Intermediates!G172</f>
        <v>1.9988035365177074E-3</v>
      </c>
      <c r="H172" s="60">
        <f>VLOOKUP((A172+1)&amp;"_"&amp;B172,scenarios!A:F,4,0)/100</f>
        <v>3.2396000000000001E-2</v>
      </c>
      <c r="I172" s="55">
        <f>VLOOKUP((A172+TT_Scen/2+1)&amp;"_"&amp;B172,scenarios!A:F,4,0)/100</f>
        <v>1.9988000000000002E-3</v>
      </c>
      <c r="J172" s="37">
        <f t="shared" si="10"/>
        <v>8.8073817645223373E-8</v>
      </c>
      <c r="K172" s="8"/>
      <c r="L172" s="72">
        <f>LN(VLOOKUP((B172+12*$B$1)/12,YC!A:E,5,0)/VLOOKUP(B172/12,YC!A:E,5,0))</f>
        <v>-2.3552960864815876E-2</v>
      </c>
      <c r="M172" s="66">
        <f>EXP(-((1-EXP(-alpha*$B$1))/alpha*Intermediates!F172-(1-EXP(-alpha*$B$1))/alpha*(1-EXP(-alpha*$B$1))/alpha*Intermediates!J172+L172)/$B$1)-1</f>
        <v>3.2982088123263864E-2</v>
      </c>
      <c r="N172" s="46">
        <f>EXP(-((1-EXP(-alpha*$B$1))/alpha*Intermediates!G172-(1-EXP(-alpha*$B$1))/alpha*(1-EXP(-alpha*$B$1))/alpha*Intermediates!J172+L172)/$B$1)-1</f>
        <v>3.1930463007423526E-3</v>
      </c>
      <c r="O172" s="60">
        <f>VLOOKUP((A172+1)&amp;"_"&amp;B172,scenarios!A:Q,8,0)/100</f>
        <v>0</v>
      </c>
      <c r="P172" s="55">
        <f>VLOOKUP((A172+TT_Scen/2+1)&amp;"_"&amp;B172,scenarios!A:Q,8,0)/100</f>
        <v>0</v>
      </c>
      <c r="Q172" s="37">
        <f t="shared" si="11"/>
        <v>3.6175134424006217E-2</v>
      </c>
    </row>
    <row r="173" spans="1:17" x14ac:dyDescent="0.25">
      <c r="A173" s="21">
        <f t="shared" si="8"/>
        <v>4</v>
      </c>
      <c r="B173" s="22">
        <v>164</v>
      </c>
      <c r="D173" s="66">
        <f>YC!F166</f>
        <v>6.6061993479999997E-2</v>
      </c>
      <c r="E173" s="34">
        <f t="shared" si="9"/>
        <v>1.1850873840000054E-2</v>
      </c>
      <c r="F173" s="66">
        <f>E173+$B$2*$B$2/delta*Intermediates!J173-$B$2/delta*Intermediates!F173</f>
        <v>3.1993521826855463E-2</v>
      </c>
      <c r="G173" s="46">
        <f>E173+$B$2*$B$2/delta*Intermediates!J173-$B$2/delta*Intermediates!G173</f>
        <v>2.8428823479172347E-3</v>
      </c>
      <c r="H173" s="60">
        <f>VLOOKUP((A173+1)&amp;"_"&amp;B173,scenarios!A:F,4,0)/100</f>
        <v>3.1993999999999995E-2</v>
      </c>
      <c r="I173" s="55">
        <f>VLOOKUP((A173+TT_Scen/2+1)&amp;"_"&amp;B173,scenarios!A:F,4,0)/100</f>
        <v>2.8428999999999998E-3</v>
      </c>
      <c r="J173" s="37">
        <f t="shared" si="10"/>
        <v>4.9582522729674922E-7</v>
      </c>
      <c r="K173" s="8"/>
      <c r="L173" s="72">
        <f>LN(VLOOKUP((B173+12*$B$1)/12,YC!A:E,5,0)/VLOOKUP(B173/12,YC!A:E,5,0))</f>
        <v>-2.339532079773235E-2</v>
      </c>
      <c r="M173" s="66">
        <f>EXP(-((1-EXP(-alpha*$B$1))/alpha*Intermediates!F173-(1-EXP(-alpha*$B$1))/alpha*(1-EXP(-alpha*$B$1))/alpha*Intermediates!J173+L173)/$B$1)-1</f>
        <v>3.2334102552355581E-2</v>
      </c>
      <c r="N173" s="46">
        <f>EXP(-((1-EXP(-alpha*$B$1))/alpha*Intermediates!G173-(1-EXP(-alpha*$B$1))/alpha*(1-EXP(-alpha*$B$1))/alpha*Intermediates!J173+L173)/$B$1)-1</f>
        <v>3.7676235458101726E-3</v>
      </c>
      <c r="O173" s="60">
        <f>VLOOKUP((A173+1)&amp;"_"&amp;B173,scenarios!A:Q,8,0)/100</f>
        <v>0</v>
      </c>
      <c r="P173" s="55">
        <f>VLOOKUP((A173+TT_Scen/2+1)&amp;"_"&amp;B173,scenarios!A:Q,8,0)/100</f>
        <v>0</v>
      </c>
      <c r="Q173" s="37">
        <f t="shared" si="11"/>
        <v>3.6101726098165754E-2</v>
      </c>
    </row>
    <row r="174" spans="1:17" x14ac:dyDescent="0.25">
      <c r="A174" s="21">
        <f t="shared" si="8"/>
        <v>4</v>
      </c>
      <c r="B174" s="22">
        <v>165</v>
      </c>
      <c r="D174" s="66">
        <f>YC!F167</f>
        <v>6.7049566300000002E-2</v>
      </c>
      <c r="E174" s="34">
        <f t="shared" si="9"/>
        <v>1.2020582280000025E-2</v>
      </c>
      <c r="F174" s="66">
        <f>E174+$B$2*$B$2/delta*Intermediates!J174-$B$2/delta*Intermediates!F174</f>
        <v>3.1289788710514292E-2</v>
      </c>
      <c r="G174" s="46">
        <f>E174+$B$2*$B$2/delta*Intermediates!J174-$B$2/delta*Intermediates!G174</f>
        <v>3.9877315226073944E-3</v>
      </c>
      <c r="H174" s="60">
        <f>VLOOKUP((A174+1)&amp;"_"&amp;B174,scenarios!A:F,4,0)/100</f>
        <v>3.1289999999999998E-2</v>
      </c>
      <c r="I174" s="55">
        <f>VLOOKUP((A174+TT_Scen/2+1)&amp;"_"&amp;B174,scenarios!A:F,4,0)/100</f>
        <v>3.9877000000000003E-3</v>
      </c>
      <c r="J174" s="37">
        <f t="shared" si="10"/>
        <v>2.4281209310035579E-7</v>
      </c>
      <c r="K174" s="8"/>
      <c r="L174" s="72">
        <f>LN(VLOOKUP((B174+12*$B$1)/12,YC!A:E,5,0)/VLOOKUP(B174/12,YC!A:E,5,0))</f>
        <v>-2.3221262040797039E-2</v>
      </c>
      <c r="M174" s="66">
        <f>EXP(-((1-EXP(-alpha*$B$1))/alpha*Intermediates!F174-(1-EXP(-alpha*$B$1))/alpha*(1-EXP(-alpha*$B$1))/alpha*Intermediates!J174+L174)/$B$1)-1</f>
        <v>3.1379235777544867E-2</v>
      </c>
      <c r="N174" s="46">
        <f>EXP(-((1-EXP(-alpha*$B$1))/alpha*Intermediates!G174-(1-EXP(-alpha*$B$1))/alpha*(1-EXP(-alpha*$B$1))/alpha*Intermediates!J174+L174)/$B$1)-1</f>
        <v>4.6253554272839281E-3</v>
      </c>
      <c r="O174" s="60">
        <f>VLOOKUP((A174+1)&amp;"_"&amp;B174,scenarios!A:Q,8,0)/100</f>
        <v>0</v>
      </c>
      <c r="P174" s="55">
        <f>VLOOKUP((A174+TT_Scen/2+1)&amp;"_"&amp;B174,scenarios!A:Q,8,0)/100</f>
        <v>0</v>
      </c>
      <c r="Q174" s="37">
        <f t="shared" si="11"/>
        <v>3.6004591204828795E-2</v>
      </c>
    </row>
    <row r="175" spans="1:17" x14ac:dyDescent="0.25">
      <c r="A175" s="21">
        <f t="shared" si="8"/>
        <v>4</v>
      </c>
      <c r="B175" s="22">
        <v>166</v>
      </c>
      <c r="D175" s="66">
        <f>YC!F168</f>
        <v>6.8051281490000004E-2</v>
      </c>
      <c r="E175" s="34">
        <f t="shared" si="9"/>
        <v>1.2189984719999991E-2</v>
      </c>
      <c r="F175" s="66">
        <f>E175+$B$2*$B$2/delta*Intermediates!J175-$B$2/delta*Intermediates!F175</f>
        <v>3.7859799202518862E-2</v>
      </c>
      <c r="G175" s="46">
        <f>E175+$B$2*$B$2/delta*Intermediates!J175-$B$2/delta*Intermediates!G175</f>
        <v>-2.141653326910218E-3</v>
      </c>
      <c r="H175" s="60">
        <f>VLOOKUP((A175+1)&amp;"_"&amp;B175,scenarios!A:F,4,0)/100</f>
        <v>3.7859999999999998E-2</v>
      </c>
      <c r="I175" s="55">
        <f>VLOOKUP((A175+TT_Scen/2+1)&amp;"_"&amp;B175,scenarios!A:F,4,0)/100</f>
        <v>-2.1416999999999999E-3</v>
      </c>
      <c r="J175" s="37">
        <f t="shared" si="10"/>
        <v>2.4747057091739633E-7</v>
      </c>
      <c r="K175" s="8"/>
      <c r="L175" s="72">
        <f>LN(VLOOKUP((B175+12*$B$1)/12,YC!A:E,5,0)/VLOOKUP(B175/12,YC!A:E,5,0))</f>
        <v>-2.3034780744911512E-2</v>
      </c>
      <c r="M175" s="66">
        <f>EXP(-((1-EXP(-alpha*$B$1))/alpha*Intermediates!F175-(1-EXP(-alpha*$B$1))/alpha*(1-EXP(-alpha*$B$1))/alpha*Intermediates!J175+L175)/$B$1)-1</f>
        <v>3.7659511328571149E-2</v>
      </c>
      <c r="N175" s="46">
        <f>EXP(-((1-EXP(-alpha*$B$1))/alpha*Intermediates!G175-(1-EXP(-alpha*$B$1))/alpha*(1-EXP(-alpha*$B$1))/alpha*Intermediates!J175+L175)/$B$1)-1</f>
        <v>-1.5384386115915305E-3</v>
      </c>
      <c r="O175" s="60">
        <f>VLOOKUP((A175+1)&amp;"_"&amp;B175,scenarios!A:Q,8,0)/100</f>
        <v>0</v>
      </c>
      <c r="P175" s="55">
        <f>VLOOKUP((A175+TT_Scen/2+1)&amp;"_"&amp;B175,scenarios!A:Q,8,0)/100</f>
        <v>0</v>
      </c>
      <c r="Q175" s="37">
        <f t="shared" si="11"/>
        <v>3.919794994016268E-2</v>
      </c>
    </row>
    <row r="176" spans="1:17" x14ac:dyDescent="0.25">
      <c r="A176" s="21">
        <f t="shared" si="8"/>
        <v>4</v>
      </c>
      <c r="B176" s="22">
        <v>167</v>
      </c>
      <c r="D176" s="66">
        <f>YC!F169</f>
        <v>6.9067113550000003E-2</v>
      </c>
      <c r="E176" s="34">
        <f t="shared" si="9"/>
        <v>1.2359037239999981E-2</v>
      </c>
      <c r="F176" s="66">
        <f>E176+$B$2*$B$2/delta*Intermediates!J176-$B$2/delta*Intermediates!F176</f>
        <v>4.0742594435730001E-2</v>
      </c>
      <c r="G176" s="46">
        <f>E176+$B$2*$B$2/delta*Intermediates!J176-$B$2/delta*Intermediates!G176</f>
        <v>-4.5844046346823937E-3</v>
      </c>
      <c r="H176" s="60">
        <f>VLOOKUP((A176+1)&amp;"_"&amp;B176,scenarios!A:F,4,0)/100</f>
        <v>4.0743000000000001E-2</v>
      </c>
      <c r="I176" s="55">
        <f>VLOOKUP((A176+TT_Scen/2+1)&amp;"_"&amp;B176,scenarios!A:F,4,0)/100</f>
        <v>-4.5843999999999998E-3</v>
      </c>
      <c r="J176" s="37">
        <f t="shared" si="10"/>
        <v>4.101989523946567E-7</v>
      </c>
      <c r="K176" s="8"/>
      <c r="L176" s="72">
        <f>LN(VLOOKUP((B176+12*$B$1)/12,YC!A:E,5,0)/VLOOKUP(B176/12,YC!A:E,5,0))</f>
        <v>-2.2839961714495476E-2</v>
      </c>
      <c r="M176" s="66">
        <f>EXP(-((1-EXP(-alpha*$B$1))/alpha*Intermediates!F176-(1-EXP(-alpha*$B$1))/alpha*(1-EXP(-alpha*$B$1))/alpha*Intermediates!J176+L176)/$B$1)-1</f>
        <v>4.0275003051909009E-2</v>
      </c>
      <c r="N176" s="46">
        <f>EXP(-((1-EXP(-alpha*$B$1))/alpha*Intermediates!G176-(1-EXP(-alpha*$B$1))/alpha*(1-EXP(-alpha*$B$1))/alpha*Intermediates!J176+L176)/$B$1)-1</f>
        <v>-4.14025990929201E-3</v>
      </c>
      <c r="O176" s="60">
        <f>VLOOKUP((A176+1)&amp;"_"&amp;B176,scenarios!A:Q,8,0)/100</f>
        <v>0</v>
      </c>
      <c r="P176" s="55">
        <f>VLOOKUP((A176+TT_Scen/2+1)&amp;"_"&amp;B176,scenarios!A:Q,8,0)/100</f>
        <v>0</v>
      </c>
      <c r="Q176" s="37">
        <f t="shared" si="11"/>
        <v>4.4415262961201019E-2</v>
      </c>
    </row>
    <row r="177" spans="1:17" x14ac:dyDescent="0.25">
      <c r="A177" s="21">
        <f t="shared" si="8"/>
        <v>4</v>
      </c>
      <c r="B177" s="22">
        <v>168</v>
      </c>
      <c r="D177" s="66">
        <f>YC!F170</f>
        <v>7.0097033320000002E-2</v>
      </c>
      <c r="E177" s="34">
        <f t="shared" si="9"/>
        <v>1.2521283240000014E-2</v>
      </c>
      <c r="F177" s="66">
        <f>E177+$B$2*$B$2/delta*Intermediates!J177-$B$2/delta*Intermediates!F177</f>
        <v>3.8538665999743198E-2</v>
      </c>
      <c r="G177" s="46">
        <f>E177+$B$2*$B$2/delta*Intermediates!J177-$B$2/delta*Intermediates!G177</f>
        <v>-1.9539306196631242E-3</v>
      </c>
      <c r="H177" s="60">
        <f>VLOOKUP((A177+1)&amp;"_"&amp;B177,scenarios!A:F,4,0)/100</f>
        <v>3.8538999999999997E-2</v>
      </c>
      <c r="I177" s="55">
        <f>VLOOKUP((A177+TT_Scen/2+1)&amp;"_"&amp;B177,scenarios!A:F,4,0)/100</f>
        <v>-1.9539000000000002E-3</v>
      </c>
      <c r="J177" s="37">
        <f t="shared" si="10"/>
        <v>3.6461991992321405E-7</v>
      </c>
      <c r="K177" s="8"/>
      <c r="L177" s="72">
        <f>LN(VLOOKUP((B177+12*$B$1)/12,YC!A:E,5,0)/VLOOKUP(B177/12,YC!A:E,5,0))</f>
        <v>-2.2640978796283445E-2</v>
      </c>
      <c r="M177" s="66">
        <f>EXP(-((1-EXP(-alpha*$B$1))/alpha*Intermediates!F177-(1-EXP(-alpha*$B$1))/alpha*(1-EXP(-alpha*$B$1))/alpha*Intermediates!J177+L177)/$B$1)-1</f>
        <v>3.7807411594313445E-2</v>
      </c>
      <c r="N177" s="46">
        <f>EXP(-((1-EXP(-alpha*$B$1))/alpha*Intermediates!G177-(1-EXP(-alpha*$B$1))/alpha*(1-EXP(-alpha*$B$1))/alpha*Intermediates!J177+L177)/$B$1)-1</f>
        <v>-1.868152672099721E-3</v>
      </c>
      <c r="O177" s="60">
        <f>VLOOKUP((A177+1)&amp;"_"&amp;B177,scenarios!A:Q,8,0)/100</f>
        <v>0</v>
      </c>
      <c r="P177" s="55">
        <f>VLOOKUP((A177+TT_Scen/2+1)&amp;"_"&amp;B177,scenarios!A:Q,8,0)/100</f>
        <v>0</v>
      </c>
      <c r="Q177" s="37">
        <f t="shared" si="11"/>
        <v>3.9675564266413166E-2</v>
      </c>
    </row>
    <row r="178" spans="1:17" x14ac:dyDescent="0.25">
      <c r="A178" s="21">
        <f t="shared" si="8"/>
        <v>4</v>
      </c>
      <c r="B178" s="22">
        <v>169</v>
      </c>
      <c r="D178" s="66">
        <f>YC!F171</f>
        <v>7.1140473590000003E-2</v>
      </c>
      <c r="E178" s="34">
        <f t="shared" si="9"/>
        <v>1.2650726639999943E-2</v>
      </c>
      <c r="F178" s="66">
        <f>E178+$B$2*$B$2/delta*Intermediates!J178-$B$2/delta*Intermediates!F178</f>
        <v>4.2855402275278127E-2</v>
      </c>
      <c r="G178" s="46">
        <f>E178+$B$2*$B$2/delta*Intermediates!J178-$B$2/delta*Intermediates!G178</f>
        <v>-5.9096152203442203E-3</v>
      </c>
      <c r="H178" s="60">
        <f>VLOOKUP((A178+1)&amp;"_"&amp;B178,scenarios!A:F,4,0)/100</f>
        <v>4.2854999999999997E-2</v>
      </c>
      <c r="I178" s="55">
        <f>VLOOKUP((A178+TT_Scen/2+1)&amp;"_"&amp;B178,scenarios!A:F,4,0)/100</f>
        <v>-5.9096000000000001E-3</v>
      </c>
      <c r="J178" s="37">
        <f t="shared" si="10"/>
        <v>4.1749562235040422E-7</v>
      </c>
      <c r="K178" s="8"/>
      <c r="L178" s="72">
        <f>LN(VLOOKUP((B178+12*$B$1)/12,YC!A:E,5,0)/VLOOKUP(B178/12,YC!A:E,5,0))</f>
        <v>-2.2441768156498516E-2</v>
      </c>
      <c r="M178" s="66">
        <f>EXP(-((1-EXP(-alpha*$B$1))/alpha*Intermediates!F178-(1-EXP(-alpha*$B$1))/alpha*(1-EXP(-alpha*$B$1))/alpha*Intermediates!J178+L178)/$B$1)-1</f>
        <v>4.1897853472630864E-2</v>
      </c>
      <c r="N178" s="46">
        <f>EXP(-((1-EXP(-alpha*$B$1))/alpha*Intermediates!G178-(1-EXP(-alpha*$B$1))/alpha*(1-EXP(-alpha*$B$1))/alpha*Intermediates!J178+L178)/$B$1)-1</f>
        <v>-5.8822833253665552E-3</v>
      </c>
      <c r="O178" s="60">
        <f>VLOOKUP((A178+1)&amp;"_"&amp;B178,scenarios!A:Q,8,0)/100</f>
        <v>0</v>
      </c>
      <c r="P178" s="55">
        <f>VLOOKUP((A178+TT_Scen/2+1)&amp;"_"&amp;B178,scenarios!A:Q,8,0)/100</f>
        <v>0</v>
      </c>
      <c r="Q178" s="37">
        <f t="shared" si="11"/>
        <v>4.7780136797997419E-2</v>
      </c>
    </row>
    <row r="179" spans="1:17" x14ac:dyDescent="0.25">
      <c r="A179" s="21">
        <f t="shared" si="8"/>
        <v>4</v>
      </c>
      <c r="B179" s="22">
        <v>170</v>
      </c>
      <c r="D179" s="66">
        <f>YC!F172</f>
        <v>7.2194700809999998E-2</v>
      </c>
      <c r="E179" s="34">
        <f t="shared" si="9"/>
        <v>1.2740082360000016E-2</v>
      </c>
      <c r="F179" s="66">
        <f>E179+$B$2*$B$2/delta*Intermediates!J179-$B$2/delta*Intermediates!F179</f>
        <v>5.0528635091370525E-2</v>
      </c>
      <c r="G179" s="46">
        <f>E179+$B$2*$B$2/delta*Intermediates!J179-$B$2/delta*Intermediates!G179</f>
        <v>-1.330186379218533E-2</v>
      </c>
      <c r="H179" s="60">
        <f>VLOOKUP((A179+1)&amp;"_"&amp;B179,scenarios!A:F,4,0)/100</f>
        <v>5.0529000000000004E-2</v>
      </c>
      <c r="I179" s="55">
        <f>VLOOKUP((A179+TT_Scen/2+1)&amp;"_"&amp;B179,scenarios!A:F,4,0)/100</f>
        <v>-1.3302000000000001E-2</v>
      </c>
      <c r="J179" s="37">
        <f t="shared" si="10"/>
        <v>5.0111644415117007E-7</v>
      </c>
      <c r="K179" s="8"/>
      <c r="L179" s="72">
        <f>LN(VLOOKUP((B179+12*$B$1)/12,YC!A:E,5,0)/VLOOKUP(B179/12,YC!A:E,5,0))</f>
        <v>-2.2245037178204488E-2</v>
      </c>
      <c r="M179" s="66">
        <f>EXP(-((1-EXP(-alpha*$B$1))/alpha*Intermediates!F179-(1-EXP(-alpha*$B$1))/alpha*(1-EXP(-alpha*$B$1))/alpha*Intermediates!J179+L179)/$B$1)-1</f>
        <v>4.9431436902227732E-2</v>
      </c>
      <c r="N179" s="46">
        <f>EXP(-((1-EXP(-alpha*$B$1))/alpha*Intermediates!G179-(1-EXP(-alpha*$B$1))/alpha*(1-EXP(-alpha*$B$1))/alpha*Intermediates!J179+L179)/$B$1)-1</f>
        <v>-1.3111083581206162E-2</v>
      </c>
      <c r="O179" s="60">
        <f>VLOOKUP((A179+1)&amp;"_"&amp;B179,scenarios!A:Q,8,0)/100</f>
        <v>0</v>
      </c>
      <c r="P179" s="55">
        <f>VLOOKUP((A179+TT_Scen/2+1)&amp;"_"&amp;B179,scenarios!A:Q,8,0)/100</f>
        <v>0</v>
      </c>
      <c r="Q179" s="37">
        <f t="shared" si="11"/>
        <v>6.2542520483433894E-2</v>
      </c>
    </row>
    <row r="180" spans="1:17" x14ac:dyDescent="0.25">
      <c r="A180" s="21">
        <f t="shared" si="8"/>
        <v>4</v>
      </c>
      <c r="B180" s="22">
        <v>171</v>
      </c>
      <c r="D180" s="66">
        <f>YC!F173</f>
        <v>7.3256374339999999E-2</v>
      </c>
      <c r="E180" s="34">
        <f t="shared" si="9"/>
        <v>1.2788403599999998E-2</v>
      </c>
      <c r="F180" s="66">
        <f>E180+$B$2*$B$2/delta*Intermediates!J180-$B$2/delta*Intermediates!F180</f>
        <v>4.9984050891830584E-2</v>
      </c>
      <c r="G180" s="46">
        <f>E180+$B$2*$B$2/delta*Intermediates!J180-$B$2/delta*Intermediates!G180</f>
        <v>-1.2558259714311484E-2</v>
      </c>
      <c r="H180" s="60">
        <f>VLOOKUP((A180+1)&amp;"_"&amp;B180,scenarios!A:F,4,0)/100</f>
        <v>4.9984000000000001E-2</v>
      </c>
      <c r="I180" s="55">
        <f>VLOOKUP((A180+TT_Scen/2+1)&amp;"_"&amp;B180,scenarios!A:F,4,0)/100</f>
        <v>-1.2558E-2</v>
      </c>
      <c r="J180" s="37">
        <f t="shared" si="10"/>
        <v>3.1060614206698811E-7</v>
      </c>
      <c r="K180" s="8"/>
      <c r="L180" s="72">
        <f>LN(VLOOKUP((B180+12*$B$1)/12,YC!A:E,5,0)/VLOOKUP(B180/12,YC!A:E,5,0))</f>
        <v>-2.2053226662220458E-2</v>
      </c>
      <c r="M180" s="66">
        <f>EXP(-((1-EXP(-alpha*$B$1))/alpha*Intermediates!F180-(1-EXP(-alpha*$B$1))/alpha*(1-EXP(-alpha*$B$1))/alpha*Intermediates!J180+L180)/$B$1)-1</f>
        <v>4.873452922798216E-2</v>
      </c>
      <c r="N180" s="46">
        <f>EXP(-((1-EXP(-alpha*$B$1))/alpha*Intermediates!G180-(1-EXP(-alpha*$B$1))/alpha*(1-EXP(-alpha*$B$1))/alpha*Intermediates!J180+L180)/$B$1)-1</f>
        <v>-1.2542698469600211E-2</v>
      </c>
      <c r="O180" s="60">
        <f>VLOOKUP((A180+1)&amp;"_"&amp;B180,scenarios!A:Q,8,0)/100</f>
        <v>0</v>
      </c>
      <c r="P180" s="55">
        <f>VLOOKUP((A180+TT_Scen/2+1)&amp;"_"&amp;B180,scenarios!A:Q,8,0)/100</f>
        <v>0</v>
      </c>
      <c r="Q180" s="37">
        <f t="shared" si="11"/>
        <v>6.127722769758237E-2</v>
      </c>
    </row>
    <row r="181" spans="1:17" x14ac:dyDescent="0.25">
      <c r="A181" s="21">
        <f t="shared" si="8"/>
        <v>4</v>
      </c>
      <c r="B181" s="22">
        <v>172</v>
      </c>
      <c r="D181" s="66">
        <f>YC!F174</f>
        <v>7.4322074639999999E-2</v>
      </c>
      <c r="E181" s="34">
        <f t="shared" si="9"/>
        <v>1.2794742959999938E-2</v>
      </c>
      <c r="F181" s="66">
        <f>E181+$B$2*$B$2/delta*Intermediates!J181-$B$2/delta*Intermediates!F181</f>
        <v>5.1385903917636422E-2</v>
      </c>
      <c r="G181" s="46">
        <f>E181+$B$2*$B$2/delta*Intermediates!J181-$B$2/delta*Intermediates!G181</f>
        <v>-1.3844955332140887E-2</v>
      </c>
      <c r="H181" s="60">
        <f>VLOOKUP((A181+1)&amp;"_"&amp;B181,scenarios!A:F,4,0)/100</f>
        <v>5.1386000000000001E-2</v>
      </c>
      <c r="I181" s="55">
        <f>VLOOKUP((A181+TT_Scen/2+1)&amp;"_"&amp;B181,scenarios!A:F,4,0)/100</f>
        <v>-1.3845000000000001E-2</v>
      </c>
      <c r="J181" s="37">
        <f t="shared" si="10"/>
        <v>1.4075022269390003E-7</v>
      </c>
      <c r="K181" s="8"/>
      <c r="L181" s="72">
        <f>LN(VLOOKUP((B181+12*$B$1)/12,YC!A:E,5,0)/VLOOKUP(B181/12,YC!A:E,5,0))</f>
        <v>-2.186883498174063E-2</v>
      </c>
      <c r="M181" s="66">
        <f>EXP(-((1-EXP(-alpha*$B$1))/alpha*Intermediates!F181-(1-EXP(-alpha*$B$1))/alpha*(1-EXP(-alpha*$B$1))/alpha*Intermediates!J181+L181)/$B$1)-1</f>
        <v>5.0049984443701012E-2</v>
      </c>
      <c r="N181" s="46">
        <f>EXP(-((1-EXP(-alpha*$B$1))/alpha*Intermediates!G181-(1-EXP(-alpha*$B$1))/alpha*(1-EXP(-alpha*$B$1))/alpha*Intermediates!J181+L181)/$B$1)-1</f>
        <v>-1.385966673372474E-2</v>
      </c>
      <c r="O181" s="60">
        <f>VLOOKUP((A181+1)&amp;"_"&amp;B181,scenarios!A:Q,8,0)/100</f>
        <v>0</v>
      </c>
      <c r="P181" s="55">
        <f>VLOOKUP((A181+TT_Scen/2+1)&amp;"_"&amp;B181,scenarios!A:Q,8,0)/100</f>
        <v>0</v>
      </c>
      <c r="Q181" s="37">
        <f t="shared" si="11"/>
        <v>6.3909651177425753E-2</v>
      </c>
    </row>
    <row r="182" spans="1:17" x14ac:dyDescent="0.25">
      <c r="A182" s="21">
        <f t="shared" si="8"/>
        <v>4</v>
      </c>
      <c r="B182" s="22">
        <v>173</v>
      </c>
      <c r="D182" s="66">
        <f>YC!F175</f>
        <v>7.5388303219999994E-2</v>
      </c>
      <c r="E182" s="34">
        <f t="shared" si="9"/>
        <v>1.2758154120000142E-2</v>
      </c>
      <c r="F182" s="66">
        <f>E182+$B$2*$B$2/delta*Intermediates!J182-$B$2/delta*Intermediates!F182</f>
        <v>5.3307137910514502E-2</v>
      </c>
      <c r="G182" s="46">
        <f>E182+$B$2*$B$2/delta*Intermediates!J182-$B$2/delta*Intermediates!G182</f>
        <v>-1.5736790301199483E-2</v>
      </c>
      <c r="H182" s="60">
        <f>VLOOKUP((A182+1)&amp;"_"&amp;B182,scenarios!A:F,4,0)/100</f>
        <v>5.3307E-2</v>
      </c>
      <c r="I182" s="55">
        <f>VLOOKUP((A182+TT_Scen/2+1)&amp;"_"&amp;B182,scenarios!A:F,4,0)/100</f>
        <v>-1.5737000000000001E-2</v>
      </c>
      <c r="J182" s="37">
        <f t="shared" si="10"/>
        <v>3.4760931501981451E-7</v>
      </c>
      <c r="K182" s="8"/>
      <c r="L182" s="72">
        <f>LN(VLOOKUP((B182+12*$B$1)/12,YC!A:E,5,0)/VLOOKUP(B182/12,YC!A:E,5,0))</f>
        <v>-2.1694418241407557E-2</v>
      </c>
      <c r="M182" s="66">
        <f>EXP(-((1-EXP(-alpha*$B$1))/alpha*Intermediates!F182-(1-EXP(-alpha*$B$1))/alpha*(1-EXP(-alpha*$B$1))/alpha*Intermediates!J182+L182)/$B$1)-1</f>
        <v>5.1941585114475552E-2</v>
      </c>
      <c r="N182" s="46">
        <f>EXP(-((1-EXP(-alpha*$B$1))/alpha*Intermediates!G182-(1-EXP(-alpha*$B$1))/alpha*(1-EXP(-alpha*$B$1))/alpha*Intermediates!J182+L182)/$B$1)-1</f>
        <v>-1.5702839356028675E-2</v>
      </c>
      <c r="O182" s="60">
        <f>VLOOKUP((A182+1)&amp;"_"&amp;B182,scenarios!A:Q,8,0)/100</f>
        <v>0</v>
      </c>
      <c r="P182" s="55">
        <f>VLOOKUP((A182+TT_Scen/2+1)&amp;"_"&amp;B182,scenarios!A:Q,8,0)/100</f>
        <v>0</v>
      </c>
      <c r="Q182" s="37">
        <f t="shared" si="11"/>
        <v>6.7644424470504227E-2</v>
      </c>
    </row>
    <row r="183" spans="1:17" x14ac:dyDescent="0.25">
      <c r="A183" s="21">
        <f t="shared" si="8"/>
        <v>4</v>
      </c>
      <c r="B183" s="22">
        <v>174</v>
      </c>
      <c r="D183" s="66">
        <f>YC!F176</f>
        <v>7.6451482730000006E-2</v>
      </c>
      <c r="E183" s="34">
        <f t="shared" si="9"/>
        <v>1.2677564639999972E-2</v>
      </c>
      <c r="F183" s="66">
        <f>E183+$B$2*$B$2/delta*Intermediates!J183-$B$2/delta*Intermediates!F183</f>
        <v>5.3449052415427509E-2</v>
      </c>
      <c r="G183" s="46">
        <f>E183+$B$2*$B$2/delta*Intermediates!J183-$B$2/delta*Intermediates!G183</f>
        <v>-1.5937212289843773E-2</v>
      </c>
      <c r="H183" s="60">
        <f>VLOOKUP((A183+1)&amp;"_"&amp;B183,scenarios!A:F,4,0)/100</f>
        <v>5.3448999999999997E-2</v>
      </c>
      <c r="I183" s="55">
        <f>VLOOKUP((A183+TT_Scen/2+1)&amp;"_"&amp;B183,scenarios!A:F,4,0)/100</f>
        <v>-1.5937E-2</v>
      </c>
      <c r="J183" s="37">
        <f t="shared" si="10"/>
        <v>2.6470527128563681E-7</v>
      </c>
      <c r="K183" s="8"/>
      <c r="L183" s="72">
        <f>LN(VLOOKUP((B183+12*$B$1)/12,YC!A:E,5,0)/VLOOKUP(B183/12,YC!A:E,5,0))</f>
        <v>-2.1532589577669119E-2</v>
      </c>
      <c r="M183" s="66">
        <f>EXP(-((1-EXP(-alpha*$B$1))/alpha*Intermediates!F183-(1-EXP(-alpha*$B$1))/alpha*(1-EXP(-alpha*$B$1))/alpha*Intermediates!J183+L183)/$B$1)-1</f>
        <v>5.2084232646668394E-2</v>
      </c>
      <c r="N183" s="46">
        <f>EXP(-((1-EXP(-alpha*$B$1))/alpha*Intermediates!G183-(1-EXP(-alpha*$B$1))/alpha*(1-EXP(-alpha*$B$1))/alpha*Intermediates!J183+L183)/$B$1)-1</f>
        <v>-1.5893729997039974E-2</v>
      </c>
      <c r="O183" s="60">
        <f>VLOOKUP((A183+1)&amp;"_"&amp;B183,scenarios!A:Q,8,0)/100</f>
        <v>0</v>
      </c>
      <c r="P183" s="55">
        <f>VLOOKUP((A183+TT_Scen/2+1)&amp;"_"&amp;B183,scenarios!A:Q,8,0)/100</f>
        <v>0</v>
      </c>
      <c r="Q183" s="37">
        <f t="shared" si="11"/>
        <v>6.7977962643708367E-2</v>
      </c>
    </row>
    <row r="184" spans="1:17" x14ac:dyDescent="0.25">
      <c r="A184" s="21">
        <f t="shared" si="8"/>
        <v>4</v>
      </c>
      <c r="B184" s="22">
        <v>175</v>
      </c>
      <c r="D184" s="66">
        <f>YC!F177</f>
        <v>7.7507946450000004E-2</v>
      </c>
      <c r="E184" s="34">
        <f t="shared" si="9"/>
        <v>1.2551521559999945E-2</v>
      </c>
      <c r="F184" s="66">
        <f>E184+$B$2*$B$2/delta*Intermediates!J184-$B$2/delta*Intermediates!F184</f>
        <v>5.3771793040385901E-2</v>
      </c>
      <c r="G184" s="46">
        <f>E184+$B$2*$B$2/delta*Intermediates!J184-$B$2/delta*Intermediates!G184</f>
        <v>-1.640927603929895E-2</v>
      </c>
      <c r="H184" s="60">
        <f>VLOOKUP((A184+1)&amp;"_"&amp;B184,scenarios!A:F,4,0)/100</f>
        <v>5.3772E-2</v>
      </c>
      <c r="I184" s="55">
        <f>VLOOKUP((A184+TT_Scen/2+1)&amp;"_"&amp;B184,scenarios!A:F,4,0)/100</f>
        <v>-1.6409E-2</v>
      </c>
      <c r="J184" s="37">
        <f t="shared" si="10"/>
        <v>4.8299891304906528E-7</v>
      </c>
      <c r="K184" s="8"/>
      <c r="L184" s="72">
        <f>LN(VLOOKUP((B184+12*$B$1)/12,YC!A:E,5,0)/VLOOKUP(B184/12,YC!A:E,5,0))</f>
        <v>-2.1386028018138048E-2</v>
      </c>
      <c r="M184" s="66">
        <f>EXP(-((1-EXP(-alpha*$B$1))/alpha*Intermediates!F184-(1-EXP(-alpha*$B$1))/alpha*(1-EXP(-alpha*$B$1))/alpha*Intermediates!J184+L184)/$B$1)-1</f>
        <v>5.2464146558939051E-2</v>
      </c>
      <c r="N184" s="46">
        <f>EXP(-((1-EXP(-alpha*$B$1))/alpha*Intermediates!G184-(1-EXP(-alpha*$B$1))/alpha*(1-EXP(-alpha*$B$1))/alpha*Intermediates!J184+L184)/$B$1)-1</f>
        <v>-1.6291303668263923E-2</v>
      </c>
      <c r="O184" s="60">
        <f>VLOOKUP((A184+1)&amp;"_"&amp;B184,scenarios!A:Q,8,0)/100</f>
        <v>0</v>
      </c>
      <c r="P184" s="55">
        <f>VLOOKUP((A184+TT_Scen/2+1)&amp;"_"&amp;B184,scenarios!A:Q,8,0)/100</f>
        <v>0</v>
      </c>
      <c r="Q184" s="37">
        <f t="shared" si="11"/>
        <v>6.8755450227202974E-2</v>
      </c>
    </row>
    <row r="185" spans="1:17" x14ac:dyDescent="0.25">
      <c r="A185" s="21">
        <f t="shared" si="8"/>
        <v>4</v>
      </c>
      <c r="B185" s="22">
        <v>176</v>
      </c>
      <c r="D185" s="66">
        <f>YC!F178</f>
        <v>7.8553906579999999E-2</v>
      </c>
      <c r="E185" s="34">
        <f t="shared" si="9"/>
        <v>1.2378937199999995E-2</v>
      </c>
      <c r="F185" s="66">
        <f>E185+$B$2*$B$2/delta*Intermediates!J185-$B$2/delta*Intermediates!F185</f>
        <v>5.6678763325967163E-2</v>
      </c>
      <c r="G185" s="46">
        <f>E185+$B$2*$B$2/delta*Intermediates!J185-$B$2/delta*Intermediates!G185</f>
        <v>-1.9558563633410877E-2</v>
      </c>
      <c r="H185" s="60">
        <f>VLOOKUP((A185+1)&amp;"_"&amp;B185,scenarios!A:F,4,0)/100</f>
        <v>5.6679000000000007E-2</v>
      </c>
      <c r="I185" s="55">
        <f>VLOOKUP((A185+TT_Scen/2+1)&amp;"_"&amp;B185,scenarios!A:F,4,0)/100</f>
        <v>-1.9559E-2</v>
      </c>
      <c r="J185" s="37">
        <f t="shared" si="10"/>
        <v>6.7304062196724135E-7</v>
      </c>
      <c r="K185" s="8"/>
      <c r="L185" s="72">
        <f>LN(VLOOKUP((B185+12*$B$1)/12,YC!A:E,5,0)/VLOOKUP(B185/12,YC!A:E,5,0))</f>
        <v>-2.1257501858191134E-2</v>
      </c>
      <c r="M185" s="66">
        <f>EXP(-((1-EXP(-alpha*$B$1))/alpha*Intermediates!F185-(1-EXP(-alpha*$B$1))/alpha*(1-EXP(-alpha*$B$1))/alpha*Intermediates!J185+L185)/$B$1)-1</f>
        <v>5.5523414475010524E-2</v>
      </c>
      <c r="N185" s="46">
        <f>EXP(-((1-EXP(-alpha*$B$1))/alpha*Intermediates!G185-(1-EXP(-alpha*$B$1))/alpha*(1-EXP(-alpha*$B$1))/alpha*Intermediates!J185+L185)/$B$1)-1</f>
        <v>-1.9166895720905575E-2</v>
      </c>
      <c r="O185" s="60">
        <f>VLOOKUP((A185+1)&amp;"_"&amp;B185,scenarios!A:Q,8,0)/100</f>
        <v>0</v>
      </c>
      <c r="P185" s="55">
        <f>VLOOKUP((A185+TT_Scen/2+1)&amp;"_"&amp;B185,scenarios!A:Q,8,0)/100</f>
        <v>0</v>
      </c>
      <c r="Q185" s="37">
        <f t="shared" si="11"/>
        <v>7.4690310195916099E-2</v>
      </c>
    </row>
    <row r="186" spans="1:17" x14ac:dyDescent="0.25">
      <c r="A186" s="21">
        <f t="shared" si="8"/>
        <v>4</v>
      </c>
      <c r="B186" s="22">
        <v>177</v>
      </c>
      <c r="D186" s="66">
        <f>YC!F179</f>
        <v>7.9585484679999999E-2</v>
      </c>
      <c r="E186" s="34">
        <f t="shared" si="9"/>
        <v>1.2158846400000034E-2</v>
      </c>
      <c r="F186" s="66">
        <f>E186+$B$2*$B$2/delta*Intermediates!J186-$B$2/delta*Intermediates!F186</f>
        <v>5.5904222530407055E-2</v>
      </c>
      <c r="G186" s="46">
        <f>E186+$B$2*$B$2/delta*Intermediates!J186-$B$2/delta*Intermediates!G186</f>
        <v>-1.9121267803963834E-2</v>
      </c>
      <c r="H186" s="60">
        <f>VLOOKUP((A186+1)&amp;"_"&amp;B186,scenarios!A:F,4,0)/100</f>
        <v>5.5903999999999995E-2</v>
      </c>
      <c r="I186" s="55">
        <f>VLOOKUP((A186+TT_Scen/2+1)&amp;"_"&amp;B186,scenarios!A:F,4,0)/100</f>
        <v>-1.9120999999999999E-2</v>
      </c>
      <c r="J186" s="37">
        <f t="shared" si="10"/>
        <v>4.903343708943797E-7</v>
      </c>
      <c r="K186" s="8"/>
      <c r="L186" s="72">
        <f>LN(VLOOKUP((B186+12*$B$1)/12,YC!A:E,5,0)/VLOOKUP(B186/12,YC!A:E,5,0))</f>
        <v>-2.1149845909073886E-2</v>
      </c>
      <c r="M186" s="66">
        <f>EXP(-((1-EXP(-alpha*$B$1))/alpha*Intermediates!F186-(1-EXP(-alpha*$B$1))/alpha*(1-EXP(-alpha*$B$1))/alpha*Intermediates!J186+L186)/$B$1)-1</f>
        <v>5.4905799403589972E-2</v>
      </c>
      <c r="N186" s="46">
        <f>EXP(-((1-EXP(-alpha*$B$1))/alpha*Intermediates!G186-(1-EXP(-alpha*$B$1))/alpha*(1-EXP(-alpha*$B$1))/alpha*Intermediates!J186+L186)/$B$1)-1</f>
        <v>-1.8596596827402001E-2</v>
      </c>
      <c r="O186" s="60">
        <f>VLOOKUP((A186+1)&amp;"_"&amp;B186,scenarios!A:Q,8,0)/100</f>
        <v>0</v>
      </c>
      <c r="P186" s="55">
        <f>VLOOKUP((A186+TT_Scen/2+1)&amp;"_"&amp;B186,scenarios!A:Q,8,0)/100</f>
        <v>0</v>
      </c>
      <c r="Q186" s="37">
        <f t="shared" si="11"/>
        <v>7.3502396230991973E-2</v>
      </c>
    </row>
    <row r="187" spans="1:17" x14ac:dyDescent="0.25">
      <c r="A187" s="21">
        <f t="shared" si="8"/>
        <v>4</v>
      </c>
      <c r="B187" s="22">
        <v>178</v>
      </c>
      <c r="D187" s="66">
        <f>YC!F180</f>
        <v>8.0598721880000002E-2</v>
      </c>
      <c r="E187" s="34">
        <f t="shared" si="9"/>
        <v>1.1890284239999993E-2</v>
      </c>
      <c r="F187" s="66">
        <f>E187+$B$2*$B$2/delta*Intermediates!J187-$B$2/delta*Intermediates!F187</f>
        <v>5.675463084809982E-2</v>
      </c>
      <c r="G187" s="46">
        <f>E187+$B$2*$B$2/delta*Intermediates!J187-$B$2/delta*Intermediates!G187</f>
        <v>-2.0405781709406559E-2</v>
      </c>
      <c r="H187" s="60">
        <f>VLOOKUP((A187+1)&amp;"_"&amp;B187,scenarios!A:F,4,0)/100</f>
        <v>5.6755000000000007E-2</v>
      </c>
      <c r="I187" s="55">
        <f>VLOOKUP((A187+TT_Scen/2+1)&amp;"_"&amp;B187,scenarios!A:F,4,0)/100</f>
        <v>-2.0406000000000001E-2</v>
      </c>
      <c r="J187" s="37">
        <f t="shared" si="10"/>
        <v>5.8744249362835399E-7</v>
      </c>
      <c r="K187" s="8"/>
      <c r="L187" s="72">
        <f>LN(VLOOKUP((B187+12*$B$1)/12,YC!A:E,5,0)/VLOOKUP(B187/12,YC!A:E,5,0))</f>
        <v>-2.1065953647651084E-2</v>
      </c>
      <c r="M187" s="66">
        <f>EXP(-((1-EXP(-alpha*$B$1))/alpha*Intermediates!F187-(1-EXP(-alpha*$B$1))/alpha*(1-EXP(-alpha*$B$1))/alpha*Intermediates!J187+L187)/$B$1)-1</f>
        <v>5.6000815279797278E-2</v>
      </c>
      <c r="N187" s="46">
        <f>EXP(-((1-EXP(-alpha*$B$1))/alpha*Intermediates!G187-(1-EXP(-alpha*$B$1))/alpha*(1-EXP(-alpha*$B$1))/alpha*Intermediates!J187+L187)/$B$1)-1</f>
        <v>-1.9594858313230379E-2</v>
      </c>
      <c r="O187" s="60">
        <f>VLOOKUP((A187+1)&amp;"_"&amp;B187,scenarios!A:Q,8,0)/100</f>
        <v>0</v>
      </c>
      <c r="P187" s="55">
        <f>VLOOKUP((A187+TT_Scen/2+1)&amp;"_"&amp;B187,scenarios!A:Q,8,0)/100</f>
        <v>0</v>
      </c>
      <c r="Q187" s="37">
        <f t="shared" si="11"/>
        <v>7.5595673593027657E-2</v>
      </c>
    </row>
    <row r="188" spans="1:17" x14ac:dyDescent="0.25">
      <c r="A188" s="21">
        <f t="shared" si="8"/>
        <v>4</v>
      </c>
      <c r="B188" s="22">
        <v>179</v>
      </c>
      <c r="D188" s="66">
        <f>YC!F181</f>
        <v>8.1589578900000001E-2</v>
      </c>
      <c r="E188" s="34">
        <f t="shared" si="9"/>
        <v>1.1572284360000018E-2</v>
      </c>
      <c r="F188" s="66">
        <f>E188+$B$2*$B$2/delta*Intermediates!J188-$B$2/delta*Intermediates!F188</f>
        <v>6.2972907014837889E-2</v>
      </c>
      <c r="G188" s="46">
        <f>E188+$B$2*$B$2/delta*Intermediates!J188-$B$2/delta*Intermediates!G188</f>
        <v>-2.7156959900316056E-2</v>
      </c>
      <c r="H188" s="60">
        <f>VLOOKUP((A188+1)&amp;"_"&amp;B188,scenarios!A:F,4,0)/100</f>
        <v>6.2973000000000001E-2</v>
      </c>
      <c r="I188" s="55">
        <f>VLOOKUP((A188+TT_Scen/2+1)&amp;"_"&amp;B188,scenarios!A:F,4,0)/100</f>
        <v>-2.7157000000000001E-2</v>
      </c>
      <c r="J188" s="37">
        <f t="shared" si="10"/>
        <v>1.3308484605664694E-7</v>
      </c>
      <c r="K188" s="8"/>
      <c r="L188" s="72">
        <f>LN(VLOOKUP((B188+12*$B$1)/12,YC!A:E,5,0)/VLOOKUP(B188/12,YC!A:E,5,0))</f>
        <v>-2.10087775335406E-2</v>
      </c>
      <c r="M188" s="66">
        <f>EXP(-((1-EXP(-alpha*$B$1))/alpha*Intermediates!F188-(1-EXP(-alpha*$B$1))/alpha*(1-EXP(-alpha*$B$1))/alpha*Intermediates!J188+L188)/$B$1)-1</f>
        <v>6.2638264328252813E-2</v>
      </c>
      <c r="N188" s="46">
        <f>EXP(-((1-EXP(-alpha*$B$1))/alpha*Intermediates!G188-(1-EXP(-alpha*$B$1))/alpha*(1-EXP(-alpha*$B$1))/alpha*Intermediates!J188+L188)/$B$1)-1</f>
        <v>-2.5673308086412217E-2</v>
      </c>
      <c r="O188" s="60">
        <f>VLOOKUP((A188+1)&amp;"_"&amp;B188,scenarios!A:Q,8,0)/100</f>
        <v>0</v>
      </c>
      <c r="P188" s="55">
        <f>VLOOKUP((A188+TT_Scen/2+1)&amp;"_"&amp;B188,scenarios!A:Q,8,0)/100</f>
        <v>0</v>
      </c>
      <c r="Q188" s="37">
        <f t="shared" si="11"/>
        <v>8.8311572414665029E-2</v>
      </c>
    </row>
    <row r="189" spans="1:17" x14ac:dyDescent="0.25">
      <c r="A189" s="21">
        <f t="shared" si="8"/>
        <v>4</v>
      </c>
      <c r="B189" s="22">
        <v>180</v>
      </c>
      <c r="D189" s="66">
        <f>YC!F182</f>
        <v>8.2553935930000003E-2</v>
      </c>
      <c r="E189" s="34">
        <f t="shared" si="9"/>
        <v>1.1218853279999941E-2</v>
      </c>
      <c r="F189" s="66">
        <f>E189+$B$2*$B$2/delta*Intermediates!J189-$B$2/delta*Intermediates!F189</f>
        <v>5.9904086905011977E-2</v>
      </c>
      <c r="G189" s="46">
        <f>E189+$B$2*$B$2/delta*Intermediates!J189-$B$2/delta*Intermediates!G189</f>
        <v>-2.4691828276821492E-2</v>
      </c>
      <c r="H189" s="60">
        <f>VLOOKUP((A189+1)&amp;"_"&amp;B189,scenarios!A:F,4,0)/100</f>
        <v>5.9903999999999999E-2</v>
      </c>
      <c r="I189" s="55">
        <f>VLOOKUP((A189+TT_Scen/2+1)&amp;"_"&amp;B189,scenarios!A:F,4,0)/100</f>
        <v>-2.4691999999999999E-2</v>
      </c>
      <c r="J189" s="37">
        <f t="shared" si="10"/>
        <v>2.5862819048524943E-7</v>
      </c>
      <c r="K189" s="8"/>
      <c r="L189" s="72">
        <f>LN(VLOOKUP((B189+12*$B$1)/12,YC!A:E,5,0)/VLOOKUP(B189/12,YC!A:E,5,0))</f>
        <v>-2.0981328540048659E-2</v>
      </c>
      <c r="M189" s="66">
        <f>EXP(-((1-EXP(-alpha*$B$1))/alpha*Intermediates!F189-(1-EXP(-alpha*$B$1))/alpha*(1-EXP(-alpha*$B$1))/alpha*Intermediates!J189+L189)/$B$1)-1</f>
        <v>5.9852005186123991E-2</v>
      </c>
      <c r="N189" s="46">
        <f>EXP(-((1-EXP(-alpha*$B$1))/alpha*Intermediates!G189-(1-EXP(-alpha*$B$1))/alpha*(1-EXP(-alpha*$B$1))/alpha*Intermediates!J189+L189)/$B$1)-1</f>
        <v>-2.3037327142276687E-2</v>
      </c>
      <c r="O189" s="60">
        <f>VLOOKUP((A189+1)&amp;"_"&amp;B189,scenarios!A:Q,8,0)/100</f>
        <v>0</v>
      </c>
      <c r="P189" s="55">
        <f>VLOOKUP((A189+TT_Scen/2+1)&amp;"_"&amp;B189,scenarios!A:Q,8,0)/100</f>
        <v>0</v>
      </c>
      <c r="Q189" s="37">
        <f t="shared" si="11"/>
        <v>8.2889332328400678E-2</v>
      </c>
    </row>
    <row r="190" spans="1:17" x14ac:dyDescent="0.25">
      <c r="A190" s="21">
        <f t="shared" si="8"/>
        <v>4</v>
      </c>
      <c r="B190" s="22">
        <v>181</v>
      </c>
      <c r="D190" s="66">
        <f>YC!F183</f>
        <v>8.3488840369999998E-2</v>
      </c>
      <c r="E190" s="34">
        <f t="shared" si="9"/>
        <v>1.0889573640000094E-2</v>
      </c>
      <c r="F190" s="66">
        <f>E190+$B$2*$B$2/delta*Intermediates!J190-$B$2/delta*Intermediates!F190</f>
        <v>6.0233180614108331E-2</v>
      </c>
      <c r="G190" s="46">
        <f>E190+$B$2*$B$2/delta*Intermediates!J190-$B$2/delta*Intermediates!G190</f>
        <v>-2.5576234691320993E-2</v>
      </c>
      <c r="H190" s="60">
        <f>VLOOKUP((A190+1)&amp;"_"&amp;B190,scenarios!A:F,4,0)/100</f>
        <v>6.0233000000000002E-2</v>
      </c>
      <c r="I190" s="55">
        <f>VLOOKUP((A190+TT_Scen/2+1)&amp;"_"&amp;B190,scenarios!A:F,4,0)/100</f>
        <v>-2.5575999999999998E-2</v>
      </c>
      <c r="J190" s="37">
        <f t="shared" si="10"/>
        <v>4.1530542932433079E-7</v>
      </c>
      <c r="K190" s="8"/>
      <c r="L190" s="72">
        <f>LN(VLOOKUP((B190+12*$B$1)/12,YC!A:E,5,0)/VLOOKUP(B190/12,YC!A:E,5,0))</f>
        <v>-2.0985623643934685E-2</v>
      </c>
      <c r="M190" s="66">
        <f>EXP(-((1-EXP(-alpha*$B$1))/alpha*Intermediates!F190-(1-EXP(-alpha*$B$1))/alpha*(1-EXP(-alpha*$B$1))/alpha*Intermediates!J190+L190)/$B$1)-1</f>
        <v>6.0528555026616804E-2</v>
      </c>
      <c r="N190" s="46">
        <f>EXP(-((1-EXP(-alpha*$B$1))/alpha*Intermediates!G190-(1-EXP(-alpha*$B$1))/alpha*(1-EXP(-alpha*$B$1))/alpha*Intermediates!J190+L190)/$B$1)-1</f>
        <v>-2.3555013171093542E-2</v>
      </c>
      <c r="O190" s="60">
        <f>VLOOKUP((A190+1)&amp;"_"&amp;B190,scenarios!A:Q,8,0)/100</f>
        <v>0</v>
      </c>
      <c r="P190" s="55">
        <f>VLOOKUP((A190+TT_Scen/2+1)&amp;"_"&amp;B190,scenarios!A:Q,8,0)/100</f>
        <v>0</v>
      </c>
      <c r="Q190" s="37">
        <f t="shared" si="11"/>
        <v>8.4083568197710346E-2</v>
      </c>
    </row>
    <row r="191" spans="1:17" x14ac:dyDescent="0.25">
      <c r="A191" s="21">
        <f t="shared" si="8"/>
        <v>4</v>
      </c>
      <c r="B191" s="22">
        <v>182</v>
      </c>
      <c r="D191" s="66">
        <f>YC!F184</f>
        <v>8.4396304840000005E-2</v>
      </c>
      <c r="E191" s="34">
        <f t="shared" si="9"/>
        <v>1.0600260479999901E-2</v>
      </c>
      <c r="F191" s="66">
        <f>E191+$B$2*$B$2/delta*Intermediates!J191-$B$2/delta*Intermediates!F191</f>
        <v>5.6115688426636709E-2</v>
      </c>
      <c r="G191" s="46">
        <f>E191+$B$2*$B$2/delta*Intermediates!J191-$B$2/delta*Intermediates!G191</f>
        <v>-2.1934052356632261E-2</v>
      </c>
      <c r="H191" s="60">
        <f>VLOOKUP((A191+1)&amp;"_"&amp;B191,scenarios!A:F,4,0)/100</f>
        <v>5.6115999999999999E-2</v>
      </c>
      <c r="I191" s="55">
        <f>VLOOKUP((A191+TT_Scen/2+1)&amp;"_"&amp;B191,scenarios!A:F,4,0)/100</f>
        <v>-2.1933999999999999E-2</v>
      </c>
      <c r="J191" s="37">
        <f t="shared" si="10"/>
        <v>3.6392999555254213E-7</v>
      </c>
      <c r="K191" s="8"/>
      <c r="L191" s="72">
        <f>LN(VLOOKUP((B191+12*$B$1)/12,YC!A:E,5,0)/VLOOKUP(B191/12,YC!A:E,5,0))</f>
        <v>-2.1019478645160319E-2</v>
      </c>
      <c r="M191" s="66">
        <f>EXP(-((1-EXP(-alpha*$B$1))/alpha*Intermediates!F191-(1-EXP(-alpha*$B$1))/alpha*(1-EXP(-alpha*$B$1))/alpha*Intermediates!J191+L191)/$B$1)-1</f>
        <v>5.6647704645614416E-2</v>
      </c>
      <c r="N191" s="46">
        <f>EXP(-((1-EXP(-alpha*$B$1))/alpha*Intermediates!G191-(1-EXP(-alpha*$B$1))/alpha*(1-EXP(-alpha*$B$1))/alpha*Intermediates!J191+L191)/$B$1)-1</f>
        <v>-1.9833767370267652E-2</v>
      </c>
      <c r="O191" s="60">
        <f>VLOOKUP((A191+1)&amp;"_"&amp;B191,scenarios!A:Q,8,0)/100</f>
        <v>0</v>
      </c>
      <c r="P191" s="55">
        <f>VLOOKUP((A191+TT_Scen/2+1)&amp;"_"&amp;B191,scenarios!A:Q,8,0)/100</f>
        <v>0</v>
      </c>
      <c r="Q191" s="37">
        <f t="shared" si="11"/>
        <v>7.6481472015882068E-2</v>
      </c>
    </row>
    <row r="192" spans="1:17" x14ac:dyDescent="0.25">
      <c r="A192" s="21">
        <f t="shared" si="8"/>
        <v>4</v>
      </c>
      <c r="B192" s="22">
        <v>183</v>
      </c>
      <c r="D192" s="66">
        <f>YC!F185</f>
        <v>8.5279659879999997E-2</v>
      </c>
      <c r="E192" s="34">
        <f t="shared" si="9"/>
        <v>1.0351921799999997E-2</v>
      </c>
      <c r="F192" s="66">
        <f>E192+$B$2*$B$2/delta*Intermediates!J192-$B$2/delta*Intermediates!F192</f>
        <v>5.6167900729954243E-2</v>
      </c>
      <c r="G192" s="46">
        <f>E192+$B$2*$B$2/delta*Intermediates!J192-$B$2/delta*Intermediates!G192</f>
        <v>-2.2379558640030165E-2</v>
      </c>
      <c r="H192" s="60">
        <f>VLOOKUP((A192+1)&amp;"_"&amp;B192,scenarios!A:F,4,0)/100</f>
        <v>5.6167999999999996E-2</v>
      </c>
      <c r="I192" s="55">
        <f>VLOOKUP((A192+TT_Scen/2+1)&amp;"_"&amp;B192,scenarios!A:F,4,0)/100</f>
        <v>-2.2380000000000001E-2</v>
      </c>
      <c r="J192" s="37">
        <f t="shared" si="10"/>
        <v>5.4063001558857238E-7</v>
      </c>
      <c r="K192" s="8"/>
      <c r="L192" s="72">
        <f>LN(VLOOKUP((B192+12*$B$1)/12,YC!A:E,5,0)/VLOOKUP(B192/12,YC!A:E,5,0))</f>
        <v>-2.1079585585193905E-2</v>
      </c>
      <c r="M192" s="66">
        <f>EXP(-((1-EXP(-alpha*$B$1))/alpha*Intermediates!F192-(1-EXP(-alpha*$B$1))/alpha*(1-EXP(-alpha*$B$1))/alpha*Intermediates!J192+L192)/$B$1)-1</f>
        <v>5.6987534475969603E-2</v>
      </c>
      <c r="N192" s="46">
        <f>EXP(-((1-EXP(-alpha*$B$1))/alpha*Intermediates!G192-(1-EXP(-alpha*$B$1))/alpha*(1-EXP(-alpha*$B$1))/alpha*Intermediates!J192+L192)/$B$1)-1</f>
        <v>-1.998819839839816E-2</v>
      </c>
      <c r="O192" s="60">
        <f>VLOOKUP((A192+1)&amp;"_"&amp;B192,scenarios!A:Q,8,0)/100</f>
        <v>0</v>
      </c>
      <c r="P192" s="55">
        <f>VLOOKUP((A192+TT_Scen/2+1)&amp;"_"&amp;B192,scenarios!A:Q,8,0)/100</f>
        <v>0</v>
      </c>
      <c r="Q192" s="37">
        <f t="shared" si="11"/>
        <v>7.6975732874367764E-2</v>
      </c>
    </row>
    <row r="193" spans="1:17" x14ac:dyDescent="0.25">
      <c r="A193" s="21">
        <f t="shared" si="8"/>
        <v>4</v>
      </c>
      <c r="B193" s="22">
        <v>184</v>
      </c>
      <c r="D193" s="66">
        <f>YC!F186</f>
        <v>8.6142320029999997E-2</v>
      </c>
      <c r="E193" s="34">
        <f t="shared" si="9"/>
        <v>1.0145565720000027E-2</v>
      </c>
      <c r="F193" s="66">
        <f>E193+$B$2*$B$2/delta*Intermediates!J193-$B$2/delta*Intermediates!F193</f>
        <v>5.4030843282711544E-2</v>
      </c>
      <c r="G193" s="46">
        <f>E193+$B$2*$B$2/delta*Intermediates!J193-$B$2/delta*Intermediates!G193</f>
        <v>-2.05517660119139E-2</v>
      </c>
      <c r="H193" s="60">
        <f>VLOOKUP((A193+1)&amp;"_"&amp;B193,scenarios!A:F,4,0)/100</f>
        <v>5.4031000000000003E-2</v>
      </c>
      <c r="I193" s="55">
        <f>VLOOKUP((A193+TT_Scen/2+1)&amp;"_"&amp;B193,scenarios!A:F,4,0)/100</f>
        <v>-2.0552000000000001E-2</v>
      </c>
      <c r="J193" s="37">
        <f t="shared" si="10"/>
        <v>3.9070537456026289E-7</v>
      </c>
      <c r="K193" s="8"/>
      <c r="L193" s="72">
        <f>LN(VLOOKUP((B193+12*$B$1)/12,YC!A:E,5,0)/VLOOKUP(B193/12,YC!A:E,5,0))</f>
        <v>-2.1162553027634742E-2</v>
      </c>
      <c r="M193" s="66">
        <f>EXP(-((1-EXP(-alpha*$B$1))/alpha*Intermediates!F193-(1-EXP(-alpha*$B$1))/alpha*(1-EXP(-alpha*$B$1))/alpha*Intermediates!J193+L193)/$B$1)-1</f>
        <v>5.5070909605835272E-2</v>
      </c>
      <c r="N193" s="46">
        <f>EXP(-((1-EXP(-alpha*$B$1))/alpha*Intermediates!G193-(1-EXP(-alpha*$B$1))/alpha*(1-EXP(-alpha*$B$1))/alpha*Intermediates!J193+L193)/$B$1)-1</f>
        <v>-1.8024426025970319E-2</v>
      </c>
      <c r="O193" s="60">
        <f>VLOOKUP((A193+1)&amp;"_"&amp;B193,scenarios!A:Q,8,0)/100</f>
        <v>0</v>
      </c>
      <c r="P193" s="55">
        <f>VLOOKUP((A193+TT_Scen/2+1)&amp;"_"&amp;B193,scenarios!A:Q,8,0)/100</f>
        <v>0</v>
      </c>
      <c r="Q193" s="37">
        <f t="shared" si="11"/>
        <v>7.3095335631805591E-2</v>
      </c>
    </row>
    <row r="194" spans="1:17" x14ac:dyDescent="0.25">
      <c r="A194" s="21">
        <f t="shared" si="8"/>
        <v>4</v>
      </c>
      <c r="B194" s="22">
        <v>185</v>
      </c>
      <c r="D194" s="66">
        <f>YC!F187</f>
        <v>8.6987783839999999E-2</v>
      </c>
      <c r="E194" s="34">
        <f t="shared" si="9"/>
        <v>9.9822009600000206E-3</v>
      </c>
      <c r="F194" s="66">
        <f>E194+$B$2*$B$2/delta*Intermediates!J194-$B$2/delta*Intermediates!F194</f>
        <v>5.1941429152093356E-2</v>
      </c>
      <c r="G194" s="46">
        <f>E194+$B$2*$B$2/delta*Intermediates!J194-$B$2/delta*Intermediates!G194</f>
        <v>-1.8685573023259905E-2</v>
      </c>
      <c r="H194" s="60">
        <f>VLOOKUP((A194+1)&amp;"_"&amp;B194,scenarios!A:F,4,0)/100</f>
        <v>5.1940999999999994E-2</v>
      </c>
      <c r="I194" s="55">
        <f>VLOOKUP((A194+TT_Scen/2+1)&amp;"_"&amp;B194,scenarios!A:F,4,0)/100</f>
        <v>-1.8686000000000001E-2</v>
      </c>
      <c r="J194" s="37">
        <f t="shared" si="10"/>
        <v>8.5612883345825841E-7</v>
      </c>
      <c r="K194" s="8"/>
      <c r="L194" s="72">
        <f>LN(VLOOKUP((B194+12*$B$1)/12,YC!A:E,5,0)/VLOOKUP(B194/12,YC!A:E,5,0))</f>
        <v>-2.126490648572921E-2</v>
      </c>
      <c r="M194" s="66">
        <f>EXP(-((1-EXP(-alpha*$B$1))/alpha*Intermediates!F194-(1-EXP(-alpha*$B$1))/alpha*(1-EXP(-alpha*$B$1))/alpha*Intermediates!J194+L194)/$B$1)-1</f>
        <v>5.317266963184264E-2</v>
      </c>
      <c r="N194" s="46">
        <f>EXP(-((1-EXP(-alpha*$B$1))/alpha*Intermediates!G194-(1-EXP(-alpha*$B$1))/alpha*(1-EXP(-alpha*$B$1))/alpha*Intermediates!J194+L194)/$B$1)-1</f>
        <v>-1.6051543896015708E-2</v>
      </c>
      <c r="O194" s="60">
        <f>VLOOKUP((A194+1)&amp;"_"&amp;B194,scenarios!A:Q,8,0)/100</f>
        <v>0</v>
      </c>
      <c r="P194" s="55">
        <f>VLOOKUP((A194+TT_Scen/2+1)&amp;"_"&amp;B194,scenarios!A:Q,8,0)/100</f>
        <v>0</v>
      </c>
      <c r="Q194" s="37">
        <f t="shared" si="11"/>
        <v>6.9224213527858347E-2</v>
      </c>
    </row>
    <row r="195" spans="1:17" x14ac:dyDescent="0.25">
      <c r="A195" s="21">
        <f t="shared" si="8"/>
        <v>4</v>
      </c>
      <c r="B195" s="22">
        <v>186</v>
      </c>
      <c r="D195" s="66">
        <f>YC!F188</f>
        <v>8.7819633920000001E-2</v>
      </c>
      <c r="E195" s="34">
        <f t="shared" si="9"/>
        <v>9.8629420799999368E-3</v>
      </c>
      <c r="F195" s="66">
        <f>E195+$B$2*$B$2/delta*Intermediates!J195-$B$2/delta*Intermediates!F195</f>
        <v>5.102705499875964E-2</v>
      </c>
      <c r="G195" s="46">
        <f>E195+$B$2*$B$2/delta*Intermediates!J195-$B$2/delta*Intermediates!G195</f>
        <v>-1.7906150110777383E-2</v>
      </c>
      <c r="H195" s="60">
        <f>VLOOKUP((A195+1)&amp;"_"&amp;B195,scenarios!A:F,4,0)/100</f>
        <v>5.1026999999999996E-2</v>
      </c>
      <c r="I195" s="55">
        <f>VLOOKUP((A195+TT_Scen/2+1)&amp;"_"&amp;B195,scenarios!A:F,4,0)/100</f>
        <v>-1.7905999999999998E-2</v>
      </c>
      <c r="J195" s="37">
        <f t="shared" si="10"/>
        <v>2.0510953702840284E-7</v>
      </c>
      <c r="K195" s="8"/>
      <c r="L195" s="72">
        <f>LN(VLOOKUP((B195+12*$B$1)/12,YC!A:E,5,0)/VLOOKUP(B195/12,YC!A:E,5,0))</f>
        <v>-2.1383088883428943E-2</v>
      </c>
      <c r="M195" s="66">
        <f>EXP(-((1-EXP(-alpha*$B$1))/alpha*Intermediates!F195-(1-EXP(-alpha*$B$1))/alpha*(1-EXP(-alpha*$B$1))/alpha*Intermediates!J195+L195)/$B$1)-1</f>
        <v>5.2431300042324436E-2</v>
      </c>
      <c r="N195" s="46">
        <f>EXP(-((1-EXP(-alpha*$B$1))/alpha*Intermediates!G195-(1-EXP(-alpha*$B$1))/alpha*(1-EXP(-alpha*$B$1))/alpha*Intermediates!J195+L195)/$B$1)-1</f>
        <v>-1.5139647114009058E-2</v>
      </c>
      <c r="O195" s="60">
        <f>VLOOKUP((A195+1)&amp;"_"&amp;B195,scenarios!A:Q,8,0)/100</f>
        <v>0</v>
      </c>
      <c r="P195" s="55">
        <f>VLOOKUP((A195+TT_Scen/2+1)&amp;"_"&amp;B195,scenarios!A:Q,8,0)/100</f>
        <v>0</v>
      </c>
      <c r="Q195" s="37">
        <f t="shared" si="11"/>
        <v>6.7570947156333494E-2</v>
      </c>
    </row>
    <row r="196" spans="1:17" x14ac:dyDescent="0.25">
      <c r="A196" s="21">
        <f t="shared" si="8"/>
        <v>4</v>
      </c>
      <c r="B196" s="22">
        <v>187</v>
      </c>
      <c r="D196" s="66">
        <f>YC!F189</f>
        <v>8.8641545759999996E-2</v>
      </c>
      <c r="E196" s="34">
        <f t="shared" si="9"/>
        <v>9.7892223600001271E-3</v>
      </c>
      <c r="F196" s="66">
        <f>E196+$B$2*$B$2/delta*Intermediates!J196-$B$2/delta*Intermediates!F196</f>
        <v>4.695848639017372E-2</v>
      </c>
      <c r="G196" s="46">
        <f>E196+$B$2*$B$2/delta*Intermediates!J196-$B$2/delta*Intermediates!G196</f>
        <v>-1.3881399150447539E-2</v>
      </c>
      <c r="H196" s="60">
        <f>VLOOKUP((A196+1)&amp;"_"&amp;B196,scenarios!A:F,4,0)/100</f>
        <v>4.6958E-2</v>
      </c>
      <c r="I196" s="55">
        <f>VLOOKUP((A196+TT_Scen/2+1)&amp;"_"&amp;B196,scenarios!A:F,4,0)/100</f>
        <v>-1.3880999999999999E-2</v>
      </c>
      <c r="J196" s="37">
        <f t="shared" si="10"/>
        <v>8.8554062126038058E-7</v>
      </c>
      <c r="K196" s="8"/>
      <c r="L196" s="72">
        <f>LN(VLOOKUP((B196+12*$B$1)/12,YC!A:E,5,0)/VLOOKUP(B196/12,YC!A:E,5,0))</f>
        <v>-2.1513451154783585E-2</v>
      </c>
      <c r="M196" s="66">
        <f>EXP(-((1-EXP(-alpha*$B$1))/alpha*Intermediates!F196-(1-EXP(-alpha*$B$1))/alpha*(1-EXP(-alpha*$B$1))/alpha*Intermediates!J196+L196)/$B$1)-1</f>
        <v>4.8462370451057613E-2</v>
      </c>
      <c r="N196" s="46">
        <f>EXP(-((1-EXP(-alpha*$B$1))/alpha*Intermediates!G196-(1-EXP(-alpha*$B$1))/alpha*(1-EXP(-alpha*$B$1))/alpha*Intermediates!J196+L196)/$B$1)-1</f>
        <v>-1.1179767461539036E-2</v>
      </c>
      <c r="O196" s="60">
        <f>VLOOKUP((A196+1)&amp;"_"&amp;B196,scenarios!A:Q,8,0)/100</f>
        <v>0</v>
      </c>
      <c r="P196" s="55">
        <f>VLOOKUP((A196+TT_Scen/2+1)&amp;"_"&amp;B196,scenarios!A:Q,8,0)/100</f>
        <v>0</v>
      </c>
      <c r="Q196" s="37">
        <f t="shared" si="11"/>
        <v>5.9642137912596649E-2</v>
      </c>
    </row>
    <row r="197" spans="1:17" x14ac:dyDescent="0.25">
      <c r="A197" s="21">
        <f t="shared" si="8"/>
        <v>4</v>
      </c>
      <c r="B197" s="22">
        <v>188</v>
      </c>
      <c r="D197" s="66">
        <f>YC!F190</f>
        <v>8.9457314290000006E-2</v>
      </c>
      <c r="E197" s="34">
        <f t="shared" si="9"/>
        <v>9.7621693199999582E-3</v>
      </c>
      <c r="F197" s="66">
        <f>E197+$B$2*$B$2/delta*Intermediates!J197-$B$2/delta*Intermediates!F197</f>
        <v>4.1837687342391253E-2</v>
      </c>
      <c r="G197" s="46">
        <f>E197+$B$2*$B$2/delta*Intermediates!J197-$B$2/delta*Intermediates!G197</f>
        <v>-8.7110319595257862E-3</v>
      </c>
      <c r="H197" s="60">
        <f>VLOOKUP((A197+1)&amp;"_"&amp;B197,scenarios!A:F,4,0)/100</f>
        <v>4.1838E-2</v>
      </c>
      <c r="I197" s="55">
        <f>VLOOKUP((A197+TT_Scen/2+1)&amp;"_"&amp;B197,scenarios!A:F,4,0)/100</f>
        <v>-8.711E-3</v>
      </c>
      <c r="J197" s="37">
        <f t="shared" si="10"/>
        <v>3.4461713453379228E-7</v>
      </c>
      <c r="K197" s="8"/>
      <c r="L197" s="72">
        <f>LN(VLOOKUP((B197+12*$B$1)/12,YC!A:E,5,0)/VLOOKUP(B197/12,YC!A:E,5,0))</f>
        <v>-2.1652226645528832E-2</v>
      </c>
      <c r="M197" s="66">
        <f>EXP(-((1-EXP(-alpha*$B$1))/alpha*Intermediates!F197-(1-EXP(-alpha*$B$1))/alpha*(1-EXP(-alpha*$B$1))/alpha*Intermediates!J197+L197)/$B$1)-1</f>
        <v>4.3408432459478785E-2</v>
      </c>
      <c r="N197" s="46">
        <f>EXP(-((1-EXP(-alpha*$B$1))/alpha*Intermediates!G197-(1-EXP(-alpha*$B$1))/alpha*(1-EXP(-alpha*$B$1))/alpha*Intermediates!J197+L197)/$B$1)-1</f>
        <v>-6.1489628304505217E-3</v>
      </c>
      <c r="O197" s="60">
        <f>VLOOKUP((A197+1)&amp;"_"&amp;B197,scenarios!A:Q,8,0)/100</f>
        <v>0</v>
      </c>
      <c r="P197" s="55">
        <f>VLOOKUP((A197+TT_Scen/2+1)&amp;"_"&amp;B197,scenarios!A:Q,8,0)/100</f>
        <v>0</v>
      </c>
      <c r="Q197" s="37">
        <f t="shared" si="11"/>
        <v>4.9557395289929307E-2</v>
      </c>
    </row>
    <row r="198" spans="1:17" x14ac:dyDescent="0.25">
      <c r="A198" s="21">
        <f t="shared" si="8"/>
        <v>4</v>
      </c>
      <c r="B198" s="22">
        <v>189</v>
      </c>
      <c r="D198" s="66">
        <f>YC!F191</f>
        <v>9.0270828400000003E-2</v>
      </c>
      <c r="E198" s="34">
        <f t="shared" si="9"/>
        <v>9.7828061999999938E-3</v>
      </c>
      <c r="F198" s="66">
        <f>E198+$B$2*$B$2/delta*Intermediates!J198-$B$2/delta*Intermediates!F198</f>
        <v>4.0862458140719149E-2</v>
      </c>
      <c r="G198" s="46">
        <f>E198+$B$2*$B$2/delta*Intermediates!J198-$B$2/delta*Intermediates!G198</f>
        <v>-7.5908051574053413E-3</v>
      </c>
      <c r="H198" s="60">
        <f>VLOOKUP((A198+1)&amp;"_"&amp;B198,scenarios!A:F,4,0)/100</f>
        <v>4.0861999999999996E-2</v>
      </c>
      <c r="I198" s="55">
        <f>VLOOKUP((A198+TT_Scen/2+1)&amp;"_"&amp;B198,scenarios!A:F,4,0)/100</f>
        <v>-7.5908E-3</v>
      </c>
      <c r="J198" s="37">
        <f t="shared" si="10"/>
        <v>4.6329812449473484E-7</v>
      </c>
      <c r="K198" s="8"/>
      <c r="L198" s="72">
        <f>LN(VLOOKUP((B198+12*$B$1)/12,YC!A:E,5,0)/VLOOKUP(B198/12,YC!A:E,5,0))</f>
        <v>-2.1795555566908403E-2</v>
      </c>
      <c r="M198" s="66">
        <f>EXP(-((1-EXP(-alpha*$B$1))/alpha*Intermediates!F198-(1-EXP(-alpha*$B$1))/alpha*(1-EXP(-alpha*$B$1))/alpha*Intermediates!J198+L198)/$B$1)-1</f>
        <v>4.2485519729203558E-2</v>
      </c>
      <c r="N198" s="46">
        <f>EXP(-((1-EXP(-alpha*$B$1))/alpha*Intermediates!G198-(1-EXP(-alpha*$B$1))/alpha*(1-EXP(-alpha*$B$1))/alpha*Intermediates!J198+L198)/$B$1)-1</f>
        <v>-5.0230093174410406E-3</v>
      </c>
      <c r="O198" s="60">
        <f>VLOOKUP((A198+1)&amp;"_"&amp;B198,scenarios!A:Q,8,0)/100</f>
        <v>0</v>
      </c>
      <c r="P198" s="55">
        <f>VLOOKUP((A198+TT_Scen/2+1)&amp;"_"&amp;B198,scenarios!A:Q,8,0)/100</f>
        <v>0</v>
      </c>
      <c r="Q198" s="37">
        <f t="shared" si="11"/>
        <v>4.7508529046644599E-2</v>
      </c>
    </row>
    <row r="199" spans="1:17" x14ac:dyDescent="0.25">
      <c r="A199" s="21">
        <f t="shared" si="8"/>
        <v>4</v>
      </c>
      <c r="B199" s="22">
        <v>190</v>
      </c>
      <c r="D199" s="66">
        <f>YC!F192</f>
        <v>9.1086062250000002E-2</v>
      </c>
      <c r="E199" s="34">
        <f t="shared" si="9"/>
        <v>9.8521562399999651E-3</v>
      </c>
      <c r="F199" s="66">
        <f>E199+$B$2*$B$2/delta*Intermediates!J199-$B$2/delta*Intermediates!F199</f>
        <v>4.1574239941161183E-2</v>
      </c>
      <c r="G199" s="46">
        <f>E199+$B$2*$B$2/delta*Intermediates!J199-$B$2/delta*Intermediates!G199</f>
        <v>-8.0601162072744172E-3</v>
      </c>
      <c r="H199" s="60">
        <f>VLOOKUP((A199+1)&amp;"_"&amp;B199,scenarios!A:F,4,0)/100</f>
        <v>4.1574E-2</v>
      </c>
      <c r="I199" s="55">
        <f>VLOOKUP((A199+TT_Scen/2+1)&amp;"_"&amp;B199,scenarios!A:F,4,0)/100</f>
        <v>-8.0601000000000006E-3</v>
      </c>
      <c r="J199" s="37">
        <f t="shared" si="10"/>
        <v>2.5614843559944311E-7</v>
      </c>
      <c r="K199" s="8"/>
      <c r="L199" s="72">
        <f>LN(VLOOKUP((B199+12*$B$1)/12,YC!A:E,5,0)/VLOOKUP(B199/12,YC!A:E,5,0))</f>
        <v>-2.1939494229184408E-2</v>
      </c>
      <c r="M199" s="66">
        <f>EXP(-((1-EXP(-alpha*$B$1))/alpha*Intermediates!F199-(1-EXP(-alpha*$B$1))/alpha*(1-EXP(-alpha*$B$1))/alpha*Intermediates!J199+L199)/$B$1)-1</f>
        <v>4.3207677352925522E-2</v>
      </c>
      <c r="N199" s="46">
        <f>EXP(-((1-EXP(-alpha*$B$1))/alpha*Intermediates!G199-(1-EXP(-alpha*$B$1))/alpha*(1-EXP(-alpha*$B$1))/alpha*Intermediates!J199+L199)/$B$1)-1</f>
        <v>-5.4651684498987496E-3</v>
      </c>
      <c r="O199" s="60">
        <f>VLOOKUP((A199+1)&amp;"_"&amp;B199,scenarios!A:Q,8,0)/100</f>
        <v>0</v>
      </c>
      <c r="P199" s="55">
        <f>VLOOKUP((A199+TT_Scen/2+1)&amp;"_"&amp;B199,scenarios!A:Q,8,0)/100</f>
        <v>0</v>
      </c>
      <c r="Q199" s="37">
        <f t="shared" si="11"/>
        <v>4.8672845802824272E-2</v>
      </c>
    </row>
    <row r="200" spans="1:17" x14ac:dyDescent="0.25">
      <c r="A200" s="21">
        <f t="shared" si="8"/>
        <v>4</v>
      </c>
      <c r="B200" s="22">
        <v>191</v>
      </c>
      <c r="D200" s="66">
        <f>YC!F193</f>
        <v>9.1907075269999999E-2</v>
      </c>
      <c r="E200" s="34">
        <f t="shared" si="9"/>
        <v>9.9712429199999564E-3</v>
      </c>
      <c r="F200" s="66">
        <f>E200+$B$2*$B$2/delta*Intermediates!J200-$B$2/delta*Intermediates!F200</f>
        <v>3.6040089355032487E-2</v>
      </c>
      <c r="G200" s="46">
        <f>E200+$B$2*$B$2/delta*Intermediates!J200-$B$2/delta*Intermediates!G200</f>
        <v>-2.1839775209344259E-3</v>
      </c>
      <c r="H200" s="60">
        <f>VLOOKUP((A200+1)&amp;"_"&amp;B200,scenarios!A:F,4,0)/100</f>
        <v>3.6040000000000003E-2</v>
      </c>
      <c r="I200" s="55">
        <f>VLOOKUP((A200+TT_Scen/2+1)&amp;"_"&amp;B200,scenarios!A:F,4,0)/100</f>
        <v>-2.1840000000000002E-3</v>
      </c>
      <c r="J200" s="37">
        <f t="shared" si="10"/>
        <v>1.1183409805853861E-7</v>
      </c>
      <c r="K200" s="8"/>
      <c r="L200" s="72">
        <f>LN(VLOOKUP((B200+12*$B$1)/12,YC!A:E,5,0)/VLOOKUP(B200/12,YC!A:E,5,0))</f>
        <v>-2.20800147290664E-2</v>
      </c>
      <c r="M200" s="66">
        <f>EXP(-((1-EXP(-alpha*$B$1))/alpha*Intermediates!F200-(1-EXP(-alpha*$B$1))/alpha*(1-EXP(-alpha*$B$1))/alpha*Intermediates!J200+L200)/$B$1)-1</f>
        <v>3.7620924965590774E-2</v>
      </c>
      <c r="N200" s="46">
        <f>EXP(-((1-EXP(-alpha*$B$1))/alpha*Intermediates!G200-(1-EXP(-alpha*$B$1))/alpha*(1-EXP(-alpha*$B$1))/alpha*Intermediates!J200+L200)/$B$1)-1</f>
        <v>1.3419641348710876E-4</v>
      </c>
      <c r="O200" s="60">
        <f>VLOOKUP((A200+1)&amp;"_"&amp;B200,scenarios!A:Q,8,0)/100</f>
        <v>0</v>
      </c>
      <c r="P200" s="55">
        <f>VLOOKUP((A200+TT_Scen/2+1)&amp;"_"&amp;B200,scenarios!A:Q,8,0)/100</f>
        <v>0</v>
      </c>
      <c r="Q200" s="37">
        <f t="shared" si="11"/>
        <v>3.7755121379077883E-2</v>
      </c>
    </row>
    <row r="201" spans="1:17" x14ac:dyDescent="0.25">
      <c r="A201" s="21">
        <f t="shared" ref="A201:A264" si="12">iteration</f>
        <v>4</v>
      </c>
      <c r="B201" s="22">
        <v>192</v>
      </c>
      <c r="D201" s="66">
        <f>YC!F194</f>
        <v>9.2738012179999996E-2</v>
      </c>
      <c r="E201" s="34">
        <f t="shared" ref="E201:E264" si="13">(D202-D201)/delta</f>
        <v>1.0130755320000129E-2</v>
      </c>
      <c r="F201" s="66">
        <f>E201+$B$2*$B$2/delta*Intermediates!J201-$B$2/delta*Intermediates!F201</f>
        <v>3.7706265428438232E-2</v>
      </c>
      <c r="G201" s="46">
        <f>E201+$B$2*$B$2/delta*Intermediates!J201-$B$2/delta*Intermediates!G201</f>
        <v>-3.4272727184837988E-3</v>
      </c>
      <c r="H201" s="60">
        <f>VLOOKUP((A201+1)&amp;"_"&amp;B201,scenarios!A:F,4,0)/100</f>
        <v>3.7705999999999996E-2</v>
      </c>
      <c r="I201" s="55">
        <f>VLOOKUP((A201+TT_Scen/2+1)&amp;"_"&amp;B201,scenarios!A:F,4,0)/100</f>
        <v>-3.4272999999999999E-3</v>
      </c>
      <c r="J201" s="37">
        <f t="shared" si="10"/>
        <v>2.9270995443664641E-7</v>
      </c>
      <c r="K201" s="8"/>
      <c r="L201" s="72">
        <f>LN(VLOOKUP((B201+12*$B$1)/12,YC!A:E,5,0)/VLOOKUP(B201/12,YC!A:E,5,0))</f>
        <v>-2.2213004701808089E-2</v>
      </c>
      <c r="M201" s="66">
        <f>EXP(-((1-EXP(-alpha*$B$1))/alpha*Intermediates!F201-(1-EXP(-alpha*$B$1))/alpha*(1-EXP(-alpha*$B$1))/alpha*Intermediates!J201+L201)/$B$1)-1</f>
        <v>3.9198202756715927E-2</v>
      </c>
      <c r="N201" s="46">
        <f>EXP(-((1-EXP(-alpha*$B$1))/alpha*Intermediates!G201-(1-EXP(-alpha*$B$1))/alpha*(1-EXP(-alpha*$B$1))/alpha*Intermediates!J201+L201)/$B$1)-1</f>
        <v>-1.1470154360760931E-3</v>
      </c>
      <c r="O201" s="60">
        <f>VLOOKUP((A201+1)&amp;"_"&amp;B201,scenarios!A:Q,8,0)/100</f>
        <v>0</v>
      </c>
      <c r="P201" s="55">
        <f>VLOOKUP((A201+TT_Scen/2+1)&amp;"_"&amp;B201,scenarios!A:Q,8,0)/100</f>
        <v>0</v>
      </c>
      <c r="Q201" s="37">
        <f t="shared" si="11"/>
        <v>4.0345218192792021E-2</v>
      </c>
    </row>
    <row r="202" spans="1:17" x14ac:dyDescent="0.25">
      <c r="A202" s="21">
        <f t="shared" si="12"/>
        <v>4</v>
      </c>
      <c r="B202" s="22">
        <v>193</v>
      </c>
      <c r="D202" s="66">
        <f>YC!F195</f>
        <v>9.3582241790000006E-2</v>
      </c>
      <c r="E202" s="34">
        <f t="shared" si="13"/>
        <v>1.0289954399999857E-2</v>
      </c>
      <c r="F202" s="66">
        <f>E202+$B$2*$B$2/delta*Intermediates!J202-$B$2/delta*Intermediates!F202</f>
        <v>3.8269938570350423E-2</v>
      </c>
      <c r="G202" s="46">
        <f>E202+$B$2*$B$2/delta*Intermediates!J202-$B$2/delta*Intermediates!G202</f>
        <v>-3.5686529965996833E-3</v>
      </c>
      <c r="H202" s="60">
        <f>VLOOKUP((A202+1)&amp;"_"&amp;B202,scenarios!A:F,4,0)/100</f>
        <v>3.8269999999999998E-2</v>
      </c>
      <c r="I202" s="55">
        <f>VLOOKUP((A202+TT_Scen/2+1)&amp;"_"&amp;B202,scenarios!A:F,4,0)/100</f>
        <v>-3.5687000000000002E-3</v>
      </c>
      <c r="J202" s="37">
        <f t="shared" ref="J202:J265" si="14">ABS(H202-F202)+ABS(I202-G202)</f>
        <v>1.084330498923522E-7</v>
      </c>
      <c r="K202" s="8"/>
      <c r="L202" s="72">
        <f>LN(VLOOKUP((B202+12*$B$1)/12,YC!A:E,5,0)/VLOOKUP(B202/12,YC!A:E,5,0))</f>
        <v>-2.2335280052869444E-2</v>
      </c>
      <c r="M202" s="66">
        <f>EXP(-((1-EXP(-alpha*$B$1))/alpha*Intermediates!F202-(1-EXP(-alpha*$B$1))/alpha*(1-EXP(-alpha*$B$1))/alpha*Intermediates!J202+L202)/$B$1)-1</f>
        <v>3.9668592606114217E-2</v>
      </c>
      <c r="N202" s="46">
        <f>EXP(-((1-EXP(-alpha*$B$1))/alpha*Intermediates!G202-(1-EXP(-alpha*$B$1))/alpha*(1-EXP(-alpha*$B$1))/alpha*Intermediates!J202+L202)/$B$1)-1</f>
        <v>-1.3729044525658818E-3</v>
      </c>
      <c r="O202" s="60">
        <f>VLOOKUP((A202+1)&amp;"_"&amp;B202,scenarios!A:Q,8,0)/100</f>
        <v>0</v>
      </c>
      <c r="P202" s="55">
        <f>VLOOKUP((A202+TT_Scen/2+1)&amp;"_"&amp;B202,scenarios!A:Q,8,0)/100</f>
        <v>0</v>
      </c>
      <c r="Q202" s="37">
        <f t="shared" ref="Q202:Q265" si="15">ABS(O202-M202)+ABS(P202-N202)</f>
        <v>4.1041497058680099E-2</v>
      </c>
    </row>
    <row r="203" spans="1:17" x14ac:dyDescent="0.25">
      <c r="A203" s="21">
        <f t="shared" si="12"/>
        <v>4</v>
      </c>
      <c r="B203" s="22">
        <v>194</v>
      </c>
      <c r="D203" s="66">
        <f>YC!F196</f>
        <v>9.4439737989999994E-2</v>
      </c>
      <c r="E203" s="34">
        <f t="shared" si="13"/>
        <v>1.0438356240000002E-2</v>
      </c>
      <c r="F203" s="66">
        <f>E203+$B$2*$B$2/delta*Intermediates!J203-$B$2/delta*Intermediates!F203</f>
        <v>3.9858866103821722E-2</v>
      </c>
      <c r="G203" s="46">
        <f>E203+$B$2*$B$2/delta*Intermediates!J203-$B$2/delta*Intermediates!G203</f>
        <v>-4.7568461999489154E-3</v>
      </c>
      <c r="H203" s="60">
        <f>VLOOKUP((A203+1)&amp;"_"&amp;B203,scenarios!A:F,4,0)/100</f>
        <v>3.9858999999999999E-2</v>
      </c>
      <c r="I203" s="55">
        <f>VLOOKUP((A203+TT_Scen/2+1)&amp;"_"&amp;B203,scenarios!A:F,4,0)/100</f>
        <v>-4.7568000000000003E-3</v>
      </c>
      <c r="J203" s="37">
        <f t="shared" si="14"/>
        <v>1.8009612719194212E-7</v>
      </c>
      <c r="K203" s="8"/>
      <c r="L203" s="72">
        <f>LN(VLOOKUP((B203+12*$B$1)/12,YC!A:E,5,0)/VLOOKUP(B203/12,YC!A:E,5,0))</f>
        <v>-2.2447662201350905E-2</v>
      </c>
      <c r="M203" s="66">
        <f>EXP(-((1-EXP(-alpha*$B$1))/alpha*Intermediates!F203-(1-EXP(-alpha*$B$1))/alpha*(1-EXP(-alpha*$B$1))/alpha*Intermediates!J203+L203)/$B$1)-1</f>
        <v>4.1171934782040509E-2</v>
      </c>
      <c r="N203" s="46">
        <f>EXP(-((1-EXP(-alpha*$B$1))/alpha*Intermediates!G203-(1-EXP(-alpha*$B$1))/alpha*(1-EXP(-alpha*$B$1))/alpha*Intermediates!J203+L203)/$B$1)-1</f>
        <v>-2.5989175886290683E-3</v>
      </c>
      <c r="O203" s="60">
        <f>VLOOKUP((A203+1)&amp;"_"&amp;B203,scenarios!A:Q,8,0)/100</f>
        <v>0</v>
      </c>
      <c r="P203" s="55">
        <f>VLOOKUP((A203+TT_Scen/2+1)&amp;"_"&amp;B203,scenarios!A:Q,8,0)/100</f>
        <v>0</v>
      </c>
      <c r="Q203" s="37">
        <f t="shared" si="15"/>
        <v>4.3770852370669577E-2</v>
      </c>
    </row>
    <row r="204" spans="1:17" x14ac:dyDescent="0.25">
      <c r="A204" s="21">
        <f t="shared" si="12"/>
        <v>4</v>
      </c>
      <c r="B204" s="22">
        <v>195</v>
      </c>
      <c r="D204" s="66">
        <f>YC!F197</f>
        <v>9.5309601009999995E-2</v>
      </c>
      <c r="E204" s="34">
        <f t="shared" si="13"/>
        <v>1.0575703800000114E-2</v>
      </c>
      <c r="F204" s="66">
        <f>E204+$B$2*$B$2/delta*Intermediates!J204-$B$2/delta*Intermediates!F204</f>
        <v>4.1877618775817527E-2</v>
      </c>
      <c r="G204" s="46">
        <f>E204+$B$2*$B$2/delta*Intermediates!J204-$B$2/delta*Intermediates!G204</f>
        <v>-6.3969398112259986E-3</v>
      </c>
      <c r="H204" s="60">
        <f>VLOOKUP((A204+1)&amp;"_"&amp;B204,scenarios!A:F,4,0)/100</f>
        <v>4.1877999999999999E-2</v>
      </c>
      <c r="I204" s="55">
        <f>VLOOKUP((A204+TT_Scen/2+1)&amp;"_"&amp;B204,scenarios!A:F,4,0)/100</f>
        <v>-6.3968999999999996E-3</v>
      </c>
      <c r="J204" s="37">
        <f t="shared" si="14"/>
        <v>4.2103540847087534E-7</v>
      </c>
      <c r="K204" s="8"/>
      <c r="L204" s="72">
        <f>LN(VLOOKUP((B204+12*$B$1)/12,YC!A:E,5,0)/VLOOKUP(B204/12,YC!A:E,5,0))</f>
        <v>-2.2552014169178108E-2</v>
      </c>
      <c r="M204" s="66">
        <f>EXP(-((1-EXP(-alpha*$B$1))/alpha*Intermediates!F204-(1-EXP(-alpha*$B$1))/alpha*(1-EXP(-alpha*$B$1))/alpha*Intermediates!J204+L204)/$B$1)-1</f>
        <v>4.3115867060288027E-2</v>
      </c>
      <c r="N204" s="46">
        <f>EXP(-((1-EXP(-alpha*$B$1))/alpha*Intermediates!G204-(1-EXP(-alpha*$B$1))/alpha*(1-EXP(-alpha*$B$1))/alpha*Intermediates!J204+L204)/$B$1)-1</f>
        <v>-4.250104495192919E-3</v>
      </c>
      <c r="O204" s="60">
        <f>VLOOKUP((A204+1)&amp;"_"&amp;B204,scenarios!A:Q,8,0)/100</f>
        <v>0</v>
      </c>
      <c r="P204" s="55">
        <f>VLOOKUP((A204+TT_Scen/2+1)&amp;"_"&amp;B204,scenarios!A:Q,8,0)/100</f>
        <v>0</v>
      </c>
      <c r="Q204" s="37">
        <f t="shared" si="15"/>
        <v>4.7365971555480946E-2</v>
      </c>
    </row>
    <row r="205" spans="1:17" x14ac:dyDescent="0.25">
      <c r="A205" s="21">
        <f t="shared" si="12"/>
        <v>4</v>
      </c>
      <c r="B205" s="22">
        <v>196</v>
      </c>
      <c r="D205" s="66">
        <f>YC!F198</f>
        <v>9.6190909660000004E-2</v>
      </c>
      <c r="E205" s="34">
        <f t="shared" si="13"/>
        <v>1.0701740879999977E-2</v>
      </c>
      <c r="F205" s="66">
        <f>E205+$B$2*$B$2/delta*Intermediates!J205-$B$2/delta*Intermediates!F205</f>
        <v>4.5803276592783299E-2</v>
      </c>
      <c r="G205" s="46">
        <f>E205+$B$2*$B$2/delta*Intermediates!J205-$B$2/delta*Intermediates!G205</f>
        <v>-9.9665288669161835E-3</v>
      </c>
      <c r="H205" s="60">
        <f>VLOOKUP((A205+1)&amp;"_"&amp;B205,scenarios!A:F,4,0)/100</f>
        <v>4.5803000000000003E-2</v>
      </c>
      <c r="I205" s="55">
        <f>VLOOKUP((A205+TT_Scen/2+1)&amp;"_"&amp;B205,scenarios!A:F,4,0)/100</f>
        <v>-9.9664999999999997E-3</v>
      </c>
      <c r="J205" s="37">
        <f t="shared" si="14"/>
        <v>3.0545969947892715E-7</v>
      </c>
      <c r="K205" s="8"/>
      <c r="L205" s="72">
        <f>LN(VLOOKUP((B205+12*$B$1)/12,YC!A:E,5,0)/VLOOKUP(B205/12,YC!A:E,5,0))</f>
        <v>-2.2650237598539066E-2</v>
      </c>
      <c r="M205" s="66">
        <f>EXP(-((1-EXP(-alpha*$B$1))/alpha*Intermediates!F205-(1-EXP(-alpha*$B$1))/alpha*(1-EXP(-alpha*$B$1))/alpha*Intermediates!J205+L205)/$B$1)-1</f>
        <v>4.6991768990908511E-2</v>
      </c>
      <c r="N205" s="46">
        <f>EXP(-((1-EXP(-alpha*$B$1))/alpha*Intermediates!G205-(1-EXP(-alpha*$B$1))/alpha*(1-EXP(-alpha*$B$1))/alpha*Intermediates!J205+L205)/$B$1)-1</f>
        <v>-7.7355635653765242E-3</v>
      </c>
      <c r="O205" s="60">
        <f>VLOOKUP((A205+1)&amp;"_"&amp;B205,scenarios!A:Q,8,0)/100</f>
        <v>0</v>
      </c>
      <c r="P205" s="55">
        <f>VLOOKUP((A205+TT_Scen/2+1)&amp;"_"&amp;B205,scenarios!A:Q,8,0)/100</f>
        <v>0</v>
      </c>
      <c r="Q205" s="37">
        <f t="shared" si="15"/>
        <v>5.4727332556285035E-2</v>
      </c>
    </row>
    <row r="206" spans="1:17" x14ac:dyDescent="0.25">
      <c r="A206" s="21">
        <f t="shared" si="12"/>
        <v>4</v>
      </c>
      <c r="B206" s="22">
        <v>197</v>
      </c>
      <c r="D206" s="66">
        <f>YC!F199</f>
        <v>9.7082721400000002E-2</v>
      </c>
      <c r="E206" s="34">
        <f t="shared" si="13"/>
        <v>1.0816210559999984E-2</v>
      </c>
      <c r="F206" s="66">
        <f>E206+$B$2*$B$2/delta*Intermediates!J206-$B$2/delta*Intermediates!F206</f>
        <v>4.6411268055608301E-2</v>
      </c>
      <c r="G206" s="46">
        <f>E206+$B$2*$B$2/delta*Intermediates!J206-$B$2/delta*Intermediates!G206</f>
        <v>-1.0241558312455958E-2</v>
      </c>
      <c r="H206" s="60">
        <f>VLOOKUP((A206+1)&amp;"_"&amp;B206,scenarios!A:F,4,0)/100</f>
        <v>4.6411000000000001E-2</v>
      </c>
      <c r="I206" s="55">
        <f>VLOOKUP((A206+TT_Scen/2+1)&amp;"_"&amp;B206,scenarios!A:F,4,0)/100</f>
        <v>-1.0241999999999999E-2</v>
      </c>
      <c r="J206" s="37">
        <f t="shared" si="14"/>
        <v>7.0974315234152707E-7</v>
      </c>
      <c r="K206" s="8"/>
      <c r="L206" s="72">
        <f>LN(VLOOKUP((B206+12*$B$1)/12,YC!A:E,5,0)/VLOOKUP(B206/12,YC!A:E,5,0))</f>
        <v>-2.2744273066835106E-2</v>
      </c>
      <c r="M206" s="66">
        <f>EXP(-((1-EXP(-alpha*$B$1))/alpha*Intermediates!F206-(1-EXP(-alpha*$B$1))/alpha*(1-EXP(-alpha*$B$1))/alpha*Intermediates!J206+L206)/$B$1)-1</f>
        <v>4.7540633330609205E-2</v>
      </c>
      <c r="N206" s="46">
        <f>EXP(-((1-EXP(-alpha*$B$1))/alpha*Intermediates!G206-(1-EXP(-alpha*$B$1))/alpha*(1-EXP(-alpha*$B$1))/alpha*Intermediates!J206+L206)/$B$1)-1</f>
        <v>-8.0589355725442235E-3</v>
      </c>
      <c r="O206" s="60">
        <f>VLOOKUP((A206+1)&amp;"_"&amp;B206,scenarios!A:Q,8,0)/100</f>
        <v>0</v>
      </c>
      <c r="P206" s="55">
        <f>VLOOKUP((A206+TT_Scen/2+1)&amp;"_"&amp;B206,scenarios!A:Q,8,0)/100</f>
        <v>0</v>
      </c>
      <c r="Q206" s="37">
        <f t="shared" si="15"/>
        <v>5.5599568903153429E-2</v>
      </c>
    </row>
    <row r="207" spans="1:17" x14ac:dyDescent="0.25">
      <c r="A207" s="21">
        <f t="shared" si="12"/>
        <v>4</v>
      </c>
      <c r="B207" s="22">
        <v>198</v>
      </c>
      <c r="D207" s="66">
        <f>YC!F200</f>
        <v>9.7984072280000001E-2</v>
      </c>
      <c r="E207" s="34">
        <f t="shared" si="13"/>
        <v>1.0918825920000041E-2</v>
      </c>
      <c r="F207" s="66">
        <f>E207+$B$2*$B$2/delta*Intermediates!J207-$B$2/delta*Intermediates!F207</f>
        <v>4.4561551534179872E-2</v>
      </c>
      <c r="G207" s="46">
        <f>E207+$B$2*$B$2/delta*Intermediates!J207-$B$2/delta*Intermediates!G207</f>
        <v>-8.0825629369854855E-3</v>
      </c>
      <c r="H207" s="60">
        <f>VLOOKUP((A207+1)&amp;"_"&amp;B207,scenarios!A:F,4,0)/100</f>
        <v>4.4561999999999997E-2</v>
      </c>
      <c r="I207" s="55">
        <f>VLOOKUP((A207+TT_Scen/2+1)&amp;"_"&amp;B207,scenarios!A:F,4,0)/100</f>
        <v>-8.0826000000000005E-3</v>
      </c>
      <c r="J207" s="37">
        <f t="shared" si="14"/>
        <v>4.8552883464073049E-7</v>
      </c>
      <c r="K207" s="8"/>
      <c r="L207" s="72">
        <f>LN(VLOOKUP((B207+12*$B$1)/12,YC!A:E,5,0)/VLOOKUP(B207/12,YC!A:E,5,0))</f>
        <v>-2.2836100641438418E-2</v>
      </c>
      <c r="M207" s="66">
        <f>EXP(-((1-EXP(-alpha*$B$1))/alpha*Intermediates!F207-(1-EXP(-alpha*$B$1))/alpha*(1-EXP(-alpha*$B$1))/alpha*Intermediates!J207+L207)/$B$1)-1</f>
        <v>4.562379600095956E-2</v>
      </c>
      <c r="N207" s="46">
        <f>EXP(-((1-EXP(-alpha*$B$1))/alpha*Intermediates!G207-(1-EXP(-alpha*$B$1))/alpha*(1-EXP(-alpha*$B$1))/alpha*Intermediates!J207+L207)/$B$1)-1</f>
        <v>-6.0457764510745138E-3</v>
      </c>
      <c r="O207" s="60">
        <f>VLOOKUP((A207+1)&amp;"_"&amp;B207,scenarios!A:Q,8,0)/100</f>
        <v>0</v>
      </c>
      <c r="P207" s="55">
        <f>VLOOKUP((A207+TT_Scen/2+1)&amp;"_"&amp;B207,scenarios!A:Q,8,0)/100</f>
        <v>0</v>
      </c>
      <c r="Q207" s="37">
        <f t="shared" si="15"/>
        <v>5.1669572452034074E-2</v>
      </c>
    </row>
    <row r="208" spans="1:17" x14ac:dyDescent="0.25">
      <c r="A208" s="21">
        <f t="shared" si="12"/>
        <v>4</v>
      </c>
      <c r="B208" s="22">
        <v>199</v>
      </c>
      <c r="D208" s="66">
        <f>YC!F201</f>
        <v>9.8893974440000004E-2</v>
      </c>
      <c r="E208" s="34">
        <f t="shared" si="13"/>
        <v>1.1009207879999927E-2</v>
      </c>
      <c r="F208" s="66">
        <f>E208+$B$2*$B$2/delta*Intermediates!J208-$B$2/delta*Intermediates!F208</f>
        <v>4.3772899179506018E-2</v>
      </c>
      <c r="G208" s="46">
        <f>E208+$B$2*$B$2/delta*Intermediates!J208-$B$2/delta*Intermediates!G208</f>
        <v>-7.0090756056652385E-3</v>
      </c>
      <c r="H208" s="60">
        <f>VLOOKUP((A208+1)&amp;"_"&amp;B208,scenarios!A:F,4,0)/100</f>
        <v>4.3772999999999999E-2</v>
      </c>
      <c r="I208" s="55">
        <f>VLOOKUP((A208+TT_Scen/2+1)&amp;"_"&amp;B208,scenarios!A:F,4,0)/100</f>
        <v>-7.0091000000000007E-3</v>
      </c>
      <c r="J208" s="37">
        <f t="shared" si="14"/>
        <v>1.2521482874346124E-7</v>
      </c>
      <c r="K208" s="8"/>
      <c r="L208" s="72">
        <f>LN(VLOOKUP((B208+12*$B$1)/12,YC!A:E,5,0)/VLOOKUP(B208/12,YC!A:E,5,0))</f>
        <v>-2.292774502755239E-2</v>
      </c>
      <c r="M208" s="66">
        <f>EXP(-((1-EXP(-alpha*$B$1))/alpha*Intermediates!F208-(1-EXP(-alpha*$B$1))/alpha*(1-EXP(-alpha*$B$1))/alpha*Intermediates!J208+L208)/$B$1)-1</f>
        <v>4.4789284159376885E-2</v>
      </c>
      <c r="N208" s="46">
        <f>EXP(-((1-EXP(-alpha*$B$1))/alpha*Intermediates!G208-(1-EXP(-alpha*$B$1))/alpha*(1-EXP(-alpha*$B$1))/alpha*Intermediates!J208+L208)/$B$1)-1</f>
        <v>-5.0571281605639173E-3</v>
      </c>
      <c r="O208" s="60">
        <f>VLOOKUP((A208+1)&amp;"_"&amp;B208,scenarios!A:Q,8,0)/100</f>
        <v>0</v>
      </c>
      <c r="P208" s="55">
        <f>VLOOKUP((A208+TT_Scen/2+1)&amp;"_"&amp;B208,scenarios!A:Q,8,0)/100</f>
        <v>0</v>
      </c>
      <c r="Q208" s="37">
        <f t="shared" si="15"/>
        <v>4.9846412319940803E-2</v>
      </c>
    </row>
    <row r="209" spans="1:17" x14ac:dyDescent="0.25">
      <c r="A209" s="21">
        <f t="shared" si="12"/>
        <v>4</v>
      </c>
      <c r="B209" s="22">
        <v>200</v>
      </c>
      <c r="D209" s="66">
        <f>YC!F202</f>
        <v>9.9811408429999998E-2</v>
      </c>
      <c r="E209" s="34">
        <f t="shared" si="13"/>
        <v>1.1087066040000093E-2</v>
      </c>
      <c r="F209" s="66">
        <f>E209+$B$2*$B$2/delta*Intermediates!J209-$B$2/delta*Intermediates!F209</f>
        <v>4.6419943515668395E-2</v>
      </c>
      <c r="G209" s="46">
        <f>E209+$B$2*$B$2/delta*Intermediates!J209-$B$2/delta*Intermediates!G209</f>
        <v>-9.3963121718205703E-3</v>
      </c>
      <c r="H209" s="60">
        <f>VLOOKUP((A209+1)&amp;"_"&amp;B209,scenarios!A:F,4,0)/100</f>
        <v>4.6420000000000003E-2</v>
      </c>
      <c r="I209" s="55">
        <f>VLOOKUP((A209+TT_Scen/2+1)&amp;"_"&amp;B209,scenarios!A:F,4,0)/100</f>
        <v>-9.3962999999999998E-3</v>
      </c>
      <c r="J209" s="37">
        <f t="shared" si="14"/>
        <v>6.8656152178367402E-8</v>
      </c>
      <c r="K209" s="8"/>
      <c r="L209" s="72">
        <f>LN(VLOOKUP((B209+12*$B$1)/12,YC!A:E,5,0)/VLOOKUP(B209/12,YC!A:E,5,0))</f>
        <v>-2.302129305206161E-2</v>
      </c>
      <c r="M209" s="66">
        <f>EXP(-((1-EXP(-alpha*$B$1))/alpha*Intermediates!F209-(1-EXP(-alpha*$B$1))/alpha*(1-EXP(-alpha*$B$1))/alpha*Intermediates!J209+L209)/$B$1)-1</f>
        <v>4.7427509799329304E-2</v>
      </c>
      <c r="N209" s="46">
        <f>EXP(-((1-EXP(-alpha*$B$1))/alpha*Intermediates!G209-(1-EXP(-alpha*$B$1))/alpha*(1-EXP(-alpha*$B$1))/alpha*Intermediates!J209+L209)/$B$1)-1</f>
        <v>-7.3669861843089768E-3</v>
      </c>
      <c r="O209" s="60">
        <f>VLOOKUP((A209+1)&amp;"_"&amp;B209,scenarios!A:Q,8,0)/100</f>
        <v>0</v>
      </c>
      <c r="P209" s="55">
        <f>VLOOKUP((A209+TT_Scen/2+1)&amp;"_"&amp;B209,scenarios!A:Q,8,0)/100</f>
        <v>0</v>
      </c>
      <c r="Q209" s="37">
        <f t="shared" si="15"/>
        <v>5.4794495983638281E-2</v>
      </c>
    </row>
    <row r="210" spans="1:17" x14ac:dyDescent="0.25">
      <c r="A210" s="21">
        <f t="shared" si="12"/>
        <v>4</v>
      </c>
      <c r="B210" s="22">
        <v>201</v>
      </c>
      <c r="D210" s="66">
        <f>YC!F203</f>
        <v>0.10073533060000001</v>
      </c>
      <c r="E210" s="34">
        <f t="shared" si="13"/>
        <v>1.1152138799999878E-2</v>
      </c>
      <c r="F210" s="66">
        <f>E210+$B$2*$B$2/delta*Intermediates!J210-$B$2/delta*Intermediates!F210</f>
        <v>4.9915825024280672E-2</v>
      </c>
      <c r="G210" s="46">
        <f>E210+$B$2*$B$2/delta*Intermediates!J210-$B$2/delta*Intermediates!G210</f>
        <v>-1.2657938821595594E-2</v>
      </c>
      <c r="H210" s="60">
        <f>VLOOKUP((A210+1)&amp;"_"&amp;B210,scenarios!A:F,4,0)/100</f>
        <v>4.9916000000000002E-2</v>
      </c>
      <c r="I210" s="55">
        <f>VLOOKUP((A210+TT_Scen/2+1)&amp;"_"&amp;B210,scenarios!A:F,4,0)/100</f>
        <v>-1.2658000000000001E-2</v>
      </c>
      <c r="J210" s="37">
        <f t="shared" si="14"/>
        <v>2.3615412373702294E-7</v>
      </c>
      <c r="K210" s="8"/>
      <c r="L210" s="72">
        <f>LN(VLOOKUP((B210+12*$B$1)/12,YC!A:E,5,0)/VLOOKUP(B210/12,YC!A:E,5,0))</f>
        <v>-2.3118877311767858E-2</v>
      </c>
      <c r="M210" s="66">
        <f>EXP(-((1-EXP(-alpha*$B$1))/alpha*Intermediates!F210-(1-EXP(-alpha*$B$1))/alpha*(1-EXP(-alpha*$B$1))/alpha*Intermediates!J210+L210)/$B$1)-1</f>
        <v>5.0945837465366406E-2</v>
      </c>
      <c r="N210" s="46">
        <f>EXP(-((1-EXP(-alpha*$B$1))/alpha*Intermediates!G210-(1-EXP(-alpha*$B$1))/alpha*(1-EXP(-alpha*$B$1))/alpha*Intermediates!J210+L210)/$B$1)-1</f>
        <v>-1.0490557498979092E-2</v>
      </c>
      <c r="O210" s="60">
        <f>VLOOKUP((A210+1)&amp;"_"&amp;B210,scenarios!A:Q,8,0)/100</f>
        <v>0</v>
      </c>
      <c r="P210" s="55">
        <f>VLOOKUP((A210+TT_Scen/2+1)&amp;"_"&amp;B210,scenarios!A:Q,8,0)/100</f>
        <v>0</v>
      </c>
      <c r="Q210" s="37">
        <f t="shared" si="15"/>
        <v>6.1436394964345498E-2</v>
      </c>
    </row>
    <row r="211" spans="1:17" x14ac:dyDescent="0.25">
      <c r="A211" s="21">
        <f t="shared" si="12"/>
        <v>4</v>
      </c>
      <c r="B211" s="22">
        <v>202</v>
      </c>
      <c r="D211" s="66">
        <f>YC!F204</f>
        <v>0.1016646755</v>
      </c>
      <c r="E211" s="34">
        <f t="shared" si="13"/>
        <v>1.1204170799999968E-2</v>
      </c>
      <c r="F211" s="66">
        <f>E211+$B$2*$B$2/delta*Intermediates!J211-$B$2/delta*Intermediates!F211</f>
        <v>4.7278337052492278E-2</v>
      </c>
      <c r="G211" s="46">
        <f>E211+$B$2*$B$2/delta*Intermediates!J211-$B$2/delta*Intermediates!G211</f>
        <v>-9.8122621021425847E-3</v>
      </c>
      <c r="H211" s="60">
        <f>VLOOKUP((A211+1)&amp;"_"&amp;B211,scenarios!A:F,4,0)/100</f>
        <v>4.7278000000000001E-2</v>
      </c>
      <c r="I211" s="55">
        <f>VLOOKUP((A211+TT_Scen/2+1)&amp;"_"&amp;B211,scenarios!A:F,4,0)/100</f>
        <v>-9.8123000000000012E-3</v>
      </c>
      <c r="J211" s="37">
        <f t="shared" si="14"/>
        <v>3.7495034969393937E-7</v>
      </c>
      <c r="K211" s="8"/>
      <c r="L211" s="72">
        <f>LN(VLOOKUP((B211+12*$B$1)/12,YC!A:E,5,0)/VLOOKUP(B211/12,YC!A:E,5,0))</f>
        <v>-2.3222669951136851E-2</v>
      </c>
      <c r="M211" s="66">
        <f>EXP(-((1-EXP(-alpha*$B$1))/alpha*Intermediates!F211-(1-EXP(-alpha*$B$1))/alpha*(1-EXP(-alpha*$B$1))/alpha*Intermediates!J211+L211)/$B$1)-1</f>
        <v>4.8284808148138403E-2</v>
      </c>
      <c r="N211" s="46">
        <f>EXP(-((1-EXP(-alpha*$B$1))/alpha*Intermediates!G211-(1-EXP(-alpha*$B$1))/alpha*(1-EXP(-alpha*$B$1))/alpha*Intermediates!J211+L211)/$B$1)-1</f>
        <v>-7.7724926490666535E-3</v>
      </c>
      <c r="O211" s="60">
        <f>VLOOKUP((A211+1)&amp;"_"&amp;B211,scenarios!A:Q,8,0)/100</f>
        <v>0</v>
      </c>
      <c r="P211" s="55">
        <f>VLOOKUP((A211+TT_Scen/2+1)&amp;"_"&amp;B211,scenarios!A:Q,8,0)/100</f>
        <v>0</v>
      </c>
      <c r="Q211" s="37">
        <f t="shared" si="15"/>
        <v>5.6057300797205056E-2</v>
      </c>
    </row>
    <row r="212" spans="1:17" x14ac:dyDescent="0.25">
      <c r="A212" s="21">
        <f t="shared" si="12"/>
        <v>4</v>
      </c>
      <c r="B212" s="22">
        <v>203</v>
      </c>
      <c r="D212" s="66">
        <f>YC!F205</f>
        <v>0.10259835639999999</v>
      </c>
      <c r="E212" s="34">
        <f t="shared" si="13"/>
        <v>1.1242896000000002E-2</v>
      </c>
      <c r="F212" s="66">
        <f>E212+$B$2*$B$2/delta*Intermediates!J212-$B$2/delta*Intermediates!F212</f>
        <v>5.0143734122247124E-2</v>
      </c>
      <c r="G212" s="46">
        <f>E212+$B$2*$B$2/delta*Intermediates!J212-$B$2/delta*Intermediates!G212</f>
        <v>-1.2496071071074625E-2</v>
      </c>
      <c r="H212" s="60">
        <f>VLOOKUP((A212+1)&amp;"_"&amp;B212,scenarios!A:F,4,0)/100</f>
        <v>5.0144000000000001E-2</v>
      </c>
      <c r="I212" s="55">
        <f>VLOOKUP((A212+TT_Scen/2+1)&amp;"_"&amp;B212,scenarios!A:F,4,0)/100</f>
        <v>-1.2496E-2</v>
      </c>
      <c r="J212" s="37">
        <f t="shared" si="14"/>
        <v>3.3694882750102961E-7</v>
      </c>
      <c r="K212" s="8"/>
      <c r="L212" s="72">
        <f>LN(VLOOKUP((B212+12*$B$1)/12,YC!A:E,5,0)/VLOOKUP(B212/12,YC!A:E,5,0))</f>
        <v>-2.3334882889771837E-2</v>
      </c>
      <c r="M212" s="66">
        <f>EXP(-((1-EXP(-alpha*$B$1))/alpha*Intermediates!F212-(1-EXP(-alpha*$B$1))/alpha*(1-EXP(-alpha*$B$1))/alpha*Intermediates!J212+L212)/$B$1)-1</f>
        <v>5.1202154985275694E-2</v>
      </c>
      <c r="N212" s="46">
        <f>EXP(-((1-EXP(-alpha*$B$1))/alpha*Intermediates!G212-(1-EXP(-alpha*$B$1))/alpha*(1-EXP(-alpha*$B$1))/alpha*Intermediates!J212+L212)/$B$1)-1</f>
        <v>-1.031214483891707E-2</v>
      </c>
      <c r="O212" s="60">
        <f>VLOOKUP((A212+1)&amp;"_"&amp;B212,scenarios!A:Q,8,0)/100</f>
        <v>0</v>
      </c>
      <c r="P212" s="55">
        <f>VLOOKUP((A212+TT_Scen/2+1)&amp;"_"&amp;B212,scenarios!A:Q,8,0)/100</f>
        <v>0</v>
      </c>
      <c r="Q212" s="37">
        <f t="shared" si="15"/>
        <v>6.1514299824192764E-2</v>
      </c>
    </row>
    <row r="213" spans="1:17" x14ac:dyDescent="0.25">
      <c r="A213" s="21">
        <f t="shared" si="12"/>
        <v>4</v>
      </c>
      <c r="B213" s="22">
        <v>204</v>
      </c>
      <c r="D213" s="66">
        <f>YC!F206</f>
        <v>0.10353526439999999</v>
      </c>
      <c r="E213" s="34">
        <f t="shared" si="13"/>
        <v>1.1270394000000017E-2</v>
      </c>
      <c r="F213" s="66">
        <f>E213+$B$2*$B$2/delta*Intermediates!J213-$B$2/delta*Intermediates!F213</f>
        <v>4.8795301907390926E-2</v>
      </c>
      <c r="G213" s="46">
        <f>E213+$B$2*$B$2/delta*Intermediates!J213-$B$2/delta*Intermediates!G213</f>
        <v>-1.0988494633757924E-2</v>
      </c>
      <c r="H213" s="60">
        <f>VLOOKUP((A213+1)&amp;"_"&amp;B213,scenarios!A:F,4,0)/100</f>
        <v>4.8795000000000005E-2</v>
      </c>
      <c r="I213" s="55">
        <f>VLOOKUP((A213+TT_Scen/2+1)&amp;"_"&amp;B213,scenarios!A:F,4,0)/100</f>
        <v>-1.0988E-2</v>
      </c>
      <c r="J213" s="37">
        <f t="shared" si="14"/>
        <v>7.9654114884530891E-7</v>
      </c>
      <c r="K213" s="8"/>
      <c r="L213" s="72">
        <f>LN(VLOOKUP((B213+12*$B$1)/12,YC!A:E,5,0)/VLOOKUP(B213/12,YC!A:E,5,0))</f>
        <v>-2.3457767183416297E-2</v>
      </c>
      <c r="M213" s="66">
        <f>EXP(-((1-EXP(-alpha*$B$1))/alpha*Intermediates!F213-(1-EXP(-alpha*$B$1))/alpha*(1-EXP(-alpha*$B$1))/alpha*Intermediates!J213+L213)/$B$1)-1</f>
        <v>4.9877216107974798E-2</v>
      </c>
      <c r="N213" s="46">
        <f>EXP(-((1-EXP(-alpha*$B$1))/alpha*Intermediates!G213-(1-EXP(-alpha*$B$1))/alpha*(1-EXP(-alpha*$B$1))/alpha*Intermediates!J213+L213)/$B$1)-1</f>
        <v>-8.8382608867345613E-3</v>
      </c>
      <c r="O213" s="60">
        <f>VLOOKUP((A213+1)&amp;"_"&amp;B213,scenarios!A:Q,8,0)/100</f>
        <v>0</v>
      </c>
      <c r="P213" s="55">
        <f>VLOOKUP((A213+TT_Scen/2+1)&amp;"_"&amp;B213,scenarios!A:Q,8,0)/100</f>
        <v>0</v>
      </c>
      <c r="Q213" s="37">
        <f t="shared" si="15"/>
        <v>5.8715476994709359E-2</v>
      </c>
    </row>
    <row r="214" spans="1:17" x14ac:dyDescent="0.25">
      <c r="A214" s="21">
        <f t="shared" si="12"/>
        <v>4</v>
      </c>
      <c r="B214" s="22">
        <v>205</v>
      </c>
      <c r="D214" s="66">
        <f>YC!F207</f>
        <v>0.10447446389999999</v>
      </c>
      <c r="E214" s="34">
        <f t="shared" si="13"/>
        <v>1.1295836399999981E-2</v>
      </c>
      <c r="F214" s="66">
        <f>E214+$B$2*$B$2/delta*Intermediates!J214-$B$2/delta*Intermediates!F214</f>
        <v>5.1484922522267301E-2</v>
      </c>
      <c r="G214" s="46">
        <f>E214+$B$2*$B$2/delta*Intermediates!J214-$B$2/delta*Intermediates!G214</f>
        <v>-1.3523074112095333E-2</v>
      </c>
      <c r="H214" s="60">
        <f>VLOOKUP((A214+1)&amp;"_"&amp;B214,scenarios!A:F,4,0)/100</f>
        <v>5.1485000000000003E-2</v>
      </c>
      <c r="I214" s="55">
        <f>VLOOKUP((A214+TT_Scen/2+1)&amp;"_"&amp;B214,scenarios!A:F,4,0)/100</f>
        <v>-1.3523E-2</v>
      </c>
      <c r="J214" s="37">
        <f t="shared" si="14"/>
        <v>1.5158982803395449E-7</v>
      </c>
      <c r="K214" s="8"/>
      <c r="L214" s="72">
        <f>LN(VLOOKUP((B214+12*$B$1)/12,YC!A:E,5,0)/VLOOKUP(B214/12,YC!A:E,5,0))</f>
        <v>-2.359255493271006E-2</v>
      </c>
      <c r="M214" s="66">
        <f>EXP(-((1-EXP(-alpha*$B$1))/alpha*Intermediates!F214-(1-EXP(-alpha*$B$1))/alpha*(1-EXP(-alpha*$B$1))/alpha*Intermediates!J214+L214)/$B$1)-1</f>
        <v>5.2646179129618664E-2</v>
      </c>
      <c r="N214" s="46">
        <f>EXP(-((1-EXP(-alpha*$B$1))/alpha*Intermediates!G214-(1-EXP(-alpha*$B$1))/alpha*(1-EXP(-alpha*$B$1))/alpha*Intermediates!J214+L214)/$B$1)-1</f>
        <v>-1.1209374655420823E-2</v>
      </c>
      <c r="O214" s="60">
        <f>VLOOKUP((A214+1)&amp;"_"&amp;B214,scenarios!A:Q,8,0)/100</f>
        <v>0</v>
      </c>
      <c r="P214" s="55">
        <f>VLOOKUP((A214+TT_Scen/2+1)&amp;"_"&amp;B214,scenarios!A:Q,8,0)/100</f>
        <v>0</v>
      </c>
      <c r="Q214" s="37">
        <f t="shared" si="15"/>
        <v>6.3855553785039487E-2</v>
      </c>
    </row>
    <row r="215" spans="1:17" x14ac:dyDescent="0.25">
      <c r="A215" s="21">
        <f t="shared" si="12"/>
        <v>4</v>
      </c>
      <c r="B215" s="22">
        <v>206</v>
      </c>
      <c r="D215" s="66">
        <f>YC!F208</f>
        <v>0.10541578359999999</v>
      </c>
      <c r="E215" s="34">
        <f t="shared" si="13"/>
        <v>1.1321542800000139E-2</v>
      </c>
      <c r="F215" s="66">
        <f>E215+$B$2*$B$2/delta*Intermediates!J215-$B$2/delta*Intermediates!F215</f>
        <v>5.4107340974498735E-2</v>
      </c>
      <c r="G215" s="46">
        <f>E215+$B$2*$B$2/delta*Intermediates!J215-$B$2/delta*Intermediates!G215</f>
        <v>-1.5989917697491828E-2</v>
      </c>
      <c r="H215" s="60">
        <f>VLOOKUP((A215+1)&amp;"_"&amp;B215,scenarios!A:F,4,0)/100</f>
        <v>5.4107000000000002E-2</v>
      </c>
      <c r="I215" s="55">
        <f>VLOOKUP((A215+TT_Scen/2+1)&amp;"_"&amp;B215,scenarios!A:F,4,0)/100</f>
        <v>-1.5990000000000001E-2</v>
      </c>
      <c r="J215" s="37">
        <f t="shared" si="14"/>
        <v>4.2327700690639181E-7</v>
      </c>
      <c r="K215" s="8"/>
      <c r="L215" s="72">
        <f>LN(VLOOKUP((B215+12*$B$1)/12,YC!A:E,5,0)/VLOOKUP(B215/12,YC!A:E,5,0))</f>
        <v>-2.3736243626704467E-2</v>
      </c>
      <c r="M215" s="66">
        <f>EXP(-((1-EXP(-alpha*$B$1))/alpha*Intermediates!F215-(1-EXP(-alpha*$B$1))/alpha*(1-EXP(-alpha*$B$1))/alpha*Intermediates!J215+L215)/$B$1)-1</f>
        <v>5.535858524614512E-2</v>
      </c>
      <c r="N215" s="46">
        <f>EXP(-((1-EXP(-alpha*$B$1))/alpha*Intermediates!G215-(1-EXP(-alpha*$B$1))/alpha*(1-EXP(-alpha*$B$1))/alpha*Intermediates!J215+L215)/$B$1)-1</f>
        <v>-1.3506366027643435E-2</v>
      </c>
      <c r="O215" s="60">
        <f>VLOOKUP((A215+1)&amp;"_"&amp;B215,scenarios!A:Q,8,0)/100</f>
        <v>0</v>
      </c>
      <c r="P215" s="55">
        <f>VLOOKUP((A215+TT_Scen/2+1)&amp;"_"&amp;B215,scenarios!A:Q,8,0)/100</f>
        <v>0</v>
      </c>
      <c r="Q215" s="37">
        <f t="shared" si="15"/>
        <v>6.8864951273788555E-2</v>
      </c>
    </row>
    <row r="216" spans="1:17" x14ac:dyDescent="0.25">
      <c r="A216" s="21">
        <f t="shared" si="12"/>
        <v>4</v>
      </c>
      <c r="B216" s="22">
        <v>207</v>
      </c>
      <c r="D216" s="66">
        <f>YC!F209</f>
        <v>0.1063592455</v>
      </c>
      <c r="E216" s="34">
        <f t="shared" si="13"/>
        <v>1.1347529999999884E-2</v>
      </c>
      <c r="F216" s="66">
        <f>E216+$B$2*$B$2/delta*Intermediates!J216-$B$2/delta*Intermediates!F216</f>
        <v>5.4425492083382529E-2</v>
      </c>
      <c r="G216" s="46">
        <f>E216+$B$2*$B$2/delta*Intermediates!J216-$B$2/delta*Intermediates!G216</f>
        <v>-1.6151928969436562E-2</v>
      </c>
      <c r="H216" s="60">
        <f>VLOOKUP((A216+1)&amp;"_"&amp;B216,scenarios!A:F,4,0)/100</f>
        <v>5.4425000000000001E-2</v>
      </c>
      <c r="I216" s="55">
        <f>VLOOKUP((A216+TT_Scen/2+1)&amp;"_"&amp;B216,scenarios!A:F,4,0)/100</f>
        <v>-1.6152E-2</v>
      </c>
      <c r="J216" s="37">
        <f t="shared" si="14"/>
        <v>5.6311394596580966E-7</v>
      </c>
      <c r="K216" s="8"/>
      <c r="L216" s="72">
        <f>LN(VLOOKUP((B216+12*$B$1)/12,YC!A:E,5,0)/VLOOKUP(B216/12,YC!A:E,5,0))</f>
        <v>-2.3884708048414555E-2</v>
      </c>
      <c r="M216" s="66">
        <f>EXP(-((1-EXP(-alpha*$B$1))/alpha*Intermediates!F216-(1-EXP(-alpha*$B$1))/alpha*(1-EXP(-alpha*$B$1))/alpha*Intermediates!J216+L216)/$B$1)-1</f>
        <v>5.5735776597930275E-2</v>
      </c>
      <c r="N216" s="46">
        <f>EXP(-((1-EXP(-alpha*$B$1))/alpha*Intermediates!G216-(1-EXP(-alpha*$B$1))/alpha*(1-EXP(-alpha*$B$1))/alpha*Intermediates!J216+L216)/$B$1)-1</f>
        <v>-1.360982946656375E-2</v>
      </c>
      <c r="O216" s="60">
        <f>VLOOKUP((A216+1)&amp;"_"&amp;B216,scenarios!A:Q,8,0)/100</f>
        <v>0</v>
      </c>
      <c r="P216" s="55">
        <f>VLOOKUP((A216+TT_Scen/2+1)&amp;"_"&amp;B216,scenarios!A:Q,8,0)/100</f>
        <v>0</v>
      </c>
      <c r="Q216" s="37">
        <f t="shared" si="15"/>
        <v>6.9345606064494025E-2</v>
      </c>
    </row>
    <row r="217" spans="1:17" x14ac:dyDescent="0.25">
      <c r="A217" s="21">
        <f t="shared" si="12"/>
        <v>4</v>
      </c>
      <c r="B217" s="22">
        <v>208</v>
      </c>
      <c r="D217" s="66">
        <f>YC!F210</f>
        <v>0.107304873</v>
      </c>
      <c r="E217" s="34">
        <f t="shared" si="13"/>
        <v>1.1373807600000008E-2</v>
      </c>
      <c r="F217" s="66">
        <f>E217+$B$2*$B$2/delta*Intermediates!J217-$B$2/delta*Intermediates!F217</f>
        <v>5.3394619035741817E-2</v>
      </c>
      <c r="G217" s="46">
        <f>E217+$B$2*$B$2/delta*Intermediates!J217-$B$2/delta*Intermediates!G217</f>
        <v>-1.4964334251531953E-2</v>
      </c>
      <c r="H217" s="60">
        <f>VLOOKUP((A217+1)&amp;"_"&amp;B217,scenarios!A:F,4,0)/100</f>
        <v>5.3394999999999998E-2</v>
      </c>
      <c r="I217" s="55">
        <f>VLOOKUP((A217+TT_Scen/2+1)&amp;"_"&amp;B217,scenarios!A:F,4,0)/100</f>
        <v>-1.4964E-2</v>
      </c>
      <c r="J217" s="37">
        <f t="shared" si="14"/>
        <v>7.1521579013411607E-7</v>
      </c>
      <c r="K217" s="8"/>
      <c r="L217" s="72">
        <f>LN(VLOOKUP((B217+12*$B$1)/12,YC!A:E,5,0)/VLOOKUP(B217/12,YC!A:E,5,0))</f>
        <v>-2.403374981578929E-2</v>
      </c>
      <c r="M217" s="66">
        <f>EXP(-((1-EXP(-alpha*$B$1))/alpha*Intermediates!F217-(1-EXP(-alpha*$B$1))/alpha*(1-EXP(-alpha*$B$1))/alpha*Intermediates!J217+L217)/$B$1)-1</f>
        <v>5.4742483211421833E-2</v>
      </c>
      <c r="N217" s="46">
        <f>EXP(-((1-EXP(-alpha*$B$1))/alpha*Intermediates!G217-(1-EXP(-alpha*$B$1))/alpha*(1-EXP(-alpha*$B$1))/alpha*Intermediates!J217+L217)/$B$1)-1</f>
        <v>-1.2431072826753931E-2</v>
      </c>
      <c r="O217" s="60">
        <f>VLOOKUP((A217+1)&amp;"_"&amp;B217,scenarios!A:Q,8,0)/100</f>
        <v>0</v>
      </c>
      <c r="P217" s="55">
        <f>VLOOKUP((A217+TT_Scen/2+1)&amp;"_"&amp;B217,scenarios!A:Q,8,0)/100</f>
        <v>0</v>
      </c>
      <c r="Q217" s="37">
        <f t="shared" si="15"/>
        <v>6.7173556038175763E-2</v>
      </c>
    </row>
    <row r="218" spans="1:17" x14ac:dyDescent="0.25">
      <c r="A218" s="21">
        <f t="shared" si="12"/>
        <v>4</v>
      </c>
      <c r="B218" s="22">
        <v>209</v>
      </c>
      <c r="D218" s="66">
        <f>YC!F211</f>
        <v>0.1082526903</v>
      </c>
      <c r="E218" s="34">
        <f t="shared" si="13"/>
        <v>1.1400390000000038E-2</v>
      </c>
      <c r="F218" s="66">
        <f>E218+$B$2*$B$2/delta*Intermediates!J218-$B$2/delta*Intermediates!F218</f>
        <v>5.9189662746024801E-2</v>
      </c>
      <c r="G218" s="46">
        <f>E218+$B$2*$B$2/delta*Intermediates!J218-$B$2/delta*Intermediates!G218</f>
        <v>-2.060204797177953E-2</v>
      </c>
      <c r="H218" s="60">
        <f>VLOOKUP((A218+1)&amp;"_"&amp;B218,scenarios!A:F,4,0)/100</f>
        <v>5.9189999999999993E-2</v>
      </c>
      <c r="I218" s="55">
        <f>VLOOKUP((A218+TT_Scen/2+1)&amp;"_"&amp;B218,scenarios!A:F,4,0)/100</f>
        <v>-2.0601999999999999E-2</v>
      </c>
      <c r="J218" s="37">
        <f t="shared" si="14"/>
        <v>3.8522575472252352E-7</v>
      </c>
      <c r="K218" s="8"/>
      <c r="L218" s="72">
        <f>LN(VLOOKUP((B218+12*$B$1)/12,YC!A:E,5,0)/VLOOKUP(B218/12,YC!A:E,5,0))</f>
        <v>-2.4179097854895807E-2</v>
      </c>
      <c r="M218" s="66">
        <f>EXP(-((1-EXP(-alpha*$B$1))/alpha*Intermediates!F218-(1-EXP(-alpha*$B$1))/alpha*(1-EXP(-alpha*$B$1))/alpha*Intermediates!J218+L218)/$B$1)-1</f>
        <v>6.0694787165042952E-2</v>
      </c>
      <c r="N218" s="46">
        <f>EXP(-((1-EXP(-alpha*$B$1))/alpha*Intermediates!G218-(1-EXP(-alpha*$B$1))/alpha*(1-EXP(-alpha*$B$1))/alpha*Intermediates!J218+L218)/$B$1)-1</f>
        <v>-1.7728175501565246E-2</v>
      </c>
      <c r="O218" s="60">
        <f>VLOOKUP((A218+1)&amp;"_"&amp;B218,scenarios!A:Q,8,0)/100</f>
        <v>0</v>
      </c>
      <c r="P218" s="55">
        <f>VLOOKUP((A218+TT_Scen/2+1)&amp;"_"&amp;B218,scenarios!A:Q,8,0)/100</f>
        <v>0</v>
      </c>
      <c r="Q218" s="37">
        <f t="shared" si="15"/>
        <v>7.8422962666608198E-2</v>
      </c>
    </row>
    <row r="219" spans="1:17" x14ac:dyDescent="0.25">
      <c r="A219" s="21">
        <f t="shared" si="12"/>
        <v>4</v>
      </c>
      <c r="B219" s="22">
        <v>210</v>
      </c>
      <c r="D219" s="66">
        <f>YC!F212</f>
        <v>0.1092027228</v>
      </c>
      <c r="E219" s="34">
        <f t="shared" si="13"/>
        <v>1.1427290400000067E-2</v>
      </c>
      <c r="F219" s="66">
        <f>E219+$B$2*$B$2/delta*Intermediates!J219-$B$2/delta*Intermediates!F219</f>
        <v>5.7031595116615069E-2</v>
      </c>
      <c r="G219" s="46">
        <f>E219+$B$2*$B$2/delta*Intermediates!J219-$B$2/delta*Intermediates!G219</f>
        <v>-1.8286017923066514E-2</v>
      </c>
      <c r="H219" s="60">
        <f>VLOOKUP((A219+1)&amp;"_"&amp;B219,scenarios!A:F,4,0)/100</f>
        <v>5.7031999999999999E-2</v>
      </c>
      <c r="I219" s="55">
        <f>VLOOKUP((A219+TT_Scen/2+1)&amp;"_"&amp;B219,scenarios!A:F,4,0)/100</f>
        <v>-1.8286E-2</v>
      </c>
      <c r="J219" s="37">
        <f t="shared" si="14"/>
        <v>4.2280645144374129E-7</v>
      </c>
      <c r="K219" s="8"/>
      <c r="L219" s="72">
        <f>LN(VLOOKUP((B219+12*$B$1)/12,YC!A:E,5,0)/VLOOKUP(B219/12,YC!A:E,5,0))</f>
        <v>-2.4316407360697324E-2</v>
      </c>
      <c r="M219" s="66">
        <f>EXP(-((1-EXP(-alpha*$B$1))/alpha*Intermediates!F219-(1-EXP(-alpha*$B$1))/alpha*(1-EXP(-alpha*$B$1))/alpha*Intermediates!J219+L219)/$B$1)-1</f>
        <v>5.8540713123447663E-2</v>
      </c>
      <c r="N219" s="46">
        <f>EXP(-((1-EXP(-alpha*$B$1))/alpha*Intermediates!G219-(1-EXP(-alpha*$B$1))/alpha*(1-EXP(-alpha*$B$1))/alpha*Intermediates!J219+L219)/$B$1)-1</f>
        <v>-1.5491845916123848E-2</v>
      </c>
      <c r="O219" s="60">
        <f>VLOOKUP((A219+1)&amp;"_"&amp;B219,scenarios!A:Q,8,0)/100</f>
        <v>0</v>
      </c>
      <c r="P219" s="55">
        <f>VLOOKUP((A219+TT_Scen/2+1)&amp;"_"&amp;B219,scenarios!A:Q,8,0)/100</f>
        <v>0</v>
      </c>
      <c r="Q219" s="37">
        <f t="shared" si="15"/>
        <v>7.4032559039571511E-2</v>
      </c>
    </row>
    <row r="220" spans="1:17" x14ac:dyDescent="0.25">
      <c r="A220" s="21">
        <f t="shared" si="12"/>
        <v>4</v>
      </c>
      <c r="B220" s="22">
        <v>211</v>
      </c>
      <c r="D220" s="66">
        <f>YC!F213</f>
        <v>0.110154997</v>
      </c>
      <c r="E220" s="34">
        <f t="shared" si="13"/>
        <v>1.145452679999992E-2</v>
      </c>
      <c r="F220" s="66">
        <f>E220+$B$2*$B$2/delta*Intermediates!J220-$B$2/delta*Intermediates!F220</f>
        <v>5.9911354630517881E-2</v>
      </c>
      <c r="G220" s="46">
        <f>E220+$B$2*$B$2/delta*Intermediates!J220-$B$2/delta*Intermediates!G220</f>
        <v>-2.1007148856032484E-2</v>
      </c>
      <c r="H220" s="60">
        <f>VLOOKUP((A220+1)&amp;"_"&amp;B220,scenarios!A:F,4,0)/100</f>
        <v>5.9911000000000006E-2</v>
      </c>
      <c r="I220" s="55">
        <f>VLOOKUP((A220+TT_Scen/2+1)&amp;"_"&amp;B220,scenarios!A:F,4,0)/100</f>
        <v>-2.1006999999999998E-2</v>
      </c>
      <c r="J220" s="37">
        <f t="shared" si="14"/>
        <v>5.0348655036142054E-7</v>
      </c>
      <c r="K220" s="8"/>
      <c r="L220" s="72">
        <f>LN(VLOOKUP((B220+12*$B$1)/12,YC!A:E,5,0)/VLOOKUP(B220/12,YC!A:E,5,0))</f>
        <v>-2.4441249632451742E-2</v>
      </c>
      <c r="M220" s="66">
        <f>EXP(-((1-EXP(-alpha*$B$1))/alpha*Intermediates!F220-(1-EXP(-alpha*$B$1))/alpha*(1-EXP(-alpha*$B$1))/alpha*Intermediates!J220+L220)/$B$1)-1</f>
        <v>6.1519615851770348E-2</v>
      </c>
      <c r="N220" s="46">
        <f>EXP(-((1-EXP(-alpha*$B$1))/alpha*Intermediates!G220-(1-EXP(-alpha*$B$1))/alpha*(1-EXP(-alpha*$B$1))/alpha*Intermediates!J220+L220)/$B$1)-1</f>
        <v>-1.8030056653426052E-2</v>
      </c>
      <c r="O220" s="60">
        <f>VLOOKUP((A220+1)&amp;"_"&amp;B220,scenarios!A:Q,8,0)/100</f>
        <v>0</v>
      </c>
      <c r="P220" s="55">
        <f>VLOOKUP((A220+TT_Scen/2+1)&amp;"_"&amp;B220,scenarios!A:Q,8,0)/100</f>
        <v>0</v>
      </c>
      <c r="Q220" s="37">
        <f t="shared" si="15"/>
        <v>7.95496725051964E-2</v>
      </c>
    </row>
    <row r="221" spans="1:17" x14ac:dyDescent="0.25">
      <c r="A221" s="21">
        <f t="shared" si="12"/>
        <v>4</v>
      </c>
      <c r="B221" s="22">
        <v>212</v>
      </c>
      <c r="D221" s="66">
        <f>YC!F214</f>
        <v>0.1111095409</v>
      </c>
      <c r="E221" s="34">
        <f t="shared" si="13"/>
        <v>1.1482115999999987E-2</v>
      </c>
      <c r="F221" s="66">
        <f>E221+$B$2*$B$2/delta*Intermediates!J221-$B$2/delta*Intermediates!F221</f>
        <v>6.5298162248433794E-2</v>
      </c>
      <c r="G221" s="46">
        <f>E221+$B$2*$B$2/delta*Intermediates!J221-$B$2/delta*Intermediates!G221</f>
        <v>-2.623463037631877E-2</v>
      </c>
      <c r="H221" s="60">
        <f>VLOOKUP((A221+1)&amp;"_"&amp;B221,scenarios!A:F,4,0)/100</f>
        <v>6.5297999999999995E-2</v>
      </c>
      <c r="I221" s="55">
        <f>VLOOKUP((A221+TT_Scen/2+1)&amp;"_"&amp;B221,scenarios!A:F,4,0)/100</f>
        <v>-2.6234999999999998E-2</v>
      </c>
      <c r="J221" s="37">
        <f t="shared" si="14"/>
        <v>5.318721150275596E-7</v>
      </c>
      <c r="K221" s="8"/>
      <c r="L221" s="72">
        <f>LN(VLOOKUP((B221+12*$B$1)/12,YC!A:E,5,0)/VLOOKUP(B221/12,YC!A:E,5,0))</f>
        <v>-2.4549076318088271E-2</v>
      </c>
      <c r="M221" s="66">
        <f>EXP(-((1-EXP(-alpha*$B$1))/alpha*Intermediates!F221-(1-EXP(-alpha*$B$1))/alpha*(1-EXP(-alpha*$B$1))/alpha*Intermediates!J221+L221)/$B$1)-1</f>
        <v>6.7069637546628202E-2</v>
      </c>
      <c r="N221" s="46">
        <f>EXP(-((1-EXP(-alpha*$B$1))/alpha*Intermediates!G221-(1-EXP(-alpha*$B$1))/alpha*(1-EXP(-alpha*$B$1))/alpha*Intermediates!J221+L221)/$B$1)-1</f>
        <v>-2.2930655489252105E-2</v>
      </c>
      <c r="O221" s="60">
        <f>VLOOKUP((A221+1)&amp;"_"&amp;B221,scenarios!A:Q,8,0)/100</f>
        <v>0</v>
      </c>
      <c r="P221" s="55">
        <f>VLOOKUP((A221+TT_Scen/2+1)&amp;"_"&amp;B221,scenarios!A:Q,8,0)/100</f>
        <v>0</v>
      </c>
      <c r="Q221" s="37">
        <f t="shared" si="15"/>
        <v>9.0000293035880308E-2</v>
      </c>
    </row>
    <row r="222" spans="1:17" x14ac:dyDescent="0.25">
      <c r="A222" s="21">
        <f t="shared" si="12"/>
        <v>4</v>
      </c>
      <c r="B222" s="22">
        <v>213</v>
      </c>
      <c r="D222" s="66">
        <f>YC!F215</f>
        <v>0.1120663839</v>
      </c>
      <c r="E222" s="34">
        <f t="shared" si="13"/>
        <v>1.1510071200000027E-2</v>
      </c>
      <c r="F222" s="66">
        <f>E222+$B$2*$B$2/delta*Intermediates!J222-$B$2/delta*Intermediates!F222</f>
        <v>6.7029515808543369E-2</v>
      </c>
      <c r="G222" s="46">
        <f>E222+$B$2*$B$2/delta*Intermediates!J222-$B$2/delta*Intermediates!G222</f>
        <v>-2.7805936144531682E-2</v>
      </c>
      <c r="H222" s="60">
        <f>VLOOKUP((A222+1)&amp;"_"&amp;B222,scenarios!A:F,4,0)/100</f>
        <v>6.7030000000000006E-2</v>
      </c>
      <c r="I222" s="55">
        <f>VLOOKUP((A222+TT_Scen/2+1)&amp;"_"&amp;B222,scenarios!A:F,4,0)/100</f>
        <v>-2.7806000000000001E-2</v>
      </c>
      <c r="J222" s="37">
        <f t="shared" si="14"/>
        <v>5.4804692495649676E-7</v>
      </c>
      <c r="K222" s="8"/>
      <c r="L222" s="72">
        <f>LN(VLOOKUP((B222+12*$B$1)/12,YC!A:E,5,0)/VLOOKUP(B222/12,YC!A:E,5,0))</f>
        <v>-2.4635253873995646E-2</v>
      </c>
      <c r="M222" s="66">
        <f>EXP(-((1-EXP(-alpha*$B$1))/alpha*Intermediates!F222-(1-EXP(-alpha*$B$1))/alpha*(1-EXP(-alpha*$B$1))/alpha*Intermediates!J222+L222)/$B$1)-1</f>
        <v>6.8868789480454939E-2</v>
      </c>
      <c r="N222" s="46">
        <f>EXP(-((1-EXP(-alpha*$B$1))/alpha*Intermediates!G222-(1-EXP(-alpha*$B$1))/alpha*(1-EXP(-alpha*$B$1))/alpha*Intermediates!J222+L222)/$B$1)-1</f>
        <v>-2.4389942569722378E-2</v>
      </c>
      <c r="O222" s="60">
        <f>VLOOKUP((A222+1)&amp;"_"&amp;B222,scenarios!A:Q,8,0)/100</f>
        <v>0</v>
      </c>
      <c r="P222" s="55">
        <f>VLOOKUP((A222+TT_Scen/2+1)&amp;"_"&amp;B222,scenarios!A:Q,8,0)/100</f>
        <v>0</v>
      </c>
      <c r="Q222" s="37">
        <f t="shared" si="15"/>
        <v>9.3258732050177318E-2</v>
      </c>
    </row>
    <row r="223" spans="1:17" x14ac:dyDescent="0.25">
      <c r="A223" s="21">
        <f t="shared" si="12"/>
        <v>4</v>
      </c>
      <c r="B223" s="22">
        <v>214</v>
      </c>
      <c r="D223" s="66">
        <f>YC!F216</f>
        <v>0.1130255565</v>
      </c>
      <c r="E223" s="34">
        <f t="shared" si="13"/>
        <v>1.1538402000000003E-2</v>
      </c>
      <c r="F223" s="66">
        <f>E223+$B$2*$B$2/delta*Intermediates!J223-$B$2/delta*Intermediates!F223</f>
        <v>6.2491055761593139E-2</v>
      </c>
      <c r="G223" s="46">
        <f>E223+$B$2*$B$2/delta*Intermediates!J223-$B$2/delta*Intermediates!G223</f>
        <v>-2.3106689611501745E-2</v>
      </c>
      <c r="H223" s="60">
        <f>VLOOKUP((A223+1)&amp;"_"&amp;B223,scenarios!A:F,4,0)/100</f>
        <v>6.2491000000000005E-2</v>
      </c>
      <c r="I223" s="55">
        <f>VLOOKUP((A223+TT_Scen/2+1)&amp;"_"&amp;B223,scenarios!A:F,4,0)/100</f>
        <v>-2.3107000000000003E-2</v>
      </c>
      <c r="J223" s="37">
        <f t="shared" si="14"/>
        <v>3.6615009139234767E-7</v>
      </c>
      <c r="K223" s="8"/>
      <c r="L223" s="72">
        <f>LN(VLOOKUP((B223+12*$B$1)/12,YC!A:E,5,0)/VLOOKUP(B223/12,YC!A:E,5,0))</f>
        <v>-2.4695074052348616E-2</v>
      </c>
      <c r="M223" s="66">
        <f>EXP(-((1-EXP(-alpha*$B$1))/alpha*Intermediates!F223-(1-EXP(-alpha*$B$1))/alpha*(1-EXP(-alpha*$B$1))/alpha*Intermediates!J223+L223)/$B$1)-1</f>
        <v>6.4213845928535296E-2</v>
      </c>
      <c r="N223" s="46">
        <f>EXP(-((1-EXP(-alpha*$B$1))/alpha*Intermediates!G223-(1-EXP(-alpha*$B$1))/alpha*(1-EXP(-alpha*$B$1))/alpha*Intermediates!J223+L223)/$B$1)-1</f>
        <v>-1.9962233256745732E-2</v>
      </c>
      <c r="O223" s="60">
        <f>VLOOKUP((A223+1)&amp;"_"&amp;B223,scenarios!A:Q,8,0)/100</f>
        <v>0</v>
      </c>
      <c r="P223" s="55">
        <f>VLOOKUP((A223+TT_Scen/2+1)&amp;"_"&amp;B223,scenarios!A:Q,8,0)/100</f>
        <v>0</v>
      </c>
      <c r="Q223" s="37">
        <f t="shared" si="15"/>
        <v>8.4176079185281028E-2</v>
      </c>
    </row>
    <row r="224" spans="1:17" x14ac:dyDescent="0.25">
      <c r="A224" s="21">
        <f t="shared" si="12"/>
        <v>4</v>
      </c>
      <c r="B224" s="22">
        <v>215</v>
      </c>
      <c r="D224" s="66">
        <f>YC!F217</f>
        <v>0.11398709</v>
      </c>
      <c r="E224" s="34">
        <f t="shared" si="13"/>
        <v>1.156712279999994E-2</v>
      </c>
      <c r="F224" s="66">
        <f>E224+$B$2*$B$2/delta*Intermediates!J224-$B$2/delta*Intermediates!F224</f>
        <v>6.4037094110632603E-2</v>
      </c>
      <c r="G224" s="46">
        <f>E224+$B$2*$B$2/delta*Intermediates!J224-$B$2/delta*Intermediates!G224</f>
        <v>-2.4491176158194558E-2</v>
      </c>
      <c r="H224" s="60">
        <f>VLOOKUP((A224+1)&amp;"_"&amp;B224,scenarios!A:F,4,0)/100</f>
        <v>6.4036999999999997E-2</v>
      </c>
      <c r="I224" s="55">
        <f>VLOOKUP((A224+TT_Scen/2+1)&amp;"_"&amp;B224,scenarios!A:F,4,0)/100</f>
        <v>-2.4490999999999999E-2</v>
      </c>
      <c r="J224" s="37">
        <f t="shared" si="14"/>
        <v>2.702688271655207E-7</v>
      </c>
      <c r="K224" s="8"/>
      <c r="L224" s="72">
        <f>LN(VLOOKUP((B224+12*$B$1)/12,YC!A:E,5,0)/VLOOKUP(B224/12,YC!A:E,5,0))</f>
        <v>-2.4723754449352868E-2</v>
      </c>
      <c r="M224" s="66">
        <f>EXP(-((1-EXP(-alpha*$B$1))/alpha*Intermediates!F224-(1-EXP(-alpha*$B$1))/alpha*(1-EXP(-alpha*$B$1))/alpha*Intermediates!J224+L224)/$B$1)-1</f>
        <v>6.578657995738979E-2</v>
      </c>
      <c r="N224" s="46">
        <f>EXP(-((1-EXP(-alpha*$B$1))/alpha*Intermediates!G224-(1-EXP(-alpha*$B$1))/alpha*(1-EXP(-alpha*$B$1))/alpha*Intermediates!J224+L224)/$B$1)-1</f>
        <v>-2.1278831756225358E-2</v>
      </c>
      <c r="O224" s="60">
        <f>VLOOKUP((A224+1)&amp;"_"&amp;B224,scenarios!A:Q,8,0)/100</f>
        <v>0</v>
      </c>
      <c r="P224" s="55">
        <f>VLOOKUP((A224+TT_Scen/2+1)&amp;"_"&amp;B224,scenarios!A:Q,8,0)/100</f>
        <v>0</v>
      </c>
      <c r="Q224" s="37">
        <f t="shared" si="15"/>
        <v>8.7065411713615148E-2</v>
      </c>
    </row>
    <row r="225" spans="1:17" x14ac:dyDescent="0.25">
      <c r="A225" s="21">
        <f t="shared" si="12"/>
        <v>4</v>
      </c>
      <c r="B225" s="22">
        <v>216</v>
      </c>
      <c r="D225" s="66">
        <f>YC!F218</f>
        <v>0.11495101689999999</v>
      </c>
      <c r="E225" s="34">
        <f t="shared" si="13"/>
        <v>1.1598058800000144E-2</v>
      </c>
      <c r="F225" s="66">
        <f>E225+$B$2*$B$2/delta*Intermediates!J225-$B$2/delta*Intermediates!F225</f>
        <v>6.8653625051199513E-2</v>
      </c>
      <c r="G225" s="46">
        <f>E225+$B$2*$B$2/delta*Intermediates!J225-$B$2/delta*Intermediates!G225</f>
        <v>-2.8941741736068113E-2</v>
      </c>
      <c r="H225" s="60">
        <f>VLOOKUP((A225+1)&amp;"_"&amp;B225,scenarios!A:F,4,0)/100</f>
        <v>6.8654000000000007E-2</v>
      </c>
      <c r="I225" s="55">
        <f>VLOOKUP((A225+TT_Scen/2+1)&amp;"_"&amp;B225,scenarios!A:F,4,0)/100</f>
        <v>-2.8942000000000002E-2</v>
      </c>
      <c r="J225" s="37">
        <f t="shared" si="14"/>
        <v>6.3321273238367559E-7</v>
      </c>
      <c r="K225" s="8"/>
      <c r="L225" s="72">
        <f>LN(VLOOKUP((B225+12*$B$1)/12,YC!A:E,5,0)/VLOOKUP(B225/12,YC!A:E,5,0))</f>
        <v>-2.4716438161777102E-2</v>
      </c>
      <c r="M225" s="66">
        <f>EXP(-((1-EXP(-alpha*$B$1))/alpha*Intermediates!F225-(1-EXP(-alpha*$B$1))/alpha*(1-EXP(-alpha*$B$1))/alpha*Intermediates!J225+L225)/$B$1)-1</f>
        <v>7.0499655026761143E-2</v>
      </c>
      <c r="N225" s="46">
        <f>EXP(-((1-EXP(-alpha*$B$1))/alpha*Intermediates!G225-(1-EXP(-alpha*$B$1))/alpha*(1-EXP(-alpha*$B$1))/alpha*Intermediates!J225+L225)/$B$1)-1</f>
        <v>-2.5493906794854859E-2</v>
      </c>
      <c r="O225" s="60">
        <f>VLOOKUP((A225+1)&amp;"_"&amp;B225,scenarios!A:Q,8,0)/100</f>
        <v>0</v>
      </c>
      <c r="P225" s="55">
        <f>VLOOKUP((A225+TT_Scen/2+1)&amp;"_"&amp;B225,scenarios!A:Q,8,0)/100</f>
        <v>0</v>
      </c>
      <c r="Q225" s="37">
        <f t="shared" si="15"/>
        <v>9.5993561821616002E-2</v>
      </c>
    </row>
    <row r="226" spans="1:17" x14ac:dyDescent="0.25">
      <c r="A226" s="21">
        <f t="shared" si="12"/>
        <v>4</v>
      </c>
      <c r="B226" s="22">
        <v>217</v>
      </c>
      <c r="D226" s="66">
        <f>YC!F219</f>
        <v>0.11591752180000001</v>
      </c>
      <c r="E226" s="34">
        <f t="shared" si="13"/>
        <v>1.1638540799999986E-2</v>
      </c>
      <c r="F226" s="66">
        <f>E226+$B$2*$B$2/delta*Intermediates!J226-$B$2/delta*Intermediates!F226</f>
        <v>7.029313761050876E-2</v>
      </c>
      <c r="G226" s="46">
        <f>E226+$B$2*$B$2/delta*Intermediates!J226-$B$2/delta*Intermediates!G226</f>
        <v>-3.0396215906435344E-2</v>
      </c>
      <c r="H226" s="60">
        <f>VLOOKUP((A226+1)&amp;"_"&amp;B226,scenarios!A:F,4,0)/100</f>
        <v>7.0292999999999994E-2</v>
      </c>
      <c r="I226" s="55">
        <f>VLOOKUP((A226+TT_Scen/2+1)&amp;"_"&amp;B226,scenarios!A:F,4,0)/100</f>
        <v>-3.0395999999999999E-2</v>
      </c>
      <c r="J226" s="37">
        <f t="shared" si="14"/>
        <v>3.5351694411059342E-7</v>
      </c>
      <c r="K226" s="8"/>
      <c r="L226" s="72">
        <f>LN(VLOOKUP((B226+12*$B$1)/12,YC!A:E,5,0)/VLOOKUP(B226/12,YC!A:E,5,0))</f>
        <v>-2.4669512317408031E-2</v>
      </c>
      <c r="M226" s="66">
        <f>EXP(-((1-EXP(-alpha*$B$1))/alpha*Intermediates!F226-(1-EXP(-alpha*$B$1))/alpha*(1-EXP(-alpha*$B$1))/alpha*Intermediates!J226+L226)/$B$1)-1</f>
        <v>7.2125457191820841E-2</v>
      </c>
      <c r="N226" s="46">
        <f>EXP(-((1-EXP(-alpha*$B$1))/alpha*Intermediates!G226-(1-EXP(-alpha*$B$1))/alpha*(1-EXP(-alpha*$B$1))/alpha*Intermediates!J226+L226)/$B$1)-1</f>
        <v>-2.6916466032350428E-2</v>
      </c>
      <c r="O226" s="60">
        <f>VLOOKUP((A226+1)&amp;"_"&amp;B226,scenarios!A:Q,8,0)/100</f>
        <v>0</v>
      </c>
      <c r="P226" s="55">
        <f>VLOOKUP((A226+TT_Scen/2+1)&amp;"_"&amp;B226,scenarios!A:Q,8,0)/100</f>
        <v>0</v>
      </c>
      <c r="Q226" s="37">
        <f t="shared" si="15"/>
        <v>9.9041923224171269E-2</v>
      </c>
    </row>
    <row r="227" spans="1:17" x14ac:dyDescent="0.25">
      <c r="A227" s="21">
        <f t="shared" si="12"/>
        <v>4</v>
      </c>
      <c r="B227" s="22">
        <v>218</v>
      </c>
      <c r="D227" s="66">
        <f>YC!F220</f>
        <v>0.11688740020000001</v>
      </c>
      <c r="E227" s="34">
        <f t="shared" si="13"/>
        <v>1.1690580000000006E-2</v>
      </c>
      <c r="F227" s="66">
        <f>E227+$B$2*$B$2/delta*Intermediates!J227-$B$2/delta*Intermediates!F227</f>
        <v>7.8934912926074352E-2</v>
      </c>
      <c r="G227" s="46">
        <f>E227+$B$2*$B$2/delta*Intermediates!J227-$B$2/delta*Intermediates!G227</f>
        <v>-3.8829859519251733E-2</v>
      </c>
      <c r="H227" s="60">
        <f>VLOOKUP((A227+1)&amp;"_"&amp;B227,scenarios!A:F,4,0)/100</f>
        <v>7.8935000000000005E-2</v>
      </c>
      <c r="I227" s="55">
        <f>VLOOKUP((A227+TT_Scen/2+1)&amp;"_"&amp;B227,scenarios!A:F,4,0)/100</f>
        <v>-3.8830000000000003E-2</v>
      </c>
      <c r="J227" s="37">
        <f t="shared" si="14"/>
        <v>2.2755467392332474E-7</v>
      </c>
      <c r="K227" s="8"/>
      <c r="L227" s="72">
        <f>LN(VLOOKUP((B227+12*$B$1)/12,YC!A:E,5,0)/VLOOKUP(B227/12,YC!A:E,5,0))</f>
        <v>-2.4584607924449504E-2</v>
      </c>
      <c r="M227" s="66">
        <f>EXP(-((1-EXP(-alpha*$B$1))/alpha*Intermediates!F227-(1-EXP(-alpha*$B$1))/alpha*(1-EXP(-alpha*$B$1))/alpha*Intermediates!J227+L227)/$B$1)-1</f>
        <v>8.0983480379282602E-2</v>
      </c>
      <c r="N227" s="46">
        <f>EXP(-((1-EXP(-alpha*$B$1))/alpha*Intermediates!G227-(1-EXP(-alpha*$B$1))/alpha*(1-EXP(-alpha*$B$1))/alpha*Intermediates!J227+L227)/$B$1)-1</f>
        <v>-3.4872248643644466E-2</v>
      </c>
      <c r="O227" s="60">
        <f>VLOOKUP((A227+1)&amp;"_"&amp;B227,scenarios!A:Q,8,0)/100</f>
        <v>0</v>
      </c>
      <c r="P227" s="55">
        <f>VLOOKUP((A227+TT_Scen/2+1)&amp;"_"&amp;B227,scenarios!A:Q,8,0)/100</f>
        <v>0</v>
      </c>
      <c r="Q227" s="37">
        <f t="shared" si="15"/>
        <v>0.11585572902292707</v>
      </c>
    </row>
    <row r="228" spans="1:17" x14ac:dyDescent="0.25">
      <c r="A228" s="21">
        <f t="shared" si="12"/>
        <v>4</v>
      </c>
      <c r="B228" s="22">
        <v>219</v>
      </c>
      <c r="D228" s="66">
        <f>YC!F221</f>
        <v>0.11786161520000001</v>
      </c>
      <c r="E228" s="34">
        <f t="shared" si="13"/>
        <v>1.1754383999999896E-2</v>
      </c>
      <c r="F228" s="66">
        <f>E228+$B$2*$B$2/delta*Intermediates!J228-$B$2/delta*Intermediates!F228</f>
        <v>7.712639902231834E-2</v>
      </c>
      <c r="G228" s="46">
        <f>E228+$B$2*$B$2/delta*Intermediates!J228-$B$2/delta*Intermediates!G228</f>
        <v>-3.6789707489897197E-2</v>
      </c>
      <c r="H228" s="60">
        <f>VLOOKUP((A228+1)&amp;"_"&amp;B228,scenarios!A:F,4,0)/100</f>
        <v>7.7126E-2</v>
      </c>
      <c r="I228" s="55">
        <f>VLOOKUP((A228+TT_Scen/2+1)&amp;"_"&amp;B228,scenarios!A:F,4,0)/100</f>
        <v>-3.6789999999999996E-2</v>
      </c>
      <c r="J228" s="37">
        <f t="shared" si="14"/>
        <v>6.9153242113900726E-7</v>
      </c>
      <c r="K228" s="8"/>
      <c r="L228" s="72">
        <f>LN(VLOOKUP((B228+12*$B$1)/12,YC!A:E,5,0)/VLOOKUP(B228/12,YC!A:E,5,0))</f>
        <v>-2.4464718353586535E-2</v>
      </c>
      <c r="M228" s="66">
        <f>EXP(-((1-EXP(-alpha*$B$1))/alpha*Intermediates!F228-(1-EXP(-alpha*$B$1))/alpha*(1-EXP(-alpha*$B$1))/alpha*Intermediates!J228+L228)/$B$1)-1</f>
        <v>7.8974058820129533E-2</v>
      </c>
      <c r="N228" s="46">
        <f>EXP(-((1-EXP(-alpha*$B$1))/alpha*Intermediates!G228-(1-EXP(-alpha*$B$1))/alpha*(1-EXP(-alpha*$B$1))/alpha*Intermediates!J228+L228)/$B$1)-1</f>
        <v>-3.3090621980586432E-2</v>
      </c>
      <c r="O228" s="60">
        <f>VLOOKUP((A228+1)&amp;"_"&amp;B228,scenarios!A:Q,8,0)/100</f>
        <v>0</v>
      </c>
      <c r="P228" s="55">
        <f>VLOOKUP((A228+TT_Scen/2+1)&amp;"_"&amp;B228,scenarios!A:Q,8,0)/100</f>
        <v>0</v>
      </c>
      <c r="Q228" s="37">
        <f t="shared" si="15"/>
        <v>0.11206468080071597</v>
      </c>
    </row>
    <row r="229" spans="1:17" x14ac:dyDescent="0.25">
      <c r="A229" s="21">
        <f t="shared" si="12"/>
        <v>4</v>
      </c>
      <c r="B229" s="22">
        <v>220</v>
      </c>
      <c r="D229" s="66">
        <f>YC!F222</f>
        <v>0.1188411472</v>
      </c>
      <c r="E229" s="34">
        <f t="shared" si="13"/>
        <v>1.1830167600000108E-2</v>
      </c>
      <c r="F229" s="66">
        <f>E229+$B$2*$B$2/delta*Intermediates!J229-$B$2/delta*Intermediates!F229</f>
        <v>7.1538612404250759E-2</v>
      </c>
      <c r="G229" s="46">
        <f>E229+$B$2*$B$2/delta*Intermediates!J229-$B$2/delta*Intermediates!G229</f>
        <v>-3.0946348793020148E-2</v>
      </c>
      <c r="H229" s="60">
        <f>VLOOKUP((A229+1)&amp;"_"&amp;B229,scenarios!A:F,4,0)/100</f>
        <v>7.1539000000000005E-2</v>
      </c>
      <c r="I229" s="55">
        <f>VLOOKUP((A229+TT_Scen/2+1)&amp;"_"&amp;B229,scenarios!A:F,4,0)/100</f>
        <v>-3.0945999999999998E-2</v>
      </c>
      <c r="J229" s="37">
        <f t="shared" si="14"/>
        <v>7.3638876939632891E-7</v>
      </c>
      <c r="K229" s="8"/>
      <c r="L229" s="72">
        <f>LN(VLOOKUP((B229+12*$B$1)/12,YC!A:E,5,0)/VLOOKUP(B229/12,YC!A:E,5,0))</f>
        <v>-2.4312891718599312E-2</v>
      </c>
      <c r="M229" s="66">
        <f>EXP(-((1-EXP(-alpha*$B$1))/alpha*Intermediates!F229-(1-EXP(-alpha*$B$1))/alpha*(1-EXP(-alpha*$B$1))/alpha*Intermediates!J229+L229)/$B$1)-1</f>
        <v>7.302783966570936E-2</v>
      </c>
      <c r="N229" s="46">
        <f>EXP(-((1-EXP(-alpha*$B$1))/alpha*Intermediates!G229-(1-EXP(-alpha*$B$1))/alpha*(1-EXP(-alpha*$B$1))/alpha*Intermediates!J229+L229)/$B$1)-1</f>
        <v>-2.7779418932984745E-2</v>
      </c>
      <c r="O229" s="60">
        <f>VLOOKUP((A229+1)&amp;"_"&amp;B229,scenarios!A:Q,8,0)/100</f>
        <v>0</v>
      </c>
      <c r="P229" s="55">
        <f>VLOOKUP((A229+TT_Scen/2+1)&amp;"_"&amp;B229,scenarios!A:Q,8,0)/100</f>
        <v>0</v>
      </c>
      <c r="Q229" s="37">
        <f t="shared" si="15"/>
        <v>0.1008072585986941</v>
      </c>
    </row>
    <row r="230" spans="1:17" x14ac:dyDescent="0.25">
      <c r="A230" s="21">
        <f t="shared" si="12"/>
        <v>4</v>
      </c>
      <c r="B230" s="22">
        <v>221</v>
      </c>
      <c r="D230" s="66">
        <f>YC!F223</f>
        <v>0.11982699450000001</v>
      </c>
      <c r="E230" s="34">
        <f t="shared" si="13"/>
        <v>1.1918141999999965E-2</v>
      </c>
      <c r="F230" s="66">
        <f>E230+$B$2*$B$2/delta*Intermediates!J230-$B$2/delta*Intermediates!F230</f>
        <v>7.4020217303800831E-2</v>
      </c>
      <c r="G230" s="46">
        <f>E230+$B$2*$B$2/delta*Intermediates!J230-$B$2/delta*Intermediates!G230</f>
        <v>-3.3148027309039055E-2</v>
      </c>
      <c r="H230" s="60">
        <f>VLOOKUP((A230+1)&amp;"_"&amp;B230,scenarios!A:F,4,0)/100</f>
        <v>7.4020000000000002E-2</v>
      </c>
      <c r="I230" s="55">
        <f>VLOOKUP((A230+TT_Scen/2+1)&amp;"_"&amp;B230,scenarios!A:F,4,0)/100</f>
        <v>-3.3147999999999997E-2</v>
      </c>
      <c r="J230" s="37">
        <f t="shared" si="14"/>
        <v>2.4461283988641558E-7</v>
      </c>
      <c r="K230" s="8"/>
      <c r="L230" s="72">
        <f>LN(VLOOKUP((B230+12*$B$1)/12,YC!A:E,5,0)/VLOOKUP(B230/12,YC!A:E,5,0))</f>
        <v>-2.4132230785665655E-2</v>
      </c>
      <c r="M230" s="66">
        <f>EXP(-((1-EXP(-alpha*$B$1))/alpha*Intermediates!F230-(1-EXP(-alpha*$B$1))/alpha*(1-EXP(-alpha*$B$1))/alpha*Intermediates!J230+L230)/$B$1)-1</f>
        <v>7.5407861747545546E-2</v>
      </c>
      <c r="N230" s="46">
        <f>EXP(-((1-EXP(-alpha*$B$1))/alpha*Intermediates!G230-(1-EXP(-alpha*$B$1))/alpha*(1-EXP(-alpha*$B$1))/alpha*Intermediates!J230+L230)/$B$1)-1</f>
        <v>-3.0005941626261801E-2</v>
      </c>
      <c r="O230" s="60">
        <f>VLOOKUP((A230+1)&amp;"_"&amp;B230,scenarios!A:Q,8,0)/100</f>
        <v>0</v>
      </c>
      <c r="P230" s="55">
        <f>VLOOKUP((A230+TT_Scen/2+1)&amp;"_"&amp;B230,scenarios!A:Q,8,0)/100</f>
        <v>0</v>
      </c>
      <c r="Q230" s="37">
        <f t="shared" si="15"/>
        <v>0.10541380337380735</v>
      </c>
    </row>
    <row r="231" spans="1:17" x14ac:dyDescent="0.25">
      <c r="A231" s="21">
        <f t="shared" si="12"/>
        <v>4</v>
      </c>
      <c r="B231" s="22">
        <v>222</v>
      </c>
      <c r="D231" s="66">
        <f>YC!F224</f>
        <v>0.120820173</v>
      </c>
      <c r="E231" s="34">
        <f t="shared" si="13"/>
        <v>1.2018556799999969E-2</v>
      </c>
      <c r="F231" s="66">
        <f>E231+$B$2*$B$2/delta*Intermediates!J231-$B$2/delta*Intermediates!F231</f>
        <v>7.316080415820668E-2</v>
      </c>
      <c r="G231" s="46">
        <f>E231+$B$2*$B$2/delta*Intermediates!J231-$B$2/delta*Intermediates!G231</f>
        <v>-3.1983836302692498E-2</v>
      </c>
      <c r="H231" s="60">
        <f>VLOOKUP((A231+1)&amp;"_"&amp;B231,scenarios!A:F,4,0)/100</f>
        <v>7.316099999999999E-2</v>
      </c>
      <c r="I231" s="55">
        <f>VLOOKUP((A231+TT_Scen/2+1)&amp;"_"&amp;B231,scenarios!A:F,4,0)/100</f>
        <v>-3.1983999999999999E-2</v>
      </c>
      <c r="J231" s="37">
        <f t="shared" si="14"/>
        <v>3.595391008109905E-7</v>
      </c>
      <c r="K231" s="8"/>
      <c r="L231" s="72">
        <f>LN(VLOOKUP((B231+12*$B$1)/12,YC!A:E,5,0)/VLOOKUP(B231/12,YC!A:E,5,0))</f>
        <v>-2.3925893373884805E-2</v>
      </c>
      <c r="M231" s="66">
        <f>EXP(-((1-EXP(-alpha*$B$1))/alpha*Intermediates!F231-(1-EXP(-alpha*$B$1))/alpha*(1-EXP(-alpha*$B$1))/alpha*Intermediates!J231+L231)/$B$1)-1</f>
        <v>7.4305635355891964E-2</v>
      </c>
      <c r="N231" s="46">
        <f>EXP(-((1-EXP(-alpha*$B$1))/alpha*Intermediates!G231-(1-EXP(-alpha*$B$1))/alpha*(1-EXP(-alpha*$B$1))/alpha*Intermediates!J231+L231)/$B$1)-1</f>
        <v>-2.9110655373963734E-2</v>
      </c>
      <c r="O231" s="60">
        <f>VLOOKUP((A231+1)&amp;"_"&amp;B231,scenarios!A:Q,8,0)/100</f>
        <v>0</v>
      </c>
      <c r="P231" s="55">
        <f>VLOOKUP((A231+TT_Scen/2+1)&amp;"_"&amp;B231,scenarios!A:Q,8,0)/100</f>
        <v>0</v>
      </c>
      <c r="Q231" s="37">
        <f t="shared" si="15"/>
        <v>0.1034162907298557</v>
      </c>
    </row>
    <row r="232" spans="1:17" x14ac:dyDescent="0.25">
      <c r="A232" s="21">
        <f t="shared" si="12"/>
        <v>4</v>
      </c>
      <c r="B232" s="22">
        <v>223</v>
      </c>
      <c r="D232" s="66">
        <f>YC!F225</f>
        <v>0.1218217194</v>
      </c>
      <c r="E232" s="34">
        <f t="shared" si="13"/>
        <v>1.2131785200000023E-2</v>
      </c>
      <c r="F232" s="66">
        <f>E232+$B$2*$B$2/delta*Intermediates!J232-$B$2/delta*Intermediates!F232</f>
        <v>7.2304293081804499E-2</v>
      </c>
      <c r="G232" s="46">
        <f>E232+$B$2*$B$2/delta*Intermediates!J232-$B$2/delta*Intermediates!G232</f>
        <v>-3.0796951494996061E-2</v>
      </c>
      <c r="H232" s="60">
        <f>VLOOKUP((A232+1)&amp;"_"&amp;B232,scenarios!A:F,4,0)/100</f>
        <v>7.2304000000000007E-2</v>
      </c>
      <c r="I232" s="55">
        <f>VLOOKUP((A232+TT_Scen/2+1)&amp;"_"&amp;B232,scenarios!A:F,4,0)/100</f>
        <v>-3.0796999999999998E-2</v>
      </c>
      <c r="J232" s="37">
        <f t="shared" si="14"/>
        <v>3.4158680842916178E-7</v>
      </c>
      <c r="K232" s="8"/>
      <c r="L232" s="72">
        <f>LN(VLOOKUP((B232+12*$B$1)/12,YC!A:E,5,0)/VLOOKUP(B232/12,YC!A:E,5,0))</f>
        <v>-2.3697095850966517E-2</v>
      </c>
      <c r="M232" s="66">
        <f>EXP(-((1-EXP(-alpha*$B$1))/alpha*Intermediates!F232-(1-EXP(-alpha*$B$1))/alpha*(1-EXP(-alpha*$B$1))/alpha*Intermediates!J232+L232)/$B$1)-1</f>
        <v>7.3182234984022321E-2</v>
      </c>
      <c r="N232" s="46">
        <f>EXP(-((1-EXP(-alpha*$B$1))/alpha*Intermediates!G232-(1-EXP(-alpha*$B$1))/alpha*(1-EXP(-alpha*$B$1))/alpha*Intermediates!J232+L232)/$B$1)-1</f>
        <v>-2.8216224046116678E-2</v>
      </c>
      <c r="O232" s="60">
        <f>VLOOKUP((A232+1)&amp;"_"&amp;B232,scenarios!A:Q,8,0)/100</f>
        <v>0</v>
      </c>
      <c r="P232" s="55">
        <f>VLOOKUP((A232+TT_Scen/2+1)&amp;"_"&amp;B232,scenarios!A:Q,8,0)/100</f>
        <v>0</v>
      </c>
      <c r="Q232" s="37">
        <f t="shared" si="15"/>
        <v>0.101398459030139</v>
      </c>
    </row>
    <row r="233" spans="1:17" x14ac:dyDescent="0.25">
      <c r="A233" s="21">
        <f t="shared" si="12"/>
        <v>4</v>
      </c>
      <c r="B233" s="22">
        <v>224</v>
      </c>
      <c r="D233" s="66">
        <f>YC!F226</f>
        <v>0.1228327015</v>
      </c>
      <c r="E233" s="34">
        <f t="shared" si="13"/>
        <v>1.2258076799999962E-2</v>
      </c>
      <c r="F233" s="66">
        <f>E233+$B$2*$B$2/delta*Intermediates!J233-$B$2/delta*Intermediates!F233</f>
        <v>7.1921655806794008E-2</v>
      </c>
      <c r="G233" s="46">
        <f>E233+$B$2*$B$2/delta*Intermediates!J233-$B$2/delta*Intermediates!G233</f>
        <v>-3.0057847404169412E-2</v>
      </c>
      <c r="H233" s="60">
        <f>VLOOKUP((A233+1)&amp;"_"&amp;B233,scenarios!A:F,4,0)/100</f>
        <v>7.1922E-2</v>
      </c>
      <c r="I233" s="55">
        <f>VLOOKUP((A233+TT_Scen/2+1)&amp;"_"&amp;B233,scenarios!A:F,4,0)/100</f>
        <v>-3.0057999999999998E-2</v>
      </c>
      <c r="J233" s="37">
        <f t="shared" si="14"/>
        <v>4.9678903657826567E-7</v>
      </c>
      <c r="K233" s="8"/>
      <c r="L233" s="72">
        <f>LN(VLOOKUP((B233+12*$B$1)/12,YC!A:E,5,0)/VLOOKUP(B233/12,YC!A:E,5,0))</f>
        <v>-2.3449127244128752E-2</v>
      </c>
      <c r="M233" s="66">
        <f>EXP(-((1-EXP(-alpha*$B$1))/alpha*Intermediates!F233-(1-EXP(-alpha*$B$1))/alpha*(1-EXP(-alpha*$B$1))/alpha*Intermediates!J233+L233)/$B$1)-1</f>
        <v>7.2525386412538584E-2</v>
      </c>
      <c r="N233" s="46">
        <f>EXP(-((1-EXP(-alpha*$B$1))/alpha*Intermediates!G233-(1-EXP(-alpha*$B$1))/alpha*(1-EXP(-alpha*$B$1))/alpha*Intermediates!J233+L233)/$B$1)-1</f>
        <v>-2.7761713486889494E-2</v>
      </c>
      <c r="O233" s="60">
        <f>VLOOKUP((A233+1)&amp;"_"&amp;B233,scenarios!A:Q,8,0)/100</f>
        <v>0</v>
      </c>
      <c r="P233" s="55">
        <f>VLOOKUP((A233+TT_Scen/2+1)&amp;"_"&amp;B233,scenarios!A:Q,8,0)/100</f>
        <v>0</v>
      </c>
      <c r="Q233" s="37">
        <f t="shared" si="15"/>
        <v>0.10028709989942808</v>
      </c>
    </row>
    <row r="234" spans="1:17" x14ac:dyDescent="0.25">
      <c r="A234" s="21">
        <f t="shared" si="12"/>
        <v>4</v>
      </c>
      <c r="B234" s="22">
        <v>225</v>
      </c>
      <c r="D234" s="66">
        <f>YC!F227</f>
        <v>0.1238542079</v>
      </c>
      <c r="E234" s="34">
        <f t="shared" si="13"/>
        <v>1.239765240000007E-2</v>
      </c>
      <c r="F234" s="66">
        <f>E234+$B$2*$B$2/delta*Intermediates!J234-$B$2/delta*Intermediates!F234</f>
        <v>7.0796181803287422E-2</v>
      </c>
      <c r="G234" s="46">
        <f>E234+$B$2*$B$2/delta*Intermediates!J234-$B$2/delta*Intermediates!G234</f>
        <v>-2.854937386584596E-2</v>
      </c>
      <c r="H234" s="60">
        <f>VLOOKUP((A234+1)&amp;"_"&amp;B234,scenarios!A:F,4,0)/100</f>
        <v>7.0795999999999998E-2</v>
      </c>
      <c r="I234" s="55">
        <f>VLOOKUP((A234+TT_Scen/2+1)&amp;"_"&amp;B234,scenarios!A:F,4,0)/100</f>
        <v>-2.8549000000000001E-2</v>
      </c>
      <c r="J234" s="37">
        <f t="shared" si="14"/>
        <v>5.5566913338342405E-7</v>
      </c>
      <c r="K234" s="8"/>
      <c r="L234" s="72">
        <f>LN(VLOOKUP((B234+12*$B$1)/12,YC!A:E,5,0)/VLOOKUP(B234/12,YC!A:E,5,0))</f>
        <v>-2.3185335428203866E-2</v>
      </c>
      <c r="M234" s="66">
        <f>EXP(-((1-EXP(-alpha*$B$1))/alpha*Intermediates!F234-(1-EXP(-alpha*$B$1))/alpha*(1-EXP(-alpha*$B$1))/alpha*Intermediates!J234+L234)/$B$1)-1</f>
        <v>7.1080547752203849E-2</v>
      </c>
      <c r="N234" s="46">
        <f>EXP(-((1-EXP(-alpha*$B$1))/alpha*Intermediates!G234-(1-EXP(-alpha*$B$1))/alpha*(1-EXP(-alpha*$B$1))/alpha*Intermediates!J234+L234)/$B$1)-1</f>
        <v>-2.6606475376634076E-2</v>
      </c>
      <c r="O234" s="60">
        <f>VLOOKUP((A234+1)&amp;"_"&amp;B234,scenarios!A:Q,8,0)/100</f>
        <v>0</v>
      </c>
      <c r="P234" s="55">
        <f>VLOOKUP((A234+TT_Scen/2+1)&amp;"_"&amp;B234,scenarios!A:Q,8,0)/100</f>
        <v>0</v>
      </c>
      <c r="Q234" s="37">
        <f t="shared" si="15"/>
        <v>9.7687023128837924E-2</v>
      </c>
    </row>
    <row r="235" spans="1:17" x14ac:dyDescent="0.25">
      <c r="A235" s="21">
        <f t="shared" si="12"/>
        <v>4</v>
      </c>
      <c r="B235" s="22">
        <v>226</v>
      </c>
      <c r="D235" s="66">
        <f>YC!F228</f>
        <v>0.1248873456</v>
      </c>
      <c r="E235" s="34">
        <f t="shared" si="13"/>
        <v>1.2550723199999836E-2</v>
      </c>
      <c r="F235" s="66">
        <f>E235+$B$2*$B$2/delta*Intermediates!J235-$B$2/delta*Intermediates!F235</f>
        <v>7.125044493858429E-2</v>
      </c>
      <c r="G235" s="46">
        <f>E235+$B$2*$B$2/delta*Intermediates!J235-$B$2/delta*Intermediates!G235</f>
        <v>-2.8593684292510635E-2</v>
      </c>
      <c r="H235" s="60">
        <f>VLOOKUP((A235+1)&amp;"_"&amp;B235,scenarios!A:F,4,0)/100</f>
        <v>7.1249999999999994E-2</v>
      </c>
      <c r="I235" s="55">
        <f>VLOOKUP((A235+TT_Scen/2+1)&amp;"_"&amp;B235,scenarios!A:F,4,0)/100</f>
        <v>-2.8593999999999998E-2</v>
      </c>
      <c r="J235" s="37">
        <f t="shared" si="14"/>
        <v>7.6064607365880499E-7</v>
      </c>
      <c r="K235" s="8"/>
      <c r="L235" s="72">
        <f>LN(VLOOKUP((B235+12*$B$1)/12,YC!A:E,5,0)/VLOOKUP(B235/12,YC!A:E,5,0))</f>
        <v>-2.2909123664927183E-2</v>
      </c>
      <c r="M235" s="66">
        <f>EXP(-((1-EXP(-alpha*$B$1))/alpha*Intermediates!F235-(1-EXP(-alpha*$B$1))/alpha*(1-EXP(-alpha*$B$1))/alpha*Intermediates!J235+L235)/$B$1)-1</f>
        <v>7.124494336715137E-2</v>
      </c>
      <c r="N235" s="46">
        <f>EXP(-((1-EXP(-alpha*$B$1))/alpha*Intermediates!G235-(1-EXP(-alpha*$B$1))/alpha*(1-EXP(-alpha*$B$1))/alpha*Intermediates!J235+L235)/$B$1)-1</f>
        <v>-2.6924214112267864E-2</v>
      </c>
      <c r="O235" s="60">
        <f>VLOOKUP((A235+1)&amp;"_"&amp;B235,scenarios!A:Q,8,0)/100</f>
        <v>0</v>
      </c>
      <c r="P235" s="55">
        <f>VLOOKUP((A235+TT_Scen/2+1)&amp;"_"&amp;B235,scenarios!A:Q,8,0)/100</f>
        <v>0</v>
      </c>
      <c r="Q235" s="37">
        <f t="shared" si="15"/>
        <v>9.8169157479419233E-2</v>
      </c>
    </row>
    <row r="236" spans="1:17" x14ac:dyDescent="0.25">
      <c r="A236" s="21">
        <f t="shared" si="12"/>
        <v>4</v>
      </c>
      <c r="B236" s="22">
        <v>227</v>
      </c>
      <c r="D236" s="66">
        <f>YC!F229</f>
        <v>0.12593323919999999</v>
      </c>
      <c r="E236" s="34">
        <f t="shared" si="13"/>
        <v>1.271750880000011E-2</v>
      </c>
      <c r="F236" s="66">
        <f>E236+$B$2*$B$2/delta*Intermediates!J236-$B$2/delta*Intermediates!F236</f>
        <v>7.3107996052899929E-2</v>
      </c>
      <c r="G236" s="46">
        <f>E236+$B$2*$B$2/delta*Intermediates!J236-$B$2/delta*Intermediates!G236</f>
        <v>-3.0013892249383424E-2</v>
      </c>
      <c r="H236" s="60">
        <f>VLOOKUP((A236+1)&amp;"_"&amp;B236,scenarios!A:F,4,0)/100</f>
        <v>7.3108000000000006E-2</v>
      </c>
      <c r="I236" s="55">
        <f>VLOOKUP((A236+TT_Scen/2+1)&amp;"_"&amp;B236,scenarios!A:F,4,0)/100</f>
        <v>-3.0013999999999999E-2</v>
      </c>
      <c r="J236" s="37">
        <f t="shared" si="14"/>
        <v>1.1169771665237027E-7</v>
      </c>
      <c r="K236" s="8"/>
      <c r="L236" s="72">
        <f>LN(VLOOKUP((B236+12*$B$1)/12,YC!A:E,5,0)/VLOOKUP(B236/12,YC!A:E,5,0))</f>
        <v>-2.2623950730951903E-2</v>
      </c>
      <c r="M236" s="66">
        <f>EXP(-((1-EXP(-alpha*$B$1))/alpha*Intermediates!F236-(1-EXP(-alpha*$B$1))/alpha*(1-EXP(-alpha*$B$1))/alpha*Intermediates!J236+L236)/$B$1)-1</f>
        <v>7.283869702729473E-2</v>
      </c>
      <c r="N236" s="46">
        <f>EXP(-((1-EXP(-alpha*$B$1))/alpha*Intermediates!G236-(1-EXP(-alpha*$B$1))/alpha*(1-EXP(-alpha*$B$1))/alpha*Intermediates!J236+L236)/$B$1)-1</f>
        <v>-2.8546608734192236E-2</v>
      </c>
      <c r="O236" s="60">
        <f>VLOOKUP((A236+1)&amp;"_"&amp;B236,scenarios!A:Q,8,0)/100</f>
        <v>0</v>
      </c>
      <c r="P236" s="55">
        <f>VLOOKUP((A236+TT_Scen/2+1)&amp;"_"&amp;B236,scenarios!A:Q,8,0)/100</f>
        <v>0</v>
      </c>
      <c r="Q236" s="37">
        <f t="shared" si="15"/>
        <v>0.10138530576148697</v>
      </c>
    </row>
    <row r="237" spans="1:17" x14ac:dyDescent="0.25">
      <c r="A237" s="21">
        <f t="shared" si="12"/>
        <v>4</v>
      </c>
      <c r="B237" s="22">
        <v>228</v>
      </c>
      <c r="D237" s="66">
        <f>YC!F230</f>
        <v>0.1269930316</v>
      </c>
      <c r="E237" s="34">
        <f t="shared" si="13"/>
        <v>1.2887847599999946E-2</v>
      </c>
      <c r="F237" s="66">
        <f>E237+$B$2*$B$2/delta*Intermediates!J237-$B$2/delta*Intermediates!F237</f>
        <v>6.9876820561600786E-2</v>
      </c>
      <c r="G237" s="46">
        <f>E237+$B$2*$B$2/delta*Intermediates!J237-$B$2/delta*Intermediates!G237</f>
        <v>-2.633830825681914E-2</v>
      </c>
      <c r="H237" s="60">
        <f>VLOOKUP((A237+1)&amp;"_"&amp;B237,scenarios!A:F,4,0)/100</f>
        <v>6.9877000000000009E-2</v>
      </c>
      <c r="I237" s="55">
        <f>VLOOKUP((A237+TT_Scen/2+1)&amp;"_"&amp;B237,scenarios!A:F,4,0)/100</f>
        <v>-2.6338E-2</v>
      </c>
      <c r="J237" s="37">
        <f t="shared" si="14"/>
        <v>4.8769521836244945E-7</v>
      </c>
      <c r="K237" s="8"/>
      <c r="L237" s="72">
        <f>LN(VLOOKUP((B237+12*$B$1)/12,YC!A:E,5,0)/VLOOKUP(B237/12,YC!A:E,5,0))</f>
        <v>-2.2333330673690848E-2</v>
      </c>
      <c r="M237" s="66">
        <f>EXP(-((1-EXP(-alpha*$B$1))/alpha*Intermediates!F237-(1-EXP(-alpha*$B$1))/alpha*(1-EXP(-alpha*$B$1))/alpha*Intermediates!J237+L237)/$B$1)-1</f>
        <v>6.9177827166180039E-2</v>
      </c>
      <c r="N237" s="46">
        <f>EXP(-((1-EXP(-alpha*$B$1))/alpha*Intermediates!G237-(1-EXP(-alpha*$B$1))/alpha*(1-EXP(-alpha*$B$1))/alpha*Intermediates!J237+L237)/$B$1)-1</f>
        <v>-2.5403132944726625E-2</v>
      </c>
      <c r="O237" s="60">
        <f>VLOOKUP((A237+1)&amp;"_"&amp;B237,scenarios!A:Q,8,0)/100</f>
        <v>0</v>
      </c>
      <c r="P237" s="55">
        <f>VLOOKUP((A237+TT_Scen/2+1)&amp;"_"&amp;B237,scenarios!A:Q,8,0)/100</f>
        <v>0</v>
      </c>
      <c r="Q237" s="37">
        <f t="shared" si="15"/>
        <v>9.4580960110906664E-2</v>
      </c>
    </row>
    <row r="238" spans="1:17" x14ac:dyDescent="0.25">
      <c r="A238" s="21">
        <f t="shared" si="12"/>
        <v>4</v>
      </c>
      <c r="B238" s="22">
        <v>229</v>
      </c>
      <c r="D238" s="66">
        <f>YC!F231</f>
        <v>0.1280670189</v>
      </c>
      <c r="E238" s="34">
        <f t="shared" si="13"/>
        <v>1.3020099599999946E-2</v>
      </c>
      <c r="F238" s="66">
        <f>E238+$B$2*$B$2/delta*Intermediates!J238-$B$2/delta*Intermediates!F238</f>
        <v>7.3045203452020757E-2</v>
      </c>
      <c r="G238" s="46">
        <f>E238+$B$2*$B$2/delta*Intermediates!J238-$B$2/delta*Intermediates!G238</f>
        <v>-2.9138499187274271E-2</v>
      </c>
      <c r="H238" s="60">
        <f>VLOOKUP((A238+1)&amp;"_"&amp;B238,scenarios!A:F,4,0)/100</f>
        <v>7.3044999999999999E-2</v>
      </c>
      <c r="I238" s="55">
        <f>VLOOKUP((A238+TT_Scen/2+1)&amp;"_"&amp;B238,scenarios!A:F,4,0)/100</f>
        <v>-2.9138000000000001E-2</v>
      </c>
      <c r="J238" s="37">
        <f t="shared" si="14"/>
        <v>7.0263929502836775E-7</v>
      </c>
      <c r="K238" s="8"/>
      <c r="L238" s="72">
        <f>LN(VLOOKUP((B238+12*$B$1)/12,YC!A:E,5,0)/VLOOKUP(B238/12,YC!A:E,5,0))</f>
        <v>-2.2040727639995056E-2</v>
      </c>
      <c r="M238" s="66">
        <f>EXP(-((1-EXP(-alpha*$B$1))/alpha*Intermediates!F238-(1-EXP(-alpha*$B$1))/alpha*(1-EXP(-alpha*$B$1))/alpha*Intermediates!J238+L238)/$B$1)-1</f>
        <v>7.2152164605606472E-2</v>
      </c>
      <c r="N238" s="46">
        <f>EXP(-((1-EXP(-alpha*$B$1))/alpha*Intermediates!G238-(1-EXP(-alpha*$B$1))/alpha*(1-EXP(-alpha*$B$1))/alpha*Intermediates!J238+L238)/$B$1)-1</f>
        <v>-2.8291066745135929E-2</v>
      </c>
      <c r="O238" s="60">
        <f>VLOOKUP((A238+1)&amp;"_"&amp;B238,scenarios!A:Q,8,0)/100</f>
        <v>0</v>
      </c>
      <c r="P238" s="55">
        <f>VLOOKUP((A238+TT_Scen/2+1)&amp;"_"&amp;B238,scenarios!A:Q,8,0)/100</f>
        <v>0</v>
      </c>
      <c r="Q238" s="37">
        <f t="shared" si="15"/>
        <v>0.1004432313507424</v>
      </c>
    </row>
    <row r="239" spans="1:17" x14ac:dyDescent="0.25">
      <c r="A239" s="21">
        <f t="shared" si="12"/>
        <v>4</v>
      </c>
      <c r="B239" s="22">
        <v>230</v>
      </c>
      <c r="D239" s="66">
        <f>YC!F232</f>
        <v>0.12915202719999999</v>
      </c>
      <c r="E239" s="34">
        <f t="shared" si="13"/>
        <v>1.3103115600000215E-2</v>
      </c>
      <c r="F239" s="66">
        <f>E239+$B$2*$B$2/delta*Intermediates!J239-$B$2/delta*Intermediates!F239</f>
        <v>7.2244806599079642E-2</v>
      </c>
      <c r="G239" s="46">
        <f>E239+$B$2*$B$2/delta*Intermediates!J239-$B$2/delta*Intermediates!G239</f>
        <v>-2.8068427181085411E-2</v>
      </c>
      <c r="H239" s="60">
        <f>VLOOKUP((A239+1)&amp;"_"&amp;B239,scenarios!A:F,4,0)/100</f>
        <v>7.2245000000000004E-2</v>
      </c>
      <c r="I239" s="55">
        <f>VLOOKUP((A239+TT_Scen/2+1)&amp;"_"&amp;B239,scenarios!A:F,4,0)/100</f>
        <v>-2.8067999999999999E-2</v>
      </c>
      <c r="J239" s="37">
        <f t="shared" si="14"/>
        <v>6.2058200577322364E-7</v>
      </c>
      <c r="K239" s="8"/>
      <c r="L239" s="72">
        <f>LN(VLOOKUP((B239+12*$B$1)/12,YC!A:E,5,0)/VLOOKUP(B239/12,YC!A:E,5,0))</f>
        <v>-2.1749238800349409E-2</v>
      </c>
      <c r="M239" s="66">
        <f>EXP(-((1-EXP(-alpha*$B$1))/alpha*Intermediates!F239-(1-EXP(-alpha*$B$1))/alpha*(1-EXP(-alpha*$B$1))/alpha*Intermediates!J239+L239)/$B$1)-1</f>
        <v>7.1086368800226118E-2</v>
      </c>
      <c r="N239" s="46">
        <f>EXP(-((1-EXP(-alpha*$B$1))/alpha*Intermediates!G239-(1-EXP(-alpha*$B$1))/alpha*(1-EXP(-alpha*$B$1))/alpha*Intermediates!J239+L239)/$B$1)-1</f>
        <v>-2.7507516818757627E-2</v>
      </c>
      <c r="O239" s="60">
        <f>VLOOKUP((A239+1)&amp;"_"&amp;B239,scenarios!A:Q,8,0)/100</f>
        <v>0</v>
      </c>
      <c r="P239" s="55">
        <f>VLOOKUP((A239+TT_Scen/2+1)&amp;"_"&amp;B239,scenarios!A:Q,8,0)/100</f>
        <v>0</v>
      </c>
      <c r="Q239" s="37">
        <f t="shared" si="15"/>
        <v>9.8593885618983745E-2</v>
      </c>
    </row>
    <row r="240" spans="1:17" x14ac:dyDescent="0.25">
      <c r="A240" s="21">
        <f t="shared" si="12"/>
        <v>4</v>
      </c>
      <c r="B240" s="22">
        <v>231</v>
      </c>
      <c r="D240" s="66">
        <f>YC!F233</f>
        <v>0.13024395350000001</v>
      </c>
      <c r="E240" s="34">
        <f t="shared" si="13"/>
        <v>1.3136032799999975E-2</v>
      </c>
      <c r="F240" s="66">
        <f>E240+$B$2*$B$2/delta*Intermediates!J240-$B$2/delta*Intermediates!F240</f>
        <v>6.9747838817873803E-2</v>
      </c>
      <c r="G240" s="46">
        <f>E240+$B$2*$B$2/delta*Intermediates!J240-$B$2/delta*Intermediates!G240</f>
        <v>-2.5402028499215495E-2</v>
      </c>
      <c r="H240" s="60">
        <f>VLOOKUP((A240+1)&amp;"_"&amp;B240,scenarios!A:F,4,0)/100</f>
        <v>6.9748000000000004E-2</v>
      </c>
      <c r="I240" s="55">
        <f>VLOOKUP((A240+TT_Scen/2+1)&amp;"_"&amp;B240,scenarios!A:F,4,0)/100</f>
        <v>-2.5402000000000001E-2</v>
      </c>
      <c r="J240" s="37">
        <f t="shared" si="14"/>
        <v>1.8968134169600193E-7</v>
      </c>
      <c r="K240" s="8"/>
      <c r="L240" s="72">
        <f>LN(VLOOKUP((B240+12*$B$1)/12,YC!A:E,5,0)/VLOOKUP(B240/12,YC!A:E,5,0))</f>
        <v>-2.1461909668776286E-2</v>
      </c>
      <c r="M240" s="66">
        <f>EXP(-((1-EXP(-alpha*$B$1))/alpha*Intermediates!F240-(1-EXP(-alpha*$B$1))/alpha*(1-EXP(-alpha*$B$1))/alpha*Intermediates!J240+L240)/$B$1)-1</f>
        <v>6.8329230394281737E-2</v>
      </c>
      <c r="N240" s="46">
        <f>EXP(-((1-EXP(-alpha*$B$1))/alpha*Intermediates!G240-(1-EXP(-alpha*$B$1))/alpha*(1-EXP(-alpha*$B$1))/alpha*Intermediates!J240+L240)/$B$1)-1</f>
        <v>-2.5177520717804325E-2</v>
      </c>
      <c r="O240" s="60">
        <f>VLOOKUP((A240+1)&amp;"_"&amp;B240,scenarios!A:Q,8,0)/100</f>
        <v>0</v>
      </c>
      <c r="P240" s="55">
        <f>VLOOKUP((A240+TT_Scen/2+1)&amp;"_"&amp;B240,scenarios!A:Q,8,0)/100</f>
        <v>0</v>
      </c>
      <c r="Q240" s="37">
        <f t="shared" si="15"/>
        <v>9.3506751112086062E-2</v>
      </c>
    </row>
    <row r="241" spans="1:17" x14ac:dyDescent="0.25">
      <c r="A241" s="21">
        <f t="shared" si="12"/>
        <v>4</v>
      </c>
      <c r="B241" s="22">
        <v>232</v>
      </c>
      <c r="D241" s="66">
        <f>YC!F234</f>
        <v>0.13133862290000001</v>
      </c>
      <c r="E241" s="34">
        <f t="shared" si="13"/>
        <v>1.311798239999995E-2</v>
      </c>
      <c r="F241" s="66">
        <f>E241+$B$2*$B$2/delta*Intermediates!J241-$B$2/delta*Intermediates!F241</f>
        <v>6.9477319565436457E-2</v>
      </c>
      <c r="G241" s="46">
        <f>E241+$B$2*$B$2/delta*Intermediates!J241-$B$2/delta*Intermediates!G241</f>
        <v>-2.5064062025163078E-2</v>
      </c>
      <c r="H241" s="60">
        <f>VLOOKUP((A241+1)&amp;"_"&amp;B241,scenarios!A:F,4,0)/100</f>
        <v>6.9476999999999997E-2</v>
      </c>
      <c r="I241" s="55">
        <f>VLOOKUP((A241+TT_Scen/2+1)&amp;"_"&amp;B241,scenarios!A:F,4,0)/100</f>
        <v>-2.5064000000000003E-2</v>
      </c>
      <c r="J241" s="37">
        <f t="shared" si="14"/>
        <v>3.8159059953524199E-7</v>
      </c>
      <c r="K241" s="8"/>
      <c r="L241" s="72">
        <f>LN(VLOOKUP((B241+12*$B$1)/12,YC!A:E,5,0)/VLOOKUP(B241/12,YC!A:E,5,0))</f>
        <v>-2.118183939243793E-2</v>
      </c>
      <c r="M241" s="66">
        <f>EXP(-((1-EXP(-alpha*$B$1))/alpha*Intermediates!F241-(1-EXP(-alpha*$B$1))/alpha*(1-EXP(-alpha*$B$1))/alpha*Intermediates!J241+L241)/$B$1)-1</f>
        <v>6.7921740009215137E-2</v>
      </c>
      <c r="N241" s="46">
        <f>EXP(-((1-EXP(-alpha*$B$1))/alpha*Intermediates!G241-(1-EXP(-alpha*$B$1))/alpha*(1-EXP(-alpha*$B$1))/alpha*Intermediates!J241+L241)/$B$1)-1</f>
        <v>-2.4978385805220049E-2</v>
      </c>
      <c r="O241" s="60">
        <f>VLOOKUP((A241+1)&amp;"_"&amp;B241,scenarios!A:Q,8,0)/100</f>
        <v>0</v>
      </c>
      <c r="P241" s="55">
        <f>VLOOKUP((A241+TT_Scen/2+1)&amp;"_"&amp;B241,scenarios!A:Q,8,0)/100</f>
        <v>0</v>
      </c>
      <c r="Q241" s="37">
        <f t="shared" si="15"/>
        <v>9.2900125814435186E-2</v>
      </c>
    </row>
    <row r="242" spans="1:17" x14ac:dyDescent="0.25">
      <c r="A242" s="21">
        <f t="shared" si="12"/>
        <v>4</v>
      </c>
      <c r="B242" s="22">
        <v>233</v>
      </c>
      <c r="D242" s="66">
        <f>YC!F235</f>
        <v>0.1324317881</v>
      </c>
      <c r="E242" s="34">
        <f t="shared" si="13"/>
        <v>1.3048105199999993E-2</v>
      </c>
      <c r="F242" s="66">
        <f>E242+$B$2*$B$2/delta*Intermediates!J242-$B$2/delta*Intermediates!F242</f>
        <v>6.8858097332250373E-2</v>
      </c>
      <c r="G242" s="46">
        <f>E242+$B$2*$B$2/delta*Intermediates!J242-$B$2/delta*Intermediates!G242</f>
        <v>-2.448109645663251E-2</v>
      </c>
      <c r="H242" s="60">
        <f>VLOOKUP((A242+1)&amp;"_"&amp;B242,scenarios!A:F,4,0)/100</f>
        <v>6.8858000000000003E-2</v>
      </c>
      <c r="I242" s="55">
        <f>VLOOKUP((A242+TT_Scen/2+1)&amp;"_"&amp;B242,scenarios!A:F,4,0)/100</f>
        <v>-2.4481000000000003E-2</v>
      </c>
      <c r="J242" s="37">
        <f t="shared" si="14"/>
        <v>1.9378888287818752E-7</v>
      </c>
      <c r="K242" s="8"/>
      <c r="L242" s="72">
        <f>LN(VLOOKUP((B242+12*$B$1)/12,YC!A:E,5,0)/VLOOKUP(B242/12,YC!A:E,5,0))</f>
        <v>-2.0912180435588224E-2</v>
      </c>
      <c r="M242" s="66">
        <f>EXP(-((1-EXP(-alpha*$B$1))/alpha*Intermediates!F242-(1-EXP(-alpha*$B$1))/alpha*(1-EXP(-alpha*$B$1))/alpha*Intermediates!J242+L242)/$B$1)-1</f>
        <v>6.7214910914275228E-2</v>
      </c>
      <c r="N242" s="46">
        <f>EXP(-((1-EXP(-alpha*$B$1))/alpha*Intermediates!G242-(1-EXP(-alpha*$B$1))/alpha*(1-EXP(-alpha*$B$1))/alpha*Intermediates!J242+L242)/$B$1)-1</f>
        <v>-2.449544390644165E-2</v>
      </c>
      <c r="O242" s="60">
        <f>VLOOKUP((A242+1)&amp;"_"&amp;B242,scenarios!A:Q,8,0)/100</f>
        <v>0</v>
      </c>
      <c r="P242" s="55">
        <f>VLOOKUP((A242+TT_Scen/2+1)&amp;"_"&amp;B242,scenarios!A:Q,8,0)/100</f>
        <v>0</v>
      </c>
      <c r="Q242" s="37">
        <f t="shared" si="15"/>
        <v>9.1710354820716877E-2</v>
      </c>
    </row>
    <row r="243" spans="1:17" x14ac:dyDescent="0.25">
      <c r="A243" s="21">
        <f t="shared" si="12"/>
        <v>4</v>
      </c>
      <c r="B243" s="22">
        <v>234</v>
      </c>
      <c r="D243" s="66">
        <f>YC!F236</f>
        <v>0.1335191302</v>
      </c>
      <c r="E243" s="34">
        <f t="shared" si="13"/>
        <v>1.2925396799999933E-2</v>
      </c>
      <c r="F243" s="66">
        <f>E243+$B$2*$B$2/delta*Intermediates!J243-$B$2/delta*Intermediates!F243</f>
        <v>7.3462361533525075E-2</v>
      </c>
      <c r="G243" s="46">
        <f>E243+$B$2*$B$2/delta*Intermediates!J243-$B$2/delta*Intermediates!G243</f>
        <v>-2.9227331796960757E-2</v>
      </c>
      <c r="H243" s="60">
        <f>VLOOKUP((A243+1)&amp;"_"&amp;B243,scenarios!A:F,4,0)/100</f>
        <v>7.3462E-2</v>
      </c>
      <c r="I243" s="55">
        <f>VLOOKUP((A243+TT_Scen/2+1)&amp;"_"&amp;B243,scenarios!A:F,4,0)/100</f>
        <v>-2.9227E-2</v>
      </c>
      <c r="J243" s="37">
        <f t="shared" si="14"/>
        <v>6.9333048583267165E-7</v>
      </c>
      <c r="K243" s="8"/>
      <c r="L243" s="72">
        <f>LN(VLOOKUP((B243+12*$B$1)/12,YC!A:E,5,0)/VLOOKUP(B243/12,YC!A:E,5,0))</f>
        <v>-2.0656139244159284E-2</v>
      </c>
      <c r="M243" s="66">
        <f>EXP(-((1-EXP(-alpha*$B$1))/alpha*Intermediates!F243-(1-EXP(-alpha*$B$1))/alpha*(1-EXP(-alpha*$B$1))/alpha*Intermediates!J243+L243)/$B$1)-1</f>
        <v>7.1946668804098168E-2</v>
      </c>
      <c r="N243" s="46">
        <f>EXP(-((1-EXP(-alpha*$B$1))/alpha*Intermediates!G243-(1-EXP(-alpha*$B$1))/alpha*(1-EXP(-alpha*$B$1))/alpha*Intermediates!J243+L243)/$B$1)-1</f>
        <v>-2.895041573416901E-2</v>
      </c>
      <c r="O243" s="60">
        <f>VLOOKUP((A243+1)&amp;"_"&amp;B243,scenarios!A:Q,8,0)/100</f>
        <v>0</v>
      </c>
      <c r="P243" s="55">
        <f>VLOOKUP((A243+TT_Scen/2+1)&amp;"_"&amp;B243,scenarios!A:Q,8,0)/100</f>
        <v>0</v>
      </c>
      <c r="Q243" s="37">
        <f t="shared" si="15"/>
        <v>0.10089708453826718</v>
      </c>
    </row>
    <row r="244" spans="1:17" x14ac:dyDescent="0.25">
      <c r="A244" s="21">
        <f t="shared" si="12"/>
        <v>4</v>
      </c>
      <c r="B244" s="22">
        <v>235</v>
      </c>
      <c r="D244" s="66">
        <f>YC!F237</f>
        <v>0.1345962466</v>
      </c>
      <c r="E244" s="34">
        <f t="shared" si="13"/>
        <v>1.2748448400000112E-2</v>
      </c>
      <c r="F244" s="66">
        <f>E244+$B$2*$B$2/delta*Intermediates!J244-$B$2/delta*Intermediates!F244</f>
        <v>7.8728939220673005E-2</v>
      </c>
      <c r="G244" s="46">
        <f>E244+$B$2*$B$2/delta*Intermediates!J244-$B$2/delta*Intermediates!G244</f>
        <v>-3.4744414466743187E-2</v>
      </c>
      <c r="H244" s="60">
        <f>VLOOKUP((A244+1)&amp;"_"&amp;B244,scenarios!A:F,4,0)/100</f>
        <v>7.8728999999999993E-2</v>
      </c>
      <c r="I244" s="55">
        <f>VLOOKUP((A244+TT_Scen/2+1)&amp;"_"&amp;B244,scenarios!A:F,4,0)/100</f>
        <v>-3.4744000000000004E-2</v>
      </c>
      <c r="J244" s="37">
        <f t="shared" si="14"/>
        <v>4.7524607017096487E-7</v>
      </c>
      <c r="K244" s="8"/>
      <c r="L244" s="72">
        <f>LN(VLOOKUP((B244+12*$B$1)/12,YC!A:E,5,0)/VLOOKUP(B244/12,YC!A:E,5,0))</f>
        <v>-2.0416984687511807E-2</v>
      </c>
      <c r="M244" s="66">
        <f>EXP(-((1-EXP(-alpha*$B$1))/alpha*Intermediates!F244-(1-EXP(-alpha*$B$1))/alpha*(1-EXP(-alpha*$B$1))/alpha*Intermediates!J244+L244)/$B$1)-1</f>
        <v>7.7451443823274291E-2</v>
      </c>
      <c r="N244" s="46">
        <f>EXP(-((1-EXP(-alpha*$B$1))/alpha*Intermediates!G244-(1-EXP(-alpha*$B$1))/alpha*(1-EXP(-alpha*$B$1))/alpha*Intermediates!J244+L244)/$B$1)-1</f>
        <v>-3.4043477066611705E-2</v>
      </c>
      <c r="O244" s="60">
        <f>VLOOKUP((A244+1)&amp;"_"&amp;B244,scenarios!A:Q,8,0)/100</f>
        <v>0</v>
      </c>
      <c r="P244" s="55">
        <f>VLOOKUP((A244+TT_Scen/2+1)&amp;"_"&amp;B244,scenarios!A:Q,8,0)/100</f>
        <v>0</v>
      </c>
      <c r="Q244" s="37">
        <f t="shared" si="15"/>
        <v>0.111494920889886</v>
      </c>
    </row>
    <row r="245" spans="1:17" x14ac:dyDescent="0.25">
      <c r="A245" s="21">
        <f t="shared" si="12"/>
        <v>4</v>
      </c>
      <c r="B245" s="22">
        <v>236</v>
      </c>
      <c r="D245" s="66">
        <f>YC!F238</f>
        <v>0.13565861730000001</v>
      </c>
      <c r="E245" s="34">
        <f t="shared" si="13"/>
        <v>1.2516245999999898E-2</v>
      </c>
      <c r="F245" s="66">
        <f>E245+$B$2*$B$2/delta*Intermediates!J245-$B$2/delta*Intermediates!F245</f>
        <v>7.6440533531556526E-2</v>
      </c>
      <c r="G245" s="46">
        <f>E245+$B$2*$B$2/delta*Intermediates!J245-$B$2/delta*Intermediates!G245</f>
        <v>-3.2817077354232796E-2</v>
      </c>
      <c r="H245" s="60">
        <f>VLOOKUP((A245+1)&amp;"_"&amp;B245,scenarios!A:F,4,0)/100</f>
        <v>7.6440999999999995E-2</v>
      </c>
      <c r="I245" s="55">
        <f>VLOOKUP((A245+TT_Scen/2+1)&amp;"_"&amp;B245,scenarios!A:F,4,0)/100</f>
        <v>-3.2816999999999999E-2</v>
      </c>
      <c r="J245" s="37">
        <f t="shared" si="14"/>
        <v>5.4382267626607028E-7</v>
      </c>
      <c r="K245" s="8"/>
      <c r="L245" s="72">
        <f>LN(VLOOKUP((B245+12*$B$1)/12,YC!A:E,5,0)/VLOOKUP(B245/12,YC!A:E,5,0))</f>
        <v>-2.0198077038896915E-2</v>
      </c>
      <c r="M245" s="66">
        <f>EXP(-((1-EXP(-alpha*$B$1))/alpha*Intermediates!F245-(1-EXP(-alpha*$B$1))/alpha*(1-EXP(-alpha*$B$1))/alpha*Intermediates!J245+L245)/$B$1)-1</f>
        <v>7.5204800767794122E-2</v>
      </c>
      <c r="N245" s="46">
        <f>EXP(-((1-EXP(-alpha*$B$1))/alpha*Intermediates!G245-(1-EXP(-alpha*$B$1))/alpha*(1-EXP(-alpha*$B$1))/alpha*Intermediates!J245+L245)/$B$1)-1</f>
        <v>-3.2137742606234476E-2</v>
      </c>
      <c r="O245" s="60">
        <f>VLOOKUP((A245+1)&amp;"_"&amp;B245,scenarios!A:Q,8,0)/100</f>
        <v>0</v>
      </c>
      <c r="P245" s="55">
        <f>VLOOKUP((A245+TT_Scen/2+1)&amp;"_"&amp;B245,scenarios!A:Q,8,0)/100</f>
        <v>0</v>
      </c>
      <c r="Q245" s="37">
        <f t="shared" si="15"/>
        <v>0.1073425433740286</v>
      </c>
    </row>
    <row r="246" spans="1:17" x14ac:dyDescent="0.25">
      <c r="A246" s="21">
        <f t="shared" si="12"/>
        <v>4</v>
      </c>
      <c r="B246" s="22">
        <v>237</v>
      </c>
      <c r="D246" s="66">
        <f>YC!F239</f>
        <v>0.1367016378</v>
      </c>
      <c r="E246" s="34">
        <f t="shared" si="13"/>
        <v>1.2227913600000084E-2</v>
      </c>
      <c r="F246" s="66">
        <f>E246+$B$2*$B$2/delta*Intermediates!J246-$B$2/delta*Intermediates!F246</f>
        <v>7.7133375464501636E-2</v>
      </c>
      <c r="G246" s="46">
        <f>E246+$B$2*$B$2/delta*Intermediates!J246-$B$2/delta*Intermediates!G246</f>
        <v>-3.3983305189497354E-2</v>
      </c>
      <c r="H246" s="60">
        <f>VLOOKUP((A246+1)&amp;"_"&amp;B246,scenarios!A:F,4,0)/100</f>
        <v>7.7133000000000007E-2</v>
      </c>
      <c r="I246" s="55">
        <f>VLOOKUP((A246+TT_Scen/2+1)&amp;"_"&amp;B246,scenarios!A:F,4,0)/100</f>
        <v>-3.3982999999999999E-2</v>
      </c>
      <c r="J246" s="37">
        <f t="shared" si="14"/>
        <v>6.8065399898287193E-7</v>
      </c>
      <c r="K246" s="8"/>
      <c r="L246" s="72">
        <f>LN(VLOOKUP((B246+12*$B$1)/12,YC!A:E,5,0)/VLOOKUP(B246/12,YC!A:E,5,0))</f>
        <v>-2.0002840192926672E-2</v>
      </c>
      <c r="M246" s="66">
        <f>EXP(-((1-EXP(-alpha*$B$1))/alpha*Intermediates!F246-(1-EXP(-alpha*$B$1))/alpha*(1-EXP(-alpha*$B$1))/alpha*Intermediates!J246+L246)/$B$1)-1</f>
        <v>7.6117422975656712E-2</v>
      </c>
      <c r="N246" s="46">
        <f>EXP(-((1-EXP(-alpha*$B$1))/alpha*Intermediates!G246-(1-EXP(-alpha*$B$1))/alpha*(1-EXP(-alpha*$B$1))/alpha*Intermediates!J246+L246)/$B$1)-1</f>
        <v>-3.3048267152864241E-2</v>
      </c>
      <c r="O246" s="60">
        <f>VLOOKUP((A246+1)&amp;"_"&amp;B246,scenarios!A:Q,8,0)/100</f>
        <v>0</v>
      </c>
      <c r="P246" s="55">
        <f>VLOOKUP((A246+TT_Scen/2+1)&amp;"_"&amp;B246,scenarios!A:Q,8,0)/100</f>
        <v>0</v>
      </c>
      <c r="Q246" s="37">
        <f t="shared" si="15"/>
        <v>0.10916569012852095</v>
      </c>
    </row>
    <row r="247" spans="1:17" x14ac:dyDescent="0.25">
      <c r="A247" s="21">
        <f t="shared" si="12"/>
        <v>4</v>
      </c>
      <c r="B247" s="22">
        <v>238</v>
      </c>
      <c r="D247" s="66">
        <f>YC!F240</f>
        <v>0.1377206306</v>
      </c>
      <c r="E247" s="34">
        <f t="shared" si="13"/>
        <v>1.1882566800000105E-2</v>
      </c>
      <c r="F247" s="66">
        <f>E247+$B$2*$B$2/delta*Intermediates!J247-$B$2/delta*Intermediates!F247</f>
        <v>7.4378947775828513E-2</v>
      </c>
      <c r="G247" s="46">
        <f>E247+$B$2*$B$2/delta*Intermediates!J247-$B$2/delta*Intermediates!G247</f>
        <v>-3.1816351242102914E-2</v>
      </c>
      <c r="H247" s="60">
        <f>VLOOKUP((A247+1)&amp;"_"&amp;B247,scenarios!A:F,4,0)/100</f>
        <v>7.4379000000000001E-2</v>
      </c>
      <c r="I247" s="55">
        <f>VLOOKUP((A247+TT_Scen/2+1)&amp;"_"&amp;B247,scenarios!A:F,4,0)/100</f>
        <v>-3.1815999999999997E-2</v>
      </c>
      <c r="J247" s="37">
        <f t="shared" si="14"/>
        <v>4.034662744040185E-7</v>
      </c>
      <c r="K247" s="8"/>
      <c r="L247" s="72">
        <f>LN(VLOOKUP((B247+12*$B$1)/12,YC!A:E,5,0)/VLOOKUP(B247/12,YC!A:E,5,0))</f>
        <v>-1.9834752802498634E-2</v>
      </c>
      <c r="M247" s="66">
        <f>EXP(-((1-EXP(-alpha*$B$1))/alpha*Intermediates!F247-(1-EXP(-alpha*$B$1))/alpha*(1-EXP(-alpha*$B$1))/alpha*Intermediates!J247+L247)/$B$1)-1</f>
        <v>7.3536088410744105E-2</v>
      </c>
      <c r="N247" s="46">
        <f>EXP(-((1-EXP(-alpha*$B$1))/alpha*Intermediates!G247-(1-EXP(-alpha*$B$1))/alpha*(1-EXP(-alpha*$B$1))/alpha*Intermediates!J247+L247)/$B$1)-1</f>
        <v>-3.0786895388765778E-2</v>
      </c>
      <c r="O247" s="60">
        <f>VLOOKUP((A247+1)&amp;"_"&amp;B247,scenarios!A:Q,8,0)/100</f>
        <v>0</v>
      </c>
      <c r="P247" s="55">
        <f>VLOOKUP((A247+TT_Scen/2+1)&amp;"_"&amp;B247,scenarios!A:Q,8,0)/100</f>
        <v>0</v>
      </c>
      <c r="Q247" s="37">
        <f t="shared" si="15"/>
        <v>0.10432298379950988</v>
      </c>
    </row>
    <row r="248" spans="1:17" x14ac:dyDescent="0.25">
      <c r="A248" s="21">
        <f t="shared" si="12"/>
        <v>4</v>
      </c>
      <c r="B248" s="22">
        <v>239</v>
      </c>
      <c r="D248" s="66">
        <f>YC!F241</f>
        <v>0.13871084450000001</v>
      </c>
      <c r="E248" s="34">
        <f t="shared" si="13"/>
        <v>1.147932599999979E-2</v>
      </c>
      <c r="F248" s="66">
        <f>E248+$B$2*$B$2/delta*Intermediates!J248-$B$2/delta*Intermediates!F248</f>
        <v>7.8286215923382266E-2</v>
      </c>
      <c r="G248" s="46">
        <f>E248+$B$2*$B$2/delta*Intermediates!J248-$B$2/delta*Intermediates!G248</f>
        <v>-3.6426941864787135E-2</v>
      </c>
      <c r="H248" s="60">
        <f>VLOOKUP((A248+1)&amp;"_"&amp;B248,scenarios!A:F,4,0)/100</f>
        <v>7.8285999999999994E-2</v>
      </c>
      <c r="I248" s="55">
        <f>VLOOKUP((A248+TT_Scen/2+1)&amp;"_"&amp;B248,scenarios!A:F,4,0)/100</f>
        <v>-3.6427000000000001E-2</v>
      </c>
      <c r="J248" s="37">
        <f t="shared" si="14"/>
        <v>2.7405859513718323E-7</v>
      </c>
      <c r="K248" s="8"/>
      <c r="L248" s="72">
        <f>LN(VLOOKUP((B248+12*$B$1)/12,YC!A:E,5,0)/VLOOKUP(B248/12,YC!A:E,5,0))</f>
        <v>-1.969734829635069E-2</v>
      </c>
      <c r="M248" s="66">
        <f>EXP(-((1-EXP(-alpha*$B$1))/alpha*Intermediates!F248-(1-EXP(-alpha*$B$1))/alpha*(1-EXP(-alpha*$B$1))/alpha*Intermediates!J248+L248)/$B$1)-1</f>
        <v>7.7927546073257359E-2</v>
      </c>
      <c r="N248" s="46">
        <f>EXP(-((1-EXP(-alpha*$B$1))/alpha*Intermediates!G248-(1-EXP(-alpha*$B$1))/alpha*(1-EXP(-alpha*$B$1))/alpha*Intermediates!J248+L248)/$B$1)-1</f>
        <v>-3.4769327995170185E-2</v>
      </c>
      <c r="O248" s="60">
        <f>VLOOKUP((A248+1)&amp;"_"&amp;B248,scenarios!A:Q,8,0)/100</f>
        <v>0</v>
      </c>
      <c r="P248" s="55">
        <f>VLOOKUP((A248+TT_Scen/2+1)&amp;"_"&amp;B248,scenarios!A:Q,8,0)/100</f>
        <v>0</v>
      </c>
      <c r="Q248" s="37">
        <f t="shared" si="15"/>
        <v>0.11269687406842754</v>
      </c>
    </row>
    <row r="249" spans="1:17" x14ac:dyDescent="0.25">
      <c r="A249" s="21">
        <f t="shared" si="12"/>
        <v>4</v>
      </c>
      <c r="B249" s="22">
        <v>240</v>
      </c>
      <c r="D249" s="66">
        <f>YC!F242</f>
        <v>0.139667455</v>
      </c>
      <c r="E249" s="34">
        <f t="shared" si="13"/>
        <v>1.1034949200000144E-2</v>
      </c>
      <c r="F249" s="66">
        <f>E249+$B$2*$B$2/delta*Intermediates!J249-$B$2/delta*Intermediates!F249</f>
        <v>7.500175043000229E-2</v>
      </c>
      <c r="G249" s="46">
        <f>E249+$B$2*$B$2/delta*Intermediates!J249-$B$2/delta*Intermediates!G249</f>
        <v>-3.3928133257072259E-2</v>
      </c>
      <c r="H249" s="60">
        <f>VLOOKUP((A249+1)&amp;"_"&amp;B249,scenarios!A:F,4,0)/100</f>
        <v>7.5001999999999999E-2</v>
      </c>
      <c r="I249" s="55">
        <f>VLOOKUP((A249+TT_Scen/2+1)&amp;"_"&amp;B249,scenarios!A:F,4,0)/100</f>
        <v>-3.3928E-2</v>
      </c>
      <c r="J249" s="37">
        <f t="shared" si="14"/>
        <v>3.8282706996822791E-7</v>
      </c>
      <c r="K249" s="8"/>
      <c r="L249" s="72">
        <f>LN(VLOOKUP((B249+12*$B$1)/12,YC!A:E,5,0)/VLOOKUP(B249/12,YC!A:E,5,0))</f>
        <v>-1.959421441871877E-2</v>
      </c>
      <c r="M249" s="66">
        <f>EXP(-((1-EXP(-alpha*$B$1))/alpha*Intermediates!F249-(1-EXP(-alpha*$B$1))/alpha*(1-EXP(-alpha*$B$1))/alpha*Intermediates!J249+L249)/$B$1)-1</f>
        <v>7.4930681253342124E-2</v>
      </c>
      <c r="N249" s="46">
        <f>EXP(-((1-EXP(-alpha*$B$1))/alpha*Intermediates!G249-(1-EXP(-alpha*$B$1))/alpha*(1-EXP(-alpha*$B$1))/alpha*Intermediates!J249+L249)/$B$1)-1</f>
        <v>-3.2079178198760605E-2</v>
      </c>
      <c r="O249" s="60">
        <f>VLOOKUP((A249+1)&amp;"_"&amp;B249,scenarios!A:Q,8,0)/100</f>
        <v>0</v>
      </c>
      <c r="P249" s="55">
        <f>VLOOKUP((A249+TT_Scen/2+1)&amp;"_"&amp;B249,scenarios!A:Q,8,0)/100</f>
        <v>0</v>
      </c>
      <c r="Q249" s="37">
        <f t="shared" si="15"/>
        <v>0.10700985945210273</v>
      </c>
    </row>
    <row r="250" spans="1:17" x14ac:dyDescent="0.25">
      <c r="A250" s="21">
        <f t="shared" si="12"/>
        <v>4</v>
      </c>
      <c r="B250" s="22">
        <v>241</v>
      </c>
      <c r="D250" s="66">
        <f>YC!F243</f>
        <v>0.14058703410000001</v>
      </c>
      <c r="E250" s="34">
        <f t="shared" si="13"/>
        <v>1.0619689199999893E-2</v>
      </c>
      <c r="F250" s="66">
        <f>E250+$B$2*$B$2/delta*Intermediates!J250-$B$2/delta*Intermediates!F250</f>
        <v>7.2488091541273225E-2</v>
      </c>
      <c r="G250" s="46">
        <f>E250+$B$2*$B$2/delta*Intermediates!J250-$B$2/delta*Intermediates!G250</f>
        <v>-3.2141961723167037E-2</v>
      </c>
      <c r="H250" s="60">
        <f>VLOOKUP((A250+1)&amp;"_"&amp;B250,scenarios!A:F,4,0)/100</f>
        <v>7.2487999999999997E-2</v>
      </c>
      <c r="I250" s="55">
        <f>VLOOKUP((A250+TT_Scen/2+1)&amp;"_"&amp;B250,scenarios!A:F,4,0)/100</f>
        <v>-3.2141999999999997E-2</v>
      </c>
      <c r="J250" s="37">
        <f t="shared" si="14"/>
        <v>1.2981810618845069E-7</v>
      </c>
      <c r="K250" s="8"/>
      <c r="L250" s="72">
        <f>LN(VLOOKUP((B250+12*$B$1)/12,YC!A:E,5,0)/VLOOKUP(B250/12,YC!A:E,5,0))</f>
        <v>-1.952774341336724E-2</v>
      </c>
      <c r="M250" s="66">
        <f>EXP(-((1-EXP(-alpha*$B$1))/alpha*Intermediates!F250-(1-EXP(-alpha*$B$1))/alpha*(1-EXP(-alpha*$B$1))/alpha*Intermediates!J250+L250)/$B$1)-1</f>
        <v>7.2727427608829887E-2</v>
      </c>
      <c r="N250" s="46">
        <f>EXP(-((1-EXP(-alpha*$B$1))/alpha*Intermediates!G250-(1-EXP(-alpha*$B$1))/alpha*(1-EXP(-alpha*$B$1))/alpha*Intermediates!J250+L250)/$B$1)-1</f>
        <v>-3.0056581028586105E-2</v>
      </c>
      <c r="O250" s="60">
        <f>VLOOKUP((A250+1)&amp;"_"&amp;B250,scenarios!A:Q,8,0)/100</f>
        <v>0</v>
      </c>
      <c r="P250" s="55">
        <f>VLOOKUP((A250+TT_Scen/2+1)&amp;"_"&amp;B250,scenarios!A:Q,8,0)/100</f>
        <v>0</v>
      </c>
      <c r="Q250" s="37">
        <f t="shared" si="15"/>
        <v>0.10278400863741599</v>
      </c>
    </row>
    <row r="251" spans="1:17" x14ac:dyDescent="0.25">
      <c r="A251" s="21">
        <f t="shared" si="12"/>
        <v>4</v>
      </c>
      <c r="B251" s="22">
        <v>242</v>
      </c>
      <c r="D251" s="66">
        <f>YC!F244</f>
        <v>0.1414720082</v>
      </c>
      <c r="E251" s="34">
        <f t="shared" si="13"/>
        <v>1.0251904799999934E-2</v>
      </c>
      <c r="F251" s="66">
        <f>E251+$B$2*$B$2/delta*Intermediates!J251-$B$2/delta*Intermediates!F251</f>
        <v>7.1019381012056487E-2</v>
      </c>
      <c r="G251" s="46">
        <f>E251+$B$2*$B$2/delta*Intermediates!J251-$B$2/delta*Intermediates!G251</f>
        <v>-3.1305853058632406E-2</v>
      </c>
      <c r="H251" s="60">
        <f>VLOOKUP((A251+1)&amp;"_"&amp;B251,scenarios!A:F,4,0)/100</f>
        <v>7.1018999999999999E-2</v>
      </c>
      <c r="I251" s="55">
        <f>VLOOKUP((A251+TT_Scen/2+1)&amp;"_"&amp;B251,scenarios!A:F,4,0)/100</f>
        <v>-3.1306E-2</v>
      </c>
      <c r="J251" s="37">
        <f t="shared" si="14"/>
        <v>5.2795342408290535E-7</v>
      </c>
      <c r="K251" s="8"/>
      <c r="L251" s="72">
        <f>LN(VLOOKUP((B251+12*$B$1)/12,YC!A:E,5,0)/VLOOKUP(B251/12,YC!A:E,5,0))</f>
        <v>-1.9495336507346434E-2</v>
      </c>
      <c r="M251" s="66">
        <f>EXP(-((1-EXP(-alpha*$B$1))/alpha*Intermediates!F251-(1-EXP(-alpha*$B$1))/alpha*(1-EXP(-alpha*$B$1))/alpha*Intermediates!J251+L251)/$B$1)-1</f>
        <v>7.157536220409888E-2</v>
      </c>
      <c r="N251" s="46">
        <f>EXP(-((1-EXP(-alpha*$B$1))/alpha*Intermediates!G251-(1-EXP(-alpha*$B$1))/alpha*(1-EXP(-alpha*$B$1))/alpha*Intermediates!J251+L251)/$B$1)-1</f>
        <v>-2.8946142375194661E-2</v>
      </c>
      <c r="O251" s="60">
        <f>VLOOKUP((A251+1)&amp;"_"&amp;B251,scenarios!A:Q,8,0)/100</f>
        <v>0</v>
      </c>
      <c r="P251" s="55">
        <f>VLOOKUP((A251+TT_Scen/2+1)&amp;"_"&amp;B251,scenarios!A:Q,8,0)/100</f>
        <v>0</v>
      </c>
      <c r="Q251" s="37">
        <f t="shared" si="15"/>
        <v>0.10052150457929354</v>
      </c>
    </row>
    <row r="252" spans="1:17" x14ac:dyDescent="0.25">
      <c r="A252" s="21">
        <f t="shared" si="12"/>
        <v>4</v>
      </c>
      <c r="B252" s="22">
        <v>243</v>
      </c>
      <c r="D252" s="66">
        <f>YC!F245</f>
        <v>0.14232633359999999</v>
      </c>
      <c r="E252" s="34">
        <f t="shared" si="13"/>
        <v>9.9324636000001076E-3</v>
      </c>
      <c r="F252" s="66">
        <f>E252+$B$2*$B$2/delta*Intermediates!J252-$B$2/delta*Intermediates!F252</f>
        <v>7.4233939736216739E-2</v>
      </c>
      <c r="G252" s="46">
        <f>E252+$B$2*$B$2/delta*Intermediates!J252-$B$2/delta*Intermediates!G252</f>
        <v>-3.5056394580256542E-2</v>
      </c>
      <c r="H252" s="60">
        <f>VLOOKUP((A252+1)&amp;"_"&amp;B252,scenarios!A:F,4,0)/100</f>
        <v>7.4233999999999994E-2</v>
      </c>
      <c r="I252" s="55">
        <f>VLOOKUP((A252+TT_Scen/2+1)&amp;"_"&amp;B252,scenarios!A:F,4,0)/100</f>
        <v>-3.5055999999999997E-2</v>
      </c>
      <c r="J252" s="37">
        <f t="shared" si="14"/>
        <v>4.5484403980028398E-7</v>
      </c>
      <c r="K252" s="8"/>
      <c r="L252" s="72">
        <f>LN(VLOOKUP((B252+12*$B$1)/12,YC!A:E,5,0)/VLOOKUP(B252/12,YC!A:E,5,0))</f>
        <v>-1.9493083304816274E-2</v>
      </c>
      <c r="M252" s="66">
        <f>EXP(-((1-EXP(-alpha*$B$1))/alpha*Intermediates!F252-(1-EXP(-alpha*$B$1))/alpha*(1-EXP(-alpha*$B$1))/alpha*Intermediates!J252+L252)/$B$1)-1</f>
        <v>7.5227429328220685E-2</v>
      </c>
      <c r="N252" s="46">
        <f>EXP(-((1-EXP(-alpha*$B$1))/alpha*Intermediates!G252-(1-EXP(-alpha*$B$1))/alpha*(1-EXP(-alpha*$B$1))/alpha*Intermediates!J252+L252)/$B$1)-1</f>
        <v>-3.214786209746634E-2</v>
      </c>
      <c r="O252" s="60">
        <f>VLOOKUP((A252+1)&amp;"_"&amp;B252,scenarios!A:Q,8,0)/100</f>
        <v>0</v>
      </c>
      <c r="P252" s="55">
        <f>VLOOKUP((A252+TT_Scen/2+1)&amp;"_"&amp;B252,scenarios!A:Q,8,0)/100</f>
        <v>0</v>
      </c>
      <c r="Q252" s="37">
        <f t="shared" si="15"/>
        <v>0.10737529142568703</v>
      </c>
    </row>
    <row r="253" spans="1:17" x14ac:dyDescent="0.25">
      <c r="A253" s="21">
        <f t="shared" si="12"/>
        <v>4</v>
      </c>
      <c r="B253" s="22">
        <v>244</v>
      </c>
      <c r="D253" s="66">
        <f>YC!F246</f>
        <v>0.1431540389</v>
      </c>
      <c r="E253" s="34">
        <f t="shared" si="13"/>
        <v>9.6622367999998904E-3</v>
      </c>
      <c r="F253" s="66">
        <f>E253+$B$2*$B$2/delta*Intermediates!J253-$B$2/delta*Intermediates!F253</f>
        <v>7.4390744575184409E-2</v>
      </c>
      <c r="G253" s="46">
        <f>E253+$B$2*$B$2/delta*Intermediates!J253-$B$2/delta*Intermediates!G253</f>
        <v>-3.5650822354756861E-2</v>
      </c>
      <c r="H253" s="60">
        <f>VLOOKUP((A253+1)&amp;"_"&amp;B253,scenarios!A:F,4,0)/100</f>
        <v>7.4390999999999999E-2</v>
      </c>
      <c r="I253" s="55">
        <f>VLOOKUP((A253+TT_Scen/2+1)&amp;"_"&amp;B253,scenarios!A:F,4,0)/100</f>
        <v>-3.5651000000000002E-2</v>
      </c>
      <c r="J253" s="37">
        <f t="shared" si="14"/>
        <v>4.3307005873072235E-7</v>
      </c>
      <c r="K253" s="8"/>
      <c r="L253" s="72">
        <f>LN(VLOOKUP((B253+12*$B$1)/12,YC!A:E,5,0)/VLOOKUP(B253/12,YC!A:E,5,0))</f>
        <v>-1.9517002361349258E-2</v>
      </c>
      <c r="M253" s="66">
        <f>EXP(-((1-EXP(-alpha*$B$1))/alpha*Intermediates!F253-(1-EXP(-alpha*$B$1))/alpha*(1-EXP(-alpha*$B$1))/alpha*Intermediates!J253+L253)/$B$1)-1</f>
        <v>7.5683952960672762E-2</v>
      </c>
      <c r="N253" s="46">
        <f>EXP(-((1-EXP(-alpha*$B$1))/alpha*Intermediates!G253-(1-EXP(-alpha*$B$1))/alpha*(1-EXP(-alpha*$B$1))/alpha*Intermediates!J253+L253)/$B$1)-1</f>
        <v>-3.2436896610364307E-2</v>
      </c>
      <c r="O253" s="60">
        <f>VLOOKUP((A253+1)&amp;"_"&amp;B253,scenarios!A:Q,8,0)/100</f>
        <v>0</v>
      </c>
      <c r="P253" s="55">
        <f>VLOOKUP((A253+TT_Scen/2+1)&amp;"_"&amp;B253,scenarios!A:Q,8,0)/100</f>
        <v>0</v>
      </c>
      <c r="Q253" s="37">
        <f t="shared" si="15"/>
        <v>0.10812084957103707</v>
      </c>
    </row>
    <row r="254" spans="1:17" x14ac:dyDescent="0.25">
      <c r="A254" s="21">
        <f t="shared" si="12"/>
        <v>4</v>
      </c>
      <c r="B254" s="22">
        <v>245</v>
      </c>
      <c r="D254" s="66">
        <f>YC!F247</f>
        <v>0.14395922529999999</v>
      </c>
      <c r="E254" s="34">
        <f t="shared" si="13"/>
        <v>9.4420920000001241E-3</v>
      </c>
      <c r="F254" s="66">
        <f>E254+$B$2*$B$2/delta*Intermediates!J254-$B$2/delta*Intermediates!F254</f>
        <v>7.6998979729599834E-2</v>
      </c>
      <c r="G254" s="46">
        <f>E254+$B$2*$B$2/delta*Intermediates!J254-$B$2/delta*Intermediates!G254</f>
        <v>-3.8596586970560814E-2</v>
      </c>
      <c r="H254" s="60">
        <f>VLOOKUP((A254+1)&amp;"_"&amp;B254,scenarios!A:F,4,0)/100</f>
        <v>7.6998999999999998E-2</v>
      </c>
      <c r="I254" s="55">
        <f>VLOOKUP((A254+TT_Scen/2+1)&amp;"_"&amp;B254,scenarios!A:F,4,0)/100</f>
        <v>-3.8596999999999999E-2</v>
      </c>
      <c r="J254" s="37">
        <f t="shared" si="14"/>
        <v>4.3329983934886629E-7</v>
      </c>
      <c r="K254" s="8"/>
      <c r="L254" s="72">
        <f>LN(VLOOKUP((B254+12*$B$1)/12,YC!A:E,5,0)/VLOOKUP(B254/12,YC!A:E,5,0))</f>
        <v>-1.9563041145722323E-2</v>
      </c>
      <c r="M254" s="66">
        <f>EXP(-((1-EXP(-alpha*$B$1))/alpha*Intermediates!F254-(1-EXP(-alpha*$B$1))/alpha*(1-EXP(-alpha*$B$1))/alpha*Intermediates!J254+L254)/$B$1)-1</f>
        <v>7.8643131879794437E-2</v>
      </c>
      <c r="N254" s="46">
        <f>EXP(-((1-EXP(-alpha*$B$1))/alpha*Intermediates!G254-(1-EXP(-alpha*$B$1))/alpha*(1-EXP(-alpha*$B$1))/alpha*Intermediates!J254+L254)/$B$1)-1</f>
        <v>-3.4948666973188214E-2</v>
      </c>
      <c r="O254" s="60">
        <f>VLOOKUP((A254+1)&amp;"_"&amp;B254,scenarios!A:Q,8,0)/100</f>
        <v>0</v>
      </c>
      <c r="P254" s="55">
        <f>VLOOKUP((A254+TT_Scen/2+1)&amp;"_"&amp;B254,scenarios!A:Q,8,0)/100</f>
        <v>0</v>
      </c>
      <c r="Q254" s="37">
        <f t="shared" si="15"/>
        <v>0.11359179885298265</v>
      </c>
    </row>
    <row r="255" spans="1:17" x14ac:dyDescent="0.25">
      <c r="A255" s="21">
        <f t="shared" si="12"/>
        <v>4</v>
      </c>
      <c r="B255" s="22">
        <v>246</v>
      </c>
      <c r="D255" s="66">
        <f>YC!F248</f>
        <v>0.1447460663</v>
      </c>
      <c r="E255" s="34">
        <f t="shared" si="13"/>
        <v>9.2729891999999703E-3</v>
      </c>
      <c r="F255" s="66">
        <f>E255+$B$2*$B$2/delta*Intermediates!J255-$B$2/delta*Intermediates!F255</f>
        <v>7.8147646964485395E-2</v>
      </c>
      <c r="G255" s="46">
        <f>E255+$B$2*$B$2/delta*Intermediates!J255-$B$2/delta*Intermediates!G255</f>
        <v>-3.9980771763123056E-2</v>
      </c>
      <c r="H255" s="60">
        <f>VLOOKUP((A255+1)&amp;"_"&amp;B255,scenarios!A:F,4,0)/100</f>
        <v>7.8147999999999995E-2</v>
      </c>
      <c r="I255" s="55">
        <f>VLOOKUP((A255+TT_Scen/2+1)&amp;"_"&amp;B255,scenarios!A:F,4,0)/100</f>
        <v>-3.9981000000000003E-2</v>
      </c>
      <c r="J255" s="37">
        <f t="shared" si="14"/>
        <v>5.8127239154631694E-7</v>
      </c>
      <c r="K255" s="8"/>
      <c r="L255" s="72">
        <f>LN(VLOOKUP((B255+12*$B$1)/12,YC!A:E,5,0)/VLOOKUP(B255/12,YC!A:E,5,0))</f>
        <v>-1.9627075406490557E-2</v>
      </c>
      <c r="M255" s="66">
        <f>EXP(-((1-EXP(-alpha*$B$1))/alpha*Intermediates!F255-(1-EXP(-alpha*$B$1))/alpha*(1-EXP(-alpha*$B$1))/alpha*Intermediates!J255+L255)/$B$1)-1</f>
        <v>8.0048439226052315E-2</v>
      </c>
      <c r="N255" s="46">
        <f>EXP(-((1-EXP(-alpha*$B$1))/alpha*Intermediates!G255-(1-EXP(-alpha*$B$1))/alpha*(1-EXP(-alpha*$B$1))/alpha*Intermediates!J255+L255)/$B$1)-1</f>
        <v>-3.6044580271548887E-2</v>
      </c>
      <c r="O255" s="60">
        <f>VLOOKUP((A255+1)&amp;"_"&amp;B255,scenarios!A:Q,8,0)/100</f>
        <v>0</v>
      </c>
      <c r="P255" s="55">
        <f>VLOOKUP((A255+TT_Scen/2+1)&amp;"_"&amp;B255,scenarios!A:Q,8,0)/100</f>
        <v>0</v>
      </c>
      <c r="Q255" s="37">
        <f t="shared" si="15"/>
        <v>0.1160930194976012</v>
      </c>
    </row>
    <row r="256" spans="1:17" x14ac:dyDescent="0.25">
      <c r="A256" s="21">
        <f t="shared" si="12"/>
        <v>4</v>
      </c>
      <c r="B256" s="22">
        <v>247</v>
      </c>
      <c r="D256" s="66">
        <f>YC!F249</f>
        <v>0.1455188154</v>
      </c>
      <c r="E256" s="34">
        <f t="shared" si="13"/>
        <v>9.1561596000000467E-3</v>
      </c>
      <c r="F256" s="66">
        <f>E256+$B$2*$B$2/delta*Intermediates!J256-$B$2/delta*Intermediates!F256</f>
        <v>8.0244413082609711E-2</v>
      </c>
      <c r="G256" s="46">
        <f>E256+$B$2*$B$2/delta*Intermediates!J256-$B$2/delta*Intermediates!G256</f>
        <v>-4.2208582688421391E-2</v>
      </c>
      <c r="H256" s="60">
        <f>VLOOKUP((A256+1)&amp;"_"&amp;B256,scenarios!A:F,4,0)/100</f>
        <v>8.0243999999999996E-2</v>
      </c>
      <c r="I256" s="55">
        <f>VLOOKUP((A256+TT_Scen/2+1)&amp;"_"&amp;B256,scenarios!A:F,4,0)/100</f>
        <v>-4.2209000000000003E-2</v>
      </c>
      <c r="J256" s="37">
        <f t="shared" si="14"/>
        <v>8.3039418832808742E-7</v>
      </c>
      <c r="K256" s="8"/>
      <c r="L256" s="72">
        <f>LN(VLOOKUP((B256+12*$B$1)/12,YC!A:E,5,0)/VLOOKUP(B256/12,YC!A:E,5,0))</f>
        <v>-1.9704902360746058E-2</v>
      </c>
      <c r="M256" s="66">
        <f>EXP(-((1-EXP(-alpha*$B$1))/alpha*Intermediates!F256-(1-EXP(-alpha*$B$1))/alpha*(1-EXP(-alpha*$B$1))/alpha*Intermediates!J256+L256)/$B$1)-1</f>
        <v>8.2396043477950709E-2</v>
      </c>
      <c r="N256" s="46">
        <f>EXP(-((1-EXP(-alpha*$B$1))/alpha*Intermediates!G256-(1-EXP(-alpha*$B$1))/alpha*(1-EXP(-alpha*$B$1))/alpha*Intermediates!J256+L256)/$B$1)-1</f>
        <v>-3.7962671455393449E-2</v>
      </c>
      <c r="O256" s="60">
        <f>VLOOKUP((A256+1)&amp;"_"&amp;B256,scenarios!A:Q,8,0)/100</f>
        <v>0</v>
      </c>
      <c r="P256" s="55">
        <f>VLOOKUP((A256+TT_Scen/2+1)&amp;"_"&amp;B256,scenarios!A:Q,8,0)/100</f>
        <v>0</v>
      </c>
      <c r="Q256" s="37">
        <f t="shared" si="15"/>
        <v>0.12035871493334416</v>
      </c>
    </row>
    <row r="257" spans="1:17" x14ac:dyDescent="0.25">
      <c r="A257" s="21">
        <f t="shared" si="12"/>
        <v>4</v>
      </c>
      <c r="B257" s="22">
        <v>248</v>
      </c>
      <c r="D257" s="66">
        <f>YC!F250</f>
        <v>0.14628182870000001</v>
      </c>
      <c r="E257" s="34">
        <f t="shared" si="13"/>
        <v>9.0925751999998417E-3</v>
      </c>
      <c r="F257" s="66">
        <f>E257+$B$2*$B$2/delta*Intermediates!J257-$B$2/delta*Intermediates!F257</f>
        <v>8.1940975384467207E-2</v>
      </c>
      <c r="G257" s="46">
        <f>E257+$B$2*$B$2/delta*Intermediates!J257-$B$2/delta*Intermediates!G257</f>
        <v>-4.3929774583078438E-2</v>
      </c>
      <c r="H257" s="60">
        <f>VLOOKUP((A257+1)&amp;"_"&amp;B257,scenarios!A:F,4,0)/100</f>
        <v>8.1941E-2</v>
      </c>
      <c r="I257" s="55">
        <f>VLOOKUP((A257+TT_Scen/2+1)&amp;"_"&amp;B257,scenarios!A:F,4,0)/100</f>
        <v>-4.3929999999999997E-2</v>
      </c>
      <c r="J257" s="37">
        <f t="shared" si="14"/>
        <v>2.5003245435195609E-7</v>
      </c>
      <c r="K257" s="8"/>
      <c r="L257" s="72">
        <f>LN(VLOOKUP((B257+12*$B$1)/12,YC!A:E,5,0)/VLOOKUP(B257/12,YC!A:E,5,0))</f>
        <v>-1.97922182077881E-2</v>
      </c>
      <c r="M257" s="66">
        <f>EXP(-((1-EXP(-alpha*$B$1))/alpha*Intermediates!F257-(1-EXP(-alpha*$B$1))/alpha*(1-EXP(-alpha*$B$1))/alpha*Intermediates!J257+L257)/$B$1)-1</f>
        <v>8.4280482112340627E-2</v>
      </c>
      <c r="N257" s="46">
        <f>EXP(-((1-EXP(-alpha*$B$1))/alpha*Intermediates!G257-(1-EXP(-alpha*$B$1))/alpha*(1-EXP(-alpha*$B$1))/alpha*Intermediates!J257+L257)/$B$1)-1</f>
        <v>-3.9453270703151633E-2</v>
      </c>
      <c r="O257" s="60">
        <f>VLOOKUP((A257+1)&amp;"_"&amp;B257,scenarios!A:Q,8,0)/100</f>
        <v>0</v>
      </c>
      <c r="P257" s="55">
        <f>VLOOKUP((A257+TT_Scen/2+1)&amp;"_"&amp;B257,scenarios!A:Q,8,0)/100</f>
        <v>0</v>
      </c>
      <c r="Q257" s="37">
        <f t="shared" si="15"/>
        <v>0.12373375281549226</v>
      </c>
    </row>
    <row r="258" spans="1:17" x14ac:dyDescent="0.25">
      <c r="A258" s="21">
        <f t="shared" si="12"/>
        <v>4</v>
      </c>
      <c r="B258" s="22">
        <v>249</v>
      </c>
      <c r="D258" s="66">
        <f>YC!F251</f>
        <v>0.14703954329999999</v>
      </c>
      <c r="E258" s="34">
        <f t="shared" si="13"/>
        <v>9.083110800000127E-3</v>
      </c>
      <c r="F258" s="66">
        <f>E258+$B$2*$B$2/delta*Intermediates!J258-$B$2/delta*Intermediates!F258</f>
        <v>8.2606662866659561E-2</v>
      </c>
      <c r="G258" s="46">
        <f>E258+$B$2*$B$2/delta*Intermediates!J258-$B$2/delta*Intermediates!G258</f>
        <v>-4.4511928362874376E-2</v>
      </c>
      <c r="H258" s="60">
        <f>VLOOKUP((A258+1)&amp;"_"&amp;B258,scenarios!A:F,4,0)/100</f>
        <v>8.2607E-2</v>
      </c>
      <c r="I258" s="55">
        <f>VLOOKUP((A258+TT_Scen/2+1)&amp;"_"&amp;B258,scenarios!A:F,4,0)/100</f>
        <v>-4.4512000000000003E-2</v>
      </c>
      <c r="J258" s="37">
        <f t="shared" si="14"/>
        <v>4.0877046606629941E-7</v>
      </c>
      <c r="K258" s="8"/>
      <c r="L258" s="72">
        <f>LN(VLOOKUP((B258+12*$B$1)/12,YC!A:E,5,0)/VLOOKUP(B258/12,YC!A:E,5,0))</f>
        <v>-1.9884640038777785E-2</v>
      </c>
      <c r="M258" s="66">
        <f>EXP(-((1-EXP(-alpha*$B$1))/alpha*Intermediates!F258-(1-EXP(-alpha*$B$1))/alpha*(1-EXP(-alpha*$B$1))/alpha*Intermediates!J258+L258)/$B$1)-1</f>
        <v>8.5037085288690806E-2</v>
      </c>
      <c r="N258" s="46">
        <f>EXP(-((1-EXP(-alpha*$B$1))/alpha*Intermediates!G258-(1-EXP(-alpha*$B$1))/alpha*(1-EXP(-alpha*$B$1))/alpha*Intermediates!J258+L258)/$B$1)-1</f>
        <v>-3.9936959707157271E-2</v>
      </c>
      <c r="O258" s="60">
        <f>VLOOKUP((A258+1)&amp;"_"&amp;B258,scenarios!A:Q,8,0)/100</f>
        <v>0</v>
      </c>
      <c r="P258" s="55">
        <f>VLOOKUP((A258+TT_Scen/2+1)&amp;"_"&amp;B258,scenarios!A:Q,8,0)/100</f>
        <v>0</v>
      </c>
      <c r="Q258" s="37">
        <f t="shared" si="15"/>
        <v>0.12497404499584808</v>
      </c>
    </row>
    <row r="259" spans="1:17" x14ac:dyDescent="0.25">
      <c r="A259" s="21">
        <f t="shared" si="12"/>
        <v>4</v>
      </c>
      <c r="B259" s="22">
        <v>250</v>
      </c>
      <c r="D259" s="66">
        <f>YC!F252</f>
        <v>0.1477964692</v>
      </c>
      <c r="E259" s="34">
        <f t="shared" si="13"/>
        <v>9.1286496000000383E-3</v>
      </c>
      <c r="F259" s="66">
        <f>E259+$B$2*$B$2/delta*Intermediates!J259-$B$2/delta*Intermediates!F259</f>
        <v>8.2400848358214554E-2</v>
      </c>
      <c r="G259" s="46">
        <f>E259+$B$2*$B$2/delta*Intermediates!J259-$B$2/delta*Intermediates!G259</f>
        <v>-4.4112651959206571E-2</v>
      </c>
      <c r="H259" s="60">
        <f>VLOOKUP((A259+1)&amp;"_"&amp;B259,scenarios!A:F,4,0)/100</f>
        <v>8.2401000000000002E-2</v>
      </c>
      <c r="I259" s="55">
        <f>VLOOKUP((A259+TT_Scen/2+1)&amp;"_"&amp;B259,scenarios!A:F,4,0)/100</f>
        <v>-4.4112999999999999E-2</v>
      </c>
      <c r="J259" s="37">
        <f t="shared" si="14"/>
        <v>4.9968257887639256E-7</v>
      </c>
      <c r="K259" s="8"/>
      <c r="L259" s="72">
        <f>LN(VLOOKUP((B259+12*$B$1)/12,YC!A:E,5,0)/VLOOKUP(B259/12,YC!A:E,5,0))</f>
        <v>-1.9977712742513806E-2</v>
      </c>
      <c r="M259" s="66">
        <f>EXP(-((1-EXP(-alpha*$B$1))/alpha*Intermediates!F259-(1-EXP(-alpha*$B$1))/alpha*(1-EXP(-alpha*$B$1))/alpha*Intermediates!J259+L259)/$B$1)-1</f>
        <v>8.4826572675558376E-2</v>
      </c>
      <c r="N259" s="46">
        <f>EXP(-((1-EXP(-alpha*$B$1))/alpha*Intermediates!G259-(1-EXP(-alpha*$B$1))/alpha*(1-EXP(-alpha*$B$1))/alpha*Intermediates!J259+L259)/$B$1)-1</f>
        <v>-3.956394433530519E-2</v>
      </c>
      <c r="O259" s="60">
        <f>VLOOKUP((A259+1)&amp;"_"&amp;B259,scenarios!A:Q,8,0)/100</f>
        <v>0</v>
      </c>
      <c r="P259" s="55">
        <f>VLOOKUP((A259+TT_Scen/2+1)&amp;"_"&amp;B259,scenarios!A:Q,8,0)/100</f>
        <v>0</v>
      </c>
      <c r="Q259" s="37">
        <f t="shared" si="15"/>
        <v>0.12439051701086357</v>
      </c>
    </row>
    <row r="260" spans="1:17" x14ac:dyDescent="0.25">
      <c r="A260" s="21">
        <f t="shared" si="12"/>
        <v>4</v>
      </c>
      <c r="B260" s="22">
        <v>251</v>
      </c>
      <c r="D260" s="66">
        <f>YC!F253</f>
        <v>0.14855719000000001</v>
      </c>
      <c r="E260" s="34">
        <f t="shared" si="13"/>
        <v>9.2300687999998798E-3</v>
      </c>
      <c r="F260" s="66">
        <f>E260+$B$2*$B$2/delta*Intermediates!J260-$B$2/delta*Intermediates!F260</f>
        <v>8.7588169901182983E-2</v>
      </c>
      <c r="G260" s="46">
        <f>E260+$B$2*$B$2/delta*Intermediates!J260-$B$2/delta*Intermediates!G260</f>
        <v>-4.8994830499815019E-2</v>
      </c>
      <c r="H260" s="60">
        <f>VLOOKUP((A260+1)&amp;"_"&amp;B260,scenarios!A:F,4,0)/100</f>
        <v>8.7588000000000013E-2</v>
      </c>
      <c r="I260" s="55">
        <f>VLOOKUP((A260+TT_Scen/2+1)&amp;"_"&amp;B260,scenarios!A:F,4,0)/100</f>
        <v>-4.8994999999999997E-2</v>
      </c>
      <c r="J260" s="37">
        <f t="shared" si="14"/>
        <v>3.3940136794780029E-7</v>
      </c>
      <c r="K260" s="8"/>
      <c r="L260" s="72">
        <f>LN(VLOOKUP((B260+12*$B$1)/12,YC!A:E,5,0)/VLOOKUP(B260/12,YC!A:E,5,0))</f>
        <v>-2.0066908526860425E-2</v>
      </c>
      <c r="M260" s="66">
        <f>EXP(-((1-EXP(-alpha*$B$1))/alpha*Intermediates!F260-(1-EXP(-alpha*$B$1))/alpha*(1-EXP(-alpha*$B$1))/alpha*Intermediates!J260+L260)/$B$1)-1</f>
        <v>9.0200967057750159E-2</v>
      </c>
      <c r="N260" s="46">
        <f>EXP(-((1-EXP(-alpha*$B$1))/alpha*Intermediates!G260-(1-EXP(-alpha*$B$1))/alpha*(1-EXP(-alpha*$B$1))/alpha*Intermediates!J260+L260)/$B$1)-1</f>
        <v>-4.4116600896714653E-2</v>
      </c>
      <c r="O260" s="60">
        <f>VLOOKUP((A260+1)&amp;"_"&amp;B260,scenarios!A:Q,8,0)/100</f>
        <v>0</v>
      </c>
      <c r="P260" s="55">
        <f>VLOOKUP((A260+TT_Scen/2+1)&amp;"_"&amp;B260,scenarios!A:Q,8,0)/100</f>
        <v>0</v>
      </c>
      <c r="Q260" s="37">
        <f t="shared" si="15"/>
        <v>0.13431756795446481</v>
      </c>
    </row>
    <row r="261" spans="1:17" x14ac:dyDescent="0.25">
      <c r="A261" s="21">
        <f t="shared" si="12"/>
        <v>4</v>
      </c>
      <c r="B261" s="22">
        <v>252</v>
      </c>
      <c r="D261" s="66">
        <f>YC!F254</f>
        <v>0.1493263624</v>
      </c>
      <c r="E261" s="34">
        <f t="shared" si="13"/>
        <v>9.3766104000001516E-3</v>
      </c>
      <c r="F261" s="66">
        <f>E261+$B$2*$B$2/delta*Intermediates!J261-$B$2/delta*Intermediates!F261</f>
        <v>8.8556431949800049E-2</v>
      </c>
      <c r="G261" s="46">
        <f>E261+$B$2*$B$2/delta*Intermediates!J261-$B$2/delta*Intermediates!G261</f>
        <v>-4.9567785908078733E-2</v>
      </c>
      <c r="H261" s="60">
        <f>VLOOKUP((A261+1)&amp;"_"&amp;B261,scenarios!A:F,4,0)/100</f>
        <v>8.855600000000001E-2</v>
      </c>
      <c r="I261" s="55">
        <f>VLOOKUP((A261+TT_Scen/2+1)&amp;"_"&amp;B261,scenarios!A:F,4,0)/100</f>
        <v>-4.9568000000000001E-2</v>
      </c>
      <c r="J261" s="37">
        <f t="shared" si="14"/>
        <v>6.4604172130694471E-7</v>
      </c>
      <c r="K261" s="8"/>
      <c r="L261" s="72">
        <f>LN(VLOOKUP((B261+12*$B$1)/12,YC!A:E,5,0)/VLOOKUP(B261/12,YC!A:E,5,0))</f>
        <v>-2.0147628247882167E-2</v>
      </c>
      <c r="M261" s="66">
        <f>EXP(-((1-EXP(-alpha*$B$1))/alpha*Intermediates!F261-(1-EXP(-alpha*$B$1))/alpha*(1-EXP(-alpha*$B$1))/alpha*Intermediates!J261+L261)/$B$1)-1</f>
        <v>9.1109225986372611E-2</v>
      </c>
      <c r="N261" s="46">
        <f>EXP(-((1-EXP(-alpha*$B$1))/alpha*Intermediates!G261-(1-EXP(-alpha*$B$1))/alpha*(1-EXP(-alpha*$B$1))/alpha*Intermediates!J261+L261)/$B$1)-1</f>
        <v>-4.4738569338261813E-2</v>
      </c>
      <c r="O261" s="60">
        <f>VLOOKUP((A261+1)&amp;"_"&amp;B261,scenarios!A:Q,8,0)/100</f>
        <v>0</v>
      </c>
      <c r="P261" s="55">
        <f>VLOOKUP((A261+TT_Scen/2+1)&amp;"_"&amp;B261,scenarios!A:Q,8,0)/100</f>
        <v>0</v>
      </c>
      <c r="Q261" s="37">
        <f t="shared" si="15"/>
        <v>0.13584779532463442</v>
      </c>
    </row>
    <row r="262" spans="1:17" x14ac:dyDescent="0.25">
      <c r="A262" s="21">
        <f t="shared" si="12"/>
        <v>4</v>
      </c>
      <c r="B262" s="22">
        <v>253</v>
      </c>
      <c r="D262" s="66">
        <f>YC!F255</f>
        <v>0.15010774660000001</v>
      </c>
      <c r="E262" s="34">
        <f t="shared" si="13"/>
        <v>9.5222327999999745E-3</v>
      </c>
      <c r="F262" s="66">
        <f>E262+$B$2*$B$2/delta*Intermediates!J262-$B$2/delta*Intermediates!F262</f>
        <v>8.938747855140898E-2</v>
      </c>
      <c r="G262" s="46">
        <f>E262+$B$2*$B$2/delta*Intermediates!J262-$B$2/delta*Intermediates!G262</f>
        <v>-5.0005446884074621E-2</v>
      </c>
      <c r="H262" s="60">
        <f>VLOOKUP((A262+1)&amp;"_"&amp;B262,scenarios!A:F,4,0)/100</f>
        <v>8.9387000000000008E-2</v>
      </c>
      <c r="I262" s="55">
        <f>VLOOKUP((A262+TT_Scen/2+1)&amp;"_"&amp;B262,scenarios!A:F,4,0)/100</f>
        <v>-5.0004999999999994E-2</v>
      </c>
      <c r="J262" s="37">
        <f t="shared" si="14"/>
        <v>9.2543548359941274E-7</v>
      </c>
      <c r="K262" s="8"/>
      <c r="L262" s="72">
        <f>LN(VLOOKUP((B262+12*$B$1)/12,YC!A:E,5,0)/VLOOKUP(B262/12,YC!A:E,5,0))</f>
        <v>-2.0216321588517147E-2</v>
      </c>
      <c r="M262" s="66">
        <f>EXP(-((1-EXP(-alpha*$B$1))/alpha*Intermediates!F262-(1-EXP(-alpha*$B$1))/alpha*(1-EXP(-alpha*$B$1))/alpha*Intermediates!J262+L262)/$B$1)-1</f>
        <v>9.1868396736521918E-2</v>
      </c>
      <c r="N262" s="46">
        <f>EXP(-((1-EXP(-alpha*$B$1))/alpha*Intermediates!G262-(1-EXP(-alpha*$B$1))/alpha*(1-EXP(-alpha*$B$1))/alpha*Intermediates!J262+L262)/$B$1)-1</f>
        <v>-4.5240696838488081E-2</v>
      </c>
      <c r="O262" s="60">
        <f>VLOOKUP((A262+1)&amp;"_"&amp;B262,scenarios!A:Q,8,0)/100</f>
        <v>0</v>
      </c>
      <c r="P262" s="55">
        <f>VLOOKUP((A262+TT_Scen/2+1)&amp;"_"&amp;B262,scenarios!A:Q,8,0)/100</f>
        <v>0</v>
      </c>
      <c r="Q262" s="37">
        <f t="shared" si="15"/>
        <v>0.13710909357501</v>
      </c>
    </row>
    <row r="263" spans="1:17" x14ac:dyDescent="0.25">
      <c r="A263" s="21">
        <f t="shared" si="12"/>
        <v>4</v>
      </c>
      <c r="B263" s="22">
        <v>254</v>
      </c>
      <c r="D263" s="66">
        <f>YC!F256</f>
        <v>0.15090126600000001</v>
      </c>
      <c r="E263" s="34">
        <f t="shared" si="13"/>
        <v>9.6551664000000814E-3</v>
      </c>
      <c r="F263" s="66">
        <f>E263+$B$2*$B$2/delta*Intermediates!J263-$B$2/delta*Intermediates!F263</f>
        <v>8.9328142966059315E-2</v>
      </c>
      <c r="G263" s="46">
        <f>E263+$B$2*$B$2/delta*Intermediates!J263-$B$2/delta*Intermediates!G263</f>
        <v>-4.957818732430111E-2</v>
      </c>
      <c r="H263" s="60">
        <f>VLOOKUP((A263+1)&amp;"_"&amp;B263,scenarios!A:F,4,0)/100</f>
        <v>8.9328000000000005E-2</v>
      </c>
      <c r="I263" s="55">
        <f>VLOOKUP((A263+TT_Scen/2+1)&amp;"_"&amp;B263,scenarios!A:F,4,0)/100</f>
        <v>-4.9577999999999997E-2</v>
      </c>
      <c r="J263" s="37">
        <f t="shared" si="14"/>
        <v>3.302903604229801E-7</v>
      </c>
      <c r="K263" s="8"/>
      <c r="L263" s="72">
        <f>LN(VLOOKUP((B263+12*$B$1)/12,YC!A:E,5,0)/VLOOKUP(B263/12,YC!A:E,5,0))</f>
        <v>-2.0273888920141869E-2</v>
      </c>
      <c r="M263" s="66">
        <f>EXP(-((1-EXP(-alpha*$B$1))/alpha*Intermediates!F263-(1-EXP(-alpha*$B$1))/alpha*(1-EXP(-alpha*$B$1))/alpha*Intermediates!J263+L263)/$B$1)-1</f>
        <v>9.1699230065868553E-2</v>
      </c>
      <c r="N263" s="46">
        <f>EXP(-((1-EXP(-alpha*$B$1))/alpha*Intermediates!G263-(1-EXP(-alpha*$B$1))/alpha*(1-EXP(-alpha*$B$1))/alpha*Intermediates!J263+L263)/$B$1)-1</f>
        <v>-4.4941356959003032E-2</v>
      </c>
      <c r="O263" s="60">
        <f>VLOOKUP((A263+1)&amp;"_"&amp;B263,scenarios!A:Q,8,0)/100</f>
        <v>0</v>
      </c>
      <c r="P263" s="55">
        <f>VLOOKUP((A263+TT_Scen/2+1)&amp;"_"&amp;B263,scenarios!A:Q,8,0)/100</f>
        <v>0</v>
      </c>
      <c r="Q263" s="37">
        <f t="shared" si="15"/>
        <v>0.13664058702487158</v>
      </c>
    </row>
    <row r="264" spans="1:17" x14ac:dyDescent="0.25">
      <c r="A264" s="21">
        <f t="shared" si="12"/>
        <v>4</v>
      </c>
      <c r="B264" s="22">
        <v>255</v>
      </c>
      <c r="D264" s="66">
        <f>YC!F257</f>
        <v>0.15170586320000001</v>
      </c>
      <c r="E264" s="34">
        <f t="shared" si="13"/>
        <v>9.7751879999999902E-3</v>
      </c>
      <c r="F264" s="66">
        <f>E264+$B$2*$B$2/delta*Intermediates!J264-$B$2/delta*Intermediates!F264</f>
        <v>8.8650421063710461E-2</v>
      </c>
      <c r="G264" s="46">
        <f>E264+$B$2*$B$2/delta*Intermediates!J264-$B$2/delta*Intermediates!G264</f>
        <v>-4.8558450919017379E-2</v>
      </c>
      <c r="H264" s="60">
        <f>VLOOKUP((A264+1)&amp;"_"&amp;B264,scenarios!A:F,4,0)/100</f>
        <v>8.8650000000000007E-2</v>
      </c>
      <c r="I264" s="55">
        <f>VLOOKUP((A264+TT_Scen/2+1)&amp;"_"&amp;B264,scenarios!A:F,4,0)/100</f>
        <v>-4.8558000000000004E-2</v>
      </c>
      <c r="J264" s="37">
        <f t="shared" si="14"/>
        <v>8.7198272782917918E-7</v>
      </c>
      <c r="K264" s="8"/>
      <c r="L264" s="72">
        <f>LN(VLOOKUP((B264+12*$B$1)/12,YC!A:E,5,0)/VLOOKUP(B264/12,YC!A:E,5,0))</f>
        <v>-2.0322376259011805E-2</v>
      </c>
      <c r="M264" s="66">
        <f>EXP(-((1-EXP(-alpha*$B$1))/alpha*Intermediates!F264-(1-EXP(-alpha*$B$1))/alpha*(1-EXP(-alpha*$B$1))/alpha*Intermediates!J264+L264)/$B$1)-1</f>
        <v>9.0889104541932442E-2</v>
      </c>
      <c r="N264" s="46">
        <f>EXP(-((1-EXP(-alpha*$B$1))/alpha*Intermediates!G264-(1-EXP(-alpha*$B$1))/alpha*(1-EXP(-alpha*$B$1))/alpha*Intermediates!J264+L264)/$B$1)-1</f>
        <v>-4.4089349156283153E-2</v>
      </c>
      <c r="O264" s="60">
        <f>VLOOKUP((A264+1)&amp;"_"&amp;B264,scenarios!A:Q,8,0)/100</f>
        <v>0</v>
      </c>
      <c r="P264" s="55">
        <f>VLOOKUP((A264+TT_Scen/2+1)&amp;"_"&amp;B264,scenarios!A:Q,8,0)/100</f>
        <v>0</v>
      </c>
      <c r="Q264" s="37">
        <f t="shared" si="15"/>
        <v>0.13497845369821559</v>
      </c>
    </row>
    <row r="265" spans="1:17" x14ac:dyDescent="0.25">
      <c r="A265" s="21">
        <f t="shared" ref="A265:A328" si="16">iteration</f>
        <v>4</v>
      </c>
      <c r="B265" s="22">
        <v>256</v>
      </c>
      <c r="D265" s="66">
        <f>YC!F258</f>
        <v>0.15252046220000001</v>
      </c>
      <c r="E265" s="34">
        <f t="shared" ref="E265:E328" si="17">(D266-D265)/delta</f>
        <v>9.8820767999997505E-3</v>
      </c>
      <c r="F265" s="66">
        <f>E265+$B$2*$B$2/delta*Intermediates!J265-$B$2/delta*Intermediates!F265</f>
        <v>9.1330943461264261E-2</v>
      </c>
      <c r="G265" s="46">
        <f>E265+$B$2*$B$2/delta*Intermediates!J265-$B$2/delta*Intermediates!G265</f>
        <v>-5.0923311289402043E-2</v>
      </c>
      <c r="H265" s="60">
        <f>VLOOKUP((A265+1)&amp;"_"&amp;B265,scenarios!A:F,4,0)/100</f>
        <v>9.1331000000000009E-2</v>
      </c>
      <c r="I265" s="55">
        <f>VLOOKUP((A265+TT_Scen/2+1)&amp;"_"&amp;B265,scenarios!A:F,4,0)/100</f>
        <v>-5.0922999999999996E-2</v>
      </c>
      <c r="J265" s="37">
        <f t="shared" si="14"/>
        <v>3.6782813779556722E-7</v>
      </c>
      <c r="K265" s="8"/>
      <c r="L265" s="72">
        <f>LN(VLOOKUP((B265+12*$B$1)/12,YC!A:E,5,0)/VLOOKUP(B265/12,YC!A:E,5,0))</f>
        <v>-2.0363862484110814E-2</v>
      </c>
      <c r="M265" s="66">
        <f>EXP(-((1-EXP(-alpha*$B$1))/alpha*Intermediates!F265-(1-EXP(-alpha*$B$1))/alpha*(1-EXP(-alpha*$B$1))/alpha*Intermediates!J265+L265)/$B$1)-1</f>
        <v>9.3619288451570748E-2</v>
      </c>
      <c r="N265" s="46">
        <f>EXP(-((1-EXP(-alpha*$B$1))/alpha*Intermediates!G265-(1-EXP(-alpha*$B$1))/alpha*(1-EXP(-alpha*$B$1))/alpha*Intermediates!J265+L265)/$B$1)-1</f>
        <v>-4.6340102870273014E-2</v>
      </c>
      <c r="O265" s="60">
        <f>VLOOKUP((A265+1)&amp;"_"&amp;B265,scenarios!A:Q,8,0)/100</f>
        <v>0</v>
      </c>
      <c r="P265" s="55">
        <f>VLOOKUP((A265+TT_Scen/2+1)&amp;"_"&amp;B265,scenarios!A:Q,8,0)/100</f>
        <v>0</v>
      </c>
      <c r="Q265" s="37">
        <f t="shared" si="15"/>
        <v>0.13995939132184376</v>
      </c>
    </row>
    <row r="266" spans="1:17" x14ac:dyDescent="0.25">
      <c r="A266" s="21">
        <f t="shared" si="16"/>
        <v>4</v>
      </c>
      <c r="B266" s="22">
        <v>257</v>
      </c>
      <c r="D266" s="66">
        <f>YC!F259</f>
        <v>0.15334396859999999</v>
      </c>
      <c r="E266" s="34">
        <f t="shared" si="17"/>
        <v>9.9756096000002126E-3</v>
      </c>
      <c r="F266" s="66">
        <f>E266+$B$2*$B$2/delta*Intermediates!J266-$B$2/delta*Intermediates!F266</f>
        <v>9.2052518869792183E-2</v>
      </c>
      <c r="G266" s="46">
        <f>E266+$B$2*$B$2/delta*Intermediates!J266-$B$2/delta*Intermediates!G266</f>
        <v>-5.1356024934907915E-2</v>
      </c>
      <c r="H266" s="60">
        <f>VLOOKUP((A266+1)&amp;"_"&amp;B266,scenarios!A:F,4,0)/100</f>
        <v>9.2052999999999996E-2</v>
      </c>
      <c r="I266" s="55">
        <f>VLOOKUP((A266+TT_Scen/2+1)&amp;"_"&amp;B266,scenarios!A:F,4,0)/100</f>
        <v>-5.1355999999999999E-2</v>
      </c>
      <c r="J266" s="37">
        <f t="shared" ref="J266:J329" si="18">ABS(H266-F266)+ABS(I266-G266)</f>
        <v>5.0606511572959256E-7</v>
      </c>
      <c r="K266" s="8"/>
      <c r="L266" s="72">
        <f>LN(VLOOKUP((B266+12*$B$1)/12,YC!A:E,5,0)/VLOOKUP(B266/12,YC!A:E,5,0))</f>
        <v>-2.040045936559173E-2</v>
      </c>
      <c r="M266" s="66">
        <f>EXP(-((1-EXP(-alpha*$B$1))/alpha*Intermediates!F266-(1-EXP(-alpha*$B$1))/alpha*(1-EXP(-alpha*$B$1))/alpha*Intermediates!J266+L266)/$B$1)-1</f>
        <v>9.4302154483982381E-2</v>
      </c>
      <c r="N266" s="46">
        <f>EXP(-((1-EXP(-alpha*$B$1))/alpha*Intermediates!G266-(1-EXP(-alpha*$B$1))/alpha*(1-EXP(-alpha*$B$1))/alpha*Intermediates!J266+L266)/$B$1)-1</f>
        <v>-4.6804384023557688E-2</v>
      </c>
      <c r="O266" s="60">
        <f>VLOOKUP((A266+1)&amp;"_"&amp;B266,scenarios!A:Q,8,0)/100</f>
        <v>0</v>
      </c>
      <c r="P266" s="55">
        <f>VLOOKUP((A266+TT_Scen/2+1)&amp;"_"&amp;B266,scenarios!A:Q,8,0)/100</f>
        <v>0</v>
      </c>
      <c r="Q266" s="37">
        <f t="shared" ref="Q266:Q329" si="19">ABS(O266-M266)+ABS(P266-N266)</f>
        <v>0.14110653850754007</v>
      </c>
    </row>
    <row r="267" spans="1:17" x14ac:dyDescent="0.25">
      <c r="A267" s="21">
        <f t="shared" si="16"/>
        <v>4</v>
      </c>
      <c r="B267" s="22">
        <v>258</v>
      </c>
      <c r="D267" s="66">
        <f>YC!F260</f>
        <v>0.15417526940000001</v>
      </c>
      <c r="E267" s="34">
        <f t="shared" si="17"/>
        <v>1.0055541599999773E-2</v>
      </c>
      <c r="F267" s="66">
        <f>E267+$B$2*$B$2/delta*Intermediates!J267-$B$2/delta*Intermediates!F267</f>
        <v>9.4915457246218873E-2</v>
      </c>
      <c r="G267" s="46">
        <f>E267+$B$2*$B$2/delta*Intermediates!J267-$B$2/delta*Intermediates!G267</f>
        <v>-5.395739278507955E-2</v>
      </c>
      <c r="H267" s="60">
        <f>VLOOKUP((A267+1)&amp;"_"&amp;B267,scenarios!A:F,4,0)/100</f>
        <v>9.4914999999999999E-2</v>
      </c>
      <c r="I267" s="55">
        <f>VLOOKUP((A267+TT_Scen/2+1)&amp;"_"&amp;B267,scenarios!A:F,4,0)/100</f>
        <v>-5.3956999999999998E-2</v>
      </c>
      <c r="J267" s="37">
        <f t="shared" si="18"/>
        <v>8.5003129842581293E-7</v>
      </c>
      <c r="K267" s="8"/>
      <c r="L267" s="72">
        <f>LN(VLOOKUP((B267+12*$B$1)/12,YC!A:E,5,0)/VLOOKUP(B267/12,YC!A:E,5,0))</f>
        <v>-2.0434311006086923E-2</v>
      </c>
      <c r="M267" s="66">
        <f>EXP(-((1-EXP(-alpha*$B$1))/alpha*Intermediates!F267-(1-EXP(-alpha*$B$1))/alpha*(1-EXP(-alpha*$B$1))/alpha*Intermediates!J267+L267)/$B$1)-1</f>
        <v>9.7257805688205634E-2</v>
      </c>
      <c r="N267" s="46">
        <f>EXP(-((1-EXP(-alpha*$B$1))/alpha*Intermediates!G267-(1-EXP(-alpha*$B$1))/alpha*(1-EXP(-alpha*$B$1))/alpha*Intermediates!J267+L267)/$B$1)-1</f>
        <v>-4.9244201184305059E-2</v>
      </c>
      <c r="O267" s="60">
        <f>VLOOKUP((A267+1)&amp;"_"&amp;B267,scenarios!A:Q,8,0)/100</f>
        <v>0</v>
      </c>
      <c r="P267" s="55">
        <f>VLOOKUP((A267+TT_Scen/2+1)&amp;"_"&amp;B267,scenarios!A:Q,8,0)/100</f>
        <v>0</v>
      </c>
      <c r="Q267" s="37">
        <f t="shared" si="19"/>
        <v>0.14650200687251069</v>
      </c>
    </row>
    <row r="268" spans="1:17" x14ac:dyDescent="0.25">
      <c r="A268" s="21">
        <f t="shared" si="16"/>
        <v>4</v>
      </c>
      <c r="B268" s="22">
        <v>259</v>
      </c>
      <c r="D268" s="66">
        <f>YC!F261</f>
        <v>0.15501323119999999</v>
      </c>
      <c r="E268" s="34">
        <f t="shared" si="17"/>
        <v>1.0121556000000198E-2</v>
      </c>
      <c r="F268" s="66">
        <f>E268+$B$2*$B$2/delta*Intermediates!J268-$B$2/delta*Intermediates!F268</f>
        <v>9.5821816933250911E-2</v>
      </c>
      <c r="G268" s="46">
        <f>E268+$B$2*$B$2/delta*Intermediates!J268-$B$2/delta*Intermediates!G268</f>
        <v>-5.4630108139597039E-2</v>
      </c>
      <c r="H268" s="60">
        <f>VLOOKUP((A268+1)&amp;"_"&amp;B268,scenarios!A:F,4,0)/100</f>
        <v>9.5822000000000004E-2</v>
      </c>
      <c r="I268" s="55">
        <f>VLOOKUP((A268+TT_Scen/2+1)&amp;"_"&amp;B268,scenarios!A:F,4,0)/100</f>
        <v>-5.4629999999999998E-2</v>
      </c>
      <c r="J268" s="37">
        <f t="shared" si="18"/>
        <v>2.9120634613410967E-7</v>
      </c>
      <c r="K268" s="8"/>
      <c r="L268" s="72">
        <f>LN(VLOOKUP((B268+12*$B$1)/12,YC!A:E,5,0)/VLOOKUP(B268/12,YC!A:E,5,0))</f>
        <v>-2.0467598940197063E-2</v>
      </c>
      <c r="M268" s="66">
        <f>EXP(-((1-EXP(-alpha*$B$1))/alpha*Intermediates!F268-(1-EXP(-alpha*$B$1))/alpha*(1-EXP(-alpha*$B$1))/alpha*Intermediates!J268+L268)/$B$1)-1</f>
        <v>9.8165520004819928E-2</v>
      </c>
      <c r="N268" s="46">
        <f>EXP(-((1-EXP(-alpha*$B$1))/alpha*Intermediates!G268-(1-EXP(-alpha*$B$1))/alpha*(1-EXP(-alpha*$B$1))/alpha*Intermediates!J268+L268)/$B$1)-1</f>
        <v>-4.9903016575179593E-2</v>
      </c>
      <c r="O268" s="60">
        <f>VLOOKUP((A268+1)&amp;"_"&amp;B268,scenarios!A:Q,8,0)/100</f>
        <v>0</v>
      </c>
      <c r="P268" s="55">
        <f>VLOOKUP((A268+TT_Scen/2+1)&amp;"_"&amp;B268,scenarios!A:Q,8,0)/100</f>
        <v>0</v>
      </c>
      <c r="Q268" s="37">
        <f t="shared" si="19"/>
        <v>0.14806853657999952</v>
      </c>
    </row>
    <row r="269" spans="1:17" x14ac:dyDescent="0.25">
      <c r="A269" s="21">
        <f t="shared" si="16"/>
        <v>4</v>
      </c>
      <c r="B269" s="22">
        <v>260</v>
      </c>
      <c r="D269" s="66">
        <f>YC!F262</f>
        <v>0.15585669420000001</v>
      </c>
      <c r="E269" s="34">
        <f t="shared" si="17"/>
        <v>1.0173405600000018E-2</v>
      </c>
      <c r="F269" s="66">
        <f>E269+$B$2*$B$2/delta*Intermediates!J269-$B$2/delta*Intermediates!F269</f>
        <v>0.10029812512683342</v>
      </c>
      <c r="G269" s="46">
        <f>E269+$B$2*$B$2/delta*Intermediates!J269-$B$2/delta*Intermediates!G269</f>
        <v>-5.8901193935871309E-2</v>
      </c>
      <c r="H269" s="60">
        <f>VLOOKUP((A269+1)&amp;"_"&amp;B269,scenarios!A:F,4,0)/100</f>
        <v>0.1003</v>
      </c>
      <c r="I269" s="55">
        <f>VLOOKUP((A269+TT_Scen/2+1)&amp;"_"&amp;B269,scenarios!A:F,4,0)/100</f>
        <v>-5.8901000000000002E-2</v>
      </c>
      <c r="J269" s="37">
        <f t="shared" si="18"/>
        <v>2.068809037886199E-6</v>
      </c>
      <c r="K269" s="8"/>
      <c r="L269" s="72">
        <f>LN(VLOOKUP((B269+12*$B$1)/12,YC!A:E,5,0)/VLOOKUP(B269/12,YC!A:E,5,0))</f>
        <v>-2.0502554829704932E-2</v>
      </c>
      <c r="M269" s="66">
        <f>EXP(-((1-EXP(-alpha*$B$1))/alpha*Intermediates!F269-(1-EXP(-alpha*$B$1))/alpha*(1-EXP(-alpha*$B$1))/alpha*Intermediates!J269+L269)/$B$1)-1</f>
        <v>0.10287351435916725</v>
      </c>
      <c r="N269" s="46">
        <f>EXP(-((1-EXP(-alpha*$B$1))/alpha*Intermediates!G269-(1-EXP(-alpha*$B$1))/alpha*(1-EXP(-alpha*$B$1))/alpha*Intermediates!J269+L269)/$B$1)-1</f>
        <v>-5.383082576787912E-2</v>
      </c>
      <c r="O269" s="60">
        <f>VLOOKUP((A269+1)&amp;"_"&amp;B269,scenarios!A:Q,8,0)/100</f>
        <v>0</v>
      </c>
      <c r="P269" s="55">
        <f>VLOOKUP((A269+TT_Scen/2+1)&amp;"_"&amp;B269,scenarios!A:Q,8,0)/100</f>
        <v>0</v>
      </c>
      <c r="Q269" s="37">
        <f t="shared" si="19"/>
        <v>0.15670434012704637</v>
      </c>
    </row>
    <row r="270" spans="1:17" x14ac:dyDescent="0.25">
      <c r="A270" s="21">
        <f t="shared" si="16"/>
        <v>4</v>
      </c>
      <c r="B270" s="22">
        <v>261</v>
      </c>
      <c r="D270" s="66">
        <f>YC!F263</f>
        <v>0.15670447800000001</v>
      </c>
      <c r="E270" s="34">
        <f t="shared" si="17"/>
        <v>1.0210864799999886E-2</v>
      </c>
      <c r="F270" s="66">
        <f>E270+$B$2*$B$2/delta*Intermediates!J270-$B$2/delta*Intermediates!F270</f>
        <v>0.10141887094203672</v>
      </c>
      <c r="G270" s="46">
        <f>E270+$B$2*$B$2/delta*Intermediates!J270-$B$2/delta*Intermediates!G270</f>
        <v>-5.9845591815044702E-2</v>
      </c>
      <c r="H270" s="60">
        <f>VLOOKUP((A270+1)&amp;"_"&amp;B270,scenarios!A:F,4,0)/100</f>
        <v>0.10142</v>
      </c>
      <c r="I270" s="55">
        <f>VLOOKUP((A270+TT_Scen/2+1)&amp;"_"&amp;B270,scenarios!A:F,4,0)/100</f>
        <v>-5.9846000000000003E-2</v>
      </c>
      <c r="J270" s="37">
        <f t="shared" si="18"/>
        <v>1.5372429185769865E-6</v>
      </c>
      <c r="K270" s="8"/>
      <c r="L270" s="72">
        <f>LN(VLOOKUP((B270+12*$B$1)/12,YC!A:E,5,0)/VLOOKUP(B270/12,YC!A:E,5,0))</f>
        <v>-2.0541447555347172E-2</v>
      </c>
      <c r="M270" s="66">
        <f>EXP(-((1-EXP(-alpha*$B$1))/alpha*Intermediates!F270-(1-EXP(-alpha*$B$1))/alpha*(1-EXP(-alpha*$B$1))/alpha*Intermediates!J270+L270)/$B$1)-1</f>
        <v>0.10404711840786129</v>
      </c>
      <c r="N270" s="46">
        <f>EXP(-((1-EXP(-alpha*$B$1))/alpha*Intermediates!G270-(1-EXP(-alpha*$B$1))/alpha*(1-EXP(-alpha*$B$1))/alpha*Intermediates!J270+L270)/$B$1)-1</f>
        <v>-5.4705098144245401E-2</v>
      </c>
      <c r="O270" s="60">
        <f>VLOOKUP((A270+1)&amp;"_"&amp;B270,scenarios!A:Q,8,0)/100</f>
        <v>0</v>
      </c>
      <c r="P270" s="55">
        <f>VLOOKUP((A270+TT_Scen/2+1)&amp;"_"&amp;B270,scenarios!A:Q,8,0)/100</f>
        <v>0</v>
      </c>
      <c r="Q270" s="37">
        <f t="shared" si="19"/>
        <v>0.1587522165521067</v>
      </c>
    </row>
    <row r="271" spans="1:17" x14ac:dyDescent="0.25">
      <c r="A271" s="21">
        <f t="shared" si="16"/>
        <v>4</v>
      </c>
      <c r="B271" s="22">
        <v>262</v>
      </c>
      <c r="D271" s="66">
        <f>YC!F264</f>
        <v>0.1575553834</v>
      </c>
      <c r="E271" s="34">
        <f t="shared" si="17"/>
        <v>1.0233711600000084E-2</v>
      </c>
      <c r="F271" s="66">
        <f>E271+$B$2*$B$2/delta*Intermediates!J271-$B$2/delta*Intermediates!F271</f>
        <v>0.10416728300813158</v>
      </c>
      <c r="G271" s="46">
        <f>E271+$B$2*$B$2/delta*Intermediates!J271-$B$2/delta*Intermediates!G271</f>
        <v>-6.244697571719527E-2</v>
      </c>
      <c r="H271" s="60">
        <f>VLOOKUP((A271+1)&amp;"_"&amp;B271,scenarios!A:F,4,0)/100</f>
        <v>0.10417</v>
      </c>
      <c r="I271" s="55">
        <f>VLOOKUP((A271+TT_Scen/2+1)&amp;"_"&amp;B271,scenarios!A:F,4,0)/100</f>
        <v>-6.2447000000000003E-2</v>
      </c>
      <c r="J271" s="37">
        <f t="shared" si="18"/>
        <v>2.741274673152827E-6</v>
      </c>
      <c r="K271" s="8"/>
      <c r="L271" s="72">
        <f>LN(VLOOKUP((B271+12*$B$1)/12,YC!A:E,5,0)/VLOOKUP(B271/12,YC!A:E,5,0))</f>
        <v>-2.0586579241361102E-2</v>
      </c>
      <c r="M271" s="66">
        <f>EXP(-((1-EXP(-alpha*$B$1))/alpha*Intermediates!F271-(1-EXP(-alpha*$B$1))/alpha*(1-EXP(-alpha*$B$1))/alpha*Intermediates!J271+L271)/$B$1)-1</f>
        <v>0.10697408290800503</v>
      </c>
      <c r="N271" s="46">
        <f>EXP(-((1-EXP(-alpha*$B$1))/alpha*Intermediates!G271-(1-EXP(-alpha*$B$1))/alpha*(1-EXP(-alpha*$B$1))/alpha*Intermediates!J271+L271)/$B$1)-1</f>
        <v>-5.7067606519294212E-2</v>
      </c>
      <c r="O271" s="60">
        <f>VLOOKUP((A271+1)&amp;"_"&amp;B271,scenarios!A:Q,8,0)/100</f>
        <v>0</v>
      </c>
      <c r="P271" s="55">
        <f>VLOOKUP((A271+TT_Scen/2+1)&amp;"_"&amp;B271,scenarios!A:Q,8,0)/100</f>
        <v>0</v>
      </c>
      <c r="Q271" s="37">
        <f t="shared" si="19"/>
        <v>0.16404168942729924</v>
      </c>
    </row>
    <row r="272" spans="1:17" x14ac:dyDescent="0.25">
      <c r="A272" s="21">
        <f t="shared" si="16"/>
        <v>4</v>
      </c>
      <c r="B272" s="22">
        <v>263</v>
      </c>
      <c r="D272" s="66">
        <f>YC!F265</f>
        <v>0.15840819270000001</v>
      </c>
      <c r="E272" s="34">
        <f t="shared" si="17"/>
        <v>1.0241721600000031E-2</v>
      </c>
      <c r="F272" s="66">
        <f>E272+$B$2*$B$2/delta*Intermediates!J272-$B$2/delta*Intermediates!F272</f>
        <v>0.10414257363249942</v>
      </c>
      <c r="G272" s="46">
        <f>E272+$B$2*$B$2/delta*Intermediates!J272-$B$2/delta*Intermediates!G272</f>
        <v>-6.2305008045370577E-2</v>
      </c>
      <c r="H272" s="60">
        <f>VLOOKUP((A272+1)&amp;"_"&amp;B272,scenarios!A:F,4,0)/100</f>
        <v>0.10414</v>
      </c>
      <c r="I272" s="55">
        <f>VLOOKUP((A272+TT_Scen/2+1)&amp;"_"&amp;B272,scenarios!A:F,4,0)/100</f>
        <v>-6.2304999999999999E-2</v>
      </c>
      <c r="J272" s="37">
        <f t="shared" si="18"/>
        <v>2.581677869997745E-6</v>
      </c>
      <c r="K272" s="8"/>
      <c r="L272" s="72">
        <f>LN(VLOOKUP((B272+12*$B$1)/12,YC!A:E,5,0)/VLOOKUP(B272/12,YC!A:E,5,0))</f>
        <v>-2.0640284932750476E-2</v>
      </c>
      <c r="M272" s="66">
        <f>EXP(-((1-EXP(-alpha*$B$1))/alpha*Intermediates!F272-(1-EXP(-alpha*$B$1))/alpha*(1-EXP(-alpha*$B$1))/alpha*Intermediates!J272+L272)/$B$1)-1</f>
        <v>0.10697035816596578</v>
      </c>
      <c r="N272" s="46">
        <f>EXP(-((1-EXP(-alpha*$B$1))/alpha*Intermediates!G272-(1-EXP(-alpha*$B$1))/alpha*(1-EXP(-alpha*$B$1))/alpha*Intermediates!J272+L272)/$B$1)-1</f>
        <v>-5.6919472864428777E-2</v>
      </c>
      <c r="O272" s="60">
        <f>VLOOKUP((A272+1)&amp;"_"&amp;B272,scenarios!A:Q,8,0)/100</f>
        <v>0</v>
      </c>
      <c r="P272" s="55">
        <f>VLOOKUP((A272+TT_Scen/2+1)&amp;"_"&amp;B272,scenarios!A:Q,8,0)/100</f>
        <v>0</v>
      </c>
      <c r="Q272" s="37">
        <f t="shared" si="19"/>
        <v>0.16388983103039456</v>
      </c>
    </row>
    <row r="273" spans="1:17" x14ac:dyDescent="0.25">
      <c r="A273" s="21">
        <f t="shared" si="16"/>
        <v>4</v>
      </c>
      <c r="B273" s="22">
        <v>264</v>
      </c>
      <c r="D273" s="66">
        <f>YC!F266</f>
        <v>0.15926166950000001</v>
      </c>
      <c r="E273" s="34">
        <f t="shared" si="17"/>
        <v>1.0237297199999995E-2</v>
      </c>
      <c r="F273" s="66">
        <f>E273+$B$2*$B$2/delta*Intermediates!J273-$B$2/delta*Intermediates!F273</f>
        <v>0.10570183084960197</v>
      </c>
      <c r="G273" s="46">
        <f>E273+$B$2*$B$2/delta*Intermediates!J273-$B$2/delta*Intermediates!G273</f>
        <v>-6.3771973314676197E-2</v>
      </c>
      <c r="H273" s="60">
        <f>VLOOKUP((A273+1)&amp;"_"&amp;B273,scenarios!A:F,4,0)/100</f>
        <v>0.1057</v>
      </c>
      <c r="I273" s="55">
        <f>VLOOKUP((A273+TT_Scen/2+1)&amp;"_"&amp;B273,scenarios!A:F,4,0)/100</f>
        <v>-6.3771999999999995E-2</v>
      </c>
      <c r="J273" s="37">
        <f t="shared" si="18"/>
        <v>1.8575349257643481E-6</v>
      </c>
      <c r="K273" s="8"/>
      <c r="L273" s="72">
        <f>LN(VLOOKUP((B273+12*$B$1)/12,YC!A:E,5,0)/VLOOKUP(B273/12,YC!A:E,5,0))</f>
        <v>-2.0704933088799352E-2</v>
      </c>
      <c r="M273" s="66">
        <f>EXP(-((1-EXP(-alpha*$B$1))/alpha*Intermediates!F273-(1-EXP(-alpha*$B$1))/alpha*(1-EXP(-alpha*$B$1))/alpha*Intermediates!J273+L273)/$B$1)-1</f>
        <v>0.10867515373694281</v>
      </c>
      <c r="N273" s="46">
        <f>EXP(-((1-EXP(-alpha*$B$1))/alpha*Intermediates!G273-(1-EXP(-alpha*$B$1))/alpha*(1-EXP(-alpha*$B$1))/alpha*Intermediates!J273+L273)/$B$1)-1</f>
        <v>-5.8214674540849276E-2</v>
      </c>
      <c r="O273" s="60">
        <f>VLOOKUP((A273+1)&amp;"_"&amp;B273,scenarios!A:Q,8,0)/100</f>
        <v>0</v>
      </c>
      <c r="P273" s="55">
        <f>VLOOKUP((A273+TT_Scen/2+1)&amp;"_"&amp;B273,scenarios!A:Q,8,0)/100</f>
        <v>0</v>
      </c>
      <c r="Q273" s="37">
        <f t="shared" si="19"/>
        <v>0.16688982827779208</v>
      </c>
    </row>
    <row r="274" spans="1:17" x14ac:dyDescent="0.25">
      <c r="A274" s="21">
        <f t="shared" si="16"/>
        <v>4</v>
      </c>
      <c r="B274" s="22">
        <v>265</v>
      </c>
      <c r="D274" s="66">
        <f>YC!F267</f>
        <v>0.16011477760000001</v>
      </c>
      <c r="E274" s="34">
        <f t="shared" si="17"/>
        <v>1.0230803999999982E-2</v>
      </c>
      <c r="F274" s="66">
        <f>E274+$B$2*$B$2/delta*Intermediates!J274-$B$2/delta*Intermediates!F274</f>
        <v>0.10352186678095393</v>
      </c>
      <c r="G274" s="46">
        <f>E274+$B$2*$B$2/delta*Intermediates!J274-$B$2/delta*Intermediates!G274</f>
        <v>-6.1503953712371606E-2</v>
      </c>
      <c r="H274" s="60">
        <f>VLOOKUP((A274+1)&amp;"_"&amp;B274,scenarios!A:F,4,0)/100</f>
        <v>0.10352</v>
      </c>
      <c r="I274" s="55">
        <f>VLOOKUP((A274+TT_Scen/2+1)&amp;"_"&amp;B274,scenarios!A:F,4,0)/100</f>
        <v>-6.1504000000000003E-2</v>
      </c>
      <c r="J274" s="37">
        <f t="shared" si="18"/>
        <v>1.9130685823265381E-6</v>
      </c>
      <c r="K274" s="8"/>
      <c r="L274" s="72">
        <f>LN(VLOOKUP((B274+12*$B$1)/12,YC!A:E,5,0)/VLOOKUP(B274/12,YC!A:E,5,0))</f>
        <v>-2.0781825290095948E-2</v>
      </c>
      <c r="M274" s="66">
        <f>EXP(-((1-EXP(-alpha*$B$1))/alpha*Intermediates!F274-(1-EXP(-alpha*$B$1))/alpha*(1-EXP(-alpha*$B$1))/alpha*Intermediates!J274+L274)/$B$1)-1</f>
        <v>0.10640184395345287</v>
      </c>
      <c r="N274" s="46">
        <f>EXP(-((1-EXP(-alpha*$B$1))/alpha*Intermediates!G274-(1-EXP(-alpha*$B$1))/alpha*(1-EXP(-alpha*$B$1))/alpha*Intermediates!J274+L274)/$B$1)-1</f>
        <v>-5.6112843913378785E-2</v>
      </c>
      <c r="O274" s="60">
        <f>VLOOKUP((A274+1)&amp;"_"&amp;B274,scenarios!A:Q,8,0)/100</f>
        <v>0</v>
      </c>
      <c r="P274" s="55">
        <f>VLOOKUP((A274+TT_Scen/2+1)&amp;"_"&amp;B274,scenarios!A:Q,8,0)/100</f>
        <v>0</v>
      </c>
      <c r="Q274" s="37">
        <f t="shared" si="19"/>
        <v>0.16251468786683165</v>
      </c>
    </row>
    <row r="275" spans="1:17" x14ac:dyDescent="0.25">
      <c r="A275" s="21">
        <f t="shared" si="16"/>
        <v>4</v>
      </c>
      <c r="B275" s="22">
        <v>266</v>
      </c>
      <c r="D275" s="66">
        <f>YC!F268</f>
        <v>0.16096734460000001</v>
      </c>
      <c r="E275" s="34">
        <f t="shared" si="17"/>
        <v>1.0224866399999977E-2</v>
      </c>
      <c r="F275" s="66">
        <f>E275+$B$2*$B$2/delta*Intermediates!J275-$B$2/delta*Intermediates!F275</f>
        <v>0.10502120948424758</v>
      </c>
      <c r="G275" s="46">
        <f>E275+$B$2*$B$2/delta*Intermediates!J275-$B$2/delta*Intermediates!G275</f>
        <v>-6.2914229747114594E-2</v>
      </c>
      <c r="H275" s="60">
        <f>VLOOKUP((A275+1)&amp;"_"&amp;B275,scenarios!A:F,4,0)/100</f>
        <v>0.10502</v>
      </c>
      <c r="I275" s="55">
        <f>VLOOKUP((A275+TT_Scen/2+1)&amp;"_"&amp;B275,scenarios!A:F,4,0)/100</f>
        <v>-6.2913999999999998E-2</v>
      </c>
      <c r="J275" s="37">
        <f t="shared" si="18"/>
        <v>1.4392313621713893E-6</v>
      </c>
      <c r="K275" s="8"/>
      <c r="L275" s="72">
        <f>LN(VLOOKUP((B275+12*$B$1)/12,YC!A:E,5,0)/VLOOKUP(B275/12,YC!A:E,5,0))</f>
        <v>-2.086786750681725E-2</v>
      </c>
      <c r="M275" s="66">
        <f>EXP(-((1-EXP(-alpha*$B$1))/alpha*Intermediates!F275-(1-EXP(-alpha*$B$1))/alpha*(1-EXP(-alpha*$B$1))/alpha*Intermediates!J275+L275)/$B$1)-1</f>
        <v>0.10805530229190463</v>
      </c>
      <c r="N275" s="46">
        <f>EXP(-((1-EXP(-alpha*$B$1))/alpha*Intermediates!G275-(1-EXP(-alpha*$B$1))/alpha*(1-EXP(-alpha*$B$1))/alpha*Intermediates!J275+L275)/$B$1)-1</f>
        <v>-5.7346272313779867E-2</v>
      </c>
      <c r="O275" s="60">
        <f>VLOOKUP((A275+1)&amp;"_"&amp;B275,scenarios!A:Q,8,0)/100</f>
        <v>0</v>
      </c>
      <c r="P275" s="55">
        <f>VLOOKUP((A275+TT_Scen/2+1)&amp;"_"&amp;B275,scenarios!A:Q,8,0)/100</f>
        <v>0</v>
      </c>
      <c r="Q275" s="37">
        <f t="shared" si="19"/>
        <v>0.1654015746056845</v>
      </c>
    </row>
    <row r="276" spans="1:17" x14ac:dyDescent="0.25">
      <c r="A276" s="21">
        <f t="shared" si="16"/>
        <v>4</v>
      </c>
      <c r="B276" s="22">
        <v>267</v>
      </c>
      <c r="D276" s="66">
        <f>YC!F269</f>
        <v>0.1618194168</v>
      </c>
      <c r="E276" s="34">
        <f t="shared" si="17"/>
        <v>1.0219494000000107E-2</v>
      </c>
      <c r="F276" s="66">
        <f>E276+$B$2*$B$2/delta*Intermediates!J276-$B$2/delta*Intermediates!F276</f>
        <v>0.1091717608674157</v>
      </c>
      <c r="G276" s="46">
        <f>E276+$B$2*$B$2/delta*Intermediates!J276-$B$2/delta*Intermediates!G276</f>
        <v>-6.6974685363143285E-2</v>
      </c>
      <c r="H276" s="60">
        <f>VLOOKUP((A276+1)&amp;"_"&amp;B276,scenarios!A:F,4,0)/100</f>
        <v>0.10917</v>
      </c>
      <c r="I276" s="55">
        <f>VLOOKUP((A276+TT_Scen/2+1)&amp;"_"&amp;B276,scenarios!A:F,4,0)/100</f>
        <v>-6.6974999999999993E-2</v>
      </c>
      <c r="J276" s="37">
        <f t="shared" si="18"/>
        <v>2.0755042724057704E-6</v>
      </c>
      <c r="K276" s="8"/>
      <c r="L276" s="72">
        <f>LN(VLOOKUP((B276+12*$B$1)/12,YC!A:E,5,0)/VLOOKUP(B276/12,YC!A:E,5,0))</f>
        <v>-2.0958813931553417E-2</v>
      </c>
      <c r="M276" s="66">
        <f>EXP(-((1-EXP(-alpha*$B$1))/alpha*Intermediates!F276-(1-EXP(-alpha*$B$1))/alpha*(1-EXP(-alpha*$B$1))/alpha*Intermediates!J276+L276)/$B$1)-1</f>
        <v>0.11254914683892236</v>
      </c>
      <c r="N276" s="46">
        <f>EXP(-((1-EXP(-alpha*$B$1))/alpha*Intermediates!G276-(1-EXP(-alpha*$B$1))/alpha*(1-EXP(-alpha*$B$1))/alpha*Intermediates!J276+L276)/$B$1)-1</f>
        <v>-6.0974991016306435E-2</v>
      </c>
      <c r="O276" s="60">
        <f>VLOOKUP((A276+1)&amp;"_"&amp;B276,scenarios!A:Q,8,0)/100</f>
        <v>0</v>
      </c>
      <c r="P276" s="55">
        <f>VLOOKUP((A276+TT_Scen/2+1)&amp;"_"&amp;B276,scenarios!A:Q,8,0)/100</f>
        <v>0</v>
      </c>
      <c r="Q276" s="37">
        <f t="shared" si="19"/>
        <v>0.1735241378552288</v>
      </c>
    </row>
    <row r="277" spans="1:17" x14ac:dyDescent="0.25">
      <c r="A277" s="21">
        <f t="shared" si="16"/>
        <v>4</v>
      </c>
      <c r="B277" s="22">
        <v>268</v>
      </c>
      <c r="D277" s="66">
        <f>YC!F270</f>
        <v>0.16267104130000001</v>
      </c>
      <c r="E277" s="34">
        <f t="shared" si="17"/>
        <v>1.0214702399999998E-2</v>
      </c>
      <c r="F277" s="66">
        <f>E277+$B$2*$B$2/delta*Intermediates!J277-$B$2/delta*Intermediates!F277</f>
        <v>0.10485208846077337</v>
      </c>
      <c r="G277" s="46">
        <f>E277+$B$2*$B$2/delta*Intermediates!J277-$B$2/delta*Intermediates!G277</f>
        <v>-6.2563858112537701E-2</v>
      </c>
      <c r="H277" s="60">
        <f>VLOOKUP((A277+1)&amp;"_"&amp;B277,scenarios!A:F,4,0)/100</f>
        <v>0.10485</v>
      </c>
      <c r="I277" s="55">
        <f>VLOOKUP((A277+TT_Scen/2+1)&amp;"_"&amp;B277,scenarios!A:F,4,0)/100</f>
        <v>-6.2564000000000008E-2</v>
      </c>
      <c r="J277" s="37">
        <f t="shared" si="18"/>
        <v>2.2303482356822446E-6</v>
      </c>
      <c r="K277" s="8"/>
      <c r="L277" s="72">
        <f>LN(VLOOKUP((B277+12*$B$1)/12,YC!A:E,5,0)/VLOOKUP(B277/12,YC!A:E,5,0))</f>
        <v>-2.1050359336845667E-2</v>
      </c>
      <c r="M277" s="66">
        <f>EXP(-((1-EXP(-alpha*$B$1))/alpha*Intermediates!F277-(1-EXP(-alpha*$B$1))/alpha*(1-EXP(-alpha*$B$1))/alpha*Intermediates!J277+L277)/$B$1)-1</f>
        <v>0.10798960741001573</v>
      </c>
      <c r="N277" s="46">
        <f>EXP(-((1-EXP(-alpha*$B$1))/alpha*Intermediates!G277-(1-EXP(-alpha*$B$1))/alpha*(1-EXP(-alpha*$B$1))/alpha*Intermediates!J277+L277)/$B$1)-1</f>
        <v>-5.6930660354250984E-2</v>
      </c>
      <c r="O277" s="60">
        <f>VLOOKUP((A277+1)&amp;"_"&amp;B277,scenarios!A:Q,8,0)/100</f>
        <v>0</v>
      </c>
      <c r="P277" s="55">
        <f>VLOOKUP((A277+TT_Scen/2+1)&amp;"_"&amp;B277,scenarios!A:Q,8,0)/100</f>
        <v>0</v>
      </c>
      <c r="Q277" s="37">
        <f t="shared" si="19"/>
        <v>0.16492026776426671</v>
      </c>
    </row>
    <row r="278" spans="1:17" x14ac:dyDescent="0.25">
      <c r="A278" s="21">
        <f t="shared" si="16"/>
        <v>4</v>
      </c>
      <c r="B278" s="22">
        <v>269</v>
      </c>
      <c r="D278" s="66">
        <f>YC!F271</f>
        <v>0.16352226650000001</v>
      </c>
      <c r="E278" s="34">
        <f t="shared" si="17"/>
        <v>1.0210502399999877E-2</v>
      </c>
      <c r="F278" s="66">
        <f>E278+$B$2*$B$2/delta*Intermediates!J278-$B$2/delta*Intermediates!F278</f>
        <v>0.10787638359175807</v>
      </c>
      <c r="G278" s="46">
        <f>E278+$B$2*$B$2/delta*Intermediates!J278-$B$2/delta*Intermediates!G278</f>
        <v>-6.549591893007542E-2</v>
      </c>
      <c r="H278" s="60">
        <f>VLOOKUP((A278+1)&amp;"_"&amp;B278,scenarios!A:F,4,0)/100</f>
        <v>0.10788</v>
      </c>
      <c r="I278" s="55">
        <f>VLOOKUP((A278+TT_Scen/2+1)&amp;"_"&amp;B278,scenarios!A:F,4,0)/100</f>
        <v>-6.5495999999999999E-2</v>
      </c>
      <c r="J278" s="37">
        <f t="shared" si="18"/>
        <v>3.6974781665172207E-6</v>
      </c>
      <c r="K278" s="8"/>
      <c r="L278" s="72">
        <f>LN(VLOOKUP((B278+12*$B$1)/12,YC!A:E,5,0)/VLOOKUP(B278/12,YC!A:E,5,0))</f>
        <v>-2.1138139213163338E-2</v>
      </c>
      <c r="M278" s="66">
        <f>EXP(-((1-EXP(-alpha*$B$1))/alpha*Intermediates!F278-(1-EXP(-alpha*$B$1))/alpha*(1-EXP(-alpha*$B$1))/alpha*Intermediates!J278+L278)/$B$1)-1</f>
        <v>0.1112746654757768</v>
      </c>
      <c r="N278" s="46">
        <f>EXP(-((1-EXP(-alpha*$B$1))/alpha*Intermediates!G278-(1-EXP(-alpha*$B$1))/alpha*(1-EXP(-alpha*$B$1))/alpha*Intermediates!J278+L278)/$B$1)-1</f>
        <v>-5.954252730304932E-2</v>
      </c>
      <c r="O278" s="60">
        <f>VLOOKUP((A278+1)&amp;"_"&amp;B278,scenarios!A:Q,8,0)/100</f>
        <v>0</v>
      </c>
      <c r="P278" s="55">
        <f>VLOOKUP((A278+TT_Scen/2+1)&amp;"_"&amp;B278,scenarios!A:Q,8,0)/100</f>
        <v>0</v>
      </c>
      <c r="Q278" s="37">
        <f t="shared" si="19"/>
        <v>0.17081719277882612</v>
      </c>
    </row>
    <row r="279" spans="1:17" x14ac:dyDescent="0.25">
      <c r="A279" s="21">
        <f t="shared" si="16"/>
        <v>4</v>
      </c>
      <c r="B279" s="22">
        <v>270</v>
      </c>
      <c r="D279" s="66">
        <f>YC!F272</f>
        <v>0.1643731417</v>
      </c>
      <c r="E279" s="34">
        <f t="shared" si="17"/>
        <v>1.0206911999999901E-2</v>
      </c>
      <c r="F279" s="66">
        <f>E279+$B$2*$B$2/delta*Intermediates!J279-$B$2/delta*Intermediates!F279</f>
        <v>0.10625117044096068</v>
      </c>
      <c r="G279" s="46">
        <f>E279+$B$2*$B$2/delta*Intermediates!J279-$B$2/delta*Intermediates!G279</f>
        <v>-6.3777357189380671E-2</v>
      </c>
      <c r="H279" s="60">
        <f>VLOOKUP((A279+1)&amp;"_"&amp;B279,scenarios!A:F,4,0)/100</f>
        <v>0.10625</v>
      </c>
      <c r="I279" s="55">
        <f>VLOOKUP((A279+TT_Scen/2+1)&amp;"_"&amp;B279,scenarios!A:F,4,0)/100</f>
        <v>-6.3777E-2</v>
      </c>
      <c r="J279" s="37">
        <f t="shared" si="18"/>
        <v>1.5276303413497283E-6</v>
      </c>
      <c r="K279" s="8"/>
      <c r="L279" s="72">
        <f>LN(VLOOKUP((B279+12*$B$1)/12,YC!A:E,5,0)/VLOOKUP(B279/12,YC!A:E,5,0))</f>
        <v>-2.1217729019039136E-2</v>
      </c>
      <c r="M279" s="66">
        <f>EXP(-((1-EXP(-alpha*$B$1))/alpha*Intermediates!F279-(1-EXP(-alpha*$B$1))/alpha*(1-EXP(-alpha*$B$1))/alpha*Intermediates!J279+L279)/$B$1)-1</f>
        <v>0.1095867708839573</v>
      </c>
      <c r="N279" s="46">
        <f>EXP(-((1-EXP(-alpha*$B$1))/alpha*Intermediates!G279-(1-EXP(-alpha*$B$1))/alpha*(1-EXP(-alpha*$B$1))/alpha*Intermediates!J279+L279)/$B$1)-1</f>
        <v>-5.7943479828578837E-2</v>
      </c>
      <c r="O279" s="60">
        <f>VLOOKUP((A279+1)&amp;"_"&amp;B279,scenarios!A:Q,8,0)/100</f>
        <v>0</v>
      </c>
      <c r="P279" s="55">
        <f>VLOOKUP((A279+TT_Scen/2+1)&amp;"_"&amp;B279,scenarios!A:Q,8,0)/100</f>
        <v>0</v>
      </c>
      <c r="Q279" s="37">
        <f t="shared" si="19"/>
        <v>0.16753025071253613</v>
      </c>
    </row>
    <row r="280" spans="1:17" x14ac:dyDescent="0.25">
      <c r="A280" s="21">
        <f t="shared" si="16"/>
        <v>4</v>
      </c>
      <c r="B280" s="22">
        <v>271</v>
      </c>
      <c r="D280" s="66">
        <f>YC!F273</f>
        <v>0.16522371769999999</v>
      </c>
      <c r="E280" s="34">
        <f t="shared" si="17"/>
        <v>1.0203951600000094E-2</v>
      </c>
      <c r="F280" s="66">
        <f>E280+$B$2*$B$2/delta*Intermediates!J280-$B$2/delta*Intermediates!F280</f>
        <v>0.10416937711269188</v>
      </c>
      <c r="G280" s="46">
        <f>E280+$B$2*$B$2/delta*Intermediates!J280-$B$2/delta*Intermediates!G280</f>
        <v>-6.1601061373606852E-2</v>
      </c>
      <c r="H280" s="60">
        <f>VLOOKUP((A280+1)&amp;"_"&amp;B280,scenarios!A:F,4,0)/100</f>
        <v>0.10417</v>
      </c>
      <c r="I280" s="55">
        <f>VLOOKUP((A280+TT_Scen/2+1)&amp;"_"&amp;B280,scenarios!A:F,4,0)/100</f>
        <v>-6.1600999999999996E-2</v>
      </c>
      <c r="J280" s="37">
        <f t="shared" si="18"/>
        <v>6.8426091497791885E-7</v>
      </c>
      <c r="K280" s="8"/>
      <c r="L280" s="72">
        <f>LN(VLOOKUP((B280+12*$B$1)/12,YC!A:E,5,0)/VLOOKUP(B280/12,YC!A:E,5,0))</f>
        <v>-2.1284637705038679E-2</v>
      </c>
      <c r="M280" s="66">
        <f>EXP(-((1-EXP(-alpha*$B$1))/alpha*Intermediates!F280-(1-EXP(-alpha*$B$1))/alpha*(1-EXP(-alpha*$B$1))/alpha*Intermediates!J280+L280)/$B$1)-1</f>
        <v>0.10740689316668606</v>
      </c>
      <c r="N280" s="46">
        <f>EXP(-((1-EXP(-alpha*$B$1))/alpha*Intermediates!G280-(1-EXP(-alpha*$B$1))/alpha*(1-EXP(-alpha*$B$1))/alpha*Intermediates!J280+L280)/$B$1)-1</f>
        <v>-5.5932377347854612E-2</v>
      </c>
      <c r="O280" s="60">
        <f>VLOOKUP((A280+1)&amp;"_"&amp;B280,scenarios!A:Q,8,0)/100</f>
        <v>0</v>
      </c>
      <c r="P280" s="55">
        <f>VLOOKUP((A280+TT_Scen/2+1)&amp;"_"&amp;B280,scenarios!A:Q,8,0)/100</f>
        <v>0</v>
      </c>
      <c r="Q280" s="37">
        <f t="shared" si="19"/>
        <v>0.16333927051454067</v>
      </c>
    </row>
    <row r="281" spans="1:17" x14ac:dyDescent="0.25">
      <c r="A281" s="21">
        <f t="shared" si="16"/>
        <v>4</v>
      </c>
      <c r="B281" s="22">
        <v>272</v>
      </c>
      <c r="D281" s="66">
        <f>YC!F274</f>
        <v>0.166074047</v>
      </c>
      <c r="E281" s="34">
        <f t="shared" si="17"/>
        <v>1.020163680000008E-2</v>
      </c>
      <c r="F281" s="66">
        <f>E281+$B$2*$B$2/delta*Intermediates!J281-$B$2/delta*Intermediates!F281</f>
        <v>0.10548943918128001</v>
      </c>
      <c r="G281" s="46">
        <f>E281+$B$2*$B$2/delta*Intermediates!J281-$B$2/delta*Intermediates!G281</f>
        <v>-6.2825437021850089E-2</v>
      </c>
      <c r="H281" s="60">
        <f>VLOOKUP((A281+1)&amp;"_"&amp;B281,scenarios!A:F,4,0)/100</f>
        <v>0.10549</v>
      </c>
      <c r="I281" s="55">
        <f>VLOOKUP((A281+TT_Scen/2+1)&amp;"_"&amp;B281,scenarios!A:F,4,0)/100</f>
        <v>-6.2824999999999992E-2</v>
      </c>
      <c r="J281" s="37">
        <f t="shared" si="18"/>
        <v>9.9784057008833749E-7</v>
      </c>
      <c r="K281" s="8"/>
      <c r="L281" s="72">
        <f>LN(VLOOKUP((B281+12*$B$1)/12,YC!A:E,5,0)/VLOOKUP(B281/12,YC!A:E,5,0))</f>
        <v>-2.1334283945182071E-2</v>
      </c>
      <c r="M281" s="66">
        <f>EXP(-((1-EXP(-alpha*$B$1))/alpha*Intermediates!F281-(1-EXP(-alpha*$B$1))/alpha*(1-EXP(-alpha*$B$1))/alpha*Intermediates!J281+L281)/$B$1)-1</f>
        <v>0.10884636281133386</v>
      </c>
      <c r="N281" s="46">
        <f>EXP(-((1-EXP(-alpha*$B$1))/alpha*Intermediates!G281-(1-EXP(-alpha*$B$1))/alpha*(1-EXP(-alpha*$B$1))/alpha*Intermediates!J281+L281)/$B$1)-1</f>
        <v>-5.7017795641407854E-2</v>
      </c>
      <c r="O281" s="60">
        <f>VLOOKUP((A281+1)&amp;"_"&amp;B281,scenarios!A:Q,8,0)/100</f>
        <v>0</v>
      </c>
      <c r="P281" s="55">
        <f>VLOOKUP((A281+TT_Scen/2+1)&amp;"_"&amp;B281,scenarios!A:Q,8,0)/100</f>
        <v>0</v>
      </c>
      <c r="Q281" s="37">
        <f t="shared" si="19"/>
        <v>0.16586415845274172</v>
      </c>
    </row>
    <row r="282" spans="1:17" x14ac:dyDescent="0.25">
      <c r="A282" s="21">
        <f t="shared" si="16"/>
        <v>4</v>
      </c>
      <c r="B282" s="22">
        <v>273</v>
      </c>
      <c r="D282" s="66">
        <f>YC!F275</f>
        <v>0.16692418340000001</v>
      </c>
      <c r="E282" s="34">
        <f t="shared" si="17"/>
        <v>1.0199982000000052E-2</v>
      </c>
      <c r="F282" s="66">
        <f>E282+$B$2*$B$2/delta*Intermediates!J282-$B$2/delta*Intermediates!F282</f>
        <v>0.10470801214546301</v>
      </c>
      <c r="G282" s="46">
        <f>E282+$B$2*$B$2/delta*Intermediates!J282-$B$2/delta*Intermediates!G282</f>
        <v>-6.1947111983653436E-2</v>
      </c>
      <c r="H282" s="60">
        <f>VLOOKUP((A282+1)&amp;"_"&amp;B282,scenarios!A:F,4,0)/100</f>
        <v>0.10471</v>
      </c>
      <c r="I282" s="55">
        <f>VLOOKUP((A282+TT_Scen/2+1)&amp;"_"&amp;B282,scenarios!A:F,4,0)/100</f>
        <v>-6.1947000000000002E-2</v>
      </c>
      <c r="J282" s="37">
        <f t="shared" si="18"/>
        <v>2.0998381904252517E-6</v>
      </c>
      <c r="K282" s="8"/>
      <c r="L282" s="72">
        <f>LN(VLOOKUP((B282+12*$B$1)/12,YC!A:E,5,0)/VLOOKUP(B282/12,YC!A:E,5,0))</f>
        <v>-2.1362018638271817E-2</v>
      </c>
      <c r="M282" s="66">
        <f>EXP(-((1-EXP(-alpha*$B$1))/alpha*Intermediates!F282-(1-EXP(-alpha*$B$1))/alpha*(1-EXP(-alpha*$B$1))/alpha*Intermediates!J282+L282)/$B$1)-1</f>
        <v>0.10803101530657311</v>
      </c>
      <c r="N282" s="46">
        <f>EXP(-((1-EXP(-alpha*$B$1))/alpha*Intermediates!G282-(1-EXP(-alpha*$B$1))/alpha*(1-EXP(-alpha*$B$1))/alpha*Intermediates!J282+L282)/$B$1)-1</f>
        <v>-5.6204428884332525E-2</v>
      </c>
      <c r="O282" s="60">
        <f>VLOOKUP((A282+1)&amp;"_"&amp;B282,scenarios!A:Q,8,0)/100</f>
        <v>0</v>
      </c>
      <c r="P282" s="55">
        <f>VLOOKUP((A282+TT_Scen/2+1)&amp;"_"&amp;B282,scenarios!A:Q,8,0)/100</f>
        <v>0</v>
      </c>
      <c r="Q282" s="37">
        <f t="shared" si="19"/>
        <v>0.16423544419090563</v>
      </c>
    </row>
    <row r="283" spans="1:17" x14ac:dyDescent="0.25">
      <c r="A283" s="21">
        <f t="shared" si="16"/>
        <v>4</v>
      </c>
      <c r="B283" s="22">
        <v>274</v>
      </c>
      <c r="D283" s="66">
        <f>YC!F276</f>
        <v>0.16777418190000001</v>
      </c>
      <c r="E283" s="34">
        <f t="shared" si="17"/>
        <v>1.0199000399999769E-2</v>
      </c>
      <c r="F283" s="66">
        <f>E283+$B$2*$B$2/delta*Intermediates!J283-$B$2/delta*Intermediates!F283</f>
        <v>0.11008264729947526</v>
      </c>
      <c r="G283" s="46">
        <f>E283+$B$2*$B$2/delta*Intermediates!J283-$B$2/delta*Intermediates!G283</f>
        <v>-6.7223612290209386E-2</v>
      </c>
      <c r="H283" s="60">
        <f>VLOOKUP((A283+1)&amp;"_"&amp;B283,scenarios!A:F,4,0)/100</f>
        <v>0.11008</v>
      </c>
      <c r="I283" s="55">
        <f>VLOOKUP((A283+TT_Scen/2+1)&amp;"_"&amp;B283,scenarios!A:F,4,0)/100</f>
        <v>-6.7224000000000006E-2</v>
      </c>
      <c r="J283" s="37">
        <f t="shared" si="18"/>
        <v>3.0350092658781858E-6</v>
      </c>
      <c r="K283" s="8"/>
      <c r="L283" s="72">
        <f>LN(VLOOKUP((B283+12*$B$1)/12,YC!A:E,5,0)/VLOOKUP(B283/12,YC!A:E,5,0))</f>
        <v>-2.1363132445335532E-2</v>
      </c>
      <c r="M283" s="66">
        <f>EXP(-((1-EXP(-alpha*$B$1))/alpha*Intermediates!F283-(1-EXP(-alpha*$B$1))/alpha*(1-EXP(-alpha*$B$1))/alpha*Intermediates!J283+L283)/$B$1)-1</f>
        <v>0.11378169182535469</v>
      </c>
      <c r="N283" s="46">
        <f>EXP(-((1-EXP(-alpha*$B$1))/alpha*Intermediates!G283-(1-EXP(-alpha*$B$1))/alpha*(1-EXP(-alpha*$B$1))/alpha*Intermediates!J283+L283)/$B$1)-1</f>
        <v>-6.0983675941445381E-2</v>
      </c>
      <c r="O283" s="60">
        <f>VLOOKUP((A283+1)&amp;"_"&amp;B283,scenarios!A:Q,8,0)/100</f>
        <v>0</v>
      </c>
      <c r="P283" s="55">
        <f>VLOOKUP((A283+TT_Scen/2+1)&amp;"_"&amp;B283,scenarios!A:Q,8,0)/100</f>
        <v>0</v>
      </c>
      <c r="Q283" s="37">
        <f t="shared" si="19"/>
        <v>0.17476536776680007</v>
      </c>
    </row>
    <row r="284" spans="1:17" x14ac:dyDescent="0.25">
      <c r="A284" s="21">
        <f t="shared" si="16"/>
        <v>4</v>
      </c>
      <c r="B284" s="22">
        <v>275</v>
      </c>
      <c r="D284" s="66">
        <f>YC!F277</f>
        <v>0.16862409859999999</v>
      </c>
      <c r="E284" s="34">
        <f t="shared" si="17"/>
        <v>1.0198704000000225E-2</v>
      </c>
      <c r="F284" s="66">
        <f>E284+$B$2*$B$2/delta*Intermediates!J284-$B$2/delta*Intermediates!F284</f>
        <v>0.10693753857893608</v>
      </c>
      <c r="G284" s="46">
        <f>E284+$B$2*$B$2/delta*Intermediates!J284-$B$2/delta*Intermediates!G284</f>
        <v>-6.3979109000357456E-2</v>
      </c>
      <c r="H284" s="60">
        <f>VLOOKUP((A284+1)&amp;"_"&amp;B284,scenarios!A:F,4,0)/100</f>
        <v>0.10694000000000001</v>
      </c>
      <c r="I284" s="55">
        <f>VLOOKUP((A284+TT_Scen/2+1)&amp;"_"&amp;B284,scenarios!A:F,4,0)/100</f>
        <v>-6.3978999999999994E-2</v>
      </c>
      <c r="J284" s="37">
        <f t="shared" si="18"/>
        <v>2.5704214213911891E-6</v>
      </c>
      <c r="K284" s="8"/>
      <c r="L284" s="72">
        <f>LN(VLOOKUP((B284+12*$B$1)/12,YC!A:E,5,0)/VLOOKUP(B284/12,YC!A:E,5,0))</f>
        <v>-2.1332856189795465E-2</v>
      </c>
      <c r="M284" s="66">
        <f>EXP(-((1-EXP(-alpha*$B$1))/alpha*Intermediates!F284-(1-EXP(-alpha*$B$1))/alpha*(1-EXP(-alpha*$B$1))/alpha*Intermediates!J284+L284)/$B$1)-1</f>
        <v>0.11039948759745633</v>
      </c>
      <c r="N284" s="46">
        <f>EXP(-((1-EXP(-alpha*$B$1))/alpha*Intermediates!G284-(1-EXP(-alpha*$B$1))/alpha*(1-EXP(-alpha*$B$1))/alpha*Intermediates!J284+L284)/$B$1)-1</f>
        <v>-5.8059124654034844E-2</v>
      </c>
      <c r="O284" s="60">
        <f>VLOOKUP((A284+1)&amp;"_"&amp;B284,scenarios!A:Q,8,0)/100</f>
        <v>0</v>
      </c>
      <c r="P284" s="55">
        <f>VLOOKUP((A284+TT_Scen/2+1)&amp;"_"&amp;B284,scenarios!A:Q,8,0)/100</f>
        <v>0</v>
      </c>
      <c r="Q284" s="37">
        <f t="shared" si="19"/>
        <v>0.16845861225149117</v>
      </c>
    </row>
    <row r="285" spans="1:17" x14ac:dyDescent="0.25">
      <c r="A285" s="21">
        <f t="shared" si="16"/>
        <v>4</v>
      </c>
      <c r="B285" s="22">
        <v>276</v>
      </c>
      <c r="D285" s="66">
        <f>YC!F278</f>
        <v>0.16947399060000001</v>
      </c>
      <c r="E285" s="34">
        <f t="shared" si="17"/>
        <v>1.0200929999999886E-2</v>
      </c>
      <c r="F285" s="66">
        <f>E285+$B$2*$B$2/delta*Intermediates!J285-$B$2/delta*Intermediates!F285</f>
        <v>0.11096448740981366</v>
      </c>
      <c r="G285" s="46">
        <f>E285+$B$2*$B$2/delta*Intermediates!J285-$B$2/delta*Intermediates!G285</f>
        <v>-6.7901730249667697E-2</v>
      </c>
      <c r="H285" s="60">
        <f>VLOOKUP((A285+1)&amp;"_"&amp;B285,scenarios!A:F,4,0)/100</f>
        <v>0.11096</v>
      </c>
      <c r="I285" s="55">
        <f>VLOOKUP((A285+TT_Scen/2+1)&amp;"_"&amp;B285,scenarios!A:F,4,0)/100</f>
        <v>-6.790199999999999E-2</v>
      </c>
      <c r="J285" s="37">
        <f t="shared" si="18"/>
        <v>4.7571601459461821E-6</v>
      </c>
      <c r="K285" s="8"/>
      <c r="L285" s="72">
        <f>LN(VLOOKUP((B285+12*$B$1)/12,YC!A:E,5,0)/VLOOKUP(B285/12,YC!A:E,5,0))</f>
        <v>-2.1266359607466475E-2</v>
      </c>
      <c r="M285" s="66">
        <f>EXP(-((1-EXP(-alpha*$B$1))/alpha*Intermediates!F285-(1-EXP(-alpha*$B$1))/alpha*(1-EXP(-alpha*$B$1))/alpha*Intermediates!J285+L285)/$B$1)-1</f>
        <v>0.11467420233407166</v>
      </c>
      <c r="N285" s="46">
        <f>EXP(-((1-EXP(-alpha*$B$1))/alpha*Intermediates!G285-(1-EXP(-alpha*$B$1))/alpha*(1-EXP(-alpha*$B$1))/alpha*Intermediates!J285+L285)/$B$1)-1</f>
        <v>-6.1641393992353355E-2</v>
      </c>
      <c r="O285" s="60">
        <f>VLOOKUP((A285+1)&amp;"_"&amp;B285,scenarios!A:Q,8,0)/100</f>
        <v>0</v>
      </c>
      <c r="P285" s="55">
        <f>VLOOKUP((A285+TT_Scen/2+1)&amp;"_"&amp;B285,scenarios!A:Q,8,0)/100</f>
        <v>0</v>
      </c>
      <c r="Q285" s="37">
        <f t="shared" si="19"/>
        <v>0.17631559632642502</v>
      </c>
    </row>
    <row r="286" spans="1:17" x14ac:dyDescent="0.25">
      <c r="A286" s="21">
        <f t="shared" si="16"/>
        <v>4</v>
      </c>
      <c r="B286" s="22">
        <v>277</v>
      </c>
      <c r="D286" s="66">
        <f>YC!F279</f>
        <v>0.1703240681</v>
      </c>
      <c r="E286" s="34">
        <f t="shared" si="17"/>
        <v>1.0213041599999806E-2</v>
      </c>
      <c r="F286" s="66">
        <f>E286+$B$2*$B$2/delta*Intermediates!J286-$B$2/delta*Intermediates!F286</f>
        <v>0.10561778634230806</v>
      </c>
      <c r="G286" s="46">
        <f>E286+$B$2*$B$2/delta*Intermediates!J286-$B$2/delta*Intermediates!G286</f>
        <v>-6.2431043284424267E-2</v>
      </c>
      <c r="H286" s="60">
        <f>VLOOKUP((A286+1)&amp;"_"&amp;B286,scenarios!A:F,4,0)/100</f>
        <v>0.10561999999999999</v>
      </c>
      <c r="I286" s="55">
        <f>VLOOKUP((A286+TT_Scen/2+1)&amp;"_"&amp;B286,scenarios!A:F,4,0)/100</f>
        <v>-6.2431E-2</v>
      </c>
      <c r="J286" s="37">
        <f t="shared" si="18"/>
        <v>2.2569421161966474E-6</v>
      </c>
      <c r="K286" s="8"/>
      <c r="L286" s="72">
        <f>LN(VLOOKUP((B286+12*$B$1)/12,YC!A:E,5,0)/VLOOKUP(B286/12,YC!A:E,5,0))</f>
        <v>-2.1160085325709833E-2</v>
      </c>
      <c r="M286" s="66">
        <f>EXP(-((1-EXP(-alpha*$B$1))/alpha*Intermediates!F286-(1-EXP(-alpha*$B$1))/alpha*(1-EXP(-alpha*$B$1))/alpha*Intermediates!J286+L286)/$B$1)-1</f>
        <v>0.10888116054736607</v>
      </c>
      <c r="N286" s="46">
        <f>EXP(-((1-EXP(-alpha*$B$1))/alpha*Intermediates!G286-(1-EXP(-alpha*$B$1))/alpha*(1-EXP(-alpha*$B$1))/alpha*Intermediates!J286+L286)/$B$1)-1</f>
        <v>-5.6746658035422781E-2</v>
      </c>
      <c r="O286" s="60">
        <f>VLOOKUP((A286+1)&amp;"_"&amp;B286,scenarios!A:Q,8,0)/100</f>
        <v>0</v>
      </c>
      <c r="P286" s="55">
        <f>VLOOKUP((A286+TT_Scen/2+1)&amp;"_"&amp;B286,scenarios!A:Q,8,0)/100</f>
        <v>0</v>
      </c>
      <c r="Q286" s="37">
        <f t="shared" si="19"/>
        <v>0.16562781858278885</v>
      </c>
    </row>
    <row r="287" spans="1:17" x14ac:dyDescent="0.25">
      <c r="A287" s="21">
        <f t="shared" si="16"/>
        <v>4</v>
      </c>
      <c r="B287" s="22">
        <v>278</v>
      </c>
      <c r="D287" s="66">
        <f>YC!F280</f>
        <v>0.17117515489999999</v>
      </c>
      <c r="E287" s="34">
        <f t="shared" si="17"/>
        <v>1.023701520000031E-2</v>
      </c>
      <c r="F287" s="66">
        <f>E287+$B$2*$B$2/delta*Intermediates!J287-$B$2/delta*Intermediates!F287</f>
        <v>0.1059965106446191</v>
      </c>
      <c r="G287" s="46">
        <f>E287+$B$2*$B$2/delta*Intermediates!J287-$B$2/delta*Intermediates!G287</f>
        <v>-6.2662171655510301E-2</v>
      </c>
      <c r="H287" s="60">
        <f>VLOOKUP((A287+1)&amp;"_"&amp;B287,scenarios!A:F,4,0)/100</f>
        <v>0.106</v>
      </c>
      <c r="I287" s="55">
        <f>VLOOKUP((A287+TT_Scen/2+1)&amp;"_"&amp;B287,scenarios!A:F,4,0)/100</f>
        <v>-6.2662000000000009E-2</v>
      </c>
      <c r="J287" s="37">
        <f t="shared" si="18"/>
        <v>3.6610108911927508E-6</v>
      </c>
      <c r="K287" s="8"/>
      <c r="L287" s="72">
        <f>LN(VLOOKUP((B287+12*$B$1)/12,YC!A:E,5,0)/VLOOKUP(B287/12,YC!A:E,5,0))</f>
        <v>-2.101578082222557E-2</v>
      </c>
      <c r="M287" s="66">
        <f>EXP(-((1-EXP(-alpha*$B$1))/alpha*Intermediates!F287-(1-EXP(-alpha*$B$1))/alpha*(1-EXP(-alpha*$B$1))/alpha*Intermediates!J287+L287)/$B$1)-1</f>
        <v>0.1091811598439083</v>
      </c>
      <c r="N287" s="46">
        <f>EXP(-((1-EXP(-alpha*$B$1))/alpha*Intermediates!G287-(1-EXP(-alpha*$B$1))/alpha*(1-EXP(-alpha*$B$1))/alpha*Intermediates!J287+L287)/$B$1)-1</f>
        <v>-5.7045214503670838E-2</v>
      </c>
      <c r="O287" s="60">
        <f>VLOOKUP((A287+1)&amp;"_"&amp;B287,scenarios!A:Q,8,0)/100</f>
        <v>0</v>
      </c>
      <c r="P287" s="55">
        <f>VLOOKUP((A287+TT_Scen/2+1)&amp;"_"&amp;B287,scenarios!A:Q,8,0)/100</f>
        <v>0</v>
      </c>
      <c r="Q287" s="37">
        <f t="shared" si="19"/>
        <v>0.16622637434757914</v>
      </c>
    </row>
    <row r="288" spans="1:17" x14ac:dyDescent="0.25">
      <c r="A288" s="21">
        <f t="shared" si="16"/>
        <v>4</v>
      </c>
      <c r="B288" s="22">
        <v>279</v>
      </c>
      <c r="D288" s="66">
        <f>YC!F281</f>
        <v>0.17202823950000001</v>
      </c>
      <c r="E288" s="34">
        <f t="shared" si="17"/>
        <v>1.0273023599999709E-2</v>
      </c>
      <c r="F288" s="66">
        <f>E288+$B$2*$B$2/delta*Intermediates!J288-$B$2/delta*Intermediates!F288</f>
        <v>0.10506045412215691</v>
      </c>
      <c r="G288" s="46">
        <f>E288+$B$2*$B$2/delta*Intermediates!J288-$B$2/delta*Intermediates!G288</f>
        <v>-6.1554564637730541E-2</v>
      </c>
      <c r="H288" s="60">
        <f>VLOOKUP((A288+1)&amp;"_"&amp;B288,scenarios!A:F,4,0)/100</f>
        <v>0.10506</v>
      </c>
      <c r="I288" s="55">
        <f>VLOOKUP((A288+TT_Scen/2+1)&amp;"_"&amp;B288,scenarios!A:F,4,0)/100</f>
        <v>-6.1554999999999999E-2</v>
      </c>
      <c r="J288" s="37">
        <f t="shared" si="18"/>
        <v>8.8948442636405112E-7</v>
      </c>
      <c r="K288" s="8"/>
      <c r="L288" s="72">
        <f>LN(VLOOKUP((B288+12*$B$1)/12,YC!A:E,5,0)/VLOOKUP(B288/12,YC!A:E,5,0))</f>
        <v>-2.0836562080153703E-2</v>
      </c>
      <c r="M288" s="66">
        <f>EXP(-((1-EXP(-alpha*$B$1))/alpha*Intermediates!F288-(1-EXP(-alpha*$B$1))/alpha*(1-EXP(-alpha*$B$1))/alpha*Intermediates!J288+L288)/$B$1)-1</f>
        <v>0.10804570046488449</v>
      </c>
      <c r="N288" s="46">
        <f>EXP(-((1-EXP(-alpha*$B$1))/alpha*Intermediates!G288-(1-EXP(-alpha*$B$1))/alpha*(1-EXP(-alpha*$B$1))/alpha*Intermediates!J288+L288)/$B$1)-1</f>
        <v>-5.6155481754099235E-2</v>
      </c>
      <c r="O288" s="60">
        <f>VLOOKUP((A288+1)&amp;"_"&amp;B288,scenarios!A:Q,8,0)/100</f>
        <v>0</v>
      </c>
      <c r="P288" s="55">
        <f>VLOOKUP((A288+TT_Scen/2+1)&amp;"_"&amp;B288,scenarios!A:Q,8,0)/100</f>
        <v>0</v>
      </c>
      <c r="Q288" s="37">
        <f t="shared" si="19"/>
        <v>0.16420118221898372</v>
      </c>
    </row>
    <row r="289" spans="1:17" x14ac:dyDescent="0.25">
      <c r="A289" s="21">
        <f t="shared" si="16"/>
        <v>4</v>
      </c>
      <c r="B289" s="22">
        <v>280</v>
      </c>
      <c r="D289" s="66">
        <f>YC!F282</f>
        <v>0.17288432479999999</v>
      </c>
      <c r="E289" s="34">
        <f t="shared" si="17"/>
        <v>1.032123840000021E-2</v>
      </c>
      <c r="F289" s="66">
        <f>E289+$B$2*$B$2/delta*Intermediates!J289-$B$2/delta*Intermediates!F289</f>
        <v>0.10033208689356157</v>
      </c>
      <c r="G289" s="46">
        <f>E289+$B$2*$B$2/delta*Intermediates!J289-$B$2/delta*Intermediates!G289</f>
        <v>-5.6630350205927472E-2</v>
      </c>
      <c r="H289" s="60">
        <f>VLOOKUP((A289+1)&amp;"_"&amp;B289,scenarios!A:F,4,0)/100</f>
        <v>0.10032999999999999</v>
      </c>
      <c r="I289" s="55">
        <f>VLOOKUP((A289+TT_Scen/2+1)&amp;"_"&amp;B289,scenarios!A:F,4,0)/100</f>
        <v>-5.663E-2</v>
      </c>
      <c r="J289" s="37">
        <f t="shared" si="18"/>
        <v>2.4370994890568487E-6</v>
      </c>
      <c r="K289" s="8"/>
      <c r="L289" s="72">
        <f>LN(VLOOKUP((B289+12*$B$1)/12,YC!A:E,5,0)/VLOOKUP(B289/12,YC!A:E,5,0))</f>
        <v>-2.0625589893779953E-2</v>
      </c>
      <c r="M289" s="66">
        <f>EXP(-((1-EXP(-alpha*$B$1))/alpha*Intermediates!F289-(1-EXP(-alpha*$B$1))/alpha*(1-EXP(-alpha*$B$1))/alpha*Intermediates!J289+L289)/$B$1)-1</f>
        <v>0.10284733433426729</v>
      </c>
      <c r="N289" s="46">
        <f>EXP(-((1-EXP(-alpha*$B$1))/alpha*Intermediates!G289-(1-EXP(-alpha*$B$1))/alpha*(1-EXP(-alpha*$B$1))/alpha*Intermediates!J289+L289)/$B$1)-1</f>
        <v>-5.1813724110293613E-2</v>
      </c>
      <c r="O289" s="60">
        <f>VLOOKUP((A289+1)&amp;"_"&amp;B289,scenarios!A:Q,8,0)/100</f>
        <v>0</v>
      </c>
      <c r="P289" s="55">
        <f>VLOOKUP((A289+TT_Scen/2+1)&amp;"_"&amp;B289,scenarios!A:Q,8,0)/100</f>
        <v>0</v>
      </c>
      <c r="Q289" s="37">
        <f t="shared" si="19"/>
        <v>0.15466105844456091</v>
      </c>
    </row>
    <row r="290" spans="1:17" x14ac:dyDescent="0.25">
      <c r="A290" s="21">
        <f t="shared" si="16"/>
        <v>4</v>
      </c>
      <c r="B290" s="22">
        <v>281</v>
      </c>
      <c r="D290" s="66">
        <f>YC!F283</f>
        <v>0.17374442800000001</v>
      </c>
      <c r="E290" s="34">
        <f t="shared" si="17"/>
        <v>1.0381829999999925E-2</v>
      </c>
      <c r="F290" s="66">
        <f>E290+$B$2*$B$2/delta*Intermediates!J290-$B$2/delta*Intermediates!F290</f>
        <v>0.10002382113527843</v>
      </c>
      <c r="G290" s="46">
        <f>E290+$B$2*$B$2/delta*Intermediates!J290-$B$2/delta*Intermediates!G290</f>
        <v>-5.6101600779680794E-2</v>
      </c>
      <c r="H290" s="60">
        <f>VLOOKUP((A290+1)&amp;"_"&amp;B290,scenarios!A:F,4,0)/100</f>
        <v>0.10002000000000001</v>
      </c>
      <c r="I290" s="55">
        <f>VLOOKUP((A290+TT_Scen/2+1)&amp;"_"&amp;B290,scenarios!A:F,4,0)/100</f>
        <v>-5.6101999999999999E-2</v>
      </c>
      <c r="J290" s="37">
        <f t="shared" si="18"/>
        <v>4.220355597620018E-6</v>
      </c>
      <c r="K290" s="8"/>
      <c r="L290" s="72">
        <f>LN(VLOOKUP((B290+12*$B$1)/12,YC!A:E,5,0)/VLOOKUP(B290/12,YC!A:E,5,0))</f>
        <v>-2.0386069768444034E-2</v>
      </c>
      <c r="M290" s="66">
        <f>EXP(-((1-EXP(-alpha*$B$1))/alpha*Intermediates!F290-(1-EXP(-alpha*$B$1))/alpha*(1-EXP(-alpha*$B$1))/alpha*Intermediates!J290+L290)/$B$1)-1</f>
        <v>0.10232503368334367</v>
      </c>
      <c r="N290" s="46">
        <f>EXP(-((1-EXP(-alpha*$B$1))/alpha*Intermediates!G290-(1-EXP(-alpha*$B$1))/alpha*(1-EXP(-alpha*$B$1))/alpha*Intermediates!J290+L290)/$B$1)-1</f>
        <v>-5.1498830201596069E-2</v>
      </c>
      <c r="O290" s="60">
        <f>VLOOKUP((A290+1)&amp;"_"&amp;B290,scenarios!A:Q,8,0)/100</f>
        <v>0</v>
      </c>
      <c r="P290" s="55">
        <f>VLOOKUP((A290+TT_Scen/2+1)&amp;"_"&amp;B290,scenarios!A:Q,8,0)/100</f>
        <v>0</v>
      </c>
      <c r="Q290" s="37">
        <f t="shared" si="19"/>
        <v>0.15382386388493974</v>
      </c>
    </row>
    <row r="291" spans="1:17" x14ac:dyDescent="0.25">
      <c r="A291" s="21">
        <f t="shared" si="16"/>
        <v>4</v>
      </c>
      <c r="B291" s="22">
        <v>282</v>
      </c>
      <c r="D291" s="66">
        <f>YC!F284</f>
        <v>0.1746095805</v>
      </c>
      <c r="E291" s="34">
        <f t="shared" si="17"/>
        <v>1.0454997600000016E-2</v>
      </c>
      <c r="F291" s="66">
        <f>E291+$B$2*$B$2/delta*Intermediates!J291-$B$2/delta*Intermediates!F291</f>
        <v>0.10032930875455513</v>
      </c>
      <c r="G291" s="46">
        <f>E291+$B$2*$B$2/delta*Intermediates!J291-$B$2/delta*Intermediates!G291</f>
        <v>-5.6161570896396965E-2</v>
      </c>
      <c r="H291" s="60">
        <f>VLOOKUP((A291+1)&amp;"_"&amp;B291,scenarios!A:F,4,0)/100</f>
        <v>0.10032999999999999</v>
      </c>
      <c r="I291" s="55">
        <f>VLOOKUP((A291+TT_Scen/2+1)&amp;"_"&amp;B291,scenarios!A:F,4,0)/100</f>
        <v>-5.6162000000000004E-2</v>
      </c>
      <c r="J291" s="37">
        <f t="shared" si="18"/>
        <v>1.1203490478950417E-6</v>
      </c>
      <c r="K291" s="8"/>
      <c r="L291" s="72">
        <f>LN(VLOOKUP((B291+12*$B$1)/12,YC!A:E,5,0)/VLOOKUP(B291/12,YC!A:E,5,0))</f>
        <v>-2.012125208155045E-2</v>
      </c>
      <c r="M291" s="66">
        <f>EXP(-((1-EXP(-alpha*$B$1))/alpha*Intermediates!F291-(1-EXP(-alpha*$B$1))/alpha*(1-EXP(-alpha*$B$1))/alpha*Intermediates!J291+L291)/$B$1)-1</f>
        <v>0.1024268502219956</v>
      </c>
      <c r="N291" s="46">
        <f>EXP(-((1-EXP(-alpha*$B$1))/alpha*Intermediates!G291-(1-EXP(-alpha*$B$1))/alpha*(1-EXP(-alpha*$B$1))/alpha*Intermediates!J291+L291)/$B$1)-1</f>
        <v>-5.1744883376220185E-2</v>
      </c>
      <c r="O291" s="60">
        <f>VLOOKUP((A291+1)&amp;"_"&amp;B291,scenarios!A:Q,8,0)/100</f>
        <v>0</v>
      </c>
      <c r="P291" s="55">
        <f>VLOOKUP((A291+TT_Scen/2+1)&amp;"_"&amp;B291,scenarios!A:Q,8,0)/100</f>
        <v>0</v>
      </c>
      <c r="Q291" s="37">
        <f t="shared" si="19"/>
        <v>0.15417173359821579</v>
      </c>
    </row>
    <row r="292" spans="1:17" x14ac:dyDescent="0.25">
      <c r="A292" s="21">
        <f t="shared" si="16"/>
        <v>4</v>
      </c>
      <c r="B292" s="22">
        <v>283</v>
      </c>
      <c r="D292" s="66">
        <f>YC!F285</f>
        <v>0.1754808303</v>
      </c>
      <c r="E292" s="34">
        <f t="shared" si="17"/>
        <v>1.0541025600000031E-2</v>
      </c>
      <c r="F292" s="66">
        <f>E292+$B$2*$B$2/delta*Intermediates!J292-$B$2/delta*Intermediates!F292</f>
        <v>9.8927371886834287E-2</v>
      </c>
      <c r="G292" s="46">
        <f>E292+$B$2*$B$2/delta*Intermediates!J292-$B$2/delta*Intermediates!G292</f>
        <v>-5.4488514908817585E-2</v>
      </c>
      <c r="H292" s="60">
        <f>VLOOKUP((A292+1)&amp;"_"&amp;B292,scenarios!A:F,4,0)/100</f>
        <v>9.8927000000000001E-2</v>
      </c>
      <c r="I292" s="55">
        <f>VLOOKUP((A292+TT_Scen/2+1)&amp;"_"&amp;B292,scenarios!A:F,4,0)/100</f>
        <v>-5.4489000000000003E-2</v>
      </c>
      <c r="J292" s="37">
        <f t="shared" si="18"/>
        <v>8.5697801670281404E-7</v>
      </c>
      <c r="K292" s="8"/>
      <c r="L292" s="72">
        <f>LN(VLOOKUP((B292+12*$B$1)/12,YC!A:E,5,0)/VLOOKUP(B292/12,YC!A:E,5,0))</f>
        <v>-1.9834432694727198E-2</v>
      </c>
      <c r="M292" s="66">
        <f>EXP(-((1-EXP(-alpha*$B$1))/alpha*Intermediates!F292-(1-EXP(-alpha*$B$1))/alpha*(1-EXP(-alpha*$B$1))/alpha*Intermediates!J292+L292)/$B$1)-1</f>
        <v>0.10069225045293728</v>
      </c>
      <c r="N292" s="46">
        <f>EXP(-((1-EXP(-alpha*$B$1))/alpha*Intermediates!G292-(1-EXP(-alpha*$B$1))/alpha*(1-EXP(-alpha*$B$1))/alpha*Intermediates!J292+L292)/$B$1)-1</f>
        <v>-5.0430203352734515E-2</v>
      </c>
      <c r="O292" s="60">
        <f>VLOOKUP((A292+1)&amp;"_"&amp;B292,scenarios!A:Q,8,0)/100</f>
        <v>0</v>
      </c>
      <c r="P292" s="55">
        <f>VLOOKUP((A292+TT_Scen/2+1)&amp;"_"&amp;B292,scenarios!A:Q,8,0)/100</f>
        <v>0</v>
      </c>
      <c r="Q292" s="37">
        <f t="shared" si="19"/>
        <v>0.1511224538056718</v>
      </c>
    </row>
    <row r="293" spans="1:17" x14ac:dyDescent="0.25">
      <c r="A293" s="21">
        <f t="shared" si="16"/>
        <v>4</v>
      </c>
      <c r="B293" s="22">
        <v>284</v>
      </c>
      <c r="D293" s="66">
        <f>YC!F286</f>
        <v>0.1763592491</v>
      </c>
      <c r="E293" s="34">
        <f t="shared" si="17"/>
        <v>1.0640117999999865E-2</v>
      </c>
      <c r="F293" s="66">
        <f>E293+$B$2*$B$2/delta*Intermediates!J293-$B$2/delta*Intermediates!F293</f>
        <v>0.10137739580167249</v>
      </c>
      <c r="G293" s="46">
        <f>E293+$B$2*$B$2/delta*Intermediates!J293-$B$2/delta*Intermediates!G293</f>
        <v>-5.6641411091039956E-2</v>
      </c>
      <c r="H293" s="60">
        <f>VLOOKUP((A293+1)&amp;"_"&amp;B293,scenarios!A:F,4,0)/100</f>
        <v>0.10138</v>
      </c>
      <c r="I293" s="55">
        <f>VLOOKUP((A293+TT_Scen/2+1)&amp;"_"&amp;B293,scenarios!A:F,4,0)/100</f>
        <v>-5.6641000000000004E-2</v>
      </c>
      <c r="J293" s="37">
        <f t="shared" si="18"/>
        <v>3.0152893674625925E-6</v>
      </c>
      <c r="K293" s="8"/>
      <c r="L293" s="72">
        <f>LN(VLOOKUP((B293+12*$B$1)/12,YC!A:E,5,0)/VLOOKUP(B293/12,YC!A:E,5,0))</f>
        <v>-1.95289555131406E-2</v>
      </c>
      <c r="M293" s="66">
        <f>EXP(-((1-EXP(-alpha*$B$1))/alpha*Intermediates!F293-(1-EXP(-alpha*$B$1))/alpha*(1-EXP(-alpha*$B$1))/alpha*Intermediates!J293+L293)/$B$1)-1</f>
        <v>0.10301881101457755</v>
      </c>
      <c r="N293" s="46">
        <f>EXP(-((1-EXP(-alpha*$B$1))/alpha*Intermediates!G293-(1-EXP(-alpha*$B$1))/alpha*(1-EXP(-alpha*$B$1))/alpha*Intermediates!J293+L293)/$B$1)-1</f>
        <v>-5.2630177277254053E-2</v>
      </c>
      <c r="O293" s="60">
        <f>VLOOKUP((A293+1)&amp;"_"&amp;B293,scenarios!A:Q,8,0)/100</f>
        <v>0</v>
      </c>
      <c r="P293" s="55">
        <f>VLOOKUP((A293+TT_Scen/2+1)&amp;"_"&amp;B293,scenarios!A:Q,8,0)/100</f>
        <v>0</v>
      </c>
      <c r="Q293" s="37">
        <f t="shared" si="19"/>
        <v>0.1556489882918316</v>
      </c>
    </row>
    <row r="294" spans="1:17" x14ac:dyDescent="0.25">
      <c r="A294" s="21">
        <f t="shared" si="16"/>
        <v>4</v>
      </c>
      <c r="B294" s="22">
        <v>285</v>
      </c>
      <c r="D294" s="66">
        <f>YC!F287</f>
        <v>0.17724592559999999</v>
      </c>
      <c r="E294" s="34">
        <f t="shared" si="17"/>
        <v>1.0752444000000194E-2</v>
      </c>
      <c r="F294" s="66">
        <f>E294+$B$2*$B$2/delta*Intermediates!J294-$B$2/delta*Intermediates!F294</f>
        <v>9.453035079101571E-2</v>
      </c>
      <c r="G294" s="46">
        <f>E294+$B$2*$B$2/delta*Intermediates!J294-$B$2/delta*Intermediates!G294</f>
        <v>-4.9470892326896332E-2</v>
      </c>
      <c r="H294" s="60">
        <f>VLOOKUP((A294+1)&amp;"_"&amp;B294,scenarios!A:F,4,0)/100</f>
        <v>9.4529999999999989E-2</v>
      </c>
      <c r="I294" s="55">
        <f>VLOOKUP((A294+TT_Scen/2+1)&amp;"_"&amp;B294,scenarios!A:F,4,0)/100</f>
        <v>-4.9471000000000001E-2</v>
      </c>
      <c r="J294" s="37">
        <f t="shared" si="18"/>
        <v>4.5846411939054477E-7</v>
      </c>
      <c r="K294" s="8"/>
      <c r="L294" s="72">
        <f>LN(VLOOKUP((B294+12*$B$1)/12,YC!A:E,5,0)/VLOOKUP(B294/12,YC!A:E,5,0))</f>
        <v>-1.9208209819594473E-2</v>
      </c>
      <c r="M294" s="66">
        <f>EXP(-((1-EXP(-alpha*$B$1))/alpha*Intermediates!F294-(1-EXP(-alpha*$B$1))/alpha*(1-EXP(-alpha*$B$1))/alpha*Intermediates!J294+L294)/$B$1)-1</f>
        <v>9.5479426688716673E-2</v>
      </c>
      <c r="N294" s="46">
        <f>EXP(-((1-EXP(-alpha*$B$1))/alpha*Intermediates!G294-(1-EXP(-alpha*$B$1))/alpha*(1-EXP(-alpha*$B$1))/alpha*Intermediates!J294+L294)/$B$1)-1</f>
        <v>-4.632320309777116E-2</v>
      </c>
      <c r="O294" s="60">
        <f>VLOOKUP((A294+1)&amp;"_"&amp;B294,scenarios!A:Q,8,0)/100</f>
        <v>0</v>
      </c>
      <c r="P294" s="55">
        <f>VLOOKUP((A294+TT_Scen/2+1)&amp;"_"&amp;B294,scenarios!A:Q,8,0)/100</f>
        <v>0</v>
      </c>
      <c r="Q294" s="37">
        <f t="shared" si="19"/>
        <v>0.14180262978648783</v>
      </c>
    </row>
    <row r="295" spans="1:17" x14ac:dyDescent="0.25">
      <c r="A295" s="21">
        <f t="shared" si="16"/>
        <v>4</v>
      </c>
      <c r="B295" s="22">
        <v>286</v>
      </c>
      <c r="D295" s="66">
        <f>YC!F288</f>
        <v>0.17814196260000001</v>
      </c>
      <c r="E295" s="34">
        <f t="shared" si="17"/>
        <v>1.0878181200000059E-2</v>
      </c>
      <c r="F295" s="66">
        <f>E295+$B$2*$B$2/delta*Intermediates!J295-$B$2/delta*Intermediates!F295</f>
        <v>9.6830936539977763E-2</v>
      </c>
      <c r="G295" s="46">
        <f>E295+$B$2*$B$2/delta*Intermediates!J295-$B$2/delta*Intermediates!G295</f>
        <v>-5.1421304080841168E-2</v>
      </c>
      <c r="H295" s="60">
        <f>VLOOKUP((A295+1)&amp;"_"&amp;B295,scenarios!A:F,4,0)/100</f>
        <v>9.6831E-2</v>
      </c>
      <c r="I295" s="55">
        <f>VLOOKUP((A295+TT_Scen/2+1)&amp;"_"&amp;B295,scenarios!A:F,4,0)/100</f>
        <v>-5.1421000000000001E-2</v>
      </c>
      <c r="J295" s="37">
        <f t="shared" si="18"/>
        <v>3.6754086340379244E-7</v>
      </c>
      <c r="K295" s="8"/>
      <c r="L295" s="72">
        <f>LN(VLOOKUP((B295+12*$B$1)/12,YC!A:E,5,0)/VLOOKUP(B295/12,YC!A:E,5,0))</f>
        <v>-1.887563019715818E-2</v>
      </c>
      <c r="M295" s="66">
        <f>EXP(-((1-EXP(-alpha*$B$1))/alpha*Intermediates!F295-(1-EXP(-alpha*$B$1))/alpha*(1-EXP(-alpha*$B$1))/alpha*Intermediates!J295+L295)/$B$1)-1</f>
        <v>9.759401173493254E-2</v>
      </c>
      <c r="N295" s="46">
        <f>EXP(-((1-EXP(-alpha*$B$1))/alpha*Intermediates!G295-(1-EXP(-alpha*$B$1))/alpha*(1-EXP(-alpha*$B$1))/alpha*Intermediates!J295+L295)/$B$1)-1</f>
        <v>-4.8384531686676113E-2</v>
      </c>
      <c r="O295" s="60">
        <f>VLOOKUP((A295+1)&amp;"_"&amp;B295,scenarios!A:Q,8,0)/100</f>
        <v>0</v>
      </c>
      <c r="P295" s="55">
        <f>VLOOKUP((A295+TT_Scen/2+1)&amp;"_"&amp;B295,scenarios!A:Q,8,0)/100</f>
        <v>0</v>
      </c>
      <c r="Q295" s="37">
        <f t="shared" si="19"/>
        <v>0.14597854342160865</v>
      </c>
    </row>
    <row r="296" spans="1:17" x14ac:dyDescent="0.25">
      <c r="A296" s="21">
        <f t="shared" si="16"/>
        <v>4</v>
      </c>
      <c r="B296" s="22">
        <v>287</v>
      </c>
      <c r="D296" s="66">
        <f>YC!F289</f>
        <v>0.17904847770000001</v>
      </c>
      <c r="E296" s="34">
        <f t="shared" si="17"/>
        <v>1.1017498799999803E-2</v>
      </c>
      <c r="F296" s="66">
        <f>E296+$B$2*$B$2/delta*Intermediates!J296-$B$2/delta*Intermediates!F296</f>
        <v>9.7203368267609586E-2</v>
      </c>
      <c r="G296" s="46">
        <f>E296+$B$2*$B$2/delta*Intermediates!J296-$B$2/delta*Intermediates!G296</f>
        <v>-5.1416524138817796E-2</v>
      </c>
      <c r="H296" s="60">
        <f>VLOOKUP((A296+1)&amp;"_"&amp;B296,scenarios!A:F,4,0)/100</f>
        <v>9.7202999999999998E-2</v>
      </c>
      <c r="I296" s="55">
        <f>VLOOKUP((A296+TT_Scen/2+1)&amp;"_"&amp;B296,scenarios!A:F,4,0)/100</f>
        <v>-5.1417000000000004E-2</v>
      </c>
      <c r="J296" s="37">
        <f t="shared" si="18"/>
        <v>8.4412879179651679E-7</v>
      </c>
      <c r="K296" s="8"/>
      <c r="L296" s="72">
        <f>LN(VLOOKUP((B296+12*$B$1)/12,YC!A:E,5,0)/VLOOKUP(B296/12,YC!A:E,5,0))</f>
        <v>-1.8534695947306969E-2</v>
      </c>
      <c r="M296" s="66">
        <f>EXP(-((1-EXP(-alpha*$B$1))/alpha*Intermediates!F296-(1-EXP(-alpha*$B$1))/alpha*(1-EXP(-alpha*$B$1))/alpha*Intermediates!J296+L296)/$B$1)-1</f>
        <v>9.7654414215980312E-2</v>
      </c>
      <c r="N296" s="46">
        <f>EXP(-((1-EXP(-alpha*$B$1))/alpha*Intermediates!G296-(1-EXP(-alpha*$B$1))/alpha*(1-EXP(-alpha*$B$1))/alpha*Intermediates!J296+L296)/$B$1)-1</f>
        <v>-4.8668916738848544E-2</v>
      </c>
      <c r="O296" s="60">
        <f>VLOOKUP((A296+1)&amp;"_"&amp;B296,scenarios!A:Q,8,0)/100</f>
        <v>0</v>
      </c>
      <c r="P296" s="55">
        <f>VLOOKUP((A296+TT_Scen/2+1)&amp;"_"&amp;B296,scenarios!A:Q,8,0)/100</f>
        <v>0</v>
      </c>
      <c r="Q296" s="37">
        <f t="shared" si="19"/>
        <v>0.14632333095482886</v>
      </c>
    </row>
    <row r="297" spans="1:17" x14ac:dyDescent="0.25">
      <c r="A297" s="21">
        <f t="shared" si="16"/>
        <v>4</v>
      </c>
      <c r="B297" s="22">
        <v>288</v>
      </c>
      <c r="D297" s="66">
        <f>YC!F290</f>
        <v>0.1799666026</v>
      </c>
      <c r="E297" s="34">
        <f t="shared" si="17"/>
        <v>1.1160003600000135E-2</v>
      </c>
      <c r="F297" s="66">
        <f>E297+$B$2*$B$2/delta*Intermediates!J297-$B$2/delta*Intermediates!F297</f>
        <v>0.10013045560858155</v>
      </c>
      <c r="G297" s="46">
        <f>E297+$B$2*$B$2/delta*Intermediates!J297-$B$2/delta*Intermediates!G297</f>
        <v>-5.3960149490045024E-2</v>
      </c>
      <c r="H297" s="60">
        <f>VLOOKUP((A297+1)&amp;"_"&amp;B297,scenarios!A:F,4,0)/100</f>
        <v>0.10013</v>
      </c>
      <c r="I297" s="55">
        <f>VLOOKUP((A297+TT_Scen/2+1)&amp;"_"&amp;B297,scenarios!A:F,4,0)/100</f>
        <v>-5.3960000000000001E-2</v>
      </c>
      <c r="J297" s="37">
        <f t="shared" si="18"/>
        <v>6.0509862657986968E-7</v>
      </c>
      <c r="K297" s="8"/>
      <c r="L297" s="72">
        <f>LN(VLOOKUP((B297+12*$B$1)/12,YC!A:E,5,0)/VLOOKUP(B297/12,YC!A:E,5,0))</f>
        <v>-1.8188931672574186E-2</v>
      </c>
      <c r="M297" s="66">
        <f>EXP(-((1-EXP(-alpha*$B$1))/alpha*Intermediates!F297-(1-EXP(-alpha*$B$1))/alpha*(1-EXP(-alpha*$B$1))/alpha*Intermediates!J297+L297)/$B$1)-1</f>
        <v>0.10041163900070638</v>
      </c>
      <c r="N297" s="46">
        <f>EXP(-((1-EXP(-alpha*$B$1))/alpha*Intermediates!G297-(1-EXP(-alpha*$B$1))/alpha*(1-EXP(-alpha*$B$1))/alpha*Intermediates!J297+L297)/$B$1)-1</f>
        <v>-5.1288691255563124E-2</v>
      </c>
      <c r="O297" s="60">
        <f>VLOOKUP((A297+1)&amp;"_"&amp;B297,scenarios!A:Q,8,0)/100</f>
        <v>0</v>
      </c>
      <c r="P297" s="55">
        <f>VLOOKUP((A297+TT_Scen/2+1)&amp;"_"&amp;B297,scenarios!A:Q,8,0)/100</f>
        <v>0</v>
      </c>
      <c r="Q297" s="37">
        <f t="shared" si="19"/>
        <v>0.1517003302562695</v>
      </c>
    </row>
    <row r="298" spans="1:17" x14ac:dyDescent="0.25">
      <c r="A298" s="21">
        <f t="shared" si="16"/>
        <v>4</v>
      </c>
      <c r="B298" s="22">
        <v>289</v>
      </c>
      <c r="D298" s="66">
        <f>YC!F291</f>
        <v>0.18089660290000001</v>
      </c>
      <c r="E298" s="34">
        <f t="shared" si="17"/>
        <v>1.1263310399999948E-2</v>
      </c>
      <c r="F298" s="66">
        <f>E298+$B$2*$B$2/delta*Intermediates!J298-$B$2/delta*Intermediates!F298</f>
        <v>0.10155780745138623</v>
      </c>
      <c r="G298" s="46">
        <f>E298+$B$2*$B$2/delta*Intermediates!J298-$B$2/delta*Intermediates!G298</f>
        <v>-5.5082560365325932E-2</v>
      </c>
      <c r="H298" s="60">
        <f>VLOOKUP((A298+1)&amp;"_"&amp;B298,scenarios!A:F,4,0)/100</f>
        <v>0.10156000000000001</v>
      </c>
      <c r="I298" s="55">
        <f>VLOOKUP((A298+TT_Scen/2+1)&amp;"_"&amp;B298,scenarios!A:F,4,0)/100</f>
        <v>-5.5083E-2</v>
      </c>
      <c r="J298" s="37">
        <f t="shared" si="18"/>
        <v>2.6321832878456464E-6</v>
      </c>
      <c r="K298" s="8"/>
      <c r="L298" s="72">
        <f>LN(VLOOKUP((B298+12*$B$1)/12,YC!A:E,5,0)/VLOOKUP(B298/12,YC!A:E,5,0))</f>
        <v>-1.7841805244743315E-2</v>
      </c>
      <c r="M298" s="66">
        <f>EXP(-((1-EXP(-alpha*$B$1))/alpha*Intermediates!F298-(1-EXP(-alpha*$B$1))/alpha*(1-EXP(-alpha*$B$1))/alpha*Intermediates!J298+L298)/$B$1)-1</f>
        <v>0.10162507392114351</v>
      </c>
      <c r="N298" s="46">
        <f>EXP(-((1-EXP(-alpha*$B$1))/alpha*Intermediates!G298-(1-EXP(-alpha*$B$1))/alpha*(1-EXP(-alpha*$B$1))/alpha*Intermediates!J298+L298)/$B$1)-1</f>
        <v>-5.2570882348379921E-2</v>
      </c>
      <c r="O298" s="60">
        <f>VLOOKUP((A298+1)&amp;"_"&amp;B298,scenarios!A:Q,8,0)/100</f>
        <v>0</v>
      </c>
      <c r="P298" s="55">
        <f>VLOOKUP((A298+TT_Scen/2+1)&amp;"_"&amp;B298,scenarios!A:Q,8,0)/100</f>
        <v>0</v>
      </c>
      <c r="Q298" s="37">
        <f t="shared" si="19"/>
        <v>0.15419595626952343</v>
      </c>
    </row>
    <row r="299" spans="1:17" x14ac:dyDescent="0.25">
      <c r="A299" s="21">
        <f t="shared" si="16"/>
        <v>4</v>
      </c>
      <c r="B299" s="22">
        <v>290</v>
      </c>
      <c r="D299" s="66">
        <f>YC!F292</f>
        <v>0.1818352121</v>
      </c>
      <c r="E299" s="34">
        <f t="shared" si="17"/>
        <v>1.1316223199999809E-2</v>
      </c>
      <c r="F299" s="66">
        <f>E299+$B$2*$B$2/delta*Intermediates!J299-$B$2/delta*Intermediates!F299</f>
        <v>0.10159857601859749</v>
      </c>
      <c r="G299" s="46">
        <f>E299+$B$2*$B$2/delta*Intermediates!J299-$B$2/delta*Intermediates!G299</f>
        <v>-5.4919301917401013E-2</v>
      </c>
      <c r="H299" s="60">
        <f>VLOOKUP((A299+1)&amp;"_"&amp;B299,scenarios!A:F,4,0)/100</f>
        <v>0.1016</v>
      </c>
      <c r="I299" s="55">
        <f>VLOOKUP((A299+TT_Scen/2+1)&amp;"_"&amp;B299,scenarios!A:F,4,0)/100</f>
        <v>-5.4919000000000003E-2</v>
      </c>
      <c r="J299" s="37">
        <f t="shared" si="18"/>
        <v>1.7258988035118161E-6</v>
      </c>
      <c r="K299" s="8"/>
      <c r="L299" s="72">
        <f>LN(VLOOKUP((B299+12*$B$1)/12,YC!A:E,5,0)/VLOOKUP(B299/12,YC!A:E,5,0))</f>
        <v>-1.7496423655259052E-2</v>
      </c>
      <c r="M299" s="66">
        <f>EXP(-((1-EXP(-alpha*$B$1))/alpha*Intermediates!F299-(1-EXP(-alpha*$B$1))/alpha*(1-EXP(-alpha*$B$1))/alpha*Intermediates!J299+L299)/$B$1)-1</f>
        <v>0.10142315066752072</v>
      </c>
      <c r="N299" s="46">
        <f>EXP(-((1-EXP(-alpha*$B$1))/alpha*Intermediates!G299-(1-EXP(-alpha*$B$1))/alpha*(1-EXP(-alpha*$B$1))/alpha*Intermediates!J299+L299)/$B$1)-1</f>
        <v>-5.2632840224512867E-2</v>
      </c>
      <c r="O299" s="60">
        <f>VLOOKUP((A299+1)&amp;"_"&amp;B299,scenarios!A:Q,8,0)/100</f>
        <v>0</v>
      </c>
      <c r="P299" s="55">
        <f>VLOOKUP((A299+TT_Scen/2+1)&amp;"_"&amp;B299,scenarios!A:Q,8,0)/100</f>
        <v>0</v>
      </c>
      <c r="Q299" s="37">
        <f t="shared" si="19"/>
        <v>0.15405599089203359</v>
      </c>
    </row>
    <row r="300" spans="1:17" x14ac:dyDescent="0.25">
      <c r="A300" s="21">
        <f t="shared" si="16"/>
        <v>4</v>
      </c>
      <c r="B300" s="22">
        <v>291</v>
      </c>
      <c r="D300" s="66">
        <f>YC!F293</f>
        <v>0.18277823069999999</v>
      </c>
      <c r="E300" s="34">
        <f t="shared" si="17"/>
        <v>1.1318040000000251E-2</v>
      </c>
      <c r="F300" s="66">
        <f>E300+$B$2*$B$2/delta*Intermediates!J300-$B$2/delta*Intermediates!F300</f>
        <v>9.7568949864022772E-2</v>
      </c>
      <c r="G300" s="46">
        <f>E300+$B$2*$B$2/delta*Intermediates!J300-$B$2/delta*Intermediates!G300</f>
        <v>-5.0787967618204151E-2</v>
      </c>
      <c r="H300" s="60">
        <f>VLOOKUP((A300+1)&amp;"_"&amp;B300,scenarios!A:F,4,0)/100</f>
        <v>9.7569000000000003E-2</v>
      </c>
      <c r="I300" s="55">
        <f>VLOOKUP((A300+TT_Scen/2+1)&amp;"_"&amp;B300,scenarios!A:F,4,0)/100</f>
        <v>-5.0788E-2</v>
      </c>
      <c r="J300" s="37">
        <f t="shared" si="18"/>
        <v>8.2517773079826551E-8</v>
      </c>
      <c r="K300" s="8"/>
      <c r="L300" s="72">
        <f>LN(VLOOKUP((B300+12*$B$1)/12,YC!A:E,5,0)/VLOOKUP(B300/12,YC!A:E,5,0))</f>
        <v>-1.7155835084549369E-2</v>
      </c>
      <c r="M300" s="66">
        <f>EXP(-((1-EXP(-alpha*$B$1))/alpha*Intermediates!F300-(1-EXP(-alpha*$B$1))/alpha*(1-EXP(-alpha*$B$1))/alpha*Intermediates!J300+L300)/$B$1)-1</f>
        <v>9.697130433814527E-2</v>
      </c>
      <c r="N300" s="46">
        <f>EXP(-((1-EXP(-alpha*$B$1))/alpha*Intermediates!G300-(1-EXP(-alpha*$B$1))/alpha*(1-EXP(-alpha*$B$1))/alpha*Intermediates!J300+L300)/$B$1)-1</f>
        <v>-4.9020252035459677E-2</v>
      </c>
      <c r="O300" s="60">
        <f>VLOOKUP((A300+1)&amp;"_"&amp;B300,scenarios!A:Q,8,0)/100</f>
        <v>0</v>
      </c>
      <c r="P300" s="55">
        <f>VLOOKUP((A300+TT_Scen/2+1)&amp;"_"&amp;B300,scenarios!A:Q,8,0)/100</f>
        <v>0</v>
      </c>
      <c r="Q300" s="37">
        <f t="shared" si="19"/>
        <v>0.14599155637360495</v>
      </c>
    </row>
    <row r="301" spans="1:17" x14ac:dyDescent="0.25">
      <c r="A301" s="21">
        <f t="shared" si="16"/>
        <v>4</v>
      </c>
      <c r="B301" s="22">
        <v>292</v>
      </c>
      <c r="D301" s="66">
        <f>YC!F294</f>
        <v>0.18372140070000001</v>
      </c>
      <c r="E301" s="34">
        <f t="shared" si="17"/>
        <v>1.1268058799999814E-2</v>
      </c>
      <c r="F301" s="66">
        <f>E301+$B$2*$B$2/delta*Intermediates!J301-$B$2/delta*Intermediates!F301</f>
        <v>9.8079478403063705E-2</v>
      </c>
      <c r="G301" s="46">
        <f>E301+$B$2*$B$2/delta*Intermediates!J301-$B$2/delta*Intermediates!G301</f>
        <v>-5.1300511789326542E-2</v>
      </c>
      <c r="H301" s="60">
        <f>VLOOKUP((A301+1)&amp;"_"&amp;B301,scenarios!A:F,4,0)/100</f>
        <v>9.8079E-2</v>
      </c>
      <c r="I301" s="55">
        <f>VLOOKUP((A301+TT_Scen/2+1)&amp;"_"&amp;B301,scenarios!A:F,4,0)/100</f>
        <v>-5.1300999999999999E-2</v>
      </c>
      <c r="J301" s="37">
        <f t="shared" si="18"/>
        <v>9.6661373716333543E-7</v>
      </c>
      <c r="K301" s="8"/>
      <c r="L301" s="72">
        <f>LN(VLOOKUP((B301+12*$B$1)/12,YC!A:E,5,0)/VLOOKUP(B301/12,YC!A:E,5,0))</f>
        <v>-1.6823130438438881E-2</v>
      </c>
      <c r="M301" s="66">
        <f>EXP(-((1-EXP(-alpha*$B$1))/alpha*Intermediates!F301-(1-EXP(-alpha*$B$1))/alpha*(1-EXP(-alpha*$B$1))/alpha*Intermediates!J301+L301)/$B$1)-1</f>
        <v>9.7381951305903325E-2</v>
      </c>
      <c r="N301" s="46">
        <f>EXP(-((1-EXP(-alpha*$B$1))/alpha*Intermediates!G301-(1-EXP(-alpha*$B$1))/alpha*(1-EXP(-alpha*$B$1))/alpha*Intermediates!J301+L301)/$B$1)-1</f>
        <v>-4.9600726988054067E-2</v>
      </c>
      <c r="O301" s="60">
        <f>VLOOKUP((A301+1)&amp;"_"&amp;B301,scenarios!A:Q,8,0)/100</f>
        <v>0</v>
      </c>
      <c r="P301" s="55">
        <f>VLOOKUP((A301+TT_Scen/2+1)&amp;"_"&amp;B301,scenarios!A:Q,8,0)/100</f>
        <v>0</v>
      </c>
      <c r="Q301" s="37">
        <f t="shared" si="19"/>
        <v>0.14698267829395739</v>
      </c>
    </row>
    <row r="302" spans="1:17" x14ac:dyDescent="0.25">
      <c r="A302" s="21">
        <f t="shared" si="16"/>
        <v>4</v>
      </c>
      <c r="B302" s="22">
        <v>293</v>
      </c>
      <c r="D302" s="66">
        <f>YC!F295</f>
        <v>0.18466040559999999</v>
      </c>
      <c r="E302" s="34">
        <f t="shared" si="17"/>
        <v>1.1165581199999997E-2</v>
      </c>
      <c r="F302" s="66">
        <f>E302+$B$2*$B$2/delta*Intermediates!J302-$B$2/delta*Intermediates!F302</f>
        <v>9.7978472557126536E-2</v>
      </c>
      <c r="G302" s="46">
        <f>E302+$B$2*$B$2/delta*Intermediates!J302-$B$2/delta*Intermediates!G302</f>
        <v>-5.1306643046516005E-2</v>
      </c>
      <c r="H302" s="60">
        <f>VLOOKUP((A302+1)&amp;"_"&amp;B302,scenarios!A:F,4,0)/100</f>
        <v>9.797800000000001E-2</v>
      </c>
      <c r="I302" s="55">
        <f>VLOOKUP((A302+TT_Scen/2+1)&amp;"_"&amp;B302,scenarios!A:F,4,0)/100</f>
        <v>-5.1306999999999998E-2</v>
      </c>
      <c r="J302" s="37">
        <f t="shared" si="18"/>
        <v>8.2951061051994568E-7</v>
      </c>
      <c r="K302" s="8"/>
      <c r="L302" s="72">
        <f>LN(VLOOKUP((B302+12*$B$1)/12,YC!A:E,5,0)/VLOOKUP(B302/12,YC!A:E,5,0))</f>
        <v>-1.6501442441340407E-2</v>
      </c>
      <c r="M302" s="66">
        <f>EXP(-((1-EXP(-alpha*$B$1))/alpha*Intermediates!F302-(1-EXP(-alpha*$B$1))/alpha*(1-EXP(-alpha*$B$1))/alpha*Intermediates!J302+L302)/$B$1)-1</f>
        <v>9.7208162191566583E-2</v>
      </c>
      <c r="N302" s="46">
        <f>EXP(-((1-EXP(-alpha*$B$1))/alpha*Intermediates!G302-(1-EXP(-alpha*$B$1))/alpha*(1-EXP(-alpha*$B$1))/alpha*Intermediates!J302+L302)/$B$1)-1</f>
        <v>-4.9664447891380248E-2</v>
      </c>
      <c r="O302" s="60">
        <f>VLOOKUP((A302+1)&amp;"_"&amp;B302,scenarios!A:Q,8,0)/100</f>
        <v>0</v>
      </c>
      <c r="P302" s="55">
        <f>VLOOKUP((A302+TT_Scen/2+1)&amp;"_"&amp;B302,scenarios!A:Q,8,0)/100</f>
        <v>0</v>
      </c>
      <c r="Q302" s="37">
        <f t="shared" si="19"/>
        <v>0.14687261008294683</v>
      </c>
    </row>
    <row r="303" spans="1:17" x14ac:dyDescent="0.25">
      <c r="A303" s="21">
        <f t="shared" si="16"/>
        <v>4</v>
      </c>
      <c r="B303" s="22">
        <v>294</v>
      </c>
      <c r="D303" s="66">
        <f>YC!F296</f>
        <v>0.18559087069999999</v>
      </c>
      <c r="E303" s="34">
        <f t="shared" si="17"/>
        <v>1.1009816399999983E-2</v>
      </c>
      <c r="F303" s="66">
        <f>E303+$B$2*$B$2/delta*Intermediates!J303-$B$2/delta*Intermediates!F303</f>
        <v>9.9486036194760485E-2</v>
      </c>
      <c r="G303" s="46">
        <f>E303+$B$2*$B$2/delta*Intermediates!J303-$B$2/delta*Intermediates!G303</f>
        <v>-5.3028047740924122E-2</v>
      </c>
      <c r="H303" s="60">
        <f>VLOOKUP((A303+1)&amp;"_"&amp;B303,scenarios!A:F,4,0)/100</f>
        <v>9.9486000000000005E-2</v>
      </c>
      <c r="I303" s="55">
        <f>VLOOKUP((A303+TT_Scen/2+1)&amp;"_"&amp;B303,scenarios!A:F,4,0)/100</f>
        <v>-5.3028000000000006E-2</v>
      </c>
      <c r="J303" s="37">
        <f t="shared" si="18"/>
        <v>8.3935684597191695E-8</v>
      </c>
      <c r="K303" s="8"/>
      <c r="L303" s="72">
        <f>LN(VLOOKUP((B303+12*$B$1)/12,YC!A:E,5,0)/VLOOKUP(B303/12,YC!A:E,5,0))</f>
        <v>-1.6193947235735886E-2</v>
      </c>
      <c r="M303" s="66">
        <f>EXP(-((1-EXP(-alpha*$B$1))/alpha*Intermediates!F303-(1-EXP(-alpha*$B$1))/alpha*(1-EXP(-alpha*$B$1))/alpha*Intermediates!J303+L303)/$B$1)-1</f>
        <v>9.8798612556510568E-2</v>
      </c>
      <c r="N303" s="46">
        <f>EXP(-((1-EXP(-alpha*$B$1))/alpha*Intermediates!G303-(1-EXP(-alpha*$B$1))/alpha*(1-EXP(-alpha*$B$1))/alpha*Intermediates!J303+L303)/$B$1)-1</f>
        <v>-5.1240570549090481E-2</v>
      </c>
      <c r="O303" s="60">
        <f>VLOOKUP((A303+1)&amp;"_"&amp;B303,scenarios!A:Q,8,0)/100</f>
        <v>0</v>
      </c>
      <c r="P303" s="55">
        <f>VLOOKUP((A303+TT_Scen/2+1)&amp;"_"&amp;B303,scenarios!A:Q,8,0)/100</f>
        <v>0</v>
      </c>
      <c r="Q303" s="37">
        <f t="shared" si="19"/>
        <v>0.15003918310560105</v>
      </c>
    </row>
    <row r="304" spans="1:17" x14ac:dyDescent="0.25">
      <c r="A304" s="21">
        <f t="shared" si="16"/>
        <v>4</v>
      </c>
      <c r="B304" s="22">
        <v>295</v>
      </c>
      <c r="D304" s="66">
        <f>YC!F297</f>
        <v>0.18650835539999999</v>
      </c>
      <c r="E304" s="34">
        <f t="shared" si="17"/>
        <v>1.0799706000000131E-2</v>
      </c>
      <c r="F304" s="66">
        <f>E304+$B$2*$B$2/delta*Intermediates!J304-$B$2/delta*Intermediates!F304</f>
        <v>0.10006641746655259</v>
      </c>
      <c r="G304" s="46">
        <f>E304+$B$2*$B$2/delta*Intermediates!J304-$B$2/delta*Intermediates!G304</f>
        <v>-5.3931091694091125E-2</v>
      </c>
      <c r="H304" s="60">
        <f>VLOOKUP((A304+1)&amp;"_"&amp;B304,scenarios!A:F,4,0)/100</f>
        <v>0.10006999999999999</v>
      </c>
      <c r="I304" s="55">
        <f>VLOOKUP((A304+TT_Scen/2+1)&amp;"_"&amp;B304,scenarios!A:F,4,0)/100</f>
        <v>-5.3930999999999993E-2</v>
      </c>
      <c r="J304" s="37">
        <f t="shared" si="18"/>
        <v>3.6742275385318046E-6</v>
      </c>
      <c r="K304" s="8"/>
      <c r="L304" s="72">
        <f>LN(VLOOKUP((B304+12*$B$1)/12,YC!A:E,5,0)/VLOOKUP(B304/12,YC!A:E,5,0))</f>
        <v>-1.5903869746768641E-2</v>
      </c>
      <c r="M304" s="66">
        <f>EXP(-((1-EXP(-alpha*$B$1))/alpha*Intermediates!F304-(1-EXP(-alpha*$B$1))/alpha*(1-EXP(-alpha*$B$1))/alpha*Intermediates!J304+L304)/$B$1)-1</f>
        <v>9.9476737061041431E-2</v>
      </c>
      <c r="N304" s="46">
        <f>EXP(-((1-EXP(-alpha*$B$1))/alpha*Intermediates!G304-(1-EXP(-alpha*$B$1))/alpha*(1-EXP(-alpha*$B$1))/alpha*Intermediates!J304+L304)/$B$1)-1</f>
        <v>-5.2009755872411301E-2</v>
      </c>
      <c r="O304" s="60">
        <f>VLOOKUP((A304+1)&amp;"_"&amp;B304,scenarios!A:Q,8,0)/100</f>
        <v>0</v>
      </c>
      <c r="P304" s="55">
        <f>VLOOKUP((A304+TT_Scen/2+1)&amp;"_"&amp;B304,scenarios!A:Q,8,0)/100</f>
        <v>0</v>
      </c>
      <c r="Q304" s="37">
        <f t="shared" si="19"/>
        <v>0.15148649293345273</v>
      </c>
    </row>
    <row r="305" spans="1:17" x14ac:dyDescent="0.25">
      <c r="A305" s="21">
        <f t="shared" si="16"/>
        <v>4</v>
      </c>
      <c r="B305" s="22">
        <v>296</v>
      </c>
      <c r="D305" s="66">
        <f>YC!F298</f>
        <v>0.1874083309</v>
      </c>
      <c r="E305" s="34">
        <f t="shared" si="17"/>
        <v>1.0534453200000127E-2</v>
      </c>
      <c r="F305" s="66">
        <f>E305+$B$2*$B$2/delta*Intermediates!J305-$B$2/delta*Intermediates!F305</f>
        <v>0.10016411236496965</v>
      </c>
      <c r="G305" s="46">
        <f>E305+$B$2*$B$2/delta*Intermediates!J305-$B$2/delta*Intermediates!G305</f>
        <v>-5.4461865357888446E-2</v>
      </c>
      <c r="H305" s="60">
        <f>VLOOKUP((A305+1)&amp;"_"&amp;B305,scenarios!A:F,4,0)/100</f>
        <v>0.10016</v>
      </c>
      <c r="I305" s="55">
        <f>VLOOKUP((A305+TT_Scen/2+1)&amp;"_"&amp;B305,scenarios!A:F,4,0)/100</f>
        <v>-5.4462000000000003E-2</v>
      </c>
      <c r="J305" s="37">
        <f t="shared" si="18"/>
        <v>4.2470070812095084E-6</v>
      </c>
      <c r="K305" s="8"/>
      <c r="L305" s="72">
        <f>LN(VLOOKUP((B305+12*$B$1)/12,YC!A:E,5,0)/VLOOKUP(B305/12,YC!A:E,5,0))</f>
        <v>-1.563450444224608E-2</v>
      </c>
      <c r="M305" s="66">
        <f>EXP(-((1-EXP(-alpha*$B$1))/alpha*Intermediates!F305-(1-EXP(-alpha*$B$1))/alpha*(1-EXP(-alpha*$B$1))/alpha*Intermediates!J305+L305)/$B$1)-1</f>
        <v>9.9713958526261193E-2</v>
      </c>
      <c r="N305" s="46">
        <f>EXP(-((1-EXP(-alpha*$B$1))/alpha*Intermediates!G305-(1-EXP(-alpha*$B$1))/alpha*(1-EXP(-alpha*$B$1))/alpha*Intermediates!J305+L305)/$B$1)-1</f>
        <v>-5.2378697752464398E-2</v>
      </c>
      <c r="O305" s="60">
        <f>VLOOKUP((A305+1)&amp;"_"&amp;B305,scenarios!A:Q,8,0)/100</f>
        <v>0</v>
      </c>
      <c r="P305" s="55">
        <f>VLOOKUP((A305+TT_Scen/2+1)&amp;"_"&amp;B305,scenarios!A:Q,8,0)/100</f>
        <v>0</v>
      </c>
      <c r="Q305" s="37">
        <f t="shared" si="19"/>
        <v>0.15209265627872559</v>
      </c>
    </row>
    <row r="306" spans="1:17" x14ac:dyDescent="0.25">
      <c r="A306" s="21">
        <f t="shared" si="16"/>
        <v>4</v>
      </c>
      <c r="B306" s="22">
        <v>297</v>
      </c>
      <c r="D306" s="66">
        <f>YC!F299</f>
        <v>0.18828620200000001</v>
      </c>
      <c r="E306" s="34">
        <f t="shared" si="17"/>
        <v>1.0213348799999911E-2</v>
      </c>
      <c r="F306" s="66">
        <f>E306+$B$2*$B$2/delta*Intermediates!J306-$B$2/delta*Intermediates!F306</f>
        <v>0.10393317727925909</v>
      </c>
      <c r="G306" s="46">
        <f>E306+$B$2*$B$2/delta*Intermediates!J306-$B$2/delta*Intermediates!G306</f>
        <v>-5.8775844369513525E-2</v>
      </c>
      <c r="H306" s="60">
        <f>VLOOKUP((A306+1)&amp;"_"&amp;B306,scenarios!A:F,4,0)/100</f>
        <v>0.10393000000000001</v>
      </c>
      <c r="I306" s="55">
        <f>VLOOKUP((A306+TT_Scen/2+1)&amp;"_"&amp;B306,scenarios!A:F,4,0)/100</f>
        <v>-5.8776000000000002E-2</v>
      </c>
      <c r="J306" s="37">
        <f t="shared" si="18"/>
        <v>3.3329097455583878E-6</v>
      </c>
      <c r="K306" s="8"/>
      <c r="L306" s="72">
        <f>LN(VLOOKUP((B306+12*$B$1)/12,YC!A:E,5,0)/VLOOKUP(B306/12,YC!A:E,5,0))</f>
        <v>-1.5389196477925608E-2</v>
      </c>
      <c r="M306" s="66">
        <f>EXP(-((1-EXP(-alpha*$B$1))/alpha*Intermediates!F306-(1-EXP(-alpha*$B$1))/alpha*(1-EXP(-alpha*$B$1))/alpha*Intermediates!J306+L306)/$B$1)-1</f>
        <v>0.10391821990120986</v>
      </c>
      <c r="N306" s="46">
        <f>EXP(-((1-EXP(-alpha*$B$1))/alpha*Intermediates!G306-(1-EXP(-alpha*$B$1))/alpha*(1-EXP(-alpha*$B$1))/alpha*Intermediates!J306+L306)/$B$1)-1</f>
        <v>-5.6128924386649404E-2</v>
      </c>
      <c r="O306" s="60">
        <f>VLOOKUP((A306+1)&amp;"_"&amp;B306,scenarios!A:Q,8,0)/100</f>
        <v>0</v>
      </c>
      <c r="P306" s="55">
        <f>VLOOKUP((A306+TT_Scen/2+1)&amp;"_"&amp;B306,scenarios!A:Q,8,0)/100</f>
        <v>0</v>
      </c>
      <c r="Q306" s="37">
        <f t="shared" si="19"/>
        <v>0.16004714428785927</v>
      </c>
    </row>
    <row r="307" spans="1:17" x14ac:dyDescent="0.25">
      <c r="A307" s="21">
        <f t="shared" si="16"/>
        <v>4</v>
      </c>
      <c r="B307" s="22">
        <v>298</v>
      </c>
      <c r="D307" s="66">
        <f>YC!F300</f>
        <v>0.18913731440000001</v>
      </c>
      <c r="E307" s="34">
        <f t="shared" si="17"/>
        <v>9.8356836000000891E-3</v>
      </c>
      <c r="F307" s="66">
        <f>E307+$B$2*$B$2/delta*Intermediates!J307-$B$2/delta*Intermediates!F307</f>
        <v>0.10328480980425621</v>
      </c>
      <c r="G307" s="46">
        <f>E307+$B$2*$B$2/delta*Intermediates!J307-$B$2/delta*Intermediates!G307</f>
        <v>-5.8785645560391481E-2</v>
      </c>
      <c r="H307" s="60">
        <f>VLOOKUP((A307+1)&amp;"_"&amp;B307,scenarios!A:F,4,0)/100</f>
        <v>0.10328</v>
      </c>
      <c r="I307" s="55">
        <f>VLOOKUP((A307+TT_Scen/2+1)&amp;"_"&amp;B307,scenarios!A:F,4,0)/100</f>
        <v>-5.8785999999999998E-2</v>
      </c>
      <c r="J307" s="37">
        <f t="shared" si="18"/>
        <v>5.1642438647289679E-6</v>
      </c>
      <c r="K307" s="8"/>
      <c r="L307" s="72">
        <f>LN(VLOOKUP((B307+12*$B$1)/12,YC!A:E,5,0)/VLOOKUP(B307/12,YC!A:E,5,0))</f>
        <v>-1.517133348250135E-2</v>
      </c>
      <c r="M307" s="66">
        <f>EXP(-((1-EXP(-alpha*$B$1))/alpha*Intermediates!F307-(1-EXP(-alpha*$B$1))/alpha*(1-EXP(-alpha*$B$1))/alpha*Intermediates!J307+L307)/$B$1)-1</f>
        <v>0.10351149074108057</v>
      </c>
      <c r="N307" s="46">
        <f>EXP(-((1-EXP(-alpha*$B$1))/alpha*Intermediates!G307-(1-EXP(-alpha*$B$1))/alpha*(1-EXP(-alpha*$B$1))/alpha*Intermediates!J307+L307)/$B$1)-1</f>
        <v>-5.5896509553819418E-2</v>
      </c>
      <c r="O307" s="60">
        <f>VLOOKUP((A307+1)&amp;"_"&amp;B307,scenarios!A:Q,8,0)/100</f>
        <v>0</v>
      </c>
      <c r="P307" s="55">
        <f>VLOOKUP((A307+TT_Scen/2+1)&amp;"_"&amp;B307,scenarios!A:Q,8,0)/100</f>
        <v>0</v>
      </c>
      <c r="Q307" s="37">
        <f t="shared" si="19"/>
        <v>0.15940800029489999</v>
      </c>
    </row>
    <row r="308" spans="1:17" x14ac:dyDescent="0.25">
      <c r="A308" s="21">
        <f t="shared" si="16"/>
        <v>4</v>
      </c>
      <c r="B308" s="22">
        <v>299</v>
      </c>
      <c r="D308" s="66">
        <f>YC!F301</f>
        <v>0.18995695470000001</v>
      </c>
      <c r="E308" s="34">
        <f t="shared" si="17"/>
        <v>9.4007459999997378E-3</v>
      </c>
      <c r="F308" s="66">
        <f>E308+$B$2*$B$2/delta*Intermediates!J308-$B$2/delta*Intermediates!F308</f>
        <v>0.10013005968396528</v>
      </c>
      <c r="G308" s="46">
        <f>E308+$B$2*$B$2/delta*Intermediates!J308-$B$2/delta*Intermediates!G308</f>
        <v>-5.6403742699855104E-2</v>
      </c>
      <c r="H308" s="60">
        <f>VLOOKUP((A308+1)&amp;"_"&amp;B308,scenarios!A:F,4,0)/100</f>
        <v>0.10013</v>
      </c>
      <c r="I308" s="55">
        <f>VLOOKUP((A308+TT_Scen/2+1)&amp;"_"&amp;B308,scenarios!A:F,4,0)/100</f>
        <v>-5.6403999999999996E-2</v>
      </c>
      <c r="J308" s="37">
        <f t="shared" si="18"/>
        <v>3.1698411017549999E-7</v>
      </c>
      <c r="K308" s="8"/>
      <c r="L308" s="72">
        <f>LN(VLOOKUP((B308+12*$B$1)/12,YC!A:E,5,0)/VLOOKUP(B308/12,YC!A:E,5,0))</f>
        <v>-1.4984346403615784E-2</v>
      </c>
      <c r="M308" s="66">
        <f>EXP(-((1-EXP(-alpha*$B$1))/alpha*Intermediates!F308-(1-EXP(-alpha*$B$1))/alpha*(1-EXP(-alpha*$B$1))/alpha*Intermediates!J308+L308)/$B$1)-1</f>
        <v>0.1005242418588681</v>
      </c>
      <c r="N308" s="46">
        <f>EXP(-((1-EXP(-alpha*$B$1))/alpha*Intermediates!G308-(1-EXP(-alpha*$B$1))/alpha*(1-EXP(-alpha*$B$1))/alpha*Intermediates!J308+L308)/$B$1)-1</f>
        <v>-5.342052954756682E-2</v>
      </c>
      <c r="O308" s="60">
        <f>VLOOKUP((A308+1)&amp;"_"&amp;B308,scenarios!A:Q,8,0)/100</f>
        <v>0</v>
      </c>
      <c r="P308" s="55">
        <f>VLOOKUP((A308+TT_Scen/2+1)&amp;"_"&amp;B308,scenarios!A:Q,8,0)/100</f>
        <v>0</v>
      </c>
      <c r="Q308" s="37">
        <f t="shared" si="19"/>
        <v>0.15394477140643492</v>
      </c>
    </row>
    <row r="309" spans="1:17" x14ac:dyDescent="0.25">
      <c r="A309" s="21">
        <f t="shared" si="16"/>
        <v>4</v>
      </c>
      <c r="B309" s="22">
        <v>300</v>
      </c>
      <c r="D309" s="66">
        <f>YC!F302</f>
        <v>0.19074035019999999</v>
      </c>
      <c r="E309" s="34">
        <f t="shared" si="17"/>
        <v>8.9256396000001459E-3</v>
      </c>
      <c r="F309" s="66">
        <f>E309+$B$2*$B$2/delta*Intermediates!J309-$B$2/delta*Intermediates!F309</f>
        <v>9.9022566260955139E-2</v>
      </c>
      <c r="G309" s="46">
        <f>E309+$B$2*$B$2/delta*Intermediates!J309-$B$2/delta*Intermediates!G309</f>
        <v>-5.6149568744626836E-2</v>
      </c>
      <c r="H309" s="60">
        <f>VLOOKUP((A309+1)&amp;"_"&amp;B309,scenarios!A:F,4,0)/100</f>
        <v>9.9023E-2</v>
      </c>
      <c r="I309" s="55">
        <f>VLOOKUP((A309+TT_Scen/2+1)&amp;"_"&amp;B309,scenarios!A:F,4,0)/100</f>
        <v>-5.6150000000000005E-2</v>
      </c>
      <c r="J309" s="37">
        <f t="shared" si="18"/>
        <v>8.6499441803028487E-7</v>
      </c>
      <c r="K309" s="8"/>
      <c r="L309" s="72">
        <f>LN(VLOOKUP((B309+12*$B$1)/12,YC!A:E,5,0)/VLOOKUP(B309/12,YC!A:E,5,0))</f>
        <v>-1.4831709770977744E-2</v>
      </c>
      <c r="M309" s="66">
        <f>EXP(-((1-EXP(-alpha*$B$1))/alpha*Intermediates!F309-(1-EXP(-alpha*$B$1))/alpha*(1-EXP(-alpha*$B$1))/alpha*Intermediates!J309+L309)/$B$1)-1</f>
        <v>9.977164748211087E-2</v>
      </c>
      <c r="N309" s="46">
        <f>EXP(-((1-EXP(-alpha*$B$1))/alpha*Intermediates!G309-(1-EXP(-alpha*$B$1))/alpha*(1-EXP(-alpha*$B$1))/alpha*Intermediates!J309+L309)/$B$1)-1</f>
        <v>-5.282710137035096E-2</v>
      </c>
      <c r="O309" s="60">
        <f>VLOOKUP((A309+1)&amp;"_"&amp;B309,scenarios!A:Q,8,0)/100</f>
        <v>0</v>
      </c>
      <c r="P309" s="55">
        <f>VLOOKUP((A309+TT_Scen/2+1)&amp;"_"&amp;B309,scenarios!A:Q,8,0)/100</f>
        <v>0</v>
      </c>
      <c r="Q309" s="37">
        <f t="shared" si="19"/>
        <v>0.15259874885246183</v>
      </c>
    </row>
    <row r="310" spans="1:17" x14ac:dyDescent="0.25">
      <c r="A310" s="21">
        <f t="shared" si="16"/>
        <v>4</v>
      </c>
      <c r="B310" s="22">
        <v>301</v>
      </c>
      <c r="D310" s="66">
        <f>YC!F303</f>
        <v>0.1914841535</v>
      </c>
      <c r="E310" s="34">
        <f t="shared" si="17"/>
        <v>8.4813864000000683E-3</v>
      </c>
      <c r="F310" s="66">
        <f>E310+$B$2*$B$2/delta*Intermediates!J310-$B$2/delta*Intermediates!F310</f>
        <v>9.1897620561826668E-2</v>
      </c>
      <c r="G310" s="46">
        <f>E310+$B$2*$B$2/delta*Intermediates!J310-$B$2/delta*Intermediates!G310</f>
        <v>-4.9816371524388836E-2</v>
      </c>
      <c r="H310" s="60">
        <f>VLOOKUP((A310+1)&amp;"_"&amp;B310,scenarios!A:F,4,0)/100</f>
        <v>9.1897999999999994E-2</v>
      </c>
      <c r="I310" s="55">
        <f>VLOOKUP((A310+TT_Scen/2+1)&amp;"_"&amp;B310,scenarios!A:F,4,0)/100</f>
        <v>-4.9815999999999999E-2</v>
      </c>
      <c r="J310" s="37">
        <f t="shared" si="18"/>
        <v>7.5096256216267143E-7</v>
      </c>
      <c r="K310" s="8"/>
      <c r="L310" s="72">
        <f>LN(VLOOKUP((B310+12*$B$1)/12,YC!A:E,5,0)/VLOOKUP(B310/12,YC!A:E,5,0))</f>
        <v>-1.471573019577325E-2</v>
      </c>
      <c r="M310" s="66">
        <f>EXP(-((1-EXP(-alpha*$B$1))/alpha*Intermediates!F310-(1-EXP(-alpha*$B$1))/alpha*(1-EXP(-alpha*$B$1))/alpha*Intermediates!J310+L310)/$B$1)-1</f>
        <v>9.2659257929993855E-2</v>
      </c>
      <c r="N310" s="46">
        <f>EXP(-((1-EXP(-alpha*$B$1))/alpha*Intermediates!G310-(1-EXP(-alpha*$B$1))/alpha*(1-EXP(-alpha*$B$1))/alpha*Intermediates!J310+L310)/$B$1)-1</f>
        <v>-4.6681594717267849E-2</v>
      </c>
      <c r="O310" s="60">
        <f>VLOOKUP((A310+1)&amp;"_"&amp;B310,scenarios!A:Q,8,0)/100</f>
        <v>0</v>
      </c>
      <c r="P310" s="55">
        <f>VLOOKUP((A310+TT_Scen/2+1)&amp;"_"&amp;B310,scenarios!A:Q,8,0)/100</f>
        <v>0</v>
      </c>
      <c r="Q310" s="37">
        <f t="shared" si="19"/>
        <v>0.1393408526472617</v>
      </c>
    </row>
    <row r="311" spans="1:17" x14ac:dyDescent="0.25">
      <c r="A311" s="21">
        <f t="shared" si="16"/>
        <v>4</v>
      </c>
      <c r="B311" s="22">
        <v>302</v>
      </c>
      <c r="D311" s="66">
        <f>YC!F304</f>
        <v>0.19219093570000001</v>
      </c>
      <c r="E311" s="34">
        <f t="shared" si="17"/>
        <v>8.0863895999997437E-3</v>
      </c>
      <c r="F311" s="66">
        <f>E311+$B$2*$B$2/delta*Intermediates!J311-$B$2/delta*Intermediates!F311</f>
        <v>9.4270873244365755E-2</v>
      </c>
      <c r="G311" s="46">
        <f>E311+$B$2*$B$2/delta*Intermediates!J311-$B$2/delta*Intermediates!G311</f>
        <v>-5.2882996089020411E-2</v>
      </c>
      <c r="H311" s="60">
        <f>VLOOKUP((A311+1)&amp;"_"&amp;B311,scenarios!A:F,4,0)/100</f>
        <v>9.4270999999999994E-2</v>
      </c>
      <c r="I311" s="55">
        <f>VLOOKUP((A311+TT_Scen/2+1)&amp;"_"&amp;B311,scenarios!A:F,4,0)/100</f>
        <v>-5.2882999999999993E-2</v>
      </c>
      <c r="J311" s="37">
        <f t="shared" si="18"/>
        <v>1.3066661382066247E-7</v>
      </c>
      <c r="K311" s="8"/>
      <c r="L311" s="72">
        <f>LN(VLOOKUP((B311+12*$B$1)/12,YC!A:E,5,0)/VLOOKUP(B311/12,YC!A:E,5,0))</f>
        <v>-1.4633882277616675E-2</v>
      </c>
      <c r="M311" s="66">
        <f>EXP(-((1-EXP(-alpha*$B$1))/alpha*Intermediates!F311-(1-EXP(-alpha*$B$1))/alpha*(1-EXP(-alpha*$B$1))/alpha*Intermediates!J311+L311)/$B$1)-1</f>
        <v>9.5531161400539411E-2</v>
      </c>
      <c r="N311" s="46">
        <f>EXP(-((1-EXP(-alpha*$B$1))/alpha*Intermediates!G311-(1-EXP(-alpha*$B$1))/alpha*(1-EXP(-alpha*$B$1))/alpha*Intermediates!J311+L311)/$B$1)-1</f>
        <v>-4.916819949530038E-2</v>
      </c>
      <c r="O311" s="60">
        <f>VLOOKUP((A311+1)&amp;"_"&amp;B311,scenarios!A:Q,8,0)/100</f>
        <v>0</v>
      </c>
      <c r="P311" s="55">
        <f>VLOOKUP((A311+TT_Scen/2+1)&amp;"_"&amp;B311,scenarios!A:Q,8,0)/100</f>
        <v>0</v>
      </c>
      <c r="Q311" s="37">
        <f t="shared" si="19"/>
        <v>0.14469936089583979</v>
      </c>
    </row>
    <row r="312" spans="1:17" x14ac:dyDescent="0.25">
      <c r="A312" s="21">
        <f t="shared" si="16"/>
        <v>4</v>
      </c>
      <c r="B312" s="22">
        <v>303</v>
      </c>
      <c r="D312" s="66">
        <f>YC!F305</f>
        <v>0.19286480149999999</v>
      </c>
      <c r="E312" s="34">
        <f t="shared" si="17"/>
        <v>7.7413572000001318E-3</v>
      </c>
      <c r="F312" s="66">
        <f>E312+$B$2*$B$2/delta*Intermediates!J312-$B$2/delta*Intermediates!F312</f>
        <v>9.2804818092926386E-2</v>
      </c>
      <c r="G312" s="46">
        <f>E312+$B$2*$B$2/delta*Intermediates!J312-$B$2/delta*Intermediates!G312</f>
        <v>-5.2010521004074405E-2</v>
      </c>
      <c r="H312" s="60">
        <f>VLOOKUP((A312+1)&amp;"_"&amp;B312,scenarios!A:F,4,0)/100</f>
        <v>9.2804999999999999E-2</v>
      </c>
      <c r="I312" s="55">
        <f>VLOOKUP((A312+TT_Scen/2+1)&amp;"_"&amp;B312,scenarios!A:F,4,0)/100</f>
        <v>-5.2011000000000002E-2</v>
      </c>
      <c r="J312" s="37">
        <f t="shared" si="18"/>
        <v>6.6090299920967821E-7</v>
      </c>
      <c r="K312" s="8"/>
      <c r="L312" s="72">
        <f>LN(VLOOKUP((B312+12*$B$1)/12,YC!A:E,5,0)/VLOOKUP(B312/12,YC!A:E,5,0))</f>
        <v>-1.4582383098876814E-2</v>
      </c>
      <c r="M312" s="66">
        <f>EXP(-((1-EXP(-alpha*$B$1))/alpha*Intermediates!F312-(1-EXP(-alpha*$B$1))/alpha*(1-EXP(-alpha*$B$1))/alpha*Intermediates!J312+L312)/$B$1)-1</f>
        <v>9.4322449756017113E-2</v>
      </c>
      <c r="N312" s="46">
        <f>EXP(-((1-EXP(-alpha*$B$1))/alpha*Intermediates!G312-(1-EXP(-alpha*$B$1))/alpha*(1-EXP(-alpha*$B$1))/alpha*Intermediates!J312+L312)/$B$1)-1</f>
        <v>-4.8076720306443832E-2</v>
      </c>
      <c r="O312" s="60">
        <f>VLOOKUP((A312+1)&amp;"_"&amp;B312,scenarios!A:Q,8,0)/100</f>
        <v>0</v>
      </c>
      <c r="P312" s="55">
        <f>VLOOKUP((A312+TT_Scen/2+1)&amp;"_"&amp;B312,scenarios!A:Q,8,0)/100</f>
        <v>0</v>
      </c>
      <c r="Q312" s="37">
        <f t="shared" si="19"/>
        <v>0.14239917006246094</v>
      </c>
    </row>
    <row r="313" spans="1:17" x14ac:dyDescent="0.25">
      <c r="A313" s="21">
        <f t="shared" si="16"/>
        <v>4</v>
      </c>
      <c r="B313" s="22">
        <v>304</v>
      </c>
      <c r="D313" s="66">
        <f>YC!F306</f>
        <v>0.1935099146</v>
      </c>
      <c r="E313" s="34">
        <f t="shared" si="17"/>
        <v>7.4469971999998608E-3</v>
      </c>
      <c r="F313" s="66">
        <f>E313+$B$2*$B$2/delta*Intermediates!J313-$B$2/delta*Intermediates!F313</f>
        <v>9.3805752786085134E-2</v>
      </c>
      <c r="G313" s="46">
        <f>E313+$B$2*$B$2/delta*Intermediates!J313-$B$2/delta*Intermediates!G313</f>
        <v>-5.3503828718528927E-2</v>
      </c>
      <c r="H313" s="60">
        <f>VLOOKUP((A313+1)&amp;"_"&amp;B313,scenarios!A:F,4,0)/100</f>
        <v>9.3806E-2</v>
      </c>
      <c r="I313" s="55">
        <f>VLOOKUP((A313+TT_Scen/2+1)&amp;"_"&amp;B313,scenarios!A:F,4,0)/100</f>
        <v>-5.3503999999999996E-2</v>
      </c>
      <c r="J313" s="37">
        <f t="shared" si="18"/>
        <v>4.1849538593569102E-7</v>
      </c>
      <c r="K313" s="8"/>
      <c r="L313" s="72">
        <f>LN(VLOOKUP((B313+12*$B$1)/12,YC!A:E,5,0)/VLOOKUP(B313/12,YC!A:E,5,0))</f>
        <v>-1.4557395010336099E-2</v>
      </c>
      <c r="M313" s="66">
        <f>EXP(-((1-EXP(-alpha*$B$1))/alpha*Intermediates!F313-(1-EXP(-alpha*$B$1))/alpha*(1-EXP(-alpha*$B$1))/alpha*Intermediates!J313+L313)/$B$1)-1</f>
        <v>9.5675203213569926E-2</v>
      </c>
      <c r="N313" s="46">
        <f>EXP(-((1-EXP(-alpha*$B$1))/alpha*Intermediates!G313-(1-EXP(-alpha*$B$1))/alpha*(1-EXP(-alpha*$B$1))/alpha*Intermediates!J313+L313)/$B$1)-1</f>
        <v>-4.9185716930662871E-2</v>
      </c>
      <c r="O313" s="60">
        <f>VLOOKUP((A313+1)&amp;"_"&amp;B313,scenarios!A:Q,8,0)/100</f>
        <v>0</v>
      </c>
      <c r="P313" s="55">
        <f>VLOOKUP((A313+TT_Scen/2+1)&amp;"_"&amp;B313,scenarios!A:Q,8,0)/100</f>
        <v>0</v>
      </c>
      <c r="Q313" s="37">
        <f t="shared" si="19"/>
        <v>0.1448609201442328</v>
      </c>
    </row>
    <row r="314" spans="1:17" x14ac:dyDescent="0.25">
      <c r="A314" s="21">
        <f t="shared" si="16"/>
        <v>4</v>
      </c>
      <c r="B314" s="22">
        <v>305</v>
      </c>
      <c r="D314" s="66">
        <f>YC!F307</f>
        <v>0.19413049769999999</v>
      </c>
      <c r="E314" s="34">
        <f t="shared" si="17"/>
        <v>7.2040176000002232E-3</v>
      </c>
      <c r="F314" s="66">
        <f>E314+$B$2*$B$2/delta*Intermediates!J314-$B$2/delta*Intermediates!F314</f>
        <v>9.4081843008920918E-2</v>
      </c>
      <c r="G314" s="46">
        <f>E314+$B$2*$B$2/delta*Intermediates!J314-$B$2/delta*Intermediates!G314</f>
        <v>-5.4169669677147536E-2</v>
      </c>
      <c r="H314" s="60">
        <f>VLOOKUP((A314+1)&amp;"_"&amp;B314,scenarios!A:F,4,0)/100</f>
        <v>9.4082000000000013E-2</v>
      </c>
      <c r="I314" s="55">
        <f>VLOOKUP((A314+TT_Scen/2+1)&amp;"_"&amp;B314,scenarios!A:F,4,0)/100</f>
        <v>-5.4169999999999996E-2</v>
      </c>
      <c r="J314" s="37">
        <f t="shared" si="18"/>
        <v>4.8731393155476699E-7</v>
      </c>
      <c r="K314" s="8"/>
      <c r="L314" s="72">
        <f>LN(VLOOKUP((B314+12*$B$1)/12,YC!A:E,5,0)/VLOOKUP(B314/12,YC!A:E,5,0))</f>
        <v>-1.4555025780159393E-2</v>
      </c>
      <c r="M314" s="66">
        <f>EXP(-((1-EXP(-alpha*$B$1))/alpha*Intermediates!F314-(1-EXP(-alpha*$B$1))/alpha*(1-EXP(-alpha*$B$1))/alpha*Intermediates!J314+L314)/$B$1)-1</f>
        <v>9.622259041136938E-2</v>
      </c>
      <c r="N314" s="46">
        <f>EXP(-((1-EXP(-alpha*$B$1))/alpha*Intermediates!G314-(1-EXP(-alpha*$B$1))/alpha*(1-EXP(-alpha*$B$1))/alpha*Intermediates!J314+L314)/$B$1)-1</f>
        <v>-4.9572889791662744E-2</v>
      </c>
      <c r="O314" s="60">
        <f>VLOOKUP((A314+1)&amp;"_"&amp;B314,scenarios!A:Q,8,0)/100</f>
        <v>0</v>
      </c>
      <c r="P314" s="55">
        <f>VLOOKUP((A314+TT_Scen/2+1)&amp;"_"&amp;B314,scenarios!A:Q,8,0)/100</f>
        <v>0</v>
      </c>
      <c r="Q314" s="37">
        <f t="shared" si="19"/>
        <v>0.14579548020303212</v>
      </c>
    </row>
    <row r="315" spans="1:17" x14ac:dyDescent="0.25">
      <c r="A315" s="21">
        <f t="shared" si="16"/>
        <v>4</v>
      </c>
      <c r="B315" s="22">
        <v>306</v>
      </c>
      <c r="D315" s="66">
        <f>YC!F308</f>
        <v>0.19473083250000001</v>
      </c>
      <c r="E315" s="34">
        <f t="shared" si="17"/>
        <v>7.0131648000000268E-3</v>
      </c>
      <c r="F315" s="66">
        <f>E315+$B$2*$B$2/delta*Intermediates!J315-$B$2/delta*Intermediates!F315</f>
        <v>9.1819690270252385E-2</v>
      </c>
      <c r="G315" s="46">
        <f>E315+$B$2*$B$2/delta*Intermediates!J315-$B$2/delta*Intermediates!G315</f>
        <v>-5.219315333781669E-2</v>
      </c>
      <c r="H315" s="60">
        <f>VLOOKUP((A315+1)&amp;"_"&amp;B315,scenarios!A:F,4,0)/100</f>
        <v>9.1819999999999999E-2</v>
      </c>
      <c r="I315" s="55">
        <f>VLOOKUP((A315+TT_Scen/2+1)&amp;"_"&amp;B315,scenarios!A:F,4,0)/100</f>
        <v>-5.2192999999999996E-2</v>
      </c>
      <c r="J315" s="37">
        <f t="shared" si="18"/>
        <v>4.6306756430747331E-7</v>
      </c>
      <c r="K315" s="8"/>
      <c r="L315" s="72">
        <f>LN(VLOOKUP((B315+12*$B$1)/12,YC!A:E,5,0)/VLOOKUP(B315/12,YC!A:E,5,0))</f>
        <v>-1.457132821722308E-2</v>
      </c>
      <c r="M315" s="66">
        <f>EXP(-((1-EXP(-alpha*$B$1))/alpha*Intermediates!F315-(1-EXP(-alpha*$B$1))/alpha*(1-EXP(-alpha*$B$1))/alpha*Intermediates!J315+L315)/$B$1)-1</f>
        <v>9.4048942139059566E-2</v>
      </c>
      <c r="N315" s="46">
        <f>EXP(-((1-EXP(-alpha*$B$1))/alpha*Intermediates!G315-(1-EXP(-alpha*$B$1))/alpha*(1-EXP(-alpha*$B$1))/alpha*Intermediates!J315+L315)/$B$1)-1</f>
        <v>-4.7579156726739624E-2</v>
      </c>
      <c r="O315" s="60">
        <f>VLOOKUP((A315+1)&amp;"_"&amp;B315,scenarios!A:Q,8,0)/100</f>
        <v>0</v>
      </c>
      <c r="P315" s="55">
        <f>VLOOKUP((A315+TT_Scen/2+1)&amp;"_"&amp;B315,scenarios!A:Q,8,0)/100</f>
        <v>0</v>
      </c>
      <c r="Q315" s="37">
        <f t="shared" si="19"/>
        <v>0.14162809886579919</v>
      </c>
    </row>
    <row r="316" spans="1:17" x14ac:dyDescent="0.25">
      <c r="A316" s="21">
        <f t="shared" si="16"/>
        <v>4</v>
      </c>
      <c r="B316" s="22">
        <v>307</v>
      </c>
      <c r="D316" s="66">
        <f>YC!F309</f>
        <v>0.19531526290000001</v>
      </c>
      <c r="E316" s="34">
        <f t="shared" si="17"/>
        <v>6.8753003999999507E-3</v>
      </c>
      <c r="F316" s="66">
        <f>E316+$B$2*$B$2/delta*Intermediates!J316-$B$2/delta*Intermediates!F316</f>
        <v>9.573647458274534E-2</v>
      </c>
      <c r="G316" s="46">
        <f>E316+$B$2*$B$2/delta*Intermediates!J316-$B$2/delta*Intermediates!G316</f>
        <v>-5.628973725173371E-2</v>
      </c>
      <c r="H316" s="60">
        <f>VLOOKUP((A316+1)&amp;"_"&amp;B316,scenarios!A:F,4,0)/100</f>
        <v>9.5736000000000002E-2</v>
      </c>
      <c r="I316" s="55">
        <f>VLOOKUP((A316+TT_Scen/2+1)&amp;"_"&amp;B316,scenarios!A:F,4,0)/100</f>
        <v>-5.6289999999999993E-2</v>
      </c>
      <c r="J316" s="37">
        <f t="shared" si="18"/>
        <v>7.373310116215448E-7</v>
      </c>
      <c r="K316" s="8"/>
      <c r="L316" s="72">
        <f>LN(VLOOKUP((B316+12*$B$1)/12,YC!A:E,5,0)/VLOOKUP(B316/12,YC!A:E,5,0))</f>
        <v>-1.4602297701719813E-2</v>
      </c>
      <c r="M316" s="66">
        <f>EXP(-((1-EXP(-alpha*$B$1))/alpha*Intermediates!F316-(1-EXP(-alpha*$B$1))/alpha*(1-EXP(-alpha*$B$1))/alpha*Intermediates!J316+L316)/$B$1)-1</f>
        <v>9.8345635091788619E-2</v>
      </c>
      <c r="N316" s="46">
        <f>EXP(-((1-EXP(-alpha*$B$1))/alpha*Intermediates!G316-(1-EXP(-alpha*$B$1))/alpha*(1-EXP(-alpha*$B$1))/alpha*Intermediates!J316+L316)/$B$1)-1</f>
        <v>-5.1186189598731446E-2</v>
      </c>
      <c r="O316" s="60">
        <f>VLOOKUP((A316+1)&amp;"_"&amp;B316,scenarios!A:Q,8,0)/100</f>
        <v>0</v>
      </c>
      <c r="P316" s="55">
        <f>VLOOKUP((A316+TT_Scen/2+1)&amp;"_"&amp;B316,scenarios!A:Q,8,0)/100</f>
        <v>0</v>
      </c>
      <c r="Q316" s="37">
        <f t="shared" si="19"/>
        <v>0.14953182469052007</v>
      </c>
    </row>
    <row r="317" spans="1:17" x14ac:dyDescent="0.25">
      <c r="A317" s="21">
        <f t="shared" si="16"/>
        <v>4</v>
      </c>
      <c r="B317" s="22">
        <v>308</v>
      </c>
      <c r="D317" s="66">
        <f>YC!F310</f>
        <v>0.1958882046</v>
      </c>
      <c r="E317" s="34">
        <f t="shared" si="17"/>
        <v>6.7911696000000354E-3</v>
      </c>
      <c r="F317" s="66">
        <f>E317+$B$2*$B$2/delta*Intermediates!J317-$B$2/delta*Intermediates!F317</f>
        <v>9.4403672952024495E-2</v>
      </c>
      <c r="G317" s="46">
        <f>E317+$B$2*$B$2/delta*Intermediates!J317-$B$2/delta*Intermediates!G317</f>
        <v>-5.5029408752611843E-2</v>
      </c>
      <c r="H317" s="60">
        <f>VLOOKUP((A317+1)&amp;"_"&amp;B317,scenarios!A:F,4,0)/100</f>
        <v>9.4404000000000002E-2</v>
      </c>
      <c r="I317" s="55">
        <f>VLOOKUP((A317+TT_Scen/2+1)&amp;"_"&amp;B317,scenarios!A:F,4,0)/100</f>
        <v>-5.5029000000000002E-2</v>
      </c>
      <c r="J317" s="37">
        <f t="shared" si="18"/>
        <v>7.3580058734812326E-7</v>
      </c>
      <c r="K317" s="8"/>
      <c r="L317" s="72">
        <f>LN(VLOOKUP((B317+12*$B$1)/12,YC!A:E,5,0)/VLOOKUP(B317/12,YC!A:E,5,0))</f>
        <v>-1.4643862963298714E-2</v>
      </c>
      <c r="M317" s="66">
        <f>EXP(-((1-EXP(-alpha*$B$1))/alpha*Intermediates!F317-(1-EXP(-alpha*$B$1))/alpha*(1-EXP(-alpha*$B$1))/alpha*Intermediates!J317+L317)/$B$1)-1</f>
        <v>9.7050022197342267E-2</v>
      </c>
      <c r="N317" s="46">
        <f>EXP(-((1-EXP(-alpha*$B$1))/alpha*Intermediates!G317-(1-EXP(-alpha*$B$1))/alpha*(1-EXP(-alpha*$B$1))/alpha*Intermediates!J317+L317)/$B$1)-1</f>
        <v>-4.9936755216158146E-2</v>
      </c>
      <c r="O317" s="60">
        <f>VLOOKUP((A317+1)&amp;"_"&amp;B317,scenarios!A:Q,8,0)/100</f>
        <v>0</v>
      </c>
      <c r="P317" s="55">
        <f>VLOOKUP((A317+TT_Scen/2+1)&amp;"_"&amp;B317,scenarios!A:Q,8,0)/100</f>
        <v>0</v>
      </c>
      <c r="Q317" s="37">
        <f t="shared" si="19"/>
        <v>0.14698677741350041</v>
      </c>
    </row>
    <row r="318" spans="1:17" x14ac:dyDescent="0.25">
      <c r="A318" s="21">
        <f t="shared" si="16"/>
        <v>4</v>
      </c>
      <c r="B318" s="22">
        <v>309</v>
      </c>
      <c r="D318" s="66">
        <f>YC!F311</f>
        <v>0.19645413540000001</v>
      </c>
      <c r="E318" s="34">
        <f t="shared" si="17"/>
        <v>6.7614887999999373E-3</v>
      </c>
      <c r="F318" s="66">
        <f>E318+$B$2*$B$2/delta*Intermediates!J318-$B$2/delta*Intermediates!F318</f>
        <v>9.2548458203146833E-2</v>
      </c>
      <c r="G318" s="46">
        <f>E318+$B$2*$B$2/delta*Intermediates!J318-$B$2/delta*Intermediates!G318</f>
        <v>-5.3137908583241036E-2</v>
      </c>
      <c r="H318" s="60">
        <f>VLOOKUP((A318+1)&amp;"_"&amp;B318,scenarios!A:F,4,0)/100</f>
        <v>9.2547999999999991E-2</v>
      </c>
      <c r="I318" s="55">
        <f>VLOOKUP((A318+TT_Scen/2+1)&amp;"_"&amp;B318,scenarios!A:F,4,0)/100</f>
        <v>-5.3137999999999998E-2</v>
      </c>
      <c r="J318" s="37">
        <f t="shared" si="18"/>
        <v>5.4961990580276732E-7</v>
      </c>
      <c r="K318" s="8"/>
      <c r="L318" s="72">
        <f>LN(VLOOKUP((B318+12*$B$1)/12,YC!A:E,5,0)/VLOOKUP(B318/12,YC!A:E,5,0))</f>
        <v>-1.4691895256828907E-2</v>
      </c>
      <c r="M318" s="66">
        <f>EXP(-((1-EXP(-alpha*$B$1))/alpha*Intermediates!F318-(1-EXP(-alpha*$B$1))/alpha*(1-EXP(-alpha*$B$1))/alpha*Intermediates!J318+L318)/$B$1)-1</f>
        <v>9.5151149684543856E-2</v>
      </c>
      <c r="N318" s="46">
        <f>EXP(-((1-EXP(-alpha*$B$1))/alpha*Intermediates!G318-(1-EXP(-alpha*$B$1))/alpha*(1-EXP(-alpha*$B$1))/alpha*Intermediates!J318+L318)/$B$1)-1</f>
        <v>-4.8154306268978542E-2</v>
      </c>
      <c r="O318" s="60">
        <f>VLOOKUP((A318+1)&amp;"_"&amp;B318,scenarios!A:Q,8,0)/100</f>
        <v>0</v>
      </c>
      <c r="P318" s="55">
        <f>VLOOKUP((A318+TT_Scen/2+1)&amp;"_"&amp;B318,scenarios!A:Q,8,0)/100</f>
        <v>0</v>
      </c>
      <c r="Q318" s="37">
        <f t="shared" si="19"/>
        <v>0.1433054559535224</v>
      </c>
    </row>
    <row r="319" spans="1:17" x14ac:dyDescent="0.25">
      <c r="A319" s="21">
        <f t="shared" si="16"/>
        <v>4</v>
      </c>
      <c r="B319" s="22">
        <v>310</v>
      </c>
      <c r="D319" s="66">
        <f>YC!F312</f>
        <v>0.1970175928</v>
      </c>
      <c r="E319" s="34">
        <f t="shared" si="17"/>
        <v>6.7869695999999147E-3</v>
      </c>
      <c r="F319" s="66">
        <f>E319+$B$2*$B$2/delta*Intermediates!J319-$B$2/delta*Intermediates!F319</f>
        <v>9.5057492210931294E-2</v>
      </c>
      <c r="G319" s="46">
        <f>E319+$B$2*$B$2/delta*Intermediates!J319-$B$2/delta*Intermediates!G319</f>
        <v>-5.5500476125902837E-2</v>
      </c>
      <c r="H319" s="60">
        <f>VLOOKUP((A319+1)&amp;"_"&amp;B319,scenarios!A:F,4,0)/100</f>
        <v>9.5056999999999989E-2</v>
      </c>
      <c r="I319" s="55">
        <f>VLOOKUP((A319+TT_Scen/2+1)&amp;"_"&amp;B319,scenarios!A:F,4,0)/100</f>
        <v>-5.5500000000000001E-2</v>
      </c>
      <c r="J319" s="37">
        <f t="shared" si="18"/>
        <v>9.6833683414093707E-7</v>
      </c>
      <c r="K319" s="8"/>
      <c r="L319" s="72">
        <f>LN(VLOOKUP((B319+12*$B$1)/12,YC!A:E,5,0)/VLOOKUP(B319/12,YC!A:E,5,0))</f>
        <v>-1.4742210324907138E-2</v>
      </c>
      <c r="M319" s="66">
        <f>EXP(-((1-EXP(-alpha*$B$1))/alpha*Intermediates!F319-(1-EXP(-alpha*$B$1))/alpha*(1-EXP(-alpha*$B$1))/alpha*Intermediates!J319+L319)/$B$1)-1</f>
        <v>9.7801201063222765E-2</v>
      </c>
      <c r="N319" s="46">
        <f>EXP(-((1-EXP(-alpha*$B$1))/alpha*Intermediates!G319-(1-EXP(-alpha*$B$1))/alpha*(1-EXP(-alpha*$B$1))/alpha*Intermediates!J319+L319)/$B$1)-1</f>
        <v>-5.0315164463966E-2</v>
      </c>
      <c r="O319" s="60">
        <f>VLOOKUP((A319+1)&amp;"_"&amp;B319,scenarios!A:Q,8,0)/100</f>
        <v>0</v>
      </c>
      <c r="P319" s="55">
        <f>VLOOKUP((A319+TT_Scen/2+1)&amp;"_"&amp;B319,scenarios!A:Q,8,0)/100</f>
        <v>0</v>
      </c>
      <c r="Q319" s="37">
        <f t="shared" si="19"/>
        <v>0.14811636552718876</v>
      </c>
    </row>
    <row r="320" spans="1:17" x14ac:dyDescent="0.25">
      <c r="A320" s="21">
        <f t="shared" si="16"/>
        <v>4</v>
      </c>
      <c r="B320" s="22">
        <v>311</v>
      </c>
      <c r="D320" s="66">
        <f>YC!F313</f>
        <v>0.19758317359999999</v>
      </c>
      <c r="E320" s="34">
        <f t="shared" si="17"/>
        <v>6.8683272000001905E-3</v>
      </c>
      <c r="F320" s="66">
        <f>E320+$B$2*$B$2/delta*Intermediates!J320-$B$2/delta*Intermediates!F320</f>
        <v>9.3784826710603175E-2</v>
      </c>
      <c r="G320" s="46">
        <f>E320+$B$2*$B$2/delta*Intermediates!J320-$B$2/delta*Intermediates!G320</f>
        <v>-5.3969733413102614E-2</v>
      </c>
      <c r="H320" s="60">
        <f>VLOOKUP((A320+1)&amp;"_"&amp;B320,scenarios!A:F,4,0)/100</f>
        <v>9.3785000000000007E-2</v>
      </c>
      <c r="I320" s="55">
        <f>VLOOKUP((A320+TT_Scen/2+1)&amp;"_"&amp;B320,scenarios!A:F,4,0)/100</f>
        <v>-5.3970000000000004E-2</v>
      </c>
      <c r="J320" s="37">
        <f t="shared" si="18"/>
        <v>4.3987629422259644E-7</v>
      </c>
      <c r="K320" s="8"/>
      <c r="L320" s="72">
        <f>LN(VLOOKUP((B320+12*$B$1)/12,YC!A:E,5,0)/VLOOKUP(B320/12,YC!A:E,5,0))</f>
        <v>-1.4790569077232175E-2</v>
      </c>
      <c r="M320" s="66">
        <f>EXP(-((1-EXP(-alpha*$B$1))/alpha*Intermediates!F320-(1-EXP(-alpha*$B$1))/alpha*(1-EXP(-alpha*$B$1))/alpha*Intermediates!J320+L320)/$B$1)-1</f>
        <v>9.639873505140506E-2</v>
      </c>
      <c r="N320" s="46">
        <f>EXP(-((1-EXP(-alpha*$B$1))/alpha*Intermediates!G320-(1-EXP(-alpha*$B$1))/alpha*(1-EXP(-alpha*$B$1))/alpha*Intermediates!J320+L320)/$B$1)-1</f>
        <v>-4.8965314858490094E-2</v>
      </c>
      <c r="O320" s="60">
        <f>VLOOKUP((A320+1)&amp;"_"&amp;B320,scenarios!A:Q,8,0)/100</f>
        <v>0</v>
      </c>
      <c r="P320" s="55">
        <f>VLOOKUP((A320+TT_Scen/2+1)&amp;"_"&amp;B320,scenarios!A:Q,8,0)/100</f>
        <v>0</v>
      </c>
      <c r="Q320" s="37">
        <f t="shared" si="19"/>
        <v>0.14536404990989515</v>
      </c>
    </row>
    <row r="321" spans="1:17" x14ac:dyDescent="0.25">
      <c r="A321" s="21">
        <f t="shared" si="16"/>
        <v>4</v>
      </c>
      <c r="B321" s="22">
        <v>312</v>
      </c>
      <c r="D321" s="66">
        <f>YC!F314</f>
        <v>0.19815553420000001</v>
      </c>
      <c r="E321" s="34">
        <f t="shared" si="17"/>
        <v>6.9944868000000326E-3</v>
      </c>
      <c r="F321" s="66">
        <f>E321+$B$2*$B$2/delta*Intermediates!J321-$B$2/delta*Intermediates!F321</f>
        <v>9.5254027989503345E-2</v>
      </c>
      <c r="G321" s="46">
        <f>E321+$B$2*$B$2/delta*Intermediates!J321-$B$2/delta*Intermediates!G321</f>
        <v>-5.5091397019366432E-2</v>
      </c>
      <c r="H321" s="60">
        <f>VLOOKUP((A321+1)&amp;"_"&amp;B321,scenarios!A:F,4,0)/100</f>
        <v>9.5253999999999991E-2</v>
      </c>
      <c r="I321" s="55">
        <f>VLOOKUP((A321+TT_Scen/2+1)&amp;"_"&amp;B321,scenarios!A:F,4,0)/100</f>
        <v>-5.5091000000000001E-2</v>
      </c>
      <c r="J321" s="37">
        <f t="shared" si="18"/>
        <v>4.2500886978519281E-7</v>
      </c>
      <c r="K321" s="8"/>
      <c r="L321" s="72">
        <f>LN(VLOOKUP((B321+12*$B$1)/12,YC!A:E,5,0)/VLOOKUP(B321/12,YC!A:E,5,0))</f>
        <v>-1.4832676965780497E-2</v>
      </c>
      <c r="M321" s="66">
        <f>EXP(-((1-EXP(-alpha*$B$1))/alpha*Intermediates!F321-(1-EXP(-alpha*$B$1))/alpha*(1-EXP(-alpha*$B$1))/alpha*Intermediates!J321+L321)/$B$1)-1</f>
        <v>9.7841287200376215E-2</v>
      </c>
      <c r="N321" s="46">
        <f>EXP(-((1-EXP(-alpha*$B$1))/alpha*Intermediates!G321-(1-EXP(-alpha*$B$1))/alpha*(1-EXP(-alpha*$B$1))/alpha*Intermediates!J321+L321)/$B$1)-1</f>
        <v>-5.0086150044160282E-2</v>
      </c>
      <c r="O321" s="60">
        <f>VLOOKUP((A321+1)&amp;"_"&amp;B321,scenarios!A:Q,8,0)/100</f>
        <v>0</v>
      </c>
      <c r="P321" s="55">
        <f>VLOOKUP((A321+TT_Scen/2+1)&amp;"_"&amp;B321,scenarios!A:Q,8,0)/100</f>
        <v>0</v>
      </c>
      <c r="Q321" s="37">
        <f t="shared" si="19"/>
        <v>0.1479274372445365</v>
      </c>
    </row>
    <row r="322" spans="1:17" x14ac:dyDescent="0.25">
      <c r="A322" s="21">
        <f t="shared" si="16"/>
        <v>4</v>
      </c>
      <c r="B322" s="22">
        <v>313</v>
      </c>
      <c r="D322" s="66">
        <f>YC!F315</f>
        <v>0.19873840810000001</v>
      </c>
      <c r="E322" s="34">
        <f t="shared" si="17"/>
        <v>7.1187323999997165E-3</v>
      </c>
      <c r="F322" s="66">
        <f>E322+$B$2*$B$2/delta*Intermediates!J322-$B$2/delta*Intermediates!F322</f>
        <v>9.6709308330274218E-2</v>
      </c>
      <c r="G322" s="46">
        <f>E322+$B$2*$B$2/delta*Intermediates!J322-$B$2/delta*Intermediates!G322</f>
        <v>-5.6203111904508489E-2</v>
      </c>
      <c r="H322" s="60">
        <f>VLOOKUP((A322+1)&amp;"_"&amp;B322,scenarios!A:F,4,0)/100</f>
        <v>9.6708999999999989E-2</v>
      </c>
      <c r="I322" s="55">
        <f>VLOOKUP((A322+TT_Scen/2+1)&amp;"_"&amp;B322,scenarios!A:F,4,0)/100</f>
        <v>-5.6203000000000003E-2</v>
      </c>
      <c r="J322" s="37">
        <f t="shared" si="18"/>
        <v>4.2023478271507875E-7</v>
      </c>
      <c r="K322" s="8"/>
      <c r="L322" s="72">
        <f>LN(VLOOKUP((B322+12*$B$1)/12,YC!A:E,5,0)/VLOOKUP(B322/12,YC!A:E,5,0))</f>
        <v>-1.4865090213627309E-2</v>
      </c>
      <c r="M322" s="66">
        <f>EXP(-((1-EXP(-alpha*$B$1))/alpha*Intermediates!F322-(1-EXP(-alpha*$B$1))/alpha*(1-EXP(-alpha*$B$1))/alpha*Intermediates!J322+L322)/$B$1)-1</f>
        <v>9.9267696109343495E-2</v>
      </c>
      <c r="N322" s="46">
        <f>EXP(-((1-EXP(-alpha*$B$1))/alpha*Intermediates!G322-(1-EXP(-alpha*$B$1))/alpha*(1-EXP(-alpha*$B$1))/alpha*Intermediates!J322+L322)/$B$1)-1</f>
        <v>-5.119943430729712E-2</v>
      </c>
      <c r="O322" s="60">
        <f>VLOOKUP((A322+1)&amp;"_"&amp;B322,scenarios!A:Q,8,0)/100</f>
        <v>0</v>
      </c>
      <c r="P322" s="55">
        <f>VLOOKUP((A322+TT_Scen/2+1)&amp;"_"&amp;B322,scenarios!A:Q,8,0)/100</f>
        <v>0</v>
      </c>
      <c r="Q322" s="37">
        <f t="shared" si="19"/>
        <v>0.15046713041664062</v>
      </c>
    </row>
    <row r="323" spans="1:17" x14ac:dyDescent="0.25">
      <c r="A323" s="21">
        <f t="shared" si="16"/>
        <v>4</v>
      </c>
      <c r="B323" s="22">
        <v>314</v>
      </c>
      <c r="D323" s="66">
        <f>YC!F316</f>
        <v>0.19933163579999999</v>
      </c>
      <c r="E323" s="34">
        <f t="shared" si="17"/>
        <v>7.2291612000002781E-3</v>
      </c>
      <c r="F323" s="66">
        <f>E323+$B$2*$B$2/delta*Intermediates!J323-$B$2/delta*Intermediates!F323</f>
        <v>9.9034771882046027E-2</v>
      </c>
      <c r="G323" s="46">
        <f>E323+$B$2*$B$2/delta*Intermediates!J323-$B$2/delta*Intermediates!G323</f>
        <v>-5.8212788484902307E-2</v>
      </c>
      <c r="H323" s="60">
        <f>VLOOKUP((A323+1)&amp;"_"&amp;B323,scenarios!A:F,4,0)/100</f>
        <v>9.9034999999999998E-2</v>
      </c>
      <c r="I323" s="55">
        <f>VLOOKUP((A323+TT_Scen/2+1)&amp;"_"&amp;B323,scenarios!A:F,4,0)/100</f>
        <v>-5.8213000000000001E-2</v>
      </c>
      <c r="J323" s="37">
        <f t="shared" si="18"/>
        <v>4.3963305166455635E-7</v>
      </c>
      <c r="K323" s="8"/>
      <c r="L323" s="72">
        <f>LN(VLOOKUP((B323+12*$B$1)/12,YC!A:E,5,0)/VLOOKUP(B323/12,YC!A:E,5,0))</f>
        <v>-1.4887955368541683E-2</v>
      </c>
      <c r="M323" s="66">
        <f>EXP(-((1-EXP(-alpha*$B$1))/alpha*Intermediates!F323-(1-EXP(-alpha*$B$1))/alpha*(1-EXP(-alpha*$B$1))/alpha*Intermediates!J323+L323)/$B$1)-1</f>
        <v>0.10162776251086281</v>
      </c>
      <c r="N323" s="46">
        <f>EXP(-((1-EXP(-alpha*$B$1))/alpha*Intermediates!G323-(1-EXP(-alpha*$B$1))/alpha*(1-EXP(-alpha*$B$1))/alpha*Intermediates!J323+L323)/$B$1)-1</f>
        <v>-5.3122194140026058E-2</v>
      </c>
      <c r="O323" s="60">
        <f>VLOOKUP((A323+1)&amp;"_"&amp;B323,scenarios!A:Q,8,0)/100</f>
        <v>0</v>
      </c>
      <c r="P323" s="55">
        <f>VLOOKUP((A323+TT_Scen/2+1)&amp;"_"&amp;B323,scenarios!A:Q,8,0)/100</f>
        <v>0</v>
      </c>
      <c r="Q323" s="37">
        <f t="shared" si="19"/>
        <v>0.15474995665088886</v>
      </c>
    </row>
    <row r="324" spans="1:17" x14ac:dyDescent="0.25">
      <c r="A324" s="21">
        <f t="shared" si="16"/>
        <v>4</v>
      </c>
      <c r="B324" s="22">
        <v>315</v>
      </c>
      <c r="D324" s="66">
        <f>YC!F317</f>
        <v>0.19993406590000001</v>
      </c>
      <c r="E324" s="34">
        <f t="shared" si="17"/>
        <v>7.3255811999998199E-3</v>
      </c>
      <c r="F324" s="66">
        <f>E324+$B$2*$B$2/delta*Intermediates!J324-$B$2/delta*Intermediates!F324</f>
        <v>9.8567781667145665E-2</v>
      </c>
      <c r="G324" s="46">
        <f>E324+$B$2*$B$2/delta*Intermediates!J324-$B$2/delta*Intermediates!G324</f>
        <v>-5.7458174440281305E-2</v>
      </c>
      <c r="H324" s="60">
        <f>VLOOKUP((A324+1)&amp;"_"&amp;B324,scenarios!A:F,4,0)/100</f>
        <v>9.8568000000000003E-2</v>
      </c>
      <c r="I324" s="55">
        <f>VLOOKUP((A324+TT_Scen/2+1)&amp;"_"&amp;B324,scenarios!A:F,4,0)/100</f>
        <v>-5.7458000000000002E-2</v>
      </c>
      <c r="J324" s="37">
        <f t="shared" si="18"/>
        <v>3.9277313564067828E-7</v>
      </c>
      <c r="K324" s="8"/>
      <c r="L324" s="72">
        <f>LN(VLOOKUP((B324+12*$B$1)/12,YC!A:E,5,0)/VLOOKUP(B324/12,YC!A:E,5,0))</f>
        <v>-1.4902334121146558E-2</v>
      </c>
      <c r="M324" s="66">
        <f>EXP(-((1-EXP(-alpha*$B$1))/alpha*Intermediates!F324-(1-EXP(-alpha*$B$1))/alpha*(1-EXP(-alpha*$B$1))/alpha*Intermediates!J324+L324)/$B$1)-1</f>
        <v>0.10103935108685347</v>
      </c>
      <c r="N324" s="46">
        <f>EXP(-((1-EXP(-alpha*$B$1))/alpha*Intermediates!G324-(1-EXP(-alpha*$B$1))/alpha*(1-EXP(-alpha*$B$1))/alpha*Intermediates!J324+L324)/$B$1)-1</f>
        <v>-5.251438435263367E-2</v>
      </c>
      <c r="O324" s="60">
        <f>VLOOKUP((A324+1)&amp;"_"&amp;B324,scenarios!A:Q,8,0)/100</f>
        <v>0</v>
      </c>
      <c r="P324" s="55">
        <f>VLOOKUP((A324+TT_Scen/2+1)&amp;"_"&amp;B324,scenarios!A:Q,8,0)/100</f>
        <v>0</v>
      </c>
      <c r="Q324" s="37">
        <f t="shared" si="19"/>
        <v>0.15355373543948714</v>
      </c>
    </row>
    <row r="325" spans="1:17" x14ac:dyDescent="0.25">
      <c r="A325" s="21">
        <f t="shared" si="16"/>
        <v>4</v>
      </c>
      <c r="B325" s="22">
        <v>316</v>
      </c>
      <c r="D325" s="66">
        <f>YC!F318</f>
        <v>0.200544531</v>
      </c>
      <c r="E325" s="34">
        <f t="shared" si="17"/>
        <v>7.4078052000001726E-3</v>
      </c>
      <c r="F325" s="66">
        <f>E325+$B$2*$B$2/delta*Intermediates!J325-$B$2/delta*Intermediates!F325</f>
        <v>9.8138247756403924E-2</v>
      </c>
      <c r="G325" s="46">
        <f>E325+$B$2*$B$2/delta*Intermediates!J325-$B$2/delta*Intermediates!G325</f>
        <v>-5.6769554889115836E-2</v>
      </c>
      <c r="H325" s="60">
        <f>VLOOKUP((A325+1)&amp;"_"&amp;B325,scenarios!A:F,4,0)/100</f>
        <v>9.8138000000000003E-2</v>
      </c>
      <c r="I325" s="55">
        <f>VLOOKUP((A325+TT_Scen/2+1)&amp;"_"&amp;B325,scenarios!A:F,4,0)/100</f>
        <v>-5.6769999999999994E-2</v>
      </c>
      <c r="J325" s="37">
        <f t="shared" si="18"/>
        <v>6.9286728807821385E-7</v>
      </c>
      <c r="K325" s="8"/>
      <c r="L325" s="72">
        <f>LN(VLOOKUP((B325+12*$B$1)/12,YC!A:E,5,0)/VLOOKUP(B325/12,YC!A:E,5,0))</f>
        <v>-1.4909302422815867E-2</v>
      </c>
      <c r="M325" s="66">
        <f>EXP(-((1-EXP(-alpha*$B$1))/alpha*Intermediates!F325-(1-EXP(-alpha*$B$1))/alpha*(1-EXP(-alpha*$B$1))/alpha*Intermediates!J325+L325)/$B$1)-1</f>
        <v>0.10050188882095368</v>
      </c>
      <c r="N325" s="46">
        <f>EXP(-((1-EXP(-alpha*$B$1))/alpha*Intermediates!G325-(1-EXP(-alpha*$B$1))/alpha*(1-EXP(-alpha*$B$1))/alpha*Intermediates!J325+L325)/$B$1)-1</f>
        <v>-5.1956977142350702E-2</v>
      </c>
      <c r="O325" s="60">
        <f>VLOOKUP((A325+1)&amp;"_"&amp;B325,scenarios!A:Q,8,0)/100</f>
        <v>0</v>
      </c>
      <c r="P325" s="55">
        <f>VLOOKUP((A325+TT_Scen/2+1)&amp;"_"&amp;B325,scenarios!A:Q,8,0)/100</f>
        <v>0</v>
      </c>
      <c r="Q325" s="37">
        <f t="shared" si="19"/>
        <v>0.15245886596330438</v>
      </c>
    </row>
    <row r="326" spans="1:17" x14ac:dyDescent="0.25">
      <c r="A326" s="21">
        <f t="shared" si="16"/>
        <v>4</v>
      </c>
      <c r="B326" s="22">
        <v>317</v>
      </c>
      <c r="D326" s="66">
        <f>YC!F319</f>
        <v>0.20116184810000001</v>
      </c>
      <c r="E326" s="34">
        <f t="shared" si="17"/>
        <v>7.4756387999999063E-3</v>
      </c>
      <c r="F326" s="66">
        <f>E326+$B$2*$B$2/delta*Intermediates!J326-$B$2/delta*Intermediates!F326</f>
        <v>9.8434702254594039E-2</v>
      </c>
      <c r="G326" s="46">
        <f>E326+$B$2*$B$2/delta*Intermediates!J326-$B$2/delta*Intermediates!G326</f>
        <v>-5.6835851374148705E-2</v>
      </c>
      <c r="H326" s="60">
        <f>VLOOKUP((A326+1)&amp;"_"&amp;B326,scenarios!A:F,4,0)/100</f>
        <v>9.8435000000000009E-2</v>
      </c>
      <c r="I326" s="55">
        <f>VLOOKUP((A326+TT_Scen/2+1)&amp;"_"&amp;B326,scenarios!A:F,4,0)/100</f>
        <v>-5.6836000000000005E-2</v>
      </c>
      <c r="J326" s="37">
        <f t="shared" si="18"/>
        <v>4.4637125726915139E-7</v>
      </c>
      <c r="K326" s="8"/>
      <c r="L326" s="72">
        <f>LN(VLOOKUP((B326+12*$B$1)/12,YC!A:E,5,0)/VLOOKUP(B326/12,YC!A:E,5,0))</f>
        <v>-1.4909951481384317E-2</v>
      </c>
      <c r="M326" s="66">
        <f>EXP(-((1-EXP(-alpha*$B$1))/alpha*Intermediates!F326-(1-EXP(-alpha*$B$1))/alpha*(1-EXP(-alpha*$B$1))/alpha*Intermediates!J326+L326)/$B$1)-1</f>
        <v>0.10074545551602498</v>
      </c>
      <c r="N326" s="46">
        <f>EXP(-((1-EXP(-alpha*$B$1))/alpha*Intermediates!G326-(1-EXP(-alpha*$B$1))/alpha*(1-EXP(-alpha*$B$1))/alpha*Intermediates!J326+L326)/$B$1)-1</f>
        <v>-5.2078226764215918E-2</v>
      </c>
      <c r="O326" s="60">
        <f>VLOOKUP((A326+1)&amp;"_"&amp;B326,scenarios!A:Q,8,0)/100</f>
        <v>0</v>
      </c>
      <c r="P326" s="55">
        <f>VLOOKUP((A326+TT_Scen/2+1)&amp;"_"&amp;B326,scenarios!A:Q,8,0)/100</f>
        <v>0</v>
      </c>
      <c r="Q326" s="37">
        <f t="shared" si="19"/>
        <v>0.1528236822802409</v>
      </c>
    </row>
    <row r="327" spans="1:17" x14ac:dyDescent="0.25">
      <c r="A327" s="21">
        <f t="shared" si="16"/>
        <v>4</v>
      </c>
      <c r="B327" s="22">
        <v>318</v>
      </c>
      <c r="D327" s="66">
        <f>YC!F320</f>
        <v>0.201784818</v>
      </c>
      <c r="E327" s="34">
        <f t="shared" si="17"/>
        <v>7.5288852000000572E-3</v>
      </c>
      <c r="F327" s="66">
        <f>E327+$B$2*$B$2/delta*Intermediates!J327-$B$2/delta*Intermediates!F327</f>
        <v>0.10343708696245406</v>
      </c>
      <c r="G327" s="46">
        <f>E327+$B$2*$B$2/delta*Intermediates!J327-$B$2/delta*Intermediates!G327</f>
        <v>-6.1637399924488044E-2</v>
      </c>
      <c r="H327" s="60">
        <f>VLOOKUP((A327+1)&amp;"_"&amp;B327,scenarios!A:F,4,0)/100</f>
        <v>0.10343999999999999</v>
      </c>
      <c r="I327" s="55">
        <f>VLOOKUP((A327+TT_Scen/2+1)&amp;"_"&amp;B327,scenarios!A:F,4,0)/100</f>
        <v>-6.1637000000000004E-2</v>
      </c>
      <c r="J327" s="37">
        <f t="shared" si="18"/>
        <v>3.3129620339716892E-6</v>
      </c>
      <c r="K327" s="8"/>
      <c r="L327" s="72">
        <f>LN(VLOOKUP((B327+12*$B$1)/12,YC!A:E,5,0)/VLOOKUP(B327/12,YC!A:E,5,0))</f>
        <v>-1.4905386668191724E-2</v>
      </c>
      <c r="M327" s="66">
        <f>EXP(-((1-EXP(-alpha*$B$1))/alpha*Intermediates!F327-(1-EXP(-alpha*$B$1))/alpha*(1-EXP(-alpha*$B$1))/alpha*Intermediates!J327+L327)/$B$1)-1</f>
        <v>0.10600068352400105</v>
      </c>
      <c r="N327" s="46">
        <f>EXP(-((1-EXP(-alpha*$B$1))/alpha*Intermediates!G327-(1-EXP(-alpha*$B$1))/alpha*(1-EXP(-alpha*$B$1))/alpha*Intermediates!J327+L327)/$B$1)-1</f>
        <v>-5.6499282327014844E-2</v>
      </c>
      <c r="O327" s="60">
        <f>VLOOKUP((A327+1)&amp;"_"&amp;B327,scenarios!A:Q,8,0)/100</f>
        <v>0</v>
      </c>
      <c r="P327" s="55">
        <f>VLOOKUP((A327+TT_Scen/2+1)&amp;"_"&amp;B327,scenarios!A:Q,8,0)/100</f>
        <v>0</v>
      </c>
      <c r="Q327" s="37">
        <f t="shared" si="19"/>
        <v>0.16249996585101589</v>
      </c>
    </row>
    <row r="328" spans="1:17" x14ac:dyDescent="0.25">
      <c r="A328" s="21">
        <f t="shared" si="16"/>
        <v>4</v>
      </c>
      <c r="B328" s="22">
        <v>319</v>
      </c>
      <c r="D328" s="66">
        <f>YC!F321</f>
        <v>0.20241222510000001</v>
      </c>
      <c r="E328" s="34">
        <f t="shared" si="17"/>
        <v>7.5673236000000088E-3</v>
      </c>
      <c r="F328" s="66">
        <f>E328+$B$2*$B$2/delta*Intermediates!J328-$B$2/delta*Intermediates!F328</f>
        <v>0.10322668440175667</v>
      </c>
      <c r="G328" s="46">
        <f>E328+$B$2*$B$2/delta*Intermediates!J328-$B$2/delta*Intermediates!G328</f>
        <v>-6.1255925280767141E-2</v>
      </c>
      <c r="H328" s="60">
        <f>VLOOKUP((A328+1)&amp;"_"&amp;B328,scenarios!A:F,4,0)/100</f>
        <v>0.10323</v>
      </c>
      <c r="I328" s="55">
        <f>VLOOKUP((A328+TT_Scen/2+1)&amp;"_"&amp;B328,scenarios!A:F,4,0)/100</f>
        <v>-6.1256000000000005E-2</v>
      </c>
      <c r="J328" s="37">
        <f t="shared" si="18"/>
        <v>3.3903174761970578E-6</v>
      </c>
      <c r="K328" s="8"/>
      <c r="L328" s="72">
        <f>LN(VLOOKUP((B328+12*$B$1)/12,YC!A:E,5,0)/VLOOKUP(B328/12,YC!A:E,5,0))</f>
        <v>-1.4896729105429244E-2</v>
      </c>
      <c r="M328" s="66">
        <f>EXP(-((1-EXP(-alpha*$B$1))/alpha*Intermediates!F328-(1-EXP(-alpha*$B$1))/alpha*(1-EXP(-alpha*$B$1))/alpha*Intermediates!J328+L328)/$B$1)-1</f>
        <v>0.10573196443946298</v>
      </c>
      <c r="N328" s="46">
        <f>EXP(-((1-EXP(-alpha*$B$1))/alpha*Intermediates!G328-(1-EXP(-alpha*$B$1))/alpha*(1-EXP(-alpha*$B$1))/alpha*Intermediates!J328+L328)/$B$1)-1</f>
        <v>-5.6190919121138494E-2</v>
      </c>
      <c r="O328" s="60">
        <f>VLOOKUP((A328+1)&amp;"_"&amp;B328,scenarios!A:Q,8,0)/100</f>
        <v>0</v>
      </c>
      <c r="P328" s="55">
        <f>VLOOKUP((A328+TT_Scen/2+1)&amp;"_"&amp;B328,scenarios!A:Q,8,0)/100</f>
        <v>0</v>
      </c>
      <c r="Q328" s="37">
        <f t="shared" si="19"/>
        <v>0.16192288356060147</v>
      </c>
    </row>
    <row r="329" spans="1:17" x14ac:dyDescent="0.25">
      <c r="A329" s="21">
        <f t="shared" ref="A329:A392" si="20">iteration</f>
        <v>4</v>
      </c>
      <c r="B329" s="22">
        <v>320</v>
      </c>
      <c r="D329" s="66">
        <f>YC!F322</f>
        <v>0.20304283540000001</v>
      </c>
      <c r="E329" s="34">
        <f t="shared" ref="E329:E392" si="21">(D330-D329)/delta</f>
        <v>7.590757199999798E-3</v>
      </c>
      <c r="F329" s="66">
        <f>E329+$B$2*$B$2/delta*Intermediates!J329-$B$2/delta*Intermediates!F329</f>
        <v>0.1045389340625191</v>
      </c>
      <c r="G329" s="46">
        <f>E329+$B$2*$B$2/delta*Intermediates!J329-$B$2/delta*Intermediates!G329</f>
        <v>-6.2427261142430607E-2</v>
      </c>
      <c r="H329" s="60">
        <f>VLOOKUP((A329+1)&amp;"_"&amp;B329,scenarios!A:F,4,0)/100</f>
        <v>0.10454000000000001</v>
      </c>
      <c r="I329" s="55">
        <f>VLOOKUP((A329+TT_Scen/2+1)&amp;"_"&amp;B329,scenarios!A:F,4,0)/100</f>
        <v>-6.2427000000000003E-2</v>
      </c>
      <c r="J329" s="37">
        <f t="shared" si="18"/>
        <v>1.3270799115103205E-6</v>
      </c>
      <c r="K329" s="8"/>
      <c r="L329" s="72">
        <f>LN(VLOOKUP((B329+12*$B$1)/12,YC!A:E,5,0)/VLOOKUP(B329/12,YC!A:E,5,0))</f>
        <v>-1.4885116865553959E-2</v>
      </c>
      <c r="M329" s="66">
        <f>EXP(-((1-EXP(-alpha*$B$1))/alpha*Intermediates!F329-(1-EXP(-alpha*$B$1))/alpha*(1-EXP(-alpha*$B$1))/alpha*Intermediates!J329+L329)/$B$1)-1</f>
        <v>0.10709921240020326</v>
      </c>
      <c r="N329" s="46">
        <f>EXP(-((1-EXP(-alpha*$B$1))/alpha*Intermediates!G329-(1-EXP(-alpha*$B$1))/alpha*(1-EXP(-alpha*$B$1))/alpha*Intermediates!J329+L329)/$B$1)-1</f>
        <v>-5.7280458932319811E-2</v>
      </c>
      <c r="O329" s="60">
        <f>VLOOKUP((A329+1)&amp;"_"&amp;B329,scenarios!A:Q,8,0)/100</f>
        <v>0</v>
      </c>
      <c r="P329" s="55">
        <f>VLOOKUP((A329+TT_Scen/2+1)&amp;"_"&amp;B329,scenarios!A:Q,8,0)/100</f>
        <v>0</v>
      </c>
      <c r="Q329" s="37">
        <f t="shared" si="19"/>
        <v>0.16437967133252307</v>
      </c>
    </row>
    <row r="330" spans="1:17" x14ac:dyDescent="0.25">
      <c r="A330" s="21">
        <f t="shared" si="20"/>
        <v>4</v>
      </c>
      <c r="B330" s="22">
        <v>321</v>
      </c>
      <c r="D330" s="66">
        <f>YC!F323</f>
        <v>0.20367539849999999</v>
      </c>
      <c r="E330" s="34">
        <f t="shared" si="21"/>
        <v>7.5989915999999935E-3</v>
      </c>
      <c r="F330" s="66">
        <f>E330+$B$2*$B$2/delta*Intermediates!J330-$B$2/delta*Intermediates!F330</f>
        <v>0.10694191605174627</v>
      </c>
      <c r="G330" s="46">
        <f>E330+$B$2*$B$2/delta*Intermediates!J330-$B$2/delta*Intermediates!G330</f>
        <v>-6.4719877016558139E-2</v>
      </c>
      <c r="H330" s="60">
        <f>VLOOKUP((A330+1)&amp;"_"&amp;B330,scenarios!A:F,4,0)/100</f>
        <v>0.10694000000000001</v>
      </c>
      <c r="I330" s="55">
        <f>VLOOKUP((A330+TT_Scen/2+1)&amp;"_"&amp;B330,scenarios!A:F,4,0)/100</f>
        <v>-6.472E-2</v>
      </c>
      <c r="J330" s="37">
        <f t="shared" ref="J330:J393" si="22">ABS(H330-F330)+ABS(I330-G330)</f>
        <v>2.0390351881255375E-6</v>
      </c>
      <c r="K330" s="8"/>
      <c r="L330" s="72">
        <f>LN(VLOOKUP((B330+12*$B$1)/12,YC!A:E,5,0)/VLOOKUP(B330/12,YC!A:E,5,0))</f>
        <v>-1.4871702990396909E-2</v>
      </c>
      <c r="M330" s="66">
        <f>EXP(-((1-EXP(-alpha*$B$1))/alpha*Intermediates!F330-(1-EXP(-alpha*$B$1))/alpha*(1-EXP(-alpha*$B$1))/alpha*Intermediates!J330+L330)/$B$1)-1</f>
        <v>0.10964787414639376</v>
      </c>
      <c r="N330" s="46">
        <f>EXP(-((1-EXP(-alpha*$B$1))/alpha*Intermediates!G330-(1-EXP(-alpha*$B$1))/alpha*(1-EXP(-alpha*$B$1))/alpha*Intermediates!J330+L330)/$B$1)-1</f>
        <v>-5.9371677906003173E-2</v>
      </c>
      <c r="O330" s="60">
        <f>VLOOKUP((A330+1)&amp;"_"&amp;B330,scenarios!A:Q,8,0)/100</f>
        <v>0</v>
      </c>
      <c r="P330" s="55">
        <f>VLOOKUP((A330+TT_Scen/2+1)&amp;"_"&amp;B330,scenarios!A:Q,8,0)/100</f>
        <v>0</v>
      </c>
      <c r="Q330" s="37">
        <f t="shared" ref="Q330:Q393" si="23">ABS(O330-M330)+ABS(P330-N330)</f>
        <v>0.16901955205239694</v>
      </c>
    </row>
    <row r="331" spans="1:17" x14ac:dyDescent="0.25">
      <c r="A331" s="21">
        <f t="shared" si="20"/>
        <v>4</v>
      </c>
      <c r="B331" s="22">
        <v>322</v>
      </c>
      <c r="D331" s="66">
        <f>YC!F324</f>
        <v>0.20430864779999999</v>
      </c>
      <c r="E331" s="34">
        <f t="shared" si="21"/>
        <v>7.5918396000000943E-3</v>
      </c>
      <c r="F331" s="66">
        <f>E331+$B$2*$B$2/delta*Intermediates!J331-$B$2/delta*Intermediates!F331</f>
        <v>9.9348590011441251E-2</v>
      </c>
      <c r="G331" s="46">
        <f>E331+$B$2*$B$2/delta*Intermediates!J331-$B$2/delta*Intermediates!G331</f>
        <v>-5.7047107535958E-2</v>
      </c>
      <c r="H331" s="60">
        <f>VLOOKUP((A331+1)&amp;"_"&amp;B331,scenarios!A:F,4,0)/100</f>
        <v>9.9349000000000007E-2</v>
      </c>
      <c r="I331" s="55">
        <f>VLOOKUP((A331+TT_Scen/2+1)&amp;"_"&amp;B331,scenarios!A:F,4,0)/100</f>
        <v>-5.7047E-2</v>
      </c>
      <c r="J331" s="37">
        <f t="shared" si="22"/>
        <v>5.1752451675490807E-7</v>
      </c>
      <c r="K331" s="8"/>
      <c r="L331" s="72">
        <f>LN(VLOOKUP((B331+12*$B$1)/12,YC!A:E,5,0)/VLOOKUP(B331/12,YC!A:E,5,0))</f>
        <v>-1.4857655688619707E-2</v>
      </c>
      <c r="M331" s="66">
        <f>EXP(-((1-EXP(-alpha*$B$1))/alpha*Intermediates!F331-(1-EXP(-alpha*$B$1))/alpha*(1-EXP(-alpha*$B$1))/alpha*Intermediates!J331+L331)/$B$1)-1</f>
        <v>0.10156704979819731</v>
      </c>
      <c r="N331" s="46">
        <f>EXP(-((1-EXP(-alpha*$B$1))/alpha*Intermediates!G331-(1-EXP(-alpha*$B$1))/alpha*(1-EXP(-alpha*$B$1))/alpha*Intermediates!J331+L331)/$B$1)-1</f>
        <v>-5.2397620904720554E-2</v>
      </c>
      <c r="O331" s="60">
        <f>VLOOKUP((A331+1)&amp;"_"&amp;B331,scenarios!A:Q,8,0)/100</f>
        <v>0</v>
      </c>
      <c r="P331" s="55">
        <f>VLOOKUP((A331+TT_Scen/2+1)&amp;"_"&amp;B331,scenarios!A:Q,8,0)/100</f>
        <v>0</v>
      </c>
      <c r="Q331" s="37">
        <f t="shared" si="23"/>
        <v>0.15396467070291786</v>
      </c>
    </row>
    <row r="332" spans="1:17" x14ac:dyDescent="0.25">
      <c r="A332" s="21">
        <f t="shared" si="20"/>
        <v>4</v>
      </c>
      <c r="B332" s="22">
        <v>323</v>
      </c>
      <c r="D332" s="66">
        <f>YC!F325</f>
        <v>0.2049413011</v>
      </c>
      <c r="E332" s="34">
        <f t="shared" si="21"/>
        <v>7.5691055999999035E-3</v>
      </c>
      <c r="F332" s="66">
        <f>E332+$B$2*$B$2/delta*Intermediates!J332-$B$2/delta*Intermediates!F332</f>
        <v>0.10436285310741622</v>
      </c>
      <c r="G332" s="46">
        <f>E332+$B$2*$B$2/delta*Intermediates!J332-$B$2/delta*Intermediates!G332</f>
        <v>-6.2013241648054392E-2</v>
      </c>
      <c r="H332" s="60">
        <f>VLOOKUP((A332+1)&amp;"_"&amp;B332,scenarios!A:F,4,0)/100</f>
        <v>0.10435999999999999</v>
      </c>
      <c r="I332" s="55">
        <f>VLOOKUP((A332+TT_Scen/2+1)&amp;"_"&amp;B332,scenarios!A:F,4,0)/100</f>
        <v>-6.2012999999999999E-2</v>
      </c>
      <c r="J332" s="37">
        <f t="shared" si="22"/>
        <v>3.0947554706187153E-6</v>
      </c>
      <c r="K332" s="8"/>
      <c r="L332" s="72">
        <f>LN(VLOOKUP((B332+12*$B$1)/12,YC!A:E,5,0)/VLOOKUP(B332/12,YC!A:E,5,0))</f>
        <v>-1.484415765372173E-2</v>
      </c>
      <c r="M332" s="66">
        <f>EXP(-((1-EXP(-alpha*$B$1))/alpha*Intermediates!F332-(1-EXP(-alpha*$B$1))/alpha*(1-EXP(-alpha*$B$1))/alpha*Intermediates!J332+L332)/$B$1)-1</f>
        <v>0.10691484007122032</v>
      </c>
      <c r="N332" s="46">
        <f>EXP(-((1-EXP(-alpha*$B$1))/alpha*Intermediates!G332-(1-EXP(-alpha*$B$1))/alpha*(1-EXP(-alpha*$B$1))/alpha*Intermediates!J332+L332)/$B$1)-1</f>
        <v>-5.6901872632667327E-2</v>
      </c>
      <c r="O332" s="60">
        <f>VLOOKUP((A332+1)&amp;"_"&amp;B332,scenarios!A:Q,8,0)/100</f>
        <v>0</v>
      </c>
      <c r="P332" s="55">
        <f>VLOOKUP((A332+TT_Scen/2+1)&amp;"_"&amp;B332,scenarios!A:Q,8,0)/100</f>
        <v>0</v>
      </c>
      <c r="Q332" s="37">
        <f t="shared" si="23"/>
        <v>0.16381671270388765</v>
      </c>
    </row>
    <row r="333" spans="1:17" x14ac:dyDescent="0.25">
      <c r="A333" s="21">
        <f t="shared" si="20"/>
        <v>4</v>
      </c>
      <c r="B333" s="22">
        <v>324</v>
      </c>
      <c r="D333" s="66">
        <f>YC!F326</f>
        <v>0.20557205989999999</v>
      </c>
      <c r="E333" s="34">
        <f t="shared" si="21"/>
        <v>7.5338856000001231E-3</v>
      </c>
      <c r="F333" s="66">
        <f>E333+$B$2*$B$2/delta*Intermediates!J333-$B$2/delta*Intermediates!F333</f>
        <v>0.10294899171053673</v>
      </c>
      <c r="G333" s="46">
        <f>E333+$B$2*$B$2/delta*Intermediates!J333-$B$2/delta*Intermediates!G333</f>
        <v>-6.0576374296209219E-2</v>
      </c>
      <c r="H333" s="60">
        <f>VLOOKUP((A333+1)&amp;"_"&amp;B333,scenarios!A:F,4,0)/100</f>
        <v>0.10295</v>
      </c>
      <c r="I333" s="55">
        <f>VLOOKUP((A333+TT_Scen/2+1)&amp;"_"&amp;B333,scenarios!A:F,4,0)/100</f>
        <v>-6.0575999999999998E-2</v>
      </c>
      <c r="J333" s="37">
        <f t="shared" si="22"/>
        <v>1.3825856724908325E-6</v>
      </c>
      <c r="K333" s="8"/>
      <c r="L333" s="72">
        <f>LN(VLOOKUP((B333+12*$B$1)/12,YC!A:E,5,0)/VLOOKUP(B333/12,YC!A:E,5,0))</f>
        <v>-1.4832406732761262E-2</v>
      </c>
      <c r="M333" s="66">
        <f>EXP(-((1-EXP(-alpha*$B$1))/alpha*Intermediates!F333-(1-EXP(-alpha*$B$1))/alpha*(1-EXP(-alpha*$B$1))/alpha*Intermediates!J333+L333)/$B$1)-1</f>
        <v>0.10544122286156377</v>
      </c>
      <c r="N333" s="46">
        <f>EXP(-((1-EXP(-alpha*$B$1))/alpha*Intermediates!G333-(1-EXP(-alpha*$B$1))/alpha*(1-EXP(-alpha*$B$1))/alpha*Intermediates!J333+L333)/$B$1)-1</f>
        <v>-5.556920289935896E-2</v>
      </c>
      <c r="O333" s="60">
        <f>VLOOKUP((A333+1)&amp;"_"&amp;B333,scenarios!A:Q,8,0)/100</f>
        <v>0</v>
      </c>
      <c r="P333" s="55">
        <f>VLOOKUP((A333+TT_Scen/2+1)&amp;"_"&amp;B333,scenarios!A:Q,8,0)/100</f>
        <v>0</v>
      </c>
      <c r="Q333" s="37">
        <f t="shared" si="23"/>
        <v>0.16101042576092273</v>
      </c>
    </row>
    <row r="334" spans="1:17" x14ac:dyDescent="0.25">
      <c r="A334" s="21">
        <f t="shared" si="20"/>
        <v>4</v>
      </c>
      <c r="B334" s="22">
        <v>325</v>
      </c>
      <c r="D334" s="66">
        <f>YC!F327</f>
        <v>0.2061998837</v>
      </c>
      <c r="E334" s="34">
        <f t="shared" si="21"/>
        <v>7.4992115999998887E-3</v>
      </c>
      <c r="F334" s="66">
        <f>E334+$B$2*$B$2/delta*Intermediates!J334-$B$2/delta*Intermediates!F334</f>
        <v>0.10516387258095294</v>
      </c>
      <c r="G334" s="46">
        <f>E334+$B$2*$B$2/delta*Intermediates!J334-$B$2/delta*Intermediates!G334</f>
        <v>-6.2767308804036123E-2</v>
      </c>
      <c r="H334" s="60">
        <f>VLOOKUP((A334+1)&amp;"_"&amp;B334,scenarios!A:F,4,0)/100</f>
        <v>0.10516</v>
      </c>
      <c r="I334" s="55">
        <f>VLOOKUP((A334+TT_Scen/2+1)&amp;"_"&amp;B334,scenarios!A:F,4,0)/100</f>
        <v>-6.2767000000000003E-2</v>
      </c>
      <c r="J334" s="37">
        <f t="shared" si="22"/>
        <v>4.1813849890603993E-6</v>
      </c>
      <c r="K334" s="8"/>
      <c r="L334" s="72">
        <f>LN(VLOOKUP((B334+12*$B$1)/12,YC!A:E,5,0)/VLOOKUP(B334/12,YC!A:E,5,0))</f>
        <v>-1.4823362833065304E-2</v>
      </c>
      <c r="M334" s="66">
        <f>EXP(-((1-EXP(-alpha*$B$1))/alpha*Intermediates!F334-(1-EXP(-alpha*$B$1))/alpha*(1-EXP(-alpha*$B$1))/alpha*Intermediates!J334+L334)/$B$1)-1</f>
        <v>0.10783361113328693</v>
      </c>
      <c r="N334" s="46">
        <f>EXP(-((1-EXP(-alpha*$B$1))/alpha*Intermediates!G334-(1-EXP(-alpha*$B$1))/alpha*(1-EXP(-alpha*$B$1))/alpha*Intermediates!J334+L334)/$B$1)-1</f>
        <v>-5.7531008208990597E-2</v>
      </c>
      <c r="O334" s="60">
        <f>VLOOKUP((A334+1)&amp;"_"&amp;B334,scenarios!A:Q,8,0)/100</f>
        <v>0</v>
      </c>
      <c r="P334" s="55">
        <f>VLOOKUP((A334+TT_Scen/2+1)&amp;"_"&amp;B334,scenarios!A:Q,8,0)/100</f>
        <v>0</v>
      </c>
      <c r="Q334" s="37">
        <f t="shared" si="23"/>
        <v>0.16536461934227753</v>
      </c>
    </row>
    <row r="335" spans="1:17" x14ac:dyDescent="0.25">
      <c r="A335" s="21">
        <f t="shared" si="20"/>
        <v>4</v>
      </c>
      <c r="B335" s="22">
        <v>326</v>
      </c>
      <c r="D335" s="66">
        <f>YC!F328</f>
        <v>0.20682481799999999</v>
      </c>
      <c r="E335" s="34">
        <f t="shared" si="21"/>
        <v>7.4683992000000865E-3</v>
      </c>
      <c r="F335" s="66">
        <f>E335+$B$2*$B$2/delta*Intermediates!J335-$B$2/delta*Intermediates!F335</f>
        <v>0.10351107613836533</v>
      </c>
      <c r="G335" s="46">
        <f>E335+$B$2*$B$2/delta*Intermediates!J335-$B$2/delta*Intermediates!G335</f>
        <v>-6.1082994945737157E-2</v>
      </c>
      <c r="H335" s="60">
        <f>VLOOKUP((A335+1)&amp;"_"&amp;B335,scenarios!A:F,4,0)/100</f>
        <v>0.10351</v>
      </c>
      <c r="I335" s="55">
        <f>VLOOKUP((A335+TT_Scen/2+1)&amp;"_"&amp;B335,scenarios!A:F,4,0)/100</f>
        <v>-6.1082999999999998E-2</v>
      </c>
      <c r="J335" s="37">
        <f t="shared" si="22"/>
        <v>1.0811926281634188E-6</v>
      </c>
      <c r="K335" s="8"/>
      <c r="L335" s="72">
        <f>LN(VLOOKUP((B335+12*$B$1)/12,YC!A:E,5,0)/VLOOKUP(B335/12,YC!A:E,5,0))</f>
        <v>-1.4816983914136711E-2</v>
      </c>
      <c r="M335" s="66">
        <f>EXP(-((1-EXP(-alpha*$B$1))/alpha*Intermediates!F335-(1-EXP(-alpha*$B$1))/alpha*(1-EXP(-alpha*$B$1))/alpha*Intermediates!J335+L335)/$B$1)-1</f>
        <v>0.10610259135142086</v>
      </c>
      <c r="N335" s="46">
        <f>EXP(-((1-EXP(-alpha*$B$1))/alpha*Intermediates!G335-(1-EXP(-alpha*$B$1))/alpha*(1-EXP(-alpha*$B$1))/alpha*Intermediates!J335+L335)/$B$1)-1</f>
        <v>-5.5975864102777995E-2</v>
      </c>
      <c r="O335" s="60">
        <f>VLOOKUP((A335+1)&amp;"_"&amp;B335,scenarios!A:Q,8,0)/100</f>
        <v>0</v>
      </c>
      <c r="P335" s="55">
        <f>VLOOKUP((A335+TT_Scen/2+1)&amp;"_"&amp;B335,scenarios!A:Q,8,0)/100</f>
        <v>0</v>
      </c>
      <c r="Q335" s="37">
        <f t="shared" si="23"/>
        <v>0.16207845545419886</v>
      </c>
    </row>
    <row r="336" spans="1:17" x14ac:dyDescent="0.25">
      <c r="A336" s="21">
        <f t="shared" si="20"/>
        <v>4</v>
      </c>
      <c r="B336" s="22">
        <v>327</v>
      </c>
      <c r="D336" s="66">
        <f>YC!F329</f>
        <v>0.2074471846</v>
      </c>
      <c r="E336" s="34">
        <f t="shared" si="21"/>
        <v>7.4414999999999898E-3</v>
      </c>
      <c r="F336" s="66">
        <f>E336+$B$2*$B$2/delta*Intermediates!J336-$B$2/delta*Intermediates!F336</f>
        <v>0.10681104240443323</v>
      </c>
      <c r="G336" s="46">
        <f>E336+$B$2*$B$2/delta*Intermediates!J336-$B$2/delta*Intermediates!G336</f>
        <v>-6.434377008859482E-2</v>
      </c>
      <c r="H336" s="60">
        <f>VLOOKUP((A336+1)&amp;"_"&amp;B336,scenarios!A:F,4,0)/100</f>
        <v>0.10680999999999999</v>
      </c>
      <c r="I336" s="55">
        <f>VLOOKUP((A336+TT_Scen/2+1)&amp;"_"&amp;B336,scenarios!A:F,4,0)/100</f>
        <v>-6.4343999999999998E-2</v>
      </c>
      <c r="J336" s="37">
        <f t="shared" si="22"/>
        <v>1.2723158384214672E-6</v>
      </c>
      <c r="K336" s="8"/>
      <c r="L336" s="72">
        <f>LN(VLOOKUP((B336+12*$B$1)/12,YC!A:E,5,0)/VLOOKUP(B336/12,YC!A:E,5,0))</f>
        <v>-1.4812973521015444E-2</v>
      </c>
      <c r="M336" s="66">
        <f>EXP(-((1-EXP(-alpha*$B$1))/alpha*Intermediates!F336-(1-EXP(-alpha*$B$1))/alpha*(1-EXP(-alpha*$B$1))/alpha*Intermediates!J336+L336)/$B$1)-1</f>
        <v>0.10964937725381718</v>
      </c>
      <c r="N336" s="46">
        <f>EXP(-((1-EXP(-alpha*$B$1))/alpha*Intermediates!G336-(1-EXP(-alpha*$B$1))/alpha*(1-EXP(-alpha*$B$1))/alpha*Intermediates!J336+L336)/$B$1)-1</f>
        <v>-5.8911223086517639E-2</v>
      </c>
      <c r="O336" s="60">
        <f>VLOOKUP((A336+1)&amp;"_"&amp;B336,scenarios!A:Q,8,0)/100</f>
        <v>0</v>
      </c>
      <c r="P336" s="55">
        <f>VLOOKUP((A336+TT_Scen/2+1)&amp;"_"&amp;B336,scenarios!A:Q,8,0)/100</f>
        <v>0</v>
      </c>
      <c r="Q336" s="37">
        <f t="shared" si="23"/>
        <v>0.16856060034033482</v>
      </c>
    </row>
    <row r="337" spans="1:17" x14ac:dyDescent="0.25">
      <c r="A337" s="21">
        <f t="shared" si="20"/>
        <v>4</v>
      </c>
      <c r="B337" s="22">
        <v>328</v>
      </c>
      <c r="D337" s="66">
        <f>YC!F330</f>
        <v>0.2080673096</v>
      </c>
      <c r="E337" s="34">
        <f t="shared" si="21"/>
        <v>7.4185667999999705E-3</v>
      </c>
      <c r="F337" s="66">
        <f>E337+$B$2*$B$2/delta*Intermediates!J337-$B$2/delta*Intermediates!F337</f>
        <v>0.1040258181183862</v>
      </c>
      <c r="G337" s="46">
        <f>E337+$B$2*$B$2/delta*Intermediates!J337-$B$2/delta*Intermediates!G337</f>
        <v>-6.1511575908654394E-2</v>
      </c>
      <c r="H337" s="60">
        <f>VLOOKUP((A337+1)&amp;"_"&amp;B337,scenarios!A:F,4,0)/100</f>
        <v>0.10403000000000001</v>
      </c>
      <c r="I337" s="55">
        <f>VLOOKUP((A337+TT_Scen/2+1)&amp;"_"&amp;B337,scenarios!A:F,4,0)/100</f>
        <v>-6.1512000000000004E-2</v>
      </c>
      <c r="J337" s="37">
        <f t="shared" si="22"/>
        <v>4.6059729594261078E-6</v>
      </c>
      <c r="K337" s="8"/>
      <c r="L337" s="72">
        <f>LN(VLOOKUP((B337+12*$B$1)/12,YC!A:E,5,0)/VLOOKUP(B337/12,YC!A:E,5,0))</f>
        <v>-1.481103073485604E-2</v>
      </c>
      <c r="M337" s="66">
        <f>EXP(-((1-EXP(-alpha*$B$1))/alpha*Intermediates!F337-(1-EXP(-alpha*$B$1))/alpha*(1-EXP(-alpha*$B$1))/alpha*Intermediates!J337+L337)/$B$1)-1</f>
        <v>0.1067024548773301</v>
      </c>
      <c r="N337" s="46">
        <f>EXP(-((1-EXP(-alpha*$B$1))/alpha*Intermediates!G337-(1-EXP(-alpha*$B$1))/alpha*(1-EXP(-alpha*$B$1))/alpha*Intermediates!J337+L337)/$B$1)-1</f>
        <v>-5.6321232043380354E-2</v>
      </c>
      <c r="O337" s="60">
        <f>VLOOKUP((A337+1)&amp;"_"&amp;B337,scenarios!A:Q,8,0)/100</f>
        <v>0</v>
      </c>
      <c r="P337" s="55">
        <f>VLOOKUP((A337+TT_Scen/2+1)&amp;"_"&amp;B337,scenarios!A:Q,8,0)/100</f>
        <v>0</v>
      </c>
      <c r="Q337" s="37">
        <f t="shared" si="23"/>
        <v>0.16302368692071045</v>
      </c>
    </row>
    <row r="338" spans="1:17" x14ac:dyDescent="0.25">
      <c r="A338" s="21">
        <f t="shared" si="20"/>
        <v>4</v>
      </c>
      <c r="B338" s="22">
        <v>329</v>
      </c>
      <c r="D338" s="66">
        <f>YC!F331</f>
        <v>0.2086855235</v>
      </c>
      <c r="E338" s="34">
        <f t="shared" si="21"/>
        <v>7.3996476000000033E-3</v>
      </c>
      <c r="F338" s="66">
        <f>E338+$B$2*$B$2/delta*Intermediates!J338-$B$2/delta*Intermediates!F338</f>
        <v>0.10132116157953068</v>
      </c>
      <c r="G338" s="46">
        <f>E338+$B$2*$B$2/delta*Intermediates!J338-$B$2/delta*Intermediates!G338</f>
        <v>-5.8752075233309317E-2</v>
      </c>
      <c r="H338" s="60">
        <f>VLOOKUP((A338+1)&amp;"_"&amp;B338,scenarios!A:F,4,0)/100</f>
        <v>0.10131999999999999</v>
      </c>
      <c r="I338" s="55">
        <f>VLOOKUP((A338+TT_Scen/2+1)&amp;"_"&amp;B338,scenarios!A:F,4,0)/100</f>
        <v>-5.8752000000000006E-2</v>
      </c>
      <c r="J338" s="37">
        <f t="shared" si="22"/>
        <v>1.2368128399983802E-6</v>
      </c>
      <c r="K338" s="8"/>
      <c r="L338" s="72">
        <f>LN(VLOOKUP((B338+12*$B$1)/12,YC!A:E,5,0)/VLOOKUP(B338/12,YC!A:E,5,0))</f>
        <v>-1.4810850920149816E-2</v>
      </c>
      <c r="M338" s="66">
        <f>EXP(-((1-EXP(-alpha*$B$1))/alpha*Intermediates!F338-(1-EXP(-alpha*$B$1))/alpha*(1-EXP(-alpha*$B$1))/alpha*Intermediates!J338+L338)/$B$1)-1</f>
        <v>0.10384566975571552</v>
      </c>
      <c r="N338" s="46">
        <f>EXP(-((1-EXP(-alpha*$B$1))/alpha*Intermediates!G338-(1-EXP(-alpha*$B$1))/alpha*(1-EXP(-alpha*$B$1))/alpha*Intermediates!J338+L338)/$B$1)-1</f>
        <v>-5.3793156832169897E-2</v>
      </c>
      <c r="O338" s="60">
        <f>VLOOKUP((A338+1)&amp;"_"&amp;B338,scenarios!A:Q,8,0)/100</f>
        <v>0</v>
      </c>
      <c r="P338" s="55">
        <f>VLOOKUP((A338+TT_Scen/2+1)&amp;"_"&amp;B338,scenarios!A:Q,8,0)/100</f>
        <v>0</v>
      </c>
      <c r="Q338" s="37">
        <f t="shared" si="23"/>
        <v>0.15763882658788542</v>
      </c>
    </row>
    <row r="339" spans="1:17" x14ac:dyDescent="0.25">
      <c r="A339" s="21">
        <f t="shared" si="20"/>
        <v>4</v>
      </c>
      <c r="B339" s="22">
        <v>330</v>
      </c>
      <c r="D339" s="66">
        <f>YC!F332</f>
        <v>0.2093021608</v>
      </c>
      <c r="E339" s="34">
        <f t="shared" si="21"/>
        <v>7.3847975999999926E-3</v>
      </c>
      <c r="F339" s="66">
        <f>E339+$B$2*$B$2/delta*Intermediates!J339-$B$2/delta*Intermediates!F339</f>
        <v>0.1011756569754777</v>
      </c>
      <c r="G339" s="46">
        <f>E339+$B$2*$B$2/delta*Intermediates!J339-$B$2/delta*Intermediates!G339</f>
        <v>-5.8543742369603378E-2</v>
      </c>
      <c r="H339" s="60">
        <f>VLOOKUP((A339+1)&amp;"_"&amp;B339,scenarios!A:F,4,0)/100</f>
        <v>0.10118000000000001</v>
      </c>
      <c r="I339" s="55">
        <f>VLOOKUP((A339+TT_Scen/2+1)&amp;"_"&amp;B339,scenarios!A:F,4,0)/100</f>
        <v>-5.8543999999999999E-2</v>
      </c>
      <c r="J339" s="37">
        <f t="shared" si="22"/>
        <v>4.6006549189250845E-6</v>
      </c>
      <c r="K339" s="8"/>
      <c r="L339" s="72">
        <f>LN(VLOOKUP((B339+12*$B$1)/12,YC!A:E,5,0)/VLOOKUP(B339/12,YC!A:E,5,0))</f>
        <v>-1.4812125715699925E-2</v>
      </c>
      <c r="M339" s="66">
        <f>EXP(-((1-EXP(-alpha*$B$1))/alpha*Intermediates!F339-(1-EXP(-alpha*$B$1))/alpha*(1-EXP(-alpha*$B$1))/alpha*Intermediates!J339+L339)/$B$1)-1</f>
        <v>0.10370844995863293</v>
      </c>
      <c r="N339" s="46">
        <f>EXP(-((1-EXP(-alpha*$B$1))/alpha*Intermediates!G339-(1-EXP(-alpha*$B$1))/alpha*(1-EXP(-alpha*$B$1))/alpha*Intermediates!J339+L339)/$B$1)-1</f>
        <v>-5.3588467658807093E-2</v>
      </c>
      <c r="O339" s="60">
        <f>VLOOKUP((A339+1)&amp;"_"&amp;B339,scenarios!A:Q,8,0)/100</f>
        <v>0</v>
      </c>
      <c r="P339" s="55">
        <f>VLOOKUP((A339+TT_Scen/2+1)&amp;"_"&amp;B339,scenarios!A:Q,8,0)/100</f>
        <v>0</v>
      </c>
      <c r="Q339" s="37">
        <f t="shared" si="23"/>
        <v>0.15729691761744002</v>
      </c>
    </row>
    <row r="340" spans="1:17" x14ac:dyDescent="0.25">
      <c r="A340" s="21">
        <f t="shared" si="20"/>
        <v>4</v>
      </c>
      <c r="B340" s="22">
        <v>331</v>
      </c>
      <c r="D340" s="66">
        <f>YC!F333</f>
        <v>0.2099175606</v>
      </c>
      <c r="E340" s="34">
        <f t="shared" si="21"/>
        <v>7.3740840000001695E-3</v>
      </c>
      <c r="F340" s="66">
        <f>E340+$B$2*$B$2/delta*Intermediates!J340-$B$2/delta*Intermediates!F340</f>
        <v>9.910045694601502E-2</v>
      </c>
      <c r="G340" s="46">
        <f>E340+$B$2*$B$2/delta*Intermediates!J340-$B$2/delta*Intermediates!G340</f>
        <v>-5.6397596068176743E-2</v>
      </c>
      <c r="H340" s="60">
        <f>VLOOKUP((A340+1)&amp;"_"&amp;B340,scenarios!A:F,4,0)/100</f>
        <v>9.9100000000000008E-2</v>
      </c>
      <c r="I340" s="55">
        <f>VLOOKUP((A340+TT_Scen/2+1)&amp;"_"&amp;B340,scenarios!A:F,4,0)/100</f>
        <v>-5.6398000000000004E-2</v>
      </c>
      <c r="J340" s="37">
        <f t="shared" si="22"/>
        <v>8.6087783827265563E-7</v>
      </c>
      <c r="K340" s="8"/>
      <c r="L340" s="72">
        <f>LN(VLOOKUP((B340+12*$B$1)/12,YC!A:E,5,0)/VLOOKUP(B340/12,YC!A:E,5,0))</f>
        <v>-1.4814541914359474E-2</v>
      </c>
      <c r="M340" s="66">
        <f>EXP(-((1-EXP(-alpha*$B$1))/alpha*Intermediates!F340-(1-EXP(-alpha*$B$1))/alpha*(1-EXP(-alpha*$B$1))/alpha*Intermediates!J340+L340)/$B$1)-1</f>
        <v>0.1015193727727568</v>
      </c>
      <c r="N340" s="46">
        <f>EXP(-((1-EXP(-alpha*$B$1))/alpha*Intermediates!G340-(1-EXP(-alpha*$B$1))/alpha*(1-EXP(-alpha*$B$1))/alpha*Intermediates!J340+L340)/$B$1)-1</f>
        <v>-5.1619477374404421E-2</v>
      </c>
      <c r="O340" s="60">
        <f>VLOOKUP((A340+1)&amp;"_"&amp;B340,scenarios!A:Q,8,0)/100</f>
        <v>0</v>
      </c>
      <c r="P340" s="55">
        <f>VLOOKUP((A340+TT_Scen/2+1)&amp;"_"&amp;B340,scenarios!A:Q,8,0)/100</f>
        <v>0</v>
      </c>
      <c r="Q340" s="37">
        <f t="shared" si="23"/>
        <v>0.15313885014716122</v>
      </c>
    </row>
    <row r="341" spans="1:17" x14ac:dyDescent="0.25">
      <c r="A341" s="21">
        <f t="shared" si="20"/>
        <v>4</v>
      </c>
      <c r="B341" s="22">
        <v>332</v>
      </c>
      <c r="D341" s="66">
        <f>YC!F334</f>
        <v>0.21053206760000001</v>
      </c>
      <c r="E341" s="34">
        <f t="shared" si="21"/>
        <v>7.367557199999708E-3</v>
      </c>
      <c r="F341" s="66">
        <f>E341+$B$2*$B$2/delta*Intermediates!J341-$B$2/delta*Intermediates!F341</f>
        <v>9.8772107398159004E-2</v>
      </c>
      <c r="G341" s="46">
        <f>E341+$B$2*$B$2/delta*Intermediates!J341-$B$2/delta*Intermediates!G341</f>
        <v>-5.5990081938394574E-2</v>
      </c>
      <c r="H341" s="60">
        <f>VLOOKUP((A341+1)&amp;"_"&amp;B341,scenarios!A:F,4,0)/100</f>
        <v>9.8771999999999999E-2</v>
      </c>
      <c r="I341" s="55">
        <f>VLOOKUP((A341+TT_Scen/2+1)&amp;"_"&amp;B341,scenarios!A:F,4,0)/100</f>
        <v>-5.5990000000000005E-2</v>
      </c>
      <c r="J341" s="37">
        <f t="shared" si="22"/>
        <v>1.8933655357433743E-7</v>
      </c>
      <c r="K341" s="8"/>
      <c r="L341" s="72">
        <f>LN(VLOOKUP((B341+12*$B$1)/12,YC!A:E,5,0)/VLOOKUP(B341/12,YC!A:E,5,0))</f>
        <v>-1.4817782085932226E-2</v>
      </c>
      <c r="M341" s="66">
        <f>EXP(-((1-EXP(-alpha*$B$1))/alpha*Intermediates!F341-(1-EXP(-alpha*$B$1))/alpha*(1-EXP(-alpha*$B$1))/alpha*Intermediates!J341+L341)/$B$1)-1</f>
        <v>0.10118084611907263</v>
      </c>
      <c r="N341" s="46">
        <f>EXP(-((1-EXP(-alpha*$B$1))/alpha*Intermediates!G341-(1-EXP(-alpha*$B$1))/alpha*(1-EXP(-alpha*$B$1))/alpha*Intermediates!J341+L341)/$B$1)-1</f>
        <v>-5.1239097035574943E-2</v>
      </c>
      <c r="O341" s="60">
        <f>VLOOKUP((A341+1)&amp;"_"&amp;B341,scenarios!A:Q,8,0)/100</f>
        <v>0</v>
      </c>
      <c r="P341" s="55">
        <f>VLOOKUP((A341+TT_Scen/2+1)&amp;"_"&amp;B341,scenarios!A:Q,8,0)/100</f>
        <v>0</v>
      </c>
      <c r="Q341" s="37">
        <f t="shared" si="23"/>
        <v>0.15241994315464757</v>
      </c>
    </row>
    <row r="342" spans="1:17" x14ac:dyDescent="0.25">
      <c r="A342" s="21">
        <f t="shared" si="20"/>
        <v>4</v>
      </c>
      <c r="B342" s="22">
        <v>333</v>
      </c>
      <c r="D342" s="66">
        <f>YC!F335</f>
        <v>0.21114603069999999</v>
      </c>
      <c r="E342" s="34">
        <f t="shared" si="21"/>
        <v>7.3652700000003124E-3</v>
      </c>
      <c r="F342" s="66">
        <f>E342+$B$2*$B$2/delta*Intermediates!J342-$B$2/delta*Intermediates!F342</f>
        <v>9.8913331914039143E-2</v>
      </c>
      <c r="G342" s="46">
        <f>E342+$B$2*$B$2/delta*Intermediates!J342-$B$2/delta*Intermediates!G342</f>
        <v>-5.6043818456298113E-2</v>
      </c>
      <c r="H342" s="60">
        <f>VLOOKUP((A342+1)&amp;"_"&amp;B342,scenarios!A:F,4,0)/100</f>
        <v>9.8912999999999987E-2</v>
      </c>
      <c r="I342" s="55">
        <f>VLOOKUP((A342+TT_Scen/2+1)&amp;"_"&amp;B342,scenarios!A:F,4,0)/100</f>
        <v>-5.6044000000000004E-2</v>
      </c>
      <c r="J342" s="37">
        <f t="shared" si="22"/>
        <v>5.13457741047052E-7</v>
      </c>
      <c r="K342" s="8"/>
      <c r="L342" s="72">
        <f>LN(VLOOKUP((B342+12*$B$1)/12,YC!A:E,5,0)/VLOOKUP(B342/12,YC!A:E,5,0))</f>
        <v>-1.4821524058397925E-2</v>
      </c>
      <c r="M342" s="66">
        <f>EXP(-((1-EXP(-alpha*$B$1))/alpha*Intermediates!F342-(1-EXP(-alpha*$B$1))/alpha*(1-EXP(-alpha*$B$1))/alpha*Intermediates!J342+L342)/$B$1)-1</f>
        <v>0.10133593052482626</v>
      </c>
      <c r="N342" s="46">
        <f>EXP(-((1-EXP(-alpha*$B$1))/alpha*Intermediates!G342-(1-EXP(-alpha*$B$1))/alpha*(1-EXP(-alpha*$B$1))/alpha*Intermediates!J342+L342)/$B$1)-1</f>
        <v>-5.1283549414588236E-2</v>
      </c>
      <c r="O342" s="60">
        <f>VLOOKUP((A342+1)&amp;"_"&amp;B342,scenarios!A:Q,8,0)/100</f>
        <v>0</v>
      </c>
      <c r="P342" s="55">
        <f>VLOOKUP((A342+TT_Scen/2+1)&amp;"_"&amp;B342,scenarios!A:Q,8,0)/100</f>
        <v>0</v>
      </c>
      <c r="Q342" s="37">
        <f t="shared" si="23"/>
        <v>0.15261947993941449</v>
      </c>
    </row>
    <row r="343" spans="1:17" x14ac:dyDescent="0.25">
      <c r="A343" s="21">
        <f t="shared" si="20"/>
        <v>4</v>
      </c>
      <c r="B343" s="22">
        <v>334</v>
      </c>
      <c r="D343" s="66">
        <f>YC!F336</f>
        <v>0.21175980320000001</v>
      </c>
      <c r="E343" s="34">
        <f t="shared" si="21"/>
        <v>7.3672739999999237E-3</v>
      </c>
      <c r="F343" s="66">
        <f>E343+$B$2*$B$2/delta*Intermediates!J343-$B$2/delta*Intermediates!F343</f>
        <v>9.9103622999750951E-2</v>
      </c>
      <c r="G343" s="46">
        <f>E343+$B$2*$B$2/delta*Intermediates!J343-$B$2/delta*Intermediates!G343</f>
        <v>-5.6138195413542862E-2</v>
      </c>
      <c r="H343" s="60">
        <f>VLOOKUP((A343+1)&amp;"_"&amp;B343,scenarios!A:F,4,0)/100</f>
        <v>9.9103999999999998E-2</v>
      </c>
      <c r="I343" s="55">
        <f>VLOOKUP((A343+TT_Scen/2+1)&amp;"_"&amp;B343,scenarios!A:F,4,0)/100</f>
        <v>-5.6138E-2</v>
      </c>
      <c r="J343" s="37">
        <f t="shared" si="22"/>
        <v>5.7241379190775543E-7</v>
      </c>
      <c r="K343" s="8"/>
      <c r="L343" s="72">
        <f>LN(VLOOKUP((B343+12*$B$1)/12,YC!A:E,5,0)/VLOOKUP(B343/12,YC!A:E,5,0))</f>
        <v>-1.4825442032214675E-2</v>
      </c>
      <c r="M343" s="66">
        <f>EXP(-((1-EXP(-alpha*$B$1))/alpha*Intermediates!F343-(1-EXP(-alpha*$B$1))/alpha*(1-EXP(-alpha*$B$1))/alpha*Intermediates!J343+L343)/$B$1)-1</f>
        <v>0.10153860635332501</v>
      </c>
      <c r="N343" s="46">
        <f>EXP(-((1-EXP(-alpha*$B$1))/alpha*Intermediates!G343-(1-EXP(-alpha*$B$1))/alpha*(1-EXP(-alpha*$B$1))/alpha*Intermediates!J343+L343)/$B$1)-1</f>
        <v>-5.1368953658705752E-2</v>
      </c>
      <c r="O343" s="60">
        <f>VLOOKUP((A343+1)&amp;"_"&amp;B343,scenarios!A:Q,8,0)/100</f>
        <v>0</v>
      </c>
      <c r="P343" s="55">
        <f>VLOOKUP((A343+TT_Scen/2+1)&amp;"_"&amp;B343,scenarios!A:Q,8,0)/100</f>
        <v>0</v>
      </c>
      <c r="Q343" s="37">
        <f t="shared" si="23"/>
        <v>0.15290756001203076</v>
      </c>
    </row>
    <row r="344" spans="1:17" x14ac:dyDescent="0.25">
      <c r="A344" s="21">
        <f t="shared" si="20"/>
        <v>4</v>
      </c>
      <c r="B344" s="22">
        <v>335</v>
      </c>
      <c r="D344" s="66">
        <f>YC!F337</f>
        <v>0.21237374270000001</v>
      </c>
      <c r="E344" s="34">
        <f t="shared" si="21"/>
        <v>7.3736207999998138E-3</v>
      </c>
      <c r="F344" s="66">
        <f>E344+$B$2*$B$2/delta*Intermediates!J344-$B$2/delta*Intermediates!F344</f>
        <v>0.1041522462054315</v>
      </c>
      <c r="G344" s="46">
        <f>E344+$B$2*$B$2/delta*Intermediates!J344-$B$2/delta*Intermediates!G344</f>
        <v>-6.1082375637532604E-2</v>
      </c>
      <c r="H344" s="60">
        <f>VLOOKUP((A344+1)&amp;"_"&amp;B344,scenarios!A:F,4,0)/100</f>
        <v>0.10414999999999999</v>
      </c>
      <c r="I344" s="55">
        <f>VLOOKUP((A344+TT_Scen/2+1)&amp;"_"&amp;B344,scenarios!A:F,4,0)/100</f>
        <v>-6.1081999999999997E-2</v>
      </c>
      <c r="J344" s="37">
        <f t="shared" si="22"/>
        <v>2.6218429641094998E-6</v>
      </c>
      <c r="K344" s="8"/>
      <c r="L344" s="72">
        <f>LN(VLOOKUP((B344+12*$B$1)/12,YC!A:E,5,0)/VLOOKUP(B344/12,YC!A:E,5,0))</f>
        <v>-1.4829205944153837E-2</v>
      </c>
      <c r="M344" s="66">
        <f>EXP(-((1-EXP(-alpha*$B$1))/alpha*Intermediates!F344-(1-EXP(-alpha*$B$1))/alpha*(1-EXP(-alpha*$B$1))/alpha*Intermediates!J344+L344)/$B$1)-1</f>
        <v>0.10690136448245724</v>
      </c>
      <c r="N344" s="46">
        <f>EXP(-((1-EXP(-alpha*$B$1))/alpha*Intermediates!G344-(1-EXP(-alpha*$B$1))/alpha*(1-EXP(-alpha*$B$1))/alpha*Intermediates!J344+L344)/$B$1)-1</f>
        <v>-5.5876485880513416E-2</v>
      </c>
      <c r="O344" s="60">
        <f>VLOOKUP((A344+1)&amp;"_"&amp;B344,scenarios!A:Q,8,0)/100</f>
        <v>0</v>
      </c>
      <c r="P344" s="55">
        <f>VLOOKUP((A344+TT_Scen/2+1)&amp;"_"&amp;B344,scenarios!A:Q,8,0)/100</f>
        <v>0</v>
      </c>
      <c r="Q344" s="37">
        <f t="shared" si="23"/>
        <v>0.16277785036297066</v>
      </c>
    </row>
    <row r="345" spans="1:17" x14ac:dyDescent="0.25">
      <c r="A345" s="21">
        <f t="shared" si="20"/>
        <v>4</v>
      </c>
      <c r="B345" s="22">
        <v>336</v>
      </c>
      <c r="D345" s="66">
        <f>YC!F338</f>
        <v>0.21298821109999999</v>
      </c>
      <c r="E345" s="34">
        <f t="shared" si="21"/>
        <v>7.383445200000005E-3</v>
      </c>
      <c r="F345" s="66">
        <f>E345+$B$2*$B$2/delta*Intermediates!J345-$B$2/delta*Intermediates!F345</f>
        <v>0.10284236707871913</v>
      </c>
      <c r="G345" s="46">
        <f>E345+$B$2*$B$2/delta*Intermediates!J345-$B$2/delta*Intermediates!G345</f>
        <v>-5.9661255544960087E-2</v>
      </c>
      <c r="H345" s="60">
        <f>VLOOKUP((A345+1)&amp;"_"&amp;B345,scenarios!A:F,4,0)/100</f>
        <v>0.10284</v>
      </c>
      <c r="I345" s="55">
        <f>VLOOKUP((A345+TT_Scen/2+1)&amp;"_"&amp;B345,scenarios!A:F,4,0)/100</f>
        <v>-5.9660999999999999E-2</v>
      </c>
      <c r="J345" s="37">
        <f t="shared" si="22"/>
        <v>2.6226236792201152E-6</v>
      </c>
      <c r="K345" s="8"/>
      <c r="L345" s="72">
        <f>LN(VLOOKUP((B345+12*$B$1)/12,YC!A:E,5,0)/VLOOKUP(B345/12,YC!A:E,5,0))</f>
        <v>-1.4832482079708218E-2</v>
      </c>
      <c r="M345" s="66">
        <f>EXP(-((1-EXP(-alpha*$B$1))/alpha*Intermediates!F345-(1-EXP(-alpha*$B$1))/alpha*(1-EXP(-alpha*$B$1))/alpha*Intermediates!J345+L345)/$B$1)-1</f>
        <v>0.10549871877452177</v>
      </c>
      <c r="N345" s="46">
        <f>EXP(-((1-EXP(-alpha*$B$1))/alpha*Intermediates!G345-(1-EXP(-alpha*$B$1))/alpha*(1-EXP(-alpha*$B$1))/alpha*Intermediates!J345+L345)/$B$1)-1</f>
        <v>-5.4590653291424318E-2</v>
      </c>
      <c r="O345" s="60">
        <f>VLOOKUP((A345+1)&amp;"_"&amp;B345,scenarios!A:Q,8,0)/100</f>
        <v>0</v>
      </c>
      <c r="P345" s="55">
        <f>VLOOKUP((A345+TT_Scen/2+1)&amp;"_"&amp;B345,scenarios!A:Q,8,0)/100</f>
        <v>0</v>
      </c>
      <c r="Q345" s="37">
        <f t="shared" si="23"/>
        <v>0.16008937206594609</v>
      </c>
    </row>
    <row r="346" spans="1:17" x14ac:dyDescent="0.25">
      <c r="A346" s="21">
        <f t="shared" si="20"/>
        <v>4</v>
      </c>
      <c r="B346" s="22">
        <v>337</v>
      </c>
      <c r="D346" s="66">
        <f>YC!F339</f>
        <v>0.21360349819999999</v>
      </c>
      <c r="E346" s="34">
        <f t="shared" si="21"/>
        <v>7.3931160000001439E-3</v>
      </c>
      <c r="F346" s="66">
        <f>E346+$B$2*$B$2/delta*Intermediates!J346-$B$2/delta*Intermediates!F346</f>
        <v>9.9327443801289036E-2</v>
      </c>
      <c r="G346" s="46">
        <f>E346+$B$2*$B$2/delta*Intermediates!J346-$B$2/delta*Intermediates!G346</f>
        <v>-5.6035556178412139E-2</v>
      </c>
      <c r="H346" s="60">
        <f>VLOOKUP((A346+1)&amp;"_"&amp;B346,scenarios!A:F,4,0)/100</f>
        <v>9.9326999999999999E-2</v>
      </c>
      <c r="I346" s="55">
        <f>VLOOKUP((A346+TT_Scen/2+1)&amp;"_"&amp;B346,scenarios!A:F,4,0)/100</f>
        <v>-5.6036000000000002E-2</v>
      </c>
      <c r="J346" s="37">
        <f t="shared" si="22"/>
        <v>8.8762287690086206E-7</v>
      </c>
      <c r="K346" s="8"/>
      <c r="L346" s="72">
        <f>LN(VLOOKUP((B346+12*$B$1)/12,YC!A:E,5,0)/VLOOKUP(B346/12,YC!A:E,5,0))</f>
        <v>-1.4835002925640696E-2</v>
      </c>
      <c r="M346" s="66">
        <f>EXP(-((1-EXP(-alpha*$B$1))/alpha*Intermediates!F346-(1-EXP(-alpha*$B$1))/alpha*(1-EXP(-alpha*$B$1))/alpha*Intermediates!J346+L346)/$B$1)-1</f>
        <v>0.10175642856010336</v>
      </c>
      <c r="N346" s="46">
        <f>EXP(-((1-EXP(-alpha*$B$1))/alpha*Intermediates!G346-(1-EXP(-alpha*$B$1))/alpha*(1-EXP(-alpha*$B$1))/alpha*Intermediates!J346+L346)/$B$1)-1</f>
        <v>-5.1292046142228154E-2</v>
      </c>
      <c r="O346" s="60">
        <f>VLOOKUP((A346+1)&amp;"_"&amp;B346,scenarios!A:Q,8,0)/100</f>
        <v>0</v>
      </c>
      <c r="P346" s="55">
        <f>VLOOKUP((A346+TT_Scen/2+1)&amp;"_"&amp;B346,scenarios!A:Q,8,0)/100</f>
        <v>0</v>
      </c>
      <c r="Q346" s="37">
        <f t="shared" si="23"/>
        <v>0.15304847470233152</v>
      </c>
    </row>
    <row r="347" spans="1:17" x14ac:dyDescent="0.25">
      <c r="A347" s="21">
        <f t="shared" si="20"/>
        <v>4</v>
      </c>
      <c r="B347" s="22">
        <v>338</v>
      </c>
      <c r="D347" s="66">
        <f>YC!F340</f>
        <v>0.2142195912</v>
      </c>
      <c r="E347" s="34">
        <f t="shared" si="21"/>
        <v>7.4017056000000858E-3</v>
      </c>
      <c r="F347" s="66">
        <f>E347+$B$2*$B$2/delta*Intermediates!J347-$B$2/delta*Intermediates!F347</f>
        <v>9.9078997900570009E-2</v>
      </c>
      <c r="G347" s="46">
        <f>E347+$B$2*$B$2/delta*Intermediates!J347-$B$2/delta*Intermediates!G347</f>
        <v>-5.5678654718156279E-2</v>
      </c>
      <c r="H347" s="60">
        <f>VLOOKUP((A347+1)&amp;"_"&amp;B347,scenarios!A:F,4,0)/100</f>
        <v>9.9079E-2</v>
      </c>
      <c r="I347" s="55">
        <f>VLOOKUP((A347+TT_Scen/2+1)&amp;"_"&amp;B347,scenarios!A:F,4,0)/100</f>
        <v>-5.5678999999999999E-2</v>
      </c>
      <c r="J347" s="37">
        <f t="shared" si="22"/>
        <v>3.4738127371175542E-7</v>
      </c>
      <c r="K347" s="8"/>
      <c r="L347" s="72">
        <f>LN(VLOOKUP((B347+12*$B$1)/12,YC!A:E,5,0)/VLOOKUP(B347/12,YC!A:E,5,0))</f>
        <v>-1.483678045120543E-2</v>
      </c>
      <c r="M347" s="66">
        <f>EXP(-((1-EXP(-alpha*$B$1))/alpha*Intermediates!F347-(1-EXP(-alpha*$B$1))/alpha*(1-EXP(-alpha*$B$1))/alpha*Intermediates!J347+L347)/$B$1)-1</f>
        <v>0.10148568325734986</v>
      </c>
      <c r="N347" s="46">
        <f>EXP(-((1-EXP(-alpha*$B$1))/alpha*Intermediates!G347-(1-EXP(-alpha*$B$1))/alpha*(1-EXP(-alpha*$B$1))/alpha*Intermediates!J347+L347)/$B$1)-1</f>
        <v>-5.097230928362928E-2</v>
      </c>
      <c r="O347" s="60">
        <f>VLOOKUP((A347+1)&amp;"_"&amp;B347,scenarios!A:Q,8,0)/100</f>
        <v>0</v>
      </c>
      <c r="P347" s="55">
        <f>VLOOKUP((A347+TT_Scen/2+1)&amp;"_"&amp;B347,scenarios!A:Q,8,0)/100</f>
        <v>0</v>
      </c>
      <c r="Q347" s="37">
        <f t="shared" si="23"/>
        <v>0.15245799254097914</v>
      </c>
    </row>
    <row r="348" spans="1:17" x14ac:dyDescent="0.25">
      <c r="A348" s="21">
        <f t="shared" si="20"/>
        <v>4</v>
      </c>
      <c r="B348" s="22">
        <v>339</v>
      </c>
      <c r="D348" s="66">
        <f>YC!F341</f>
        <v>0.21483640000000001</v>
      </c>
      <c r="E348" s="34">
        <f t="shared" si="21"/>
        <v>7.4092019999998371E-3</v>
      </c>
      <c r="F348" s="66">
        <f>E348+$B$2*$B$2/delta*Intermediates!J348-$B$2/delta*Intermediates!F348</f>
        <v>9.7873831691257018E-2</v>
      </c>
      <c r="G348" s="46">
        <f>E348+$B$2*$B$2/delta*Intermediates!J348-$B$2/delta*Intermediates!G348</f>
        <v>-5.4367377923723544E-2</v>
      </c>
      <c r="H348" s="60">
        <f>VLOOKUP((A348+1)&amp;"_"&amp;B348,scenarios!A:F,4,0)/100</f>
        <v>9.7874000000000003E-2</v>
      </c>
      <c r="I348" s="55">
        <f>VLOOKUP((A348+TT_Scen/2+1)&amp;"_"&amp;B348,scenarios!A:F,4,0)/100</f>
        <v>-5.4366999999999999E-2</v>
      </c>
      <c r="J348" s="37">
        <f t="shared" si="22"/>
        <v>5.4623246652923951E-7</v>
      </c>
      <c r="K348" s="8"/>
      <c r="L348" s="72">
        <f>LN(VLOOKUP((B348+12*$B$1)/12,YC!A:E,5,0)/VLOOKUP(B348/12,YC!A:E,5,0))</f>
        <v>-1.4837897474469758E-2</v>
      </c>
      <c r="M348" s="66">
        <f>EXP(-((1-EXP(-alpha*$B$1))/alpha*Intermediates!F348-(1-EXP(-alpha*$B$1))/alpha*(1-EXP(-alpha*$B$1))/alpha*Intermediates!J348+L348)/$B$1)-1</f>
        <v>0.10020205747590905</v>
      </c>
      <c r="N348" s="46">
        <f>EXP(-((1-EXP(-alpha*$B$1))/alpha*Intermediates!G348-(1-EXP(-alpha*$B$1))/alpha*(1-EXP(-alpha*$B$1))/alpha*Intermediates!J348+L348)/$B$1)-1</f>
        <v>-4.9779190652324612E-2</v>
      </c>
      <c r="O348" s="60">
        <f>VLOOKUP((A348+1)&amp;"_"&amp;B348,scenarios!A:Q,8,0)/100</f>
        <v>0</v>
      </c>
      <c r="P348" s="55">
        <f>VLOOKUP((A348+TT_Scen/2+1)&amp;"_"&amp;B348,scenarios!A:Q,8,0)/100</f>
        <v>0</v>
      </c>
      <c r="Q348" s="37">
        <f t="shared" si="23"/>
        <v>0.14998124812823366</v>
      </c>
    </row>
    <row r="349" spans="1:17" x14ac:dyDescent="0.25">
      <c r="A349" s="21">
        <f t="shared" si="20"/>
        <v>4</v>
      </c>
      <c r="B349" s="22">
        <v>340</v>
      </c>
      <c r="D349" s="66">
        <f>YC!F342</f>
        <v>0.2154538335</v>
      </c>
      <c r="E349" s="34">
        <f t="shared" si="21"/>
        <v>7.4155932000000702E-3</v>
      </c>
      <c r="F349" s="66">
        <f>E349+$B$2*$B$2/delta*Intermediates!J349-$B$2/delta*Intermediates!F349</f>
        <v>9.4518323001594171E-2</v>
      </c>
      <c r="G349" s="46">
        <f>E349+$B$2*$B$2/delta*Intermediates!J349-$B$2/delta*Intermediates!G349</f>
        <v>-5.0908128060260252E-2</v>
      </c>
      <c r="H349" s="60">
        <f>VLOOKUP((A349+1)&amp;"_"&amp;B349,scenarios!A:F,4,0)/100</f>
        <v>9.4518000000000005E-2</v>
      </c>
      <c r="I349" s="55">
        <f>VLOOKUP((A349+TT_Scen/2+1)&amp;"_"&amp;B349,scenarios!A:F,4,0)/100</f>
        <v>-5.0907999999999995E-2</v>
      </c>
      <c r="J349" s="37">
        <f t="shared" si="22"/>
        <v>4.5106185442289615E-7</v>
      </c>
      <c r="K349" s="8"/>
      <c r="L349" s="72">
        <f>LN(VLOOKUP((B349+12*$B$1)/12,YC!A:E,5,0)/VLOOKUP(B349/12,YC!A:E,5,0))</f>
        <v>-1.4838438136132021E-2</v>
      </c>
      <c r="M349" s="66">
        <f>EXP(-((1-EXP(-alpha*$B$1))/alpha*Intermediates!F349-(1-EXP(-alpha*$B$1))/alpha*(1-EXP(-alpha*$B$1))/alpha*Intermediates!J349+L349)/$B$1)-1</f>
        <v>9.6648335365661309E-2</v>
      </c>
      <c r="N349" s="46">
        <f>EXP(-((1-EXP(-alpha*$B$1))/alpha*Intermediates!G349-(1-EXP(-alpha*$B$1))/alpha*(1-EXP(-alpha*$B$1))/alpha*Intermediates!J349+L349)/$B$1)-1</f>
        <v>-4.6614519779767161E-2</v>
      </c>
      <c r="O349" s="60">
        <f>VLOOKUP((A349+1)&amp;"_"&amp;B349,scenarios!A:Q,8,0)/100</f>
        <v>0</v>
      </c>
      <c r="P349" s="55">
        <f>VLOOKUP((A349+TT_Scen/2+1)&amp;"_"&amp;B349,scenarios!A:Q,8,0)/100</f>
        <v>0</v>
      </c>
      <c r="Q349" s="37">
        <f t="shared" si="23"/>
        <v>0.14326285514542847</v>
      </c>
    </row>
    <row r="350" spans="1:17" x14ac:dyDescent="0.25">
      <c r="A350" s="21">
        <f t="shared" si="20"/>
        <v>4</v>
      </c>
      <c r="B350" s="22">
        <v>341</v>
      </c>
      <c r="D350" s="66">
        <f>YC!F343</f>
        <v>0.2160717996</v>
      </c>
      <c r="E350" s="34">
        <f t="shared" si="21"/>
        <v>7.4208611999999619E-3</v>
      </c>
      <c r="F350" s="66">
        <f>E350+$B$2*$B$2/delta*Intermediates!J350-$B$2/delta*Intermediates!F350</f>
        <v>9.6988987408317712E-2</v>
      </c>
      <c r="G350" s="46">
        <f>E350+$B$2*$B$2/delta*Intermediates!J350-$B$2/delta*Intermediates!G350</f>
        <v>-5.327745713354471E-2</v>
      </c>
      <c r="H350" s="60">
        <f>VLOOKUP((A350+1)&amp;"_"&amp;B350,scenarios!A:F,4,0)/100</f>
        <v>9.6989000000000006E-2</v>
      </c>
      <c r="I350" s="55">
        <f>VLOOKUP((A350+TT_Scen/2+1)&amp;"_"&amp;B350,scenarios!A:F,4,0)/100</f>
        <v>-5.3276999999999998E-2</v>
      </c>
      <c r="J350" s="37">
        <f t="shared" si="22"/>
        <v>4.6972522700639008E-7</v>
      </c>
      <c r="K350" s="8"/>
      <c r="L350" s="72">
        <f>LN(VLOOKUP((B350+12*$B$1)/12,YC!A:E,5,0)/VLOOKUP(B350/12,YC!A:E,5,0))</f>
        <v>-1.4838487399998298E-2</v>
      </c>
      <c r="M350" s="66">
        <f>EXP(-((1-EXP(-alpha*$B$1))/alpha*Intermediates!F350-(1-EXP(-alpha*$B$1))/alpha*(1-EXP(-alpha*$B$1))/alpha*Intermediates!J350+L350)/$B$1)-1</f>
        <v>9.9254975731349449E-2</v>
      </c>
      <c r="N350" s="46">
        <f>EXP(-((1-EXP(-alpha*$B$1))/alpha*Intermediates!G350-(1-EXP(-alpha*$B$1))/alpha*(1-EXP(-alpha*$B$1))/alpha*Intermediates!J350+L350)/$B$1)-1</f>
        <v>-4.879062935417533E-2</v>
      </c>
      <c r="O350" s="60">
        <f>VLOOKUP((A350+1)&amp;"_"&amp;B350,scenarios!A:Q,8,0)/100</f>
        <v>0</v>
      </c>
      <c r="P350" s="55">
        <f>VLOOKUP((A350+TT_Scen/2+1)&amp;"_"&amp;B350,scenarios!A:Q,8,0)/100</f>
        <v>0</v>
      </c>
      <c r="Q350" s="37">
        <f t="shared" si="23"/>
        <v>0.14804560508552478</v>
      </c>
    </row>
    <row r="351" spans="1:17" x14ac:dyDescent="0.25">
      <c r="A351" s="21">
        <f t="shared" si="20"/>
        <v>4</v>
      </c>
      <c r="B351" s="22">
        <v>342</v>
      </c>
      <c r="D351" s="66">
        <f>YC!F344</f>
        <v>0.2166902047</v>
      </c>
      <c r="E351" s="34">
        <f t="shared" si="21"/>
        <v>7.4249951999999508E-3</v>
      </c>
      <c r="F351" s="66">
        <f>E351+$B$2*$B$2/delta*Intermediates!J351-$B$2/delta*Intermediates!F351</f>
        <v>0.1033146833692455</v>
      </c>
      <c r="G351" s="46">
        <f>E351+$B$2*$B$2/delta*Intermediates!J351-$B$2/delta*Intermediates!G351</f>
        <v>-5.9504245622639729E-2</v>
      </c>
      <c r="H351" s="60">
        <f>VLOOKUP((A351+1)&amp;"_"&amp;B351,scenarios!A:F,4,0)/100</f>
        <v>0.10331</v>
      </c>
      <c r="I351" s="55">
        <f>VLOOKUP((A351+TT_Scen/2+1)&amp;"_"&amp;B351,scenarios!A:F,4,0)/100</f>
        <v>-5.9504000000000001E-2</v>
      </c>
      <c r="J351" s="37">
        <f t="shared" si="22"/>
        <v>4.9289918852279957E-6</v>
      </c>
      <c r="K351" s="8"/>
      <c r="L351" s="72">
        <f>LN(VLOOKUP((B351+12*$B$1)/12,YC!A:E,5,0)/VLOOKUP(B351/12,YC!A:E,5,0))</f>
        <v>-1.4838131685998538E-2</v>
      </c>
      <c r="M351" s="66">
        <f>EXP(-((1-EXP(-alpha*$B$1))/alpha*Intermediates!F351-(1-EXP(-alpha*$B$1))/alpha*(1-EXP(-alpha*$B$1))/alpha*Intermediates!J351+L351)/$B$1)-1</f>
        <v>0.10596546146284758</v>
      </c>
      <c r="N351" s="46">
        <f>EXP(-((1-EXP(-alpha*$B$1))/alpha*Intermediates!G351-(1-EXP(-alpha*$B$1))/alpha*(1-EXP(-alpha*$B$1))/alpha*Intermediates!J351+L351)/$B$1)-1</f>
        <v>-5.44785373759471E-2</v>
      </c>
      <c r="O351" s="60">
        <f>VLOOKUP((A351+1)&amp;"_"&amp;B351,scenarios!A:Q,8,0)/100</f>
        <v>0</v>
      </c>
      <c r="P351" s="55">
        <f>VLOOKUP((A351+TT_Scen/2+1)&amp;"_"&amp;B351,scenarios!A:Q,8,0)/100</f>
        <v>0</v>
      </c>
      <c r="Q351" s="37">
        <f t="shared" si="23"/>
        <v>0.16044399883879468</v>
      </c>
    </row>
    <row r="352" spans="1:17" x14ac:dyDescent="0.25">
      <c r="A352" s="21">
        <f t="shared" si="20"/>
        <v>4</v>
      </c>
      <c r="B352" s="22">
        <v>343</v>
      </c>
      <c r="D352" s="66">
        <f>YC!F345</f>
        <v>0.2173089543</v>
      </c>
      <c r="E352" s="34">
        <f t="shared" si="21"/>
        <v>7.4279760000001138E-3</v>
      </c>
      <c r="F352" s="66">
        <f>E352+$B$2*$B$2/delta*Intermediates!J352-$B$2/delta*Intermediates!F352</f>
        <v>9.9101127340742584E-2</v>
      </c>
      <c r="G352" s="46">
        <f>E352+$B$2*$B$2/delta*Intermediates!J352-$B$2/delta*Intermediates!G352</f>
        <v>-5.5194248797429894E-2</v>
      </c>
      <c r="H352" s="60">
        <f>VLOOKUP((A352+1)&amp;"_"&amp;B352,scenarios!A:F,4,0)/100</f>
        <v>9.9100999999999995E-2</v>
      </c>
      <c r="I352" s="55">
        <f>VLOOKUP((A352+TT_Scen/2+1)&amp;"_"&amp;B352,scenarios!A:F,4,0)/100</f>
        <v>-5.5194E-2</v>
      </c>
      <c r="J352" s="37">
        <f t="shared" si="22"/>
        <v>3.7613817248371983E-7</v>
      </c>
      <c r="K352" s="8"/>
      <c r="L352" s="72">
        <f>LN(VLOOKUP((B352+12*$B$1)/12,YC!A:E,5,0)/VLOOKUP(B352/12,YC!A:E,5,0))</f>
        <v>-1.4837457995616386E-2</v>
      </c>
      <c r="M352" s="66">
        <f>EXP(-((1-EXP(-alpha*$B$1))/alpha*Intermediates!F352-(1-EXP(-alpha*$B$1))/alpha*(1-EXP(-alpha*$B$1))/alpha*Intermediates!J352+L352)/$B$1)-1</f>
        <v>0.10148585553817147</v>
      </c>
      <c r="N352" s="46">
        <f>EXP(-((1-EXP(-alpha*$B$1))/alpha*Intermediates!G352-(1-EXP(-alpha*$B$1))/alpha*(1-EXP(-alpha*$B$1))/alpha*Intermediates!J352+L352)/$B$1)-1</f>
        <v>-5.0549740299782098E-2</v>
      </c>
      <c r="O352" s="60">
        <f>VLOOKUP((A352+1)&amp;"_"&amp;B352,scenarios!A:Q,8,0)/100</f>
        <v>0</v>
      </c>
      <c r="P352" s="55">
        <f>VLOOKUP((A352+TT_Scen/2+1)&amp;"_"&amp;B352,scenarios!A:Q,8,0)/100</f>
        <v>0</v>
      </c>
      <c r="Q352" s="37">
        <f t="shared" si="23"/>
        <v>0.15203559583795356</v>
      </c>
    </row>
    <row r="353" spans="1:17" x14ac:dyDescent="0.25">
      <c r="A353" s="21">
        <f t="shared" si="20"/>
        <v>4</v>
      </c>
      <c r="B353" s="22">
        <v>344</v>
      </c>
      <c r="D353" s="66">
        <f>YC!F346</f>
        <v>0.21792795230000001</v>
      </c>
      <c r="E353" s="34">
        <f t="shared" si="21"/>
        <v>7.4297904000000248E-3</v>
      </c>
      <c r="F353" s="66">
        <f>E353+$B$2*$B$2/delta*Intermediates!J353-$B$2/delta*Intermediates!F353</f>
        <v>9.7842488294787339E-2</v>
      </c>
      <c r="G353" s="46">
        <f>E353+$B$2*$B$2/delta*Intermediates!J353-$B$2/delta*Intermediates!G353</f>
        <v>-5.3841662435755569E-2</v>
      </c>
      <c r="H353" s="60">
        <f>VLOOKUP((A353+1)&amp;"_"&amp;B353,scenarios!A:F,4,0)/100</f>
        <v>9.7841999999999998E-2</v>
      </c>
      <c r="I353" s="55">
        <f>VLOOKUP((A353+TT_Scen/2+1)&amp;"_"&amp;B353,scenarios!A:F,4,0)/100</f>
        <v>-5.3842000000000001E-2</v>
      </c>
      <c r="J353" s="37">
        <f t="shared" si="22"/>
        <v>8.2585903177223585E-7</v>
      </c>
      <c r="K353" s="8"/>
      <c r="L353" s="72">
        <f>LN(VLOOKUP((B353+12*$B$1)/12,YC!A:E,5,0)/VLOOKUP(B353/12,YC!A:E,5,0))</f>
        <v>-1.4836555166517452E-2</v>
      </c>
      <c r="M353" s="66">
        <f>EXP(-((1-EXP(-alpha*$B$1))/alpha*Intermediates!F353-(1-EXP(-alpha*$B$1))/alpha*(1-EXP(-alpha*$B$1))/alpha*Intermediates!J353+L353)/$B$1)-1</f>
        <v>0.10015047619413942</v>
      </c>
      <c r="N353" s="46">
        <f>EXP(-((1-EXP(-alpha*$B$1))/alpha*Intermediates!G353-(1-EXP(-alpha*$B$1))/alpha*(1-EXP(-alpha*$B$1))/alpha*Intermediates!J353+L353)/$B$1)-1</f>
        <v>-4.9314069930514459E-2</v>
      </c>
      <c r="O353" s="60">
        <f>VLOOKUP((A353+1)&amp;"_"&amp;B353,scenarios!A:Q,8,0)/100</f>
        <v>0</v>
      </c>
      <c r="P353" s="55">
        <f>VLOOKUP((A353+TT_Scen/2+1)&amp;"_"&amp;B353,scenarios!A:Q,8,0)/100</f>
        <v>0</v>
      </c>
      <c r="Q353" s="37">
        <f t="shared" si="23"/>
        <v>0.14946454612465387</v>
      </c>
    </row>
    <row r="354" spans="1:17" x14ac:dyDescent="0.25">
      <c r="A354" s="21">
        <f t="shared" si="20"/>
        <v>4</v>
      </c>
      <c r="B354" s="22">
        <v>345</v>
      </c>
      <c r="D354" s="66">
        <f>YC!F347</f>
        <v>0.21854710150000001</v>
      </c>
      <c r="E354" s="34">
        <f t="shared" si="21"/>
        <v>7.4304239999998245E-3</v>
      </c>
      <c r="F354" s="66">
        <f>E354+$B$2*$B$2/delta*Intermediates!J354-$B$2/delta*Intermediates!F354</f>
        <v>9.5608142118481856E-2</v>
      </c>
      <c r="G354" s="46">
        <f>E354+$B$2*$B$2/delta*Intermediates!J354-$B$2/delta*Intermediates!G354</f>
        <v>-5.1515891622988447E-2</v>
      </c>
      <c r="H354" s="60">
        <f>VLOOKUP((A354+1)&amp;"_"&amp;B354,scenarios!A:F,4,0)/100</f>
        <v>9.5607999999999999E-2</v>
      </c>
      <c r="I354" s="55">
        <f>VLOOKUP((A354+TT_Scen/2+1)&amp;"_"&amp;B354,scenarios!A:F,4,0)/100</f>
        <v>-5.1515999999999999E-2</v>
      </c>
      <c r="J354" s="37">
        <f t="shared" si="22"/>
        <v>2.5049549341044086E-7</v>
      </c>
      <c r="K354" s="8"/>
      <c r="L354" s="72">
        <f>LN(VLOOKUP((B354+12*$B$1)/12,YC!A:E,5,0)/VLOOKUP(B354/12,YC!A:E,5,0))</f>
        <v>-1.4835512622754222E-2</v>
      </c>
      <c r="M354" s="66">
        <f>EXP(-((1-EXP(-alpha*$B$1))/alpha*Intermediates!F354-(1-EXP(-alpha*$B$1))/alpha*(1-EXP(-alpha*$B$1))/alpha*Intermediates!J354+L354)/$B$1)-1</f>
        <v>9.7786288373642005E-2</v>
      </c>
      <c r="N354" s="46">
        <f>EXP(-((1-EXP(-alpha*$B$1))/alpha*Intermediates!G354-(1-EXP(-alpha*$B$1))/alpha*(1-EXP(-alpha*$B$1))/alpha*Intermediates!J354+L354)/$B$1)-1</f>
        <v>-4.7183567375754021E-2</v>
      </c>
      <c r="O354" s="60">
        <f>VLOOKUP((A354+1)&amp;"_"&amp;B354,scenarios!A:Q,8,0)/100</f>
        <v>0</v>
      </c>
      <c r="P354" s="55">
        <f>VLOOKUP((A354+TT_Scen/2+1)&amp;"_"&amp;B354,scenarios!A:Q,8,0)/100</f>
        <v>0</v>
      </c>
      <c r="Q354" s="37">
        <f t="shared" si="23"/>
        <v>0.14496985574939603</v>
      </c>
    </row>
    <row r="355" spans="1:17" x14ac:dyDescent="0.25">
      <c r="A355" s="21">
        <f t="shared" si="20"/>
        <v>4</v>
      </c>
      <c r="B355" s="22">
        <v>346</v>
      </c>
      <c r="D355" s="66">
        <f>YC!F348</f>
        <v>0.21916630349999999</v>
      </c>
      <c r="E355" s="34">
        <f t="shared" si="21"/>
        <v>7.4298636000000862E-3</v>
      </c>
      <c r="F355" s="66">
        <f>E355+$B$2*$B$2/delta*Intermediates!J355-$B$2/delta*Intermediates!F355</f>
        <v>9.6643707241180571E-2</v>
      </c>
      <c r="G355" s="46">
        <f>E355+$B$2*$B$2/delta*Intermediates!J355-$B$2/delta*Intermediates!G355</f>
        <v>-5.2462581579227105E-2</v>
      </c>
      <c r="H355" s="60">
        <f>VLOOKUP((A355+1)&amp;"_"&amp;B355,scenarios!A:F,4,0)/100</f>
        <v>9.6644000000000008E-2</v>
      </c>
      <c r="I355" s="55">
        <f>VLOOKUP((A355+TT_Scen/2+1)&amp;"_"&amp;B355,scenarios!A:F,4,0)/100</f>
        <v>-5.2462999999999996E-2</v>
      </c>
      <c r="J355" s="37">
        <f t="shared" si="22"/>
        <v>7.111795923275821E-7</v>
      </c>
      <c r="K355" s="8"/>
      <c r="L355" s="72">
        <f>LN(VLOOKUP((B355+12*$B$1)/12,YC!A:E,5,0)/VLOOKUP(B355/12,YC!A:E,5,0))</f>
        <v>-1.483442138735286E-2</v>
      </c>
      <c r="M355" s="66">
        <f>EXP(-((1-EXP(-alpha*$B$1))/alpha*Intermediates!F355-(1-EXP(-alpha*$B$1))/alpha*(1-EXP(-alpha*$B$1))/alpha*Intermediates!J355+L355)/$B$1)-1</f>
        <v>9.8882002537420854E-2</v>
      </c>
      <c r="N355" s="46">
        <f>EXP(-((1-EXP(-alpha*$B$1))/alpha*Intermediates!G355-(1-EXP(-alpha*$B$1))/alpha*(1-EXP(-alpha*$B$1))/alpha*Intermediates!J355+L355)/$B$1)-1</f>
        <v>-4.8050806932595114E-2</v>
      </c>
      <c r="O355" s="60">
        <f>VLOOKUP((A355+1)&amp;"_"&amp;B355,scenarios!A:Q,8,0)/100</f>
        <v>0</v>
      </c>
      <c r="P355" s="55">
        <f>VLOOKUP((A355+TT_Scen/2+1)&amp;"_"&amp;B355,scenarios!A:Q,8,0)/100</f>
        <v>0</v>
      </c>
      <c r="Q355" s="37">
        <f t="shared" si="23"/>
        <v>0.14693280947001597</v>
      </c>
    </row>
    <row r="356" spans="1:17" x14ac:dyDescent="0.25">
      <c r="A356" s="21">
        <f t="shared" si="20"/>
        <v>4</v>
      </c>
      <c r="B356" s="22">
        <v>347</v>
      </c>
      <c r="D356" s="66">
        <f>YC!F349</f>
        <v>0.2197854588</v>
      </c>
      <c r="E356" s="34">
        <f t="shared" si="21"/>
        <v>7.4280947999999514E-3</v>
      </c>
      <c r="F356" s="66">
        <f>E356+$B$2*$B$2/delta*Intermediates!J356-$B$2/delta*Intermediates!F356</f>
        <v>0.10313532190024101</v>
      </c>
      <c r="G356" s="46">
        <f>E356+$B$2*$B$2/delta*Intermediates!J356-$B$2/delta*Intermediates!G356</f>
        <v>-5.8867899725117787E-2</v>
      </c>
      <c r="H356" s="60">
        <f>VLOOKUP((A356+1)&amp;"_"&amp;B356,scenarios!A:F,4,0)/100</f>
        <v>0.10314</v>
      </c>
      <c r="I356" s="55">
        <f>VLOOKUP((A356+TT_Scen/2+1)&amp;"_"&amp;B356,scenarios!A:F,4,0)/100</f>
        <v>-5.8868000000000004E-2</v>
      </c>
      <c r="J356" s="37">
        <f t="shared" si="22"/>
        <v>4.7783746412038974E-6</v>
      </c>
      <c r="K356" s="8"/>
      <c r="L356" s="72">
        <f>LN(VLOOKUP((B356+12*$B$1)/12,YC!A:E,5,0)/VLOOKUP(B356/12,YC!A:E,5,0))</f>
        <v>-1.4833373322775869E-2</v>
      </c>
      <c r="M356" s="66">
        <f>EXP(-((1-EXP(-alpha*$B$1))/alpha*Intermediates!F356-(1-EXP(-alpha*$B$1))/alpha*(1-EXP(-alpha*$B$1))/alpha*Intermediates!J356+L356)/$B$1)-1</f>
        <v>0.10577268504608095</v>
      </c>
      <c r="N356" s="46">
        <f>EXP(-((1-EXP(-alpha*$B$1))/alpha*Intermediates!G356-(1-EXP(-alpha*$B$1))/alpha*(1-EXP(-alpha*$B$1))/alpha*Intermediates!J356+L356)/$B$1)-1</f>
        <v>-5.3900724703350056E-2</v>
      </c>
      <c r="O356" s="60">
        <f>VLOOKUP((A356+1)&amp;"_"&amp;B356,scenarios!A:Q,8,0)/100</f>
        <v>0</v>
      </c>
      <c r="P356" s="55">
        <f>VLOOKUP((A356+TT_Scen/2+1)&amp;"_"&amp;B356,scenarios!A:Q,8,0)/100</f>
        <v>0</v>
      </c>
      <c r="Q356" s="37">
        <f t="shared" si="23"/>
        <v>0.15967340974943101</v>
      </c>
    </row>
    <row r="357" spans="1:17" x14ac:dyDescent="0.25">
      <c r="A357" s="21">
        <f t="shared" si="20"/>
        <v>4</v>
      </c>
      <c r="B357" s="22">
        <v>348</v>
      </c>
      <c r="D357" s="66">
        <f>YC!F350</f>
        <v>0.2204044667</v>
      </c>
      <c r="E357" s="34">
        <f t="shared" si="21"/>
        <v>7.4253575999999599E-3</v>
      </c>
      <c r="F357" s="66">
        <f>E357+$B$2*$B$2/delta*Intermediates!J357-$B$2/delta*Intermediates!F357</f>
        <v>0.10361349609213176</v>
      </c>
      <c r="G357" s="46">
        <f>E357+$B$2*$B$2/delta*Intermediates!J357-$B$2/delta*Intermediates!G357</f>
        <v>-5.9261876433022442E-2</v>
      </c>
      <c r="H357" s="60">
        <f>VLOOKUP((A357+1)&amp;"_"&amp;B357,scenarios!A:F,4,0)/100</f>
        <v>0.10361000000000001</v>
      </c>
      <c r="I357" s="55">
        <f>VLOOKUP((A357+TT_Scen/2+1)&amp;"_"&amp;B357,scenarios!A:F,4,0)/100</f>
        <v>-5.9261999999999995E-2</v>
      </c>
      <c r="J357" s="37">
        <f t="shared" si="22"/>
        <v>3.6196591093051733E-6</v>
      </c>
      <c r="K357" s="8"/>
      <c r="L357" s="72">
        <f>LN(VLOOKUP((B357+12*$B$1)/12,YC!A:E,5,0)/VLOOKUP(B357/12,YC!A:E,5,0))</f>
        <v>-1.4832461146218263E-2</v>
      </c>
      <c r="M357" s="66">
        <f>EXP(-((1-EXP(-alpha*$B$1))/alpha*Intermediates!F357-(1-EXP(-alpha*$B$1))/alpha*(1-EXP(-alpha*$B$1))/alpha*Intermediates!J357+L357)/$B$1)-1</f>
        <v>0.10628501807546553</v>
      </c>
      <c r="N357" s="46">
        <f>EXP(-((1-EXP(-alpha*$B$1))/alpha*Intermediates!G357-(1-EXP(-alpha*$B$1))/alpha*(1-EXP(-alpha*$B$1))/alpha*Intermediates!J357+L357)/$B$1)-1</f>
        <v>-5.4256727913903458E-2</v>
      </c>
      <c r="O357" s="60">
        <f>VLOOKUP((A357+1)&amp;"_"&amp;B357,scenarios!A:Q,8,0)/100</f>
        <v>0</v>
      </c>
      <c r="P357" s="55">
        <f>VLOOKUP((A357+TT_Scen/2+1)&amp;"_"&amp;B357,scenarios!A:Q,8,0)/100</f>
        <v>0</v>
      </c>
      <c r="Q357" s="37">
        <f t="shared" si="23"/>
        <v>0.16054174598936899</v>
      </c>
    </row>
    <row r="358" spans="1:17" x14ac:dyDescent="0.25">
      <c r="A358" s="21">
        <f t="shared" si="20"/>
        <v>4</v>
      </c>
      <c r="B358" s="22">
        <v>349</v>
      </c>
      <c r="D358" s="66">
        <f>YC!F351</f>
        <v>0.22102324649999999</v>
      </c>
      <c r="E358" s="34">
        <f t="shared" si="21"/>
        <v>7.4226647999999784E-3</v>
      </c>
      <c r="F358" s="66">
        <f>E358+$B$2*$B$2/delta*Intermediates!J358-$B$2/delta*Intermediates!F358</f>
        <v>9.9291612908228605E-2</v>
      </c>
      <c r="G358" s="46">
        <f>E358+$B$2*$B$2/delta*Intermediates!J358-$B$2/delta*Intermediates!G358</f>
        <v>-5.4855869562884234E-2</v>
      </c>
      <c r="H358" s="60">
        <f>VLOOKUP((A358+1)&amp;"_"&amp;B358,scenarios!A:F,4,0)/100</f>
        <v>9.9291999999999991E-2</v>
      </c>
      <c r="I358" s="55">
        <f>VLOOKUP((A358+TT_Scen/2+1)&amp;"_"&amp;B358,scenarios!A:F,4,0)/100</f>
        <v>-5.4855999999999995E-2</v>
      </c>
      <c r="J358" s="37">
        <f t="shared" si="22"/>
        <v>5.1752888714784451E-7</v>
      </c>
      <c r="K358" s="8"/>
      <c r="L358" s="72">
        <f>LN(VLOOKUP((B358+12*$B$1)/12,YC!A:E,5,0)/VLOOKUP(B358/12,YC!A:E,5,0))</f>
        <v>-1.4831759492547787E-2</v>
      </c>
      <c r="M358" s="66">
        <f>EXP(-((1-EXP(-alpha*$B$1))/alpha*Intermediates!F358-(1-EXP(-alpha*$B$1))/alpha*(1-EXP(-alpha*$B$1))/alpha*Intermediates!J358+L358)/$B$1)-1</f>
        <v>0.10169519588640874</v>
      </c>
      <c r="N358" s="46">
        <f>EXP(-((1-EXP(-alpha*$B$1))/alpha*Intermediates!G358-(1-EXP(-alpha*$B$1))/alpha*(1-EXP(-alpha*$B$1))/alpha*Intermediates!J358+L358)/$B$1)-1</f>
        <v>-5.0234086568878067E-2</v>
      </c>
      <c r="O358" s="60">
        <f>VLOOKUP((A358+1)&amp;"_"&amp;B358,scenarios!A:Q,8,0)/100</f>
        <v>0</v>
      </c>
      <c r="P358" s="55">
        <f>VLOOKUP((A358+TT_Scen/2+1)&amp;"_"&amp;B358,scenarios!A:Q,8,0)/100</f>
        <v>0</v>
      </c>
      <c r="Q358" s="37">
        <f t="shared" si="23"/>
        <v>0.15192928245528681</v>
      </c>
    </row>
    <row r="359" spans="1:17" x14ac:dyDescent="0.25">
      <c r="A359" s="21">
        <f t="shared" si="20"/>
        <v>4</v>
      </c>
      <c r="B359" s="22">
        <v>350</v>
      </c>
      <c r="D359" s="66">
        <f>YC!F352</f>
        <v>0.22164180189999999</v>
      </c>
      <c r="E359" s="34">
        <f t="shared" si="21"/>
        <v>7.4202744000000376E-3</v>
      </c>
      <c r="F359" s="66">
        <f>E359+$B$2*$B$2/delta*Intermediates!J359-$B$2/delta*Intermediates!F359</f>
        <v>9.9610715786832574E-2</v>
      </c>
      <c r="G359" s="46">
        <f>E359+$B$2*$B$2/delta*Intermediates!J359-$B$2/delta*Intermediates!G359</f>
        <v>-5.5090406914308637E-2</v>
      </c>
      <c r="H359" s="60">
        <f>VLOOKUP((A359+1)&amp;"_"&amp;B359,scenarios!A:F,4,0)/100</f>
        <v>9.9611000000000005E-2</v>
      </c>
      <c r="I359" s="55">
        <f>VLOOKUP((A359+TT_Scen/2+1)&amp;"_"&amp;B359,scenarios!A:F,4,0)/100</f>
        <v>-5.509E-2</v>
      </c>
      <c r="J359" s="37">
        <f t="shared" si="22"/>
        <v>6.9112747606847602E-7</v>
      </c>
      <c r="K359" s="8"/>
      <c r="L359" s="72">
        <f>LN(VLOOKUP((B359+12*$B$1)/12,YC!A:E,5,0)/VLOOKUP(B359/12,YC!A:E,5,0))</f>
        <v>-1.4831264890182548E-2</v>
      </c>
      <c r="M359" s="66">
        <f>EXP(-((1-EXP(-alpha*$B$1))/alpha*Intermediates!F359-(1-EXP(-alpha*$B$1))/alpha*(1-EXP(-alpha*$B$1))/alpha*Intermediates!J359+L359)/$B$1)-1</f>
        <v>0.10203672376220441</v>
      </c>
      <c r="N359" s="46">
        <f>EXP(-((1-EXP(-alpha*$B$1))/alpha*Intermediates!G359-(1-EXP(-alpha*$B$1))/alpha*(1-EXP(-alpha*$B$1))/alpha*Intermediates!J359+L359)/$B$1)-1</f>
        <v>-5.0445867136571843E-2</v>
      </c>
      <c r="O359" s="60">
        <f>VLOOKUP((A359+1)&amp;"_"&amp;B359,scenarios!A:Q,8,0)/100</f>
        <v>0</v>
      </c>
      <c r="P359" s="55">
        <f>VLOOKUP((A359+TT_Scen/2+1)&amp;"_"&amp;B359,scenarios!A:Q,8,0)/100</f>
        <v>0</v>
      </c>
      <c r="Q359" s="37">
        <f t="shared" si="23"/>
        <v>0.15248259089877625</v>
      </c>
    </row>
    <row r="360" spans="1:17" x14ac:dyDescent="0.25">
      <c r="A360" s="21">
        <f t="shared" si="20"/>
        <v>4</v>
      </c>
      <c r="B360" s="22">
        <v>351</v>
      </c>
      <c r="D360" s="66">
        <f>YC!F353</f>
        <v>0.22226015809999999</v>
      </c>
      <c r="E360" s="34">
        <f t="shared" si="21"/>
        <v>7.4181876000002367E-3</v>
      </c>
      <c r="F360" s="66">
        <f>E360+$B$2*$B$2/delta*Intermediates!J360-$B$2/delta*Intermediates!F360</f>
        <v>0.10338343133439581</v>
      </c>
      <c r="G360" s="46">
        <f>E360+$B$2*$B$2/delta*Intermediates!J360-$B$2/delta*Intermediates!G360</f>
        <v>-5.8778113047853853E-2</v>
      </c>
      <c r="H360" s="60">
        <f>VLOOKUP((A360+1)&amp;"_"&amp;B360,scenarios!A:F,4,0)/100</f>
        <v>0.10337999999999999</v>
      </c>
      <c r="I360" s="55">
        <f>VLOOKUP((A360+TT_Scen/2+1)&amp;"_"&amp;B360,scenarios!A:F,4,0)/100</f>
        <v>-5.8777999999999997E-2</v>
      </c>
      <c r="J360" s="37">
        <f t="shared" si="22"/>
        <v>3.5443822496844524E-6</v>
      </c>
      <c r="K360" s="8"/>
      <c r="L360" s="72">
        <f>LN(VLOOKUP((B360+12*$B$1)/12,YC!A:E,5,0)/VLOOKUP(B360/12,YC!A:E,5,0))</f>
        <v>-1.4830954028851002E-2</v>
      </c>
      <c r="M360" s="66">
        <f>EXP(-((1-EXP(-alpha*$B$1))/alpha*Intermediates!F360-(1-EXP(-alpha*$B$1))/alpha*(1-EXP(-alpha*$B$1))/alpha*Intermediates!J360+L360)/$B$1)-1</f>
        <v>0.1060492126243846</v>
      </c>
      <c r="N360" s="46">
        <f>EXP(-((1-EXP(-alpha*$B$1))/alpha*Intermediates!G360-(1-EXP(-alpha*$B$1))/alpha*(1-EXP(-alpha*$B$1))/alpha*Intermediates!J360+L360)/$B$1)-1</f>
        <v>-5.3808346905438453E-2</v>
      </c>
      <c r="O360" s="60">
        <f>VLOOKUP((A360+1)&amp;"_"&amp;B360,scenarios!A:Q,8,0)/100</f>
        <v>0</v>
      </c>
      <c r="P360" s="55">
        <f>VLOOKUP((A360+TT_Scen/2+1)&amp;"_"&amp;B360,scenarios!A:Q,8,0)/100</f>
        <v>0</v>
      </c>
      <c r="Q360" s="37">
        <f t="shared" si="23"/>
        <v>0.15985755952982306</v>
      </c>
    </row>
    <row r="361" spans="1:17" x14ac:dyDescent="0.25">
      <c r="A361" s="21">
        <f t="shared" si="20"/>
        <v>4</v>
      </c>
      <c r="B361" s="22">
        <v>352</v>
      </c>
      <c r="D361" s="66">
        <f>YC!F354</f>
        <v>0.22287834040000001</v>
      </c>
      <c r="E361" s="34">
        <f t="shared" si="21"/>
        <v>7.4164091999999737E-3</v>
      </c>
      <c r="F361" s="66">
        <f>E361+$B$2*$B$2/delta*Intermediates!J361-$B$2/delta*Intermediates!F361</f>
        <v>0.1048949547178547</v>
      </c>
      <c r="G361" s="46">
        <f>E361+$B$2*$B$2/delta*Intermediates!J361-$B$2/delta*Intermediates!G361</f>
        <v>-6.0204173877429143E-2</v>
      </c>
      <c r="H361" s="60">
        <f>VLOOKUP((A361+1)&amp;"_"&amp;B361,scenarios!A:F,4,0)/100</f>
        <v>0.10489000000000001</v>
      </c>
      <c r="I361" s="55">
        <f>VLOOKUP((A361+TT_Scen/2+1)&amp;"_"&amp;B361,scenarios!A:F,4,0)/100</f>
        <v>-6.0204000000000008E-2</v>
      </c>
      <c r="J361" s="37">
        <f t="shared" si="22"/>
        <v>5.1285952838292514E-6</v>
      </c>
      <c r="K361" s="8"/>
      <c r="L361" s="72">
        <f>LN(VLOOKUP((B361+12*$B$1)/12,YC!A:E,5,0)/VLOOKUP(B361/12,YC!A:E,5,0))</f>
        <v>-1.4830803663099835E-2</v>
      </c>
      <c r="M361" s="66">
        <f>EXP(-((1-EXP(-alpha*$B$1))/alpha*Intermediates!F361-(1-EXP(-alpha*$B$1))/alpha*(1-EXP(-alpha*$B$1))/alpha*Intermediates!J361+L361)/$B$1)-1</f>
        <v>0.10766235410690639</v>
      </c>
      <c r="N361" s="46">
        <f>EXP(-((1-EXP(-alpha*$B$1))/alpha*Intermediates!G361-(1-EXP(-alpha*$B$1))/alpha*(1-EXP(-alpha*$B$1))/alpha*Intermediates!J361+L361)/$B$1)-1</f>
        <v>-5.510416834173204E-2</v>
      </c>
      <c r="O361" s="60">
        <f>VLOOKUP((A361+1)&amp;"_"&amp;B361,scenarios!A:Q,8,0)/100</f>
        <v>0</v>
      </c>
      <c r="P361" s="55">
        <f>VLOOKUP((A361+TT_Scen/2+1)&amp;"_"&amp;B361,scenarios!A:Q,8,0)/100</f>
        <v>0</v>
      </c>
      <c r="Q361" s="37">
        <f t="shared" si="23"/>
        <v>0.16276652244863843</v>
      </c>
    </row>
    <row r="362" spans="1:17" x14ac:dyDescent="0.25">
      <c r="A362" s="21">
        <f t="shared" si="20"/>
        <v>4</v>
      </c>
      <c r="B362" s="22">
        <v>353</v>
      </c>
      <c r="D362" s="66">
        <f>YC!F355</f>
        <v>0.22349637450000001</v>
      </c>
      <c r="E362" s="34">
        <f t="shared" si="21"/>
        <v>7.4149427999998796E-3</v>
      </c>
      <c r="F362" s="66">
        <f>E362+$B$2*$B$2/delta*Intermediates!J362-$B$2/delta*Intermediates!F362</f>
        <v>0.10626440970538517</v>
      </c>
      <c r="G362" s="46">
        <f>E362+$B$2*$B$2/delta*Intermediates!J362-$B$2/delta*Intermediates!G362</f>
        <v>-6.1487706311109704E-2</v>
      </c>
      <c r="H362" s="60">
        <f>VLOOKUP((A362+1)&amp;"_"&amp;B362,scenarios!A:F,4,0)/100</f>
        <v>0.10625999999999999</v>
      </c>
      <c r="I362" s="55">
        <f>VLOOKUP((A362+TT_Scen/2+1)&amp;"_"&amp;B362,scenarios!A:F,4,0)/100</f>
        <v>-6.1487999999999994E-2</v>
      </c>
      <c r="J362" s="37">
        <f t="shared" si="22"/>
        <v>4.7033942754681757E-6</v>
      </c>
      <c r="K362" s="8"/>
      <c r="L362" s="72">
        <f>LN(VLOOKUP((B362+12*$B$1)/12,YC!A:E,5,0)/VLOOKUP(B362/12,YC!A:E,5,0))</f>
        <v>-1.4830790118059912E-2</v>
      </c>
      <c r="M362" s="66">
        <f>EXP(-((1-EXP(-alpha*$B$1))/alpha*Intermediates!F362-(1-EXP(-alpha*$B$1))/alpha*(1-EXP(-alpha*$B$1))/alpha*Intermediates!J362+L362)/$B$1)-1</f>
        <v>0.10912588928147082</v>
      </c>
      <c r="N362" s="46">
        <f>EXP(-((1-EXP(-alpha*$B$1))/alpha*Intermediates!G362-(1-EXP(-alpha*$B$1))/alpha*(1-EXP(-alpha*$B$1))/alpha*Intermediates!J362+L362)/$B$1)-1</f>
        <v>-5.6268962953089252E-2</v>
      </c>
      <c r="O362" s="60">
        <f>VLOOKUP((A362+1)&amp;"_"&amp;B362,scenarios!A:Q,8,0)/100</f>
        <v>0</v>
      </c>
      <c r="P362" s="55">
        <f>VLOOKUP((A362+TT_Scen/2+1)&amp;"_"&amp;B362,scenarios!A:Q,8,0)/100</f>
        <v>0</v>
      </c>
      <c r="Q362" s="37">
        <f t="shared" si="23"/>
        <v>0.16539485223456007</v>
      </c>
    </row>
    <row r="363" spans="1:17" x14ac:dyDescent="0.25">
      <c r="A363" s="21">
        <f t="shared" si="20"/>
        <v>4</v>
      </c>
      <c r="B363" s="22">
        <v>354</v>
      </c>
      <c r="D363" s="66">
        <f>YC!F356</f>
        <v>0.2241142864</v>
      </c>
      <c r="E363" s="34">
        <f t="shared" si="21"/>
        <v>7.4137944000001177E-3</v>
      </c>
      <c r="F363" s="66">
        <f>E363+$B$2*$B$2/delta*Intermediates!J363-$B$2/delta*Intermediates!F363</f>
        <v>0.10470151940801713</v>
      </c>
      <c r="G363" s="46">
        <f>E363+$B$2*$B$2/delta*Intermediates!J363-$B$2/delta*Intermediates!G363</f>
        <v>-5.9838421792817308E-2</v>
      </c>
      <c r="H363" s="60">
        <f>VLOOKUP((A363+1)&amp;"_"&amp;B363,scenarios!A:F,4,0)/100</f>
        <v>0.1047</v>
      </c>
      <c r="I363" s="55">
        <f>VLOOKUP((A363+TT_Scen/2+1)&amp;"_"&amp;B363,scenarios!A:F,4,0)/100</f>
        <v>-5.9837999999999995E-2</v>
      </c>
      <c r="J363" s="37">
        <f t="shared" si="22"/>
        <v>1.9412008344377174E-6</v>
      </c>
      <c r="K363" s="8"/>
      <c r="L363" s="72">
        <f>LN(VLOOKUP((B363+12*$B$1)/12,YC!A:E,5,0)/VLOOKUP(B363/12,YC!A:E,5,0))</f>
        <v>-1.4830889282639767E-2</v>
      </c>
      <c r="M363" s="66">
        <f>EXP(-((1-EXP(-alpha*$B$1))/alpha*Intermediates!F363-(1-EXP(-alpha*$B$1))/alpha*(1-EXP(-alpha*$B$1))/alpha*Intermediates!J363+L363)/$B$1)-1</f>
        <v>0.10746050062397505</v>
      </c>
      <c r="N363" s="46">
        <f>EXP(-((1-EXP(-alpha*$B$1))/alpha*Intermediates!G363-(1-EXP(-alpha*$B$1))/alpha*(1-EXP(-alpha*$B$1))/alpha*Intermediates!J363+L363)/$B$1)-1</f>
        <v>-5.4767677880940391E-2</v>
      </c>
      <c r="O363" s="60">
        <f>VLOOKUP((A363+1)&amp;"_"&amp;B363,scenarios!A:Q,8,0)/100</f>
        <v>0</v>
      </c>
      <c r="P363" s="55">
        <f>VLOOKUP((A363+TT_Scen/2+1)&amp;"_"&amp;B363,scenarios!A:Q,8,0)/100</f>
        <v>0</v>
      </c>
      <c r="Q363" s="37">
        <f t="shared" si="23"/>
        <v>0.16222817850491544</v>
      </c>
    </row>
    <row r="364" spans="1:17" x14ac:dyDescent="0.25">
      <c r="A364" s="21">
        <f t="shared" si="20"/>
        <v>4</v>
      </c>
      <c r="B364" s="22">
        <v>355</v>
      </c>
      <c r="D364" s="66">
        <f>YC!F357</f>
        <v>0.22473210260000001</v>
      </c>
      <c r="E364" s="34">
        <f t="shared" si="21"/>
        <v>7.4129640000000219E-3</v>
      </c>
      <c r="F364" s="66">
        <f>E364+$B$2*$B$2/delta*Intermediates!J364-$B$2/delta*Intermediates!F364</f>
        <v>0.10691945388926694</v>
      </c>
      <c r="G364" s="46">
        <f>E364+$B$2*$B$2/delta*Intermediates!J364-$B$2/delta*Intermediates!G364</f>
        <v>-6.1969490712015914E-2</v>
      </c>
      <c r="H364" s="60">
        <f>VLOOKUP((A364+1)&amp;"_"&amp;B364,scenarios!A:F,4,0)/100</f>
        <v>0.10692</v>
      </c>
      <c r="I364" s="55">
        <f>VLOOKUP((A364+TT_Scen/2+1)&amp;"_"&amp;B364,scenarios!A:F,4,0)/100</f>
        <v>-6.1969000000000003E-2</v>
      </c>
      <c r="J364" s="37">
        <f t="shared" si="22"/>
        <v>1.0368227489759851E-6</v>
      </c>
      <c r="K364" s="8"/>
      <c r="L364" s="72">
        <f>LN(VLOOKUP((B364+12*$B$1)/12,YC!A:E,5,0)/VLOOKUP(B364/12,YC!A:E,5,0))</f>
        <v>-1.4831076856831533E-2</v>
      </c>
      <c r="M364" s="66">
        <f>EXP(-((1-EXP(-alpha*$B$1))/alpha*Intermediates!F364-(1-EXP(-alpha*$B$1))/alpha*(1-EXP(-alpha*$B$1))/alpha*Intermediates!J364+L364)/$B$1)-1</f>
        <v>0.10982931579329391</v>
      </c>
      <c r="N364" s="46">
        <f>EXP(-((1-EXP(-alpha*$B$1))/alpha*Intermediates!G364-(1-EXP(-alpha*$B$1))/alpha*(1-EXP(-alpha*$B$1))/alpha*Intermediates!J364+L364)/$B$1)-1</f>
        <v>-5.6703309668043156E-2</v>
      </c>
      <c r="O364" s="60">
        <f>VLOOKUP((A364+1)&amp;"_"&amp;B364,scenarios!A:Q,8,0)/100</f>
        <v>0</v>
      </c>
      <c r="P364" s="55">
        <f>VLOOKUP((A364+TT_Scen/2+1)&amp;"_"&amp;B364,scenarios!A:Q,8,0)/100</f>
        <v>0</v>
      </c>
      <c r="Q364" s="37">
        <f t="shared" si="23"/>
        <v>0.16653262546133707</v>
      </c>
    </row>
    <row r="365" spans="1:17" x14ac:dyDescent="0.25">
      <c r="A365" s="21">
        <f t="shared" si="20"/>
        <v>4</v>
      </c>
      <c r="B365" s="22">
        <v>356</v>
      </c>
      <c r="D365" s="66">
        <f>YC!F358</f>
        <v>0.22534984960000001</v>
      </c>
      <c r="E365" s="34">
        <f t="shared" si="21"/>
        <v>7.4124611999997203E-3</v>
      </c>
      <c r="F365" s="66">
        <f>E365+$B$2*$B$2/delta*Intermediates!J365-$B$2/delta*Intermediates!F365</f>
        <v>0.10369649431161214</v>
      </c>
      <c r="G365" s="46">
        <f>E365+$B$2*$B$2/delta*Intermediates!J365-$B$2/delta*Intermediates!G365</f>
        <v>-5.8659175350244938E-2</v>
      </c>
      <c r="H365" s="60">
        <f>VLOOKUP((A365+1)&amp;"_"&amp;B365,scenarios!A:F,4,0)/100</f>
        <v>0.10369999999999999</v>
      </c>
      <c r="I365" s="55">
        <f>VLOOKUP((A365+TT_Scen/2+1)&amp;"_"&amp;B365,scenarios!A:F,4,0)/100</f>
        <v>-5.8658999999999996E-2</v>
      </c>
      <c r="J365" s="37">
        <f t="shared" si="22"/>
        <v>3.6810386327898459E-6</v>
      </c>
      <c r="K365" s="8"/>
      <c r="L365" s="72">
        <f>LN(VLOOKUP((B365+12*$B$1)/12,YC!A:E,5,0)/VLOOKUP(B365/12,YC!A:E,5,0))</f>
        <v>-1.483132811192543E-2</v>
      </c>
      <c r="M365" s="66">
        <f>EXP(-((1-EXP(-alpha*$B$1))/alpha*Intermediates!F365-(1-EXP(-alpha*$B$1))/alpha*(1-EXP(-alpha*$B$1))/alpha*Intermediates!J365+L365)/$B$1)-1</f>
        <v>0.10639275754259359</v>
      </c>
      <c r="N365" s="46">
        <f>EXP(-((1-EXP(-alpha*$B$1))/alpha*Intermediates!G365-(1-EXP(-alpha*$B$1))/alpha*(1-EXP(-alpha*$B$1))/alpha*Intermediates!J365+L365)/$B$1)-1</f>
        <v>-5.3691311982470902E-2</v>
      </c>
      <c r="O365" s="60">
        <f>VLOOKUP((A365+1)&amp;"_"&amp;B365,scenarios!A:Q,8,0)/100</f>
        <v>0</v>
      </c>
      <c r="P365" s="55">
        <f>VLOOKUP((A365+TT_Scen/2+1)&amp;"_"&amp;B365,scenarios!A:Q,8,0)/100</f>
        <v>0</v>
      </c>
      <c r="Q365" s="37">
        <f t="shared" si="23"/>
        <v>0.16008406952506449</v>
      </c>
    </row>
    <row r="366" spans="1:17" x14ac:dyDescent="0.25">
      <c r="A366" s="21">
        <f t="shared" si="20"/>
        <v>4</v>
      </c>
      <c r="B366" s="22">
        <v>357</v>
      </c>
      <c r="D366" s="66">
        <f>YC!F359</f>
        <v>0.22596755469999999</v>
      </c>
      <c r="E366" s="34">
        <f t="shared" si="21"/>
        <v>7.4122860000002122E-3</v>
      </c>
      <c r="F366" s="66">
        <f>E366+$B$2*$B$2/delta*Intermediates!J366-$B$2/delta*Intermediates!F366</f>
        <v>0.10256657102289989</v>
      </c>
      <c r="G366" s="46">
        <f>E366+$B$2*$B$2/delta*Intermediates!J366-$B$2/delta*Intermediates!G366</f>
        <v>-5.7441406367589015E-2</v>
      </c>
      <c r="H366" s="60">
        <f>VLOOKUP((A366+1)&amp;"_"&amp;B366,scenarios!A:F,4,0)/100</f>
        <v>0.10256999999999999</v>
      </c>
      <c r="I366" s="55">
        <f>VLOOKUP((A366+TT_Scen/2+1)&amp;"_"&amp;B366,scenarios!A:F,4,0)/100</f>
        <v>-5.7441000000000006E-2</v>
      </c>
      <c r="J366" s="37">
        <f t="shared" si="22"/>
        <v>3.8353446891181697E-6</v>
      </c>
      <c r="K366" s="8"/>
      <c r="L366" s="72">
        <f>LN(VLOOKUP((B366+12*$B$1)/12,YC!A:E,5,0)/VLOOKUP(B366/12,YC!A:E,5,0))</f>
        <v>-1.4831618254123609E-2</v>
      </c>
      <c r="M366" s="66">
        <f>EXP(-((1-EXP(-alpha*$B$1))/alpha*Intermediates!F366-(1-EXP(-alpha*$B$1))/alpha*(1-EXP(-alpha*$B$1))/alpha*Intermediates!J366+L366)/$B$1)-1</f>
        <v>0.10519107011542794</v>
      </c>
      <c r="N366" s="46">
        <f>EXP(-((1-EXP(-alpha*$B$1))/alpha*Intermediates!G366-(1-EXP(-alpha*$B$1))/alpha*(1-EXP(-alpha*$B$1))/alpha*Intermediates!J366+L366)/$B$1)-1</f>
        <v>-5.2580374618655057E-2</v>
      </c>
      <c r="O366" s="60">
        <f>VLOOKUP((A366+1)&amp;"_"&amp;B366,scenarios!A:Q,8,0)/100</f>
        <v>0</v>
      </c>
      <c r="P366" s="55">
        <f>VLOOKUP((A366+TT_Scen/2+1)&amp;"_"&amp;B366,scenarios!A:Q,8,0)/100</f>
        <v>0</v>
      </c>
      <c r="Q366" s="37">
        <f t="shared" si="23"/>
        <v>0.157771444734083</v>
      </c>
    </row>
    <row r="367" spans="1:17" x14ac:dyDescent="0.25">
      <c r="A367" s="21">
        <f t="shared" si="20"/>
        <v>4</v>
      </c>
      <c r="B367" s="22">
        <v>358</v>
      </c>
      <c r="D367" s="66">
        <f>YC!F360</f>
        <v>0.22658524520000001</v>
      </c>
      <c r="E367" s="34">
        <f t="shared" si="21"/>
        <v>7.412441999999797E-3</v>
      </c>
      <c r="F367" s="66">
        <f>E367+$B$2*$B$2/delta*Intermediates!J367-$B$2/delta*Intermediates!F367</f>
        <v>0.10291238190600367</v>
      </c>
      <c r="G367" s="46">
        <f>E367+$B$2*$B$2/delta*Intermediates!J367-$B$2/delta*Intermediates!G367</f>
        <v>-5.769887475240297E-2</v>
      </c>
      <c r="H367" s="60">
        <f>VLOOKUP((A367+1)&amp;"_"&amp;B367,scenarios!A:F,4,0)/100</f>
        <v>0.10291</v>
      </c>
      <c r="I367" s="55">
        <f>VLOOKUP((A367+TT_Scen/2+1)&amp;"_"&amp;B367,scenarios!A:F,4,0)/100</f>
        <v>-5.7699E-2</v>
      </c>
      <c r="J367" s="37">
        <f t="shared" si="22"/>
        <v>2.507153600700418E-6</v>
      </c>
      <c r="K367" s="8"/>
      <c r="L367" s="72">
        <f>LN(VLOOKUP((B367+12*$B$1)/12,YC!A:E,5,0)/VLOOKUP(B367/12,YC!A:E,5,0))</f>
        <v>-1.4831921801042402E-2</v>
      </c>
      <c r="M367" s="66">
        <f>EXP(-((1-EXP(-alpha*$B$1))/alpha*Intermediates!F367-(1-EXP(-alpha*$B$1))/alpha*(1-EXP(-alpha*$B$1))/alpha*Intermediates!J367+L367)/$B$1)-1</f>
        <v>0.10555979583119557</v>
      </c>
      <c r="N367" s="46">
        <f>EXP(-((1-EXP(-alpha*$B$1))/alpha*Intermediates!G367-(1-EXP(-alpha*$B$1))/alpha*(1-EXP(-alpha*$B$1))/alpha*Intermediates!J367+L367)/$B$1)-1</f>
        <v>-5.2814520019034972E-2</v>
      </c>
      <c r="O367" s="60">
        <f>VLOOKUP((A367+1)&amp;"_"&amp;B367,scenarios!A:Q,8,0)/100</f>
        <v>0</v>
      </c>
      <c r="P367" s="55">
        <f>VLOOKUP((A367+TT_Scen/2+1)&amp;"_"&amp;B367,scenarios!A:Q,8,0)/100</f>
        <v>0</v>
      </c>
      <c r="Q367" s="37">
        <f t="shared" si="23"/>
        <v>0.15837431585023054</v>
      </c>
    </row>
    <row r="368" spans="1:17" x14ac:dyDescent="0.25">
      <c r="A368" s="21">
        <f t="shared" si="20"/>
        <v>4</v>
      </c>
      <c r="B368" s="22">
        <v>359</v>
      </c>
      <c r="D368" s="66">
        <f>YC!F361</f>
        <v>0.22720294869999999</v>
      </c>
      <c r="E368" s="34">
        <f t="shared" si="21"/>
        <v>7.4129340000002042E-3</v>
      </c>
      <c r="F368" s="66">
        <f>E368+$B$2*$B$2/delta*Intermediates!J368-$B$2/delta*Intermediates!F368</f>
        <v>0.10152940580609626</v>
      </c>
      <c r="G368" s="46">
        <f>E368+$B$2*$B$2/delta*Intermediates!J368-$B$2/delta*Intermediates!G368</f>
        <v>-5.6227050048632911E-2</v>
      </c>
      <c r="H368" s="60">
        <f>VLOOKUP((A368+1)&amp;"_"&amp;B368,scenarios!A:F,4,0)/100</f>
        <v>0.10153000000000001</v>
      </c>
      <c r="I368" s="55">
        <f>VLOOKUP((A368+TT_Scen/2+1)&amp;"_"&amp;B368,scenarios!A:F,4,0)/100</f>
        <v>-5.6226999999999999E-2</v>
      </c>
      <c r="J368" s="37">
        <f t="shared" si="22"/>
        <v>6.4424253665845699E-7</v>
      </c>
      <c r="K368" s="8"/>
      <c r="L368" s="72">
        <f>LN(VLOOKUP((B368+12*$B$1)/12,YC!A:E,5,0)/VLOOKUP(B368/12,YC!A:E,5,0))</f>
        <v>-1.4832213334612673E-2</v>
      </c>
      <c r="M368" s="66">
        <f>EXP(-((1-EXP(-alpha*$B$1))/alpha*Intermediates!F368-(1-EXP(-alpha*$B$1))/alpha*(1-EXP(-alpha*$B$1))/alpha*Intermediates!J368+L368)/$B$1)-1</f>
        <v>0.10408930470475974</v>
      </c>
      <c r="N368" s="46">
        <f>EXP(-((1-EXP(-alpha*$B$1))/alpha*Intermediates!G368-(1-EXP(-alpha*$B$1))/alpha*(1-EXP(-alpha*$B$1))/alpha*Intermediates!J368+L368)/$B$1)-1</f>
        <v>-5.1471220510629023E-2</v>
      </c>
      <c r="O368" s="60">
        <f>VLOOKUP((A368+1)&amp;"_"&amp;B368,scenarios!A:Q,8,0)/100</f>
        <v>0</v>
      </c>
      <c r="P368" s="55">
        <f>VLOOKUP((A368+TT_Scen/2+1)&amp;"_"&amp;B368,scenarios!A:Q,8,0)/100</f>
        <v>0</v>
      </c>
      <c r="Q368" s="37">
        <f t="shared" si="23"/>
        <v>0.15556052521538877</v>
      </c>
    </row>
    <row r="369" spans="1:17" x14ac:dyDescent="0.25">
      <c r="A369" s="21">
        <f t="shared" si="20"/>
        <v>4</v>
      </c>
      <c r="B369" s="22">
        <v>360</v>
      </c>
      <c r="D369" s="66">
        <f>YC!F362</f>
        <v>0.22782069320000001</v>
      </c>
      <c r="E369" s="34">
        <f t="shared" si="21"/>
        <v>7.4136959999999696E-3</v>
      </c>
      <c r="F369" s="66">
        <f>E369+$B$2*$B$2/delta*Intermediates!J369-$B$2/delta*Intermediates!F369</f>
        <v>9.9557626889810152E-2</v>
      </c>
      <c r="G369" s="46">
        <f>E369+$B$2*$B$2/delta*Intermediates!J369-$B$2/delta*Intermediates!G369</f>
        <v>-5.4166048715049965E-2</v>
      </c>
      <c r="H369" s="60">
        <f>VLOOKUP((A369+1)&amp;"_"&amp;B369,scenarios!A:F,4,0)/100</f>
        <v>9.9557999999999994E-2</v>
      </c>
      <c r="I369" s="55">
        <f>VLOOKUP((A369+TT_Scen/2+1)&amp;"_"&amp;B369,scenarios!A:F,4,0)/100</f>
        <v>-5.4165999999999999E-2</v>
      </c>
      <c r="J369" s="37">
        <f t="shared" si="22"/>
        <v>4.2182523980749398E-7</v>
      </c>
      <c r="K369" s="8"/>
      <c r="L369" s="72">
        <f>LN(VLOOKUP((B369+12*$B$1)/12,YC!A:E,5,0)/VLOOKUP(B369/12,YC!A:E,5,0))</f>
        <v>-1.4832466997156294E-2</v>
      </c>
      <c r="M369" s="66">
        <f>EXP(-((1-EXP(-alpha*$B$1))/alpha*Intermediates!F369-(1-EXP(-alpha*$B$1))/alpha*(1-EXP(-alpha*$B$1))/alpha*Intermediates!J369+L369)/$B$1)-1</f>
        <v>0.10199565780191922</v>
      </c>
      <c r="N369" s="46">
        <f>EXP(-((1-EXP(-alpha*$B$1))/alpha*Intermediates!G369-(1-EXP(-alpha*$B$1))/alpha*(1-EXP(-alpha*$B$1))/alpha*Intermediates!J369+L369)/$B$1)-1</f>
        <v>-4.9587392493796068E-2</v>
      </c>
      <c r="O369" s="60">
        <f>VLOOKUP((A369+1)&amp;"_"&amp;B369,scenarios!A:Q,8,0)/100</f>
        <v>0</v>
      </c>
      <c r="P369" s="55">
        <f>VLOOKUP((A369+TT_Scen/2+1)&amp;"_"&amp;B369,scenarios!A:Q,8,0)/100</f>
        <v>0</v>
      </c>
      <c r="Q369" s="37">
        <f t="shared" si="23"/>
        <v>0.15158305029571528</v>
      </c>
    </row>
    <row r="370" spans="1:17" x14ac:dyDescent="0.25">
      <c r="A370" s="21">
        <f t="shared" si="20"/>
        <v>4</v>
      </c>
      <c r="B370" s="22">
        <v>361</v>
      </c>
      <c r="D370" s="66">
        <f>YC!F363</f>
        <v>0.2284385012</v>
      </c>
      <c r="E370" s="34">
        <f t="shared" si="21"/>
        <v>7.4144447999999752E-3</v>
      </c>
      <c r="F370" s="66">
        <f>E370+$B$2*$B$2/delta*Intermediates!J370-$B$2/delta*Intermediates!F370</f>
        <v>9.7331087821832765E-2</v>
      </c>
      <c r="G370" s="46">
        <f>E370+$B$2*$B$2/delta*Intermediates!J370-$B$2/delta*Intermediates!G370</f>
        <v>-5.1850480101894136E-2</v>
      </c>
      <c r="H370" s="60">
        <f>VLOOKUP((A370+1)&amp;"_"&amp;B370,scenarios!A:F,4,0)/100</f>
        <v>9.7331000000000001E-2</v>
      </c>
      <c r="I370" s="55">
        <f>VLOOKUP((A370+TT_Scen/2+1)&amp;"_"&amp;B370,scenarios!A:F,4,0)/100</f>
        <v>-5.1849999999999993E-2</v>
      </c>
      <c r="J370" s="37">
        <f t="shared" si="22"/>
        <v>5.6792372690739334E-7</v>
      </c>
      <c r="K370" s="8"/>
      <c r="L370" s="72">
        <f>LN(VLOOKUP((B370+12*$B$1)/12,YC!A:E,5,0)/VLOOKUP(B370/12,YC!A:E,5,0))</f>
        <v>-1.4832662137469425E-2</v>
      </c>
      <c r="M370" s="66">
        <f>EXP(-((1-EXP(-alpha*$B$1))/alpha*Intermediates!F370-(1-EXP(-alpha*$B$1))/alpha*(1-EXP(-alpha*$B$1))/alpha*Intermediates!J370+L370)/$B$1)-1</f>
        <v>9.9636245170963811E-2</v>
      </c>
      <c r="N370" s="46">
        <f>EXP(-((1-EXP(-alpha*$B$1))/alpha*Intermediates!G370-(1-EXP(-alpha*$B$1))/alpha*(1-EXP(-alpha*$B$1))/alpha*Intermediates!J370+L370)/$B$1)-1</f>
        <v>-4.7466445008814362E-2</v>
      </c>
      <c r="O370" s="60">
        <f>VLOOKUP((A370+1)&amp;"_"&amp;B370,scenarios!A:Q,8,0)/100</f>
        <v>0</v>
      </c>
      <c r="P370" s="55">
        <f>VLOOKUP((A370+TT_Scen/2+1)&amp;"_"&amp;B370,scenarios!A:Q,8,0)/100</f>
        <v>0</v>
      </c>
      <c r="Q370" s="37">
        <f t="shared" si="23"/>
        <v>0.14710269017977817</v>
      </c>
    </row>
    <row r="371" spans="1:17" x14ac:dyDescent="0.25">
      <c r="A371" s="21">
        <f t="shared" si="20"/>
        <v>4</v>
      </c>
      <c r="B371" s="22">
        <v>362</v>
      </c>
      <c r="D371" s="66">
        <f>YC!F364</f>
        <v>0.2290563716</v>
      </c>
      <c r="E371" s="34">
        <f t="shared" si="21"/>
        <v>7.4151108000001242E-3</v>
      </c>
      <c r="F371" s="66">
        <f>E371+$B$2*$B$2/delta*Intermediates!J371-$B$2/delta*Intermediates!F371</f>
        <v>0.10316194106609108</v>
      </c>
      <c r="G371" s="46">
        <f>E371+$B$2*$B$2/delta*Intermediates!J371-$B$2/delta*Intermediates!G371</f>
        <v>-5.7592636152124628E-2</v>
      </c>
      <c r="H371" s="60">
        <f>VLOOKUP((A371+1)&amp;"_"&amp;B371,scenarios!A:F,4,0)/100</f>
        <v>0.10316</v>
      </c>
      <c r="I371" s="55">
        <f>VLOOKUP((A371+TT_Scen/2+1)&amp;"_"&amp;B371,scenarios!A:F,4,0)/100</f>
        <v>-5.7592999999999998E-2</v>
      </c>
      <c r="J371" s="37">
        <f t="shared" si="22"/>
        <v>2.3049139664527152E-6</v>
      </c>
      <c r="K371" s="8"/>
      <c r="L371" s="72">
        <f>LN(VLOOKUP((B371+12*$B$1)/12,YC!A:E,5,0)/VLOOKUP(B371/12,YC!A:E,5,0))</f>
        <v>-1.4832799654572754E-2</v>
      </c>
      <c r="M371" s="66">
        <f>EXP(-((1-EXP(-alpha*$B$1))/alpha*Intermediates!F371-(1-EXP(-alpha*$B$1))/alpha*(1-EXP(-alpha*$B$1))/alpha*Intermediates!J371+L371)/$B$1)-1</f>
        <v>0.10582602416471687</v>
      </c>
      <c r="N371" s="46">
        <f>EXP(-((1-EXP(-alpha*$B$1))/alpha*Intermediates!G371-(1-EXP(-alpha*$B$1))/alpha*(1-EXP(-alpha*$B$1))/alpha*Intermediates!J371+L371)/$B$1)-1</f>
        <v>-5.2717132656341481E-2</v>
      </c>
      <c r="O371" s="60">
        <f>VLOOKUP((A371+1)&amp;"_"&amp;B371,scenarios!A:Q,8,0)/100</f>
        <v>0</v>
      </c>
      <c r="P371" s="55">
        <f>VLOOKUP((A371+TT_Scen/2+1)&amp;"_"&amp;B371,scenarios!A:Q,8,0)/100</f>
        <v>0</v>
      </c>
      <c r="Q371" s="37">
        <f t="shared" si="23"/>
        <v>0.15854315682105835</v>
      </c>
    </row>
    <row r="372" spans="1:17" x14ac:dyDescent="0.25">
      <c r="A372" s="21">
        <f t="shared" si="20"/>
        <v>4</v>
      </c>
      <c r="B372" s="22">
        <v>363</v>
      </c>
      <c r="D372" s="66">
        <f>YC!F365</f>
        <v>0.22967429750000001</v>
      </c>
      <c r="E372" s="34">
        <f t="shared" si="21"/>
        <v>7.4156903999997859E-3</v>
      </c>
      <c r="F372" s="66">
        <f>E372+$B$2*$B$2/delta*Intermediates!J372-$B$2/delta*Intermediates!F372</f>
        <v>0.10056239392701131</v>
      </c>
      <c r="G372" s="46">
        <f>E372+$B$2*$B$2/delta*Intermediates!J372-$B$2/delta*Intermediates!G372</f>
        <v>-5.4904731642737459E-2</v>
      </c>
      <c r="H372" s="60">
        <f>VLOOKUP((A372+1)&amp;"_"&amp;B372,scenarios!A:F,4,0)/100</f>
        <v>0.10056</v>
      </c>
      <c r="I372" s="55">
        <f>VLOOKUP((A372+TT_Scen/2+1)&amp;"_"&amp;B372,scenarios!A:F,4,0)/100</f>
        <v>-5.4905000000000002E-2</v>
      </c>
      <c r="J372" s="37">
        <f t="shared" si="22"/>
        <v>2.6622842738618924E-6</v>
      </c>
      <c r="K372" s="8"/>
      <c r="L372" s="72">
        <f>LN(VLOOKUP((B372+12*$B$1)/12,YC!A:E,5,0)/VLOOKUP(B372/12,YC!A:E,5,0))</f>
        <v>-1.4832886106048347E-2</v>
      </c>
      <c r="M372" s="66">
        <f>EXP(-((1-EXP(-alpha*$B$1))/alpha*Intermediates!F372-(1-EXP(-alpha*$B$1))/alpha*(1-EXP(-alpha*$B$1))/alpha*Intermediates!J372+L372)/$B$1)-1</f>
        <v>0.10306236672791003</v>
      </c>
      <c r="N372" s="46">
        <f>EXP(-((1-EXP(-alpha*$B$1))/alpha*Intermediates!G372-(1-EXP(-alpha*$B$1))/alpha*(1-EXP(-alpha*$B$1))/alpha*Intermediates!J372+L372)/$B$1)-1</f>
        <v>-5.0262722924504843E-2</v>
      </c>
      <c r="O372" s="60">
        <f>VLOOKUP((A372+1)&amp;"_"&amp;B372,scenarios!A:Q,8,0)/100</f>
        <v>0</v>
      </c>
      <c r="P372" s="55">
        <f>VLOOKUP((A372+TT_Scen/2+1)&amp;"_"&amp;B372,scenarios!A:Q,8,0)/100</f>
        <v>0</v>
      </c>
      <c r="Q372" s="37">
        <f t="shared" si="23"/>
        <v>0.15332508965241487</v>
      </c>
    </row>
    <row r="373" spans="1:17" x14ac:dyDescent="0.25">
      <c r="A373" s="21">
        <f t="shared" si="20"/>
        <v>4</v>
      </c>
      <c r="B373" s="22">
        <v>364</v>
      </c>
      <c r="D373" s="66">
        <f>YC!F366</f>
        <v>0.2302922717</v>
      </c>
      <c r="E373" s="34">
        <f t="shared" si="21"/>
        <v>7.4161835999999592E-3</v>
      </c>
      <c r="F373" s="66">
        <f>E373+$B$2*$B$2/delta*Intermediates!J373-$B$2/delta*Intermediates!F373</f>
        <v>9.5952515814812553E-2</v>
      </c>
      <c r="G373" s="46">
        <f>E373+$B$2*$B$2/delta*Intermediates!J373-$B$2/delta*Intermediates!G373</f>
        <v>-5.0206836250113025E-2</v>
      </c>
      <c r="H373" s="60">
        <f>VLOOKUP((A373+1)&amp;"_"&amp;B373,scenarios!A:F,4,0)/100</f>
        <v>9.5952999999999997E-2</v>
      </c>
      <c r="I373" s="55">
        <f>VLOOKUP((A373+TT_Scen/2+1)&amp;"_"&amp;B373,scenarios!A:F,4,0)/100</f>
        <v>-5.0206999999999995E-2</v>
      </c>
      <c r="J373" s="37">
        <f t="shared" si="22"/>
        <v>6.4793507441318621E-7</v>
      </c>
      <c r="K373" s="8"/>
      <c r="L373" s="72">
        <f>LN(VLOOKUP((B373+12*$B$1)/12,YC!A:E,5,0)/VLOOKUP(B373/12,YC!A:E,5,0))</f>
        <v>-1.4832927812138403E-2</v>
      </c>
      <c r="M373" s="66">
        <f>EXP(-((1-EXP(-alpha*$B$1))/alpha*Intermediates!F373-(1-EXP(-alpha*$B$1))/alpha*(1-EXP(-alpha*$B$1))/alpha*Intermediates!J373+L373)/$B$1)-1</f>
        <v>9.8178379913550495E-2</v>
      </c>
      <c r="N373" s="46">
        <f>EXP(-((1-EXP(-alpha*$B$1))/alpha*Intermediates!G373-(1-EXP(-alpha*$B$1))/alpha*(1-EXP(-alpha*$B$1))/alpha*Intermediates!J373+L373)/$B$1)-1</f>
        <v>-4.595769473426059E-2</v>
      </c>
      <c r="O373" s="60">
        <f>VLOOKUP((A373+1)&amp;"_"&amp;B373,scenarios!A:Q,8,0)/100</f>
        <v>0</v>
      </c>
      <c r="P373" s="55">
        <f>VLOOKUP((A373+TT_Scen/2+1)&amp;"_"&amp;B373,scenarios!A:Q,8,0)/100</f>
        <v>0</v>
      </c>
      <c r="Q373" s="37">
        <f t="shared" si="23"/>
        <v>0.14413607464781109</v>
      </c>
    </row>
    <row r="374" spans="1:17" x14ac:dyDescent="0.25">
      <c r="A374" s="21">
        <f t="shared" si="20"/>
        <v>4</v>
      </c>
      <c r="B374" s="22">
        <v>365</v>
      </c>
      <c r="D374" s="66">
        <f>YC!F367</f>
        <v>0.23091028699999999</v>
      </c>
      <c r="E374" s="34">
        <f t="shared" si="21"/>
        <v>7.4165928000001768E-3</v>
      </c>
      <c r="F374" s="66">
        <f>E374+$B$2*$B$2/delta*Intermediates!J374-$B$2/delta*Intermediates!F374</f>
        <v>9.6300133669755122E-2</v>
      </c>
      <c r="G374" s="46">
        <f>E374+$B$2*$B$2/delta*Intermediates!J374-$B$2/delta*Intermediates!G374</f>
        <v>-5.0466772374328471E-2</v>
      </c>
      <c r="H374" s="60">
        <f>VLOOKUP((A374+1)&amp;"_"&amp;B374,scenarios!A:F,4,0)/100</f>
        <v>9.6300000000000011E-2</v>
      </c>
      <c r="I374" s="55">
        <f>VLOOKUP((A374+TT_Scen/2+1)&amp;"_"&amp;B374,scenarios!A:F,4,0)/100</f>
        <v>-5.0467000000000005E-2</v>
      </c>
      <c r="J374" s="37">
        <f t="shared" si="22"/>
        <v>3.6129542664575798E-7</v>
      </c>
      <c r="K374" s="8"/>
      <c r="L374" s="72">
        <f>LN(VLOOKUP((B374+12*$B$1)/12,YC!A:E,5,0)/VLOOKUP(B374/12,YC!A:E,5,0))</f>
        <v>-1.4832931486746142E-2</v>
      </c>
      <c r="M374" s="66">
        <f>EXP(-((1-EXP(-alpha*$B$1))/alpha*Intermediates!F374-(1-EXP(-alpha*$B$1))/alpha*(1-EXP(-alpha*$B$1))/alpha*Intermediates!J374+L374)/$B$1)-1</f>
        <v>9.8546210380968446E-2</v>
      </c>
      <c r="N374" s="46">
        <f>EXP(-((1-EXP(-alpha*$B$1))/alpha*Intermediates!G374-(1-EXP(-alpha*$B$1))/alpha*(1-EXP(-alpha*$B$1))/alpha*Intermediates!J374+L374)/$B$1)-1</f>
        <v>-4.6196147722627368E-2</v>
      </c>
      <c r="O374" s="60">
        <f>VLOOKUP((A374+1)&amp;"_"&amp;B374,scenarios!A:Q,8,0)/100</f>
        <v>0</v>
      </c>
      <c r="P374" s="55">
        <f>VLOOKUP((A374+TT_Scen/2+1)&amp;"_"&amp;B374,scenarios!A:Q,8,0)/100</f>
        <v>0</v>
      </c>
      <c r="Q374" s="37">
        <f t="shared" si="23"/>
        <v>0.14474235810359581</v>
      </c>
    </row>
    <row r="375" spans="1:17" x14ac:dyDescent="0.25">
      <c r="A375" s="21">
        <f t="shared" si="20"/>
        <v>4</v>
      </c>
      <c r="B375" s="22">
        <v>366</v>
      </c>
      <c r="D375" s="66">
        <f>YC!F368</f>
        <v>0.23152833640000001</v>
      </c>
      <c r="E375" s="34">
        <f t="shared" si="21"/>
        <v>7.4169107999998429E-3</v>
      </c>
      <c r="F375" s="66">
        <f>E375+$B$2*$B$2/delta*Intermediates!J375-$B$2/delta*Intermediates!F375</f>
        <v>9.1417004182916831E-2</v>
      </c>
      <c r="G375" s="46">
        <f>E375+$B$2*$B$2/delta*Intermediates!J375-$B$2/delta*Intermediates!G375</f>
        <v>-4.5496311359988793E-2</v>
      </c>
      <c r="H375" s="60">
        <f>VLOOKUP((A375+1)&amp;"_"&amp;B375,scenarios!A:F,4,0)/100</f>
        <v>9.1416999999999998E-2</v>
      </c>
      <c r="I375" s="55">
        <f>VLOOKUP((A375+TT_Scen/2+1)&amp;"_"&amp;B375,scenarios!A:F,4,0)/100</f>
        <v>-4.5496000000000002E-2</v>
      </c>
      <c r="J375" s="37">
        <f t="shared" si="22"/>
        <v>3.155429056239667E-7</v>
      </c>
      <c r="K375" s="8"/>
      <c r="L375" s="72">
        <f>LN(VLOOKUP((B375+12*$B$1)/12,YC!A:E,5,0)/VLOOKUP(B375/12,YC!A:E,5,0))</f>
        <v>-1.4832903864241584E-2</v>
      </c>
      <c r="M375" s="66">
        <f>EXP(-((1-EXP(-alpha*$B$1))/alpha*Intermediates!F375-(1-EXP(-alpha*$B$1))/alpha*(1-EXP(-alpha*$B$1))/alpha*Intermediates!J375+L375)/$B$1)-1</f>
        <v>9.3394706858436427E-2</v>
      </c>
      <c r="N375" s="46">
        <f>EXP(-((1-EXP(-alpha*$B$1))/alpha*Intermediates!G375-(1-EXP(-alpha*$B$1))/alpha*(1-EXP(-alpha*$B$1))/alpha*Intermediates!J375+L375)/$B$1)-1</f>
        <v>-4.1621135116780672E-2</v>
      </c>
      <c r="O375" s="60">
        <f>VLOOKUP((A375+1)&amp;"_"&amp;B375,scenarios!A:Q,8,0)/100</f>
        <v>0</v>
      </c>
      <c r="P375" s="55">
        <f>VLOOKUP((A375+TT_Scen/2+1)&amp;"_"&amp;B375,scenarios!A:Q,8,0)/100</f>
        <v>0</v>
      </c>
      <c r="Q375" s="37">
        <f t="shared" si="23"/>
        <v>0.1350158419752171</v>
      </c>
    </row>
    <row r="376" spans="1:17" x14ac:dyDescent="0.25">
      <c r="A376" s="21">
        <f t="shared" si="20"/>
        <v>4</v>
      </c>
      <c r="B376" s="22">
        <v>367</v>
      </c>
      <c r="D376" s="66">
        <f>YC!F369</f>
        <v>0.23214641229999999</v>
      </c>
      <c r="E376" s="34">
        <f t="shared" si="21"/>
        <v>7.4171411999999215E-3</v>
      </c>
      <c r="F376" s="66">
        <f>E376+$B$2*$B$2/delta*Intermediates!J376-$B$2/delta*Intermediates!F376</f>
        <v>9.348677359680925E-2</v>
      </c>
      <c r="G376" s="46">
        <f>E376+$B$2*$B$2/delta*Intermediates!J376-$B$2/delta*Intermediates!G376</f>
        <v>-4.7479092496896538E-2</v>
      </c>
      <c r="H376" s="60">
        <f>VLOOKUP((A376+1)&amp;"_"&amp;B376,scenarios!A:F,4,0)/100</f>
        <v>9.3486999999999987E-2</v>
      </c>
      <c r="I376" s="55">
        <f>VLOOKUP((A376+TT_Scen/2+1)&amp;"_"&amp;B376,scenarios!A:F,4,0)/100</f>
        <v>-4.7478999999999993E-2</v>
      </c>
      <c r="J376" s="37">
        <f t="shared" si="22"/>
        <v>3.1890008728163721E-7</v>
      </c>
      <c r="K376" s="8"/>
      <c r="L376" s="72">
        <f>LN(VLOOKUP((B376+12*$B$1)/12,YC!A:E,5,0)/VLOOKUP(B376/12,YC!A:E,5,0))</f>
        <v>-1.4832851818092513E-2</v>
      </c>
      <c r="M376" s="66">
        <f>EXP(-((1-EXP(-alpha*$B$1))/alpha*Intermediates!F376-(1-EXP(-alpha*$B$1))/alpha*(1-EXP(-alpha*$B$1))/alpha*Intermediates!J376+L376)/$B$1)-1</f>
        <v>9.5575853183570647E-2</v>
      </c>
      <c r="N376" s="46">
        <f>EXP(-((1-EXP(-alpha*$B$1))/alpha*Intermediates!G376-(1-EXP(-alpha*$B$1))/alpha*(1-EXP(-alpha*$B$1))/alpha*Intermediates!J376+L376)/$B$1)-1</f>
        <v>-4.3448293362904677E-2</v>
      </c>
      <c r="O376" s="60">
        <f>VLOOKUP((A376+1)&amp;"_"&amp;B376,scenarios!A:Q,8,0)/100</f>
        <v>0</v>
      </c>
      <c r="P376" s="55">
        <f>VLOOKUP((A376+TT_Scen/2+1)&amp;"_"&amp;B376,scenarios!A:Q,8,0)/100</f>
        <v>0</v>
      </c>
      <c r="Q376" s="37">
        <f t="shared" si="23"/>
        <v>0.13902414654647532</v>
      </c>
    </row>
    <row r="377" spans="1:17" x14ac:dyDescent="0.25">
      <c r="A377" s="21">
        <f t="shared" si="20"/>
        <v>4</v>
      </c>
      <c r="B377" s="22">
        <v>368</v>
      </c>
      <c r="D377" s="66">
        <f>YC!F370</f>
        <v>0.23276450739999999</v>
      </c>
      <c r="E377" s="34">
        <f t="shared" si="21"/>
        <v>7.4172804000001147E-3</v>
      </c>
      <c r="F377" s="66">
        <f>E377+$B$2*$B$2/delta*Intermediates!J377-$B$2/delta*Intermediates!F377</f>
        <v>8.8391360636462885E-2</v>
      </c>
      <c r="G377" s="46">
        <f>E377+$B$2*$B$2/delta*Intermediates!J377-$B$2/delta*Intermediates!G377</f>
        <v>-4.2297041951199287E-2</v>
      </c>
      <c r="H377" s="60">
        <f>VLOOKUP((A377+1)&amp;"_"&amp;B377,scenarios!A:F,4,0)/100</f>
        <v>8.8390999999999997E-2</v>
      </c>
      <c r="I377" s="55">
        <f>VLOOKUP((A377+TT_Scen/2+1)&amp;"_"&amp;B377,scenarios!A:F,4,0)/100</f>
        <v>-4.2297000000000001E-2</v>
      </c>
      <c r="J377" s="37">
        <f t="shared" si="22"/>
        <v>4.025876621724378E-7</v>
      </c>
      <c r="K377" s="8"/>
      <c r="L377" s="72">
        <f>LN(VLOOKUP((B377+12*$B$1)/12,YC!A:E,5,0)/VLOOKUP(B377/12,YC!A:E,5,0))</f>
        <v>-1.4832781858323469E-2</v>
      </c>
      <c r="M377" s="66">
        <f>EXP(-((1-EXP(-alpha*$B$1))/alpha*Intermediates!F377-(1-EXP(-alpha*$B$1))/alpha*(1-EXP(-alpha*$B$1))/alpha*Intermediates!J377+L377)/$B$1)-1</f>
        <v>9.0215621063274742E-2</v>
      </c>
      <c r="N377" s="46">
        <f>EXP(-((1-EXP(-alpha*$B$1))/alpha*Intermediates!G377-(1-EXP(-alpha*$B$1))/alpha*(1-EXP(-alpha*$B$1))/alpha*Intermediates!J377+L377)/$B$1)-1</f>
        <v>-3.8664172517980266E-2</v>
      </c>
      <c r="O377" s="60">
        <f>VLOOKUP((A377+1)&amp;"_"&amp;B377,scenarios!A:Q,8,0)/100</f>
        <v>0</v>
      </c>
      <c r="P377" s="55">
        <f>VLOOKUP((A377+TT_Scen/2+1)&amp;"_"&amp;B377,scenarios!A:Q,8,0)/100</f>
        <v>0</v>
      </c>
      <c r="Q377" s="37">
        <f t="shared" si="23"/>
        <v>0.12887979358125501</v>
      </c>
    </row>
    <row r="378" spans="1:17" x14ac:dyDescent="0.25">
      <c r="A378" s="21">
        <f t="shared" si="20"/>
        <v>4</v>
      </c>
      <c r="B378" s="22">
        <v>369</v>
      </c>
      <c r="D378" s="66">
        <f>YC!F371</f>
        <v>0.2333826141</v>
      </c>
      <c r="E378" s="34">
        <f t="shared" si="21"/>
        <v>7.4173296000001887E-3</v>
      </c>
      <c r="F378" s="66">
        <f>E378+$B$2*$B$2/delta*Intermediates!J378-$B$2/delta*Intermediates!F378</f>
        <v>9.367956322796718E-2</v>
      </c>
      <c r="G378" s="46">
        <f>E378+$B$2*$B$2/delta*Intermediates!J378-$B$2/delta*Intermediates!G378</f>
        <v>-4.7498955483983141E-2</v>
      </c>
      <c r="H378" s="60">
        <f>VLOOKUP((A378+1)&amp;"_"&amp;B378,scenarios!A:F,4,0)/100</f>
        <v>9.3679999999999999E-2</v>
      </c>
      <c r="I378" s="55">
        <f>VLOOKUP((A378+TT_Scen/2+1)&amp;"_"&amp;B378,scenarios!A:F,4,0)/100</f>
        <v>-4.7499E-2</v>
      </c>
      <c r="J378" s="37">
        <f t="shared" si="22"/>
        <v>4.8128804967795258E-7</v>
      </c>
      <c r="K378" s="8"/>
      <c r="L378" s="72">
        <f>LN(VLOOKUP((B378+12*$B$1)/12,YC!A:E,5,0)/VLOOKUP(B378/12,YC!A:E,5,0))</f>
        <v>-1.4832701272606899E-2</v>
      </c>
      <c r="M378" s="66">
        <f>EXP(-((1-EXP(-alpha*$B$1))/alpha*Intermediates!F378-(1-EXP(-alpha*$B$1))/alpha*(1-EXP(-alpha*$B$1))/alpha*Intermediates!J378+L378)/$B$1)-1</f>
        <v>9.5780305198879701E-2</v>
      </c>
      <c r="N378" s="46">
        <f>EXP(-((1-EXP(-alpha*$B$1))/alpha*Intermediates!G378-(1-EXP(-alpha*$B$1))/alpha*(1-EXP(-alpha*$B$1))/alpha*Intermediates!J378+L378)/$B$1)-1</f>
        <v>-4.3465617374760956E-2</v>
      </c>
      <c r="O378" s="60">
        <f>VLOOKUP((A378+1)&amp;"_"&amp;B378,scenarios!A:Q,8,0)/100</f>
        <v>0</v>
      </c>
      <c r="P378" s="55">
        <f>VLOOKUP((A378+TT_Scen/2+1)&amp;"_"&amp;B378,scenarios!A:Q,8,0)/100</f>
        <v>0</v>
      </c>
      <c r="Q378" s="37">
        <f t="shared" si="23"/>
        <v>0.13924592257364066</v>
      </c>
    </row>
    <row r="379" spans="1:17" x14ac:dyDescent="0.25">
      <c r="A379" s="21">
        <f t="shared" si="20"/>
        <v>4</v>
      </c>
      <c r="B379" s="22">
        <v>370</v>
      </c>
      <c r="D379" s="66">
        <f>YC!F372</f>
        <v>0.23400072490000001</v>
      </c>
      <c r="E379" s="34">
        <f t="shared" si="21"/>
        <v>7.417286399999945E-3</v>
      </c>
      <c r="F379" s="66">
        <f>E379+$B$2*$B$2/delta*Intermediates!J379-$B$2/delta*Intermediates!F379</f>
        <v>9.0711712184331772E-2</v>
      </c>
      <c r="G379" s="46">
        <f>E379+$B$2*$B$2/delta*Intermediates!J379-$B$2/delta*Intermediates!G379</f>
        <v>-4.4445168937189694E-2</v>
      </c>
      <c r="H379" s="60">
        <f>VLOOKUP((A379+1)&amp;"_"&amp;B379,scenarios!A:F,4,0)/100</f>
        <v>9.0711999999999987E-2</v>
      </c>
      <c r="I379" s="55">
        <f>VLOOKUP((A379+TT_Scen/2+1)&amp;"_"&amp;B379,scenarios!A:F,4,0)/100</f>
        <v>-4.4444999999999998E-2</v>
      </c>
      <c r="J379" s="37">
        <f t="shared" si="22"/>
        <v>4.5675285791080267E-7</v>
      </c>
      <c r="K379" s="8"/>
      <c r="L379" s="72">
        <f>LN(VLOOKUP((B379+12*$B$1)/12,YC!A:E,5,0)/VLOOKUP(B379/12,YC!A:E,5,0))</f>
        <v>-1.4832616861221641E-2</v>
      </c>
      <c r="M379" s="66">
        <f>EXP(-((1-EXP(-alpha*$B$1))/alpha*Intermediates!F379-(1-EXP(-alpha*$B$1))/alpha*(1-EXP(-alpha*$B$1))/alpha*Intermediates!J379+L379)/$B$1)-1</f>
        <v>9.2654816701102982E-2</v>
      </c>
      <c r="N379" s="46">
        <f>EXP(-((1-EXP(-alpha*$B$1))/alpha*Intermediates!G379-(1-EXP(-alpha*$B$1))/alpha*(1-EXP(-alpha*$B$1))/alpha*Intermediates!J379+L379)/$B$1)-1</f>
        <v>-4.0648933631602491E-2</v>
      </c>
      <c r="O379" s="60">
        <f>VLOOKUP((A379+1)&amp;"_"&amp;B379,scenarios!A:Q,8,0)/100</f>
        <v>0</v>
      </c>
      <c r="P379" s="55">
        <f>VLOOKUP((A379+TT_Scen/2+1)&amp;"_"&amp;B379,scenarios!A:Q,8,0)/100</f>
        <v>0</v>
      </c>
      <c r="Q379" s="37">
        <f t="shared" si="23"/>
        <v>0.13330375033270547</v>
      </c>
    </row>
    <row r="380" spans="1:17" x14ac:dyDescent="0.25">
      <c r="A380" s="21">
        <f t="shared" si="20"/>
        <v>4</v>
      </c>
      <c r="B380" s="22">
        <v>371</v>
      </c>
      <c r="D380" s="66">
        <f>YC!F373</f>
        <v>0.23461883210000001</v>
      </c>
      <c r="E380" s="34">
        <f t="shared" si="21"/>
        <v>7.4171495999999504E-3</v>
      </c>
      <c r="F380" s="66">
        <f>E380+$B$2*$B$2/delta*Intermediates!J380-$B$2/delta*Intermediates!F380</f>
        <v>8.9687832474304521E-2</v>
      </c>
      <c r="G380" s="46">
        <f>E380+$B$2*$B$2/delta*Intermediates!J380-$B$2/delta*Intermediates!G380</f>
        <v>-4.3335709902487883E-2</v>
      </c>
      <c r="H380" s="60">
        <f>VLOOKUP((A380+1)&amp;"_"&amp;B380,scenarios!A:F,4,0)/100</f>
        <v>8.9688000000000004E-2</v>
      </c>
      <c r="I380" s="55">
        <f>VLOOKUP((A380+TT_Scen/2+1)&amp;"_"&amp;B380,scenarios!A:F,4,0)/100</f>
        <v>-4.3336E-2</v>
      </c>
      <c r="J380" s="37">
        <f t="shared" si="22"/>
        <v>4.5762320759895614E-7</v>
      </c>
      <c r="K380" s="8"/>
      <c r="L380" s="72">
        <f>LN(VLOOKUP((B380+12*$B$1)/12,YC!A:E,5,0)/VLOOKUP(B380/12,YC!A:E,5,0))</f>
        <v>-1.4832535816838356E-2</v>
      </c>
      <c r="M380" s="66">
        <f>EXP(-((1-EXP(-alpha*$B$1))/alpha*Intermediates!F380-(1-EXP(-alpha*$B$1))/alpha*(1-EXP(-alpha*$B$1))/alpha*Intermediates!J380+L380)/$B$1)-1</f>
        <v>9.1579166685137547E-2</v>
      </c>
      <c r="N380" s="46">
        <f>EXP(-((1-EXP(-alpha*$B$1))/alpha*Intermediates!G380-(1-EXP(-alpha*$B$1))/alpha*(1-EXP(-alpha*$B$1))/alpha*Intermediates!J380+L380)/$B$1)-1</f>
        <v>-3.9623095532480446E-2</v>
      </c>
      <c r="O380" s="60">
        <f>VLOOKUP((A380+1)&amp;"_"&amp;B380,scenarios!A:Q,8,0)/100</f>
        <v>0</v>
      </c>
      <c r="P380" s="55">
        <f>VLOOKUP((A380+TT_Scen/2+1)&amp;"_"&amp;B380,scenarios!A:Q,8,0)/100</f>
        <v>0</v>
      </c>
      <c r="Q380" s="37">
        <f t="shared" si="23"/>
        <v>0.13120226221761799</v>
      </c>
    </row>
    <row r="381" spans="1:17" x14ac:dyDescent="0.25">
      <c r="A381" s="21">
        <f t="shared" si="20"/>
        <v>4</v>
      </c>
      <c r="B381" s="22">
        <v>372</v>
      </c>
      <c r="D381" s="66">
        <f>YC!F374</f>
        <v>0.2352369279</v>
      </c>
      <c r="E381" s="34">
        <f t="shared" si="21"/>
        <v>7.4169372000000289E-3</v>
      </c>
      <c r="F381" s="66">
        <f>E381+$B$2*$B$2/delta*Intermediates!J381-$B$2/delta*Intermediates!F381</f>
        <v>8.9259547167989575E-2</v>
      </c>
      <c r="G381" s="46">
        <f>E381+$B$2*$B$2/delta*Intermediates!J381-$B$2/delta*Intermediates!G381</f>
        <v>-4.282216566694997E-2</v>
      </c>
      <c r="H381" s="60">
        <f>VLOOKUP((A381+1)&amp;"_"&amp;B381,scenarios!A:F,4,0)/100</f>
        <v>8.9260000000000006E-2</v>
      </c>
      <c r="I381" s="55">
        <f>VLOOKUP((A381+TT_Scen/2+1)&amp;"_"&amp;B381,scenarios!A:F,4,0)/100</f>
        <v>-4.2821999999999999E-2</v>
      </c>
      <c r="J381" s="37">
        <f t="shared" si="22"/>
        <v>6.1849896040161445E-7</v>
      </c>
      <c r="K381" s="8"/>
      <c r="L381" s="72">
        <f>LN(VLOOKUP((B381+12*$B$1)/12,YC!A:E,5,0)/VLOOKUP(B381/12,YC!A:E,5,0))</f>
        <v>-1.483246548211788E-2</v>
      </c>
      <c r="M381" s="66">
        <f>EXP(-((1-EXP(-alpha*$B$1))/alpha*Intermediates!F381-(1-EXP(-alpha*$B$1))/alpha*(1-EXP(-alpha*$B$1))/alpha*Intermediates!J381+L381)/$B$1)-1</f>
        <v>9.1130074142405038E-2</v>
      </c>
      <c r="N381" s="46">
        <f>EXP(-((1-EXP(-alpha*$B$1))/alpha*Intermediates!G381-(1-EXP(-alpha*$B$1))/alpha*(1-EXP(-alpha*$B$1))/alpha*Intermediates!J381+L381)/$B$1)-1</f>
        <v>-3.9147446681275233E-2</v>
      </c>
      <c r="O381" s="60">
        <f>VLOOKUP((A381+1)&amp;"_"&amp;B381,scenarios!A:Q,8,0)/100</f>
        <v>0</v>
      </c>
      <c r="P381" s="55">
        <f>VLOOKUP((A381+TT_Scen/2+1)&amp;"_"&amp;B381,scenarios!A:Q,8,0)/100</f>
        <v>0</v>
      </c>
      <c r="Q381" s="37">
        <f t="shared" si="23"/>
        <v>0.13027752082368027</v>
      </c>
    </row>
    <row r="382" spans="1:17" x14ac:dyDescent="0.25">
      <c r="A382" s="21">
        <f t="shared" si="20"/>
        <v>4</v>
      </c>
      <c r="B382" s="22">
        <v>373</v>
      </c>
      <c r="D382" s="66">
        <f>YC!F375</f>
        <v>0.23585500600000001</v>
      </c>
      <c r="E382" s="34">
        <f t="shared" si="21"/>
        <v>7.4167284000000722E-3</v>
      </c>
      <c r="F382" s="66">
        <f>E382+$B$2*$B$2/delta*Intermediates!J382-$B$2/delta*Intermediates!F382</f>
        <v>9.1500679822677511E-2</v>
      </c>
      <c r="G382" s="46">
        <f>E382+$B$2*$B$2/delta*Intermediates!J382-$B$2/delta*Intermediates!G382</f>
        <v>-4.4978201598934481E-2</v>
      </c>
      <c r="H382" s="60">
        <f>VLOOKUP((A382+1)&amp;"_"&amp;B382,scenarios!A:F,4,0)/100</f>
        <v>9.1500999999999999E-2</v>
      </c>
      <c r="I382" s="55">
        <f>VLOOKUP((A382+TT_Scen/2+1)&amp;"_"&amp;B382,scenarios!A:F,4,0)/100</f>
        <v>-4.4977999999999997E-2</v>
      </c>
      <c r="J382" s="37">
        <f t="shared" si="22"/>
        <v>5.2177625697175101E-7</v>
      </c>
      <c r="K382" s="8"/>
      <c r="L382" s="72">
        <f>LN(VLOOKUP((B382+12*$B$1)/12,YC!A:E,5,0)/VLOOKUP(B382/12,YC!A:E,5,0))</f>
        <v>-1.4832411186612614E-2</v>
      </c>
      <c r="M382" s="66">
        <f>EXP(-((1-EXP(-alpha*$B$1))/alpha*Intermediates!F382-(1-EXP(-alpha*$B$1))/alpha*(1-EXP(-alpha*$B$1))/alpha*Intermediates!J382+L382)/$B$1)-1</f>
        <v>9.3487506073778981E-2</v>
      </c>
      <c r="N382" s="46">
        <f>EXP(-((1-EXP(-alpha*$B$1))/alpha*Intermediates!G382-(1-EXP(-alpha*$B$1))/alpha*(1-EXP(-alpha*$B$1))/alpha*Intermediates!J382+L382)/$B$1)-1</f>
        <v>-4.1138876189481977E-2</v>
      </c>
      <c r="O382" s="60">
        <f>VLOOKUP((A382+1)&amp;"_"&amp;B382,scenarios!A:Q,8,0)/100</f>
        <v>0</v>
      </c>
      <c r="P382" s="55">
        <f>VLOOKUP((A382+TT_Scen/2+1)&amp;"_"&amp;B382,scenarios!A:Q,8,0)/100</f>
        <v>0</v>
      </c>
      <c r="Q382" s="37">
        <f t="shared" si="23"/>
        <v>0.13462638226326096</v>
      </c>
    </row>
    <row r="383" spans="1:17" x14ac:dyDescent="0.25">
      <c r="A383" s="21">
        <f t="shared" si="20"/>
        <v>4</v>
      </c>
      <c r="B383" s="22">
        <v>374</v>
      </c>
      <c r="D383" s="66">
        <f>YC!F376</f>
        <v>0.23647306670000001</v>
      </c>
      <c r="E383" s="34">
        <f t="shared" si="21"/>
        <v>7.416544799999869E-3</v>
      </c>
      <c r="F383" s="66">
        <f>E383+$B$2*$B$2/delta*Intermediates!J383-$B$2/delta*Intermediates!F383</f>
        <v>8.4404687487582813E-2</v>
      </c>
      <c r="G383" s="46">
        <f>E383+$B$2*$B$2/delta*Intermediates!J383-$B$2/delta*Intermediates!G383</f>
        <v>-3.7797231752878066E-2</v>
      </c>
      <c r="H383" s="60">
        <f>VLOOKUP((A383+1)&amp;"_"&amp;B383,scenarios!A:F,4,0)/100</f>
        <v>8.4405000000000008E-2</v>
      </c>
      <c r="I383" s="55">
        <f>VLOOKUP((A383+TT_Scen/2+1)&amp;"_"&amp;B383,scenarios!A:F,4,0)/100</f>
        <v>-3.7796999999999997E-2</v>
      </c>
      <c r="J383" s="37">
        <f t="shared" si="22"/>
        <v>5.4426529526307998E-7</v>
      </c>
      <c r="K383" s="8"/>
      <c r="L383" s="72">
        <f>LN(VLOOKUP((B383+12*$B$1)/12,YC!A:E,5,0)/VLOOKUP(B383/12,YC!A:E,5,0))</f>
        <v>-1.4832372965831913E-2</v>
      </c>
      <c r="M383" s="66">
        <f>EXP(-((1-EXP(-alpha*$B$1))/alpha*Intermediates!F383-(1-EXP(-alpha*$B$1))/alpha*(1-EXP(-alpha*$B$1))/alpha*Intermediates!J383+L383)/$B$1)-1</f>
        <v>8.6044241390027532E-2</v>
      </c>
      <c r="N383" s="46">
        <f>EXP(-((1-EXP(-alpha*$B$1))/alpha*Intermediates!G383-(1-EXP(-alpha*$B$1))/alpha*(1-EXP(-alpha*$B$1))/alpha*Intermediates!J383+L383)/$B$1)-1</f>
        <v>-3.4486805804824328E-2</v>
      </c>
      <c r="O383" s="60">
        <f>VLOOKUP((A383+1)&amp;"_"&amp;B383,scenarios!A:Q,8,0)/100</f>
        <v>0</v>
      </c>
      <c r="P383" s="55">
        <f>VLOOKUP((A383+TT_Scen/2+1)&amp;"_"&amp;B383,scenarios!A:Q,8,0)/100</f>
        <v>0</v>
      </c>
      <c r="Q383" s="37">
        <f t="shared" si="23"/>
        <v>0.12053104719485186</v>
      </c>
    </row>
    <row r="384" spans="1:17" x14ac:dyDescent="0.25">
      <c r="A384" s="21">
        <f t="shared" si="20"/>
        <v>4</v>
      </c>
      <c r="B384" s="22">
        <v>375</v>
      </c>
      <c r="D384" s="66">
        <f>YC!F377</f>
        <v>0.2370911121</v>
      </c>
      <c r="E384" s="34">
        <f t="shared" si="21"/>
        <v>7.4163839999998871E-3</v>
      </c>
      <c r="F384" s="66">
        <f>E384+$B$2*$B$2/delta*Intermediates!J384-$B$2/delta*Intermediates!F384</f>
        <v>8.1241723784823583E-2</v>
      </c>
      <c r="G384" s="46">
        <f>E384+$B$2*$B$2/delta*Intermediates!J384-$B$2/delta*Intermediates!G384</f>
        <v>-3.4549414750327273E-2</v>
      </c>
      <c r="H384" s="60">
        <f>VLOOKUP((A384+1)&amp;"_"&amp;B384,scenarios!A:F,4,0)/100</f>
        <v>8.1241999999999995E-2</v>
      </c>
      <c r="I384" s="55">
        <f>VLOOKUP((A384+TT_Scen/2+1)&amp;"_"&amp;B384,scenarios!A:F,4,0)/100</f>
        <v>-3.4548999999999996E-2</v>
      </c>
      <c r="J384" s="37">
        <f t="shared" si="22"/>
        <v>6.9096550368852316E-7</v>
      </c>
      <c r="K384" s="8"/>
      <c r="L384" s="72">
        <f>LN(VLOOKUP((B384+12*$B$1)/12,YC!A:E,5,0)/VLOOKUP(B384/12,YC!A:E,5,0))</f>
        <v>-1.4832348954000278E-2</v>
      </c>
      <c r="M384" s="66">
        <f>EXP(-((1-EXP(-alpha*$B$1))/alpha*Intermediates!F384-(1-EXP(-alpha*$B$1))/alpha*(1-EXP(-alpha*$B$1))/alpha*Intermediates!J384+L384)/$B$1)-1</f>
        <v>8.2743270843898431E-2</v>
      </c>
      <c r="N384" s="46">
        <f>EXP(-((1-EXP(-alpha*$B$1))/alpha*Intermediates!G384-(1-EXP(-alpha*$B$1))/alpha*(1-EXP(-alpha*$B$1))/alpha*Intermediates!J384+L384)/$B$1)-1</f>
        <v>-3.1462673908479899E-2</v>
      </c>
      <c r="O384" s="60">
        <f>VLOOKUP((A384+1)&amp;"_"&amp;B384,scenarios!A:Q,8,0)/100</f>
        <v>0</v>
      </c>
      <c r="P384" s="55">
        <f>VLOOKUP((A384+TT_Scen/2+1)&amp;"_"&amp;B384,scenarios!A:Q,8,0)/100</f>
        <v>0</v>
      </c>
      <c r="Q384" s="37">
        <f t="shared" si="23"/>
        <v>0.11420594475237833</v>
      </c>
    </row>
    <row r="385" spans="1:17" x14ac:dyDescent="0.25">
      <c r="A385" s="21">
        <f t="shared" si="20"/>
        <v>4</v>
      </c>
      <c r="B385" s="22">
        <v>376</v>
      </c>
      <c r="D385" s="66">
        <f>YC!F378</f>
        <v>0.23770914409999999</v>
      </c>
      <c r="E385" s="34">
        <f t="shared" si="21"/>
        <v>7.4162460000001262E-3</v>
      </c>
      <c r="F385" s="66">
        <f>E385+$B$2*$B$2/delta*Intermediates!J385-$B$2/delta*Intermediates!F385</f>
        <v>8.1847281042459197E-2</v>
      </c>
      <c r="G385" s="46">
        <f>E385+$B$2*$B$2/delta*Intermediates!J385-$B$2/delta*Intermediates!G385</f>
        <v>-3.5070243113031793E-2</v>
      </c>
      <c r="H385" s="60">
        <f>VLOOKUP((A385+1)&amp;"_"&amp;B385,scenarios!A:F,4,0)/100</f>
        <v>8.1846999999999989E-2</v>
      </c>
      <c r="I385" s="55">
        <f>VLOOKUP((A385+TT_Scen/2+1)&amp;"_"&amp;B385,scenarios!A:F,4,0)/100</f>
        <v>-3.5070000000000004E-2</v>
      </c>
      <c r="J385" s="37">
        <f t="shared" si="22"/>
        <v>5.241554909968249E-7</v>
      </c>
      <c r="K385" s="8"/>
      <c r="L385" s="72">
        <f>LN(VLOOKUP((B385+12*$B$1)/12,YC!A:E,5,0)/VLOOKUP(B385/12,YC!A:E,5,0))</f>
        <v>-1.483233740752452E-2</v>
      </c>
      <c r="M385" s="66">
        <f>EXP(-((1-EXP(-alpha*$B$1))/alpha*Intermediates!F385-(1-EXP(-alpha*$B$1))/alpha*(1-EXP(-alpha*$B$1))/alpha*Intermediates!J385+L385)/$B$1)-1</f>
        <v>8.337541809069493E-2</v>
      </c>
      <c r="N385" s="46">
        <f>EXP(-((1-EXP(-alpha*$B$1))/alpha*Intermediates!G385-(1-EXP(-alpha*$B$1))/alpha*(1-EXP(-alpha*$B$1))/alpha*Intermediates!J385+L385)/$B$1)-1</f>
        <v>-3.1947445953974141E-2</v>
      </c>
      <c r="O385" s="60">
        <f>VLOOKUP((A385+1)&amp;"_"&amp;B385,scenarios!A:Q,8,0)/100</f>
        <v>0</v>
      </c>
      <c r="P385" s="55">
        <f>VLOOKUP((A385+TT_Scen/2+1)&amp;"_"&amp;B385,scenarios!A:Q,8,0)/100</f>
        <v>0</v>
      </c>
      <c r="Q385" s="37">
        <f t="shared" si="23"/>
        <v>0.11532286404466907</v>
      </c>
    </row>
    <row r="386" spans="1:17" x14ac:dyDescent="0.25">
      <c r="A386" s="21">
        <f t="shared" si="20"/>
        <v>4</v>
      </c>
      <c r="B386" s="22">
        <v>377</v>
      </c>
      <c r="D386" s="66">
        <f>YC!F379</f>
        <v>0.2383271646</v>
      </c>
      <c r="E386" s="34">
        <f t="shared" si="21"/>
        <v>7.416133200000119E-3</v>
      </c>
      <c r="F386" s="66">
        <f>E386+$B$2*$B$2/delta*Intermediates!J386-$B$2/delta*Intermediates!F386</f>
        <v>8.2005831021379691E-2</v>
      </c>
      <c r="G386" s="46">
        <f>E386+$B$2*$B$2/delta*Intermediates!J386-$B$2/delta*Intermediates!G386</f>
        <v>-3.5144183989886522E-2</v>
      </c>
      <c r="H386" s="60">
        <f>VLOOKUP((A386+1)&amp;"_"&amp;B386,scenarios!A:F,4,0)/100</f>
        <v>8.2005999999999996E-2</v>
      </c>
      <c r="I386" s="55">
        <f>VLOOKUP((A386+TT_Scen/2+1)&amp;"_"&amp;B386,scenarios!A:F,4,0)/100</f>
        <v>-3.5144000000000002E-2</v>
      </c>
      <c r="J386" s="37">
        <f t="shared" si="22"/>
        <v>3.5296850682542402E-7</v>
      </c>
      <c r="K386" s="8"/>
      <c r="L386" s="72">
        <f>LN(VLOOKUP((B386+12*$B$1)/12,YC!A:E,5,0)/VLOOKUP(B386/12,YC!A:E,5,0))</f>
        <v>-1.4832336453450412E-2</v>
      </c>
      <c r="M386" s="66">
        <f>EXP(-((1-EXP(-alpha*$B$1))/alpha*Intermediates!F386-(1-EXP(-alpha*$B$1))/alpha*(1-EXP(-alpha*$B$1))/alpha*Intermediates!J386+L386)/$B$1)-1</f>
        <v>8.3541549553022065E-2</v>
      </c>
      <c r="N386" s="46">
        <f>EXP(-((1-EXP(-alpha*$B$1))/alpha*Intermediates!G386-(1-EXP(-alpha*$B$1))/alpha*(1-EXP(-alpha*$B$1))/alpha*Intermediates!J386+L386)/$B$1)-1</f>
        <v>-3.201566465517347E-2</v>
      </c>
      <c r="O386" s="60">
        <f>VLOOKUP((A386+1)&amp;"_"&amp;B386,scenarios!A:Q,8,0)/100</f>
        <v>0</v>
      </c>
      <c r="P386" s="55">
        <f>VLOOKUP((A386+TT_Scen/2+1)&amp;"_"&amp;B386,scenarios!A:Q,8,0)/100</f>
        <v>0</v>
      </c>
      <c r="Q386" s="37">
        <f t="shared" si="23"/>
        <v>0.11555721420819554</v>
      </c>
    </row>
    <row r="387" spans="1:17" x14ac:dyDescent="0.25">
      <c r="A387" s="21">
        <f t="shared" si="20"/>
        <v>4</v>
      </c>
      <c r="B387" s="22">
        <v>378</v>
      </c>
      <c r="D387" s="66">
        <f>YC!F380</f>
        <v>0.23894517570000001</v>
      </c>
      <c r="E387" s="34">
        <f t="shared" si="21"/>
        <v>7.4160443999997661E-3</v>
      </c>
      <c r="F387" s="66">
        <f>E387+$B$2*$B$2/delta*Intermediates!J387-$B$2/delta*Intermediates!F387</f>
        <v>8.4948924713147245E-2</v>
      </c>
      <c r="G387" s="46">
        <f>E387+$B$2*$B$2/delta*Intermediates!J387-$B$2/delta*Intermediates!G387</f>
        <v>-3.8002790954823965E-2</v>
      </c>
      <c r="H387" s="60">
        <f>VLOOKUP((A387+1)&amp;"_"&amp;B387,scenarios!A:F,4,0)/100</f>
        <v>8.4948999999999997E-2</v>
      </c>
      <c r="I387" s="55">
        <f>VLOOKUP((A387+TT_Scen/2+1)&amp;"_"&amp;B387,scenarios!A:F,4,0)/100</f>
        <v>-3.8003000000000002E-2</v>
      </c>
      <c r="J387" s="37">
        <f t="shared" si="22"/>
        <v>2.8433202878958008E-7</v>
      </c>
      <c r="K387" s="8"/>
      <c r="L387" s="72">
        <f>LN(VLOOKUP((B387+12*$B$1)/12,YC!A:E,5,0)/VLOOKUP(B387/12,YC!A:E,5,0))</f>
        <v>-1.483234408337771E-2</v>
      </c>
      <c r="M387" s="66">
        <f>EXP(-((1-EXP(-alpha*$B$1))/alpha*Intermediates!F387-(1-EXP(-alpha*$B$1))/alpha*(1-EXP(-alpha*$B$1))/alpha*Intermediates!J387+L387)/$B$1)-1</f>
        <v>8.6616496402643017E-2</v>
      </c>
      <c r="N387" s="46">
        <f>EXP(-((1-EXP(-alpha*$B$1))/alpha*Intermediates!G387-(1-EXP(-alpha*$B$1))/alpha*(1-EXP(-alpha*$B$1))/alpha*Intermediates!J387+L387)/$B$1)-1</f>
        <v>-3.4675074278283868E-2</v>
      </c>
      <c r="O387" s="60">
        <f>VLOOKUP((A387+1)&amp;"_"&amp;B387,scenarios!A:Q,8,0)/100</f>
        <v>0</v>
      </c>
      <c r="P387" s="55">
        <f>VLOOKUP((A387+TT_Scen/2+1)&amp;"_"&amp;B387,scenarios!A:Q,8,0)/100</f>
        <v>0</v>
      </c>
      <c r="Q387" s="37">
        <f t="shared" si="23"/>
        <v>0.12129157068092689</v>
      </c>
    </row>
    <row r="388" spans="1:17" x14ac:dyDescent="0.25">
      <c r="A388" s="21">
        <f t="shared" si="20"/>
        <v>4</v>
      </c>
      <c r="B388" s="22">
        <v>379</v>
      </c>
      <c r="D388" s="66">
        <f>YC!F381</f>
        <v>0.23956317939999999</v>
      </c>
      <c r="E388" s="34">
        <f t="shared" si="21"/>
        <v>7.4159808000001659E-3</v>
      </c>
      <c r="F388" s="66">
        <f>E388+$B$2*$B$2/delta*Intermediates!J388-$B$2/delta*Intermediates!F388</f>
        <v>8.487282400242066E-2</v>
      </c>
      <c r="G388" s="46">
        <f>E388+$B$2*$B$2/delta*Intermediates!J388-$B$2/delta*Intermediates!G388</f>
        <v>-3.7842323669288955E-2</v>
      </c>
      <c r="H388" s="60">
        <f>VLOOKUP((A388+1)&amp;"_"&amp;B388,scenarios!A:F,4,0)/100</f>
        <v>8.487299999999999E-2</v>
      </c>
      <c r="I388" s="55">
        <f>VLOOKUP((A388+TT_Scen/2+1)&amp;"_"&amp;B388,scenarios!A:F,4,0)/100</f>
        <v>-3.7842000000000001E-2</v>
      </c>
      <c r="J388" s="37">
        <f t="shared" si="22"/>
        <v>4.9966686828384343E-7</v>
      </c>
      <c r="K388" s="8"/>
      <c r="L388" s="72">
        <f>LN(VLOOKUP((B388+12*$B$1)/12,YC!A:E,5,0)/VLOOKUP(B388/12,YC!A:E,5,0))</f>
        <v>-1.4832358538052712E-2</v>
      </c>
      <c r="M388" s="66">
        <f>EXP(-((1-EXP(-alpha*$B$1))/alpha*Intermediates!F388-(1-EXP(-alpha*$B$1))/alpha*(1-EXP(-alpha*$B$1))/alpha*Intermediates!J388+L388)/$B$1)-1</f>
        <v>8.6537611705553852E-2</v>
      </c>
      <c r="N388" s="46">
        <f>EXP(-((1-EXP(-alpha*$B$1))/alpha*Intermediates!G388-(1-EXP(-alpha*$B$1))/alpha*(1-EXP(-alpha*$B$1))/alpha*Intermediates!J388+L388)/$B$1)-1</f>
        <v>-3.4525309379717206E-2</v>
      </c>
      <c r="O388" s="60">
        <f>VLOOKUP((A388+1)&amp;"_"&amp;B388,scenarios!A:Q,8,0)/100</f>
        <v>0</v>
      </c>
      <c r="P388" s="55">
        <f>VLOOKUP((A388+TT_Scen/2+1)&amp;"_"&amp;B388,scenarios!A:Q,8,0)/100</f>
        <v>0</v>
      </c>
      <c r="Q388" s="37">
        <f t="shared" si="23"/>
        <v>0.12106292108527106</v>
      </c>
    </row>
    <row r="389" spans="1:17" x14ac:dyDescent="0.25">
      <c r="A389" s="21">
        <f t="shared" si="20"/>
        <v>4</v>
      </c>
      <c r="B389" s="22">
        <v>380</v>
      </c>
      <c r="D389" s="66">
        <f>YC!F382</f>
        <v>0.24018117780000001</v>
      </c>
      <c r="E389" s="34">
        <f t="shared" si="21"/>
        <v>7.415941199999887E-3</v>
      </c>
      <c r="F389" s="66">
        <f>E389+$B$2*$B$2/delta*Intermediates!J389-$B$2/delta*Intermediates!F389</f>
        <v>8.4798926857261064E-2</v>
      </c>
      <c r="G389" s="46">
        <f>E389+$B$2*$B$2/delta*Intermediates!J389-$B$2/delta*Intermediates!G389</f>
        <v>-3.7684182672603483E-2</v>
      </c>
      <c r="H389" s="60">
        <f>VLOOKUP((A389+1)&amp;"_"&amp;B389,scenarios!A:F,4,0)/100</f>
        <v>8.4799000000000013E-2</v>
      </c>
      <c r="I389" s="55">
        <f>VLOOKUP((A389+TT_Scen/2+1)&amp;"_"&amp;B389,scenarios!A:F,4,0)/100</f>
        <v>-3.7684000000000002E-2</v>
      </c>
      <c r="J389" s="37">
        <f t="shared" si="22"/>
        <v>2.5581534243007686E-7</v>
      </c>
      <c r="K389" s="8"/>
      <c r="L389" s="72">
        <f>LN(VLOOKUP((B389+12*$B$1)/12,YC!A:E,5,0)/VLOOKUP(B389/12,YC!A:E,5,0))</f>
        <v>-1.483237793240489E-2</v>
      </c>
      <c r="M389" s="66">
        <f>EXP(-((1-EXP(-alpha*$B$1))/alpha*Intermediates!F389-(1-EXP(-alpha*$B$1))/alpha*(1-EXP(-alpha*$B$1))/alpha*Intermediates!J389+L389)/$B$1)-1</f>
        <v>8.6461010717105324E-2</v>
      </c>
      <c r="N389" s="46">
        <f>EXP(-((1-EXP(-alpha*$B$1))/alpha*Intermediates!G389-(1-EXP(-alpha*$B$1))/alpha*(1-EXP(-alpha*$B$1))/alpha*Intermediates!J389+L389)/$B$1)-1</f>
        <v>-3.4377707374142474E-2</v>
      </c>
      <c r="O389" s="60">
        <f>VLOOKUP((A389+1)&amp;"_"&amp;B389,scenarios!A:Q,8,0)/100</f>
        <v>0</v>
      </c>
      <c r="P389" s="55">
        <f>VLOOKUP((A389+TT_Scen/2+1)&amp;"_"&amp;B389,scenarios!A:Q,8,0)/100</f>
        <v>0</v>
      </c>
      <c r="Q389" s="37">
        <f t="shared" si="23"/>
        <v>0.1208387180912478</v>
      </c>
    </row>
    <row r="390" spans="1:17" x14ac:dyDescent="0.25">
      <c r="A390" s="21">
        <f t="shared" si="20"/>
        <v>4</v>
      </c>
      <c r="B390" s="22">
        <v>381</v>
      </c>
      <c r="D390" s="66">
        <f>YC!F383</f>
        <v>0.2407991729</v>
      </c>
      <c r="E390" s="34">
        <f t="shared" si="21"/>
        <v>7.4159280000001271E-3</v>
      </c>
      <c r="F390" s="66">
        <f>E390+$B$2*$B$2/delta*Intermediates!J390-$B$2/delta*Intermediates!F390</f>
        <v>8.4432854332024382E-2</v>
      </c>
      <c r="G390" s="46">
        <f>E390+$B$2*$B$2/delta*Intermediates!J390-$B$2/delta*Intermediates!G390</f>
        <v>-3.7233984384900137E-2</v>
      </c>
      <c r="H390" s="60">
        <f>VLOOKUP((A390+1)&amp;"_"&amp;B390,scenarios!A:F,4,0)/100</f>
        <v>8.4433000000000008E-2</v>
      </c>
      <c r="I390" s="55">
        <f>VLOOKUP((A390+TT_Scen/2+1)&amp;"_"&amp;B390,scenarios!A:F,4,0)/100</f>
        <v>-3.7233999999999996E-2</v>
      </c>
      <c r="J390" s="37">
        <f t="shared" si="22"/>
        <v>1.6128307548518572E-7</v>
      </c>
      <c r="K390" s="8"/>
      <c r="L390" s="72">
        <f>LN(VLOOKUP((B390+12*$B$1)/12,YC!A:E,5,0)/VLOOKUP(B390/12,YC!A:E,5,0))</f>
        <v>-1.4832400372883494E-2</v>
      </c>
      <c r="M390" s="66">
        <f>EXP(-((1-EXP(-alpha*$B$1))/alpha*Intermediates!F390-(1-EXP(-alpha*$B$1))/alpha*(1-EXP(-alpha*$B$1))/alpha*Intermediates!J390+L390)/$B$1)-1</f>
        <v>8.6078869117029555E-2</v>
      </c>
      <c r="N390" s="46">
        <f>EXP(-((1-EXP(-alpha*$B$1))/alpha*Intermediates!G390-(1-EXP(-alpha*$B$1))/alpha*(1-EXP(-alpha*$B$1))/alpha*Intermediates!J390+L390)/$B$1)-1</f>
        <v>-3.3958546754288665E-2</v>
      </c>
      <c r="O390" s="60">
        <f>VLOOKUP((A390+1)&amp;"_"&amp;B390,scenarios!A:Q,8,0)/100</f>
        <v>0</v>
      </c>
      <c r="P390" s="55">
        <f>VLOOKUP((A390+TT_Scen/2+1)&amp;"_"&amp;B390,scenarios!A:Q,8,0)/100</f>
        <v>0</v>
      </c>
      <c r="Q390" s="37">
        <f t="shared" si="23"/>
        <v>0.12003741587131822</v>
      </c>
    </row>
    <row r="391" spans="1:17" x14ac:dyDescent="0.25">
      <c r="A391" s="21">
        <f t="shared" si="20"/>
        <v>4</v>
      </c>
      <c r="B391" s="22">
        <v>382</v>
      </c>
      <c r="D391" s="66">
        <f>YC!F384</f>
        <v>0.24141716690000001</v>
      </c>
      <c r="E391" s="34">
        <f t="shared" si="21"/>
        <v>7.415941199999887E-3</v>
      </c>
      <c r="F391" s="66">
        <f>E391+$B$2*$B$2/delta*Intermediates!J391-$B$2/delta*Intermediates!F391</f>
        <v>8.596023693278862E-2</v>
      </c>
      <c r="G391" s="46">
        <f>E391+$B$2*$B$2/delta*Intermediates!J391-$B$2/delta*Intermediates!G391</f>
        <v>-3.8677359472609772E-2</v>
      </c>
      <c r="H391" s="60">
        <f>VLOOKUP((A391+1)&amp;"_"&amp;B391,scenarios!A:F,4,0)/100</f>
        <v>8.5959999999999995E-2</v>
      </c>
      <c r="I391" s="55">
        <f>VLOOKUP((A391+TT_Scen/2+1)&amp;"_"&amp;B391,scenarios!A:F,4,0)/100</f>
        <v>-3.8677000000000003E-2</v>
      </c>
      <c r="J391" s="37">
        <f t="shared" si="22"/>
        <v>5.9640539839395101E-7</v>
      </c>
      <c r="K391" s="8"/>
      <c r="L391" s="72">
        <f>LN(VLOOKUP((B391+12*$B$1)/12,YC!A:E,5,0)/VLOOKUP(B391/12,YC!A:E,5,0))</f>
        <v>-1.4832423832036869E-2</v>
      </c>
      <c r="M391" s="66">
        <f>EXP(-((1-EXP(-alpha*$B$1))/alpha*Intermediates!F391-(1-EXP(-alpha*$B$1))/alpha*(1-EXP(-alpha*$B$1))/alpha*Intermediates!J391+L391)/$B$1)-1</f>
        <v>8.7677568978671516E-2</v>
      </c>
      <c r="N391" s="46">
        <f>EXP(-((1-EXP(-alpha*$B$1))/alpha*Intermediates!G391-(1-EXP(-alpha*$B$1))/alpha*(1-EXP(-alpha*$B$1))/alpha*Intermediates!J391+L391)/$B$1)-1</f>
        <v>-3.5299335677349108E-2</v>
      </c>
      <c r="O391" s="60">
        <f>VLOOKUP((A391+1)&amp;"_"&amp;B391,scenarios!A:Q,8,0)/100</f>
        <v>0</v>
      </c>
      <c r="P391" s="55">
        <f>VLOOKUP((A391+TT_Scen/2+1)&amp;"_"&amp;B391,scenarios!A:Q,8,0)/100</f>
        <v>0</v>
      </c>
      <c r="Q391" s="37">
        <f t="shared" si="23"/>
        <v>0.12297690465602062</v>
      </c>
    </row>
    <row r="392" spans="1:17" x14ac:dyDescent="0.25">
      <c r="A392" s="21">
        <f t="shared" si="20"/>
        <v>4</v>
      </c>
      <c r="B392" s="22">
        <v>383</v>
      </c>
      <c r="D392" s="66">
        <f>YC!F385</f>
        <v>0.242035162</v>
      </c>
      <c r="E392" s="34">
        <f t="shared" si="21"/>
        <v>7.4159783999999673E-3</v>
      </c>
      <c r="F392" s="66">
        <f>E392+$B$2*$B$2/delta*Intermediates!J392-$B$2/delta*Intermediates!F392</f>
        <v>8.5037159830763237E-2</v>
      </c>
      <c r="G392" s="46">
        <f>E392+$B$2*$B$2/delta*Intermediates!J392-$B$2/delta*Intermediates!G392</f>
        <v>-3.7670398061913524E-2</v>
      </c>
      <c r="H392" s="60">
        <f>VLOOKUP((A392+1)&amp;"_"&amp;B392,scenarios!A:F,4,0)/100</f>
        <v>8.5037000000000001E-2</v>
      </c>
      <c r="I392" s="55">
        <f>VLOOKUP((A392+TT_Scen/2+1)&amp;"_"&amp;B392,scenarios!A:F,4,0)/100</f>
        <v>-3.7670000000000002E-2</v>
      </c>
      <c r="J392" s="37">
        <f t="shared" si="22"/>
        <v>5.5789267675715459E-7</v>
      </c>
      <c r="K392" s="8"/>
      <c r="L392" s="72">
        <f>LN(VLOOKUP((B392+12*$B$1)/12,YC!A:E,5,0)/VLOOKUP(B392/12,YC!A:E,5,0))</f>
        <v>-1.4832446279296762E-2</v>
      </c>
      <c r="M392" s="66">
        <f>EXP(-((1-EXP(-alpha*$B$1))/alpha*Intermediates!F392-(1-EXP(-alpha*$B$1))/alpha*(1-EXP(-alpha*$B$1))/alpha*Intermediates!J392+L392)/$B$1)-1</f>
        <v>8.6712087599876808E-2</v>
      </c>
      <c r="N392" s="46">
        <f>EXP(-((1-EXP(-alpha*$B$1))/alpha*Intermediates!G392-(1-EXP(-alpha*$B$1))/alpha*(1-EXP(-alpha*$B$1))/alpha*Intermediates!J392+L392)/$B$1)-1</f>
        <v>-3.4363218539560925E-2</v>
      </c>
      <c r="O392" s="60">
        <f>VLOOKUP((A392+1)&amp;"_"&amp;B392,scenarios!A:Q,8,0)/100</f>
        <v>0</v>
      </c>
      <c r="P392" s="55">
        <f>VLOOKUP((A392+TT_Scen/2+1)&amp;"_"&amp;B392,scenarios!A:Q,8,0)/100</f>
        <v>0</v>
      </c>
      <c r="Q392" s="37">
        <f t="shared" si="23"/>
        <v>0.12107530613943773</v>
      </c>
    </row>
    <row r="393" spans="1:17" x14ac:dyDescent="0.25">
      <c r="A393" s="21">
        <f t="shared" ref="A393:A456" si="24">iteration</f>
        <v>4</v>
      </c>
      <c r="B393" s="22">
        <v>384</v>
      </c>
      <c r="D393" s="66">
        <f>YC!F386</f>
        <v>0.2426531602</v>
      </c>
      <c r="E393" s="34">
        <f t="shared" ref="E393:E456" si="25">(D394-D393)/delta</f>
        <v>7.4160372000001695E-3</v>
      </c>
      <c r="F393" s="66">
        <f>E393+$B$2*$B$2/delta*Intermediates!J393-$B$2/delta*Intermediates!F393</f>
        <v>8.7103668465904394E-2</v>
      </c>
      <c r="G393" s="46">
        <f>E393+$B$2*$B$2/delta*Intermediates!J393-$B$2/delta*Intermediates!G393</f>
        <v>-3.9653150542413591E-2</v>
      </c>
      <c r="H393" s="60">
        <f>VLOOKUP((A393+1)&amp;"_"&amp;B393,scenarios!A:F,4,0)/100</f>
        <v>8.7104000000000001E-2</v>
      </c>
      <c r="I393" s="55">
        <f>VLOOKUP((A393+TT_Scen/2+1)&amp;"_"&amp;B393,scenarios!A:F,4,0)/100</f>
        <v>-3.9653000000000001E-2</v>
      </c>
      <c r="J393" s="37">
        <f t="shared" si="22"/>
        <v>4.820765091978485E-7</v>
      </c>
      <c r="K393" s="8"/>
      <c r="L393" s="72">
        <f>LN(VLOOKUP((B393+12*$B$1)/12,YC!A:E,5,0)/VLOOKUP(B393/12,YC!A:E,5,0))</f>
        <v>-1.4832465808438671E-2</v>
      </c>
      <c r="M393" s="66">
        <f>EXP(-((1-EXP(-alpha*$B$1))/alpha*Intermediates!F393-(1-EXP(-alpha*$B$1))/alpha*(1-EXP(-alpha*$B$1))/alpha*Intermediates!J393+L393)/$B$1)-1</f>
        <v>8.8876629414305519E-2</v>
      </c>
      <c r="N393" s="46">
        <f>EXP(-((1-EXP(-alpha*$B$1))/alpha*Intermediates!G393-(1-EXP(-alpha*$B$1))/alpha*(1-EXP(-alpha*$B$1))/alpha*Intermediates!J393+L393)/$B$1)-1</f>
        <v>-3.6204059840849512E-2</v>
      </c>
      <c r="O393" s="60">
        <f>VLOOKUP((A393+1)&amp;"_"&amp;B393,scenarios!A:Q,8,0)/100</f>
        <v>0</v>
      </c>
      <c r="P393" s="55">
        <f>VLOOKUP((A393+TT_Scen/2+1)&amp;"_"&amp;B393,scenarios!A:Q,8,0)/100</f>
        <v>0</v>
      </c>
      <c r="Q393" s="37">
        <f t="shared" si="23"/>
        <v>0.12508068925515503</v>
      </c>
    </row>
    <row r="394" spans="1:17" x14ac:dyDescent="0.25">
      <c r="A394" s="21">
        <f t="shared" si="24"/>
        <v>4</v>
      </c>
      <c r="B394" s="22">
        <v>385</v>
      </c>
      <c r="D394" s="66">
        <f>YC!F387</f>
        <v>0.24327116330000001</v>
      </c>
      <c r="E394" s="34">
        <f t="shared" si="25"/>
        <v>7.4160960000000387E-3</v>
      </c>
      <c r="F394" s="66">
        <f>E394+$B$2*$B$2/delta*Intermediates!J394-$B$2/delta*Intermediates!F394</f>
        <v>8.333592826576762E-2</v>
      </c>
      <c r="G394" s="46">
        <f>E394+$B$2*$B$2/delta*Intermediates!J394-$B$2/delta*Intermediates!G394</f>
        <v>-3.5801825686034155E-2</v>
      </c>
      <c r="H394" s="60">
        <f>VLOOKUP((A394+1)&amp;"_"&amp;B394,scenarios!A:F,4,0)/100</f>
        <v>8.3336000000000007E-2</v>
      </c>
      <c r="I394" s="55">
        <f>VLOOKUP((A394+TT_Scen/2+1)&amp;"_"&amp;B394,scenarios!A:F,4,0)/100</f>
        <v>-3.5802E-2</v>
      </c>
      <c r="J394" s="37">
        <f t="shared" ref="J394:J457" si="26">ABS(H394-F394)+ABS(I394-G394)</f>
        <v>2.4604819823248469E-7</v>
      </c>
      <c r="K394" s="8"/>
      <c r="L394" s="72">
        <f>LN(VLOOKUP((B394+12*$B$1)/12,YC!A:E,5,0)/VLOOKUP(B394/12,YC!A:E,5,0))</f>
        <v>-1.4832480889244919E-2</v>
      </c>
      <c r="M394" s="66">
        <f>EXP(-((1-EXP(-alpha*$B$1))/alpha*Intermediates!F394-(1-EXP(-alpha*$B$1))/alpha*(1-EXP(-alpha*$B$1))/alpha*Intermediates!J394+L394)/$B$1)-1</f>
        <v>8.4934980240568336E-2</v>
      </c>
      <c r="N394" s="46">
        <f>EXP(-((1-EXP(-alpha*$B$1))/alpha*Intermediates!G394-(1-EXP(-alpha*$B$1))/alpha*(1-EXP(-alpha*$B$1))/alpha*Intermediates!J394+L394)/$B$1)-1</f>
        <v>-3.2623680595631144E-2</v>
      </c>
      <c r="O394" s="60">
        <f>VLOOKUP((A394+1)&amp;"_"&amp;B394,scenarios!A:Q,8,0)/100</f>
        <v>0</v>
      </c>
      <c r="P394" s="55">
        <f>VLOOKUP((A394+TT_Scen/2+1)&amp;"_"&amp;B394,scenarios!A:Q,8,0)/100</f>
        <v>0</v>
      </c>
      <c r="Q394" s="37">
        <f t="shared" ref="Q394:Q457" si="27">ABS(O394-M394)+ABS(P394-N394)</f>
        <v>0.11755866083619948</v>
      </c>
    </row>
    <row r="395" spans="1:17" x14ac:dyDescent="0.25">
      <c r="A395" s="21">
        <f t="shared" si="24"/>
        <v>4</v>
      </c>
      <c r="B395" s="22">
        <v>386</v>
      </c>
      <c r="D395" s="66">
        <f>YC!F388</f>
        <v>0.24388917130000001</v>
      </c>
      <c r="E395" s="34">
        <f t="shared" si="25"/>
        <v>7.4161463999998789E-3</v>
      </c>
      <c r="F395" s="66">
        <f>E395+$B$2*$B$2/delta*Intermediates!J395-$B$2/delta*Intermediates!F395</f>
        <v>8.3202010184466768E-2</v>
      </c>
      <c r="G395" s="46">
        <f>E395+$B$2*$B$2/delta*Intermediates!J395-$B$2/delta*Intermediates!G395</f>
        <v>-3.5584511386027667E-2</v>
      </c>
      <c r="H395" s="60">
        <f>VLOOKUP((A395+1)&amp;"_"&amp;B395,scenarios!A:F,4,0)/100</f>
        <v>8.3201999999999998E-2</v>
      </c>
      <c r="I395" s="55">
        <f>VLOOKUP((A395+TT_Scen/2+1)&amp;"_"&amp;B395,scenarios!A:F,4,0)/100</f>
        <v>-3.5584999999999999E-2</v>
      </c>
      <c r="J395" s="37">
        <f t="shared" si="26"/>
        <v>4.9879843910111132E-7</v>
      </c>
      <c r="K395" s="8"/>
      <c r="L395" s="72">
        <f>LN(VLOOKUP((B395+12*$B$1)/12,YC!A:E,5,0)/VLOOKUP(B395/12,YC!A:E,5,0))</f>
        <v>-1.4832491385823441E-2</v>
      </c>
      <c r="M395" s="66">
        <f>EXP(-((1-EXP(-alpha*$B$1))/alpha*Intermediates!F395-(1-EXP(-alpha*$B$1))/alpha*(1-EXP(-alpha*$B$1))/alpha*Intermediates!J395+L395)/$B$1)-1</f>
        <v>8.4795688191605656E-2</v>
      </c>
      <c r="N395" s="46">
        <f>EXP(-((1-EXP(-alpha*$B$1))/alpha*Intermediates!G395-(1-EXP(-alpha*$B$1))/alpha*(1-EXP(-alpha*$B$1))/alpha*Intermediates!J395+L395)/$B$1)-1</f>
        <v>-3.2420783528237185E-2</v>
      </c>
      <c r="O395" s="60">
        <f>VLOOKUP((A395+1)&amp;"_"&amp;B395,scenarios!A:Q,8,0)/100</f>
        <v>0</v>
      </c>
      <c r="P395" s="55">
        <f>VLOOKUP((A395+TT_Scen/2+1)&amp;"_"&amp;B395,scenarios!A:Q,8,0)/100</f>
        <v>0</v>
      </c>
      <c r="Q395" s="37">
        <f t="shared" si="27"/>
        <v>0.11721647171984284</v>
      </c>
    </row>
    <row r="396" spans="1:17" x14ac:dyDescent="0.25">
      <c r="A396" s="21">
        <f t="shared" si="24"/>
        <v>4</v>
      </c>
      <c r="B396" s="22">
        <v>387</v>
      </c>
      <c r="D396" s="66">
        <f>YC!F389</f>
        <v>0.2445071835</v>
      </c>
      <c r="E396" s="34">
        <f t="shared" si="25"/>
        <v>7.4161907999998888E-3</v>
      </c>
      <c r="F396" s="66">
        <f>E396+$B$2*$B$2/delta*Intermediates!J396-$B$2/delta*Intermediates!F396</f>
        <v>8.3978559179123544E-2</v>
      </c>
      <c r="G396" s="46">
        <f>E396+$B$2*$B$2/delta*Intermediates!J396-$B$2/delta*Intermediates!G396</f>
        <v>-3.627784793347507E-2</v>
      </c>
      <c r="H396" s="60">
        <f>VLOOKUP((A396+1)&amp;"_"&amp;B396,scenarios!A:F,4,0)/100</f>
        <v>8.3978999999999998E-2</v>
      </c>
      <c r="I396" s="55">
        <f>VLOOKUP((A396+TT_Scen/2+1)&amp;"_"&amp;B396,scenarios!A:F,4,0)/100</f>
        <v>-3.6278000000000005E-2</v>
      </c>
      <c r="J396" s="37">
        <f t="shared" si="26"/>
        <v>5.9288740138913054E-7</v>
      </c>
      <c r="K396" s="8"/>
      <c r="L396" s="72">
        <f>LN(VLOOKUP((B396+12*$B$1)/12,YC!A:E,5,0)/VLOOKUP(B396/12,YC!A:E,5,0))</f>
        <v>-1.4832498063482812E-2</v>
      </c>
      <c r="M396" s="66">
        <f>EXP(-((1-EXP(-alpha*$B$1))/alpha*Intermediates!F396-(1-EXP(-alpha*$B$1))/alpha*(1-EXP(-alpha*$B$1))/alpha*Intermediates!J396+L396)/$B$1)-1</f>
        <v>8.5607488397314135E-2</v>
      </c>
      <c r="N396" s="46">
        <f>EXP(-((1-EXP(-alpha*$B$1))/alpha*Intermediates!G396-(1-EXP(-alpha*$B$1))/alpha*(1-EXP(-alpha*$B$1))/alpha*Intermediates!J396+L396)/$B$1)-1</f>
        <v>-3.306586518509802E-2</v>
      </c>
      <c r="O396" s="60">
        <f>VLOOKUP((A396+1)&amp;"_"&amp;B396,scenarios!A:Q,8,0)/100</f>
        <v>0</v>
      </c>
      <c r="P396" s="55">
        <f>VLOOKUP((A396+TT_Scen/2+1)&amp;"_"&amp;B396,scenarios!A:Q,8,0)/100</f>
        <v>0</v>
      </c>
      <c r="Q396" s="37">
        <f t="shared" si="27"/>
        <v>0.11867335358241216</v>
      </c>
    </row>
    <row r="397" spans="1:17" x14ac:dyDescent="0.25">
      <c r="A397" s="21">
        <f t="shared" si="24"/>
        <v>4</v>
      </c>
      <c r="B397" s="22">
        <v>388</v>
      </c>
      <c r="D397" s="66">
        <f>YC!F390</f>
        <v>0.24512519939999999</v>
      </c>
      <c r="E397" s="34">
        <f t="shared" si="25"/>
        <v>7.4162292000000685E-3</v>
      </c>
      <c r="F397" s="66">
        <f>E397+$B$2*$B$2/delta*Intermediates!J397-$B$2/delta*Intermediates!F397</f>
        <v>7.8893887804523458E-2</v>
      </c>
      <c r="G397" s="46">
        <f>E397+$B$2*$B$2/delta*Intermediates!J397-$B$2/delta*Intermediates!G397</f>
        <v>-3.1110148011990385E-2</v>
      </c>
      <c r="H397" s="60">
        <f>VLOOKUP((A397+1)&amp;"_"&amp;B397,scenarios!A:F,4,0)/100</f>
        <v>7.8894000000000006E-2</v>
      </c>
      <c r="I397" s="55">
        <f>VLOOKUP((A397+TT_Scen/2+1)&amp;"_"&amp;B397,scenarios!A:F,4,0)/100</f>
        <v>-3.1110000000000002E-2</v>
      </c>
      <c r="J397" s="37">
        <f t="shared" si="26"/>
        <v>2.602074669309784E-7</v>
      </c>
      <c r="K397" s="8"/>
      <c r="L397" s="72">
        <f>LN(VLOOKUP((B397+12*$B$1)/12,YC!A:E,5,0)/VLOOKUP(B397/12,YC!A:E,5,0))</f>
        <v>-1.4832501298462824E-2</v>
      </c>
      <c r="M397" s="66">
        <f>EXP(-((1-EXP(-alpha*$B$1))/alpha*Intermediates!F397-(1-EXP(-alpha*$B$1))/alpha*(1-EXP(-alpha*$B$1))/alpha*Intermediates!J397+L397)/$B$1)-1</f>
        <v>8.0307257052395498E-2</v>
      </c>
      <c r="N397" s="46">
        <f>EXP(-((1-EXP(-alpha*$B$1))/alpha*Intermediates!G397-(1-EXP(-alpha*$B$1))/alpha*(1-EXP(-alpha*$B$1))/alpha*Intermediates!J397+L397)/$B$1)-1</f>
        <v>-2.8243189160891857E-2</v>
      </c>
      <c r="O397" s="60">
        <f>VLOOKUP((A397+1)&amp;"_"&amp;B397,scenarios!A:Q,8,0)/100</f>
        <v>0</v>
      </c>
      <c r="P397" s="55">
        <f>VLOOKUP((A397+TT_Scen/2+1)&amp;"_"&amp;B397,scenarios!A:Q,8,0)/100</f>
        <v>0</v>
      </c>
      <c r="Q397" s="37">
        <f t="shared" si="27"/>
        <v>0.10855044621328735</v>
      </c>
    </row>
    <row r="398" spans="1:17" x14ac:dyDescent="0.25">
      <c r="A398" s="21">
        <f t="shared" si="24"/>
        <v>4</v>
      </c>
      <c r="B398" s="22">
        <v>389</v>
      </c>
      <c r="D398" s="66">
        <f>YC!F391</f>
        <v>0.2457432185</v>
      </c>
      <c r="E398" s="34">
        <f t="shared" si="25"/>
        <v>7.4162603999999854E-3</v>
      </c>
      <c r="F398" s="66">
        <f>E398+$B$2*$B$2/delta*Intermediates!J398-$B$2/delta*Intermediates!F398</f>
        <v>8.1217952501227347E-2</v>
      </c>
      <c r="G398" s="46">
        <f>E398+$B$2*$B$2/delta*Intermediates!J398-$B$2/delta*Intermediates!G398</f>
        <v>-3.3351370585881057E-2</v>
      </c>
      <c r="H398" s="60">
        <f>VLOOKUP((A398+1)&amp;"_"&amp;B398,scenarios!A:F,4,0)/100</f>
        <v>8.1217999999999999E-2</v>
      </c>
      <c r="I398" s="55">
        <f>VLOOKUP((A398+TT_Scen/2+1)&amp;"_"&amp;B398,scenarios!A:F,4,0)/100</f>
        <v>-3.3350999999999999E-2</v>
      </c>
      <c r="J398" s="37">
        <f t="shared" si="26"/>
        <v>4.1808465370968273E-7</v>
      </c>
      <c r="K398" s="8"/>
      <c r="L398" s="72">
        <f>LN(VLOOKUP((B398+12*$B$1)/12,YC!A:E,5,0)/VLOOKUP(B398/12,YC!A:E,5,0))</f>
        <v>-1.4832501597710027E-2</v>
      </c>
      <c r="M398" s="66">
        <f>EXP(-((1-EXP(-alpha*$B$1))/alpha*Intermediates!F398-(1-EXP(-alpha*$B$1))/alpha*(1-EXP(-alpha*$B$1))/alpha*Intermediates!J398+L398)/$B$1)-1</f>
        <v>8.2727453375740501E-2</v>
      </c>
      <c r="N398" s="46">
        <f>EXP(-((1-EXP(-alpha*$B$1))/alpha*Intermediates!G398-(1-EXP(-alpha*$B$1))/alpha*(1-EXP(-alpha*$B$1))/alpha*Intermediates!J398+L398)/$B$1)-1</f>
        <v>-3.0336996585487275E-2</v>
      </c>
      <c r="O398" s="60">
        <f>VLOOKUP((A398+1)&amp;"_"&amp;B398,scenarios!A:Q,8,0)/100</f>
        <v>0</v>
      </c>
      <c r="P398" s="55">
        <f>VLOOKUP((A398+TT_Scen/2+1)&amp;"_"&amp;B398,scenarios!A:Q,8,0)/100</f>
        <v>0</v>
      </c>
      <c r="Q398" s="37">
        <f t="shared" si="27"/>
        <v>0.11306444996122778</v>
      </c>
    </row>
    <row r="399" spans="1:17" x14ac:dyDescent="0.25">
      <c r="A399" s="21">
        <f t="shared" si="24"/>
        <v>4</v>
      </c>
      <c r="B399" s="22">
        <v>390</v>
      </c>
      <c r="D399" s="66">
        <f>YC!F392</f>
        <v>0.2463612402</v>
      </c>
      <c r="E399" s="34">
        <f t="shared" si="25"/>
        <v>7.4162856000000721E-3</v>
      </c>
      <c r="F399" s="66">
        <f>E399+$B$2*$B$2/delta*Intermediates!J399-$B$2/delta*Intermediates!F399</f>
        <v>8.2670085446706426E-2</v>
      </c>
      <c r="G399" s="46">
        <f>E399+$B$2*$B$2/delta*Intermediates!J399-$B$2/delta*Intermediates!G399</f>
        <v>-3.4720845551328178E-2</v>
      </c>
      <c r="H399" s="60">
        <f>VLOOKUP((A399+1)&amp;"_"&amp;B399,scenarios!A:F,4,0)/100</f>
        <v>8.2669999999999993E-2</v>
      </c>
      <c r="I399" s="55">
        <f>VLOOKUP((A399+TT_Scen/2+1)&amp;"_"&amp;B399,scenarios!A:F,4,0)/100</f>
        <v>-3.4721000000000002E-2</v>
      </c>
      <c r="J399" s="37">
        <f t="shared" si="26"/>
        <v>2.3989537825674923E-7</v>
      </c>
      <c r="K399" s="8"/>
      <c r="L399" s="72">
        <f>LN(VLOOKUP((B399+12*$B$1)/12,YC!A:E,5,0)/VLOOKUP(B399/12,YC!A:E,5,0))</f>
        <v>-1.483249947325597E-2</v>
      </c>
      <c r="M399" s="66">
        <f>EXP(-((1-EXP(-alpha*$B$1))/alpha*Intermediates!F399-(1-EXP(-alpha*$B$1))/alpha*(1-EXP(-alpha*$B$1))/alpha*Intermediates!J399+L399)/$B$1)-1</f>
        <v>8.424261674201472E-2</v>
      </c>
      <c r="N399" s="46">
        <f>EXP(-((1-EXP(-alpha*$B$1))/alpha*Intermediates!G399-(1-EXP(-alpha*$B$1))/alpha*(1-EXP(-alpha*$B$1))/alpha*Intermediates!J399+L399)/$B$1)-1</f>
        <v>-3.1613976249837417E-2</v>
      </c>
      <c r="O399" s="60">
        <f>VLOOKUP((A399+1)&amp;"_"&amp;B399,scenarios!A:Q,8,0)/100</f>
        <v>0</v>
      </c>
      <c r="P399" s="55">
        <f>VLOOKUP((A399+TT_Scen/2+1)&amp;"_"&amp;B399,scenarios!A:Q,8,0)/100</f>
        <v>0</v>
      </c>
      <c r="Q399" s="37">
        <f t="shared" si="27"/>
        <v>0.11585659299185214</v>
      </c>
    </row>
    <row r="400" spans="1:17" x14ac:dyDescent="0.25">
      <c r="A400" s="21">
        <f t="shared" si="24"/>
        <v>4</v>
      </c>
      <c r="B400" s="22">
        <v>391</v>
      </c>
      <c r="D400" s="66">
        <f>YC!F393</f>
        <v>0.246979264</v>
      </c>
      <c r="E400" s="34">
        <f t="shared" si="25"/>
        <v>7.4163023999997968E-3</v>
      </c>
      <c r="F400" s="66">
        <f>E400+$B$2*$B$2/delta*Intermediates!J400-$B$2/delta*Intermediates!F400</f>
        <v>8.1204323397298453E-2</v>
      </c>
      <c r="G400" s="46">
        <f>E400+$B$2*$B$2/delta*Intermediates!J400-$B$2/delta*Intermediates!G400</f>
        <v>-3.3172614578393801E-2</v>
      </c>
      <c r="H400" s="60">
        <f>VLOOKUP((A400+1)&amp;"_"&amp;B400,scenarios!A:F,4,0)/100</f>
        <v>8.1203999999999998E-2</v>
      </c>
      <c r="I400" s="55">
        <f>VLOOKUP((A400+TT_Scen/2+1)&amp;"_"&amp;B400,scenarios!A:F,4,0)/100</f>
        <v>-3.3173000000000001E-2</v>
      </c>
      <c r="J400" s="37">
        <f t="shared" si="26"/>
        <v>7.088189046544624E-7</v>
      </c>
      <c r="K400" s="8"/>
      <c r="L400" s="72">
        <f>LN(VLOOKUP((B400+12*$B$1)/12,YC!A:E,5,0)/VLOOKUP(B400/12,YC!A:E,5,0))</f>
        <v>-1.4832495434579087E-2</v>
      </c>
      <c r="M400" s="66">
        <f>EXP(-((1-EXP(-alpha*$B$1))/alpha*Intermediates!F400-(1-EXP(-alpha*$B$1))/alpha*(1-EXP(-alpha*$B$1))/alpha*Intermediates!J400+L400)/$B$1)-1</f>
        <v>8.271438526255781E-2</v>
      </c>
      <c r="N400" s="46">
        <f>EXP(-((1-EXP(-alpha*$B$1))/alpha*Intermediates!G400-(1-EXP(-alpha*$B$1))/alpha*(1-EXP(-alpha*$B$1))/alpha*Intermediates!J400+L400)/$B$1)-1</f>
        <v>-3.016910477735224E-2</v>
      </c>
      <c r="O400" s="60">
        <f>VLOOKUP((A400+1)&amp;"_"&amp;B400,scenarios!A:Q,8,0)/100</f>
        <v>0</v>
      </c>
      <c r="P400" s="55">
        <f>VLOOKUP((A400+TT_Scen/2+1)&amp;"_"&amp;B400,scenarios!A:Q,8,0)/100</f>
        <v>0</v>
      </c>
      <c r="Q400" s="37">
        <f t="shared" si="27"/>
        <v>0.11288349003991005</v>
      </c>
    </row>
    <row r="401" spans="1:17" x14ac:dyDescent="0.25">
      <c r="A401" s="21">
        <f t="shared" si="24"/>
        <v>4</v>
      </c>
      <c r="B401" s="22">
        <v>392</v>
      </c>
      <c r="D401" s="66">
        <f>YC!F394</f>
        <v>0.24759728919999999</v>
      </c>
      <c r="E401" s="34">
        <f t="shared" si="25"/>
        <v>7.4163132000000243E-3</v>
      </c>
      <c r="F401" s="66">
        <f>E401+$B$2*$B$2/delta*Intermediates!J401-$B$2/delta*Intermediates!F401</f>
        <v>8.4205086865301995E-2</v>
      </c>
      <c r="G401" s="46">
        <f>E401+$B$2*$B$2/delta*Intermediates!J401-$B$2/delta*Intermediates!G401</f>
        <v>-3.6091093488157561E-2</v>
      </c>
      <c r="H401" s="60">
        <f>VLOOKUP((A401+1)&amp;"_"&amp;B401,scenarios!A:F,4,0)/100</f>
        <v>8.4205000000000002E-2</v>
      </c>
      <c r="I401" s="55">
        <f>VLOOKUP((A401+TT_Scen/2+1)&amp;"_"&amp;B401,scenarios!A:F,4,0)/100</f>
        <v>-3.6091000000000005E-2</v>
      </c>
      <c r="J401" s="37">
        <f t="shared" si="26"/>
        <v>1.8035345954875437E-7</v>
      </c>
      <c r="K401" s="8"/>
      <c r="L401" s="72">
        <f>LN(VLOOKUP((B401+12*$B$1)/12,YC!A:E,5,0)/VLOOKUP(B401/12,YC!A:E,5,0))</f>
        <v>-1.4832489990509335E-2</v>
      </c>
      <c r="M401" s="66">
        <f>EXP(-((1-EXP(-alpha*$B$1))/alpha*Intermediates!F401-(1-EXP(-alpha*$B$1))/alpha*(1-EXP(-alpha*$B$1))/alpha*Intermediates!J401+L401)/$B$1)-1</f>
        <v>8.5847095912782834E-2</v>
      </c>
      <c r="N401" s="46">
        <f>EXP(-((1-EXP(-alpha*$B$1))/alpha*Intermediates!G401-(1-EXP(-alpha*$B$1))/alpha*(1-EXP(-alpha*$B$1))/alpha*Intermediates!J401+L401)/$B$1)-1</f>
        <v>-3.2889479493964702E-2</v>
      </c>
      <c r="O401" s="60">
        <f>VLOOKUP((A401+1)&amp;"_"&amp;B401,scenarios!A:Q,8,0)/100</f>
        <v>0</v>
      </c>
      <c r="P401" s="55">
        <f>VLOOKUP((A401+TT_Scen/2+1)&amp;"_"&amp;B401,scenarios!A:Q,8,0)/100</f>
        <v>0</v>
      </c>
      <c r="Q401" s="37">
        <f t="shared" si="27"/>
        <v>0.11873657540674754</v>
      </c>
    </row>
    <row r="402" spans="1:17" x14ac:dyDescent="0.25">
      <c r="A402" s="21">
        <f t="shared" si="24"/>
        <v>4</v>
      </c>
      <c r="B402" s="22">
        <v>393</v>
      </c>
      <c r="D402" s="66">
        <f>YC!F395</f>
        <v>0.24821531529999999</v>
      </c>
      <c r="E402" s="34">
        <f t="shared" si="25"/>
        <v>7.4163180000000883E-3</v>
      </c>
      <c r="F402" s="66">
        <f>E402+$B$2*$B$2/delta*Intermediates!J402-$B$2/delta*Intermediates!F402</f>
        <v>8.3503614284331507E-2</v>
      </c>
      <c r="G402" s="46">
        <f>E402+$B$2*$B$2/delta*Intermediates!J402-$B$2/delta*Intermediates!G402</f>
        <v>-3.5307520818124397E-2</v>
      </c>
      <c r="H402" s="60">
        <f>VLOOKUP((A402+1)&amp;"_"&amp;B402,scenarios!A:F,4,0)/100</f>
        <v>8.3504000000000009E-2</v>
      </c>
      <c r="I402" s="55">
        <f>VLOOKUP((A402+TT_Scen/2+1)&amp;"_"&amp;B402,scenarios!A:F,4,0)/100</f>
        <v>-3.5307999999999999E-2</v>
      </c>
      <c r="J402" s="37">
        <f t="shared" si="26"/>
        <v>8.6489754410473685E-7</v>
      </c>
      <c r="K402" s="8"/>
      <c r="L402" s="72">
        <f>LN(VLOOKUP((B402+12*$B$1)/12,YC!A:E,5,0)/VLOOKUP(B402/12,YC!A:E,5,0))</f>
        <v>-1.4832483785058633E-2</v>
      </c>
      <c r="M402" s="66">
        <f>EXP(-((1-EXP(-alpha*$B$1))/alpha*Intermediates!F402-(1-EXP(-alpha*$B$1))/alpha*(1-EXP(-alpha*$B$1))/alpha*Intermediates!J402+L402)/$B$1)-1</f>
        <v>8.5114677231001634E-2</v>
      </c>
      <c r="N402" s="46">
        <f>EXP(-((1-EXP(-alpha*$B$1))/alpha*Intermediates!G402-(1-EXP(-alpha*$B$1))/alpha*(1-EXP(-alpha*$B$1))/alpha*Intermediates!J402+L402)/$B$1)-1</f>
        <v>-3.2159194979143879E-2</v>
      </c>
      <c r="O402" s="60">
        <f>VLOOKUP((A402+1)&amp;"_"&amp;B402,scenarios!A:Q,8,0)/100</f>
        <v>0</v>
      </c>
      <c r="P402" s="55">
        <f>VLOOKUP((A402+TT_Scen/2+1)&amp;"_"&amp;B402,scenarios!A:Q,8,0)/100</f>
        <v>0</v>
      </c>
      <c r="Q402" s="37">
        <f t="shared" si="27"/>
        <v>0.11727387221014551</v>
      </c>
    </row>
    <row r="403" spans="1:17" x14ac:dyDescent="0.25">
      <c r="A403" s="21">
        <f t="shared" si="24"/>
        <v>4</v>
      </c>
      <c r="B403" s="22">
        <v>394</v>
      </c>
      <c r="D403" s="66">
        <f>YC!F396</f>
        <v>0.2488333418</v>
      </c>
      <c r="E403" s="34">
        <f t="shared" si="25"/>
        <v>7.4163132000000243E-3</v>
      </c>
      <c r="F403" s="66">
        <f>E403+$B$2*$B$2/delta*Intermediates!J403-$B$2/delta*Intermediates!F403</f>
        <v>8.0892527539989365E-2</v>
      </c>
      <c r="G403" s="46">
        <f>E403+$B$2*$B$2/delta*Intermediates!J403-$B$2/delta*Intermediates!G403</f>
        <v>-3.2614525752938536E-2</v>
      </c>
      <c r="H403" s="60">
        <f>VLOOKUP((A403+1)&amp;"_"&amp;B403,scenarios!A:F,4,0)/100</f>
        <v>8.0892999999999993E-2</v>
      </c>
      <c r="I403" s="55">
        <f>VLOOKUP((A403+TT_Scen/2+1)&amp;"_"&amp;B403,scenarios!A:F,4,0)/100</f>
        <v>-3.2614999999999998E-2</v>
      </c>
      <c r="J403" s="37">
        <f t="shared" si="26"/>
        <v>9.4670707209004723E-7</v>
      </c>
      <c r="K403" s="8"/>
      <c r="L403" s="72">
        <f>LN(VLOOKUP((B403+12*$B$1)/12,YC!A:E,5,0)/VLOOKUP(B403/12,YC!A:E,5,0))</f>
        <v>-1.4832477333665458E-2</v>
      </c>
      <c r="M403" s="66">
        <f>EXP(-((1-EXP(-alpha*$B$1))/alpha*Intermediates!F403-(1-EXP(-alpha*$B$1))/alpha*(1-EXP(-alpha*$B$1))/alpha*Intermediates!J403+L403)/$B$1)-1</f>
        <v>8.2391183144810975E-2</v>
      </c>
      <c r="N403" s="46">
        <f>EXP(-((1-EXP(-alpha*$B$1))/alpha*Intermediates!G403-(1-EXP(-alpha*$B$1))/alpha*(1-EXP(-alpha*$B$1))/alpha*Intermediates!J403+L403)/$B$1)-1</f>
        <v>-2.9646382719793474E-2</v>
      </c>
      <c r="O403" s="60">
        <f>VLOOKUP((A403+1)&amp;"_"&amp;B403,scenarios!A:Q,8,0)/100</f>
        <v>0</v>
      </c>
      <c r="P403" s="55">
        <f>VLOOKUP((A403+TT_Scen/2+1)&amp;"_"&amp;B403,scenarios!A:Q,8,0)/100</f>
        <v>0</v>
      </c>
      <c r="Q403" s="37">
        <f t="shared" si="27"/>
        <v>0.11203756586460445</v>
      </c>
    </row>
    <row r="404" spans="1:17" x14ac:dyDescent="0.25">
      <c r="A404" s="21">
        <f t="shared" si="24"/>
        <v>4</v>
      </c>
      <c r="B404" s="22">
        <v>395</v>
      </c>
      <c r="D404" s="66">
        <f>YC!F397</f>
        <v>0.2494513679</v>
      </c>
      <c r="E404" s="34">
        <f t="shared" si="25"/>
        <v>7.4163035999998961E-3</v>
      </c>
      <c r="F404" s="66">
        <f>E404+$B$2*$B$2/delta*Intermediates!J404-$B$2/delta*Intermediates!F404</f>
        <v>7.7395702924407103E-2</v>
      </c>
      <c r="G404" s="46">
        <f>E404+$B$2*$B$2/delta*Intermediates!J404-$B$2/delta*Intermediates!G404</f>
        <v>-2.9035975078972119E-2</v>
      </c>
      <c r="H404" s="60">
        <f>VLOOKUP((A404+1)&amp;"_"&amp;B404,scenarios!A:F,4,0)/100</f>
        <v>7.7396000000000006E-2</v>
      </c>
      <c r="I404" s="55">
        <f>VLOOKUP((A404+TT_Scen/2+1)&amp;"_"&amp;B404,scenarios!A:F,4,0)/100</f>
        <v>-2.9035999999999999E-2</v>
      </c>
      <c r="J404" s="37">
        <f t="shared" si="26"/>
        <v>3.2199662078347124E-7</v>
      </c>
      <c r="K404" s="8"/>
      <c r="L404" s="72">
        <f>LN(VLOOKUP((B404+12*$B$1)/12,YC!A:E,5,0)/VLOOKUP(B404/12,YC!A:E,5,0))</f>
        <v>-1.4832471149209053E-2</v>
      </c>
      <c r="M404" s="66">
        <f>EXP(-((1-EXP(-alpha*$B$1))/alpha*Intermediates!F404-(1-EXP(-alpha*$B$1))/alpha*(1-EXP(-alpha*$B$1))/alpha*Intermediates!J404+L404)/$B$1)-1</f>
        <v>7.8754329461860451E-2</v>
      </c>
      <c r="N404" s="46">
        <f>EXP(-((1-EXP(-alpha*$B$1))/alpha*Intermediates!G404-(1-EXP(-alpha*$B$1))/alpha*(1-EXP(-alpha*$B$1))/alpha*Intermediates!J404+L404)/$B$1)-1</f>
        <v>-2.6297338274380411E-2</v>
      </c>
      <c r="O404" s="60">
        <f>VLOOKUP((A404+1)&amp;"_"&amp;B404,scenarios!A:Q,8,0)/100</f>
        <v>0</v>
      </c>
      <c r="P404" s="55">
        <f>VLOOKUP((A404+TT_Scen/2+1)&amp;"_"&amp;B404,scenarios!A:Q,8,0)/100</f>
        <v>0</v>
      </c>
      <c r="Q404" s="37">
        <f t="shared" si="27"/>
        <v>0.10505166773624086</v>
      </c>
    </row>
    <row r="405" spans="1:17" x14ac:dyDescent="0.25">
      <c r="A405" s="21">
        <f t="shared" si="24"/>
        <v>4</v>
      </c>
      <c r="B405" s="22">
        <v>396</v>
      </c>
      <c r="D405" s="66">
        <f>YC!F398</f>
        <v>0.25006939319999999</v>
      </c>
      <c r="E405" s="34">
        <f t="shared" si="25"/>
        <v>7.4162867999998383E-3</v>
      </c>
      <c r="F405" s="66">
        <f>E405+$B$2*$B$2/delta*Intermediates!J405-$B$2/delta*Intermediates!F405</f>
        <v>7.5100825187867093E-2</v>
      </c>
      <c r="G405" s="46">
        <f>E405+$B$2*$B$2/delta*Intermediates!J405-$B$2/delta*Intermediates!G405</f>
        <v>-2.6659558435992384E-2</v>
      </c>
      <c r="H405" s="60">
        <f>VLOOKUP((A405+1)&amp;"_"&amp;B405,scenarios!A:F,4,0)/100</f>
        <v>7.5101000000000001E-2</v>
      </c>
      <c r="I405" s="55">
        <f>VLOOKUP((A405+TT_Scen/2+1)&amp;"_"&amp;B405,scenarios!A:F,4,0)/100</f>
        <v>-2.666E-2</v>
      </c>
      <c r="J405" s="37">
        <f t="shared" si="26"/>
        <v>6.1637614052340028E-7</v>
      </c>
      <c r="K405" s="8"/>
      <c r="L405" s="72">
        <f>LN(VLOOKUP((B405+12*$B$1)/12,YC!A:E,5,0)/VLOOKUP(B405/12,YC!A:E,5,0))</f>
        <v>-1.4832465621264199E-2</v>
      </c>
      <c r="M405" s="66">
        <f>EXP(-((1-EXP(-alpha*$B$1))/alpha*Intermediates!F405-(1-EXP(-alpha*$B$1))/alpha*(1-EXP(-alpha*$B$1))/alpha*Intermediates!J405+L405)/$B$1)-1</f>
        <v>7.6374400740145898E-2</v>
      </c>
      <c r="N405" s="46">
        <f>EXP(-((1-EXP(-alpha*$B$1))/alpha*Intermediates!G405-(1-EXP(-alpha*$B$1))/alpha*(1-EXP(-alpha*$B$1))/alpha*Intermediates!J405+L405)/$B$1)-1</f>
        <v>-2.4066766583208055E-2</v>
      </c>
      <c r="O405" s="60">
        <f>VLOOKUP((A405+1)&amp;"_"&amp;B405,scenarios!A:Q,8,0)/100</f>
        <v>0</v>
      </c>
      <c r="P405" s="55">
        <f>VLOOKUP((A405+TT_Scen/2+1)&amp;"_"&amp;B405,scenarios!A:Q,8,0)/100</f>
        <v>0</v>
      </c>
      <c r="Q405" s="37">
        <f t="shared" si="27"/>
        <v>0.10044116732335395</v>
      </c>
    </row>
    <row r="406" spans="1:17" x14ac:dyDescent="0.25">
      <c r="A406" s="21">
        <f t="shared" si="24"/>
        <v>4</v>
      </c>
      <c r="B406" s="22">
        <v>397</v>
      </c>
      <c r="D406" s="66">
        <f>YC!F399</f>
        <v>0.25068741709999998</v>
      </c>
      <c r="E406" s="34">
        <f t="shared" si="25"/>
        <v>7.416271200000546E-3</v>
      </c>
      <c r="F406" s="66">
        <f>E406+$B$2*$B$2/delta*Intermediates!J406-$B$2/delta*Intermediates!F406</f>
        <v>7.8133218580130476E-2</v>
      </c>
      <c r="G406" s="46">
        <f>E406+$B$2*$B$2/delta*Intermediates!J406-$B$2/delta*Intermediates!G406</f>
        <v>-2.9610583358534032E-2</v>
      </c>
      <c r="H406" s="60">
        <f>VLOOKUP((A406+1)&amp;"_"&amp;B406,scenarios!A:F,4,0)/100</f>
        <v>7.8132999999999994E-2</v>
      </c>
      <c r="I406" s="55">
        <f>VLOOKUP((A406+TT_Scen/2+1)&amp;"_"&amp;B406,scenarios!A:F,4,0)/100</f>
        <v>-2.9611000000000002E-2</v>
      </c>
      <c r="J406" s="37">
        <f t="shared" si="26"/>
        <v>6.3522159645182374E-7</v>
      </c>
      <c r="K406" s="8"/>
      <c r="L406" s="72">
        <f>LN(VLOOKUP((B406+12*$B$1)/12,YC!A:E,5,0)/VLOOKUP(B406/12,YC!A:E,5,0))</f>
        <v>-1.4832461525840581E-2</v>
      </c>
      <c r="M406" s="66">
        <f>EXP(-((1-EXP(-alpha*$B$1))/alpha*Intermediates!F406-(1-EXP(-alpha*$B$1))/alpha*(1-EXP(-alpha*$B$1))/alpha*Intermediates!J406+L406)/$B$1)-1</f>
        <v>7.9521645673703567E-2</v>
      </c>
      <c r="N406" s="46">
        <f>EXP(-((1-EXP(-alpha*$B$1))/alpha*Intermediates!G406-(1-EXP(-alpha*$B$1))/alpha*(1-EXP(-alpha*$B$1))/alpha*Intermediates!J406+L406)/$B$1)-1</f>
        <v>-2.6834740338960827E-2</v>
      </c>
      <c r="O406" s="60">
        <f>VLOOKUP((A406+1)&amp;"_"&amp;B406,scenarios!A:Q,8,0)/100</f>
        <v>0</v>
      </c>
      <c r="P406" s="55">
        <f>VLOOKUP((A406+TT_Scen/2+1)&amp;"_"&amp;B406,scenarios!A:Q,8,0)/100</f>
        <v>0</v>
      </c>
      <c r="Q406" s="37">
        <f t="shared" si="27"/>
        <v>0.10635638601266439</v>
      </c>
    </row>
    <row r="407" spans="1:17" x14ac:dyDescent="0.25">
      <c r="A407" s="21">
        <f t="shared" si="24"/>
        <v>4</v>
      </c>
      <c r="B407" s="22">
        <v>398</v>
      </c>
      <c r="D407" s="66">
        <f>YC!F400</f>
        <v>0.25130543970000002</v>
      </c>
      <c r="E407" s="34">
        <f t="shared" si="25"/>
        <v>7.4162568000000206E-3</v>
      </c>
      <c r="F407" s="66">
        <f>E407+$B$2*$B$2/delta*Intermediates!J407-$B$2/delta*Intermediates!F407</f>
        <v>7.9196744746464542E-2</v>
      </c>
      <c r="G407" s="46">
        <f>E407+$B$2*$B$2/delta*Intermediates!J407-$B$2/delta*Intermediates!G407</f>
        <v>-3.0592911571978167E-2</v>
      </c>
      <c r="H407" s="60">
        <f>VLOOKUP((A407+1)&amp;"_"&amp;B407,scenarios!A:F,4,0)/100</f>
        <v>7.9197000000000004E-2</v>
      </c>
      <c r="I407" s="55">
        <f>VLOOKUP((A407+TT_Scen/2+1)&amp;"_"&amp;B407,scenarios!A:F,4,0)/100</f>
        <v>-3.0592999999999999E-2</v>
      </c>
      <c r="J407" s="37">
        <f t="shared" si="26"/>
        <v>3.4368155729311289E-7</v>
      </c>
      <c r="K407" s="8"/>
      <c r="L407" s="72">
        <f>LN(VLOOKUP((B407+12*$B$1)/12,YC!A:E,5,0)/VLOOKUP(B407/12,YC!A:E,5,0))</f>
        <v>-1.483245861038196E-2</v>
      </c>
      <c r="M407" s="66">
        <f>EXP(-((1-EXP(-alpha*$B$1))/alpha*Intermediates!F407-(1-EXP(-alpha*$B$1))/alpha*(1-EXP(-alpha*$B$1))/alpha*Intermediates!J407+L407)/$B$1)-1</f>
        <v>8.0628003278752969E-2</v>
      </c>
      <c r="N407" s="46">
        <f>EXP(-((1-EXP(-alpha*$B$1))/alpha*Intermediates!G407-(1-EXP(-alpha*$B$1))/alpha*(1-EXP(-alpha*$B$1))/alpha*Intermediates!J407+L407)/$B$1)-1</f>
        <v>-2.775404816602578E-2</v>
      </c>
      <c r="O407" s="60">
        <f>VLOOKUP((A407+1)&amp;"_"&amp;B407,scenarios!A:Q,8,0)/100</f>
        <v>0</v>
      </c>
      <c r="P407" s="55">
        <f>VLOOKUP((A407+TT_Scen/2+1)&amp;"_"&amp;B407,scenarios!A:Q,8,0)/100</f>
        <v>0</v>
      </c>
      <c r="Q407" s="37">
        <f t="shared" si="27"/>
        <v>0.10838205144477875</v>
      </c>
    </row>
    <row r="408" spans="1:17" x14ac:dyDescent="0.25">
      <c r="A408" s="21">
        <f t="shared" si="24"/>
        <v>4</v>
      </c>
      <c r="B408" s="22">
        <v>399</v>
      </c>
      <c r="D408" s="66">
        <f>YC!F401</f>
        <v>0.25192346110000002</v>
      </c>
      <c r="E408" s="34">
        <f t="shared" si="25"/>
        <v>7.4162447999996939E-3</v>
      </c>
      <c r="F408" s="66">
        <f>E408+$B$2*$B$2/delta*Intermediates!J408-$B$2/delta*Intermediates!F408</f>
        <v>7.8397924927302159E-2</v>
      </c>
      <c r="G408" s="46">
        <f>E408+$B$2*$B$2/delta*Intermediates!J408-$B$2/delta*Intermediates!G408</f>
        <v>-2.9713061992244043E-2</v>
      </c>
      <c r="H408" s="60">
        <f>VLOOKUP((A408+1)&amp;"_"&amp;B408,scenarios!A:F,4,0)/100</f>
        <v>7.8398000000000009E-2</v>
      </c>
      <c r="I408" s="55">
        <f>VLOOKUP((A408+TT_Scen/2+1)&amp;"_"&amp;B408,scenarios!A:F,4,0)/100</f>
        <v>-2.9713E-2</v>
      </c>
      <c r="J408" s="37">
        <f t="shared" si="26"/>
        <v>1.3706494189288931E-7</v>
      </c>
      <c r="K408" s="8"/>
      <c r="L408" s="72">
        <f>LN(VLOOKUP((B408+12*$B$1)/12,YC!A:E,5,0)/VLOOKUP(B408/12,YC!A:E,5,0))</f>
        <v>-1.4832456752276636E-2</v>
      </c>
      <c r="M408" s="66">
        <f>EXP(-((1-EXP(-alpha*$B$1))/alpha*Intermediates!F408-(1-EXP(-alpha*$B$1))/alpha*(1-EXP(-alpha*$B$1))/alpha*Intermediates!J408+L408)/$B$1)-1</f>
        <v>7.9797908133311335E-2</v>
      </c>
      <c r="N408" s="46">
        <f>EXP(-((1-EXP(-alpha*$B$1))/alpha*Intermediates!G408-(1-EXP(-alpha*$B$1))/alpha*(1-EXP(-alpha*$B$1))/alpha*Intermediates!J408+L408)/$B$1)-1</f>
        <v>-2.6929707696844996E-2</v>
      </c>
      <c r="O408" s="60">
        <f>VLOOKUP((A408+1)&amp;"_"&amp;B408,scenarios!A:Q,8,0)/100</f>
        <v>0</v>
      </c>
      <c r="P408" s="55">
        <f>VLOOKUP((A408+TT_Scen/2+1)&amp;"_"&amp;B408,scenarios!A:Q,8,0)/100</f>
        <v>0</v>
      </c>
      <c r="Q408" s="37">
        <f t="shared" si="27"/>
        <v>0.10672761583015633</v>
      </c>
    </row>
    <row r="409" spans="1:17" x14ac:dyDescent="0.25">
      <c r="A409" s="21">
        <f t="shared" si="24"/>
        <v>4</v>
      </c>
      <c r="B409" s="22">
        <v>400</v>
      </c>
      <c r="D409" s="66">
        <f>YC!F402</f>
        <v>0.2525414815</v>
      </c>
      <c r="E409" s="34">
        <f t="shared" si="25"/>
        <v>7.4162340000001326E-3</v>
      </c>
      <c r="F409" s="66">
        <f>E409+$B$2*$B$2/delta*Intermediates!J409-$B$2/delta*Intermediates!F409</f>
        <v>7.8699379502403882E-2</v>
      </c>
      <c r="G409" s="46">
        <f>E409+$B$2*$B$2/delta*Intermediates!J409-$B$2/delta*Intermediates!G409</f>
        <v>-2.993365747000408E-2</v>
      </c>
      <c r="H409" s="60">
        <f>VLOOKUP((A409+1)&amp;"_"&amp;B409,scenarios!A:F,4,0)/100</f>
        <v>7.8699000000000005E-2</v>
      </c>
      <c r="I409" s="55">
        <f>VLOOKUP((A409+TT_Scen/2+1)&amp;"_"&amp;B409,scenarios!A:F,4,0)/100</f>
        <v>-2.9933999999999999E-2</v>
      </c>
      <c r="J409" s="37">
        <f t="shared" si="26"/>
        <v>7.2203239979626299E-7</v>
      </c>
      <c r="K409" s="8"/>
      <c r="L409" s="72">
        <f>LN(VLOOKUP((B409+12*$B$1)/12,YC!A:E,5,0)/VLOOKUP(B409/12,YC!A:E,5,0))</f>
        <v>-1.4832455959259838E-2</v>
      </c>
      <c r="M409" s="66">
        <f>EXP(-((1-EXP(-alpha*$B$1))/alpha*Intermediates!F409-(1-EXP(-alpha*$B$1))/alpha*(1-EXP(-alpha*$B$1))/alpha*Intermediates!J409+L409)/$B$1)-1</f>
        <v>8.0111870556784481E-2</v>
      </c>
      <c r="N409" s="46">
        <f>EXP(-((1-EXP(-alpha*$B$1))/alpha*Intermediates!G409-(1-EXP(-alpha*$B$1))/alpha*(1-EXP(-alpha*$B$1))/alpha*Intermediates!J409+L409)/$B$1)-1</f>
        <v>-2.7135813783279783E-2</v>
      </c>
      <c r="O409" s="60">
        <f>VLOOKUP((A409+1)&amp;"_"&amp;B409,scenarios!A:Q,8,0)/100</f>
        <v>0</v>
      </c>
      <c r="P409" s="55">
        <f>VLOOKUP((A409+TT_Scen/2+1)&amp;"_"&amp;B409,scenarios!A:Q,8,0)/100</f>
        <v>0</v>
      </c>
      <c r="Q409" s="37">
        <f t="shared" si="27"/>
        <v>0.10724768434006426</v>
      </c>
    </row>
    <row r="410" spans="1:17" x14ac:dyDescent="0.25">
      <c r="A410" s="21">
        <f t="shared" si="24"/>
        <v>4</v>
      </c>
      <c r="B410" s="22">
        <v>401</v>
      </c>
      <c r="D410" s="66">
        <f>YC!F403</f>
        <v>0.25315950100000001</v>
      </c>
      <c r="E410" s="34">
        <f t="shared" si="25"/>
        <v>7.4162256000001037E-3</v>
      </c>
      <c r="F410" s="66">
        <f>E410+$B$2*$B$2/delta*Intermediates!J410-$B$2/delta*Intermediates!F410</f>
        <v>7.8700499933419391E-2</v>
      </c>
      <c r="G410" s="46">
        <f>E410+$B$2*$B$2/delta*Intermediates!J410-$B$2/delta*Intermediates!G410</f>
        <v>-2.9854087133291157E-2</v>
      </c>
      <c r="H410" s="60">
        <f>VLOOKUP((A410+1)&amp;"_"&amp;B410,scenarios!A:F,4,0)/100</f>
        <v>7.8700000000000006E-2</v>
      </c>
      <c r="I410" s="55">
        <f>VLOOKUP((A410+TT_Scen/2+1)&amp;"_"&amp;B410,scenarios!A:F,4,0)/100</f>
        <v>-2.9853999999999999E-2</v>
      </c>
      <c r="J410" s="37">
        <f t="shared" si="26"/>
        <v>5.8706671054314929E-7</v>
      </c>
      <c r="K410" s="8"/>
      <c r="L410" s="72">
        <f>LN(VLOOKUP((B410+12*$B$1)/12,YC!A:E,5,0)/VLOOKUP(B410/12,YC!A:E,5,0))</f>
        <v>-1.4832455718073271E-2</v>
      </c>
      <c r="M410" s="66">
        <f>EXP(-((1-EXP(-alpha*$B$1))/alpha*Intermediates!F410-(1-EXP(-alpha*$B$1))/alpha*(1-EXP(-alpha*$B$1))/alpha*Intermediates!J410+L410)/$B$1)-1</f>
        <v>8.0113594949446476E-2</v>
      </c>
      <c r="N410" s="46">
        <f>EXP(-((1-EXP(-alpha*$B$1))/alpha*Intermediates!G410-(1-EXP(-alpha*$B$1))/alpha*(1-EXP(-alpha*$B$1))/alpha*Intermediates!J410+L410)/$B$1)-1</f>
        <v>-2.7060787338445635E-2</v>
      </c>
      <c r="O410" s="60">
        <f>VLOOKUP((A410+1)&amp;"_"&amp;B410,scenarios!A:Q,8,0)/100</f>
        <v>0</v>
      </c>
      <c r="P410" s="55">
        <f>VLOOKUP((A410+TT_Scen/2+1)&amp;"_"&amp;B410,scenarios!A:Q,8,0)/100</f>
        <v>0</v>
      </c>
      <c r="Q410" s="37">
        <f t="shared" si="27"/>
        <v>0.10717438228789211</v>
      </c>
    </row>
    <row r="411" spans="1:17" x14ac:dyDescent="0.25">
      <c r="A411" s="21">
        <f t="shared" si="24"/>
        <v>4</v>
      </c>
      <c r="B411" s="22">
        <v>402</v>
      </c>
      <c r="D411" s="66">
        <f>YC!F404</f>
        <v>0.25377751980000002</v>
      </c>
      <c r="E411" s="34">
        <f t="shared" si="25"/>
        <v>7.4162172000000748E-3</v>
      </c>
      <c r="F411" s="66">
        <f>E411+$B$2*$B$2/delta*Intermediates!J411-$B$2/delta*Intermediates!F411</f>
        <v>7.8255048219474224E-2</v>
      </c>
      <c r="G411" s="46">
        <f>E411+$B$2*$B$2/delta*Intermediates!J411-$B$2/delta*Intermediates!G411</f>
        <v>-2.9328117843121931E-2</v>
      </c>
      <c r="H411" s="60">
        <f>VLOOKUP((A411+1)&amp;"_"&amp;B411,scenarios!A:F,4,0)/100</f>
        <v>7.8255000000000005E-2</v>
      </c>
      <c r="I411" s="55">
        <f>VLOOKUP((A411+TT_Scen/2+1)&amp;"_"&amp;B411,scenarios!A:F,4,0)/100</f>
        <v>-2.9328E-2</v>
      </c>
      <c r="J411" s="37">
        <f t="shared" si="26"/>
        <v>1.6606259614984631E-7</v>
      </c>
      <c r="K411" s="8"/>
      <c r="L411" s="72">
        <f>LN(VLOOKUP((B411+12*$B$1)/12,YC!A:E,5,0)/VLOOKUP(B411/12,YC!A:E,5,0))</f>
        <v>-1.4832456295222542E-2</v>
      </c>
      <c r="M411" s="66">
        <f>EXP(-((1-EXP(-alpha*$B$1))/alpha*Intermediates!F411-(1-EXP(-alpha*$B$1))/alpha*(1-EXP(-alpha*$B$1))/alpha*Intermediates!J411+L411)/$B$1)-1</f>
        <v>7.9651083074891105E-2</v>
      </c>
      <c r="N411" s="46">
        <f>EXP(-((1-EXP(-alpha*$B$1))/alpha*Intermediates!G411-(1-EXP(-alpha*$B$1))/alpha*(1-EXP(-alpha*$B$1))/alpha*Intermediates!J411+L411)/$B$1)-1</f>
        <v>-2.6567539418513864E-2</v>
      </c>
      <c r="O411" s="60">
        <f>VLOOKUP((A411+1)&amp;"_"&amp;B411,scenarios!A:Q,8,0)/100</f>
        <v>0</v>
      </c>
      <c r="P411" s="55">
        <f>VLOOKUP((A411+TT_Scen/2+1)&amp;"_"&amp;B411,scenarios!A:Q,8,0)/100</f>
        <v>0</v>
      </c>
      <c r="Q411" s="37">
        <f t="shared" si="27"/>
        <v>0.10621862249340497</v>
      </c>
    </row>
    <row r="412" spans="1:17" x14ac:dyDescent="0.25">
      <c r="A412" s="21">
        <f t="shared" si="24"/>
        <v>4</v>
      </c>
      <c r="B412" s="22">
        <v>403</v>
      </c>
      <c r="D412" s="66">
        <f>YC!F405</f>
        <v>0.25439553790000002</v>
      </c>
      <c r="E412" s="34">
        <f t="shared" si="25"/>
        <v>7.4162135999997769E-3</v>
      </c>
      <c r="F412" s="66">
        <f>E412+$B$2*$B$2/delta*Intermediates!J412-$B$2/delta*Intermediates!F412</f>
        <v>7.7562845712143766E-2</v>
      </c>
      <c r="G412" s="46">
        <f>E412+$B$2*$B$2/delta*Intermediates!J412-$B$2/delta*Intermediates!G412</f>
        <v>-2.8555561408519087E-2</v>
      </c>
      <c r="H412" s="60">
        <f>VLOOKUP((A412+1)&amp;"_"&amp;B412,scenarios!A:F,4,0)/100</f>
        <v>7.7563000000000007E-2</v>
      </c>
      <c r="I412" s="55">
        <f>VLOOKUP((A412+TT_Scen/2+1)&amp;"_"&amp;B412,scenarios!A:F,4,0)/100</f>
        <v>-2.8555999999999998E-2</v>
      </c>
      <c r="J412" s="37">
        <f t="shared" si="26"/>
        <v>5.9287933715235219E-7</v>
      </c>
      <c r="K412" s="8"/>
      <c r="L412" s="72">
        <f>LN(VLOOKUP((B412+12*$B$1)/12,YC!A:E,5,0)/VLOOKUP(B412/12,YC!A:E,5,0))</f>
        <v>-1.4832457565184502E-2</v>
      </c>
      <c r="M412" s="66">
        <f>EXP(-((1-EXP(-alpha*$B$1))/alpha*Intermediates!F412-(1-EXP(-alpha*$B$1))/alpha*(1-EXP(-alpha*$B$1))/alpha*Intermediates!J412+L412)/$B$1)-1</f>
        <v>7.8932447174702158E-2</v>
      </c>
      <c r="N412" s="46">
        <f>EXP(-((1-EXP(-alpha*$B$1))/alpha*Intermediates!G412-(1-EXP(-alpha*$B$1))/alpha*(1-EXP(-alpha*$B$1))/alpha*Intermediates!J412+L412)/$B$1)-1</f>
        <v>-2.5842834113241397E-2</v>
      </c>
      <c r="O412" s="60">
        <f>VLOOKUP((A412+1)&amp;"_"&amp;B412,scenarios!A:Q,8,0)/100</f>
        <v>0</v>
      </c>
      <c r="P412" s="55">
        <f>VLOOKUP((A412+TT_Scen/2+1)&amp;"_"&amp;B412,scenarios!A:Q,8,0)/100</f>
        <v>0</v>
      </c>
      <c r="Q412" s="37">
        <f t="shared" si="27"/>
        <v>0.10477528128794356</v>
      </c>
    </row>
    <row r="413" spans="1:17" x14ac:dyDescent="0.25">
      <c r="A413" s="21">
        <f t="shared" si="24"/>
        <v>4</v>
      </c>
      <c r="B413" s="22">
        <v>404</v>
      </c>
      <c r="D413" s="66">
        <f>YC!F406</f>
        <v>0.25501355570000001</v>
      </c>
      <c r="E413" s="34">
        <f t="shared" si="25"/>
        <v>7.4162112000002445E-3</v>
      </c>
      <c r="F413" s="66">
        <f>E413+$B$2*$B$2/delta*Intermediates!J413-$B$2/delta*Intermediates!F413</f>
        <v>7.7927008418318539E-2</v>
      </c>
      <c r="G413" s="46">
        <f>E413+$B$2*$B$2/delta*Intermediates!J413-$B$2/delta*Intermediates!G413</f>
        <v>-2.8839541089415433E-2</v>
      </c>
      <c r="H413" s="60">
        <f>VLOOKUP((A413+1)&amp;"_"&amp;B413,scenarios!A:F,4,0)/100</f>
        <v>7.7926999999999996E-2</v>
      </c>
      <c r="I413" s="55">
        <f>VLOOKUP((A413+TT_Scen/2+1)&amp;"_"&amp;B413,scenarios!A:F,4,0)/100</f>
        <v>-2.8839999999999998E-2</v>
      </c>
      <c r="J413" s="37">
        <f t="shared" si="26"/>
        <v>4.6732890310666186E-7</v>
      </c>
      <c r="K413" s="8"/>
      <c r="L413" s="72">
        <f>LN(VLOOKUP((B413+12*$B$1)/12,YC!A:E,5,0)/VLOOKUP(B413/12,YC!A:E,5,0))</f>
        <v>-1.4832459014979977E-2</v>
      </c>
      <c r="M413" s="66">
        <f>EXP(-((1-EXP(-alpha*$B$1))/alpha*Intermediates!F413-(1-EXP(-alpha*$B$1))/alpha*(1-EXP(-alpha*$B$1))/alpha*Intermediates!J413+L413)/$B$1)-1</f>
        <v>7.9311287465341218E-2</v>
      </c>
      <c r="N413" s="46">
        <f>EXP(-((1-EXP(-alpha*$B$1))/alpha*Intermediates!G413-(1-EXP(-alpha*$B$1))/alpha*(1-EXP(-alpha*$B$1))/alpha*Intermediates!J413+L413)/$B$1)-1</f>
        <v>-2.6108615797653778E-2</v>
      </c>
      <c r="O413" s="60">
        <f>VLOOKUP((A413+1)&amp;"_"&amp;B413,scenarios!A:Q,8,0)/100</f>
        <v>0</v>
      </c>
      <c r="P413" s="55">
        <f>VLOOKUP((A413+TT_Scen/2+1)&amp;"_"&amp;B413,scenarios!A:Q,8,0)/100</f>
        <v>0</v>
      </c>
      <c r="Q413" s="37">
        <f t="shared" si="27"/>
        <v>0.105419903262995</v>
      </c>
    </row>
    <row r="414" spans="1:17" x14ac:dyDescent="0.25">
      <c r="A414" s="21">
        <f t="shared" si="24"/>
        <v>4</v>
      </c>
      <c r="B414" s="22">
        <v>405</v>
      </c>
      <c r="D414" s="66">
        <f>YC!F407</f>
        <v>0.25563157330000003</v>
      </c>
      <c r="E414" s="34">
        <f t="shared" si="25"/>
        <v>7.4162087999993798E-3</v>
      </c>
      <c r="F414" s="66">
        <f>E414+$B$2*$B$2/delta*Intermediates!J414-$B$2/delta*Intermediates!F414</f>
        <v>8.2179026313059081E-2</v>
      </c>
      <c r="G414" s="46">
        <f>E414+$B$2*$B$2/delta*Intermediates!J414-$B$2/delta*Intermediates!G414</f>
        <v>-3.3011549309560254E-2</v>
      </c>
      <c r="H414" s="60">
        <f>VLOOKUP((A414+1)&amp;"_"&amp;B414,scenarios!A:F,4,0)/100</f>
        <v>8.2179000000000002E-2</v>
      </c>
      <c r="I414" s="55">
        <f>VLOOKUP((A414+TT_Scen/2+1)&amp;"_"&amp;B414,scenarios!A:F,4,0)/100</f>
        <v>-3.3012E-2</v>
      </c>
      <c r="J414" s="37">
        <f t="shared" si="26"/>
        <v>4.7700349882495718E-7</v>
      </c>
      <c r="K414" s="8"/>
      <c r="L414" s="72">
        <f>LN(VLOOKUP((B414+12*$B$1)/12,YC!A:E,5,0)/VLOOKUP(B414/12,YC!A:E,5,0))</f>
        <v>-1.4832460650729924E-2</v>
      </c>
      <c r="M414" s="66">
        <f>EXP(-((1-EXP(-alpha*$B$1))/alpha*Intermediates!F414-(1-EXP(-alpha*$B$1))/alpha*(1-EXP(-alpha*$B$1))/alpha*Intermediates!J414+L414)/$B$1)-1</f>
        <v>8.3738717444062027E-2</v>
      </c>
      <c r="N414" s="46">
        <f>EXP(-((1-EXP(-alpha*$B$1))/alpha*Intermediates!G414-(1-EXP(-alpha*$B$1))/alpha*(1-EXP(-alpha*$B$1))/alpha*Intermediates!J414+L414)/$B$1)-1</f>
        <v>-3.0011607185613132E-2</v>
      </c>
      <c r="O414" s="60">
        <f>VLOOKUP((A414+1)&amp;"_"&amp;B414,scenarios!A:Q,8,0)/100</f>
        <v>0</v>
      </c>
      <c r="P414" s="55">
        <f>VLOOKUP((A414+TT_Scen/2+1)&amp;"_"&amp;B414,scenarios!A:Q,8,0)/100</f>
        <v>0</v>
      </c>
      <c r="Q414" s="37">
        <f t="shared" si="27"/>
        <v>0.11375032462967516</v>
      </c>
    </row>
    <row r="415" spans="1:17" x14ac:dyDescent="0.25">
      <c r="A415" s="21">
        <f t="shared" si="24"/>
        <v>4</v>
      </c>
      <c r="B415" s="22">
        <v>406</v>
      </c>
      <c r="D415" s="66">
        <f>YC!F408</f>
        <v>0.25624959069999997</v>
      </c>
      <c r="E415" s="34">
        <f t="shared" si="25"/>
        <v>7.4162112000002445E-3</v>
      </c>
      <c r="F415" s="66">
        <f>E415+$B$2*$B$2/delta*Intermediates!J415-$B$2/delta*Intermediates!F415</f>
        <v>8.2752557081752581E-2</v>
      </c>
      <c r="G415" s="46">
        <f>E415+$B$2*$B$2/delta*Intermediates!J415-$B$2/delta*Intermediates!G415</f>
        <v>-3.35052341987018E-2</v>
      </c>
      <c r="H415" s="60">
        <f>VLOOKUP((A415+1)&amp;"_"&amp;B415,scenarios!A:F,4,0)/100</f>
        <v>8.2752999999999993E-2</v>
      </c>
      <c r="I415" s="55">
        <f>VLOOKUP((A415+TT_Scen/2+1)&amp;"_"&amp;B415,scenarios!A:F,4,0)/100</f>
        <v>-3.3505E-2</v>
      </c>
      <c r="J415" s="37">
        <f t="shared" si="26"/>
        <v>6.7711694921174237E-7</v>
      </c>
      <c r="K415" s="8"/>
      <c r="L415" s="72">
        <f>LN(VLOOKUP((B415+12*$B$1)/12,YC!A:E,5,0)/VLOOKUP(B415/12,YC!A:E,5,0))</f>
        <v>-1.4832462476639051E-2</v>
      </c>
      <c r="M415" s="66">
        <f>EXP(-((1-EXP(-alpha*$B$1))/alpha*Intermediates!F415-(1-EXP(-alpha*$B$1))/alpha*(1-EXP(-alpha*$B$1))/alpha*Intermediates!J415+L415)/$B$1)-1</f>
        <v>8.4337757232177291E-2</v>
      </c>
      <c r="N415" s="46">
        <f>EXP(-((1-EXP(-alpha*$B$1))/alpha*Intermediates!G415-(1-EXP(-alpha*$B$1))/alpha*(1-EXP(-alpha*$B$1))/alpha*Intermediates!J415+L415)/$B$1)-1</f>
        <v>-3.0472002876128168E-2</v>
      </c>
      <c r="O415" s="60">
        <f>VLOOKUP((A415+1)&amp;"_"&amp;B415,scenarios!A:Q,8,0)/100</f>
        <v>0</v>
      </c>
      <c r="P415" s="55">
        <f>VLOOKUP((A415+TT_Scen/2+1)&amp;"_"&amp;B415,scenarios!A:Q,8,0)/100</f>
        <v>0</v>
      </c>
      <c r="Q415" s="37">
        <f t="shared" si="27"/>
        <v>0.11480976010830546</v>
      </c>
    </row>
    <row r="416" spans="1:17" x14ac:dyDescent="0.25">
      <c r="A416" s="21">
        <f t="shared" si="24"/>
        <v>4</v>
      </c>
      <c r="B416" s="22">
        <v>407</v>
      </c>
      <c r="D416" s="66">
        <f>YC!F409</f>
        <v>0.25686760829999999</v>
      </c>
      <c r="E416" s="34">
        <f t="shared" si="25"/>
        <v>7.4162135999997769E-3</v>
      </c>
      <c r="F416" s="66">
        <f>E416+$B$2*$B$2/delta*Intermediates!J416-$B$2/delta*Intermediates!F416</f>
        <v>8.6841488838010933E-2</v>
      </c>
      <c r="G416" s="46">
        <f>E416+$B$2*$B$2/delta*Intermediates!J416-$B$2/delta*Intermediates!G416</f>
        <v>-3.7514493510549717E-2</v>
      </c>
      <c r="H416" s="60">
        <f>VLOOKUP((A416+1)&amp;"_"&amp;B416,scenarios!A:F,4,0)/100</f>
        <v>8.6841000000000002E-2</v>
      </c>
      <c r="I416" s="55">
        <f>VLOOKUP((A416+TT_Scen/2+1)&amp;"_"&amp;B416,scenarios!A:F,4,0)/100</f>
        <v>-3.7513999999999999E-2</v>
      </c>
      <c r="J416" s="37">
        <f t="shared" si="26"/>
        <v>9.8234856064915999E-7</v>
      </c>
      <c r="K416" s="8"/>
      <c r="L416" s="72">
        <f>LN(VLOOKUP((B416+12*$B$1)/12,YC!A:E,5,0)/VLOOKUP(B416/12,YC!A:E,5,0))</f>
        <v>-1.4832464236415181E-2</v>
      </c>
      <c r="M416" s="66">
        <f>EXP(-((1-EXP(-alpha*$B$1))/alpha*Intermediates!F416-(1-EXP(-alpha*$B$1))/alpha*(1-EXP(-alpha*$B$1))/alpha*Intermediates!J416+L416)/$B$1)-1</f>
        <v>8.8614874041855085E-2</v>
      </c>
      <c r="N416" s="46">
        <f>EXP(-((1-EXP(-alpha*$B$1))/alpha*Intermediates!G416-(1-EXP(-alpha*$B$1))/alpha*(1-EXP(-alpha*$B$1))/alpha*Intermediates!J416+L416)/$B$1)-1</f>
        <v>-3.4206219176778463E-2</v>
      </c>
      <c r="O416" s="60">
        <f>VLOOKUP((A416+1)&amp;"_"&amp;B416,scenarios!A:Q,8,0)/100</f>
        <v>0</v>
      </c>
      <c r="P416" s="55">
        <f>VLOOKUP((A416+TT_Scen/2+1)&amp;"_"&amp;B416,scenarios!A:Q,8,0)/100</f>
        <v>0</v>
      </c>
      <c r="Q416" s="37">
        <f t="shared" si="27"/>
        <v>0.12282109321863355</v>
      </c>
    </row>
    <row r="417" spans="1:17" x14ac:dyDescent="0.25">
      <c r="A417" s="21">
        <f t="shared" si="24"/>
        <v>4</v>
      </c>
      <c r="B417" s="22">
        <v>408</v>
      </c>
      <c r="D417" s="66">
        <f>YC!F410</f>
        <v>0.25748562609999998</v>
      </c>
      <c r="E417" s="34">
        <f t="shared" si="25"/>
        <v>7.4162172000000748E-3</v>
      </c>
      <c r="F417" s="66">
        <f>E417+$B$2*$B$2/delta*Intermediates!J417-$B$2/delta*Intermediates!F417</f>
        <v>8.0587918376383877E-2</v>
      </c>
      <c r="G417" s="46">
        <f>E417+$B$2*$B$2/delta*Intermediates!J417-$B$2/delta*Intermediates!G417</f>
        <v>-3.118142167550739E-2</v>
      </c>
      <c r="H417" s="60">
        <f>VLOOKUP((A417+1)&amp;"_"&amp;B417,scenarios!A:F,4,0)/100</f>
        <v>8.0587999999999993E-2</v>
      </c>
      <c r="I417" s="55">
        <f>VLOOKUP((A417+TT_Scen/2+1)&amp;"_"&amp;B417,scenarios!A:F,4,0)/100</f>
        <v>-3.1181E-2</v>
      </c>
      <c r="J417" s="37">
        <f t="shared" si="26"/>
        <v>5.0329912350613459E-7</v>
      </c>
      <c r="K417" s="8"/>
      <c r="L417" s="72">
        <f>LN(VLOOKUP((B417+12*$B$1)/12,YC!A:E,5,0)/VLOOKUP(B417/12,YC!A:E,5,0))</f>
        <v>-1.4832465806365561E-2</v>
      </c>
      <c r="M417" s="66">
        <f>EXP(-((1-EXP(-alpha*$B$1))/alpha*Intermediates!F417-(1-EXP(-alpha*$B$1))/alpha*(1-EXP(-alpha*$B$1))/alpha*Intermediates!J417+L417)/$B$1)-1</f>
        <v>8.2081634551613547E-2</v>
      </c>
      <c r="N417" s="46">
        <f>EXP(-((1-EXP(-alpha*$B$1))/alpha*Intermediates!G417-(1-EXP(-alpha*$B$1))/alpha*(1-EXP(-alpha*$B$1))/alpha*Intermediates!J417+L417)/$B$1)-1</f>
        <v>-2.8299782302543375E-2</v>
      </c>
      <c r="O417" s="60">
        <f>VLOOKUP((A417+1)&amp;"_"&amp;B417,scenarios!A:Q,8,0)/100</f>
        <v>0</v>
      </c>
      <c r="P417" s="55">
        <f>VLOOKUP((A417+TT_Scen/2+1)&amp;"_"&amp;B417,scenarios!A:Q,8,0)/100</f>
        <v>0</v>
      </c>
      <c r="Q417" s="37">
        <f t="shared" si="27"/>
        <v>0.11038141685415692</v>
      </c>
    </row>
    <row r="418" spans="1:17" x14ac:dyDescent="0.25">
      <c r="A418" s="21">
        <f t="shared" si="24"/>
        <v>4</v>
      </c>
      <c r="B418" s="22">
        <v>409</v>
      </c>
      <c r="D418" s="66">
        <f>YC!F411</f>
        <v>0.25810364419999998</v>
      </c>
      <c r="E418" s="34">
        <f t="shared" si="25"/>
        <v>7.4162220000004719E-3</v>
      </c>
      <c r="F418" s="66">
        <f>E418+$B$2*$B$2/delta*Intermediates!J418-$B$2/delta*Intermediates!F418</f>
        <v>8.3095311220711329E-2</v>
      </c>
      <c r="G418" s="46">
        <f>E418+$B$2*$B$2/delta*Intermediates!J418-$B$2/delta*Intermediates!G418</f>
        <v>-3.3609484249081459E-2</v>
      </c>
      <c r="H418" s="60">
        <f>VLOOKUP((A418+1)&amp;"_"&amp;B418,scenarios!A:F,4,0)/100</f>
        <v>8.3095000000000002E-2</v>
      </c>
      <c r="I418" s="55">
        <f>VLOOKUP((A418+TT_Scen/2+1)&amp;"_"&amp;B418,scenarios!A:F,4,0)/100</f>
        <v>-3.3609E-2</v>
      </c>
      <c r="J418" s="37">
        <f t="shared" si="26"/>
        <v>7.9546979278588559E-7</v>
      </c>
      <c r="K418" s="8"/>
      <c r="L418" s="72">
        <f>LN(VLOOKUP((B418+12*$B$1)/12,YC!A:E,5,0)/VLOOKUP(B418/12,YC!A:E,5,0))</f>
        <v>-1.4832466797794435E-2</v>
      </c>
      <c r="M418" s="66">
        <f>EXP(-((1-EXP(-alpha*$B$1))/alpha*Intermediates!F418-(1-EXP(-alpha*$B$1))/alpha*(1-EXP(-alpha*$B$1))/alpha*Intermediates!J418+L418)/$B$1)-1</f>
        <v>8.4697170180632719E-2</v>
      </c>
      <c r="N418" s="46">
        <f>EXP(-((1-EXP(-alpha*$B$1))/alpha*Intermediates!G418-(1-EXP(-alpha*$B$1))/alpha*(1-EXP(-alpha*$B$1))/alpha*Intermediates!J418+L418)/$B$1)-1</f>
        <v>-3.0567888584457248E-2</v>
      </c>
      <c r="O418" s="60">
        <f>VLOOKUP((A418+1)&amp;"_"&amp;B418,scenarios!A:Q,8,0)/100</f>
        <v>0</v>
      </c>
      <c r="P418" s="55">
        <f>VLOOKUP((A418+TT_Scen/2+1)&amp;"_"&amp;B418,scenarios!A:Q,8,0)/100</f>
        <v>0</v>
      </c>
      <c r="Q418" s="37">
        <f t="shared" si="27"/>
        <v>0.11526505876508997</v>
      </c>
    </row>
    <row r="419" spans="1:17" x14ac:dyDescent="0.25">
      <c r="A419" s="21">
        <f t="shared" si="24"/>
        <v>4</v>
      </c>
      <c r="B419" s="22">
        <v>410</v>
      </c>
      <c r="D419" s="66">
        <f>YC!F412</f>
        <v>0.25872166270000002</v>
      </c>
      <c r="E419" s="34">
        <f t="shared" si="25"/>
        <v>7.4162267999995368E-3</v>
      </c>
      <c r="F419" s="66">
        <f>E419+$B$2*$B$2/delta*Intermediates!J419-$B$2/delta*Intermediates!F419</f>
        <v>8.3951297327741439E-2</v>
      </c>
      <c r="G419" s="46">
        <f>E419+$B$2*$B$2/delta*Intermediates!J419-$B$2/delta*Intermediates!G419</f>
        <v>-3.4386313615536804E-2</v>
      </c>
      <c r="H419" s="60">
        <f>VLOOKUP((A419+1)&amp;"_"&amp;B419,scenarios!A:F,4,0)/100</f>
        <v>8.3950999999999998E-2</v>
      </c>
      <c r="I419" s="55">
        <f>VLOOKUP((A419+TT_Scen/2+1)&amp;"_"&amp;B419,scenarios!A:F,4,0)/100</f>
        <v>-3.4386E-2</v>
      </c>
      <c r="J419" s="37">
        <f t="shared" si="26"/>
        <v>6.109432782452906E-7</v>
      </c>
      <c r="K419" s="8"/>
      <c r="L419" s="72">
        <f>LN(VLOOKUP((B419+12*$B$1)/12,YC!A:E,5,0)/VLOOKUP(B419/12,YC!A:E,5,0))</f>
        <v>-1.4832467735478382E-2</v>
      </c>
      <c r="M419" s="66">
        <f>EXP(-((1-EXP(-alpha*$B$1))/alpha*Intermediates!F419-(1-EXP(-alpha*$B$1))/alpha*(1-EXP(-alpha*$B$1))/alpha*Intermediates!J419+L419)/$B$1)-1</f>
        <v>8.5591860574283807E-2</v>
      </c>
      <c r="N419" s="46">
        <f>EXP(-((1-EXP(-alpha*$B$1))/alpha*Intermediates!G419-(1-EXP(-alpha*$B$1))/alpha*(1-EXP(-alpha*$B$1))/alpha*Intermediates!J419+L419)/$B$1)-1</f>
        <v>-3.1292110779501114E-2</v>
      </c>
      <c r="O419" s="60">
        <f>VLOOKUP((A419+1)&amp;"_"&amp;B419,scenarios!A:Q,8,0)/100</f>
        <v>0</v>
      </c>
      <c r="P419" s="55">
        <f>VLOOKUP((A419+TT_Scen/2+1)&amp;"_"&amp;B419,scenarios!A:Q,8,0)/100</f>
        <v>0</v>
      </c>
      <c r="Q419" s="37">
        <f t="shared" si="27"/>
        <v>0.11688397135378492</v>
      </c>
    </row>
    <row r="420" spans="1:17" x14ac:dyDescent="0.25">
      <c r="A420" s="21">
        <f t="shared" si="24"/>
        <v>4</v>
      </c>
      <c r="B420" s="22">
        <v>411</v>
      </c>
      <c r="D420" s="66">
        <f>YC!F413</f>
        <v>0.25933968159999998</v>
      </c>
      <c r="E420" s="34">
        <f t="shared" si="25"/>
        <v>7.4162292000004015E-3</v>
      </c>
      <c r="F420" s="66">
        <f>E420+$B$2*$B$2/delta*Intermediates!J420-$B$2/delta*Intermediates!F420</f>
        <v>8.1854835201593729E-2</v>
      </c>
      <c r="G420" s="46">
        <f>E420+$B$2*$B$2/delta*Intermediates!J420-$B$2/delta*Intermediates!G420</f>
        <v>-3.2210873102389806E-2</v>
      </c>
      <c r="H420" s="60">
        <f>VLOOKUP((A420+1)&amp;"_"&amp;B420,scenarios!A:F,4,0)/100</f>
        <v>8.1854999999999997E-2</v>
      </c>
      <c r="I420" s="55">
        <f>VLOOKUP((A420+TT_Scen/2+1)&amp;"_"&amp;B420,scenarios!A:F,4,0)/100</f>
        <v>-3.2210999999999997E-2</v>
      </c>
      <c r="J420" s="37">
        <f t="shared" si="26"/>
        <v>2.9169601645923082E-7</v>
      </c>
      <c r="K420" s="8"/>
      <c r="L420" s="72">
        <f>LN(VLOOKUP((B420+12*$B$1)/12,YC!A:E,5,0)/VLOOKUP(B420/12,YC!A:E,5,0))</f>
        <v>-1.4832468232431244E-2</v>
      </c>
      <c r="M420" s="66">
        <f>EXP(-((1-EXP(-alpha*$B$1))/alpha*Intermediates!F420-(1-EXP(-alpha*$B$1))/alpha*(1-EXP(-alpha*$B$1))/alpha*Intermediates!J420+L420)/$B$1)-1</f>
        <v>8.3403691073280051E-2</v>
      </c>
      <c r="N420" s="46">
        <f>EXP(-((1-EXP(-alpha*$B$1))/alpha*Intermediates!G420-(1-EXP(-alpha*$B$1))/alpha*(1-EXP(-alpha*$B$1))/alpha*Intermediates!J420+L420)/$B$1)-1</f>
        <v>-2.9260871335611616E-2</v>
      </c>
      <c r="O420" s="60">
        <f>VLOOKUP((A420+1)&amp;"_"&amp;B420,scenarios!A:Q,8,0)/100</f>
        <v>0</v>
      </c>
      <c r="P420" s="55">
        <f>VLOOKUP((A420+TT_Scen/2+1)&amp;"_"&amp;B420,scenarios!A:Q,8,0)/100</f>
        <v>0</v>
      </c>
      <c r="Q420" s="37">
        <f t="shared" si="27"/>
        <v>0.11266456240889167</v>
      </c>
    </row>
    <row r="421" spans="1:17" x14ac:dyDescent="0.25">
      <c r="A421" s="21">
        <f t="shared" si="24"/>
        <v>4</v>
      </c>
      <c r="B421" s="22">
        <v>412</v>
      </c>
      <c r="D421" s="66">
        <f>YC!F414</f>
        <v>0.25995770070000002</v>
      </c>
      <c r="E421" s="34">
        <f t="shared" si="25"/>
        <v>7.4162328000000333E-3</v>
      </c>
      <c r="F421" s="66">
        <f>E421+$B$2*$B$2/delta*Intermediates!J421-$B$2/delta*Intermediates!F421</f>
        <v>8.4722694098920803E-2</v>
      </c>
      <c r="G421" s="46">
        <f>E421+$B$2*$B$2/delta*Intermediates!J421-$B$2/delta*Intermediates!G421</f>
        <v>-3.499992478563186E-2</v>
      </c>
      <c r="H421" s="60">
        <f>VLOOKUP((A421+1)&amp;"_"&amp;B421,scenarios!A:F,4,0)/100</f>
        <v>8.4723000000000007E-2</v>
      </c>
      <c r="I421" s="55">
        <f>VLOOKUP((A421+TT_Scen/2+1)&amp;"_"&amp;B421,scenarios!A:F,4,0)/100</f>
        <v>-3.5000000000000003E-2</v>
      </c>
      <c r="J421" s="37">
        <f t="shared" si="26"/>
        <v>3.8111544734681368E-7</v>
      </c>
      <c r="K421" s="8"/>
      <c r="L421" s="72">
        <f>LN(VLOOKUP((B421+12*$B$1)/12,YC!A:E,5,0)/VLOOKUP(B421/12,YC!A:E,5,0))</f>
        <v>-1.4832468419459684E-2</v>
      </c>
      <c r="M421" s="66">
        <f>EXP(-((1-EXP(-alpha*$B$1))/alpha*Intermediates!F421-(1-EXP(-alpha*$B$1))/alpha*(1-EXP(-alpha*$B$1))/alpha*Intermediates!J421+L421)/$B$1)-1</f>
        <v>8.6399330088389403E-2</v>
      </c>
      <c r="N421" s="46">
        <f>EXP(-((1-EXP(-alpha*$B$1))/alpha*Intermediates!G421-(1-EXP(-alpha*$B$1))/alpha*(1-EXP(-alpha*$B$1))/alpha*Intermediates!J421+L421)/$B$1)-1</f>
        <v>-3.1863234187446854E-2</v>
      </c>
      <c r="O421" s="60">
        <f>VLOOKUP((A421+1)&amp;"_"&amp;B421,scenarios!A:Q,8,0)/100</f>
        <v>0</v>
      </c>
      <c r="P421" s="55">
        <f>VLOOKUP((A421+TT_Scen/2+1)&amp;"_"&amp;B421,scenarios!A:Q,8,0)/100</f>
        <v>0</v>
      </c>
      <c r="Q421" s="37">
        <f t="shared" si="27"/>
        <v>0.11826256427583626</v>
      </c>
    </row>
    <row r="422" spans="1:17" x14ac:dyDescent="0.25">
      <c r="A422" s="21">
        <f t="shared" si="24"/>
        <v>4</v>
      </c>
      <c r="B422" s="22">
        <v>413</v>
      </c>
      <c r="D422" s="66">
        <f>YC!F415</f>
        <v>0.26057572010000002</v>
      </c>
      <c r="E422" s="34">
        <f t="shared" si="25"/>
        <v>7.4162351999995657E-3</v>
      </c>
      <c r="F422" s="66">
        <f>E422+$B$2*$B$2/delta*Intermediates!J422-$B$2/delta*Intermediates!F422</f>
        <v>8.8197523581264953E-2</v>
      </c>
      <c r="G422" s="46">
        <f>E422+$B$2*$B$2/delta*Intermediates!J422-$B$2/delta*Intermediates!G422</f>
        <v>-3.8396123042105421E-2</v>
      </c>
      <c r="H422" s="60">
        <f>VLOOKUP((A422+1)&amp;"_"&amp;B422,scenarios!A:F,4,0)/100</f>
        <v>8.8198000000000012E-2</v>
      </c>
      <c r="I422" s="55">
        <f>VLOOKUP((A422+TT_Scen/2+1)&amp;"_"&amp;B422,scenarios!A:F,4,0)/100</f>
        <v>-3.8396E-2</v>
      </c>
      <c r="J422" s="37">
        <f t="shared" si="26"/>
        <v>5.9946084048079218E-7</v>
      </c>
      <c r="K422" s="8"/>
      <c r="L422" s="72">
        <f>LN(VLOOKUP((B422+12*$B$1)/12,YC!A:E,5,0)/VLOOKUP(B422/12,YC!A:E,5,0))</f>
        <v>-1.4832468561341454E-2</v>
      </c>
      <c r="M422" s="66">
        <f>EXP(-((1-EXP(-alpha*$B$1))/alpha*Intermediates!F422-(1-EXP(-alpha*$B$1))/alpha*(1-EXP(-alpha*$B$1))/alpha*Intermediates!J422+L422)/$B$1)-1</f>
        <v>9.0039973377505023E-2</v>
      </c>
      <c r="N422" s="46">
        <f>EXP(-((1-EXP(-alpha*$B$1))/alpha*Intermediates!G422-(1-EXP(-alpha*$B$1))/alpha*(1-EXP(-alpha*$B$1))/alpha*Intermediates!J422+L422)/$B$1)-1</f>
        <v>-3.5022786307855602E-2</v>
      </c>
      <c r="O422" s="60">
        <f>VLOOKUP((A422+1)&amp;"_"&amp;B422,scenarios!A:Q,8,0)/100</f>
        <v>0</v>
      </c>
      <c r="P422" s="55">
        <f>VLOOKUP((A422+TT_Scen/2+1)&amp;"_"&amp;B422,scenarios!A:Q,8,0)/100</f>
        <v>0</v>
      </c>
      <c r="Q422" s="37">
        <f t="shared" si="27"/>
        <v>0.12506275968536062</v>
      </c>
    </row>
    <row r="423" spans="1:17" x14ac:dyDescent="0.25">
      <c r="A423" s="21">
        <f t="shared" si="24"/>
        <v>4</v>
      </c>
      <c r="B423" s="22">
        <v>414</v>
      </c>
      <c r="D423" s="66">
        <f>YC!F416</f>
        <v>0.26119373969999998</v>
      </c>
      <c r="E423" s="34">
        <f t="shared" si="25"/>
        <v>7.4162364000003311E-3</v>
      </c>
      <c r="F423" s="66">
        <f>E423+$B$2*$B$2/delta*Intermediates!J423-$B$2/delta*Intermediates!F423</f>
        <v>8.8942177839261047E-2</v>
      </c>
      <c r="G423" s="46">
        <f>E423+$B$2*$B$2/delta*Intermediates!J423-$B$2/delta*Intermediates!G423</f>
        <v>-3.9062322073754555E-2</v>
      </c>
      <c r="H423" s="60">
        <f>VLOOKUP((A423+1)&amp;"_"&amp;B423,scenarios!A:F,4,0)/100</f>
        <v>8.8941999999999993E-2</v>
      </c>
      <c r="I423" s="55">
        <f>VLOOKUP((A423+TT_Scen/2+1)&amp;"_"&amp;B423,scenarios!A:F,4,0)/100</f>
        <v>-3.9061999999999999E-2</v>
      </c>
      <c r="J423" s="37">
        <f t="shared" si="26"/>
        <v>4.9991301560858847E-7</v>
      </c>
      <c r="K423" s="8"/>
      <c r="L423" s="72">
        <f>LN(VLOOKUP((B423+12*$B$1)/12,YC!A:E,5,0)/VLOOKUP(B423/12,YC!A:E,5,0))</f>
        <v>-1.4832468268448473E-2</v>
      </c>
      <c r="M423" s="66">
        <f>EXP(-((1-EXP(-alpha*$B$1))/alpha*Intermediates!F423-(1-EXP(-alpha*$B$1))/alpha*(1-EXP(-alpha*$B$1))/alpha*Intermediates!J423+L423)/$B$1)-1</f>
        <v>9.0822146596409858E-2</v>
      </c>
      <c r="N423" s="46">
        <f>EXP(-((1-EXP(-alpha*$B$1))/alpha*Intermediates!G423-(1-EXP(-alpha*$B$1))/alpha*(1-EXP(-alpha*$B$1))/alpha*Intermediates!J423+L423)/$B$1)-1</f>
        <v>-3.5640992935165317E-2</v>
      </c>
      <c r="O423" s="60">
        <f>VLOOKUP((A423+1)&amp;"_"&amp;B423,scenarios!A:Q,8,0)/100</f>
        <v>0</v>
      </c>
      <c r="P423" s="55">
        <f>VLOOKUP((A423+TT_Scen/2+1)&amp;"_"&amp;B423,scenarios!A:Q,8,0)/100</f>
        <v>0</v>
      </c>
      <c r="Q423" s="37">
        <f t="shared" si="27"/>
        <v>0.12646313953157517</v>
      </c>
    </row>
    <row r="424" spans="1:17" x14ac:dyDescent="0.25">
      <c r="A424" s="21">
        <f t="shared" si="24"/>
        <v>4</v>
      </c>
      <c r="B424" s="22">
        <v>415</v>
      </c>
      <c r="D424" s="66">
        <f>YC!F417</f>
        <v>0.26181175940000001</v>
      </c>
      <c r="E424" s="34">
        <f t="shared" si="25"/>
        <v>7.4162387999998636E-3</v>
      </c>
      <c r="F424" s="66">
        <f>E424+$B$2*$B$2/delta*Intermediates!J424-$B$2/delta*Intermediates!F424</f>
        <v>8.7492522699193401E-2</v>
      </c>
      <c r="G424" s="46">
        <f>E424+$B$2*$B$2/delta*Intermediates!J424-$B$2/delta*Intermediates!G424</f>
        <v>-3.7534382914229322E-2</v>
      </c>
      <c r="H424" s="60">
        <f>VLOOKUP((A424+1)&amp;"_"&amp;B424,scenarios!A:F,4,0)/100</f>
        <v>8.7493000000000001E-2</v>
      </c>
      <c r="I424" s="55">
        <f>VLOOKUP((A424+TT_Scen/2+1)&amp;"_"&amp;B424,scenarios!A:F,4,0)/100</f>
        <v>-3.7533999999999998E-2</v>
      </c>
      <c r="J424" s="37">
        <f t="shared" si="26"/>
        <v>8.6021503592492721E-7</v>
      </c>
      <c r="K424" s="8"/>
      <c r="L424" s="72">
        <f>LN(VLOOKUP((B424+12*$B$1)/12,YC!A:E,5,0)/VLOOKUP(B424/12,YC!A:E,5,0))</f>
        <v>-1.4832467937525438E-2</v>
      </c>
      <c r="M424" s="66">
        <f>EXP(-((1-EXP(-alpha*$B$1))/alpha*Intermediates!F424-(1-EXP(-alpha*$B$1))/alpha*(1-EXP(-alpha*$B$1))/alpha*Intermediates!J424+L424)/$B$1)-1</f>
        <v>8.9301460450559755E-2</v>
      </c>
      <c r="N424" s="46">
        <f>EXP(-((1-EXP(-alpha*$B$1))/alpha*Intermediates!G424-(1-EXP(-alpha*$B$1))/alpha*(1-EXP(-alpha*$B$1))/alpha*Intermediates!J424+L424)/$B$1)-1</f>
        <v>-3.4221058191518772E-2</v>
      </c>
      <c r="O424" s="60">
        <f>VLOOKUP((A424+1)&amp;"_"&amp;B424,scenarios!A:Q,8,0)/100</f>
        <v>0</v>
      </c>
      <c r="P424" s="55">
        <f>VLOOKUP((A424+TT_Scen/2+1)&amp;"_"&amp;B424,scenarios!A:Q,8,0)/100</f>
        <v>0</v>
      </c>
      <c r="Q424" s="37">
        <f t="shared" si="27"/>
        <v>0.12352251864207853</v>
      </c>
    </row>
    <row r="425" spans="1:17" x14ac:dyDescent="0.25">
      <c r="A425" s="21">
        <f t="shared" si="24"/>
        <v>4</v>
      </c>
      <c r="B425" s="22">
        <v>416</v>
      </c>
      <c r="D425" s="66">
        <f>YC!F418</f>
        <v>0.2624297793</v>
      </c>
      <c r="E425" s="34">
        <f t="shared" si="25"/>
        <v>7.4162387999998636E-3</v>
      </c>
      <c r="F425" s="66">
        <f>E425+$B$2*$B$2/delta*Intermediates!J425-$B$2/delta*Intermediates!F425</f>
        <v>8.8189219535490013E-2</v>
      </c>
      <c r="G425" s="46">
        <f>E425+$B$2*$B$2/delta*Intermediates!J425-$B$2/delta*Intermediates!G425</f>
        <v>-3.8152974141403131E-2</v>
      </c>
      <c r="H425" s="60">
        <f>VLOOKUP((A425+1)&amp;"_"&amp;B425,scenarios!A:F,4,0)/100</f>
        <v>8.818899999999999E-2</v>
      </c>
      <c r="I425" s="55">
        <f>VLOOKUP((A425+TT_Scen/2+1)&amp;"_"&amp;B425,scenarios!A:F,4,0)/100</f>
        <v>-3.8152999999999999E-2</v>
      </c>
      <c r="J425" s="37">
        <f t="shared" si="26"/>
        <v>2.4539408689100428E-7</v>
      </c>
      <c r="K425" s="8"/>
      <c r="L425" s="72">
        <f>LN(VLOOKUP((B425+12*$B$1)/12,YC!A:E,5,0)/VLOOKUP(B425/12,YC!A:E,5,0))</f>
        <v>-1.483246756850147E-2</v>
      </c>
      <c r="M425" s="66">
        <f>EXP(-((1-EXP(-alpha*$B$1))/alpha*Intermediates!F425-(1-EXP(-alpha*$B$1))/alpha*(1-EXP(-alpha*$B$1))/alpha*Intermediates!J425+L425)/$B$1)-1</f>
        <v>9.0032774448652653E-2</v>
      </c>
      <c r="N425" s="46">
        <f>EXP(-((1-EXP(-alpha*$B$1))/alpha*Intermediates!G425-(1-EXP(-alpha*$B$1))/alpha*(1-EXP(-alpha*$B$1))/alpha*Intermediates!J425+L425)/$B$1)-1</f>
        <v>-3.4795549447001028E-2</v>
      </c>
      <c r="O425" s="60">
        <f>VLOOKUP((A425+1)&amp;"_"&amp;B425,scenarios!A:Q,8,0)/100</f>
        <v>0</v>
      </c>
      <c r="P425" s="55">
        <f>VLOOKUP((A425+TT_Scen/2+1)&amp;"_"&amp;B425,scenarios!A:Q,8,0)/100</f>
        <v>0</v>
      </c>
      <c r="Q425" s="37">
        <f t="shared" si="27"/>
        <v>0.12482832389565368</v>
      </c>
    </row>
    <row r="426" spans="1:17" x14ac:dyDescent="0.25">
      <c r="A426" s="21">
        <f t="shared" si="24"/>
        <v>4</v>
      </c>
      <c r="B426" s="22">
        <v>417</v>
      </c>
      <c r="D426" s="66">
        <f>YC!F419</f>
        <v>0.26304779919999999</v>
      </c>
      <c r="E426" s="34">
        <f t="shared" si="25"/>
        <v>7.4162387999998636E-3</v>
      </c>
      <c r="F426" s="66">
        <f>E426+$B$2*$B$2/delta*Intermediates!J426-$B$2/delta*Intermediates!F426</f>
        <v>8.6933107803069884E-2</v>
      </c>
      <c r="G426" s="46">
        <f>E426+$B$2*$B$2/delta*Intermediates!J426-$B$2/delta*Intermediates!G426</f>
        <v>-3.6818930409771702E-2</v>
      </c>
      <c r="H426" s="60">
        <f>VLOOKUP((A426+1)&amp;"_"&amp;B426,scenarios!A:F,4,0)/100</f>
        <v>8.693300000000001E-2</v>
      </c>
      <c r="I426" s="55">
        <f>VLOOKUP((A426+TT_Scen/2+1)&amp;"_"&amp;B426,scenarios!A:F,4,0)/100</f>
        <v>-3.6819000000000005E-2</v>
      </c>
      <c r="J426" s="37">
        <f t="shared" si="26"/>
        <v>1.7739329817578753E-7</v>
      </c>
      <c r="K426" s="8"/>
      <c r="L426" s="72">
        <f>LN(VLOOKUP((B426+12*$B$1)/12,YC!A:E,5,0)/VLOOKUP(B426/12,YC!A:E,5,0))</f>
        <v>-1.4832467167138643E-2</v>
      </c>
      <c r="M426" s="66">
        <f>EXP(-((1-EXP(-alpha*$B$1))/alpha*Intermediates!F426-(1-EXP(-alpha*$B$1))/alpha*(1-EXP(-alpha*$B$1))/alpha*Intermediates!J426+L426)/$B$1)-1</f>
        <v>8.8716008918098277E-2</v>
      </c>
      <c r="N426" s="46">
        <f>EXP(-((1-EXP(-alpha*$B$1))/alpha*Intermediates!G426-(1-EXP(-alpha*$B$1))/alpha*(1-EXP(-alpha*$B$1))/alpha*Intermediates!J426+L426)/$B$1)-1</f>
        <v>-3.3554780445993915E-2</v>
      </c>
      <c r="O426" s="60">
        <f>VLOOKUP((A426+1)&amp;"_"&amp;B426,scenarios!A:Q,8,0)/100</f>
        <v>0</v>
      </c>
      <c r="P426" s="55">
        <f>VLOOKUP((A426+TT_Scen/2+1)&amp;"_"&amp;B426,scenarios!A:Q,8,0)/100</f>
        <v>0</v>
      </c>
      <c r="Q426" s="37">
        <f t="shared" si="27"/>
        <v>0.12227078936409219</v>
      </c>
    </row>
    <row r="427" spans="1:17" x14ac:dyDescent="0.25">
      <c r="A427" s="21">
        <f t="shared" si="24"/>
        <v>4</v>
      </c>
      <c r="B427" s="22">
        <v>418</v>
      </c>
      <c r="D427" s="66">
        <f>YC!F420</f>
        <v>0.26366581909999998</v>
      </c>
      <c r="E427" s="34">
        <f t="shared" si="25"/>
        <v>7.4162399999999629E-3</v>
      </c>
      <c r="F427" s="66">
        <f>E427+$B$2*$B$2/delta*Intermediates!J427-$B$2/delta*Intermediates!F427</f>
        <v>9.0381861400779417E-2</v>
      </c>
      <c r="G427" s="46">
        <f>E427+$B$2*$B$2/delta*Intermediates!J427-$B$2/delta*Intermediates!G427</f>
        <v>-4.0189923213922465E-2</v>
      </c>
      <c r="H427" s="60">
        <f>VLOOKUP((A427+1)&amp;"_"&amp;B427,scenarios!A:F,4,0)/100</f>
        <v>9.0382000000000004E-2</v>
      </c>
      <c r="I427" s="55">
        <f>VLOOKUP((A427+TT_Scen/2+1)&amp;"_"&amp;B427,scenarios!A:F,4,0)/100</f>
        <v>-4.0190000000000003E-2</v>
      </c>
      <c r="J427" s="37">
        <f t="shared" si="26"/>
        <v>2.1538529812459295E-7</v>
      </c>
      <c r="K427" s="8"/>
      <c r="L427" s="72">
        <f>LN(VLOOKUP((B427+12*$B$1)/12,YC!A:E,5,0)/VLOOKUP(B427/12,YC!A:E,5,0))</f>
        <v>-1.4832466605152778E-2</v>
      </c>
      <c r="M427" s="66">
        <f>EXP(-((1-EXP(-alpha*$B$1))/alpha*Intermediates!F427-(1-EXP(-alpha*$B$1))/alpha*(1-EXP(-alpha*$B$1))/alpha*Intermediates!J427+L427)/$B$1)-1</f>
        <v>9.2336979586903789E-2</v>
      </c>
      <c r="N427" s="46">
        <f>EXP(-((1-EXP(-alpha*$B$1))/alpha*Intermediates!G427-(1-EXP(-alpha*$B$1))/alpha*(1-EXP(-alpha*$B$1))/alpha*Intermediates!J427+L427)/$B$1)-1</f>
        <v>-3.66854526645638E-2</v>
      </c>
      <c r="O427" s="60">
        <f>VLOOKUP((A427+1)&amp;"_"&amp;B427,scenarios!A:Q,8,0)/100</f>
        <v>0</v>
      </c>
      <c r="P427" s="55">
        <f>VLOOKUP((A427+TT_Scen/2+1)&amp;"_"&amp;B427,scenarios!A:Q,8,0)/100</f>
        <v>0</v>
      </c>
      <c r="Q427" s="37">
        <f t="shared" si="27"/>
        <v>0.12902243225146759</v>
      </c>
    </row>
    <row r="428" spans="1:17" x14ac:dyDescent="0.25">
      <c r="A428" s="21">
        <f t="shared" si="24"/>
        <v>4</v>
      </c>
      <c r="B428" s="22">
        <v>419</v>
      </c>
      <c r="D428" s="66">
        <f>YC!F421</f>
        <v>0.26428383909999997</v>
      </c>
      <c r="E428" s="34">
        <f t="shared" si="25"/>
        <v>7.4162376000004304E-3</v>
      </c>
      <c r="F428" s="66">
        <f>E428+$B$2*$B$2/delta*Intermediates!J428-$B$2/delta*Intermediates!F428</f>
        <v>8.5692314092426655E-2</v>
      </c>
      <c r="G428" s="46">
        <f>E428+$B$2*$B$2/delta*Intermediates!J428-$B$2/delta*Intermediates!G428</f>
        <v>-3.5422795909607827E-2</v>
      </c>
      <c r="H428" s="60">
        <f>VLOOKUP((A428+1)&amp;"_"&amp;B428,scenarios!A:F,4,0)/100</f>
        <v>8.5692000000000004E-2</v>
      </c>
      <c r="I428" s="55">
        <f>VLOOKUP((A428+TT_Scen/2+1)&amp;"_"&amp;B428,scenarios!A:F,4,0)/100</f>
        <v>-3.5423000000000003E-2</v>
      </c>
      <c r="J428" s="37">
        <f t="shared" si="26"/>
        <v>5.1818281882748396E-7</v>
      </c>
      <c r="K428" s="8"/>
      <c r="L428" s="72">
        <f>LN(VLOOKUP((B428+12*$B$1)/12,YC!A:E,5,0)/VLOOKUP(B428/12,YC!A:E,5,0))</f>
        <v>-1.4832466146639004E-2</v>
      </c>
      <c r="M428" s="66">
        <f>EXP(-((1-EXP(-alpha*$B$1))/alpha*Intermediates!F428-(1-EXP(-alpha*$B$1))/alpha*(1-EXP(-alpha*$B$1))/alpha*Intermediates!J428+L428)/$B$1)-1</f>
        <v>8.7417358261490996E-2</v>
      </c>
      <c r="N428" s="46">
        <f>EXP(-((1-EXP(-alpha*$B$1))/alpha*Intermediates!G428-(1-EXP(-alpha*$B$1))/alpha*(1-EXP(-alpha*$B$1))/alpha*Intermediates!J428+L428)/$B$1)-1</f>
        <v>-3.2254138935504773E-2</v>
      </c>
      <c r="O428" s="60">
        <f>VLOOKUP((A428+1)&amp;"_"&amp;B428,scenarios!A:Q,8,0)/100</f>
        <v>0</v>
      </c>
      <c r="P428" s="55">
        <f>VLOOKUP((A428+TT_Scen/2+1)&amp;"_"&amp;B428,scenarios!A:Q,8,0)/100</f>
        <v>0</v>
      </c>
      <c r="Q428" s="37">
        <f t="shared" si="27"/>
        <v>0.11967149719699577</v>
      </c>
    </row>
    <row r="429" spans="1:17" x14ac:dyDescent="0.25">
      <c r="A429" s="21">
        <f t="shared" si="24"/>
        <v>4</v>
      </c>
      <c r="B429" s="22">
        <v>420</v>
      </c>
      <c r="D429" s="66">
        <f>YC!F422</f>
        <v>0.26490185890000001</v>
      </c>
      <c r="E429" s="34">
        <f t="shared" si="25"/>
        <v>7.4162375999997643E-3</v>
      </c>
      <c r="F429" s="66">
        <f>E429+$B$2*$B$2/delta*Intermediates!J429-$B$2/delta*Intermediates!F429</f>
        <v>8.3054133524394141E-2</v>
      </c>
      <c r="G429" s="46">
        <f>E429+$B$2*$B$2/delta*Intermediates!J429-$B$2/delta*Intermediates!G429</f>
        <v>-3.2707204131399874E-2</v>
      </c>
      <c r="H429" s="60">
        <f>VLOOKUP((A429+1)&amp;"_"&amp;B429,scenarios!A:F,4,0)/100</f>
        <v>8.3054000000000003E-2</v>
      </c>
      <c r="I429" s="55">
        <f>VLOOKUP((A429+TT_Scen/2+1)&amp;"_"&amp;B429,scenarios!A:F,4,0)/100</f>
        <v>-3.2707E-2</v>
      </c>
      <c r="J429" s="37">
        <f t="shared" si="26"/>
        <v>3.3765579401240364E-7</v>
      </c>
      <c r="K429" s="8"/>
      <c r="L429" s="72">
        <f>LN(VLOOKUP((B429+12*$B$1)/12,YC!A:E,5,0)/VLOOKUP(B429/12,YC!A:E,5,0))</f>
        <v>-1.48324657956845E-2</v>
      </c>
      <c r="M429" s="66">
        <f>EXP(-((1-EXP(-alpha*$B$1))/alpha*Intermediates!F429-(1-EXP(-alpha*$B$1))/alpha*(1-EXP(-alpha*$B$1))/alpha*Intermediates!J429+L429)/$B$1)-1</f>
        <v>8.4659700543425975E-2</v>
      </c>
      <c r="N429" s="46">
        <f>EXP(-((1-EXP(-alpha*$B$1))/alpha*Intermediates!G429-(1-EXP(-alpha*$B$1))/alpha*(1-EXP(-alpha*$B$1))/alpha*Intermediates!J429+L429)/$B$1)-1</f>
        <v>-2.9720551249887261E-2</v>
      </c>
      <c r="O429" s="60">
        <f>VLOOKUP((A429+1)&amp;"_"&amp;B429,scenarios!A:Q,8,0)/100</f>
        <v>0</v>
      </c>
      <c r="P429" s="55">
        <f>VLOOKUP((A429+TT_Scen/2+1)&amp;"_"&amp;B429,scenarios!A:Q,8,0)/100</f>
        <v>0</v>
      </c>
      <c r="Q429" s="37">
        <f t="shared" si="27"/>
        <v>0.11438025179331324</v>
      </c>
    </row>
    <row r="430" spans="1:17" x14ac:dyDescent="0.25">
      <c r="A430" s="21">
        <f t="shared" si="24"/>
        <v>4</v>
      </c>
      <c r="B430" s="22">
        <v>421</v>
      </c>
      <c r="D430" s="66">
        <f>YC!F423</f>
        <v>0.26551987869999999</v>
      </c>
      <c r="E430" s="34">
        <f t="shared" si="25"/>
        <v>7.4162352000002318E-3</v>
      </c>
      <c r="F430" s="66">
        <f>E430+$B$2*$B$2/delta*Intermediates!J430-$B$2/delta*Intermediates!F430</f>
        <v>8.4010478269672978E-2</v>
      </c>
      <c r="G430" s="46">
        <f>E430+$B$2*$B$2/delta*Intermediates!J430-$B$2/delta*Intermediates!G430</f>
        <v>-3.3586316036751121E-2</v>
      </c>
      <c r="H430" s="60">
        <f>VLOOKUP((A430+1)&amp;"_"&amp;B430,scenarios!A:F,4,0)/100</f>
        <v>8.4010000000000001E-2</v>
      </c>
      <c r="I430" s="55">
        <f>VLOOKUP((A430+TT_Scen/2+1)&amp;"_"&amp;B430,scenarios!A:F,4,0)/100</f>
        <v>-3.3585999999999998E-2</v>
      </c>
      <c r="J430" s="37">
        <f t="shared" si="26"/>
        <v>7.943064240997777E-7</v>
      </c>
      <c r="K430" s="8"/>
      <c r="L430" s="72">
        <f>LN(VLOOKUP((B430+12*$B$1)/12,YC!A:E,5,0)/VLOOKUP(B430/12,YC!A:E,5,0))</f>
        <v>-1.4832465424027622E-2</v>
      </c>
      <c r="M430" s="66">
        <f>EXP(-((1-EXP(-alpha*$B$1))/alpha*Intermediates!F430-(1-EXP(-alpha*$B$1))/alpha*(1-EXP(-alpha*$B$1))/alpha*Intermediates!J430+L430)/$B$1)-1</f>
        <v>8.565921053017167E-2</v>
      </c>
      <c r="N430" s="46">
        <f>EXP(-((1-EXP(-alpha*$B$1))/alpha*Intermediates!G430-(1-EXP(-alpha*$B$1))/alpha*(1-EXP(-alpha*$B$1))/alpha*Intermediates!J430+L430)/$B$1)-1</f>
        <v>-3.0540892985150614E-2</v>
      </c>
      <c r="O430" s="60">
        <f>VLOOKUP((A430+1)&amp;"_"&amp;B430,scenarios!A:Q,8,0)/100</f>
        <v>0</v>
      </c>
      <c r="P430" s="55">
        <f>VLOOKUP((A430+TT_Scen/2+1)&amp;"_"&amp;B430,scenarios!A:Q,8,0)/100</f>
        <v>0</v>
      </c>
      <c r="Q430" s="37">
        <f t="shared" si="27"/>
        <v>0.11620010351532228</v>
      </c>
    </row>
    <row r="431" spans="1:17" x14ac:dyDescent="0.25">
      <c r="A431" s="21">
        <f t="shared" si="24"/>
        <v>4</v>
      </c>
      <c r="B431" s="22">
        <v>422</v>
      </c>
      <c r="D431" s="66">
        <f>YC!F424</f>
        <v>0.26613789830000001</v>
      </c>
      <c r="E431" s="34">
        <f t="shared" si="25"/>
        <v>7.4162351999995657E-3</v>
      </c>
      <c r="F431" s="66">
        <f>E431+$B$2*$B$2/delta*Intermediates!J431-$B$2/delta*Intermediates!F431</f>
        <v>8.1619092096354998E-2</v>
      </c>
      <c r="G431" s="46">
        <f>E431+$B$2*$B$2/delta*Intermediates!J431-$B$2/delta*Intermediates!G431</f>
        <v>-3.1117865774540458E-2</v>
      </c>
      <c r="H431" s="60">
        <f>VLOOKUP((A431+1)&amp;"_"&amp;B431,scenarios!A:F,4,0)/100</f>
        <v>8.1618999999999997E-2</v>
      </c>
      <c r="I431" s="55">
        <f>VLOOKUP((A431+TT_Scen/2+1)&amp;"_"&amp;B431,scenarios!A:F,4,0)/100</f>
        <v>-3.1118E-2</v>
      </c>
      <c r="J431" s="37">
        <f t="shared" si="26"/>
        <v>2.2632181454276812E-7</v>
      </c>
      <c r="K431" s="8"/>
      <c r="L431" s="72">
        <f>LN(VLOOKUP((B431+12*$B$1)/12,YC!A:E,5,0)/VLOOKUP(B431/12,YC!A:E,5,0))</f>
        <v>-1.4832465166021564E-2</v>
      </c>
      <c r="M431" s="66">
        <f>EXP(-((1-EXP(-alpha*$B$1))/alpha*Intermediates!F431-(1-EXP(-alpha*$B$1))/alpha*(1-EXP(-alpha*$B$1))/alpha*Intermediates!J431+L431)/$B$1)-1</f>
        <v>8.3163308290902016E-2</v>
      </c>
      <c r="N431" s="46">
        <f>EXP(-((1-EXP(-alpha*$B$1))/alpha*Intermediates!G431-(1-EXP(-alpha*$B$1))/alpha*(1-EXP(-alpha*$B$1))/alpha*Intermediates!J431+L431)/$B$1)-1</f>
        <v>-2.8234046401616752E-2</v>
      </c>
      <c r="O431" s="60">
        <f>VLOOKUP((A431+1)&amp;"_"&amp;B431,scenarios!A:Q,8,0)/100</f>
        <v>0</v>
      </c>
      <c r="P431" s="55">
        <f>VLOOKUP((A431+TT_Scen/2+1)&amp;"_"&amp;B431,scenarios!A:Q,8,0)/100</f>
        <v>0</v>
      </c>
      <c r="Q431" s="37">
        <f t="shared" si="27"/>
        <v>0.11139735469251877</v>
      </c>
    </row>
    <row r="432" spans="1:17" x14ac:dyDescent="0.25">
      <c r="A432" s="21">
        <f t="shared" si="24"/>
        <v>4</v>
      </c>
      <c r="B432" s="22">
        <v>423</v>
      </c>
      <c r="D432" s="66">
        <f>YC!F425</f>
        <v>0.26675591789999997</v>
      </c>
      <c r="E432" s="34">
        <f t="shared" si="25"/>
        <v>7.4162340000001326E-3</v>
      </c>
      <c r="F432" s="66">
        <f>E432+$B$2*$B$2/delta*Intermediates!J432-$B$2/delta*Intermediates!F432</f>
        <v>7.7105246857617785E-2</v>
      </c>
      <c r="G432" s="46">
        <f>E432+$B$2*$B$2/delta*Intermediates!J432-$B$2/delta*Intermediates!G432</f>
        <v>-2.6527132375077089E-2</v>
      </c>
      <c r="H432" s="60">
        <f>VLOOKUP((A432+1)&amp;"_"&amp;B432,scenarios!A:F,4,0)/100</f>
        <v>7.7104999999999993E-2</v>
      </c>
      <c r="I432" s="55">
        <f>VLOOKUP((A432+TT_Scen/2+1)&amp;"_"&amp;B432,scenarios!A:F,4,0)/100</f>
        <v>-2.6526999999999998E-2</v>
      </c>
      <c r="J432" s="37">
        <f t="shared" si="26"/>
        <v>3.7923269488246425E-7</v>
      </c>
      <c r="K432" s="8"/>
      <c r="L432" s="72">
        <f>LN(VLOOKUP((B432+12*$B$1)/12,YC!A:E,5,0)/VLOOKUP(B432/12,YC!A:E,5,0))</f>
        <v>-1.4832465025779645E-2</v>
      </c>
      <c r="M432" s="66">
        <f>EXP(-((1-EXP(-alpha*$B$1))/alpha*Intermediates!F432-(1-EXP(-alpha*$B$1))/alpha*(1-EXP(-alpha*$B$1))/alpha*Intermediates!J432+L432)/$B$1)-1</f>
        <v>7.8467384845085641E-2</v>
      </c>
      <c r="N432" s="46">
        <f>EXP(-((1-EXP(-alpha*$B$1))/alpha*Intermediates!G432-(1-EXP(-alpha*$B$1))/alpha*(1-EXP(-alpha*$B$1))/alpha*Intermediates!J432+L432)/$B$1)-1</f>
        <v>-2.3929624197608579E-2</v>
      </c>
      <c r="O432" s="60">
        <f>VLOOKUP((A432+1)&amp;"_"&amp;B432,scenarios!A:Q,8,0)/100</f>
        <v>0</v>
      </c>
      <c r="P432" s="55">
        <f>VLOOKUP((A432+TT_Scen/2+1)&amp;"_"&amp;B432,scenarios!A:Q,8,0)/100</f>
        <v>0</v>
      </c>
      <c r="Q432" s="37">
        <f t="shared" si="27"/>
        <v>0.10239700904269422</v>
      </c>
    </row>
    <row r="433" spans="1:17" x14ac:dyDescent="0.25">
      <c r="A433" s="21">
        <f t="shared" si="24"/>
        <v>4</v>
      </c>
      <c r="B433" s="22">
        <v>424</v>
      </c>
      <c r="D433" s="66">
        <f>YC!F426</f>
        <v>0.26737393739999998</v>
      </c>
      <c r="E433" s="34">
        <f t="shared" si="25"/>
        <v>7.4162328000000333E-3</v>
      </c>
      <c r="F433" s="66">
        <f>E433+$B$2*$B$2/delta*Intermediates!J433-$B$2/delta*Intermediates!F433</f>
        <v>7.8576025946757375E-2</v>
      </c>
      <c r="G433" s="46">
        <f>E433+$B$2*$B$2/delta*Intermediates!J433-$B$2/delta*Intermediates!G433</f>
        <v>-2.7921196805187679E-2</v>
      </c>
      <c r="H433" s="60">
        <f>VLOOKUP((A433+1)&amp;"_"&amp;B433,scenarios!A:F,4,0)/100</f>
        <v>7.8575999999999993E-2</v>
      </c>
      <c r="I433" s="55">
        <f>VLOOKUP((A433+TT_Scen/2+1)&amp;"_"&amp;B433,scenarios!A:F,4,0)/100</f>
        <v>-2.7921000000000001E-2</v>
      </c>
      <c r="J433" s="37">
        <f t="shared" si="26"/>
        <v>2.2275194505941287E-7</v>
      </c>
      <c r="K433" s="8"/>
      <c r="L433" s="72">
        <f>LN(VLOOKUP((B433+12*$B$1)/12,YC!A:E,5,0)/VLOOKUP(B433/12,YC!A:E,5,0))</f>
        <v>-1.483246487677236E-2</v>
      </c>
      <c r="M433" s="66">
        <f>EXP(-((1-EXP(-alpha*$B$1))/alpha*Intermediates!F433-(1-EXP(-alpha*$B$1))/alpha*(1-EXP(-alpha*$B$1))/alpha*Intermediates!J433+L433)/$B$1)-1</f>
        <v>7.9995880416501741E-2</v>
      </c>
      <c r="N433" s="46">
        <f>EXP(-((1-EXP(-alpha*$B$1))/alpha*Intermediates!G433-(1-EXP(-alpha*$B$1))/alpha*(1-EXP(-alpha*$B$1))/alpha*Intermediates!J433+L433)/$B$1)-1</f>
        <v>-2.5238198549174196E-2</v>
      </c>
      <c r="O433" s="60">
        <f>VLOOKUP((A433+1)&amp;"_"&amp;B433,scenarios!A:Q,8,0)/100</f>
        <v>0</v>
      </c>
      <c r="P433" s="55">
        <f>VLOOKUP((A433+TT_Scen/2+1)&amp;"_"&amp;B433,scenarios!A:Q,8,0)/100</f>
        <v>0</v>
      </c>
      <c r="Q433" s="37">
        <f t="shared" si="27"/>
        <v>0.10523407896567594</v>
      </c>
    </row>
    <row r="434" spans="1:17" x14ac:dyDescent="0.25">
      <c r="A434" s="21">
        <f t="shared" si="24"/>
        <v>4</v>
      </c>
      <c r="B434" s="22">
        <v>425</v>
      </c>
      <c r="D434" s="66">
        <f>YC!F427</f>
        <v>0.26799195679999999</v>
      </c>
      <c r="E434" s="34">
        <f t="shared" si="25"/>
        <v>7.416231599999934E-3</v>
      </c>
      <c r="F434" s="66">
        <f>E434+$B$2*$B$2/delta*Intermediates!J434-$B$2/delta*Intermediates!F434</f>
        <v>7.432552117863149E-2</v>
      </c>
      <c r="G434" s="46">
        <f>E434+$B$2*$B$2/delta*Intermediates!J434-$B$2/delta*Intermediates!G434</f>
        <v>-2.3594150849682503E-2</v>
      </c>
      <c r="H434" s="60">
        <f>VLOOKUP((A434+1)&amp;"_"&amp;B434,scenarios!A:F,4,0)/100</f>
        <v>7.4326000000000003E-2</v>
      </c>
      <c r="I434" s="55">
        <f>VLOOKUP((A434+TT_Scen/2+1)&amp;"_"&amp;B434,scenarios!A:F,4,0)/100</f>
        <v>-2.3594E-2</v>
      </c>
      <c r="J434" s="37">
        <f t="shared" si="26"/>
        <v>6.2967105101535692E-7</v>
      </c>
      <c r="K434" s="8"/>
      <c r="L434" s="72">
        <f>LN(VLOOKUP((B434+12*$B$1)/12,YC!A:E,5,0)/VLOOKUP(B434/12,YC!A:E,5,0))</f>
        <v>-1.4832464984358334E-2</v>
      </c>
      <c r="M434" s="66">
        <f>EXP(-((1-EXP(-alpha*$B$1))/alpha*Intermediates!F434-(1-EXP(-alpha*$B$1))/alpha*(1-EXP(-alpha*$B$1))/alpha*Intermediates!J434+L434)/$B$1)-1</f>
        <v>7.5586313983552644E-2</v>
      </c>
      <c r="N434" s="46">
        <f>EXP(-((1-EXP(-alpha*$B$1))/alpha*Intermediates!G434-(1-EXP(-alpha*$B$1))/alpha*(1-EXP(-alpha*$B$1))/alpha*Intermediates!J434+L434)/$B$1)-1</f>
        <v>-2.1169008176617266E-2</v>
      </c>
      <c r="O434" s="60">
        <f>VLOOKUP((A434+1)&amp;"_"&amp;B434,scenarios!A:Q,8,0)/100</f>
        <v>0</v>
      </c>
      <c r="P434" s="55">
        <f>VLOOKUP((A434+TT_Scen/2+1)&amp;"_"&amp;B434,scenarios!A:Q,8,0)/100</f>
        <v>0</v>
      </c>
      <c r="Q434" s="37">
        <f t="shared" si="27"/>
        <v>9.675532216016991E-2</v>
      </c>
    </row>
    <row r="435" spans="1:17" x14ac:dyDescent="0.25">
      <c r="A435" s="21">
        <f t="shared" si="24"/>
        <v>4</v>
      </c>
      <c r="B435" s="22">
        <v>426</v>
      </c>
      <c r="D435" s="66">
        <f>YC!F428</f>
        <v>0.26860997609999998</v>
      </c>
      <c r="E435" s="34">
        <f t="shared" si="25"/>
        <v>7.416231599999934E-3</v>
      </c>
      <c r="F435" s="66">
        <f>E435+$B$2*$B$2/delta*Intermediates!J435-$B$2/delta*Intermediates!F435</f>
        <v>7.3342274608004507E-2</v>
      </c>
      <c r="G435" s="46">
        <f>E435+$B$2*$B$2/delta*Intermediates!J435-$B$2/delta*Intermediates!G435</f>
        <v>-2.2534534129742934E-2</v>
      </c>
      <c r="H435" s="60">
        <f>VLOOKUP((A435+1)&amp;"_"&amp;B435,scenarios!A:F,4,0)/100</f>
        <v>7.3342000000000004E-2</v>
      </c>
      <c r="I435" s="55">
        <f>VLOOKUP((A435+TT_Scen/2+1)&amp;"_"&amp;B435,scenarios!A:F,4,0)/100</f>
        <v>-2.2534999999999999E-2</v>
      </c>
      <c r="J435" s="37">
        <f t="shared" si="26"/>
        <v>7.4047826156831142E-7</v>
      </c>
      <c r="K435" s="8"/>
      <c r="L435" s="72">
        <f>LN(VLOOKUP((B435+12*$B$1)/12,YC!A:E,5,0)/VLOOKUP(B435/12,YC!A:E,5,0))</f>
        <v>-1.4832464958524791E-2</v>
      </c>
      <c r="M435" s="66">
        <f>EXP(-((1-EXP(-alpha*$B$1))/alpha*Intermediates!F435-(1-EXP(-alpha*$B$1))/alpha*(1-EXP(-alpha*$B$1))/alpha*Intermediates!J435+L435)/$B$1)-1</f>
        <v>7.4569194827283525E-2</v>
      </c>
      <c r="N435" s="46">
        <f>EXP(-((1-EXP(-alpha*$B$1))/alpha*Intermediates!G435-(1-EXP(-alpha*$B$1))/alpha*(1-EXP(-alpha*$B$1))/alpha*Intermediates!J435+L435)/$B$1)-1</f>
        <v>-2.0169630796812221E-2</v>
      </c>
      <c r="O435" s="60">
        <f>VLOOKUP((A435+1)&amp;"_"&amp;B435,scenarios!A:Q,8,0)/100</f>
        <v>0</v>
      </c>
      <c r="P435" s="55">
        <f>VLOOKUP((A435+TT_Scen/2+1)&amp;"_"&amp;B435,scenarios!A:Q,8,0)/100</f>
        <v>0</v>
      </c>
      <c r="Q435" s="37">
        <f t="shared" si="27"/>
        <v>9.4738825624095746E-2</v>
      </c>
    </row>
    <row r="436" spans="1:17" x14ac:dyDescent="0.25">
      <c r="A436" s="21">
        <f t="shared" si="24"/>
        <v>4</v>
      </c>
      <c r="B436" s="22">
        <v>427</v>
      </c>
      <c r="D436" s="66">
        <f>YC!F429</f>
        <v>0.26922799539999998</v>
      </c>
      <c r="E436" s="34">
        <f t="shared" si="25"/>
        <v>7.4162316000006001E-3</v>
      </c>
      <c r="F436" s="66">
        <f>E436+$B$2*$B$2/delta*Intermediates!J436-$B$2/delta*Intermediates!F436</f>
        <v>7.689648343652486E-2</v>
      </c>
      <c r="G436" s="46">
        <f>E436+$B$2*$B$2/delta*Intermediates!J436-$B$2/delta*Intermediates!G436</f>
        <v>-2.6012546209932593E-2</v>
      </c>
      <c r="H436" s="60">
        <f>VLOOKUP((A436+1)&amp;"_"&amp;B436,scenarios!A:F,4,0)/100</f>
        <v>7.6896000000000006E-2</v>
      </c>
      <c r="I436" s="55">
        <f>VLOOKUP((A436+TT_Scen/2+1)&amp;"_"&amp;B436,scenarios!A:F,4,0)/100</f>
        <v>-2.6013000000000001E-2</v>
      </c>
      <c r="J436" s="37">
        <f t="shared" si="26"/>
        <v>9.3722659226178062E-7</v>
      </c>
      <c r="K436" s="8"/>
      <c r="L436" s="72">
        <f>LN(VLOOKUP((B436+12*$B$1)/12,YC!A:E,5,0)/VLOOKUP(B436/12,YC!A:E,5,0))</f>
        <v>-1.4832465066682735E-2</v>
      </c>
      <c r="M436" s="66">
        <f>EXP(-((1-EXP(-alpha*$B$1))/alpha*Intermediates!F436-(1-EXP(-alpha*$B$1))/alpha*(1-EXP(-alpha*$B$1))/alpha*Intermediates!J436+L436)/$B$1)-1</f>
        <v>7.8252542147250415E-2</v>
      </c>
      <c r="N436" s="46">
        <f>EXP(-((1-EXP(-alpha*$B$1))/alpha*Intermediates!G436-(1-EXP(-alpha*$B$1))/alpha*(1-EXP(-alpha*$B$1))/alpha*Intermediates!J436+L436)/$B$1)-1</f>
        <v>-2.344429871857634E-2</v>
      </c>
      <c r="O436" s="60">
        <f>VLOOKUP((A436+1)&amp;"_"&amp;B436,scenarios!A:Q,8,0)/100</f>
        <v>0</v>
      </c>
      <c r="P436" s="55">
        <f>VLOOKUP((A436+TT_Scen/2+1)&amp;"_"&amp;B436,scenarios!A:Q,8,0)/100</f>
        <v>0</v>
      </c>
      <c r="Q436" s="37">
        <f t="shared" si="27"/>
        <v>0.10169684086582675</v>
      </c>
    </row>
    <row r="437" spans="1:17" x14ac:dyDescent="0.25">
      <c r="A437" s="21">
        <f t="shared" si="24"/>
        <v>4</v>
      </c>
      <c r="B437" s="22">
        <v>428</v>
      </c>
      <c r="D437" s="66">
        <f>YC!F430</f>
        <v>0.26984601470000003</v>
      </c>
      <c r="E437" s="34">
        <f t="shared" si="25"/>
        <v>7.416231599999934E-3</v>
      </c>
      <c r="F437" s="66">
        <f>E437+$B$2*$B$2/delta*Intermediates!J437-$B$2/delta*Intermediates!F437</f>
        <v>8.0098951330604878E-2</v>
      </c>
      <c r="G437" s="46">
        <f>E437+$B$2*$B$2/delta*Intermediates!J437-$B$2/delta*Intermediates!G437</f>
        <v>-2.9138990716119001E-2</v>
      </c>
      <c r="H437" s="60">
        <f>VLOOKUP((A437+1)&amp;"_"&amp;B437,scenarios!A:F,4,0)/100</f>
        <v>8.0099000000000004E-2</v>
      </c>
      <c r="I437" s="55">
        <f>VLOOKUP((A437+TT_Scen/2+1)&amp;"_"&amp;B437,scenarios!A:F,4,0)/100</f>
        <v>-2.9138999999999998E-2</v>
      </c>
      <c r="J437" s="37">
        <f t="shared" si="26"/>
        <v>5.7953276122457709E-8</v>
      </c>
      <c r="K437" s="8"/>
      <c r="L437" s="72">
        <f>LN(VLOOKUP((B437+12*$B$1)/12,YC!A:E,5,0)/VLOOKUP(B437/12,YC!A:E,5,0))</f>
        <v>-1.4832465178104607E-2</v>
      </c>
      <c r="M437" s="66">
        <f>EXP(-((1-EXP(-alpha*$B$1))/alpha*Intermediates!F437-(1-EXP(-alpha*$B$1))/alpha*(1-EXP(-alpha*$B$1))/alpha*Intermediates!J437+L437)/$B$1)-1</f>
        <v>8.1582223161788869E-2</v>
      </c>
      <c r="N437" s="46">
        <f>EXP(-((1-EXP(-alpha*$B$1))/alpha*Intermediates!G437-(1-EXP(-alpha*$B$1))/alpha*(1-EXP(-alpha*$B$1))/alpha*Intermediates!J437+L437)/$B$1)-1</f>
        <v>-2.6378572502191666E-2</v>
      </c>
      <c r="O437" s="60">
        <f>VLOOKUP((A437+1)&amp;"_"&amp;B437,scenarios!A:Q,8,0)/100</f>
        <v>0</v>
      </c>
      <c r="P437" s="55">
        <f>VLOOKUP((A437+TT_Scen/2+1)&amp;"_"&amp;B437,scenarios!A:Q,8,0)/100</f>
        <v>0</v>
      </c>
      <c r="Q437" s="37">
        <f t="shared" si="27"/>
        <v>0.10796079566398054</v>
      </c>
    </row>
    <row r="438" spans="1:17" x14ac:dyDescent="0.25">
      <c r="A438" s="21">
        <f t="shared" si="24"/>
        <v>4</v>
      </c>
      <c r="B438" s="22">
        <v>429</v>
      </c>
      <c r="D438" s="66">
        <f>YC!F431</f>
        <v>0.27046403400000002</v>
      </c>
      <c r="E438" s="34">
        <f t="shared" si="25"/>
        <v>7.4162303999998347E-3</v>
      </c>
      <c r="F438" s="66">
        <f>E438+$B$2*$B$2/delta*Intermediates!J438-$B$2/delta*Intermediates!F438</f>
        <v>7.9318873793548822E-2</v>
      </c>
      <c r="G438" s="46">
        <f>E438+$B$2*$B$2/delta*Intermediates!J438-$B$2/delta*Intermediates!G438</f>
        <v>-2.8283065507624022E-2</v>
      </c>
      <c r="H438" s="60">
        <f>VLOOKUP((A438+1)&amp;"_"&amp;B438,scenarios!A:F,4,0)/100</f>
        <v>7.9319000000000001E-2</v>
      </c>
      <c r="I438" s="55">
        <f>VLOOKUP((A438+TT_Scen/2+1)&amp;"_"&amp;B438,scenarios!A:F,4,0)/100</f>
        <v>-2.8282999999999999E-2</v>
      </c>
      <c r="J438" s="37">
        <f t="shared" si="26"/>
        <v>1.9171407520182648E-7</v>
      </c>
      <c r="K438" s="8"/>
      <c r="L438" s="72">
        <f>LN(VLOOKUP((B438+12*$B$1)/12,YC!A:E,5,0)/VLOOKUP(B438/12,YC!A:E,5,0))</f>
        <v>-1.4832465298671129E-2</v>
      </c>
      <c r="M438" s="66">
        <f>EXP(-((1-EXP(-alpha*$B$1))/alpha*Intermediates!F438-(1-EXP(-alpha*$B$1))/alpha*(1-EXP(-alpha*$B$1))/alpha*Intermediates!J438+L438)/$B$1)-1</f>
        <v>8.0770782947781505E-2</v>
      </c>
      <c r="N438" s="46">
        <f>EXP(-((1-EXP(-alpha*$B$1))/alpha*Intermediates!G438-(1-EXP(-alpha*$B$1))/alpha*(1-EXP(-alpha*$B$1))/alpha*Intermediates!J438+L438)/$B$1)-1</f>
        <v>-2.5575608244923664E-2</v>
      </c>
      <c r="O438" s="60">
        <f>VLOOKUP((A438+1)&amp;"_"&amp;B438,scenarios!A:Q,8,0)/100</f>
        <v>0</v>
      </c>
      <c r="P438" s="55">
        <f>VLOOKUP((A438+TT_Scen/2+1)&amp;"_"&amp;B438,scenarios!A:Q,8,0)/100</f>
        <v>0</v>
      </c>
      <c r="Q438" s="37">
        <f t="shared" si="27"/>
        <v>0.10634639119270517</v>
      </c>
    </row>
    <row r="439" spans="1:17" x14ac:dyDescent="0.25">
      <c r="A439" s="21">
        <f t="shared" si="24"/>
        <v>4</v>
      </c>
      <c r="B439" s="22">
        <v>430</v>
      </c>
      <c r="D439" s="66">
        <f>YC!F432</f>
        <v>0.27108205320000001</v>
      </c>
      <c r="E439" s="34">
        <f t="shared" si="25"/>
        <v>7.416231599999934E-3</v>
      </c>
      <c r="F439" s="66">
        <f>E439+$B$2*$B$2/delta*Intermediates!J439-$B$2/delta*Intermediates!F439</f>
        <v>8.0230933629669154E-2</v>
      </c>
      <c r="G439" s="46">
        <f>E439+$B$2*$B$2/delta*Intermediates!J439-$B$2/delta*Intermediates!G439</f>
        <v>-2.9119446141387589E-2</v>
      </c>
      <c r="H439" s="60">
        <f>VLOOKUP((A439+1)&amp;"_"&amp;B439,scenarios!A:F,4,0)/100</f>
        <v>8.0230999999999997E-2</v>
      </c>
      <c r="I439" s="55">
        <f>VLOOKUP((A439+TT_Scen/2+1)&amp;"_"&amp;B439,scenarios!A:F,4,0)/100</f>
        <v>-2.9119000000000003E-2</v>
      </c>
      <c r="J439" s="37">
        <f t="shared" si="26"/>
        <v>5.1251171842917054E-7</v>
      </c>
      <c r="K439" s="8"/>
      <c r="L439" s="72">
        <f>LN(VLOOKUP((B439+12*$B$1)/12,YC!A:E,5,0)/VLOOKUP(B439/12,YC!A:E,5,0))</f>
        <v>-1.4832465432318713E-2</v>
      </c>
      <c r="M439" s="66">
        <f>EXP(-((1-EXP(-alpha*$B$1))/alpha*Intermediates!F439-(1-EXP(-alpha*$B$1))/alpha*(1-EXP(-alpha*$B$1))/alpha*Intermediates!J439+L439)/$B$1)-1</f>
        <v>8.1720562132393315E-2</v>
      </c>
      <c r="N439" s="46">
        <f>EXP(-((1-EXP(-alpha*$B$1))/alpha*Intermediates!G439-(1-EXP(-alpha*$B$1))/alpha*(1-EXP(-alpha*$B$1))/alpha*Intermediates!J439+L439)/$B$1)-1</f>
        <v>-2.635943277309305E-2</v>
      </c>
      <c r="O439" s="60">
        <f>VLOOKUP((A439+1)&amp;"_"&amp;B439,scenarios!A:Q,8,0)/100</f>
        <v>0</v>
      </c>
      <c r="P439" s="55">
        <f>VLOOKUP((A439+TT_Scen/2+1)&amp;"_"&amp;B439,scenarios!A:Q,8,0)/100</f>
        <v>0</v>
      </c>
      <c r="Q439" s="37">
        <f t="shared" si="27"/>
        <v>0.10807999490548637</v>
      </c>
    </row>
    <row r="440" spans="1:17" x14ac:dyDescent="0.25">
      <c r="A440" s="21">
        <f t="shared" si="24"/>
        <v>4</v>
      </c>
      <c r="B440" s="22">
        <v>431</v>
      </c>
      <c r="D440" s="66">
        <f>YC!F433</f>
        <v>0.2717000725</v>
      </c>
      <c r="E440" s="34">
        <f t="shared" si="25"/>
        <v>7.416231599999934E-3</v>
      </c>
      <c r="F440" s="66">
        <f>E440+$B$2*$B$2/delta*Intermediates!J440-$B$2/delta*Intermediates!F440</f>
        <v>7.8518436499913441E-2</v>
      </c>
      <c r="G440" s="46">
        <f>E440+$B$2*$B$2/delta*Intermediates!J440-$B$2/delta*Intermediates!G440</f>
        <v>-2.7331445427624741E-2</v>
      </c>
      <c r="H440" s="60">
        <f>VLOOKUP((A440+1)&amp;"_"&amp;B440,scenarios!A:F,4,0)/100</f>
        <v>7.8518000000000004E-2</v>
      </c>
      <c r="I440" s="55">
        <f>VLOOKUP((A440+TT_Scen/2+1)&amp;"_"&amp;B440,scenarios!A:F,4,0)/100</f>
        <v>-2.7330999999999998E-2</v>
      </c>
      <c r="J440" s="37">
        <f t="shared" si="26"/>
        <v>8.8192753817939451E-7</v>
      </c>
      <c r="K440" s="8"/>
      <c r="L440" s="72">
        <f>LN(VLOOKUP((B440+12*$B$1)/12,YC!A:E,5,0)/VLOOKUP(B440/12,YC!A:E,5,0))</f>
        <v>-1.4832465581032126E-2</v>
      </c>
      <c r="M440" s="66">
        <f>EXP(-((1-EXP(-alpha*$B$1))/alpha*Intermediates!F440-(1-EXP(-alpha*$B$1))/alpha*(1-EXP(-alpha*$B$1))/alpha*Intermediates!J440+L440)/$B$1)-1</f>
        <v>7.9939230708962583E-2</v>
      </c>
      <c r="N440" s="46">
        <f>EXP(-((1-EXP(-alpha*$B$1))/alpha*Intermediates!G440-(1-EXP(-alpha*$B$1))/alpha*(1-EXP(-alpha*$B$1))/alpha*Intermediates!J440+L440)/$B$1)-1</f>
        <v>-2.4681736843785052E-2</v>
      </c>
      <c r="O440" s="60">
        <f>VLOOKUP((A440+1)&amp;"_"&amp;B440,scenarios!A:Q,8,0)/100</f>
        <v>0</v>
      </c>
      <c r="P440" s="55">
        <f>VLOOKUP((A440+TT_Scen/2+1)&amp;"_"&amp;B440,scenarios!A:Q,8,0)/100</f>
        <v>0</v>
      </c>
      <c r="Q440" s="37">
        <f t="shared" si="27"/>
        <v>0.10462096755274763</v>
      </c>
    </row>
    <row r="441" spans="1:17" x14ac:dyDescent="0.25">
      <c r="A441" s="21">
        <f t="shared" si="24"/>
        <v>4</v>
      </c>
      <c r="B441" s="22">
        <v>432</v>
      </c>
      <c r="D441" s="66">
        <f>YC!F434</f>
        <v>0.2723180918</v>
      </c>
      <c r="E441" s="34">
        <f t="shared" si="25"/>
        <v>7.416231599999934E-3</v>
      </c>
      <c r="F441" s="66">
        <f>E441+$B$2*$B$2/delta*Intermediates!J441-$B$2/delta*Intermediates!F441</f>
        <v>7.4555587585759864E-2</v>
      </c>
      <c r="G441" s="46">
        <f>E441+$B$2*$B$2/delta*Intermediates!J441-$B$2/delta*Intermediates!G441</f>
        <v>-2.329326609375499E-2</v>
      </c>
      <c r="H441" s="60">
        <f>VLOOKUP((A441+1)&amp;"_"&amp;B441,scenarios!A:F,4,0)/100</f>
        <v>7.4555999999999997E-2</v>
      </c>
      <c r="I441" s="55">
        <f>VLOOKUP((A441+TT_Scen/2+1)&amp;"_"&amp;B441,scenarios!A:F,4,0)/100</f>
        <v>-2.3292999999999998E-2</v>
      </c>
      <c r="J441" s="37">
        <f t="shared" si="26"/>
        <v>6.7850799512561566E-7</v>
      </c>
      <c r="K441" s="8"/>
      <c r="L441" s="72">
        <f>LN(VLOOKUP((B441+12*$B$1)/12,YC!A:E,5,0)/VLOOKUP(B441/12,YC!A:E,5,0))</f>
        <v>-1.4832465617462782E-2</v>
      </c>
      <c r="M441" s="66">
        <f>EXP(-((1-EXP(-alpha*$B$1))/alpha*Intermediates!F441-(1-EXP(-alpha*$B$1))/alpha*(1-EXP(-alpha*$B$1))/alpha*Intermediates!J441+L441)/$B$1)-1</f>
        <v>7.5827740727185011E-2</v>
      </c>
      <c r="N441" s="46">
        <f>EXP(-((1-EXP(-alpha*$B$1))/alpha*Intermediates!G441-(1-EXP(-alpha*$B$1))/alpha*(1-EXP(-alpha*$B$1))/alpha*Intermediates!J441+L441)/$B$1)-1</f>
        <v>-2.0882551931687643E-2</v>
      </c>
      <c r="O441" s="60">
        <f>VLOOKUP((A441+1)&amp;"_"&amp;B441,scenarios!A:Q,8,0)/100</f>
        <v>0</v>
      </c>
      <c r="P441" s="55">
        <f>VLOOKUP((A441+TT_Scen/2+1)&amp;"_"&amp;B441,scenarios!A:Q,8,0)/100</f>
        <v>0</v>
      </c>
      <c r="Q441" s="37">
        <f t="shared" si="27"/>
        <v>9.6710292658872654E-2</v>
      </c>
    </row>
    <row r="442" spans="1:17" x14ac:dyDescent="0.25">
      <c r="A442" s="21">
        <f t="shared" si="24"/>
        <v>4</v>
      </c>
      <c r="B442" s="22">
        <v>433</v>
      </c>
      <c r="D442" s="66">
        <f>YC!F435</f>
        <v>0.27293611109999999</v>
      </c>
      <c r="E442" s="34">
        <f t="shared" si="25"/>
        <v>7.416231599999934E-3</v>
      </c>
      <c r="F442" s="66">
        <f>E442+$B$2*$B$2/delta*Intermediates!J442-$B$2/delta*Intermediates!F442</f>
        <v>7.3280413551524676E-2</v>
      </c>
      <c r="G442" s="46">
        <f>E442+$B$2*$B$2/delta*Intermediates!J442-$B$2/delta*Intermediates!G442</f>
        <v>-2.1942934746745163E-2</v>
      </c>
      <c r="H442" s="60">
        <f>VLOOKUP((A442+1)&amp;"_"&amp;B442,scenarios!A:F,4,0)/100</f>
        <v>7.3279999999999998E-2</v>
      </c>
      <c r="I442" s="55">
        <f>VLOOKUP((A442+TT_Scen/2+1)&amp;"_"&amp;B442,scenarios!A:F,4,0)/100</f>
        <v>-2.1943000000000001E-2</v>
      </c>
      <c r="J442" s="37">
        <f t="shared" si="26"/>
        <v>4.788047795155348E-7</v>
      </c>
      <c r="K442" s="8"/>
      <c r="L442" s="72">
        <f>LN(VLOOKUP((B442+12*$B$1)/12,YC!A:E,5,0)/VLOOKUP(B442/12,YC!A:E,5,0))</f>
        <v>-1.4832465808091952E-2</v>
      </c>
      <c r="M442" s="66">
        <f>EXP(-((1-EXP(-alpha*$B$1))/alpha*Intermediates!F442-(1-EXP(-alpha*$B$1))/alpha*(1-EXP(-alpha*$B$1))/alpha*Intermediates!J442+L442)/$B$1)-1</f>
        <v>7.4508367719185786E-2</v>
      </c>
      <c r="N442" s="46">
        <f>EXP(-((1-EXP(-alpha*$B$1))/alpha*Intermediates!G442-(1-EXP(-alpha*$B$1))/alpha*(1-EXP(-alpha*$B$1))/alpha*Intermediates!J442+L442)/$B$1)-1</f>
        <v>-1.960857128773108E-2</v>
      </c>
      <c r="O442" s="60">
        <f>VLOOKUP((A442+1)&amp;"_"&amp;B442,scenarios!A:Q,8,0)/100</f>
        <v>0</v>
      </c>
      <c r="P442" s="55">
        <f>VLOOKUP((A442+TT_Scen/2+1)&amp;"_"&amp;B442,scenarios!A:Q,8,0)/100</f>
        <v>0</v>
      </c>
      <c r="Q442" s="37">
        <f t="shared" si="27"/>
        <v>9.4116939006916867E-2</v>
      </c>
    </row>
    <row r="443" spans="1:17" x14ac:dyDescent="0.25">
      <c r="A443" s="21">
        <f t="shared" si="24"/>
        <v>4</v>
      </c>
      <c r="B443" s="22">
        <v>434</v>
      </c>
      <c r="D443" s="66">
        <f>YC!F436</f>
        <v>0.27355413039999998</v>
      </c>
      <c r="E443" s="34">
        <f t="shared" si="25"/>
        <v>7.4162328000000333E-3</v>
      </c>
      <c r="F443" s="66">
        <f>E443+$B$2*$B$2/delta*Intermediates!J443-$B$2/delta*Intermediates!F443</f>
        <v>6.9430419341068292E-2</v>
      </c>
      <c r="G443" s="46">
        <f>E443+$B$2*$B$2/delta*Intermediates!J443-$B$2/delta*Intermediates!G443</f>
        <v>-1.8017953869849015E-2</v>
      </c>
      <c r="H443" s="60">
        <f>VLOOKUP((A443+1)&amp;"_"&amp;B443,scenarios!A:F,4,0)/100</f>
        <v>6.9429999999999992E-2</v>
      </c>
      <c r="I443" s="55">
        <f>VLOOKUP((A443+TT_Scen/2+1)&amp;"_"&amp;B443,scenarios!A:F,4,0)/100</f>
        <v>-1.8017999999999999E-2</v>
      </c>
      <c r="J443" s="37">
        <f t="shared" si="26"/>
        <v>4.6547121928391944E-7</v>
      </c>
      <c r="K443" s="8"/>
      <c r="L443" s="72">
        <f>LN(VLOOKUP((B443+12*$B$1)/12,YC!A:E,5,0)/VLOOKUP(B443/12,YC!A:E,5,0))</f>
        <v>-1.4832465894208868E-2</v>
      </c>
      <c r="M443" s="66">
        <f>EXP(-((1-EXP(-alpha*$B$1))/alpha*Intermediates!F443-(1-EXP(-alpha*$B$1))/alpha*(1-EXP(-alpha*$B$1))/alpha*Intermediates!J443+L443)/$B$1)-1</f>
        <v>7.053384257955253E-2</v>
      </c>
      <c r="N443" s="46">
        <f>EXP(-((1-EXP(-alpha*$B$1))/alpha*Intermediates!G443-(1-EXP(-alpha*$B$1))/alpha*(1-EXP(-alpha*$B$1))/alpha*Intermediates!J443+L443)/$B$1)-1</f>
        <v>-1.5896875106993336E-2</v>
      </c>
      <c r="O443" s="60">
        <f>VLOOKUP((A443+1)&amp;"_"&amp;B443,scenarios!A:Q,8,0)/100</f>
        <v>0</v>
      </c>
      <c r="P443" s="55">
        <f>VLOOKUP((A443+TT_Scen/2+1)&amp;"_"&amp;B443,scenarios!A:Q,8,0)/100</f>
        <v>0</v>
      </c>
      <c r="Q443" s="37">
        <f t="shared" si="27"/>
        <v>8.6430717686545866E-2</v>
      </c>
    </row>
    <row r="444" spans="1:17" x14ac:dyDescent="0.25">
      <c r="A444" s="21">
        <f t="shared" si="24"/>
        <v>4</v>
      </c>
      <c r="B444" s="22">
        <v>435</v>
      </c>
      <c r="D444" s="66">
        <f>YC!F437</f>
        <v>0.27417214979999999</v>
      </c>
      <c r="E444" s="34">
        <f t="shared" si="25"/>
        <v>7.4162328000000333E-3</v>
      </c>
      <c r="F444" s="66">
        <f>E444+$B$2*$B$2/delta*Intermediates!J444-$B$2/delta*Intermediates!F444</f>
        <v>7.3129864551731941E-2</v>
      </c>
      <c r="G444" s="46">
        <f>E444+$B$2*$B$2/delta*Intermediates!J444-$B$2/delta*Intermediates!G444</f>
        <v>-2.1642587796578402E-2</v>
      </c>
      <c r="H444" s="60">
        <f>VLOOKUP((A444+1)&amp;"_"&amp;B444,scenarios!A:F,4,0)/100</f>
        <v>7.3130000000000001E-2</v>
      </c>
      <c r="I444" s="55">
        <f>VLOOKUP((A444+TT_Scen/2+1)&amp;"_"&amp;B444,scenarios!A:F,4,0)/100</f>
        <v>-2.1642999999999999E-2</v>
      </c>
      <c r="J444" s="37">
        <f t="shared" si="26"/>
        <v>5.4765168965714706E-7</v>
      </c>
      <c r="K444" s="8"/>
      <c r="L444" s="72">
        <f>LN(VLOOKUP((B444+12*$B$1)/12,YC!A:E,5,0)/VLOOKUP(B444/12,YC!A:E,5,0))</f>
        <v>-1.4832465877585221E-2</v>
      </c>
      <c r="M444" s="66">
        <f>EXP(-((1-EXP(-alpha*$B$1))/alpha*Intermediates!F444-(1-EXP(-alpha*$B$1))/alpha*(1-EXP(-alpha*$B$1))/alpha*Intermediates!J444+L444)/$B$1)-1</f>
        <v>7.4353530298485904E-2</v>
      </c>
      <c r="N444" s="46">
        <f>EXP(-((1-EXP(-alpha*$B$1))/alpha*Intermediates!G444-(1-EXP(-alpha*$B$1))/alpha*(1-EXP(-alpha*$B$1))/alpha*Intermediates!J444+L444)/$B$1)-1</f>
        <v>-1.9324272319309554E-2</v>
      </c>
      <c r="O444" s="60">
        <f>VLOOKUP((A444+1)&amp;"_"&amp;B444,scenarios!A:Q,8,0)/100</f>
        <v>0</v>
      </c>
      <c r="P444" s="55">
        <f>VLOOKUP((A444+TT_Scen/2+1)&amp;"_"&amp;B444,scenarios!A:Q,8,0)/100</f>
        <v>0</v>
      </c>
      <c r="Q444" s="37">
        <f t="shared" si="27"/>
        <v>9.3677802617795458E-2</v>
      </c>
    </row>
    <row r="445" spans="1:17" x14ac:dyDescent="0.25">
      <c r="A445" s="21">
        <f t="shared" si="24"/>
        <v>4</v>
      </c>
      <c r="B445" s="22">
        <v>436</v>
      </c>
      <c r="D445" s="66">
        <f>YC!F438</f>
        <v>0.27479016919999999</v>
      </c>
      <c r="E445" s="34">
        <f t="shared" si="25"/>
        <v>7.4162328000000333E-3</v>
      </c>
      <c r="F445" s="66">
        <f>E445+$B$2*$B$2/delta*Intermediates!J445-$B$2/delta*Intermediates!F445</f>
        <v>7.2188523452662232E-2</v>
      </c>
      <c r="G445" s="46">
        <f>E445+$B$2*$B$2/delta*Intermediates!J445-$B$2/delta*Intermediates!G445</f>
        <v>-2.0626608329060301E-2</v>
      </c>
      <c r="H445" s="60">
        <f>VLOOKUP((A445+1)&amp;"_"&amp;B445,scenarios!A:F,4,0)/100</f>
        <v>7.2189000000000003E-2</v>
      </c>
      <c r="I445" s="55">
        <f>VLOOKUP((A445+TT_Scen/2+1)&amp;"_"&amp;B445,scenarios!A:F,4,0)/100</f>
        <v>-2.0627E-2</v>
      </c>
      <c r="J445" s="37">
        <f t="shared" si="26"/>
        <v>8.6821827747010638E-7</v>
      </c>
      <c r="K445" s="8"/>
      <c r="L445" s="72">
        <f>LN(VLOOKUP((B445+12*$B$1)/12,YC!A:E,5,0)/VLOOKUP(B445/12,YC!A:E,5,0))</f>
        <v>-1.4832465893589233E-2</v>
      </c>
      <c r="M445" s="66">
        <f>EXP(-((1-EXP(-alpha*$B$1))/alpha*Intermediates!F445-(1-EXP(-alpha*$B$1))/alpha*(1-EXP(-alpha*$B$1))/alpha*Intermediates!J445+L445)/$B$1)-1</f>
        <v>7.3380846613483319E-2</v>
      </c>
      <c r="N445" s="46">
        <f>EXP(-((1-EXP(-alpha*$B$1))/alpha*Intermediates!G445-(1-EXP(-alpha*$B$1))/alpha*(1-EXP(-alpha*$B$1))/alpha*Intermediates!J445+L445)/$B$1)-1</f>
        <v>-1.8364275548697795E-2</v>
      </c>
      <c r="O445" s="60">
        <f>VLOOKUP((A445+1)&amp;"_"&amp;B445,scenarios!A:Q,8,0)/100</f>
        <v>0</v>
      </c>
      <c r="P445" s="55">
        <f>VLOOKUP((A445+TT_Scen/2+1)&amp;"_"&amp;B445,scenarios!A:Q,8,0)/100</f>
        <v>0</v>
      </c>
      <c r="Q445" s="37">
        <f t="shared" si="27"/>
        <v>9.1745122162181114E-2</v>
      </c>
    </row>
    <row r="446" spans="1:17" x14ac:dyDescent="0.25">
      <c r="A446" s="21">
        <f t="shared" si="24"/>
        <v>4</v>
      </c>
      <c r="B446" s="22">
        <v>437</v>
      </c>
      <c r="D446" s="66">
        <f>YC!F439</f>
        <v>0.27540818859999999</v>
      </c>
      <c r="E446" s="34">
        <f t="shared" si="25"/>
        <v>7.4162328000000333E-3</v>
      </c>
      <c r="F446" s="66">
        <f>E446+$B$2*$B$2/delta*Intermediates!J446-$B$2/delta*Intermediates!F446</f>
        <v>6.7331633989900511E-2</v>
      </c>
      <c r="G446" s="46">
        <f>E446+$B$2*$B$2/delta*Intermediates!J446-$B$2/delta*Intermediates!G446</f>
        <v>-1.5695253343159958E-2</v>
      </c>
      <c r="H446" s="60">
        <f>VLOOKUP((A446+1)&amp;"_"&amp;B446,scenarios!A:F,4,0)/100</f>
        <v>6.7332000000000003E-2</v>
      </c>
      <c r="I446" s="55">
        <f>VLOOKUP((A446+TT_Scen/2+1)&amp;"_"&amp;B446,scenarios!A:F,4,0)/100</f>
        <v>-1.5695000000000001E-2</v>
      </c>
      <c r="J446" s="37">
        <f t="shared" si="26"/>
        <v>6.1935325944978414E-7</v>
      </c>
      <c r="K446" s="8"/>
      <c r="L446" s="72">
        <f>LN(VLOOKUP((B446+12*$B$1)/12,YC!A:E,5,0)/VLOOKUP(B446/12,YC!A:E,5,0))</f>
        <v>-1.483246594818592E-2</v>
      </c>
      <c r="M446" s="66">
        <f>EXP(-((1-EXP(-alpha*$B$1))/alpha*Intermediates!F446-(1-EXP(-alpha*$B$1))/alpha*(1-EXP(-alpha*$B$1))/alpha*Intermediates!J446+L446)/$B$1)-1</f>
        <v>6.8374422225968345E-2</v>
      </c>
      <c r="N446" s="46">
        <f>EXP(-((1-EXP(-alpha*$B$1))/alpha*Intermediates!G446-(1-EXP(-alpha*$B$1))/alpha*(1-EXP(-alpha*$B$1))/alpha*Intermediates!J446+L446)/$B$1)-1</f>
        <v>-1.3692819166915338E-2</v>
      </c>
      <c r="O446" s="60">
        <f>VLOOKUP((A446+1)&amp;"_"&amp;B446,scenarios!A:Q,8,0)/100</f>
        <v>0</v>
      </c>
      <c r="P446" s="55">
        <f>VLOOKUP((A446+TT_Scen/2+1)&amp;"_"&amp;B446,scenarios!A:Q,8,0)/100</f>
        <v>0</v>
      </c>
      <c r="Q446" s="37">
        <f t="shared" si="27"/>
        <v>8.2067241392883683E-2</v>
      </c>
    </row>
    <row r="447" spans="1:17" x14ac:dyDescent="0.25">
      <c r="A447" s="21">
        <f t="shared" si="24"/>
        <v>4</v>
      </c>
      <c r="B447" s="22">
        <v>438</v>
      </c>
      <c r="D447" s="66">
        <f>YC!F440</f>
        <v>0.276026208</v>
      </c>
      <c r="E447" s="34">
        <f t="shared" si="25"/>
        <v>7.4162328000000333E-3</v>
      </c>
      <c r="F447" s="66">
        <f>E447+$B$2*$B$2/delta*Intermediates!J447-$B$2/delta*Intermediates!F447</f>
        <v>6.8125340181168476E-2</v>
      </c>
      <c r="G447" s="46">
        <f>E447+$B$2*$B$2/delta*Intermediates!J447-$B$2/delta*Intermediates!G447</f>
        <v>-1.6414666783299427E-2</v>
      </c>
      <c r="H447" s="60">
        <f>VLOOKUP((A447+1)&amp;"_"&amp;B447,scenarios!A:F,4,0)/100</f>
        <v>6.8125000000000005E-2</v>
      </c>
      <c r="I447" s="55">
        <f>VLOOKUP((A447+TT_Scen/2+1)&amp;"_"&amp;B447,scenarios!A:F,4,0)/100</f>
        <v>-1.6414999999999999E-2</v>
      </c>
      <c r="J447" s="37">
        <f t="shared" si="26"/>
        <v>6.7339786904291321E-7</v>
      </c>
      <c r="K447" s="8"/>
      <c r="L447" s="72">
        <f>LN(VLOOKUP((B447+12*$B$1)/12,YC!A:E,5,0)/VLOOKUP(B447/12,YC!A:E,5,0))</f>
        <v>-1.4832466041447058E-2</v>
      </c>
      <c r="M447" s="66">
        <f>EXP(-((1-EXP(-alpha*$B$1))/alpha*Intermediates!F447-(1-EXP(-alpha*$B$1))/alpha*(1-EXP(-alpha*$B$1))/alpha*Intermediates!J447+L447)/$B$1)-1</f>
        <v>6.9191462324143194E-2</v>
      </c>
      <c r="N447" s="46">
        <f>EXP(-((1-EXP(-alpha*$B$1))/alpha*Intermediates!G447-(1-EXP(-alpha*$B$1))/alpha*(1-EXP(-alpha*$B$1))/alpha*Intermediates!J447+L447)/$B$1)-1</f>
        <v>-1.4375249180353378E-2</v>
      </c>
      <c r="O447" s="60">
        <f>VLOOKUP((A447+1)&amp;"_"&amp;B447,scenarios!A:Q,8,0)/100</f>
        <v>0</v>
      </c>
      <c r="P447" s="55">
        <f>VLOOKUP((A447+TT_Scen/2+1)&amp;"_"&amp;B447,scenarios!A:Q,8,0)/100</f>
        <v>0</v>
      </c>
      <c r="Q447" s="37">
        <f t="shared" si="27"/>
        <v>8.3566711504496571E-2</v>
      </c>
    </row>
    <row r="448" spans="1:17" x14ac:dyDescent="0.25">
      <c r="A448" s="21">
        <f t="shared" si="24"/>
        <v>4</v>
      </c>
      <c r="B448" s="22">
        <v>439</v>
      </c>
      <c r="D448" s="66">
        <f>YC!F441</f>
        <v>0.2766442274</v>
      </c>
      <c r="E448" s="34">
        <f t="shared" si="25"/>
        <v>7.4162340000001326E-3</v>
      </c>
      <c r="F448" s="66">
        <f>E448+$B$2*$B$2/delta*Intermediates!J448-$B$2/delta*Intermediates!F448</f>
        <v>7.1355387075214133E-2</v>
      </c>
      <c r="G448" s="46">
        <f>E448+$B$2*$B$2/delta*Intermediates!J448-$B$2/delta*Intermediates!G448</f>
        <v>-1.9570591221835985E-2</v>
      </c>
      <c r="H448" s="60">
        <f>VLOOKUP((A448+1)&amp;"_"&amp;B448,scenarios!A:F,4,0)/100</f>
        <v>7.1355000000000002E-2</v>
      </c>
      <c r="I448" s="55">
        <f>VLOOKUP((A448+TT_Scen/2+1)&amp;"_"&amp;B448,scenarios!A:F,4,0)/100</f>
        <v>-1.9571000000000002E-2</v>
      </c>
      <c r="J448" s="37">
        <f t="shared" si="26"/>
        <v>7.9585337814727652E-7</v>
      </c>
      <c r="K448" s="8"/>
      <c r="L448" s="72">
        <f>LN(VLOOKUP((B448+12*$B$1)/12,YC!A:E,5,0)/VLOOKUP(B448/12,YC!A:E,5,0))</f>
        <v>-1.4832465913645605E-2</v>
      </c>
      <c r="M448" s="66">
        <f>EXP(-((1-EXP(-alpha*$B$1))/alpha*Intermediates!F448-(1-EXP(-alpha*$B$1))/alpha*(1-EXP(-alpha*$B$1))/alpha*Intermediates!J448+L448)/$B$1)-1</f>
        <v>7.2521602609993296E-2</v>
      </c>
      <c r="N448" s="46">
        <f>EXP(-((1-EXP(-alpha*$B$1))/alpha*Intermediates!G448-(1-EXP(-alpha*$B$1))/alpha*(1-EXP(-alpha*$B$1))/alpha*Intermediates!J448+L448)/$B$1)-1</f>
        <v>-1.7364690155660223E-2</v>
      </c>
      <c r="O448" s="60">
        <f>VLOOKUP((A448+1)&amp;"_"&amp;B448,scenarios!A:Q,8,0)/100</f>
        <v>0</v>
      </c>
      <c r="P448" s="55">
        <f>VLOOKUP((A448+TT_Scen/2+1)&amp;"_"&amp;B448,scenarios!A:Q,8,0)/100</f>
        <v>0</v>
      </c>
      <c r="Q448" s="37">
        <f t="shared" si="27"/>
        <v>8.9886292765653519E-2</v>
      </c>
    </row>
    <row r="449" spans="1:17" x14ac:dyDescent="0.25">
      <c r="A449" s="21">
        <f t="shared" si="24"/>
        <v>4</v>
      </c>
      <c r="B449" s="22">
        <v>440</v>
      </c>
      <c r="D449" s="66">
        <f>YC!F442</f>
        <v>0.27726224690000001</v>
      </c>
      <c r="E449" s="34">
        <f t="shared" si="25"/>
        <v>7.4162328000000333E-3</v>
      </c>
      <c r="F449" s="66">
        <f>E449+$B$2*$B$2/delta*Intermediates!J449-$B$2/delta*Intermediates!F449</f>
        <v>7.2547567915726183E-2</v>
      </c>
      <c r="G449" s="46">
        <f>E449+$B$2*$B$2/delta*Intermediates!J449-$B$2/delta*Intermediates!G449</f>
        <v>-2.0688827023009924E-2</v>
      </c>
      <c r="H449" s="60">
        <f>VLOOKUP((A449+1)&amp;"_"&amp;B449,scenarios!A:F,4,0)/100</f>
        <v>7.2548000000000001E-2</v>
      </c>
      <c r="I449" s="55">
        <f>VLOOKUP((A449+TT_Scen/2+1)&amp;"_"&amp;B449,scenarios!A:F,4,0)/100</f>
        <v>-2.0689000000000003E-2</v>
      </c>
      <c r="J449" s="37">
        <f t="shared" si="26"/>
        <v>6.0506126389747728E-7</v>
      </c>
      <c r="K449" s="8"/>
      <c r="L449" s="72">
        <f>LN(VLOOKUP((B449+12*$B$1)/12,YC!A:E,5,0)/VLOOKUP(B449/12,YC!A:E,5,0))</f>
        <v>-1.4832465966140674E-2</v>
      </c>
      <c r="M449" s="66">
        <f>EXP(-((1-EXP(-alpha*$B$1))/alpha*Intermediates!F449-(1-EXP(-alpha*$B$1))/alpha*(1-EXP(-alpha*$B$1))/alpha*Intermediates!J449+L449)/$B$1)-1</f>
        <v>7.3753612996415141E-2</v>
      </c>
      <c r="N449" s="46">
        <f>EXP(-((1-EXP(-alpha*$B$1))/alpha*Intermediates!G449-(1-EXP(-alpha*$B$1))/alpha*(1-EXP(-alpha*$B$1))/alpha*Intermediates!J449+L449)/$B$1)-1</f>
        <v>-1.8421509184343932E-2</v>
      </c>
      <c r="O449" s="60">
        <f>VLOOKUP((A449+1)&amp;"_"&amp;B449,scenarios!A:Q,8,0)/100</f>
        <v>0</v>
      </c>
      <c r="P449" s="55">
        <f>VLOOKUP((A449+TT_Scen/2+1)&amp;"_"&amp;B449,scenarios!A:Q,8,0)/100</f>
        <v>0</v>
      </c>
      <c r="Q449" s="37">
        <f t="shared" si="27"/>
        <v>9.2175122180759073E-2</v>
      </c>
    </row>
    <row r="450" spans="1:17" x14ac:dyDescent="0.25">
      <c r="A450" s="21">
        <f t="shared" si="24"/>
        <v>4</v>
      </c>
      <c r="B450" s="22">
        <v>441</v>
      </c>
      <c r="D450" s="66">
        <f>YC!F443</f>
        <v>0.27788026630000001</v>
      </c>
      <c r="E450" s="34">
        <f t="shared" si="25"/>
        <v>7.4162340000001326E-3</v>
      </c>
      <c r="F450" s="66">
        <f>E450+$B$2*$B$2/delta*Intermediates!J450-$B$2/delta*Intermediates!F450</f>
        <v>7.3350862080795456E-2</v>
      </c>
      <c r="G450" s="46">
        <f>E450+$B$2*$B$2/delta*Intermediates!J450-$B$2/delta*Intermediates!G450</f>
        <v>-2.1418343882436016E-2</v>
      </c>
      <c r="H450" s="60">
        <f>VLOOKUP((A450+1)&amp;"_"&amp;B450,scenarios!A:F,4,0)/100</f>
        <v>7.3351E-2</v>
      </c>
      <c r="I450" s="55">
        <f>VLOOKUP((A450+TT_Scen/2+1)&amp;"_"&amp;B450,scenarios!A:F,4,0)/100</f>
        <v>-2.1418E-2</v>
      </c>
      <c r="J450" s="37">
        <f t="shared" si="26"/>
        <v>4.8180164055958152E-7</v>
      </c>
      <c r="K450" s="8"/>
      <c r="L450" s="72">
        <f>LN(VLOOKUP((B450+12*$B$1)/12,YC!A:E,5,0)/VLOOKUP(B450/12,YC!A:E,5,0))</f>
        <v>-1.4832465803168004E-2</v>
      </c>
      <c r="M450" s="66">
        <f>EXP(-((1-EXP(-alpha*$B$1))/alpha*Intermediates!F450-(1-EXP(-alpha*$B$1))/alpha*(1-EXP(-alpha*$B$1))/alpha*Intermediates!J450+L450)/$B$1)-1</f>
        <v>7.4584675182902682E-2</v>
      </c>
      <c r="N450" s="46">
        <f>EXP(-((1-EXP(-alpha*$B$1))/alpha*Intermediates!G450-(1-EXP(-alpha*$B$1))/alpha*(1-EXP(-alpha*$B$1))/alpha*Intermediates!J450+L450)/$B$1)-1</f>
        <v>-1.9110216615088271E-2</v>
      </c>
      <c r="O450" s="60">
        <f>VLOOKUP((A450+1)&amp;"_"&amp;B450,scenarios!A:Q,8,0)/100</f>
        <v>0</v>
      </c>
      <c r="P450" s="55">
        <f>VLOOKUP((A450+TT_Scen/2+1)&amp;"_"&amp;B450,scenarios!A:Q,8,0)/100</f>
        <v>0</v>
      </c>
      <c r="Q450" s="37">
        <f t="shared" si="27"/>
        <v>9.3694891797990953E-2</v>
      </c>
    </row>
    <row r="451" spans="1:17" x14ac:dyDescent="0.25">
      <c r="A451" s="21">
        <f t="shared" si="24"/>
        <v>4</v>
      </c>
      <c r="B451" s="22">
        <v>442</v>
      </c>
      <c r="D451" s="66">
        <f>YC!F444</f>
        <v>0.27849828580000002</v>
      </c>
      <c r="E451" s="34">
        <f t="shared" si="25"/>
        <v>7.4162328000000333E-3</v>
      </c>
      <c r="F451" s="66">
        <f>E451+$B$2*$B$2/delta*Intermediates!J451-$B$2/delta*Intermediates!F451</f>
        <v>7.454853461704701E-2</v>
      </c>
      <c r="G451" s="46">
        <f>E451+$B$2*$B$2/delta*Intermediates!J451-$B$2/delta*Intermediates!G451</f>
        <v>-2.2542416361270565E-2</v>
      </c>
      <c r="H451" s="60">
        <f>VLOOKUP((A451+1)&amp;"_"&amp;B451,scenarios!A:F,4,0)/100</f>
        <v>7.4549000000000004E-2</v>
      </c>
      <c r="I451" s="55">
        <f>VLOOKUP((A451+TT_Scen/2+1)&amp;"_"&amp;B451,scenarios!A:F,4,0)/100</f>
        <v>-2.2542E-2</v>
      </c>
      <c r="J451" s="37">
        <f t="shared" si="26"/>
        <v>8.8174422355896676E-7</v>
      </c>
      <c r="K451" s="8"/>
      <c r="L451" s="72">
        <f>LN(VLOOKUP((B451+12*$B$1)/12,YC!A:E,5,0)/VLOOKUP(B451/12,YC!A:E,5,0))</f>
        <v>-1.4832465828568399E-2</v>
      </c>
      <c r="M451" s="66">
        <f>EXP(-((1-EXP(-alpha*$B$1))/alpha*Intermediates!F451-(1-EXP(-alpha*$B$1))/alpha*(1-EXP(-alpha*$B$1))/alpha*Intermediates!J451+L451)/$B$1)-1</f>
        <v>7.5824737222283556E-2</v>
      </c>
      <c r="N451" s="46">
        <f>EXP(-((1-EXP(-alpha*$B$1))/alpha*Intermediates!G451-(1-EXP(-alpha*$B$1))/alpha*(1-EXP(-alpha*$B$1))/alpha*Intermediates!J451+L451)/$B$1)-1</f>
        <v>-2.0170668806471115E-2</v>
      </c>
      <c r="O451" s="60">
        <f>VLOOKUP((A451+1)&amp;"_"&amp;B451,scenarios!A:Q,8,0)/100</f>
        <v>0</v>
      </c>
      <c r="P451" s="55">
        <f>VLOOKUP((A451+TT_Scen/2+1)&amp;"_"&amp;B451,scenarios!A:Q,8,0)/100</f>
        <v>0</v>
      </c>
      <c r="Q451" s="37">
        <f t="shared" si="27"/>
        <v>9.5995406028754671E-2</v>
      </c>
    </row>
    <row r="452" spans="1:17" x14ac:dyDescent="0.25">
      <c r="A452" s="21">
        <f t="shared" si="24"/>
        <v>4</v>
      </c>
      <c r="B452" s="22">
        <v>443</v>
      </c>
      <c r="D452" s="66">
        <f>YC!F445</f>
        <v>0.27911630520000003</v>
      </c>
      <c r="E452" s="34">
        <f t="shared" si="25"/>
        <v>7.4162327999993671E-3</v>
      </c>
      <c r="F452" s="66">
        <f>E452+$B$2*$B$2/delta*Intermediates!J452-$B$2/delta*Intermediates!F452</f>
        <v>7.9268818710393152E-2</v>
      </c>
      <c r="G452" s="46">
        <f>E452+$B$2*$B$2/delta*Intermediates!J452-$B$2/delta*Intermediates!G452</f>
        <v>-2.7189270356994342E-2</v>
      </c>
      <c r="H452" s="60">
        <f>VLOOKUP((A452+1)&amp;"_"&amp;B452,scenarios!A:F,4,0)/100</f>
        <v>7.9268999999999992E-2</v>
      </c>
      <c r="I452" s="55">
        <f>VLOOKUP((A452+TT_Scen/2+1)&amp;"_"&amp;B452,scenarios!A:F,4,0)/100</f>
        <v>-2.7189000000000001E-2</v>
      </c>
      <c r="J452" s="37">
        <f t="shared" si="26"/>
        <v>4.5164660118085509E-7</v>
      </c>
      <c r="K452" s="8"/>
      <c r="L452" s="72">
        <f>LN(VLOOKUP((B452+12*$B$1)/12,YC!A:E,5,0)/VLOOKUP(B452/12,YC!A:E,5,0))</f>
        <v>-1.4832465778298675E-2</v>
      </c>
      <c r="M452" s="66">
        <f>EXP(-((1-EXP(-alpha*$B$1))/alpha*Intermediates!F452-(1-EXP(-alpha*$B$1))/alpha*(1-EXP(-alpha*$B$1))/alpha*Intermediates!J452+L452)/$B$1)-1</f>
        <v>8.0724796274454169E-2</v>
      </c>
      <c r="N452" s="46">
        <f>EXP(-((1-EXP(-alpha*$B$1))/alpha*Intermediates!G452-(1-EXP(-alpha*$B$1))/alpha*(1-EXP(-alpha*$B$1))/alpha*Intermediates!J452+L452)/$B$1)-1</f>
        <v>-2.4543561088292587E-2</v>
      </c>
      <c r="O452" s="60">
        <f>VLOOKUP((A452+1)&amp;"_"&amp;B452,scenarios!A:Q,8,0)/100</f>
        <v>0</v>
      </c>
      <c r="P452" s="55">
        <f>VLOOKUP((A452+TT_Scen/2+1)&amp;"_"&amp;B452,scenarios!A:Q,8,0)/100</f>
        <v>0</v>
      </c>
      <c r="Q452" s="37">
        <f t="shared" si="27"/>
        <v>0.10526835736274676</v>
      </c>
    </row>
    <row r="453" spans="1:17" x14ac:dyDescent="0.25">
      <c r="A453" s="21">
        <f t="shared" si="24"/>
        <v>4</v>
      </c>
      <c r="B453" s="22">
        <v>444</v>
      </c>
      <c r="D453" s="66">
        <f>YC!F446</f>
        <v>0.27973432459999997</v>
      </c>
      <c r="E453" s="34">
        <f t="shared" si="25"/>
        <v>7.4162340000001326E-3</v>
      </c>
      <c r="F453" s="66">
        <f>E453+$B$2*$B$2/delta*Intermediates!J453-$B$2/delta*Intermediates!F453</f>
        <v>7.5618637951248152E-2</v>
      </c>
      <c r="G453" s="46">
        <f>E453+$B$2*$B$2/delta*Intermediates!J453-$B$2/delta*Intermediates!G453</f>
        <v>-2.3465829368654233E-2</v>
      </c>
      <c r="H453" s="60">
        <f>VLOOKUP((A453+1)&amp;"_"&amp;B453,scenarios!A:F,4,0)/100</f>
        <v>7.5618999999999992E-2</v>
      </c>
      <c r="I453" s="55">
        <f>VLOOKUP((A453+TT_Scen/2+1)&amp;"_"&amp;B453,scenarios!A:F,4,0)/100</f>
        <v>-2.3466000000000001E-2</v>
      </c>
      <c r="J453" s="37">
        <f t="shared" si="26"/>
        <v>5.3268009760770729E-7</v>
      </c>
      <c r="K453" s="8"/>
      <c r="L453" s="72">
        <f>LN(VLOOKUP((B453+12*$B$1)/12,YC!A:E,5,0)/VLOOKUP(B453/12,YC!A:E,5,0))</f>
        <v>-1.4832465656172418E-2</v>
      </c>
      <c r="M453" s="66">
        <f>EXP(-((1-EXP(-alpha*$B$1))/alpha*Intermediates!F453-(1-EXP(-alpha*$B$1))/alpha*(1-EXP(-alpha*$B$1))/alpha*Intermediates!J453+L453)/$B$1)-1</f>
        <v>7.6934376997702891E-2</v>
      </c>
      <c r="N453" s="46">
        <f>EXP(-((1-EXP(-alpha*$B$1))/alpha*Intermediates!G453-(1-EXP(-alpha*$B$1))/alpha*(1-EXP(-alpha*$B$1))/alpha*Intermediates!J453+L453)/$B$1)-1</f>
        <v>-2.1040522735389922E-2</v>
      </c>
      <c r="O453" s="60">
        <f>VLOOKUP((A453+1)&amp;"_"&amp;B453,scenarios!A:Q,8,0)/100</f>
        <v>0</v>
      </c>
      <c r="P453" s="55">
        <f>VLOOKUP((A453+TT_Scen/2+1)&amp;"_"&amp;B453,scenarios!A:Q,8,0)/100</f>
        <v>0</v>
      </c>
      <c r="Q453" s="37">
        <f t="shared" si="27"/>
        <v>9.7974899733092813E-2</v>
      </c>
    </row>
    <row r="454" spans="1:17" x14ac:dyDescent="0.25">
      <c r="A454" s="21">
        <f t="shared" si="24"/>
        <v>4</v>
      </c>
      <c r="B454" s="22">
        <v>445</v>
      </c>
      <c r="D454" s="66">
        <f>YC!F447</f>
        <v>0.28035234409999998</v>
      </c>
      <c r="E454" s="34">
        <f t="shared" si="25"/>
        <v>7.4162328000000333E-3</v>
      </c>
      <c r="F454" s="66">
        <f>E454+$B$2*$B$2/delta*Intermediates!J454-$B$2/delta*Intermediates!F454</f>
        <v>7.304428866521602E-2</v>
      </c>
      <c r="G454" s="46">
        <f>E454+$B$2*$B$2/delta*Intermediates!J454-$B$2/delta*Intermediates!G454</f>
        <v>-2.0818396827595363E-2</v>
      </c>
      <c r="H454" s="60">
        <f>VLOOKUP((A454+1)&amp;"_"&amp;B454,scenarios!A:F,4,0)/100</f>
        <v>7.3043999999999998E-2</v>
      </c>
      <c r="I454" s="55">
        <f>VLOOKUP((A454+TT_Scen/2+1)&amp;"_"&amp;B454,scenarios!A:F,4,0)/100</f>
        <v>-2.0818E-2</v>
      </c>
      <c r="J454" s="37">
        <f t="shared" si="26"/>
        <v>6.8549281138571838E-7</v>
      </c>
      <c r="K454" s="8"/>
      <c r="L454" s="72">
        <f>LN(VLOOKUP((B454+12*$B$1)/12,YC!A:E,5,0)/VLOOKUP(B454/12,YC!A:E,5,0))</f>
        <v>-1.4832465598371187E-2</v>
      </c>
      <c r="M454" s="66">
        <f>EXP(-((1-EXP(-alpha*$B$1))/alpha*Intermediates!F454-(1-EXP(-alpha*$B$1))/alpha*(1-EXP(-alpha*$B$1))/alpha*Intermediates!J454+L454)/$B$1)-1</f>
        <v>7.4269239787853714E-2</v>
      </c>
      <c r="N454" s="46">
        <f>EXP(-((1-EXP(-alpha*$B$1))/alpha*Intermediates!G454-(1-EXP(-alpha*$B$1))/alpha*(1-EXP(-alpha*$B$1))/alpha*Intermediates!J454+L454)/$B$1)-1</f>
        <v>-1.8542042767009881E-2</v>
      </c>
      <c r="O454" s="60">
        <f>VLOOKUP((A454+1)&amp;"_"&amp;B454,scenarios!A:Q,8,0)/100</f>
        <v>0</v>
      </c>
      <c r="P454" s="55">
        <f>VLOOKUP((A454+TT_Scen/2+1)&amp;"_"&amp;B454,scenarios!A:Q,8,0)/100</f>
        <v>0</v>
      </c>
      <c r="Q454" s="37">
        <f t="shared" si="27"/>
        <v>9.2811282554863594E-2</v>
      </c>
    </row>
    <row r="455" spans="1:17" x14ac:dyDescent="0.25">
      <c r="A455" s="21">
        <f t="shared" si="24"/>
        <v>4</v>
      </c>
      <c r="B455" s="22">
        <v>446</v>
      </c>
      <c r="D455" s="66">
        <f>YC!F448</f>
        <v>0.28097036349999999</v>
      </c>
      <c r="E455" s="34">
        <f t="shared" si="25"/>
        <v>7.4162328000000333E-3</v>
      </c>
      <c r="F455" s="66">
        <f>E455+$B$2*$B$2/delta*Intermediates!J455-$B$2/delta*Intermediates!F455</f>
        <v>6.9459210888873094E-2</v>
      </c>
      <c r="G455" s="46">
        <f>E455+$B$2*$B$2/delta*Intermediates!J455-$B$2/delta*Intermediates!G455</f>
        <v>-1.7160405473259609E-2</v>
      </c>
      <c r="H455" s="60">
        <f>VLOOKUP((A455+1)&amp;"_"&amp;B455,scenarios!A:F,4,0)/100</f>
        <v>6.9458999999999993E-2</v>
      </c>
      <c r="I455" s="55">
        <f>VLOOKUP((A455+TT_Scen/2+1)&amp;"_"&amp;B455,scenarios!A:F,4,0)/100</f>
        <v>-1.7159999999999998E-2</v>
      </c>
      <c r="J455" s="37">
        <f t="shared" si="26"/>
        <v>6.1636213271112905E-7</v>
      </c>
      <c r="K455" s="8"/>
      <c r="L455" s="72">
        <f>LN(VLOOKUP((B455+12*$B$1)/12,YC!A:E,5,0)/VLOOKUP(B455/12,YC!A:E,5,0))</f>
        <v>-1.4832465608972696E-2</v>
      </c>
      <c r="M455" s="66">
        <f>EXP(-((1-EXP(-alpha*$B$1))/alpha*Intermediates!F455-(1-EXP(-alpha*$B$1))/alpha*(1-EXP(-alpha*$B$1))/alpha*Intermediates!J455+L455)/$B$1)-1</f>
        <v>7.0568549717707763E-2</v>
      </c>
      <c r="N455" s="46">
        <f>EXP(-((1-EXP(-alpha*$B$1))/alpha*Intermediates!G455-(1-EXP(-alpha*$B$1))/alpha*(1-EXP(-alpha*$B$1))/alpha*Intermediates!J455+L455)/$B$1)-1</f>
        <v>-1.5079512530613681E-2</v>
      </c>
      <c r="O455" s="60">
        <f>VLOOKUP((A455+1)&amp;"_"&amp;B455,scenarios!A:Q,8,0)/100</f>
        <v>0</v>
      </c>
      <c r="P455" s="55">
        <f>VLOOKUP((A455+TT_Scen/2+1)&amp;"_"&amp;B455,scenarios!A:Q,8,0)/100</f>
        <v>0</v>
      </c>
      <c r="Q455" s="37">
        <f t="shared" si="27"/>
        <v>8.5648062248321444E-2</v>
      </c>
    </row>
    <row r="456" spans="1:17" x14ac:dyDescent="0.25">
      <c r="A456" s="21">
        <f t="shared" si="24"/>
        <v>4</v>
      </c>
      <c r="B456" s="22">
        <v>447</v>
      </c>
      <c r="D456" s="66">
        <f>YC!F449</f>
        <v>0.28158838289999999</v>
      </c>
      <c r="E456" s="34">
        <f t="shared" si="25"/>
        <v>7.4162328000000333E-3</v>
      </c>
      <c r="F456" s="66">
        <f>E456+$B$2*$B$2/delta*Intermediates!J456-$B$2/delta*Intermediates!F456</f>
        <v>6.9229266873668788E-2</v>
      </c>
      <c r="G456" s="46">
        <f>E456+$B$2*$B$2/delta*Intermediates!J456-$B$2/delta*Intermediates!G456</f>
        <v>-1.685771985712568E-2</v>
      </c>
      <c r="H456" s="60">
        <f>VLOOKUP((A456+1)&amp;"_"&amp;B456,scenarios!A:F,4,0)/100</f>
        <v>6.9228999999999999E-2</v>
      </c>
      <c r="I456" s="55">
        <f>VLOOKUP((A456+TT_Scen/2+1)&amp;"_"&amp;B456,scenarios!A:F,4,0)/100</f>
        <v>-1.6857999999999998E-2</v>
      </c>
      <c r="J456" s="37">
        <f t="shared" si="26"/>
        <v>5.4701654310720937E-7</v>
      </c>
      <c r="K456" s="8"/>
      <c r="L456" s="72">
        <f>LN(VLOOKUP((B456+12*$B$1)/12,YC!A:E,5,0)/VLOOKUP(B456/12,YC!A:E,5,0))</f>
        <v>-1.4832465692064457E-2</v>
      </c>
      <c r="M456" s="66">
        <f>EXP(-((1-EXP(-alpha*$B$1))/alpha*Intermediates!F456-(1-EXP(-alpha*$B$1))/alpha*(1-EXP(-alpha*$B$1))/alpha*Intermediates!J456+L456)/$B$1)-1</f>
        <v>7.0332001716432835E-2</v>
      </c>
      <c r="N456" s="46">
        <f>EXP(-((1-EXP(-alpha*$B$1))/alpha*Intermediates!G456-(1-EXP(-alpha*$B$1))/alpha*(1-EXP(-alpha*$B$1))/alpha*Intermediates!J456+L456)/$B$1)-1</f>
        <v>-1.4792115028788966E-2</v>
      </c>
      <c r="O456" s="60">
        <f>VLOOKUP((A456+1)&amp;"_"&amp;B456,scenarios!A:Q,8,0)/100</f>
        <v>0</v>
      </c>
      <c r="P456" s="55">
        <f>VLOOKUP((A456+TT_Scen/2+1)&amp;"_"&amp;B456,scenarios!A:Q,8,0)/100</f>
        <v>0</v>
      </c>
      <c r="Q456" s="37">
        <f t="shared" si="27"/>
        <v>8.5124116745221801E-2</v>
      </c>
    </row>
    <row r="457" spans="1:17" x14ac:dyDescent="0.25">
      <c r="A457" s="21">
        <f t="shared" ref="A457:A520" si="28">iteration</f>
        <v>4</v>
      </c>
      <c r="B457" s="22">
        <v>448</v>
      </c>
      <c r="D457" s="66">
        <f>YC!F450</f>
        <v>0.28220640229999999</v>
      </c>
      <c r="E457" s="34">
        <f t="shared" ref="E457:E520" si="29">(D458-D457)/delta</f>
        <v>7.4162328000000333E-3</v>
      </c>
      <c r="F457" s="66">
        <f>E457+$B$2*$B$2/delta*Intermediates!J457-$B$2/delta*Intermediates!F457</f>
        <v>6.7823665842929384E-2</v>
      </c>
      <c r="G457" s="46">
        <f>E457+$B$2*$B$2/delta*Intermediates!J457-$B$2/delta*Intermediates!G457</f>
        <v>-1.5379549099740987E-2</v>
      </c>
      <c r="H457" s="60">
        <f>VLOOKUP((A457+1)&amp;"_"&amp;B457,scenarios!A:F,4,0)/100</f>
        <v>6.7823999999999995E-2</v>
      </c>
      <c r="I457" s="55">
        <f>VLOOKUP((A457+TT_Scen/2+1)&amp;"_"&amp;B457,scenarios!A:F,4,0)/100</f>
        <v>-1.538E-2</v>
      </c>
      <c r="J457" s="37">
        <f t="shared" si="26"/>
        <v>7.8505732962336205E-7</v>
      </c>
      <c r="K457" s="8"/>
      <c r="L457" s="72">
        <f>LN(VLOOKUP((B457+12*$B$1)/12,YC!A:E,5,0)/VLOOKUP(B457/12,YC!A:E,5,0))</f>
        <v>-1.4832465717157458E-2</v>
      </c>
      <c r="M457" s="66">
        <f>EXP(-((1-EXP(-alpha*$B$1))/alpha*Intermediates!F457-(1-EXP(-alpha*$B$1))/alpha*(1-EXP(-alpha*$B$1))/alpha*Intermediates!J457+L457)/$B$1)-1</f>
        <v>6.8885113925116315E-2</v>
      </c>
      <c r="N457" s="46">
        <f>EXP(-((1-EXP(-alpha*$B$1))/alpha*Intermediates!G457-(1-EXP(-alpha*$B$1))/alpha*(1-EXP(-alpha*$B$1))/alpha*Intermediates!J457+L457)/$B$1)-1</f>
        <v>-1.3388839326202051E-2</v>
      </c>
      <c r="O457" s="60">
        <f>VLOOKUP((A457+1)&amp;"_"&amp;B457,scenarios!A:Q,8,0)/100</f>
        <v>0</v>
      </c>
      <c r="P457" s="55">
        <f>VLOOKUP((A457+TT_Scen/2+1)&amp;"_"&amp;B457,scenarios!A:Q,8,0)/100</f>
        <v>0</v>
      </c>
      <c r="Q457" s="37">
        <f t="shared" si="27"/>
        <v>8.2273953251318366E-2</v>
      </c>
    </row>
    <row r="458" spans="1:17" x14ac:dyDescent="0.25">
      <c r="A458" s="21">
        <f t="shared" si="28"/>
        <v>4</v>
      </c>
      <c r="B458" s="22">
        <v>449</v>
      </c>
      <c r="D458" s="66">
        <f>YC!F451</f>
        <v>0.28282442169999999</v>
      </c>
      <c r="E458" s="34">
        <f t="shared" si="29"/>
        <v>7.4162328000000333E-3</v>
      </c>
      <c r="F458" s="66">
        <f>E458+$B$2*$B$2/delta*Intermediates!J458-$B$2/delta*Intermediates!F458</f>
        <v>6.7684287918367503E-2</v>
      </c>
      <c r="G458" s="46">
        <f>E458+$B$2*$B$2/delta*Intermediates!J458-$B$2/delta*Intermediates!G458</f>
        <v>-1.5167773217261579E-2</v>
      </c>
      <c r="H458" s="60">
        <f>VLOOKUP((A458+1)&amp;"_"&amp;B458,scenarios!A:F,4,0)/100</f>
        <v>6.7683999999999994E-2</v>
      </c>
      <c r="I458" s="55">
        <f>VLOOKUP((A458+TT_Scen/2+1)&amp;"_"&amp;B458,scenarios!A:F,4,0)/100</f>
        <v>-1.5167999999999999E-2</v>
      </c>
      <c r="J458" s="37">
        <f t="shared" ref="J458:J521" si="30">ABS(H458-F458)+ABS(I458-G458)</f>
        <v>5.1470110592859164E-7</v>
      </c>
      <c r="K458" s="8"/>
      <c r="L458" s="72">
        <f>LN(VLOOKUP((B458+12*$B$1)/12,YC!A:E,5,0)/VLOOKUP(B458/12,YC!A:E,5,0))</f>
        <v>-1.4832465688109343E-2</v>
      </c>
      <c r="M458" s="66">
        <f>EXP(-((1-EXP(-alpha*$B$1))/alpha*Intermediates!F458-(1-EXP(-alpha*$B$1))/alpha*(1-EXP(-alpha*$B$1))/alpha*Intermediates!J458+L458)/$B$1)-1</f>
        <v>6.8742104911695856E-2</v>
      </c>
      <c r="N458" s="46">
        <f>EXP(-((1-EXP(-alpha*$B$1))/alpha*Intermediates!G458-(1-EXP(-alpha*$B$1))/alpha*(1-EXP(-alpha*$B$1))/alpha*Intermediates!J458+L458)/$B$1)-1</f>
        <v>-1.3187317254025221E-2</v>
      </c>
      <c r="O458" s="60">
        <f>VLOOKUP((A458+1)&amp;"_"&amp;B458,scenarios!A:Q,8,0)/100</f>
        <v>0</v>
      </c>
      <c r="P458" s="55">
        <f>VLOOKUP((A458+TT_Scen/2+1)&amp;"_"&amp;B458,scenarios!A:Q,8,0)/100</f>
        <v>0</v>
      </c>
      <c r="Q458" s="37">
        <f t="shared" ref="Q458:Q521" si="31">ABS(O458-M458)+ABS(P458-N458)</f>
        <v>8.1929422165721077E-2</v>
      </c>
    </row>
    <row r="459" spans="1:17" x14ac:dyDescent="0.25">
      <c r="A459" s="21">
        <f t="shared" si="28"/>
        <v>4</v>
      </c>
      <c r="B459" s="22">
        <v>450</v>
      </c>
      <c r="D459" s="66">
        <f>YC!F452</f>
        <v>0.2834424411</v>
      </c>
      <c r="E459" s="34">
        <f t="shared" si="29"/>
        <v>7.4162328000000333E-3</v>
      </c>
      <c r="F459" s="66">
        <f>E459+$B$2*$B$2/delta*Intermediates!J459-$B$2/delta*Intermediates!F459</f>
        <v>6.799511183962402E-2</v>
      </c>
      <c r="G459" s="46">
        <f>E459+$B$2*$B$2/delta*Intermediates!J459-$B$2/delta*Intermediates!G459</f>
        <v>-1.5406370841024006E-2</v>
      </c>
      <c r="H459" s="60">
        <f>VLOOKUP((A459+1)&amp;"_"&amp;B459,scenarios!A:F,4,0)/100</f>
        <v>6.7995E-2</v>
      </c>
      <c r="I459" s="55">
        <f>VLOOKUP((A459+TT_Scen/2+1)&amp;"_"&amp;B459,scenarios!A:F,4,0)/100</f>
        <v>-1.5406E-2</v>
      </c>
      <c r="J459" s="37">
        <f t="shared" si="30"/>
        <v>4.8268064802708954E-7</v>
      </c>
      <c r="K459" s="8"/>
      <c r="L459" s="72">
        <f>LN(VLOOKUP((B459+12*$B$1)/12,YC!A:E,5,0)/VLOOKUP(B459/12,YC!A:E,5,0))</f>
        <v>-1.483246574155668E-2</v>
      </c>
      <c r="M459" s="66">
        <f>EXP(-((1-EXP(-alpha*$B$1))/alpha*Intermediates!F459-(1-EXP(-alpha*$B$1))/alpha*(1-EXP(-alpha*$B$1))/alpha*Intermediates!J459+L459)/$B$1)-1</f>
        <v>6.9062328755863822E-2</v>
      </c>
      <c r="N459" s="46">
        <f>EXP(-((1-EXP(-alpha*$B$1))/alpha*Intermediates!G459-(1-EXP(-alpha*$B$1))/alpha*(1-EXP(-alpha*$B$1))/alpha*Intermediates!J459+L459)/$B$1)-1</f>
        <v>-1.3413584957803648E-2</v>
      </c>
      <c r="O459" s="60">
        <f>VLOOKUP((A459+1)&amp;"_"&amp;B459,scenarios!A:Q,8,0)/100</f>
        <v>0</v>
      </c>
      <c r="P459" s="55">
        <f>VLOOKUP((A459+TT_Scen/2+1)&amp;"_"&amp;B459,scenarios!A:Q,8,0)/100</f>
        <v>0</v>
      </c>
      <c r="Q459" s="37">
        <f t="shared" si="31"/>
        <v>8.247591371366747E-2</v>
      </c>
    </row>
    <row r="460" spans="1:17" x14ac:dyDescent="0.25">
      <c r="A460" s="21">
        <f t="shared" si="28"/>
        <v>4</v>
      </c>
      <c r="B460" s="22">
        <v>451</v>
      </c>
      <c r="D460" s="66">
        <f>YC!F453</f>
        <v>0.2840604605</v>
      </c>
      <c r="E460" s="34">
        <f t="shared" si="29"/>
        <v>7.4162328000000333E-3</v>
      </c>
      <c r="F460" s="66">
        <f>E460+$B$2*$B$2/delta*Intermediates!J460-$B$2/delta*Intermediates!F460</f>
        <v>6.7962016124999025E-2</v>
      </c>
      <c r="G460" s="46">
        <f>E460+$B$2*$B$2/delta*Intermediates!J460-$B$2/delta*Intermediates!G460</f>
        <v>-1.5301220378306023E-2</v>
      </c>
      <c r="H460" s="60">
        <f>VLOOKUP((A460+1)&amp;"_"&amp;B460,scenarios!A:F,4,0)/100</f>
        <v>6.7961999999999995E-2</v>
      </c>
      <c r="I460" s="55">
        <f>VLOOKUP((A460+TT_Scen/2+1)&amp;"_"&amp;B460,scenarios!A:F,4,0)/100</f>
        <v>-1.5301E-2</v>
      </c>
      <c r="J460" s="37">
        <f t="shared" si="30"/>
        <v>2.3650330505282924E-7</v>
      </c>
      <c r="K460" s="8"/>
      <c r="L460" s="72">
        <f>LN(VLOOKUP((B460+12*$B$1)/12,YC!A:E,5,0)/VLOOKUP(B460/12,YC!A:E,5,0))</f>
        <v>-1.4832465613935182E-2</v>
      </c>
      <c r="M460" s="66">
        <f>EXP(-((1-EXP(-alpha*$B$1))/alpha*Intermediates!F460-(1-EXP(-alpha*$B$1))/alpha*(1-EXP(-alpha*$B$1))/alpha*Intermediates!J460+L460)/$B$1)-1</f>
        <v>6.9028660018287669E-2</v>
      </c>
      <c r="N460" s="46">
        <f>EXP(-((1-EXP(-alpha*$B$1))/alpha*Intermediates!G460-(1-EXP(-alpha*$B$1))/alpha*(1-EXP(-alpha*$B$1))/alpha*Intermediates!J460+L460)/$B$1)-1</f>
        <v>-1.3313354285953372E-2</v>
      </c>
      <c r="O460" s="60">
        <f>VLOOKUP((A460+1)&amp;"_"&amp;B460,scenarios!A:Q,8,0)/100</f>
        <v>0</v>
      </c>
      <c r="P460" s="55">
        <f>VLOOKUP((A460+TT_Scen/2+1)&amp;"_"&amp;B460,scenarios!A:Q,8,0)/100</f>
        <v>0</v>
      </c>
      <c r="Q460" s="37">
        <f t="shared" si="31"/>
        <v>8.234201430424104E-2</v>
      </c>
    </row>
    <row r="461" spans="1:17" x14ac:dyDescent="0.25">
      <c r="A461" s="21">
        <f t="shared" si="28"/>
        <v>4</v>
      </c>
      <c r="B461" s="22">
        <v>452</v>
      </c>
      <c r="D461" s="66">
        <f>YC!F454</f>
        <v>0.2846784799</v>
      </c>
      <c r="E461" s="34">
        <f t="shared" si="29"/>
        <v>7.4162328000000333E-3</v>
      </c>
      <c r="F461" s="66">
        <f>E461+$B$2*$B$2/delta*Intermediates!J461-$B$2/delta*Intermediates!F461</f>
        <v>7.0679536737291271E-2</v>
      </c>
      <c r="G461" s="46">
        <f>E461+$B$2*$B$2/delta*Intermediates!J461-$B$2/delta*Intermediates!G461</f>
        <v>-1.7946857678195548E-2</v>
      </c>
      <c r="H461" s="60">
        <f>VLOOKUP((A461+1)&amp;"_"&amp;B461,scenarios!A:F,4,0)/100</f>
        <v>7.0679999999999993E-2</v>
      </c>
      <c r="I461" s="55">
        <f>VLOOKUP((A461+TT_Scen/2+1)&amp;"_"&amp;B461,scenarios!A:F,4,0)/100</f>
        <v>-1.7947000000000001E-2</v>
      </c>
      <c r="J461" s="37">
        <f t="shared" si="30"/>
        <v>6.0558451317471729E-7</v>
      </c>
      <c r="K461" s="8"/>
      <c r="L461" s="72">
        <f>LN(VLOOKUP((B461+12*$B$1)/12,YC!A:E,5,0)/VLOOKUP(B461/12,YC!A:E,5,0))</f>
        <v>-1.4832465709668546E-2</v>
      </c>
      <c r="M461" s="66">
        <f>EXP(-((1-EXP(-alpha*$B$1))/alpha*Intermediates!F461-(1-EXP(-alpha*$B$1))/alpha*(1-EXP(-alpha*$B$1))/alpha*Intermediates!J461+L461)/$B$1)-1</f>
        <v>7.1829306995571551E-2</v>
      </c>
      <c r="N461" s="46">
        <f>EXP(-((1-EXP(-alpha*$B$1))/alpha*Intermediates!G461-(1-EXP(-alpha*$B$1))/alpha*(1-EXP(-alpha*$B$1))/alpha*Intermediates!J461+L461)/$B$1)-1</f>
        <v>-1.5822711330325645E-2</v>
      </c>
      <c r="O461" s="60">
        <f>VLOOKUP((A461+1)&amp;"_"&amp;B461,scenarios!A:Q,8,0)/100</f>
        <v>0</v>
      </c>
      <c r="P461" s="55">
        <f>VLOOKUP((A461+TT_Scen/2+1)&amp;"_"&amp;B461,scenarios!A:Q,8,0)/100</f>
        <v>0</v>
      </c>
      <c r="Q461" s="37">
        <f t="shared" si="31"/>
        <v>8.7652018325897196E-2</v>
      </c>
    </row>
    <row r="462" spans="1:17" x14ac:dyDescent="0.25">
      <c r="A462" s="21">
        <f t="shared" si="28"/>
        <v>4</v>
      </c>
      <c r="B462" s="22">
        <v>453</v>
      </c>
      <c r="D462" s="66">
        <f>YC!F455</f>
        <v>0.28529649930000001</v>
      </c>
      <c r="E462" s="34">
        <f t="shared" si="29"/>
        <v>7.4162328000000333E-3</v>
      </c>
      <c r="F462" s="66">
        <f>E462+$B$2*$B$2/delta*Intermediates!J462-$B$2/delta*Intermediates!F462</f>
        <v>6.9863517518361062E-2</v>
      </c>
      <c r="G462" s="46">
        <f>E462+$B$2*$B$2/delta*Intermediates!J462-$B$2/delta*Intermediates!G462</f>
        <v>-1.7059126466182756E-2</v>
      </c>
      <c r="H462" s="60">
        <f>VLOOKUP((A462+1)&amp;"_"&amp;B462,scenarios!A:F,4,0)/100</f>
        <v>6.9863999999999996E-2</v>
      </c>
      <c r="I462" s="55">
        <f>VLOOKUP((A462+TT_Scen/2+1)&amp;"_"&amp;B462,scenarios!A:F,4,0)/100</f>
        <v>-1.7059000000000001E-2</v>
      </c>
      <c r="J462" s="37">
        <f t="shared" si="30"/>
        <v>6.0894782168835482E-7</v>
      </c>
      <c r="K462" s="8"/>
      <c r="L462" s="72">
        <f>LN(VLOOKUP((B462+12*$B$1)/12,YC!A:E,5,0)/VLOOKUP(B462/12,YC!A:E,5,0))</f>
        <v>-1.4832465765127808E-2</v>
      </c>
      <c r="M462" s="66">
        <f>EXP(-((1-EXP(-alpha*$B$1))/alpha*Intermediates!F462-(1-EXP(-alpha*$B$1))/alpha*(1-EXP(-alpha*$B$1))/alpha*Intermediates!J462+L462)/$B$1)-1</f>
        <v>7.0988059509579315E-2</v>
      </c>
      <c r="N462" s="46">
        <f>EXP(-((1-EXP(-alpha*$B$1))/alpha*Intermediates!G462-(1-EXP(-alpha*$B$1))/alpha*(1-EXP(-alpha*$B$1))/alpha*Intermediates!J462+L462)/$B$1)-1</f>
        <v>-1.4980945395585032E-2</v>
      </c>
      <c r="O462" s="60">
        <f>VLOOKUP((A462+1)&amp;"_"&amp;B462,scenarios!A:Q,8,0)/100</f>
        <v>0</v>
      </c>
      <c r="P462" s="55">
        <f>VLOOKUP((A462+TT_Scen/2+1)&amp;"_"&amp;B462,scenarios!A:Q,8,0)/100</f>
        <v>0</v>
      </c>
      <c r="Q462" s="37">
        <f t="shared" si="31"/>
        <v>8.5969004905164348E-2</v>
      </c>
    </row>
    <row r="463" spans="1:17" x14ac:dyDescent="0.25">
      <c r="A463" s="21">
        <f t="shared" si="28"/>
        <v>4</v>
      </c>
      <c r="B463" s="22">
        <v>454</v>
      </c>
      <c r="D463" s="66">
        <f>YC!F456</f>
        <v>0.28591451870000001</v>
      </c>
      <c r="E463" s="34">
        <f t="shared" si="29"/>
        <v>7.4162328000000333E-3</v>
      </c>
      <c r="F463" s="66">
        <f>E463+$B$2*$B$2/delta*Intermediates!J463-$B$2/delta*Intermediates!F463</f>
        <v>7.2113094074319817E-2</v>
      </c>
      <c r="G463" s="46">
        <f>E463+$B$2*$B$2/delta*Intermediates!J463-$B$2/delta*Intermediates!G463</f>
        <v>-1.9237162229378761E-2</v>
      </c>
      <c r="H463" s="60">
        <f>VLOOKUP((A463+1)&amp;"_"&amp;B463,scenarios!A:F,4,0)/100</f>
        <v>7.2112999999999997E-2</v>
      </c>
      <c r="I463" s="55">
        <f>VLOOKUP((A463+TT_Scen/2+1)&amp;"_"&amp;B463,scenarios!A:F,4,0)/100</f>
        <v>-1.9237000000000001E-2</v>
      </c>
      <c r="J463" s="37">
        <f t="shared" si="30"/>
        <v>2.5630369858073432E-7</v>
      </c>
      <c r="K463" s="8"/>
      <c r="L463" s="72">
        <f>LN(VLOOKUP((B463+12*$B$1)/12,YC!A:E,5,0)/VLOOKUP(B463/12,YC!A:E,5,0))</f>
        <v>-1.483246578421557E-2</v>
      </c>
      <c r="M463" s="66">
        <f>EXP(-((1-EXP(-alpha*$B$1))/alpha*Intermediates!F463-(1-EXP(-alpha*$B$1))/alpha*(1-EXP(-alpha*$B$1))/alpha*Intermediates!J463+L463)/$B$1)-1</f>
        <v>7.3310236327094103E-2</v>
      </c>
      <c r="N463" s="46">
        <f>EXP(-((1-EXP(-alpha*$B$1))/alpha*Intermediates!G463-(1-EXP(-alpha*$B$1))/alpha*(1-EXP(-alpha*$B$1))/alpha*Intermediates!J463+L463)/$B$1)-1</f>
        <v>-1.7043701881542583E-2</v>
      </c>
      <c r="O463" s="60">
        <f>VLOOKUP((A463+1)&amp;"_"&amp;B463,scenarios!A:Q,8,0)/100</f>
        <v>0</v>
      </c>
      <c r="P463" s="55">
        <f>VLOOKUP((A463+TT_Scen/2+1)&amp;"_"&amp;B463,scenarios!A:Q,8,0)/100</f>
        <v>0</v>
      </c>
      <c r="Q463" s="37">
        <f t="shared" si="31"/>
        <v>9.0353938208636686E-2</v>
      </c>
    </row>
    <row r="464" spans="1:17" x14ac:dyDescent="0.25">
      <c r="A464" s="21">
        <f t="shared" si="28"/>
        <v>4</v>
      </c>
      <c r="B464" s="22">
        <v>455</v>
      </c>
      <c r="D464" s="66">
        <f>YC!F457</f>
        <v>0.28653253810000001</v>
      </c>
      <c r="E464" s="34">
        <f t="shared" si="29"/>
        <v>7.4162328000000333E-3</v>
      </c>
      <c r="F464" s="66">
        <f>E464+$B$2*$B$2/delta*Intermediates!J464-$B$2/delta*Intermediates!F464</f>
        <v>7.1522514352537925E-2</v>
      </c>
      <c r="G464" s="46">
        <f>E464+$B$2*$B$2/delta*Intermediates!J464-$B$2/delta*Intermediates!G464</f>
        <v>-1.8575212793552245E-2</v>
      </c>
      <c r="H464" s="60">
        <f>VLOOKUP((A464+1)&amp;"_"&amp;B464,scenarios!A:F,4,0)/100</f>
        <v>7.1523000000000003E-2</v>
      </c>
      <c r="I464" s="55">
        <f>VLOOKUP((A464+TT_Scen/2+1)&amp;"_"&amp;B464,scenarios!A:F,4,0)/100</f>
        <v>-1.8574999999999998E-2</v>
      </c>
      <c r="J464" s="37">
        <f t="shared" si="30"/>
        <v>6.9844101432611772E-7</v>
      </c>
      <c r="K464" s="8"/>
      <c r="L464" s="72">
        <f>LN(VLOOKUP((B464+12*$B$1)/12,YC!A:E,5,0)/VLOOKUP(B464/12,YC!A:E,5,0))</f>
        <v>-1.4832465768854854E-2</v>
      </c>
      <c r="M464" s="66">
        <f>EXP(-((1-EXP(-alpha*$B$1))/alpha*Intermediates!F464-(1-EXP(-alpha*$B$1))/alpha*(1-EXP(-alpha*$B$1))/alpha*Intermediates!J464+L464)/$B$1)-1</f>
        <v>7.2700592440174683E-2</v>
      </c>
      <c r="N464" s="46">
        <f>EXP(-((1-EXP(-alpha*$B$1))/alpha*Intermediates!G464-(1-EXP(-alpha*$B$1))/alpha*(1-EXP(-alpha*$B$1))/alpha*Intermediates!J464+L464)/$B$1)-1</f>
        <v>-1.641678850613848E-2</v>
      </c>
      <c r="O464" s="60">
        <f>VLOOKUP((A464+1)&amp;"_"&amp;B464,scenarios!A:Q,8,0)/100</f>
        <v>0</v>
      </c>
      <c r="P464" s="55">
        <f>VLOOKUP((A464+TT_Scen/2+1)&amp;"_"&amp;B464,scenarios!A:Q,8,0)/100</f>
        <v>0</v>
      </c>
      <c r="Q464" s="37">
        <f t="shared" si="31"/>
        <v>8.9117380946313163E-2</v>
      </c>
    </row>
    <row r="465" spans="1:17" x14ac:dyDescent="0.25">
      <c r="A465" s="21">
        <f t="shared" si="28"/>
        <v>4</v>
      </c>
      <c r="B465" s="22">
        <v>456</v>
      </c>
      <c r="D465" s="66">
        <f>YC!F458</f>
        <v>0.28715055750000001</v>
      </c>
      <c r="E465" s="34">
        <f t="shared" si="29"/>
        <v>7.4162328000000333E-3</v>
      </c>
      <c r="F465" s="66">
        <f>E465+$B$2*$B$2/delta*Intermediates!J465-$B$2/delta*Intermediates!F465</f>
        <v>7.2449999824823738E-2</v>
      </c>
      <c r="G465" s="46">
        <f>E465+$B$2*$B$2/delta*Intermediates!J465-$B$2/delta*Intermediates!G465</f>
        <v>-1.9431499506336984E-2</v>
      </c>
      <c r="H465" s="60">
        <f>VLOOKUP((A465+1)&amp;"_"&amp;B465,scenarios!A:F,4,0)/100</f>
        <v>7.2450000000000001E-2</v>
      </c>
      <c r="I465" s="55">
        <f>VLOOKUP((A465+TT_Scen/2+1)&amp;"_"&amp;B465,scenarios!A:F,4,0)/100</f>
        <v>-1.9431E-2</v>
      </c>
      <c r="J465" s="37">
        <f t="shared" si="30"/>
        <v>4.9968151324616961E-7</v>
      </c>
      <c r="K465" s="8"/>
      <c r="L465" s="72">
        <f>LN(VLOOKUP((B465+12*$B$1)/12,YC!A:E,5,0)/VLOOKUP(B465/12,YC!A:E,5,0))</f>
        <v>-1.4832465722964039E-2</v>
      </c>
      <c r="M465" s="66">
        <f>EXP(-((1-EXP(-alpha*$B$1))/alpha*Intermediates!F465-(1-EXP(-alpha*$B$1))/alpha*(1-EXP(-alpha*$B$1))/alpha*Intermediates!J465+L465)/$B$1)-1</f>
        <v>7.3659152030638886E-2</v>
      </c>
      <c r="N465" s="46">
        <f>EXP(-((1-EXP(-alpha*$B$1))/alpha*Intermediates!G465-(1-EXP(-alpha*$B$1))/alpha*(1-EXP(-alpha*$B$1))/alpha*Intermediates!J465+L465)/$B$1)-1</f>
        <v>-1.7226877678377495E-2</v>
      </c>
      <c r="O465" s="60">
        <f>VLOOKUP((A465+1)&amp;"_"&amp;B465,scenarios!A:Q,8,0)/100</f>
        <v>0</v>
      </c>
      <c r="P465" s="55">
        <f>VLOOKUP((A465+TT_Scen/2+1)&amp;"_"&amp;B465,scenarios!A:Q,8,0)/100</f>
        <v>0</v>
      </c>
      <c r="Q465" s="37">
        <f t="shared" si="31"/>
        <v>9.088602970901638E-2</v>
      </c>
    </row>
    <row r="466" spans="1:17" x14ac:dyDescent="0.25">
      <c r="A466" s="21">
        <f t="shared" si="28"/>
        <v>4</v>
      </c>
      <c r="B466" s="22">
        <v>457</v>
      </c>
      <c r="D466" s="66">
        <f>YC!F459</f>
        <v>0.28776857690000002</v>
      </c>
      <c r="E466" s="34">
        <f t="shared" si="29"/>
        <v>7.4162328000000333E-3</v>
      </c>
      <c r="F466" s="66">
        <f>E466+$B$2*$B$2/delta*Intermediates!J466-$B$2/delta*Intermediates!F466</f>
        <v>6.5098036212125177E-2</v>
      </c>
      <c r="G466" s="46">
        <f>E466+$B$2*$B$2/delta*Intermediates!J466-$B$2/delta*Intermediates!G466</f>
        <v>-1.2008507961961835E-2</v>
      </c>
      <c r="H466" s="60">
        <f>VLOOKUP((A466+1)&amp;"_"&amp;B466,scenarios!A:F,4,0)/100</f>
        <v>6.5098000000000003E-2</v>
      </c>
      <c r="I466" s="55">
        <f>VLOOKUP((A466+TT_Scen/2+1)&amp;"_"&amp;B466,scenarios!A:F,4,0)/100</f>
        <v>-1.2009000000000001E-2</v>
      </c>
      <c r="J466" s="37">
        <f t="shared" si="30"/>
        <v>5.2825016333933605E-7</v>
      </c>
      <c r="K466" s="8"/>
      <c r="L466" s="72">
        <f>LN(VLOOKUP((B466+12*$B$1)/12,YC!A:E,5,0)/VLOOKUP(B466/12,YC!A:E,5,0))</f>
        <v>-1.4832465785809223E-2</v>
      </c>
      <c r="M466" s="66">
        <f>EXP(-((1-EXP(-alpha*$B$1))/alpha*Intermediates!F466-(1-EXP(-alpha*$B$1))/alpha*(1-EXP(-alpha*$B$1))/alpha*Intermediates!J466+L466)/$B$1)-1</f>
        <v>6.6087684958205273E-2</v>
      </c>
      <c r="N466" s="46">
        <f>EXP(-((1-EXP(-alpha*$B$1))/alpha*Intermediates!G466-(1-EXP(-alpha*$B$1))/alpha*(1-EXP(-alpha*$B$1))/alpha*Intermediates!J466+L466)/$B$1)-1</f>
        <v>-1.0178747777066288E-2</v>
      </c>
      <c r="O466" s="60">
        <f>VLOOKUP((A466+1)&amp;"_"&amp;B466,scenarios!A:Q,8,0)/100</f>
        <v>0</v>
      </c>
      <c r="P466" s="55">
        <f>VLOOKUP((A466+TT_Scen/2+1)&amp;"_"&amp;B466,scenarios!A:Q,8,0)/100</f>
        <v>0</v>
      </c>
      <c r="Q466" s="37">
        <f t="shared" si="31"/>
        <v>7.6266432735271561E-2</v>
      </c>
    </row>
    <row r="467" spans="1:17" x14ac:dyDescent="0.25">
      <c r="A467" s="21">
        <f t="shared" si="28"/>
        <v>4</v>
      </c>
      <c r="B467" s="22">
        <v>458</v>
      </c>
      <c r="D467" s="66">
        <f>YC!F460</f>
        <v>0.28838659630000002</v>
      </c>
      <c r="E467" s="34">
        <f t="shared" si="29"/>
        <v>7.4162328000000333E-3</v>
      </c>
      <c r="F467" s="66">
        <f>E467+$B$2*$B$2/delta*Intermediates!J467-$B$2/delta*Intermediates!F467</f>
        <v>6.6413932002880594E-2</v>
      </c>
      <c r="G467" s="46">
        <f>E467+$B$2*$B$2/delta*Intermediates!J467-$B$2/delta*Intermediates!G467</f>
        <v>-1.3253546519629711E-2</v>
      </c>
      <c r="H467" s="60">
        <f>VLOOKUP((A467+1)&amp;"_"&amp;B467,scenarios!A:F,4,0)/100</f>
        <v>6.6414000000000001E-2</v>
      </c>
      <c r="I467" s="55">
        <f>VLOOKUP((A467+TT_Scen/2+1)&amp;"_"&amp;B467,scenarios!A:F,4,0)/100</f>
        <v>-1.3253999999999998E-2</v>
      </c>
      <c r="J467" s="37">
        <f t="shared" si="30"/>
        <v>5.2147748969520735E-7</v>
      </c>
      <c r="K467" s="8"/>
      <c r="L467" s="72">
        <f>LN(VLOOKUP((B467+12*$B$1)/12,YC!A:E,5,0)/VLOOKUP(B467/12,YC!A:E,5,0))</f>
        <v>-1.4832465690737635E-2</v>
      </c>
      <c r="M467" s="66">
        <f>EXP(-((1-EXP(-alpha*$B$1))/alpha*Intermediates!F467-(1-EXP(-alpha*$B$1))/alpha*(1-EXP(-alpha*$B$1))/alpha*Intermediates!J467+L467)/$B$1)-1</f>
        <v>6.7439373948772863E-2</v>
      </c>
      <c r="N467" s="46">
        <f>EXP(-((1-EXP(-alpha*$B$1))/alpha*Intermediates!G467-(1-EXP(-alpha*$B$1))/alpha*(1-EXP(-alpha*$B$1))/alpha*Intermediates!J467+L467)/$B$1)-1</f>
        <v>-1.136402708351536E-2</v>
      </c>
      <c r="O467" s="60">
        <f>VLOOKUP((A467+1)&amp;"_"&amp;B467,scenarios!A:Q,8,0)/100</f>
        <v>0</v>
      </c>
      <c r="P467" s="55">
        <f>VLOOKUP((A467+TT_Scen/2+1)&amp;"_"&amp;B467,scenarios!A:Q,8,0)/100</f>
        <v>0</v>
      </c>
      <c r="Q467" s="37">
        <f t="shared" si="31"/>
        <v>7.8803401032288223E-2</v>
      </c>
    </row>
    <row r="468" spans="1:17" x14ac:dyDescent="0.25">
      <c r="A468" s="21">
        <f t="shared" si="28"/>
        <v>4</v>
      </c>
      <c r="B468" s="22">
        <v>459</v>
      </c>
      <c r="D468" s="66">
        <f>YC!F461</f>
        <v>0.28900461570000002</v>
      </c>
      <c r="E468" s="34">
        <f t="shared" si="29"/>
        <v>7.4162328000000333E-3</v>
      </c>
      <c r="F468" s="66">
        <f>E468+$B$2*$B$2/delta*Intermediates!J468-$B$2/delta*Intermediates!F468</f>
        <v>6.647793395267676E-2</v>
      </c>
      <c r="G468" s="46">
        <f>E468+$B$2*$B$2/delta*Intermediates!J468-$B$2/delta*Intermediates!G468</f>
        <v>-1.3246861803203513E-2</v>
      </c>
      <c r="H468" s="60">
        <f>VLOOKUP((A468+1)&amp;"_"&amp;B468,scenarios!A:F,4,0)/100</f>
        <v>6.6477999999999995E-2</v>
      </c>
      <c r="I468" s="55">
        <f>VLOOKUP((A468+TT_Scen/2+1)&amp;"_"&amp;B468,scenarios!A:F,4,0)/100</f>
        <v>-1.3247E-2</v>
      </c>
      <c r="J468" s="37">
        <f t="shared" si="30"/>
        <v>2.042441197228767E-7</v>
      </c>
      <c r="K468" s="8"/>
      <c r="L468" s="72">
        <f>LN(VLOOKUP((B468+12*$B$1)/12,YC!A:E,5,0)/VLOOKUP(B468/12,YC!A:E,5,0))</f>
        <v>-1.4832465710460808E-2</v>
      </c>
      <c r="M468" s="66">
        <f>EXP(-((1-EXP(-alpha*$B$1))/alpha*Intermediates!F468-(1-EXP(-alpha*$B$1))/alpha*(1-EXP(-alpha*$B$1))/alpha*Intermediates!J468+L468)/$B$1)-1</f>
        <v>6.7505512186297301E-2</v>
      </c>
      <c r="N468" s="46">
        <f>EXP(-((1-EXP(-alpha*$B$1))/alpha*Intermediates!G468-(1-EXP(-alpha*$B$1))/alpha*(1-EXP(-alpha*$B$1))/alpha*Intermediates!J468+L468)/$B$1)-1</f>
        <v>-1.1357322669032999E-2</v>
      </c>
      <c r="O468" s="60">
        <f>VLOOKUP((A468+1)&amp;"_"&amp;B468,scenarios!A:Q,8,0)/100</f>
        <v>0</v>
      </c>
      <c r="P468" s="55">
        <f>VLOOKUP((A468+TT_Scen/2+1)&amp;"_"&amp;B468,scenarios!A:Q,8,0)/100</f>
        <v>0</v>
      </c>
      <c r="Q468" s="37">
        <f t="shared" si="31"/>
        <v>7.8862834855330299E-2</v>
      </c>
    </row>
    <row r="469" spans="1:17" x14ac:dyDescent="0.25">
      <c r="A469" s="21">
        <f t="shared" si="28"/>
        <v>4</v>
      </c>
      <c r="B469" s="22">
        <v>460</v>
      </c>
      <c r="D469" s="66">
        <f>YC!F462</f>
        <v>0.28962263510000003</v>
      </c>
      <c r="E469" s="34">
        <f t="shared" si="29"/>
        <v>7.4162327999993671E-3</v>
      </c>
      <c r="F469" s="66">
        <f>E469+$B$2*$B$2/delta*Intermediates!J469-$B$2/delta*Intermediates!F469</f>
        <v>6.2283442277194075E-2</v>
      </c>
      <c r="G469" s="46">
        <f>E469+$B$2*$B$2/delta*Intermediates!J469-$B$2/delta*Intermediates!G469</f>
        <v>-8.9818538941802261E-3</v>
      </c>
      <c r="H469" s="60">
        <f>VLOOKUP((A469+1)&amp;"_"&amp;B469,scenarios!A:F,4,0)/100</f>
        <v>6.2282999999999998E-2</v>
      </c>
      <c r="I469" s="55">
        <f>VLOOKUP((A469+TT_Scen/2+1)&amp;"_"&amp;B469,scenarios!A:F,4,0)/100</f>
        <v>-8.981900000000001E-3</v>
      </c>
      <c r="J469" s="37">
        <f t="shared" si="30"/>
        <v>4.8838301385141503E-7</v>
      </c>
      <c r="K469" s="8"/>
      <c r="L469" s="72">
        <f>LN(VLOOKUP((B469+12*$B$1)/12,YC!A:E,5,0)/VLOOKUP(B469/12,YC!A:E,5,0))</f>
        <v>-1.4832465713596053E-2</v>
      </c>
      <c r="M469" s="66">
        <f>EXP(-((1-EXP(-alpha*$B$1))/alpha*Intermediates!F469-(1-EXP(-alpha*$B$1))/alpha*(1-EXP(-alpha*$B$1))/alpha*Intermediates!J469+L469)/$B$1)-1</f>
        <v>6.3204173231773852E-2</v>
      </c>
      <c r="N469" s="46">
        <f>EXP(-((1-EXP(-alpha*$B$1))/alpha*Intermediates!G469-(1-EXP(-alpha*$B$1))/alpha*(1-EXP(-alpha*$B$1))/alpha*Intermediates!J469+L469)/$B$1)-1</f>
        <v>-7.2895641379868703E-3</v>
      </c>
      <c r="O469" s="60">
        <f>VLOOKUP((A469+1)&amp;"_"&amp;B469,scenarios!A:Q,8,0)/100</f>
        <v>0</v>
      </c>
      <c r="P469" s="55">
        <f>VLOOKUP((A469+TT_Scen/2+1)&amp;"_"&amp;B469,scenarios!A:Q,8,0)/100</f>
        <v>0</v>
      </c>
      <c r="Q469" s="37">
        <f t="shared" si="31"/>
        <v>7.0493737369760723E-2</v>
      </c>
    </row>
    <row r="470" spans="1:17" x14ac:dyDescent="0.25">
      <c r="A470" s="21">
        <f t="shared" si="28"/>
        <v>4</v>
      </c>
      <c r="B470" s="22">
        <v>461</v>
      </c>
      <c r="D470" s="66">
        <f>YC!F463</f>
        <v>0.29024065449999997</v>
      </c>
      <c r="E470" s="34">
        <f t="shared" si="29"/>
        <v>7.4162328000000333E-3</v>
      </c>
      <c r="F470" s="66">
        <f>E470+$B$2*$B$2/delta*Intermediates!J470-$B$2/delta*Intermediates!F470</f>
        <v>6.4397451740612344E-2</v>
      </c>
      <c r="G470" s="46">
        <f>E470+$B$2*$B$2/delta*Intermediates!J470-$B$2/delta*Intermediates!G470</f>
        <v>-1.1025517420117596E-2</v>
      </c>
      <c r="H470" s="60">
        <f>VLOOKUP((A470+1)&amp;"_"&amp;B470,scenarios!A:F,4,0)/100</f>
        <v>6.4396999999999996E-2</v>
      </c>
      <c r="I470" s="55">
        <f>VLOOKUP((A470+TT_Scen/2+1)&amp;"_"&amp;B470,scenarios!A:F,4,0)/100</f>
        <v>-1.1026000000000001E-2</v>
      </c>
      <c r="J470" s="37">
        <f t="shared" si="30"/>
        <v>9.3432049475331014E-7</v>
      </c>
      <c r="K470" s="8"/>
      <c r="L470" s="72">
        <f>LN(VLOOKUP((B470+12*$B$1)/12,YC!A:E,5,0)/VLOOKUP(B470/12,YC!A:E,5,0))</f>
        <v>-1.4832465706104662E-2</v>
      </c>
      <c r="M470" s="66">
        <f>EXP(-((1-EXP(-alpha*$B$1))/alpha*Intermediates!F470-(1-EXP(-alpha*$B$1))/alpha*(1-EXP(-alpha*$B$1))/alpha*Intermediates!J470+L470)/$B$1)-1</f>
        <v>6.5370411606131995E-2</v>
      </c>
      <c r="N470" s="46">
        <f>EXP(-((1-EXP(-alpha*$B$1))/alpha*Intermediates!G470-(1-EXP(-alpha*$B$1))/alpha*(1-EXP(-alpha*$B$1))/alpha*Intermediates!J470+L470)/$B$1)-1</f>
        <v>-9.2402938988813688E-3</v>
      </c>
      <c r="O470" s="60">
        <f>VLOOKUP((A470+1)&amp;"_"&amp;B470,scenarios!A:Q,8,0)/100</f>
        <v>0</v>
      </c>
      <c r="P470" s="55">
        <f>VLOOKUP((A470+TT_Scen/2+1)&amp;"_"&amp;B470,scenarios!A:Q,8,0)/100</f>
        <v>0</v>
      </c>
      <c r="Q470" s="37">
        <f t="shared" si="31"/>
        <v>7.4610705505013364E-2</v>
      </c>
    </row>
    <row r="471" spans="1:17" x14ac:dyDescent="0.25">
      <c r="A471" s="21">
        <f t="shared" si="28"/>
        <v>4</v>
      </c>
      <c r="B471" s="22">
        <v>462</v>
      </c>
      <c r="D471" s="66">
        <f>YC!F464</f>
        <v>0.29085867389999998</v>
      </c>
      <c r="E471" s="34">
        <f t="shared" si="29"/>
        <v>7.4162328000000333E-3</v>
      </c>
      <c r="F471" s="66">
        <f>E471+$B$2*$B$2/delta*Intermediates!J471-$B$2/delta*Intermediates!F471</f>
        <v>6.3187491243196794E-2</v>
      </c>
      <c r="G471" s="46">
        <f>E471+$B$2*$B$2/delta*Intermediates!J471-$B$2/delta*Intermediates!G471</f>
        <v>-9.7453811422606677E-3</v>
      </c>
      <c r="H471" s="60">
        <f>VLOOKUP((A471+1)&amp;"_"&amp;B471,scenarios!A:F,4,0)/100</f>
        <v>6.3186999999999993E-2</v>
      </c>
      <c r="I471" s="55">
        <f>VLOOKUP((A471+TT_Scen/2+1)&amp;"_"&amp;B471,scenarios!A:F,4,0)/100</f>
        <v>-9.7453999999999995E-3</v>
      </c>
      <c r="J471" s="37">
        <f t="shared" si="30"/>
        <v>5.1010093613315655E-7</v>
      </c>
      <c r="K471" s="8"/>
      <c r="L471" s="72">
        <f>LN(VLOOKUP((B471+12*$B$1)/12,YC!A:E,5,0)/VLOOKUP(B471/12,YC!A:E,5,0))</f>
        <v>-1.4832465687967139E-2</v>
      </c>
      <c r="M471" s="66">
        <f>EXP(-((1-EXP(-alpha*$B$1))/alpha*Intermediates!F471-(1-EXP(-alpha*$B$1))/alpha*(1-EXP(-alpha*$B$1))/alpha*Intermediates!J471+L471)/$B$1)-1</f>
        <v>6.4130587652222237E-2</v>
      </c>
      <c r="N471" s="46">
        <f>EXP(-((1-EXP(-alpha*$B$1))/alpha*Intermediates!G471-(1-EXP(-alpha*$B$1))/alpha*(1-EXP(-alpha*$B$1))/alpha*Intermediates!J471+L471)/$B$1)-1</f>
        <v>-8.0182704671397653E-3</v>
      </c>
      <c r="O471" s="60">
        <f>VLOOKUP((A471+1)&amp;"_"&amp;B471,scenarios!A:Q,8,0)/100</f>
        <v>0</v>
      </c>
      <c r="P471" s="55">
        <f>VLOOKUP((A471+TT_Scen/2+1)&amp;"_"&amp;B471,scenarios!A:Q,8,0)/100</f>
        <v>0</v>
      </c>
      <c r="Q471" s="37">
        <f t="shared" si="31"/>
        <v>7.2148858119362003E-2</v>
      </c>
    </row>
    <row r="472" spans="1:17" x14ac:dyDescent="0.25">
      <c r="A472" s="21">
        <f t="shared" si="28"/>
        <v>4</v>
      </c>
      <c r="B472" s="22">
        <v>463</v>
      </c>
      <c r="D472" s="66">
        <f>YC!F465</f>
        <v>0.29147669329999998</v>
      </c>
      <c r="E472" s="34">
        <f t="shared" si="29"/>
        <v>7.4162328000000333E-3</v>
      </c>
      <c r="F472" s="66">
        <f>E472+$B$2*$B$2/delta*Intermediates!J472-$B$2/delta*Intermediates!F472</f>
        <v>6.7713257707794405E-2</v>
      </c>
      <c r="G472" s="46">
        <f>E472+$B$2*$B$2/delta*Intermediates!J472-$B$2/delta*Intermediates!G472</f>
        <v>-1.4201141842051793E-2</v>
      </c>
      <c r="H472" s="60">
        <f>VLOOKUP((A472+1)&amp;"_"&amp;B472,scenarios!A:F,4,0)/100</f>
        <v>6.7712999999999995E-2</v>
      </c>
      <c r="I472" s="55">
        <f>VLOOKUP((A472+TT_Scen/2+1)&amp;"_"&amp;B472,scenarios!A:F,4,0)/100</f>
        <v>-1.4200999999999998E-2</v>
      </c>
      <c r="J472" s="37">
        <f t="shared" si="30"/>
        <v>3.9954984620491074E-7</v>
      </c>
      <c r="K472" s="8"/>
      <c r="L472" s="72">
        <f>LN(VLOOKUP((B472+12*$B$1)/12,YC!A:E,5,0)/VLOOKUP(B472/12,YC!A:E,5,0))</f>
        <v>-1.4832465799003979E-2</v>
      </c>
      <c r="M472" s="66">
        <f>EXP(-((1-EXP(-alpha*$B$1))/alpha*Intermediates!F472-(1-EXP(-alpha*$B$1))/alpha*(1-EXP(-alpha*$B$1))/alpha*Intermediates!J472+L472)/$B$1)-1</f>
        <v>6.8777182545151749E-2</v>
      </c>
      <c r="N472" s="46">
        <f>EXP(-((1-EXP(-alpha*$B$1))/alpha*Intermediates!G472-(1-EXP(-alpha*$B$1))/alpha*(1-EXP(-alpha*$B$1))/alpha*Intermediates!J472+L472)/$B$1)-1</f>
        <v>-1.226376232933224E-2</v>
      </c>
      <c r="O472" s="60">
        <f>VLOOKUP((A472+1)&amp;"_"&amp;B472,scenarios!A:Q,8,0)/100</f>
        <v>0</v>
      </c>
      <c r="P472" s="55">
        <f>VLOOKUP((A472+TT_Scen/2+1)&amp;"_"&amp;B472,scenarios!A:Q,8,0)/100</f>
        <v>0</v>
      </c>
      <c r="Q472" s="37">
        <f t="shared" si="31"/>
        <v>8.1040944874483989E-2</v>
      </c>
    </row>
    <row r="473" spans="1:17" x14ac:dyDescent="0.25">
      <c r="A473" s="21">
        <f t="shared" si="28"/>
        <v>4</v>
      </c>
      <c r="B473" s="22">
        <v>464</v>
      </c>
      <c r="D473" s="66">
        <f>YC!F466</f>
        <v>0.29209471269999998</v>
      </c>
      <c r="E473" s="34">
        <f t="shared" si="29"/>
        <v>7.4162328000000333E-3</v>
      </c>
      <c r="F473" s="66">
        <f>E473+$B$2*$B$2/delta*Intermediates!J473-$B$2/delta*Intermediates!F473</f>
        <v>6.4283338532129225E-2</v>
      </c>
      <c r="G473" s="46">
        <f>E473+$B$2*$B$2/delta*Intermediates!J473-$B$2/delta*Intermediates!G473</f>
        <v>-1.0701386773459443E-2</v>
      </c>
      <c r="H473" s="60">
        <f>VLOOKUP((A473+1)&amp;"_"&amp;B473,scenarios!A:F,4,0)/100</f>
        <v>6.4283000000000007E-2</v>
      </c>
      <c r="I473" s="55">
        <f>VLOOKUP((A473+TT_Scen/2+1)&amp;"_"&amp;B473,scenarios!A:F,4,0)/100</f>
        <v>-1.0701E-2</v>
      </c>
      <c r="J473" s="37">
        <f t="shared" si="30"/>
        <v>7.2530558866031047E-7</v>
      </c>
      <c r="K473" s="8"/>
      <c r="L473" s="72">
        <f>LN(VLOOKUP((B473+12*$B$1)/12,YC!A:E,5,0)/VLOOKUP(B473/12,YC!A:E,5,0))</f>
        <v>-1.4832465637685697E-2</v>
      </c>
      <c r="M473" s="66">
        <f>EXP(-((1-EXP(-alpha*$B$1))/alpha*Intermediates!F473-(1-EXP(-alpha*$B$1))/alpha*(1-EXP(-alpha*$B$1))/alpha*Intermediates!J473+L473)/$B$1)-1</f>
        <v>6.5254464059608219E-2</v>
      </c>
      <c r="N473" s="46">
        <f>EXP(-((1-EXP(-alpha*$B$1))/alpha*Intermediates!G473-(1-EXP(-alpha*$B$1))/alpha*(1-EXP(-alpha*$B$1))/alpha*Intermediates!J473+L473)/$B$1)-1</f>
        <v>-8.9301021951904147E-3</v>
      </c>
      <c r="O473" s="60">
        <f>VLOOKUP((A473+1)&amp;"_"&amp;B473,scenarios!A:Q,8,0)/100</f>
        <v>0</v>
      </c>
      <c r="P473" s="55">
        <f>VLOOKUP((A473+TT_Scen/2+1)&amp;"_"&amp;B473,scenarios!A:Q,8,0)/100</f>
        <v>0</v>
      </c>
      <c r="Q473" s="37">
        <f t="shared" si="31"/>
        <v>7.4184566254798634E-2</v>
      </c>
    </row>
    <row r="474" spans="1:17" x14ac:dyDescent="0.25">
      <c r="A474" s="21">
        <f t="shared" si="28"/>
        <v>4</v>
      </c>
      <c r="B474" s="22">
        <v>465</v>
      </c>
      <c r="D474" s="66">
        <f>YC!F467</f>
        <v>0.29271273209999998</v>
      </c>
      <c r="E474" s="34">
        <f t="shared" si="29"/>
        <v>7.4162328000000333E-3</v>
      </c>
      <c r="F474" s="66">
        <f>E474+$B$2*$B$2/delta*Intermediates!J474-$B$2/delta*Intermediates!F474</f>
        <v>6.1771595618536179E-2</v>
      </c>
      <c r="G474" s="46">
        <f>E474+$B$2*$B$2/delta*Intermediates!J474-$B$2/delta*Intermediates!G474</f>
        <v>-8.1199776927372257E-3</v>
      </c>
      <c r="H474" s="60">
        <f>VLOOKUP((A474+1)&amp;"_"&amp;B474,scenarios!A:F,4,0)/100</f>
        <v>6.1772000000000001E-2</v>
      </c>
      <c r="I474" s="55">
        <f>VLOOKUP((A474+TT_Scen/2+1)&amp;"_"&amp;B474,scenarios!A:F,4,0)/100</f>
        <v>-8.1200000000000005E-3</v>
      </c>
      <c r="J474" s="37">
        <f t="shared" si="30"/>
        <v>4.2668872659613888E-7</v>
      </c>
      <c r="K474" s="8"/>
      <c r="L474" s="72">
        <f>LN(VLOOKUP((B474+12*$B$1)/12,YC!A:E,5,0)/VLOOKUP(B474/12,YC!A:E,5,0))</f>
        <v>-1.4832465747540172E-2</v>
      </c>
      <c r="M474" s="66">
        <f>EXP(-((1-EXP(-alpha*$B$1))/alpha*Intermediates!F474-(1-EXP(-alpha*$B$1))/alpha*(1-EXP(-alpha*$B$1))/alpha*Intermediates!J474+L474)/$B$1)-1</f>
        <v>6.2682223779888968E-2</v>
      </c>
      <c r="N474" s="46">
        <f>EXP(-((1-EXP(-alpha*$B$1))/alpha*Intermediates!G474-(1-EXP(-alpha*$B$1))/alpha*(1-EXP(-alpha*$B$1))/alpha*Intermediates!J474+L474)/$B$1)-1</f>
        <v>-6.4639110463847738E-3</v>
      </c>
      <c r="O474" s="60">
        <f>VLOOKUP((A474+1)&amp;"_"&amp;B474,scenarios!A:Q,8,0)/100</f>
        <v>0</v>
      </c>
      <c r="P474" s="55">
        <f>VLOOKUP((A474+TT_Scen/2+1)&amp;"_"&amp;B474,scenarios!A:Q,8,0)/100</f>
        <v>0</v>
      </c>
      <c r="Q474" s="37">
        <f t="shared" si="31"/>
        <v>6.9146134826273742E-2</v>
      </c>
    </row>
    <row r="475" spans="1:17" x14ac:dyDescent="0.25">
      <c r="A475" s="21">
        <f t="shared" si="28"/>
        <v>4</v>
      </c>
      <c r="B475" s="22">
        <v>466</v>
      </c>
      <c r="D475" s="66">
        <f>YC!F468</f>
        <v>0.29333075149999999</v>
      </c>
      <c r="E475" s="34">
        <f t="shared" si="29"/>
        <v>7.4162340000001326E-3</v>
      </c>
      <c r="F475" s="66">
        <f>E475+$B$2*$B$2/delta*Intermediates!J475-$B$2/delta*Intermediates!F475</f>
        <v>6.1819503938463957E-2</v>
      </c>
      <c r="G475" s="46">
        <f>E475+$B$2*$B$2/delta*Intermediates!J475-$B$2/delta*Intermediates!G475</f>
        <v>-8.0983870229529697E-3</v>
      </c>
      <c r="H475" s="60">
        <f>VLOOKUP((A475+1)&amp;"_"&amp;B475,scenarios!A:F,4,0)/100</f>
        <v>6.1820000000000007E-2</v>
      </c>
      <c r="I475" s="55">
        <f>VLOOKUP((A475+TT_Scen/2+1)&amp;"_"&amp;B475,scenarios!A:F,4,0)/100</f>
        <v>-8.0984000000000004E-3</v>
      </c>
      <c r="J475" s="37">
        <f t="shared" si="30"/>
        <v>5.0903858308040673E-7</v>
      </c>
      <c r="K475" s="8"/>
      <c r="L475" s="72">
        <f>LN(VLOOKUP((B475+12*$B$1)/12,YC!A:E,5,0)/VLOOKUP(B475/12,YC!A:E,5,0))</f>
        <v>-1.4832465728808029E-2</v>
      </c>
      <c r="M475" s="66">
        <f>EXP(-((1-EXP(-alpha*$B$1))/alpha*Intermediates!F475-(1-EXP(-alpha*$B$1))/alpha*(1-EXP(-alpha*$B$1))/alpha*Intermediates!J475+L475)/$B$1)-1</f>
        <v>6.2731584729481149E-2</v>
      </c>
      <c r="N475" s="46">
        <f>EXP(-((1-EXP(-alpha*$B$1))/alpha*Intermediates!G475-(1-EXP(-alpha*$B$1))/alpha*(1-EXP(-alpha*$B$1))/alpha*Intermediates!J475+L475)/$B$1)-1</f>
        <v>-6.4429336238212009E-3</v>
      </c>
      <c r="O475" s="60">
        <f>VLOOKUP((A475+1)&amp;"_"&amp;B475,scenarios!A:Q,8,0)/100</f>
        <v>0</v>
      </c>
      <c r="P475" s="55">
        <f>VLOOKUP((A475+TT_Scen/2+1)&amp;"_"&amp;B475,scenarios!A:Q,8,0)/100</f>
        <v>0</v>
      </c>
      <c r="Q475" s="37">
        <f t="shared" si="31"/>
        <v>6.917451835330235E-2</v>
      </c>
    </row>
    <row r="476" spans="1:17" x14ac:dyDescent="0.25">
      <c r="A476" s="21">
        <f t="shared" si="28"/>
        <v>4</v>
      </c>
      <c r="B476" s="22">
        <v>467</v>
      </c>
      <c r="D476" s="66">
        <f>YC!F469</f>
        <v>0.293948771</v>
      </c>
      <c r="E476" s="34">
        <f t="shared" si="29"/>
        <v>7.4162328000000333E-3</v>
      </c>
      <c r="F476" s="66">
        <f>E476+$B$2*$B$2/delta*Intermediates!J476-$B$2/delta*Intermediates!F476</f>
        <v>5.7662721821056223E-2</v>
      </c>
      <c r="G476" s="46">
        <f>E476+$B$2*$B$2/delta*Intermediates!J476-$B$2/delta*Intermediates!G476</f>
        <v>-3.8722801425970961E-3</v>
      </c>
      <c r="H476" s="60">
        <f>VLOOKUP((A476+1)&amp;"_"&amp;B476,scenarios!A:F,4,0)/100</f>
        <v>5.7662999999999999E-2</v>
      </c>
      <c r="I476" s="55">
        <f>VLOOKUP((A476+TT_Scen/2+1)&amp;"_"&amp;B476,scenarios!A:F,4,0)/100</f>
        <v>-3.8723000000000004E-3</v>
      </c>
      <c r="J476" s="37">
        <f t="shared" si="30"/>
        <v>2.9803634668014445E-7</v>
      </c>
      <c r="K476" s="8"/>
      <c r="L476" s="72">
        <f>LN(VLOOKUP((B476+12*$B$1)/12,YC!A:E,5,0)/VLOOKUP(B476/12,YC!A:E,5,0))</f>
        <v>-1.4832465717427443E-2</v>
      </c>
      <c r="M476" s="66">
        <f>EXP(-((1-EXP(-alpha*$B$1))/alpha*Intermediates!F476-(1-EXP(-alpha*$B$1))/alpha*(1-EXP(-alpha*$B$1))/alpha*Intermediates!J476+L476)/$B$1)-1</f>
        <v>5.8487889659509573E-2</v>
      </c>
      <c r="N476" s="46">
        <f>EXP(-((1-EXP(-alpha*$B$1))/alpha*Intermediates!G476-(1-EXP(-alpha*$B$1))/alpha*(1-EXP(-alpha*$B$1))/alpha*Intermediates!J476+L476)/$B$1)-1</f>
        <v>-2.3923285258627969E-3</v>
      </c>
      <c r="O476" s="60">
        <f>VLOOKUP((A476+1)&amp;"_"&amp;B476,scenarios!A:Q,8,0)/100</f>
        <v>0</v>
      </c>
      <c r="P476" s="55">
        <f>VLOOKUP((A476+TT_Scen/2+1)&amp;"_"&amp;B476,scenarios!A:Q,8,0)/100</f>
        <v>0</v>
      </c>
      <c r="Q476" s="37">
        <f t="shared" si="31"/>
        <v>6.088021818537237E-2</v>
      </c>
    </row>
    <row r="477" spans="1:17" x14ac:dyDescent="0.25">
      <c r="A477" s="21">
        <f t="shared" si="28"/>
        <v>4</v>
      </c>
      <c r="B477" s="22">
        <v>468</v>
      </c>
      <c r="D477" s="66">
        <f>YC!F470</f>
        <v>0.2945667904</v>
      </c>
      <c r="E477" s="34">
        <f t="shared" si="29"/>
        <v>7.4162328000000333E-3</v>
      </c>
      <c r="F477" s="66">
        <f>E477+$B$2*$B$2/delta*Intermediates!J477-$B$2/delta*Intermediates!F477</f>
        <v>5.7078329117461926E-2</v>
      </c>
      <c r="G477" s="46">
        <f>E477+$B$2*$B$2/delta*Intermediates!J477-$B$2/delta*Intermediates!G477</f>
        <v>-3.2187295499168551E-3</v>
      </c>
      <c r="H477" s="60">
        <f>VLOOKUP((A477+1)&amp;"_"&amp;B477,scenarios!A:F,4,0)/100</f>
        <v>5.7077999999999997E-2</v>
      </c>
      <c r="I477" s="55">
        <f>VLOOKUP((A477+TT_Scen/2+1)&amp;"_"&amp;B477,scenarios!A:F,4,0)/100</f>
        <v>-3.2186999999999997E-3</v>
      </c>
      <c r="J477" s="37">
        <f t="shared" si="30"/>
        <v>3.586673787848299E-7</v>
      </c>
      <c r="K477" s="8"/>
      <c r="L477" s="72">
        <f>LN(VLOOKUP((B477+12*$B$1)/12,YC!A:E,5,0)/VLOOKUP(B477/12,YC!A:E,5,0))</f>
        <v>-1.483246571742395E-2</v>
      </c>
      <c r="M477" s="66">
        <f>EXP(-((1-EXP(-alpha*$B$1))/alpha*Intermediates!F477-(1-EXP(-alpha*$B$1))/alpha*(1-EXP(-alpha*$B$1))/alpha*Intermediates!J477+L477)/$B$1)-1</f>
        <v>5.7892934388548589E-2</v>
      </c>
      <c r="N477" s="46">
        <f>EXP(-((1-EXP(-alpha*$B$1))/alpha*Intermediates!G477-(1-EXP(-alpha*$B$1))/alpha*(1-EXP(-alpha*$B$1))/alpha*Intermediates!J477+L477)/$B$1)-1</f>
        <v>-1.7641711226135115E-3</v>
      </c>
      <c r="O477" s="60">
        <f>VLOOKUP((A477+1)&amp;"_"&amp;B477,scenarios!A:Q,8,0)/100</f>
        <v>0</v>
      </c>
      <c r="P477" s="55">
        <f>VLOOKUP((A477+TT_Scen/2+1)&amp;"_"&amp;B477,scenarios!A:Q,8,0)/100</f>
        <v>0</v>
      </c>
      <c r="Q477" s="37">
        <f t="shared" si="31"/>
        <v>5.9657105511162101E-2</v>
      </c>
    </row>
    <row r="478" spans="1:17" x14ac:dyDescent="0.25">
      <c r="A478" s="21">
        <f t="shared" si="28"/>
        <v>4</v>
      </c>
      <c r="B478" s="22">
        <v>469</v>
      </c>
      <c r="D478" s="66">
        <f>YC!F471</f>
        <v>0.2951848098</v>
      </c>
      <c r="E478" s="34">
        <f t="shared" si="29"/>
        <v>7.4162328000000333E-3</v>
      </c>
      <c r="F478" s="66">
        <f>E478+$B$2*$B$2/delta*Intermediates!J478-$B$2/delta*Intermediates!F478</f>
        <v>5.212264283894872E-2</v>
      </c>
      <c r="G478" s="46">
        <f>E478+$B$2*$B$2/delta*Intermediates!J478-$B$2/delta*Intermediates!G478</f>
        <v>1.8059454989424878E-3</v>
      </c>
      <c r="H478" s="60">
        <f>VLOOKUP((A478+1)&amp;"_"&amp;B478,scenarios!A:F,4,0)/100</f>
        <v>5.2123000000000003E-2</v>
      </c>
      <c r="I478" s="55">
        <f>VLOOKUP((A478+TT_Scen/2+1)&amp;"_"&amp;B478,scenarios!A:F,4,0)/100</f>
        <v>1.8059E-3</v>
      </c>
      <c r="J478" s="37">
        <f t="shared" si="30"/>
        <v>4.0265999377061407E-7</v>
      </c>
      <c r="K478" s="8"/>
      <c r="L478" s="72">
        <f>LN(VLOOKUP((B478+12*$B$1)/12,YC!A:E,5,0)/VLOOKUP(B478/12,YC!A:E,5,0))</f>
        <v>-1.4832465732833908E-2</v>
      </c>
      <c r="M478" s="66">
        <f>EXP(-((1-EXP(-alpha*$B$1))/alpha*Intermediates!F478-(1-EXP(-alpha*$B$1))/alpha*(1-EXP(-alpha*$B$1))/alpha*Intermediates!J478+L478)/$B$1)-1</f>
        <v>5.2858528456026788E-2</v>
      </c>
      <c r="N478" s="46">
        <f>EXP(-((1-EXP(-alpha*$B$1))/alpha*Intermediates!G478-(1-EXP(-alpha*$B$1))/alpha*(1-EXP(-alpha*$B$1))/alpha*Intermediates!J478+L478)/$B$1)-1</f>
        <v>3.0763120505821195E-3</v>
      </c>
      <c r="O478" s="60">
        <f>VLOOKUP((A478+1)&amp;"_"&amp;B478,scenarios!A:Q,8,0)/100</f>
        <v>0</v>
      </c>
      <c r="P478" s="55">
        <f>VLOOKUP((A478+TT_Scen/2+1)&amp;"_"&amp;B478,scenarios!A:Q,8,0)/100</f>
        <v>0</v>
      </c>
      <c r="Q478" s="37">
        <f t="shared" si="31"/>
        <v>5.5934840506608907E-2</v>
      </c>
    </row>
    <row r="479" spans="1:17" x14ac:dyDescent="0.25">
      <c r="A479" s="21">
        <f t="shared" si="28"/>
        <v>4</v>
      </c>
      <c r="B479" s="22">
        <v>470</v>
      </c>
      <c r="D479" s="66">
        <f>YC!F472</f>
        <v>0.29580282920000001</v>
      </c>
      <c r="E479" s="34">
        <f t="shared" si="29"/>
        <v>7.4162328000000333E-3</v>
      </c>
      <c r="F479" s="66">
        <f>E479+$B$2*$B$2/delta*Intermediates!J479-$B$2/delta*Intermediates!F479</f>
        <v>5.4532758205982905E-2</v>
      </c>
      <c r="G479" s="46">
        <f>E479+$B$2*$B$2/delta*Intermediates!J479-$B$2/delta*Intermediates!G479</f>
        <v>-5.3535005916684197E-4</v>
      </c>
      <c r="H479" s="60">
        <f>VLOOKUP((A479+1)&amp;"_"&amp;B479,scenarios!A:F,4,0)/100</f>
        <v>5.4532999999999998E-2</v>
      </c>
      <c r="I479" s="55">
        <f>VLOOKUP((A479+TT_Scen/2+1)&amp;"_"&amp;B479,scenarios!A:F,4,0)/100</f>
        <v>-5.3534999999999998E-4</v>
      </c>
      <c r="J479" s="37">
        <f t="shared" si="30"/>
        <v>2.4185318393517632E-7</v>
      </c>
      <c r="K479" s="8"/>
      <c r="L479" s="72">
        <f>LN(VLOOKUP((B479+12*$B$1)/12,YC!A:E,5,0)/VLOOKUP(B479/12,YC!A:E,5,0))</f>
        <v>-1.4832465767703026E-2</v>
      </c>
      <c r="M479" s="66">
        <f>EXP(-((1-EXP(-alpha*$B$1))/alpha*Intermediates!F479-(1-EXP(-alpha*$B$1))/alpha*(1-EXP(-alpha*$B$1))/alpha*Intermediates!J479+L479)/$B$1)-1</f>
        <v>5.5304434267097857E-2</v>
      </c>
      <c r="N479" s="46">
        <f>EXP(-((1-EXP(-alpha*$B$1))/alpha*Intermediates!G479-(1-EXP(-alpha*$B$1))/alpha*(1-EXP(-alpha*$B$1))/alpha*Intermediates!J479+L479)/$B$1)-1</f>
        <v>8.1840233631713666E-4</v>
      </c>
      <c r="O479" s="60">
        <f>VLOOKUP((A479+1)&amp;"_"&amp;B479,scenarios!A:Q,8,0)/100</f>
        <v>0</v>
      </c>
      <c r="P479" s="55">
        <f>VLOOKUP((A479+TT_Scen/2+1)&amp;"_"&amp;B479,scenarios!A:Q,8,0)/100</f>
        <v>0</v>
      </c>
      <c r="Q479" s="37">
        <f t="shared" si="31"/>
        <v>5.6122836603414994E-2</v>
      </c>
    </row>
    <row r="480" spans="1:17" x14ac:dyDescent="0.25">
      <c r="A480" s="21">
        <f t="shared" si="28"/>
        <v>4</v>
      </c>
      <c r="B480" s="22">
        <v>471</v>
      </c>
      <c r="D480" s="66">
        <f>YC!F473</f>
        <v>0.29642084860000001</v>
      </c>
      <c r="E480" s="34">
        <f t="shared" si="29"/>
        <v>7.4162328000000333E-3</v>
      </c>
      <c r="F480" s="66">
        <f>E480+$B$2*$B$2/delta*Intermediates!J480-$B$2/delta*Intermediates!F480</f>
        <v>5.7339350868671597E-2</v>
      </c>
      <c r="G480" s="46">
        <f>E480+$B$2*$B$2/delta*Intermediates!J480-$B$2/delta*Intermediates!G480</f>
        <v>-3.2732917148627578E-3</v>
      </c>
      <c r="H480" s="60">
        <f>VLOOKUP((A480+1)&amp;"_"&amp;B480,scenarios!A:F,4,0)/100</f>
        <v>5.7339000000000001E-2</v>
      </c>
      <c r="I480" s="55">
        <f>VLOOKUP((A480+TT_Scen/2+1)&amp;"_"&amp;B480,scenarios!A:F,4,0)/100</f>
        <v>-3.2733000000000003E-3</v>
      </c>
      <c r="J480" s="37">
        <f t="shared" si="30"/>
        <v>3.5915380883861855E-7</v>
      </c>
      <c r="K480" s="8"/>
      <c r="L480" s="72">
        <f>LN(VLOOKUP((B480+12*$B$1)/12,YC!A:E,5,0)/VLOOKUP(B480/12,YC!A:E,5,0))</f>
        <v>-1.4832465689573863E-2</v>
      </c>
      <c r="M480" s="66">
        <f>EXP(-((1-EXP(-alpha*$B$1))/alpha*Intermediates!F480-(1-EXP(-alpha*$B$1))/alpha*(1-EXP(-alpha*$B$1))/alpha*Intermediates!J480+L480)/$B$1)-1</f>
        <v>5.8159808746710562E-2</v>
      </c>
      <c r="N480" s="46">
        <f>EXP(-((1-EXP(-alpha*$B$1))/alpha*Intermediates!G480-(1-EXP(-alpha*$B$1))/alpha*(1-EXP(-alpha*$B$1))/alpha*Intermediates!J480+L480)/$B$1)-1</f>
        <v>-1.8156372503159712E-3</v>
      </c>
      <c r="O480" s="60">
        <f>VLOOKUP((A480+1)&amp;"_"&amp;B480,scenarios!A:Q,8,0)/100</f>
        <v>0</v>
      </c>
      <c r="P480" s="55">
        <f>VLOOKUP((A480+TT_Scen/2+1)&amp;"_"&amp;B480,scenarios!A:Q,8,0)/100</f>
        <v>0</v>
      </c>
      <c r="Q480" s="37">
        <f t="shared" si="31"/>
        <v>5.9975445997026533E-2</v>
      </c>
    </row>
    <row r="481" spans="1:17" x14ac:dyDescent="0.25">
      <c r="A481" s="21">
        <f t="shared" si="28"/>
        <v>4</v>
      </c>
      <c r="B481" s="22">
        <v>472</v>
      </c>
      <c r="D481" s="66">
        <f>YC!F474</f>
        <v>0.29703886800000001</v>
      </c>
      <c r="E481" s="34">
        <f t="shared" si="29"/>
        <v>7.4162328000000333E-3</v>
      </c>
      <c r="F481" s="66">
        <f>E481+$B$2*$B$2/delta*Intermediates!J481-$B$2/delta*Intermediates!F481</f>
        <v>5.9547285926607199E-2</v>
      </c>
      <c r="G481" s="46">
        <f>E481+$B$2*$B$2/delta*Intermediates!J481-$B$2/delta*Intermediates!G481</f>
        <v>-5.4127444061029782E-3</v>
      </c>
      <c r="H481" s="60">
        <f>VLOOKUP((A481+1)&amp;"_"&amp;B481,scenarios!A:F,4,0)/100</f>
        <v>5.9546999999999996E-2</v>
      </c>
      <c r="I481" s="55">
        <f>VLOOKUP((A481+TT_Scen/2+1)&amp;"_"&amp;B481,scenarios!A:F,4,0)/100</f>
        <v>-5.4127000000000003E-3</v>
      </c>
      <c r="J481" s="37">
        <f t="shared" si="30"/>
        <v>3.3033271018122895E-7</v>
      </c>
      <c r="K481" s="8"/>
      <c r="L481" s="72">
        <f>LN(VLOOKUP((B481+12*$B$1)/12,YC!A:E,5,0)/VLOOKUP(B481/12,YC!A:E,5,0))</f>
        <v>-1.4832465773443238E-2</v>
      </c>
      <c r="M481" s="66">
        <f>EXP(-((1-EXP(-alpha*$B$1))/alpha*Intermediates!F481-(1-EXP(-alpha*$B$1))/alpha*(1-EXP(-alpha*$B$1))/alpha*Intermediates!J481+L481)/$B$1)-1</f>
        <v>6.0411619075176448E-2</v>
      </c>
      <c r="N481" s="46">
        <f>EXP(-((1-EXP(-alpha*$B$1))/alpha*Intermediates!G481-(1-EXP(-alpha*$B$1))/alpha*(1-EXP(-alpha*$B$1))/alpha*Intermediates!J481+L481)/$B$1)-1</f>
        <v>-3.8690063539480457E-3</v>
      </c>
      <c r="O481" s="60">
        <f>VLOOKUP((A481+1)&amp;"_"&amp;B481,scenarios!A:Q,8,0)/100</f>
        <v>0</v>
      </c>
      <c r="P481" s="55">
        <f>VLOOKUP((A481+TT_Scen/2+1)&amp;"_"&amp;B481,scenarios!A:Q,8,0)/100</f>
        <v>0</v>
      </c>
      <c r="Q481" s="37">
        <f t="shared" si="31"/>
        <v>6.4280625429124494E-2</v>
      </c>
    </row>
    <row r="482" spans="1:17" x14ac:dyDescent="0.25">
      <c r="A482" s="21">
        <f t="shared" si="28"/>
        <v>4</v>
      </c>
      <c r="B482" s="22">
        <v>473</v>
      </c>
      <c r="D482" s="66">
        <f>YC!F475</f>
        <v>0.29765688740000001</v>
      </c>
      <c r="E482" s="34">
        <f t="shared" si="29"/>
        <v>7.4162328000000333E-3</v>
      </c>
      <c r="F482" s="66">
        <f>E482+$B$2*$B$2/delta*Intermediates!J482-$B$2/delta*Intermediates!F482</f>
        <v>6.070444288459511E-2</v>
      </c>
      <c r="G482" s="46">
        <f>E482+$B$2*$B$2/delta*Intermediates!J482-$B$2/delta*Intermediates!G482</f>
        <v>-6.5015874739376206E-3</v>
      </c>
      <c r="H482" s="60">
        <f>VLOOKUP((A482+1)&amp;"_"&amp;B482,scenarios!A:F,4,0)/100</f>
        <v>6.0704000000000001E-2</v>
      </c>
      <c r="I482" s="55">
        <f>VLOOKUP((A482+TT_Scen/2+1)&amp;"_"&amp;B482,scenarios!A:F,4,0)/100</f>
        <v>-6.5015999999999997E-3</v>
      </c>
      <c r="J482" s="37">
        <f t="shared" si="30"/>
        <v>4.5541065748794934E-7</v>
      </c>
      <c r="K482" s="8"/>
      <c r="L482" s="72">
        <f>LN(VLOOKUP((B482+12*$B$1)/12,YC!A:E,5,0)/VLOOKUP(B482/12,YC!A:E,5,0))</f>
        <v>-1.4832465750272016E-2</v>
      </c>
      <c r="M482" s="66">
        <f>EXP(-((1-EXP(-alpha*$B$1))/alpha*Intermediates!F482-(1-EXP(-alpha*$B$1))/alpha*(1-EXP(-alpha*$B$1))/alpha*Intermediates!J482+L482)/$B$1)-1</f>
        <v>6.1593842005642108E-2</v>
      </c>
      <c r="N482" s="46">
        <f>EXP(-((1-EXP(-alpha*$B$1))/alpha*Intermediates!G482-(1-EXP(-alpha*$B$1))/alpha*(1-EXP(-alpha*$B$1))/alpha*Intermediates!J482+L482)/$B$1)-1</f>
        <v>-4.9122628959220593E-3</v>
      </c>
      <c r="O482" s="60">
        <f>VLOOKUP((A482+1)&amp;"_"&amp;B482,scenarios!A:Q,8,0)/100</f>
        <v>0</v>
      </c>
      <c r="P482" s="55">
        <f>VLOOKUP((A482+TT_Scen/2+1)&amp;"_"&amp;B482,scenarios!A:Q,8,0)/100</f>
        <v>0</v>
      </c>
      <c r="Q482" s="37">
        <f t="shared" si="31"/>
        <v>6.6506104901564167E-2</v>
      </c>
    </row>
    <row r="483" spans="1:17" x14ac:dyDescent="0.25">
      <c r="A483" s="21">
        <f t="shared" si="28"/>
        <v>4</v>
      </c>
      <c r="B483" s="22">
        <v>474</v>
      </c>
      <c r="D483" s="66">
        <f>YC!F476</f>
        <v>0.29827490680000002</v>
      </c>
      <c r="E483" s="34">
        <f t="shared" si="29"/>
        <v>7.4162328000000333E-3</v>
      </c>
      <c r="F483" s="66">
        <f>E483+$B$2*$B$2/delta*Intermediates!J483-$B$2/delta*Intermediates!F483</f>
        <v>6.3689029060366761E-2</v>
      </c>
      <c r="G483" s="46">
        <f>E483+$B$2*$B$2/delta*Intermediates!J483-$B$2/delta*Intermediates!G483</f>
        <v>-9.4180280702469595E-3</v>
      </c>
      <c r="H483" s="60">
        <f>VLOOKUP((A483+1)&amp;"_"&amp;B483,scenarios!A:F,4,0)/100</f>
        <v>6.3688999999999996E-2</v>
      </c>
      <c r="I483" s="55">
        <f>VLOOKUP((A483+TT_Scen/2+1)&amp;"_"&amp;B483,scenarios!A:F,4,0)/100</f>
        <v>-9.4179999999999993E-3</v>
      </c>
      <c r="J483" s="37">
        <f t="shared" si="30"/>
        <v>5.7130613725919765E-8</v>
      </c>
      <c r="K483" s="8"/>
      <c r="L483" s="72">
        <f>LN(VLOOKUP((B483+12*$B$1)/12,YC!A:E,5,0)/VLOOKUP(B483/12,YC!A:E,5,0))</f>
        <v>-1.4832465760655824E-2</v>
      </c>
      <c r="M483" s="66">
        <f>EXP(-((1-EXP(-alpha*$B$1))/alpha*Intermediates!F483-(1-EXP(-alpha*$B$1))/alpha*(1-EXP(-alpha*$B$1))/alpha*Intermediates!J483+L483)/$B$1)-1</f>
        <v>6.4648634020384455E-2</v>
      </c>
      <c r="N483" s="46">
        <f>EXP(-((1-EXP(-alpha*$B$1))/alpha*Intermediates!G483-(1-EXP(-alpha*$B$1))/alpha*(1-EXP(-alpha*$B$1))/alpha*Intermediates!J483+L483)/$B$1)-1</f>
        <v>-7.7017492152483547E-3</v>
      </c>
      <c r="O483" s="60">
        <f>VLOOKUP((A483+1)&amp;"_"&amp;B483,scenarios!A:Q,8,0)/100</f>
        <v>0</v>
      </c>
      <c r="P483" s="55">
        <f>VLOOKUP((A483+TT_Scen/2+1)&amp;"_"&amp;B483,scenarios!A:Q,8,0)/100</f>
        <v>0</v>
      </c>
      <c r="Q483" s="37">
        <f t="shared" si="31"/>
        <v>7.2350383235632809E-2</v>
      </c>
    </row>
    <row r="484" spans="1:17" x14ac:dyDescent="0.25">
      <c r="A484" s="21">
        <f t="shared" si="28"/>
        <v>4</v>
      </c>
      <c r="B484" s="22">
        <v>475</v>
      </c>
      <c r="D484" s="66">
        <f>YC!F477</f>
        <v>0.29889292620000002</v>
      </c>
      <c r="E484" s="34">
        <f t="shared" si="29"/>
        <v>7.4162328000000333E-3</v>
      </c>
      <c r="F484" s="66">
        <f>E484+$B$2*$B$2/delta*Intermediates!J484-$B$2/delta*Intermediates!F484</f>
        <v>6.8094290677273989E-2</v>
      </c>
      <c r="G484" s="46">
        <f>E484+$B$2*$B$2/delta*Intermediates!J484-$B$2/delta*Intermediates!G484</f>
        <v>-1.3755312250460377E-2</v>
      </c>
      <c r="H484" s="60">
        <f>VLOOKUP((A484+1)&amp;"_"&amp;B484,scenarios!A:F,4,0)/100</f>
        <v>6.8094000000000002E-2</v>
      </c>
      <c r="I484" s="55">
        <f>VLOOKUP((A484+TT_Scen/2+1)&amp;"_"&amp;B484,scenarios!A:F,4,0)/100</f>
        <v>-1.3755E-2</v>
      </c>
      <c r="J484" s="37">
        <f t="shared" si="30"/>
        <v>6.0292773436387836E-7</v>
      </c>
      <c r="K484" s="8"/>
      <c r="L484" s="72">
        <f>LN(VLOOKUP((B484+12*$B$1)/12,YC!A:E,5,0)/VLOOKUP(B484/12,YC!A:E,5,0))</f>
        <v>-1.4832465806671717E-2</v>
      </c>
      <c r="M484" s="66">
        <f>EXP(-((1-EXP(-alpha*$B$1))/alpha*Intermediates!F484-(1-EXP(-alpha*$B$1))/alpha*(1-EXP(-alpha*$B$1))/alpha*Intermediates!J484+L484)/$B$1)-1</f>
        <v>6.9173427870663273E-2</v>
      </c>
      <c r="N484" s="46">
        <f>EXP(-((1-EXP(-alpha*$B$1))/alpha*Intermediates!G484-(1-EXP(-alpha*$B$1))/alpha*(1-EXP(-alpha*$B$1))/alpha*Intermediates!J484+L484)/$B$1)-1</f>
        <v>-1.1835926490891158E-2</v>
      </c>
      <c r="O484" s="60">
        <f>VLOOKUP((A484+1)&amp;"_"&amp;B484,scenarios!A:Q,8,0)/100</f>
        <v>0</v>
      </c>
      <c r="P484" s="55">
        <f>VLOOKUP((A484+TT_Scen/2+1)&amp;"_"&amp;B484,scenarios!A:Q,8,0)/100</f>
        <v>0</v>
      </c>
      <c r="Q484" s="37">
        <f t="shared" si="31"/>
        <v>8.1009354361554431E-2</v>
      </c>
    </row>
    <row r="485" spans="1:17" x14ac:dyDescent="0.25">
      <c r="A485" s="21">
        <f t="shared" si="28"/>
        <v>4</v>
      </c>
      <c r="B485" s="22">
        <v>476</v>
      </c>
      <c r="D485" s="66">
        <f>YC!F478</f>
        <v>0.29951094560000002</v>
      </c>
      <c r="E485" s="34">
        <f t="shared" si="29"/>
        <v>7.4162328000000333E-3</v>
      </c>
      <c r="F485" s="66">
        <f>E485+$B$2*$B$2/delta*Intermediates!J485-$B$2/delta*Intermediates!F485</f>
        <v>6.8865407365766351E-2</v>
      </c>
      <c r="G485" s="46">
        <f>E485+$B$2*$B$2/delta*Intermediates!J485-$B$2/delta*Intermediates!G485</f>
        <v>-1.4458619475057867E-2</v>
      </c>
      <c r="H485" s="60">
        <f>VLOOKUP((A485+1)&amp;"_"&amp;B485,scenarios!A:F,4,0)/100</f>
        <v>6.8864999999999996E-2</v>
      </c>
      <c r="I485" s="55">
        <f>VLOOKUP((A485+TT_Scen/2+1)&amp;"_"&amp;B485,scenarios!A:F,4,0)/100</f>
        <v>-1.4459E-2</v>
      </c>
      <c r="J485" s="37">
        <f t="shared" si="30"/>
        <v>7.8789070848822584E-7</v>
      </c>
      <c r="K485" s="8"/>
      <c r="L485" s="72">
        <f>LN(VLOOKUP((B485+12*$B$1)/12,YC!A:E,5,0)/VLOOKUP(B485/12,YC!A:E,5,0))</f>
        <v>-1.4832465757497817E-2</v>
      </c>
      <c r="M485" s="66">
        <f>EXP(-((1-EXP(-alpha*$B$1))/alpha*Intermediates!F485-(1-EXP(-alpha*$B$1))/alpha*(1-EXP(-alpha*$B$1))/alpha*Intermediates!J485+L485)/$B$1)-1</f>
        <v>6.9967716017052428E-2</v>
      </c>
      <c r="N485" s="46">
        <f>EXP(-((1-EXP(-alpha*$B$1))/alpha*Intermediates!G485-(1-EXP(-alpha*$B$1))/alpha*(1-EXP(-alpha*$B$1))/alpha*Intermediates!J485+L485)/$B$1)-1</f>
        <v>-1.2504418798431671E-2</v>
      </c>
      <c r="O485" s="60">
        <f>VLOOKUP((A485+1)&amp;"_"&amp;B485,scenarios!A:Q,8,0)/100</f>
        <v>0</v>
      </c>
      <c r="P485" s="55">
        <f>VLOOKUP((A485+TT_Scen/2+1)&amp;"_"&amp;B485,scenarios!A:Q,8,0)/100</f>
        <v>0</v>
      </c>
      <c r="Q485" s="37">
        <f t="shared" si="31"/>
        <v>8.2472134815484099E-2</v>
      </c>
    </row>
    <row r="486" spans="1:17" x14ac:dyDescent="0.25">
      <c r="A486" s="21">
        <f t="shared" si="28"/>
        <v>4</v>
      </c>
      <c r="B486" s="22">
        <v>477</v>
      </c>
      <c r="D486" s="66">
        <f>YC!F479</f>
        <v>0.30012896500000003</v>
      </c>
      <c r="E486" s="34">
        <f t="shared" si="29"/>
        <v>7.4162327999993671E-3</v>
      </c>
      <c r="F486" s="66">
        <f>E486+$B$2*$B$2/delta*Intermediates!J486-$B$2/delta*Intermediates!F486</f>
        <v>6.7937241948067495E-2</v>
      </c>
      <c r="G486" s="46">
        <f>E486+$B$2*$B$2/delta*Intermediates!J486-$B$2/delta*Intermediates!G486</f>
        <v>-1.3462812394272033E-2</v>
      </c>
      <c r="H486" s="60">
        <f>VLOOKUP((A486+1)&amp;"_"&amp;B486,scenarios!A:F,4,0)/100</f>
        <v>6.7936999999999997E-2</v>
      </c>
      <c r="I486" s="55">
        <f>VLOOKUP((A486+TT_Scen/2+1)&amp;"_"&amp;B486,scenarios!A:F,4,0)/100</f>
        <v>-1.3463000000000001E-2</v>
      </c>
      <c r="J486" s="37">
        <f t="shared" si="30"/>
        <v>4.2955379546578965E-7</v>
      </c>
      <c r="K486" s="8"/>
      <c r="L486" s="72">
        <f>LN(VLOOKUP((B486+12*$B$1)/12,YC!A:E,5,0)/VLOOKUP(B486/12,YC!A:E,5,0))</f>
        <v>-1.4832465751995929E-2</v>
      </c>
      <c r="M486" s="66">
        <f>EXP(-((1-EXP(-alpha*$B$1))/alpha*Intermediates!F486-(1-EXP(-alpha*$B$1))/alpha*(1-EXP(-alpha*$B$1))/alpha*Intermediates!J486+L486)/$B$1)-1</f>
        <v>6.901245863187988E-2</v>
      </c>
      <c r="N486" s="46">
        <f>EXP(-((1-EXP(-alpha*$B$1))/alpha*Intermediates!G486-(1-EXP(-alpha*$B$1))/alpha*(1-EXP(-alpha*$B$1))/alpha*Intermediates!J486+L486)/$B$1)-1</f>
        <v>-1.1557036130438014E-2</v>
      </c>
      <c r="O486" s="60">
        <f>VLOOKUP((A486+1)&amp;"_"&amp;B486,scenarios!A:Q,8,0)/100</f>
        <v>0</v>
      </c>
      <c r="P486" s="55">
        <f>VLOOKUP((A486+TT_Scen/2+1)&amp;"_"&amp;B486,scenarios!A:Q,8,0)/100</f>
        <v>0</v>
      </c>
      <c r="Q486" s="37">
        <f t="shared" si="31"/>
        <v>8.0569494762317895E-2</v>
      </c>
    </row>
    <row r="487" spans="1:17" x14ac:dyDescent="0.25">
      <c r="A487" s="21">
        <f t="shared" si="28"/>
        <v>4</v>
      </c>
      <c r="B487" s="22">
        <v>478</v>
      </c>
      <c r="D487" s="66">
        <f>YC!F480</f>
        <v>0.30074698439999997</v>
      </c>
      <c r="E487" s="34">
        <f t="shared" si="29"/>
        <v>7.4162328000000333E-3</v>
      </c>
      <c r="F487" s="66">
        <f>E487+$B$2*$B$2/delta*Intermediates!J487-$B$2/delta*Intermediates!F487</f>
        <v>6.9928683393625679E-2</v>
      </c>
      <c r="G487" s="46">
        <f>E487+$B$2*$B$2/delta*Intermediates!J487-$B$2/delta*Intermediates!G487</f>
        <v>-1.5386779803555749E-2</v>
      </c>
      <c r="H487" s="60">
        <f>VLOOKUP((A487+1)&amp;"_"&amp;B487,scenarios!A:F,4,0)/100</f>
        <v>6.9928999999999991E-2</v>
      </c>
      <c r="I487" s="55">
        <f>VLOOKUP((A487+TT_Scen/2+1)&amp;"_"&amp;B487,scenarios!A:F,4,0)/100</f>
        <v>-1.5387E-2</v>
      </c>
      <c r="J487" s="37">
        <f t="shared" si="30"/>
        <v>5.3680281856226253E-7</v>
      </c>
      <c r="K487" s="8"/>
      <c r="L487" s="72">
        <f>LN(VLOOKUP((B487+12*$B$1)/12,YC!A:E,5,0)/VLOOKUP(B487/12,YC!A:E,5,0))</f>
        <v>-1.4832465657178662E-2</v>
      </c>
      <c r="M487" s="66">
        <f>EXP(-((1-EXP(-alpha*$B$1))/alpha*Intermediates!F487-(1-EXP(-alpha*$B$1))/alpha*(1-EXP(-alpha*$B$1))/alpha*Intermediates!J487+L487)/$B$1)-1</f>
        <v>7.1064109691623578E-2</v>
      </c>
      <c r="N487" s="46">
        <f>EXP(-((1-EXP(-alpha*$B$1))/alpha*Intermediates!G487-(1-EXP(-alpha*$B$1))/alpha*(1-EXP(-alpha*$B$1))/alpha*Intermediates!J487+L487)/$B$1)-1</f>
        <v>-1.3385739913396644E-2</v>
      </c>
      <c r="O487" s="60">
        <f>VLOOKUP((A487+1)&amp;"_"&amp;B487,scenarios!A:Q,8,0)/100</f>
        <v>0</v>
      </c>
      <c r="P487" s="55">
        <f>VLOOKUP((A487+TT_Scen/2+1)&amp;"_"&amp;B487,scenarios!A:Q,8,0)/100</f>
        <v>0</v>
      </c>
      <c r="Q487" s="37">
        <f t="shared" si="31"/>
        <v>8.4449849605020222E-2</v>
      </c>
    </row>
    <row r="488" spans="1:17" x14ac:dyDescent="0.25">
      <c r="A488" s="21">
        <f t="shared" si="28"/>
        <v>4</v>
      </c>
      <c r="B488" s="22">
        <v>479</v>
      </c>
      <c r="D488" s="66">
        <f>YC!F481</f>
        <v>0.30136500379999998</v>
      </c>
      <c r="E488" s="34">
        <f t="shared" si="29"/>
        <v>7.4162328000000333E-3</v>
      </c>
      <c r="F488" s="66">
        <f>E488+$B$2*$B$2/delta*Intermediates!J488-$B$2/delta*Intermediates!F488</f>
        <v>7.3664511791468115E-2</v>
      </c>
      <c r="G488" s="46">
        <f>E488+$B$2*$B$2/delta*Intermediates!J488-$B$2/delta*Intermediates!G488</f>
        <v>-1.9055301615973623E-2</v>
      </c>
      <c r="H488" s="60">
        <f>VLOOKUP((A488+1)&amp;"_"&amp;B488,scenarios!A:F,4,0)/100</f>
        <v>7.3665000000000008E-2</v>
      </c>
      <c r="I488" s="55">
        <f>VLOOKUP((A488+TT_Scen/2+1)&amp;"_"&amp;B488,scenarios!A:F,4,0)/100</f>
        <v>-1.9054999999999999E-2</v>
      </c>
      <c r="J488" s="37">
        <f t="shared" si="30"/>
        <v>7.8982450551698391E-7</v>
      </c>
      <c r="K488" s="8"/>
      <c r="L488" s="72">
        <f>LN(VLOOKUP((B488+12*$B$1)/12,YC!A:E,5,0)/VLOOKUP(B488/12,YC!A:E,5,0))</f>
        <v>-1.4832465749280646E-2</v>
      </c>
      <c r="M488" s="66">
        <f>EXP(-((1-EXP(-alpha*$B$1))/alpha*Intermediates!F488-(1-EXP(-alpha*$B$1))/alpha*(1-EXP(-alpha*$B$1))/alpha*Intermediates!J488+L488)/$B$1)-1</f>
        <v>7.4923226066447857E-2</v>
      </c>
      <c r="N488" s="46">
        <f>EXP(-((1-EXP(-alpha*$B$1))/alpha*Intermediates!G488-(1-EXP(-alpha*$B$1))/alpha*(1-EXP(-alpha*$B$1))/alpha*Intermediates!J488+L488)/$B$1)-1</f>
        <v>-1.6863521385338753E-2</v>
      </c>
      <c r="O488" s="60">
        <f>VLOOKUP((A488+1)&amp;"_"&amp;B488,scenarios!A:Q,8,0)/100</f>
        <v>0</v>
      </c>
      <c r="P488" s="55">
        <f>VLOOKUP((A488+TT_Scen/2+1)&amp;"_"&amp;B488,scenarios!A:Q,8,0)/100</f>
        <v>0</v>
      </c>
      <c r="Q488" s="37">
        <f t="shared" si="31"/>
        <v>9.178674745178661E-2</v>
      </c>
    </row>
    <row r="489" spans="1:17" x14ac:dyDescent="0.25">
      <c r="A489" s="21">
        <f t="shared" si="28"/>
        <v>4</v>
      </c>
      <c r="B489" s="22">
        <v>480</v>
      </c>
      <c r="D489" s="66">
        <f>YC!F482</f>
        <v>0.30198302319999998</v>
      </c>
      <c r="E489" s="34">
        <f t="shared" si="29"/>
        <v>7.4162328000000333E-3</v>
      </c>
      <c r="F489" s="66">
        <f>E489+$B$2*$B$2/delta*Intermediates!J489-$B$2/delta*Intermediates!F489</f>
        <v>7.1863780126561722E-2</v>
      </c>
      <c r="G489" s="46">
        <f>E489+$B$2*$B$2/delta*Intermediates!J489-$B$2/delta*Intermediates!G489</f>
        <v>-1.7187430638572969E-2</v>
      </c>
      <c r="H489" s="60">
        <f>VLOOKUP((A489+1)&amp;"_"&amp;B489,scenarios!A:F,4,0)/100</f>
        <v>7.1863999999999997E-2</v>
      </c>
      <c r="I489" s="55">
        <f>VLOOKUP((A489+TT_Scen/2+1)&amp;"_"&amp;B489,scenarios!A:F,4,0)/100</f>
        <v>-1.7186999999999997E-2</v>
      </c>
      <c r="J489" s="37">
        <f t="shared" si="30"/>
        <v>6.5051201124724511E-7</v>
      </c>
      <c r="K489" s="8"/>
      <c r="L489" s="72">
        <f>LN(VLOOKUP((B489+12*$B$1)/12,YC!A:E,5,0)/VLOOKUP(B489/12,YC!A:E,5,0))</f>
        <v>-1.4832465758141003E-2</v>
      </c>
      <c r="M489" s="66">
        <f>EXP(-((1-EXP(-alpha*$B$1))/alpha*Intermediates!F489-(1-EXP(-alpha*$B$1))/alpha*(1-EXP(-alpha*$B$1))/alpha*Intermediates!J489+L489)/$B$1)-1</f>
        <v>7.3061814789758373E-2</v>
      </c>
      <c r="N489" s="46">
        <f>EXP(-((1-EXP(-alpha*$B$1))/alpha*Intermediates!G489-(1-EXP(-alpha*$B$1))/alpha*(1-EXP(-alpha*$B$1))/alpha*Intermediates!J489+L489)/$B$1)-1</f>
        <v>-1.5093854008049745E-2</v>
      </c>
      <c r="O489" s="60">
        <f>VLOOKUP((A489+1)&amp;"_"&amp;B489,scenarios!A:Q,8,0)/100</f>
        <v>0</v>
      </c>
      <c r="P489" s="55">
        <f>VLOOKUP((A489+TT_Scen/2+1)&amp;"_"&amp;B489,scenarios!A:Q,8,0)/100</f>
        <v>0</v>
      </c>
      <c r="Q489" s="37">
        <f t="shared" si="31"/>
        <v>8.8155668797808118E-2</v>
      </c>
    </row>
    <row r="490" spans="1:17" x14ac:dyDescent="0.25">
      <c r="A490" s="21">
        <f t="shared" si="28"/>
        <v>4</v>
      </c>
      <c r="B490" s="22">
        <v>481</v>
      </c>
      <c r="D490" s="66">
        <f>YC!F483</f>
        <v>0.30260104259999998</v>
      </c>
      <c r="E490" s="34">
        <f t="shared" si="29"/>
        <v>7.4162328000000333E-3</v>
      </c>
      <c r="F490" s="66">
        <f>E490+$B$2*$B$2/delta*Intermediates!J490-$B$2/delta*Intermediates!F490</f>
        <v>7.0584449417343001E-2</v>
      </c>
      <c r="G490" s="46">
        <f>E490+$B$2*$B$2/delta*Intermediates!J490-$B$2/delta*Intermediates!G490</f>
        <v>-1.5841127709943673E-2</v>
      </c>
      <c r="H490" s="60">
        <f>VLOOKUP((A490+1)&amp;"_"&amp;B490,scenarios!A:F,4,0)/100</f>
        <v>7.0583999999999994E-2</v>
      </c>
      <c r="I490" s="55">
        <f>VLOOKUP((A490+TT_Scen/2+1)&amp;"_"&amp;B490,scenarios!A:F,4,0)/100</f>
        <v>-1.5841000000000001E-2</v>
      </c>
      <c r="J490" s="37">
        <f t="shared" si="30"/>
        <v>5.7712728667932978E-7</v>
      </c>
      <c r="K490" s="8"/>
      <c r="L490" s="72">
        <f>LN(VLOOKUP((B490+12*$B$1)/12,YC!A:E,5,0)/VLOOKUP(B490/12,YC!A:E,5,0))</f>
        <v>-1.4832465689672121E-2</v>
      </c>
      <c r="M490" s="66">
        <f>EXP(-((1-EXP(-alpha*$B$1))/alpha*Intermediates!F490-(1-EXP(-alpha*$B$1))/alpha*(1-EXP(-alpha*$B$1))/alpha*Intermediates!J490+L490)/$B$1)-1</f>
        <v>7.1741424310299617E-2</v>
      </c>
      <c r="N490" s="46">
        <f>EXP(-((1-EXP(-alpha*$B$1))/alpha*Intermediates!G490-(1-EXP(-alpha*$B$1))/alpha*(1-EXP(-alpha*$B$1))/alpha*Intermediates!J490+L490)/$B$1)-1</f>
        <v>-1.381627715710787E-2</v>
      </c>
      <c r="O490" s="60">
        <f>VLOOKUP((A490+1)&amp;"_"&amp;B490,scenarios!A:Q,8,0)/100</f>
        <v>0</v>
      </c>
      <c r="P490" s="55">
        <f>VLOOKUP((A490+TT_Scen/2+1)&amp;"_"&amp;B490,scenarios!A:Q,8,0)/100</f>
        <v>0</v>
      </c>
      <c r="Q490" s="37">
        <f t="shared" si="31"/>
        <v>8.5557701467407488E-2</v>
      </c>
    </row>
    <row r="491" spans="1:17" x14ac:dyDescent="0.25">
      <c r="A491" s="21">
        <f t="shared" si="28"/>
        <v>4</v>
      </c>
      <c r="B491" s="22">
        <v>482</v>
      </c>
      <c r="D491" s="66">
        <f>YC!F484</f>
        <v>0.30321906199999998</v>
      </c>
      <c r="E491" s="34">
        <f t="shared" si="29"/>
        <v>7.4162328000000333E-3</v>
      </c>
      <c r="F491" s="66">
        <f>E491+$B$2*$B$2/delta*Intermediates!J491-$B$2/delta*Intermediates!F491</f>
        <v>6.9138442154210389E-2</v>
      </c>
      <c r="G491" s="46">
        <f>E491+$B$2*$B$2/delta*Intermediates!J491-$B$2/delta*Intermediates!G491</f>
        <v>-1.4328315138732395E-2</v>
      </c>
      <c r="H491" s="60">
        <f>VLOOKUP((A491+1)&amp;"_"&amp;B491,scenarios!A:F,4,0)/100</f>
        <v>6.9138000000000005E-2</v>
      </c>
      <c r="I491" s="55">
        <f>VLOOKUP((A491+TT_Scen/2+1)&amp;"_"&amp;B491,scenarios!A:F,4,0)/100</f>
        <v>-1.4328E-2</v>
      </c>
      <c r="J491" s="37">
        <f t="shared" si="30"/>
        <v>7.5729294277820935E-7</v>
      </c>
      <c r="K491" s="8"/>
      <c r="L491" s="72">
        <f>LN(VLOOKUP((B491+12*$B$1)/12,YC!A:E,5,0)/VLOOKUP(B491/12,YC!A:E,5,0))</f>
        <v>-1.4832465818620105E-2</v>
      </c>
      <c r="M491" s="66">
        <f>EXP(-((1-EXP(-alpha*$B$1))/alpha*Intermediates!F491-(1-EXP(-alpha*$B$1))/alpha*(1-EXP(-alpha*$B$1))/alpha*Intermediates!J491+L491)/$B$1)-1</f>
        <v>7.0250920031898589E-2</v>
      </c>
      <c r="N491" s="46">
        <f>EXP(-((1-EXP(-alpha*$B$1))/alpha*Intermediates!G491-(1-EXP(-alpha*$B$1))/alpha*(1-EXP(-alpha*$B$1))/alpha*Intermediates!J491+L491)/$B$1)-1</f>
        <v>-1.2378751609960048E-2</v>
      </c>
      <c r="O491" s="60">
        <f>VLOOKUP((A491+1)&amp;"_"&amp;B491,scenarios!A:Q,8,0)/100</f>
        <v>0</v>
      </c>
      <c r="P491" s="55">
        <f>VLOOKUP((A491+TT_Scen/2+1)&amp;"_"&amp;B491,scenarios!A:Q,8,0)/100</f>
        <v>0</v>
      </c>
      <c r="Q491" s="37">
        <f t="shared" si="31"/>
        <v>8.2629671641858637E-2</v>
      </c>
    </row>
    <row r="492" spans="1:17" x14ac:dyDescent="0.25">
      <c r="A492" s="21">
        <f t="shared" si="28"/>
        <v>4</v>
      </c>
      <c r="B492" s="22">
        <v>483</v>
      </c>
      <c r="D492" s="66">
        <f>YC!F485</f>
        <v>0.30383708139999999</v>
      </c>
      <c r="E492" s="34">
        <f t="shared" si="29"/>
        <v>7.4162328000000333E-3</v>
      </c>
      <c r="F492" s="66">
        <f>E492+$B$2*$B$2/delta*Intermediates!J492-$B$2/delta*Intermediates!F492</f>
        <v>7.0922851099334869E-2</v>
      </c>
      <c r="G492" s="46">
        <f>E492+$B$2*$B$2/delta*Intermediates!J492-$B$2/delta*Intermediates!G492</f>
        <v>-1.6046085503476117E-2</v>
      </c>
      <c r="H492" s="60">
        <f>VLOOKUP((A492+1)&amp;"_"&amp;B492,scenarios!A:F,4,0)/100</f>
        <v>7.0923E-2</v>
      </c>
      <c r="I492" s="55">
        <f>VLOOKUP((A492+TT_Scen/2+1)&amp;"_"&amp;B492,scenarios!A:F,4,0)/100</f>
        <v>-1.6046000000000001E-2</v>
      </c>
      <c r="J492" s="37">
        <f t="shared" si="30"/>
        <v>2.344041412465081E-7</v>
      </c>
      <c r="K492" s="8"/>
      <c r="L492" s="72">
        <f>LN(VLOOKUP((B492+12*$B$1)/12,YC!A:E,5,0)/VLOOKUP(B492/12,YC!A:E,5,0))</f>
        <v>-1.4832465738836667E-2</v>
      </c>
      <c r="M492" s="66">
        <f>EXP(-((1-EXP(-alpha*$B$1))/alpha*Intermediates!F492-(1-EXP(-alpha*$B$1))/alpha*(1-EXP(-alpha*$B$1))/alpha*Intermediates!J492+L492)/$B$1)-1</f>
        <v>7.209124870116379E-2</v>
      </c>
      <c r="N492" s="46">
        <f>EXP(-((1-EXP(-alpha*$B$1))/alpha*Intermediates!G492-(1-EXP(-alpha*$B$1))/alpha*(1-EXP(-alpha*$B$1))/alpha*Intermediates!J492+L492)/$B$1)-1</f>
        <v>-1.4010250161166193E-2</v>
      </c>
      <c r="O492" s="60">
        <f>VLOOKUP((A492+1)&amp;"_"&amp;B492,scenarios!A:Q,8,0)/100</f>
        <v>0</v>
      </c>
      <c r="P492" s="55">
        <f>VLOOKUP((A492+TT_Scen/2+1)&amp;"_"&amp;B492,scenarios!A:Q,8,0)/100</f>
        <v>0</v>
      </c>
      <c r="Q492" s="37">
        <f t="shared" si="31"/>
        <v>8.6101498862329984E-2</v>
      </c>
    </row>
    <row r="493" spans="1:17" x14ac:dyDescent="0.25">
      <c r="A493" s="21">
        <f t="shared" si="28"/>
        <v>4</v>
      </c>
      <c r="B493" s="22">
        <v>484</v>
      </c>
      <c r="D493" s="66">
        <f>YC!F486</f>
        <v>0.30445510079999999</v>
      </c>
      <c r="E493" s="34">
        <f t="shared" si="29"/>
        <v>7.4162328000000333E-3</v>
      </c>
      <c r="F493" s="66">
        <f>E493+$B$2*$B$2/delta*Intermediates!J493-$B$2/delta*Intermediates!F493</f>
        <v>7.0415030093468306E-2</v>
      </c>
      <c r="G493" s="46">
        <f>E493+$B$2*$B$2/delta*Intermediates!J493-$B$2/delta*Intermediates!G493</f>
        <v>-1.5471792459433403E-2</v>
      </c>
      <c r="H493" s="60">
        <f>VLOOKUP((A493+1)&amp;"_"&amp;B493,scenarios!A:F,4,0)/100</f>
        <v>7.0415000000000005E-2</v>
      </c>
      <c r="I493" s="55">
        <f>VLOOKUP((A493+TT_Scen/2+1)&amp;"_"&amp;B493,scenarios!A:F,4,0)/100</f>
        <v>-1.5472E-2</v>
      </c>
      <c r="J493" s="37">
        <f t="shared" si="30"/>
        <v>2.3763403489765467E-7</v>
      </c>
      <c r="K493" s="8"/>
      <c r="L493" s="72">
        <f>LN(VLOOKUP((B493+12*$B$1)/12,YC!A:E,5,0)/VLOOKUP(B493/12,YC!A:E,5,0))</f>
        <v>-1.4832465727189926E-2</v>
      </c>
      <c r="M493" s="66">
        <f>EXP(-((1-EXP(-alpha*$B$1))/alpha*Intermediates!F493-(1-EXP(-alpha*$B$1))/alpha*(1-EXP(-alpha*$B$1))/alpha*Intermediates!J493+L493)/$B$1)-1</f>
        <v>7.1567595942561901E-2</v>
      </c>
      <c r="N493" s="46">
        <f>EXP(-((1-EXP(-alpha*$B$1))/alpha*Intermediates!G493-(1-EXP(-alpha*$B$1))/alpha*(1-EXP(-alpha*$B$1))/alpha*Intermediates!J493+L493)/$B$1)-1</f>
        <v>-1.3464713410453966E-2</v>
      </c>
      <c r="O493" s="60">
        <f>VLOOKUP((A493+1)&amp;"_"&amp;B493,scenarios!A:Q,8,0)/100</f>
        <v>0</v>
      </c>
      <c r="P493" s="55">
        <f>VLOOKUP((A493+TT_Scen/2+1)&amp;"_"&amp;B493,scenarios!A:Q,8,0)/100</f>
        <v>0</v>
      </c>
      <c r="Q493" s="37">
        <f t="shared" si="31"/>
        <v>8.5032309353015867E-2</v>
      </c>
    </row>
    <row r="494" spans="1:17" x14ac:dyDescent="0.25">
      <c r="A494" s="21">
        <f t="shared" si="28"/>
        <v>4</v>
      </c>
      <c r="B494" s="22">
        <v>485</v>
      </c>
      <c r="D494" s="66">
        <f>YC!F487</f>
        <v>0.30507312019999999</v>
      </c>
      <c r="E494" s="34">
        <f t="shared" si="29"/>
        <v>7.4162340000001326E-3</v>
      </c>
      <c r="F494" s="66">
        <f>E494+$B$2*$B$2/delta*Intermediates!J494-$B$2/delta*Intermediates!F494</f>
        <v>7.3719640350162499E-2</v>
      </c>
      <c r="G494" s="46">
        <f>E494+$B$2*$B$2/delta*Intermediates!J494-$B$2/delta*Intermediates!G494</f>
        <v>-1.8710094632825643E-2</v>
      </c>
      <c r="H494" s="60">
        <f>VLOOKUP((A494+1)&amp;"_"&amp;B494,scenarios!A:F,4,0)/100</f>
        <v>7.3719999999999994E-2</v>
      </c>
      <c r="I494" s="55">
        <f>VLOOKUP((A494+TT_Scen/2+1)&amp;"_"&amp;B494,scenarios!A:F,4,0)/100</f>
        <v>-1.8710000000000001E-2</v>
      </c>
      <c r="J494" s="37">
        <f t="shared" si="30"/>
        <v>4.5428266313637944E-7</v>
      </c>
      <c r="K494" s="8"/>
      <c r="L494" s="72">
        <f>LN(VLOOKUP((B494+12*$B$1)/12,YC!A:E,5,0)/VLOOKUP(B494/12,YC!A:E,5,0))</f>
        <v>-1.4832465652188908E-2</v>
      </c>
      <c r="M494" s="66">
        <f>EXP(-((1-EXP(-alpha*$B$1))/alpha*Intermediates!F494-(1-EXP(-alpha*$B$1))/alpha*(1-EXP(-alpha*$B$1))/alpha*Intermediates!J494+L494)/$B$1)-1</f>
        <v>7.4982182292744337E-2</v>
      </c>
      <c r="N494" s="46">
        <f>EXP(-((1-EXP(-alpha*$B$1))/alpha*Intermediates!G494-(1-EXP(-alpha*$B$1))/alpha*(1-EXP(-alpha*$B$1))/alpha*Intermediates!J494+L494)/$B$1)-1</f>
        <v>-1.6535011511053632E-2</v>
      </c>
      <c r="O494" s="60">
        <f>VLOOKUP((A494+1)&amp;"_"&amp;B494,scenarios!A:Q,8,0)/100</f>
        <v>0</v>
      </c>
      <c r="P494" s="55">
        <f>VLOOKUP((A494+TT_Scen/2+1)&amp;"_"&amp;B494,scenarios!A:Q,8,0)/100</f>
        <v>0</v>
      </c>
      <c r="Q494" s="37">
        <f t="shared" si="31"/>
        <v>9.1517193803797969E-2</v>
      </c>
    </row>
    <row r="495" spans="1:17" x14ac:dyDescent="0.25">
      <c r="A495" s="21">
        <f t="shared" si="28"/>
        <v>4</v>
      </c>
      <c r="B495" s="22">
        <v>486</v>
      </c>
      <c r="D495" s="66">
        <f>YC!F488</f>
        <v>0.3056911397</v>
      </c>
      <c r="E495" s="34">
        <f t="shared" si="29"/>
        <v>7.4162328000000333E-3</v>
      </c>
      <c r="F495" s="66">
        <f>E495+$B$2*$B$2/delta*Intermediates!J495-$B$2/delta*Intermediates!F495</f>
        <v>7.5696616738514938E-2</v>
      </c>
      <c r="G495" s="46">
        <f>E495+$B$2*$B$2/delta*Intermediates!J495-$B$2/delta*Intermediates!G495</f>
        <v>-2.0620933903606378E-2</v>
      </c>
      <c r="H495" s="60">
        <f>VLOOKUP((A495+1)&amp;"_"&amp;B495,scenarios!A:F,4,0)/100</f>
        <v>7.5697E-2</v>
      </c>
      <c r="I495" s="55">
        <f>VLOOKUP((A495+TT_Scen/2+1)&amp;"_"&amp;B495,scenarios!A:F,4,0)/100</f>
        <v>-2.0621E-2</v>
      </c>
      <c r="J495" s="37">
        <f t="shared" si="30"/>
        <v>4.4935787868460864E-7</v>
      </c>
      <c r="K495" s="8"/>
      <c r="L495" s="72">
        <f>LN(VLOOKUP((B495+12*$B$1)/12,YC!A:E,5,0)/VLOOKUP(B495/12,YC!A:E,5,0))</f>
        <v>-1.4832465651500875E-2</v>
      </c>
      <c r="M495" s="66">
        <f>EXP(-((1-EXP(-alpha*$B$1))/alpha*Intermediates!F495-(1-EXP(-alpha*$B$1))/alpha*(1-EXP(-alpha*$B$1))/alpha*Intermediates!J495+L495)/$B$1)-1</f>
        <v>7.7030277186391327E-2</v>
      </c>
      <c r="N495" s="46">
        <f>EXP(-((1-EXP(-alpha*$B$1))/alpha*Intermediates!G495-(1-EXP(-alpha*$B$1))/alpha*(1-EXP(-alpha*$B$1))/alpha*Intermediates!J495+L495)/$B$1)-1</f>
        <v>-1.8342114096615791E-2</v>
      </c>
      <c r="O495" s="60">
        <f>VLOOKUP((A495+1)&amp;"_"&amp;B495,scenarios!A:Q,8,0)/100</f>
        <v>0</v>
      </c>
      <c r="P495" s="55">
        <f>VLOOKUP((A495+TT_Scen/2+1)&amp;"_"&amp;B495,scenarios!A:Q,8,0)/100</f>
        <v>0</v>
      </c>
      <c r="Q495" s="37">
        <f t="shared" si="31"/>
        <v>9.5372391283007119E-2</v>
      </c>
    </row>
    <row r="496" spans="1:17" x14ac:dyDescent="0.25">
      <c r="A496" s="21">
        <f t="shared" si="28"/>
        <v>4</v>
      </c>
      <c r="B496" s="22">
        <v>487</v>
      </c>
      <c r="D496" s="66">
        <f>YC!F489</f>
        <v>0.30630915910000001</v>
      </c>
      <c r="E496" s="34">
        <f t="shared" si="29"/>
        <v>7.4162328000000333E-3</v>
      </c>
      <c r="F496" s="66">
        <f>E496+$B$2*$B$2/delta*Intermediates!J496-$B$2/delta*Intermediates!F496</f>
        <v>7.2857570327360774E-2</v>
      </c>
      <c r="G496" s="46">
        <f>E496+$B$2*$B$2/delta*Intermediates!J496-$B$2/delta*Intermediates!G496</f>
        <v>-1.7715913949673485E-2</v>
      </c>
      <c r="H496" s="60">
        <f>VLOOKUP((A496+1)&amp;"_"&amp;B496,scenarios!A:F,4,0)/100</f>
        <v>7.2858000000000006E-2</v>
      </c>
      <c r="I496" s="55">
        <f>VLOOKUP((A496+TT_Scen/2+1)&amp;"_"&amp;B496,scenarios!A:F,4,0)/100</f>
        <v>-1.7715999999999999E-2</v>
      </c>
      <c r="J496" s="37">
        <f t="shared" si="30"/>
        <v>5.1572296574584064E-7</v>
      </c>
      <c r="K496" s="8"/>
      <c r="L496" s="72">
        <f>LN(VLOOKUP((B496+12*$B$1)/12,YC!A:E,5,0)/VLOOKUP(B496/12,YC!A:E,5,0))</f>
        <v>-1.4832465593483186E-2</v>
      </c>
      <c r="M496" s="66">
        <f>EXP(-((1-EXP(-alpha*$B$1))/alpha*Intermediates!F496-(1-EXP(-alpha*$B$1))/alpha*(1-EXP(-alpha*$B$1))/alpha*Intermediates!J496+L496)/$B$1)-1</f>
        <v>7.4091077347849144E-2</v>
      </c>
      <c r="N496" s="46">
        <f>EXP(-((1-EXP(-alpha*$B$1))/alpha*Intermediates!G496-(1-EXP(-alpha*$B$1))/alpha*(1-EXP(-alpha*$B$1))/alpha*Intermediates!J496+L496)/$B$1)-1</f>
        <v>-1.559277050281449E-2</v>
      </c>
      <c r="O496" s="60">
        <f>VLOOKUP((A496+1)&amp;"_"&amp;B496,scenarios!A:Q,8,0)/100</f>
        <v>0</v>
      </c>
      <c r="P496" s="55">
        <f>VLOOKUP((A496+TT_Scen/2+1)&amp;"_"&amp;B496,scenarios!A:Q,8,0)/100</f>
        <v>0</v>
      </c>
      <c r="Q496" s="37">
        <f t="shared" si="31"/>
        <v>8.9683847850663634E-2</v>
      </c>
    </row>
    <row r="497" spans="1:17" x14ac:dyDescent="0.25">
      <c r="A497" s="21">
        <f t="shared" si="28"/>
        <v>4</v>
      </c>
      <c r="B497" s="22">
        <v>488</v>
      </c>
      <c r="D497" s="66">
        <f>YC!F490</f>
        <v>0.30692717850000001</v>
      </c>
      <c r="E497" s="34">
        <f t="shared" si="29"/>
        <v>7.4162328000000333E-3</v>
      </c>
      <c r="F497" s="66">
        <f>E497+$B$2*$B$2/delta*Intermediates!J497-$B$2/delta*Intermediates!F497</f>
        <v>7.0070997517720779E-2</v>
      </c>
      <c r="G497" s="46">
        <f>E497+$B$2*$B$2/delta*Intermediates!J497-$B$2/delta*Intermediates!G497</f>
        <v>-1.4863533379341182E-2</v>
      </c>
      <c r="H497" s="60">
        <f>VLOOKUP((A497+1)&amp;"_"&amp;B497,scenarios!A:F,4,0)/100</f>
        <v>7.0071000000000008E-2</v>
      </c>
      <c r="I497" s="55">
        <f>VLOOKUP((A497+TT_Scen/2+1)&amp;"_"&amp;B497,scenarios!A:F,4,0)/100</f>
        <v>-1.4863999999999999E-2</v>
      </c>
      <c r="J497" s="37">
        <f t="shared" si="30"/>
        <v>4.6910293804644509E-7</v>
      </c>
      <c r="K497" s="8"/>
      <c r="L497" s="72">
        <f>LN(VLOOKUP((B497+12*$B$1)/12,YC!A:E,5,0)/VLOOKUP(B497/12,YC!A:E,5,0))</f>
        <v>-1.4832465753940132E-2</v>
      </c>
      <c r="M497" s="66">
        <f>EXP(-((1-EXP(-alpha*$B$1))/alpha*Intermediates!F497-(1-EXP(-alpha*$B$1))/alpha*(1-EXP(-alpha*$B$1))/alpha*Intermediates!J497+L497)/$B$1)-1</f>
        <v>7.1214006148160092E-2</v>
      </c>
      <c r="N497" s="46">
        <f>EXP(-((1-EXP(-alpha*$B$1))/alpha*Intermediates!G497-(1-EXP(-alpha*$B$1))/alpha*(1-EXP(-alpha*$B$1))/alpha*Intermediates!J497+L497)/$B$1)-1</f>
        <v>-1.2885750077963776E-2</v>
      </c>
      <c r="O497" s="60">
        <f>VLOOKUP((A497+1)&amp;"_"&amp;B497,scenarios!A:Q,8,0)/100</f>
        <v>0</v>
      </c>
      <c r="P497" s="55">
        <f>VLOOKUP((A497+TT_Scen/2+1)&amp;"_"&amp;B497,scenarios!A:Q,8,0)/100</f>
        <v>0</v>
      </c>
      <c r="Q497" s="37">
        <f t="shared" si="31"/>
        <v>8.4099756226123867E-2</v>
      </c>
    </row>
    <row r="498" spans="1:17" x14ac:dyDescent="0.25">
      <c r="A498" s="21">
        <f t="shared" si="28"/>
        <v>4</v>
      </c>
      <c r="B498" s="22">
        <v>489</v>
      </c>
      <c r="D498" s="66">
        <f>YC!F491</f>
        <v>0.30754519790000001</v>
      </c>
      <c r="E498" s="34">
        <f t="shared" si="29"/>
        <v>7.4162328000000333E-3</v>
      </c>
      <c r="F498" s="66">
        <f>E498+$B$2*$B$2/delta*Intermediates!J498-$B$2/delta*Intermediates!F498</f>
        <v>7.0721734978600306E-2</v>
      </c>
      <c r="G498" s="46">
        <f>E498+$B$2*$B$2/delta*Intermediates!J498-$B$2/delta*Intermediates!G498</f>
        <v>-1.5448628667159785E-2</v>
      </c>
      <c r="H498" s="60">
        <f>VLOOKUP((A498+1)&amp;"_"&amp;B498,scenarios!A:F,4,0)/100</f>
        <v>7.0721999999999993E-2</v>
      </c>
      <c r="I498" s="55">
        <f>VLOOKUP((A498+TT_Scen/2+1)&amp;"_"&amp;B498,scenarios!A:F,4,0)/100</f>
        <v>-1.5448999999999999E-2</v>
      </c>
      <c r="J498" s="37">
        <f t="shared" si="30"/>
        <v>6.3635423990134055E-7</v>
      </c>
      <c r="K498" s="8"/>
      <c r="L498" s="72">
        <f>LN(VLOOKUP((B498+12*$B$1)/12,YC!A:E,5,0)/VLOOKUP(B498/12,YC!A:E,5,0))</f>
        <v>-1.4832465727284803E-2</v>
      </c>
      <c r="M498" s="66">
        <f>EXP(-((1-EXP(-alpha*$B$1))/alpha*Intermediates!F498-(1-EXP(-alpha*$B$1))/alpha*(1-EXP(-alpha*$B$1))/alpha*Intermediates!J498+L498)/$B$1)-1</f>
        <v>7.1885562363583899E-2</v>
      </c>
      <c r="N498" s="46">
        <f>EXP(-((1-EXP(-alpha*$B$1))/alpha*Intermediates!G498-(1-EXP(-alpha*$B$1))/alpha*(1-EXP(-alpha*$B$1))/alpha*Intermediates!J498+L498)/$B$1)-1</f>
        <v>-1.3441296938617953E-2</v>
      </c>
      <c r="O498" s="60">
        <f>VLOOKUP((A498+1)&amp;"_"&amp;B498,scenarios!A:Q,8,0)/100</f>
        <v>0</v>
      </c>
      <c r="P498" s="55">
        <f>VLOOKUP((A498+TT_Scen/2+1)&amp;"_"&amp;B498,scenarios!A:Q,8,0)/100</f>
        <v>0</v>
      </c>
      <c r="Q498" s="37">
        <f t="shared" si="31"/>
        <v>8.5326859302201852E-2</v>
      </c>
    </row>
    <row r="499" spans="1:17" x14ac:dyDescent="0.25">
      <c r="A499" s="21">
        <f t="shared" si="28"/>
        <v>4</v>
      </c>
      <c r="B499" s="22">
        <v>490</v>
      </c>
      <c r="D499" s="66">
        <f>YC!F492</f>
        <v>0.30816321730000001</v>
      </c>
      <c r="E499" s="34">
        <f t="shared" si="29"/>
        <v>7.4162328000000333E-3</v>
      </c>
      <c r="F499" s="66">
        <f>E499+$B$2*$B$2/delta*Intermediates!J499-$B$2/delta*Intermediates!F499</f>
        <v>7.2195549922389857E-2</v>
      </c>
      <c r="G499" s="46">
        <f>E499+$B$2*$B$2/delta*Intermediates!J499-$B$2/delta*Intermediates!G499</f>
        <v>-1.6856966829338266E-2</v>
      </c>
      <c r="H499" s="60">
        <f>VLOOKUP((A499+1)&amp;"_"&amp;B499,scenarios!A:F,4,0)/100</f>
        <v>7.2195999999999996E-2</v>
      </c>
      <c r="I499" s="55">
        <f>VLOOKUP((A499+TT_Scen/2+1)&amp;"_"&amp;B499,scenarios!A:F,4,0)/100</f>
        <v>-1.6857E-2</v>
      </c>
      <c r="J499" s="37">
        <f t="shared" si="30"/>
        <v>4.8324827187432029E-7</v>
      </c>
      <c r="K499" s="8"/>
      <c r="L499" s="72">
        <f>LN(VLOOKUP((B499+12*$B$1)/12,YC!A:E,5,0)/VLOOKUP(B499/12,YC!A:E,5,0))</f>
        <v>-1.4832465653329468E-2</v>
      </c>
      <c r="M499" s="66">
        <f>EXP(-((1-EXP(-alpha*$B$1))/alpha*Intermediates!F499-(1-EXP(-alpha*$B$1))/alpha*(1-EXP(-alpha*$B$1))/alpha*Intermediates!J499+L499)/$B$1)-1</f>
        <v>7.3407698256056308E-2</v>
      </c>
      <c r="N499" s="46">
        <f>EXP(-((1-EXP(-alpha*$B$1))/alpha*Intermediates!G499-(1-EXP(-alpha*$B$1))/alpha*(1-EXP(-alpha*$B$1))/alpha*Intermediates!J499+L499)/$B$1)-1</f>
        <v>-1.4777624670071821E-2</v>
      </c>
      <c r="O499" s="60">
        <f>VLOOKUP((A499+1)&amp;"_"&amp;B499,scenarios!A:Q,8,0)/100</f>
        <v>0</v>
      </c>
      <c r="P499" s="55">
        <f>VLOOKUP((A499+TT_Scen/2+1)&amp;"_"&amp;B499,scenarios!A:Q,8,0)/100</f>
        <v>0</v>
      </c>
      <c r="Q499" s="37">
        <f t="shared" si="31"/>
        <v>8.8185322926128129E-2</v>
      </c>
    </row>
    <row r="500" spans="1:17" x14ac:dyDescent="0.25">
      <c r="A500" s="21">
        <f t="shared" si="28"/>
        <v>4</v>
      </c>
      <c r="B500" s="22">
        <v>491</v>
      </c>
      <c r="D500" s="66">
        <f>YC!F493</f>
        <v>0.30878123670000002</v>
      </c>
      <c r="E500" s="34">
        <f t="shared" si="29"/>
        <v>7.4162328000000333E-3</v>
      </c>
      <c r="F500" s="66">
        <f>E500+$B$2*$B$2/delta*Intermediates!J500-$B$2/delta*Intermediates!F500</f>
        <v>6.7532792531049934E-2</v>
      </c>
      <c r="G500" s="46">
        <f>E500+$B$2*$B$2/delta*Intermediates!J500-$B$2/delta*Intermediates!G500</f>
        <v>-1.2128897849950655E-2</v>
      </c>
      <c r="H500" s="60">
        <f>VLOOKUP((A500+1)&amp;"_"&amp;B500,scenarios!A:F,4,0)/100</f>
        <v>6.753300000000001E-2</v>
      </c>
      <c r="I500" s="55">
        <f>VLOOKUP((A500+TT_Scen/2+1)&amp;"_"&amp;B500,scenarios!A:F,4,0)/100</f>
        <v>-1.2129000000000001E-2</v>
      </c>
      <c r="J500" s="37">
        <f t="shared" si="30"/>
        <v>3.0961899942158477E-7</v>
      </c>
      <c r="K500" s="8"/>
      <c r="L500" s="72">
        <f>LN(VLOOKUP((B500+12*$B$1)/12,YC!A:E,5,0)/VLOOKUP(B500/12,YC!A:E,5,0))</f>
        <v>-1.483246567223266E-2</v>
      </c>
      <c r="M500" s="66">
        <f>EXP(-((1-EXP(-alpha*$B$1))/alpha*Intermediates!F500-(1-EXP(-alpha*$B$1))/alpha*(1-EXP(-alpha*$B$1))/alpha*Intermediates!J500+L500)/$B$1)-1</f>
        <v>6.8600701451727142E-2</v>
      </c>
      <c r="N500" s="46">
        <f>EXP(-((1-EXP(-alpha*$B$1))/alpha*Intermediates!G500-(1-EXP(-alpha*$B$1))/alpha*(1-EXP(-alpha*$B$1))/alpha*Intermediates!J500+L500)/$B$1)-1</f>
        <v>-1.0282919612006114E-2</v>
      </c>
      <c r="O500" s="60">
        <f>VLOOKUP((A500+1)&amp;"_"&amp;B500,scenarios!A:Q,8,0)/100</f>
        <v>0</v>
      </c>
      <c r="P500" s="55">
        <f>VLOOKUP((A500+TT_Scen/2+1)&amp;"_"&amp;B500,scenarios!A:Q,8,0)/100</f>
        <v>0</v>
      </c>
      <c r="Q500" s="37">
        <f t="shared" si="31"/>
        <v>7.8883621063733256E-2</v>
      </c>
    </row>
    <row r="501" spans="1:17" x14ac:dyDescent="0.25">
      <c r="A501" s="21">
        <f t="shared" si="28"/>
        <v>4</v>
      </c>
      <c r="B501" s="22">
        <v>492</v>
      </c>
      <c r="D501" s="66">
        <f>YC!F494</f>
        <v>0.30939925610000002</v>
      </c>
      <c r="E501" s="34">
        <f t="shared" si="29"/>
        <v>7.4162328000000333E-3</v>
      </c>
      <c r="F501" s="66">
        <f>E501+$B$2*$B$2/delta*Intermediates!J501-$B$2/delta*Intermediates!F501</f>
        <v>7.0549123981189815E-2</v>
      </c>
      <c r="G501" s="46">
        <f>E501+$B$2*$B$2/delta*Intermediates!J501-$B$2/delta*Intermediates!G501</f>
        <v>-1.5080082706036042E-2</v>
      </c>
      <c r="H501" s="60">
        <f>VLOOKUP((A501+1)&amp;"_"&amp;B501,scenarios!A:F,4,0)/100</f>
        <v>7.0549000000000001E-2</v>
      </c>
      <c r="I501" s="55">
        <f>VLOOKUP((A501+TT_Scen/2+1)&amp;"_"&amp;B501,scenarios!A:F,4,0)/100</f>
        <v>-1.508E-2</v>
      </c>
      <c r="J501" s="37">
        <f t="shared" si="30"/>
        <v>2.0668722585694133E-7</v>
      </c>
      <c r="K501" s="8"/>
      <c r="L501" s="72">
        <f>LN(VLOOKUP((B501+12*$B$1)/12,YC!A:E,5,0)/VLOOKUP(B501/12,YC!A:E,5,0))</f>
        <v>-1.4832465788239083E-2</v>
      </c>
      <c r="M501" s="66">
        <f>EXP(-((1-EXP(-alpha*$B$1))/alpha*Intermediates!F501-(1-EXP(-alpha*$B$1))/alpha*(1-EXP(-alpha*$B$1))/alpha*Intermediates!J501+L501)/$B$1)-1</f>
        <v>7.1708368552126034E-2</v>
      </c>
      <c r="N501" s="46">
        <f>EXP(-((1-EXP(-alpha*$B$1))/alpha*Intermediates!G501-(1-EXP(-alpha*$B$1))/alpha*(1-EXP(-alpha*$B$1))/alpha*Intermediates!J501+L501)/$B$1)-1</f>
        <v>-1.3090394758793811E-2</v>
      </c>
      <c r="O501" s="60">
        <f>VLOOKUP((A501+1)&amp;"_"&amp;B501,scenarios!A:Q,8,0)/100</f>
        <v>0</v>
      </c>
      <c r="P501" s="55">
        <f>VLOOKUP((A501+TT_Scen/2+1)&amp;"_"&amp;B501,scenarios!A:Q,8,0)/100</f>
        <v>0</v>
      </c>
      <c r="Q501" s="37">
        <f t="shared" si="31"/>
        <v>8.4798763310919845E-2</v>
      </c>
    </row>
    <row r="502" spans="1:17" x14ac:dyDescent="0.25">
      <c r="A502" s="21">
        <f t="shared" si="28"/>
        <v>4</v>
      </c>
      <c r="B502" s="22">
        <v>493</v>
      </c>
      <c r="D502" s="66">
        <f>YC!F495</f>
        <v>0.31001727550000002</v>
      </c>
      <c r="E502" s="34">
        <f t="shared" si="29"/>
        <v>7.4162328000000333E-3</v>
      </c>
      <c r="F502" s="66">
        <f>E502+$B$2*$B$2/delta*Intermediates!J502-$B$2/delta*Intermediates!F502</f>
        <v>7.5607832731835217E-2</v>
      </c>
      <c r="G502" s="46">
        <f>E502+$B$2*$B$2/delta*Intermediates!J502-$B$2/delta*Intermediates!G502</f>
        <v>-2.0073809655387433E-2</v>
      </c>
      <c r="H502" s="60">
        <f>VLOOKUP((A502+1)&amp;"_"&amp;B502,scenarios!A:F,4,0)/100</f>
        <v>7.5608000000000009E-2</v>
      </c>
      <c r="I502" s="55">
        <f>VLOOKUP((A502+TT_Scen/2+1)&amp;"_"&amp;B502,scenarios!A:F,4,0)/100</f>
        <v>-2.0074000000000002E-2</v>
      </c>
      <c r="J502" s="37">
        <f t="shared" si="30"/>
        <v>3.57612777359545E-7</v>
      </c>
      <c r="K502" s="8"/>
      <c r="L502" s="72">
        <f>LN(VLOOKUP((B502+12*$B$1)/12,YC!A:E,5,0)/VLOOKUP(B502/12,YC!A:E,5,0))</f>
        <v>-1.4832465728838793E-2</v>
      </c>
      <c r="M502" s="66">
        <f>EXP(-((1-EXP(-alpha*$B$1))/alpha*Intermediates!F502-(1-EXP(-alpha*$B$1))/alpha*(1-EXP(-alpha*$B$1))/alpha*Intermediates!J502+L502)/$B$1)-1</f>
        <v>7.6940353863333533E-2</v>
      </c>
      <c r="N502" s="46">
        <f>EXP(-((1-EXP(-alpha*$B$1))/alpha*Intermediates!G502-(1-EXP(-alpha*$B$1))/alpha*(1-EXP(-alpha*$B$1))/alpha*Intermediates!J502+L502)/$B$1)-1</f>
        <v>-1.7823013048432368E-2</v>
      </c>
      <c r="O502" s="60">
        <f>VLOOKUP((A502+1)&amp;"_"&amp;B502,scenarios!A:Q,8,0)/100</f>
        <v>0</v>
      </c>
      <c r="P502" s="55">
        <f>VLOOKUP((A502+TT_Scen/2+1)&amp;"_"&amp;B502,scenarios!A:Q,8,0)/100</f>
        <v>0</v>
      </c>
      <c r="Q502" s="37">
        <f t="shared" si="31"/>
        <v>9.4763366911765901E-2</v>
      </c>
    </row>
    <row r="503" spans="1:17" x14ac:dyDescent="0.25">
      <c r="A503" s="21">
        <f t="shared" si="28"/>
        <v>4</v>
      </c>
      <c r="B503" s="22">
        <v>494</v>
      </c>
      <c r="D503" s="66">
        <f>YC!F496</f>
        <v>0.31063529490000003</v>
      </c>
      <c r="E503" s="34">
        <f t="shared" si="29"/>
        <v>7.4162327999993671E-3</v>
      </c>
      <c r="F503" s="66">
        <f>E503+$B$2*$B$2/delta*Intermediates!J503-$B$2/delta*Intermediates!F503</f>
        <v>7.61624872115719E-2</v>
      </c>
      <c r="G503" s="46">
        <f>E503+$B$2*$B$2/delta*Intermediates!J503-$B$2/delta*Intermediates!G503</f>
        <v>-2.0563646923717725E-2</v>
      </c>
      <c r="H503" s="60">
        <f>VLOOKUP((A503+1)&amp;"_"&amp;B503,scenarios!A:F,4,0)/100</f>
        <v>7.6162000000000007E-2</v>
      </c>
      <c r="I503" s="55">
        <f>VLOOKUP((A503+TT_Scen/2+1)&amp;"_"&amp;B503,scenarios!A:F,4,0)/100</f>
        <v>-2.0563999999999999E-2</v>
      </c>
      <c r="J503" s="37">
        <f t="shared" si="30"/>
        <v>8.4028785416606633E-7</v>
      </c>
      <c r="K503" s="8"/>
      <c r="L503" s="72">
        <f>LN(VLOOKUP((B503+12*$B$1)/12,YC!A:E,5,0)/VLOOKUP(B503/12,YC!A:E,5,0))</f>
        <v>-1.483246577471958E-2</v>
      </c>
      <c r="M503" s="66">
        <f>EXP(-((1-EXP(-alpha*$B$1))/alpha*Intermediates!F503-(1-EXP(-alpha*$B$1))/alpha*(1-EXP(-alpha*$B$1))/alpha*Intermediates!J503+L503)/$B$1)-1</f>
        <v>7.7515821524680284E-2</v>
      </c>
      <c r="N503" s="46">
        <f>EXP(-((1-EXP(-alpha*$B$1))/alpha*Intermediates!G503-(1-EXP(-alpha*$B$1))/alpha*(1-EXP(-alpha*$B$1))/alpha*Intermediates!J503+L503)/$B$1)-1</f>
        <v>-1.828577127576414E-2</v>
      </c>
      <c r="O503" s="60">
        <f>VLOOKUP((A503+1)&amp;"_"&amp;B503,scenarios!A:Q,8,0)/100</f>
        <v>0</v>
      </c>
      <c r="P503" s="55">
        <f>VLOOKUP((A503+TT_Scen/2+1)&amp;"_"&amp;B503,scenarios!A:Q,8,0)/100</f>
        <v>0</v>
      </c>
      <c r="Q503" s="37">
        <f t="shared" si="31"/>
        <v>9.5801592800444424E-2</v>
      </c>
    </row>
    <row r="504" spans="1:17" x14ac:dyDescent="0.25">
      <c r="A504" s="21">
        <f t="shared" si="28"/>
        <v>4</v>
      </c>
      <c r="B504" s="22">
        <v>495</v>
      </c>
      <c r="D504" s="66">
        <f>YC!F497</f>
        <v>0.31125331429999997</v>
      </c>
      <c r="E504" s="34">
        <f t="shared" si="29"/>
        <v>7.4162328000000333E-3</v>
      </c>
      <c r="F504" s="66">
        <f>E504+$B$2*$B$2/delta*Intermediates!J504-$B$2/delta*Intermediates!F504</f>
        <v>7.4799959367167448E-2</v>
      </c>
      <c r="G504" s="46">
        <f>E504+$B$2*$B$2/delta*Intermediates!J504-$B$2/delta*Intermediates!G504</f>
        <v>-1.9136466253295695E-2</v>
      </c>
      <c r="H504" s="60">
        <f>VLOOKUP((A504+1)&amp;"_"&amp;B504,scenarios!A:F,4,0)/100</f>
        <v>7.4800000000000005E-2</v>
      </c>
      <c r="I504" s="55">
        <f>VLOOKUP((A504+TT_Scen/2+1)&amp;"_"&amp;B504,scenarios!A:F,4,0)/100</f>
        <v>-1.9136E-2</v>
      </c>
      <c r="J504" s="37">
        <f t="shared" si="30"/>
        <v>5.0688612825144919E-7</v>
      </c>
      <c r="K504" s="8"/>
      <c r="L504" s="72">
        <f>LN(VLOOKUP((B504+12*$B$1)/12,YC!A:E,5,0)/VLOOKUP(B504/12,YC!A:E,5,0))</f>
        <v>-1.4832465789562863E-2</v>
      </c>
      <c r="M504" s="66">
        <f>EXP(-((1-EXP(-alpha*$B$1))/alpha*Intermediates!F504-(1-EXP(-alpha*$B$1))/alpha*(1-EXP(-alpha*$B$1))/alpha*Intermediates!J504+L504)/$B$1)-1</f>
        <v>7.6103733647337357E-2</v>
      </c>
      <c r="N504" s="46">
        <f>EXP(-((1-EXP(-alpha*$B$1))/alpha*Intermediates!G504-(1-EXP(-alpha*$B$1))/alpha*(1-EXP(-alpha*$B$1))/alpha*Intermediates!J504+L504)/$B$1)-1</f>
        <v>-1.6935825730938436E-2</v>
      </c>
      <c r="O504" s="60">
        <f>VLOOKUP((A504+1)&amp;"_"&amp;B504,scenarios!A:Q,8,0)/100</f>
        <v>0</v>
      </c>
      <c r="P504" s="55">
        <f>VLOOKUP((A504+TT_Scen/2+1)&amp;"_"&amp;B504,scenarios!A:Q,8,0)/100</f>
        <v>0</v>
      </c>
      <c r="Q504" s="37">
        <f t="shared" si="31"/>
        <v>9.3039559378275793E-2</v>
      </c>
    </row>
    <row r="505" spans="1:17" x14ac:dyDescent="0.25">
      <c r="A505" s="21">
        <f t="shared" si="28"/>
        <v>4</v>
      </c>
      <c r="B505" s="22">
        <v>496</v>
      </c>
      <c r="D505" s="66">
        <f>YC!F498</f>
        <v>0.31187133369999998</v>
      </c>
      <c r="E505" s="34">
        <f t="shared" si="29"/>
        <v>7.4162328000000333E-3</v>
      </c>
      <c r="F505" s="66">
        <f>E505+$B$2*$B$2/delta*Intermediates!J505-$B$2/delta*Intermediates!F505</f>
        <v>7.7504373912635802E-2</v>
      </c>
      <c r="G505" s="46">
        <f>E505+$B$2*$B$2/delta*Intermediates!J505-$B$2/delta*Intermediates!G505</f>
        <v>-2.1776392152044292E-2</v>
      </c>
      <c r="H505" s="60">
        <f>VLOOKUP((A505+1)&amp;"_"&amp;B505,scenarios!A:F,4,0)/100</f>
        <v>7.7504000000000003E-2</v>
      </c>
      <c r="I505" s="55">
        <f>VLOOKUP((A505+TT_Scen/2+1)&amp;"_"&amp;B505,scenarios!A:F,4,0)/100</f>
        <v>-2.1776E-2</v>
      </c>
      <c r="J505" s="37">
        <f t="shared" si="30"/>
        <v>7.660646800904114E-7</v>
      </c>
      <c r="K505" s="8"/>
      <c r="L505" s="72">
        <f>LN(VLOOKUP((B505+12*$B$1)/12,YC!A:E,5,0)/VLOOKUP(B505/12,YC!A:E,5,0))</f>
        <v>-1.4832465640796039E-2</v>
      </c>
      <c r="M505" s="66">
        <f>EXP(-((1-EXP(-alpha*$B$1))/alpha*Intermediates!F505-(1-EXP(-alpha*$B$1))/alpha*(1-EXP(-alpha*$B$1))/alpha*Intermediates!J505+L505)/$B$1)-1</f>
        <v>7.8909204070965577E-2</v>
      </c>
      <c r="N505" s="46">
        <f>EXP(-((1-EXP(-alpha*$B$1))/alpha*Intermediates!G505-(1-EXP(-alpha*$B$1))/alpha*(1-EXP(-alpha*$B$1))/alpha*Intermediates!J505+L505)/$B$1)-1</f>
        <v>-1.9430669425863245E-2</v>
      </c>
      <c r="O505" s="60">
        <f>VLOOKUP((A505+1)&amp;"_"&amp;B505,scenarios!A:Q,8,0)/100</f>
        <v>0</v>
      </c>
      <c r="P505" s="55">
        <f>VLOOKUP((A505+TT_Scen/2+1)&amp;"_"&amp;B505,scenarios!A:Q,8,0)/100</f>
        <v>0</v>
      </c>
      <c r="Q505" s="37">
        <f t="shared" si="31"/>
        <v>9.8339873496828822E-2</v>
      </c>
    </row>
    <row r="506" spans="1:17" x14ac:dyDescent="0.25">
      <c r="A506" s="21">
        <f t="shared" si="28"/>
        <v>4</v>
      </c>
      <c r="B506" s="22">
        <v>497</v>
      </c>
      <c r="D506" s="66">
        <f>YC!F499</f>
        <v>0.31248935309999998</v>
      </c>
      <c r="E506" s="34">
        <f t="shared" si="29"/>
        <v>7.4162328000000333E-3</v>
      </c>
      <c r="F506" s="66">
        <f>E506+$B$2*$B$2/delta*Intermediates!J506-$B$2/delta*Intermediates!F506</f>
        <v>7.9430072091779935E-2</v>
      </c>
      <c r="G506" s="46">
        <f>E506+$B$2*$B$2/delta*Intermediates!J506-$B$2/delta*Intermediates!G506</f>
        <v>-2.3637765656090704E-2</v>
      </c>
      <c r="H506" s="60">
        <f>VLOOKUP((A506+1)&amp;"_"&amp;B506,scenarios!A:F,4,0)/100</f>
        <v>7.9430000000000001E-2</v>
      </c>
      <c r="I506" s="55">
        <f>VLOOKUP((A506+TT_Scen/2+1)&amp;"_"&amp;B506,scenarios!A:F,4,0)/100</f>
        <v>-2.3637999999999999E-2</v>
      </c>
      <c r="J506" s="37">
        <f t="shared" si="30"/>
        <v>3.064356892297504E-7</v>
      </c>
      <c r="K506" s="8"/>
      <c r="L506" s="72">
        <f>LN(VLOOKUP((B506+12*$B$1)/12,YC!A:E,5,0)/VLOOKUP(B506/12,YC!A:E,5,0))</f>
        <v>-1.4832465744289767E-2</v>
      </c>
      <c r="M506" s="66">
        <f>EXP(-((1-EXP(-alpha*$B$1))/alpha*Intermediates!F506-(1-EXP(-alpha*$B$1))/alpha*(1-EXP(-alpha*$B$1))/alpha*Intermediates!J506+L506)/$B$1)-1</f>
        <v>8.0911399341992762E-2</v>
      </c>
      <c r="N506" s="46">
        <f>EXP(-((1-EXP(-alpha*$B$1))/alpha*Intermediates!G506-(1-EXP(-alpha*$B$1))/alpha*(1-EXP(-alpha*$B$1))/alpha*Intermediates!J506+L506)/$B$1)-1</f>
        <v>-2.1185864191831993E-2</v>
      </c>
      <c r="O506" s="60">
        <f>VLOOKUP((A506+1)&amp;"_"&amp;B506,scenarios!A:Q,8,0)/100</f>
        <v>0</v>
      </c>
      <c r="P506" s="55">
        <f>VLOOKUP((A506+TT_Scen/2+1)&amp;"_"&amp;B506,scenarios!A:Q,8,0)/100</f>
        <v>0</v>
      </c>
      <c r="Q506" s="37">
        <f t="shared" si="31"/>
        <v>0.10209726353382476</v>
      </c>
    </row>
    <row r="507" spans="1:17" x14ac:dyDescent="0.25">
      <c r="A507" s="21">
        <f t="shared" si="28"/>
        <v>4</v>
      </c>
      <c r="B507" s="22">
        <v>498</v>
      </c>
      <c r="D507" s="66">
        <f>YC!F500</f>
        <v>0.31310737249999998</v>
      </c>
      <c r="E507" s="34">
        <f t="shared" si="29"/>
        <v>7.4162328000000333E-3</v>
      </c>
      <c r="F507" s="66">
        <f>E507+$B$2*$B$2/delta*Intermediates!J507-$B$2/delta*Intermediates!F507</f>
        <v>7.7882034640681677E-2</v>
      </c>
      <c r="G507" s="46">
        <f>E507+$B$2*$B$2/delta*Intermediates!J507-$B$2/delta*Intermediates!G507</f>
        <v>-2.2025567292283041E-2</v>
      </c>
      <c r="H507" s="60">
        <f>VLOOKUP((A507+1)&amp;"_"&amp;B507,scenarios!A:F,4,0)/100</f>
        <v>7.7881999999999993E-2</v>
      </c>
      <c r="I507" s="55">
        <f>VLOOKUP((A507+TT_Scen/2+1)&amp;"_"&amp;B507,scenarios!A:F,4,0)/100</f>
        <v>-2.2026E-2</v>
      </c>
      <c r="J507" s="37">
        <f t="shared" si="30"/>
        <v>4.6734839864379096E-7</v>
      </c>
      <c r="K507" s="8"/>
      <c r="L507" s="72">
        <f>LN(VLOOKUP((B507+12*$B$1)/12,YC!A:E,5,0)/VLOOKUP(B507/12,YC!A:E,5,0))</f>
        <v>-1.4832465690211639E-2</v>
      </c>
      <c r="M507" s="66">
        <f>EXP(-((1-EXP(-alpha*$B$1))/alpha*Intermediates!F507-(1-EXP(-alpha*$B$1))/alpha*(1-EXP(-alpha*$B$1))/alpha*Intermediates!J507+L507)/$B$1)-1</f>
        <v>7.9302096159525215E-2</v>
      </c>
      <c r="N507" s="46">
        <f>EXP(-((1-EXP(-alpha*$B$1))/alpha*Intermediates!G507-(1-EXP(-alpha*$B$1))/alpha*(1-EXP(-alpha*$B$1))/alpha*Intermediates!J507+L507)/$B$1)-1</f>
        <v>-1.9665322969477095E-2</v>
      </c>
      <c r="O507" s="60">
        <f>VLOOKUP((A507+1)&amp;"_"&amp;B507,scenarios!A:Q,8,0)/100</f>
        <v>0</v>
      </c>
      <c r="P507" s="55">
        <f>VLOOKUP((A507+TT_Scen/2+1)&amp;"_"&amp;B507,scenarios!A:Q,8,0)/100</f>
        <v>0</v>
      </c>
      <c r="Q507" s="37">
        <f t="shared" si="31"/>
        <v>9.896741912900231E-2</v>
      </c>
    </row>
    <row r="508" spans="1:17" x14ac:dyDescent="0.25">
      <c r="A508" s="21">
        <f t="shared" si="28"/>
        <v>4</v>
      </c>
      <c r="B508" s="22">
        <v>499</v>
      </c>
      <c r="D508" s="66">
        <f>YC!F501</f>
        <v>0.31372539189999998</v>
      </c>
      <c r="E508" s="34">
        <f t="shared" si="29"/>
        <v>7.4162328000000333E-3</v>
      </c>
      <c r="F508" s="66">
        <f>E508+$B$2*$B$2/delta*Intermediates!J508-$B$2/delta*Intermediates!F508</f>
        <v>7.3496739628869184E-2</v>
      </c>
      <c r="G508" s="46">
        <f>E508+$B$2*$B$2/delta*Intermediates!J508-$B$2/delta*Intermediates!G508</f>
        <v>-1.7576274919376619E-2</v>
      </c>
      <c r="H508" s="60">
        <f>VLOOKUP((A508+1)&amp;"_"&amp;B508,scenarios!A:F,4,0)/100</f>
        <v>7.3497000000000007E-2</v>
      </c>
      <c r="I508" s="55">
        <f>VLOOKUP((A508+TT_Scen/2+1)&amp;"_"&amp;B508,scenarios!A:F,4,0)/100</f>
        <v>-1.7576000000000001E-2</v>
      </c>
      <c r="J508" s="37">
        <f t="shared" si="30"/>
        <v>5.352905074404446E-7</v>
      </c>
      <c r="K508" s="8"/>
      <c r="L508" s="72">
        <f>LN(VLOOKUP((B508+12*$B$1)/12,YC!A:E,5,0)/VLOOKUP(B508/12,YC!A:E,5,0))</f>
        <v>-1.4832465619210356E-2</v>
      </c>
      <c r="M508" s="66">
        <f>EXP(-((1-EXP(-alpha*$B$1))/alpha*Intermediates!F508-(1-EXP(-alpha*$B$1))/alpha*(1-EXP(-alpha*$B$1))/alpha*Intermediates!J508+L508)/$B$1)-1</f>
        <v>7.4755714561839604E-2</v>
      </c>
      <c r="N508" s="46">
        <f>EXP(-((1-EXP(-alpha*$B$1))/alpha*Intermediates!G508-(1-EXP(-alpha*$B$1))/alpha*(1-EXP(-alpha*$B$1))/alpha*Intermediates!J508+L508)/$B$1)-1</f>
        <v>-1.5457181682561494E-2</v>
      </c>
      <c r="O508" s="60">
        <f>VLOOKUP((A508+1)&amp;"_"&amp;B508,scenarios!A:Q,8,0)/100</f>
        <v>0</v>
      </c>
      <c r="P508" s="55">
        <f>VLOOKUP((A508+TT_Scen/2+1)&amp;"_"&amp;B508,scenarios!A:Q,8,0)/100</f>
        <v>0</v>
      </c>
      <c r="Q508" s="37">
        <f t="shared" si="31"/>
        <v>9.0212896244401097E-2</v>
      </c>
    </row>
    <row r="509" spans="1:17" x14ac:dyDescent="0.25">
      <c r="A509" s="21">
        <f t="shared" si="28"/>
        <v>4</v>
      </c>
      <c r="B509" s="22">
        <v>500</v>
      </c>
      <c r="D509" s="66">
        <f>YC!F502</f>
        <v>0.31434341129999999</v>
      </c>
      <c r="E509" s="34">
        <f t="shared" si="29"/>
        <v>7.4162328000000333E-3</v>
      </c>
      <c r="F509" s="66">
        <f>E509+$B$2*$B$2/delta*Intermediates!J509-$B$2/delta*Intermediates!F509</f>
        <v>7.4064119312260743E-2</v>
      </c>
      <c r="G509" s="46">
        <f>E509+$B$2*$B$2/delta*Intermediates!J509-$B$2/delta*Intermediates!G509</f>
        <v>-1.8079820580997726E-2</v>
      </c>
      <c r="H509" s="60">
        <f>VLOOKUP((A509+1)&amp;"_"&amp;B509,scenarios!A:F,4,0)/100</f>
        <v>7.4063999999999991E-2</v>
      </c>
      <c r="I509" s="55">
        <f>VLOOKUP((A509+TT_Scen/2+1)&amp;"_"&amp;B509,scenarios!A:F,4,0)/100</f>
        <v>-1.8079999999999999E-2</v>
      </c>
      <c r="J509" s="37">
        <f t="shared" si="30"/>
        <v>2.9873126302509823E-7</v>
      </c>
      <c r="K509" s="8"/>
      <c r="L509" s="72">
        <f>LN(VLOOKUP((B509+12*$B$1)/12,YC!A:E,5,0)/VLOOKUP(B509/12,YC!A:E,5,0))</f>
        <v>-1.4832465674329772E-2</v>
      </c>
      <c r="M509" s="66">
        <f>EXP(-((1-EXP(-alpha*$B$1))/alpha*Intermediates!F509-(1-EXP(-alpha*$B$1))/alpha*(1-EXP(-alpha*$B$1))/alpha*Intermediates!J509+L509)/$B$1)-1</f>
        <v>7.5343176051280158E-2</v>
      </c>
      <c r="N509" s="46">
        <f>EXP(-((1-EXP(-alpha*$B$1))/alpha*Intermediates!G509-(1-EXP(-alpha*$B$1))/alpha*(1-EXP(-alpha*$B$1))/alpha*Intermediates!J509+L509)/$B$1)-1</f>
        <v>-1.5934051340961708E-2</v>
      </c>
      <c r="O509" s="60">
        <f>VLOOKUP((A509+1)&amp;"_"&amp;B509,scenarios!A:Q,8,0)/100</f>
        <v>0</v>
      </c>
      <c r="P509" s="55">
        <f>VLOOKUP((A509+TT_Scen/2+1)&amp;"_"&amp;B509,scenarios!A:Q,8,0)/100</f>
        <v>0</v>
      </c>
      <c r="Q509" s="37">
        <f t="shared" si="31"/>
        <v>9.1277227392241866E-2</v>
      </c>
    </row>
    <row r="510" spans="1:17" x14ac:dyDescent="0.25">
      <c r="A510" s="21">
        <f t="shared" si="28"/>
        <v>4</v>
      </c>
      <c r="B510" s="22">
        <v>501</v>
      </c>
      <c r="D510" s="66">
        <f>YC!F503</f>
        <v>0.31496143069999999</v>
      </c>
      <c r="E510" s="34">
        <f t="shared" si="29"/>
        <v>7.4162328000000333E-3</v>
      </c>
      <c r="F510" s="66">
        <f>E510+$B$2*$B$2/delta*Intermediates!J510-$B$2/delta*Intermediates!F510</f>
        <v>7.5161325414658128E-2</v>
      </c>
      <c r="G510" s="46">
        <f>E510+$B$2*$B$2/delta*Intermediates!J510-$B$2/delta*Intermediates!G510</f>
        <v>-1.9113355787156824E-2</v>
      </c>
      <c r="H510" s="60">
        <f>VLOOKUP((A510+1)&amp;"_"&amp;B510,scenarios!A:F,4,0)/100</f>
        <v>7.5160999999999992E-2</v>
      </c>
      <c r="I510" s="55">
        <f>VLOOKUP((A510+TT_Scen/2+1)&amp;"_"&amp;B510,scenarios!A:F,4,0)/100</f>
        <v>-1.9113000000000002E-2</v>
      </c>
      <c r="J510" s="37">
        <f t="shared" si="30"/>
        <v>6.8120181495948118E-7</v>
      </c>
      <c r="K510" s="8"/>
      <c r="L510" s="72">
        <f>LN(VLOOKUP((B510+12*$B$1)/12,YC!A:E,5,0)/VLOOKUP(B510/12,YC!A:E,5,0))</f>
        <v>-1.4832465720830194E-2</v>
      </c>
      <c r="M510" s="66">
        <f>EXP(-((1-EXP(-alpha*$B$1))/alpha*Intermediates!F510-(1-EXP(-alpha*$B$1))/alpha*(1-EXP(-alpha*$B$1))/alpha*Intermediates!J510+L510)/$B$1)-1</f>
        <v>7.6479860789644194E-2</v>
      </c>
      <c r="N510" s="46">
        <f>EXP(-((1-EXP(-alpha*$B$1))/alpha*Intermediates!G510-(1-EXP(-alpha*$B$1))/alpha*(1-EXP(-alpha*$B$1))/alpha*Intermediates!J510+L510)/$B$1)-1</f>
        <v>-1.6912384666821656E-2</v>
      </c>
      <c r="O510" s="60">
        <f>VLOOKUP((A510+1)&amp;"_"&amp;B510,scenarios!A:Q,8,0)/100</f>
        <v>0</v>
      </c>
      <c r="P510" s="55">
        <f>VLOOKUP((A510+TT_Scen/2+1)&amp;"_"&amp;B510,scenarios!A:Q,8,0)/100</f>
        <v>0</v>
      </c>
      <c r="Q510" s="37">
        <f t="shared" si="31"/>
        <v>9.339224545646585E-2</v>
      </c>
    </row>
    <row r="511" spans="1:17" x14ac:dyDescent="0.25">
      <c r="A511" s="21">
        <f t="shared" si="28"/>
        <v>4</v>
      </c>
      <c r="B511" s="22">
        <v>502</v>
      </c>
      <c r="D511" s="66">
        <f>YC!F504</f>
        <v>0.31557945009999999</v>
      </c>
      <c r="E511" s="34">
        <f t="shared" si="29"/>
        <v>7.4162328000000333E-3</v>
      </c>
      <c r="F511" s="66">
        <f>E511+$B$2*$B$2/delta*Intermediates!J511-$B$2/delta*Intermediates!F511</f>
        <v>7.6337517037254957E-2</v>
      </c>
      <c r="G511" s="46">
        <f>E511+$B$2*$B$2/delta*Intermediates!J511-$B$2/delta*Intermediates!G511</f>
        <v>-2.0226039423776584E-2</v>
      </c>
      <c r="H511" s="60">
        <f>VLOOKUP((A511+1)&amp;"_"&amp;B511,scenarios!A:F,4,0)/100</f>
        <v>7.6338000000000003E-2</v>
      </c>
      <c r="I511" s="55">
        <f>VLOOKUP((A511+TT_Scen/2+1)&amp;"_"&amp;B511,scenarios!A:F,4,0)/100</f>
        <v>-2.0226000000000001E-2</v>
      </c>
      <c r="J511" s="37">
        <f t="shared" si="30"/>
        <v>5.2238652163000276E-7</v>
      </c>
      <c r="K511" s="8"/>
      <c r="L511" s="72">
        <f>LN(VLOOKUP((B511+12*$B$1)/12,YC!A:E,5,0)/VLOOKUP(B511/12,YC!A:E,5,0))</f>
        <v>-1.4832465760744731E-2</v>
      </c>
      <c r="M511" s="66">
        <f>EXP(-((1-EXP(-alpha*$B$1))/alpha*Intermediates!F511-(1-EXP(-alpha*$B$1))/alpha*(1-EXP(-alpha*$B$1))/alpha*Intermediates!J511+L511)/$B$1)-1</f>
        <v>7.7699685254101203E-2</v>
      </c>
      <c r="N511" s="46">
        <f>EXP(-((1-EXP(-alpha*$B$1))/alpha*Intermediates!G511-(1-EXP(-alpha*$B$1))/alpha*(1-EXP(-alpha*$B$1))/alpha*Intermediates!J511+L511)/$B$1)-1</f>
        <v>-1.7964573264522166E-2</v>
      </c>
      <c r="O511" s="60">
        <f>VLOOKUP((A511+1)&amp;"_"&amp;B511,scenarios!A:Q,8,0)/100</f>
        <v>0</v>
      </c>
      <c r="P511" s="55">
        <f>VLOOKUP((A511+TT_Scen/2+1)&amp;"_"&amp;B511,scenarios!A:Q,8,0)/100</f>
        <v>0</v>
      </c>
      <c r="Q511" s="37">
        <f t="shared" si="31"/>
        <v>9.5664258518623368E-2</v>
      </c>
    </row>
    <row r="512" spans="1:17" x14ac:dyDescent="0.25">
      <c r="A512" s="21">
        <f t="shared" si="28"/>
        <v>4</v>
      </c>
      <c r="B512" s="22">
        <v>503</v>
      </c>
      <c r="D512" s="66">
        <f>YC!F505</f>
        <v>0.31619746949999999</v>
      </c>
      <c r="E512" s="34">
        <f t="shared" si="29"/>
        <v>7.4162328000000333E-3</v>
      </c>
      <c r="F512" s="66">
        <f>E512+$B$2*$B$2/delta*Intermediates!J512-$B$2/delta*Intermediates!F512</f>
        <v>7.3309468923527438E-2</v>
      </c>
      <c r="G512" s="46">
        <f>E512+$B$2*$B$2/delta*Intermediates!J512-$B$2/delta*Intermediates!G512</f>
        <v>-1.7134646017601965E-2</v>
      </c>
      <c r="H512" s="60">
        <f>VLOOKUP((A512+1)&amp;"_"&amp;B512,scenarios!A:F,4,0)/100</f>
        <v>7.3308999999999999E-2</v>
      </c>
      <c r="I512" s="55">
        <f>VLOOKUP((A512+TT_Scen/2+1)&amp;"_"&amp;B512,scenarios!A:F,4,0)/100</f>
        <v>-1.7135000000000001E-2</v>
      </c>
      <c r="J512" s="37">
        <f t="shared" si="30"/>
        <v>8.22905925474543E-7</v>
      </c>
      <c r="K512" s="8"/>
      <c r="L512" s="72">
        <f>LN(VLOOKUP((B512+12*$B$1)/12,YC!A:E,5,0)/VLOOKUP(B512/12,YC!A:E,5,0))</f>
        <v>-1.4832465660970838E-2</v>
      </c>
      <c r="M512" s="66">
        <f>EXP(-((1-EXP(-alpha*$B$1))/alpha*Intermediates!F512-(1-EXP(-alpha*$B$1))/alpha*(1-EXP(-alpha*$B$1))/alpha*Intermediates!J512+L512)/$B$1)-1</f>
        <v>7.4563101206636118E-2</v>
      </c>
      <c r="N512" s="46">
        <f>EXP(-((1-EXP(-alpha*$B$1))/alpha*Intermediates!G512-(1-EXP(-alpha*$B$1))/alpha*(1-EXP(-alpha*$B$1))/alpha*Intermediates!J512+L512)/$B$1)-1</f>
        <v>-1.5037502618812981E-2</v>
      </c>
      <c r="O512" s="60">
        <f>VLOOKUP((A512+1)&amp;"_"&amp;B512,scenarios!A:Q,8,0)/100</f>
        <v>0</v>
      </c>
      <c r="P512" s="55">
        <f>VLOOKUP((A512+TT_Scen/2+1)&amp;"_"&amp;B512,scenarios!A:Q,8,0)/100</f>
        <v>0</v>
      </c>
      <c r="Q512" s="37">
        <f t="shared" si="31"/>
        <v>8.9600603825449099E-2</v>
      </c>
    </row>
    <row r="513" spans="1:17" x14ac:dyDescent="0.25">
      <c r="A513" s="21">
        <f t="shared" si="28"/>
        <v>4</v>
      </c>
      <c r="B513" s="22">
        <v>504</v>
      </c>
      <c r="D513" s="66">
        <f>YC!F506</f>
        <v>0.3168154889</v>
      </c>
      <c r="E513" s="34">
        <f t="shared" si="29"/>
        <v>7.4162340000001326E-3</v>
      </c>
      <c r="F513" s="66">
        <f>E513+$B$2*$B$2/delta*Intermediates!J513-$B$2/delta*Intermediates!F513</f>
        <v>7.4534224404979824E-2</v>
      </c>
      <c r="G513" s="46">
        <f>E513+$B$2*$B$2/delta*Intermediates!J513-$B$2/delta*Intermediates!G513</f>
        <v>-1.8296216281965018E-2</v>
      </c>
      <c r="H513" s="60">
        <f>VLOOKUP((A513+1)&amp;"_"&amp;B513,scenarios!A:F,4,0)/100</f>
        <v>7.4534000000000003E-2</v>
      </c>
      <c r="I513" s="55">
        <f>VLOOKUP((A513+TT_Scen/2+1)&amp;"_"&amp;B513,scenarios!A:F,4,0)/100</f>
        <v>-1.8296E-2</v>
      </c>
      <c r="J513" s="37">
        <f t="shared" si="30"/>
        <v>4.4068694483867521E-7</v>
      </c>
      <c r="K513" s="8"/>
      <c r="L513" s="72">
        <f>LN(VLOOKUP((B513+12*$B$1)/12,YC!A:E,5,0)/VLOOKUP(B513/12,YC!A:E,5,0))</f>
        <v>-1.4832465699901893E-2</v>
      </c>
      <c r="M513" s="66">
        <f>EXP(-((1-EXP(-alpha*$B$1))/alpha*Intermediates!F513-(1-EXP(-alpha*$B$1))/alpha*(1-EXP(-alpha*$B$1))/alpha*Intermediates!J513+L513)/$B$1)-1</f>
        <v>7.583104256145945E-2</v>
      </c>
      <c r="N513" s="46">
        <f>EXP(-((1-EXP(-alpha*$B$1))/alpha*Intermediates!G513-(1-EXP(-alpha*$B$1))/alpha*(1-EXP(-alpha*$B$1))/alpha*Intermediates!J513+L513)/$B$1)-1</f>
        <v>-1.6138004663925121E-2</v>
      </c>
      <c r="O513" s="60">
        <f>VLOOKUP((A513+1)&amp;"_"&amp;B513,scenarios!A:Q,8,0)/100</f>
        <v>0</v>
      </c>
      <c r="P513" s="55">
        <f>VLOOKUP((A513+TT_Scen/2+1)&amp;"_"&amp;B513,scenarios!A:Q,8,0)/100</f>
        <v>0</v>
      </c>
      <c r="Q513" s="37">
        <f t="shared" si="31"/>
        <v>9.196904722538457E-2</v>
      </c>
    </row>
    <row r="514" spans="1:17" x14ac:dyDescent="0.25">
      <c r="A514" s="21">
        <f t="shared" si="28"/>
        <v>4</v>
      </c>
      <c r="B514" s="22">
        <v>505</v>
      </c>
      <c r="D514" s="66">
        <f>YC!F507</f>
        <v>0.31743350840000001</v>
      </c>
      <c r="E514" s="34">
        <f t="shared" si="29"/>
        <v>7.4162328000000333E-3</v>
      </c>
      <c r="F514" s="66">
        <f>E514+$B$2*$B$2/delta*Intermediates!J514-$B$2/delta*Intermediates!F514</f>
        <v>7.6739968276574089E-2</v>
      </c>
      <c r="G514" s="46">
        <f>E514+$B$2*$B$2/delta*Intermediates!J514-$B$2/delta*Intermediates!G514</f>
        <v>-2.0438941992234495E-2</v>
      </c>
      <c r="H514" s="60">
        <f>VLOOKUP((A514+1)&amp;"_"&amp;B514,scenarios!A:F,4,0)/100</f>
        <v>7.6740000000000003E-2</v>
      </c>
      <c r="I514" s="55">
        <f>VLOOKUP((A514+TT_Scen/2+1)&amp;"_"&amp;B514,scenarios!A:F,4,0)/100</f>
        <v>-2.0438999999999999E-2</v>
      </c>
      <c r="J514" s="37">
        <f t="shared" si="30"/>
        <v>8.9731191418168654E-8</v>
      </c>
      <c r="K514" s="8"/>
      <c r="L514" s="72">
        <f>LN(VLOOKUP((B514+12*$B$1)/12,YC!A:E,5,0)/VLOOKUP(B514/12,YC!A:E,5,0))</f>
        <v>-1.4832465744540706E-2</v>
      </c>
      <c r="M514" s="66">
        <f>EXP(-((1-EXP(-alpha*$B$1))/alpha*Intermediates!F514-(1-EXP(-alpha*$B$1))/alpha*(1-EXP(-alpha*$B$1))/alpha*Intermediates!J514+L514)/$B$1)-1</f>
        <v>7.8118117518289232E-2</v>
      </c>
      <c r="N514" s="46">
        <f>EXP(-((1-EXP(-alpha*$B$1))/alpha*Intermediates!G514-(1-EXP(-alpha*$B$1))/alpha*(1-EXP(-alpha*$B$1))/alpha*Intermediates!J514+L514)/$B$1)-1</f>
        <v>-1.8165065181689477E-2</v>
      </c>
      <c r="O514" s="60">
        <f>VLOOKUP((A514+1)&amp;"_"&amp;B514,scenarios!A:Q,8,0)/100</f>
        <v>0</v>
      </c>
      <c r="P514" s="55">
        <f>VLOOKUP((A514+TT_Scen/2+1)&amp;"_"&amp;B514,scenarios!A:Q,8,0)/100</f>
        <v>0</v>
      </c>
      <c r="Q514" s="37">
        <f t="shared" si="31"/>
        <v>9.6283182699978709E-2</v>
      </c>
    </row>
    <row r="515" spans="1:17" x14ac:dyDescent="0.25">
      <c r="A515" s="21">
        <f t="shared" si="28"/>
        <v>4</v>
      </c>
      <c r="B515" s="22">
        <v>506</v>
      </c>
      <c r="D515" s="66">
        <f>YC!F508</f>
        <v>0.31805152780000001</v>
      </c>
      <c r="E515" s="34">
        <f t="shared" si="29"/>
        <v>7.4162328000000333E-3</v>
      </c>
      <c r="F515" s="66">
        <f>E515+$B$2*$B$2/delta*Intermediates!J515-$B$2/delta*Intermediates!F515</f>
        <v>8.2305519933822721E-2</v>
      </c>
      <c r="G515" s="46">
        <f>E515+$B$2*$B$2/delta*Intermediates!J515-$B$2/delta*Intermediates!G515</f>
        <v>-2.5941635122925816E-2</v>
      </c>
      <c r="H515" s="60">
        <f>VLOOKUP((A515+1)&amp;"_"&amp;B515,scenarios!A:F,4,0)/100</f>
        <v>8.2306000000000004E-2</v>
      </c>
      <c r="I515" s="55">
        <f>VLOOKUP((A515+TT_Scen/2+1)&amp;"_"&amp;B515,scenarios!A:F,4,0)/100</f>
        <v>-2.5942E-2</v>
      </c>
      <c r="J515" s="37">
        <f t="shared" si="30"/>
        <v>8.449432514663624E-7</v>
      </c>
      <c r="K515" s="8"/>
      <c r="L515" s="72">
        <f>LN(VLOOKUP((B515+12*$B$1)/12,YC!A:E,5,0)/VLOOKUP(B515/12,YC!A:E,5,0))</f>
        <v>-1.4832465659507108E-2</v>
      </c>
      <c r="M515" s="66">
        <f>EXP(-((1-EXP(-alpha*$B$1))/alpha*Intermediates!F515-(1-EXP(-alpha*$B$1))/alpha*(1-EXP(-alpha*$B$1))/alpha*Intermediates!J515+L515)/$B$1)-1</f>
        <v>8.3910092969334826E-2</v>
      </c>
      <c r="N515" s="46">
        <f>EXP(-((1-EXP(-alpha*$B$1))/alpha*Intermediates!G515-(1-EXP(-alpha*$B$1))/alpha*(1-EXP(-alpha*$B$1))/alpha*Intermediates!J515+L515)/$B$1)-1</f>
        <v>-2.3352002086913459E-2</v>
      </c>
      <c r="O515" s="60">
        <f>VLOOKUP((A515+1)&amp;"_"&amp;B515,scenarios!A:Q,8,0)/100</f>
        <v>0</v>
      </c>
      <c r="P515" s="55">
        <f>VLOOKUP((A515+TT_Scen/2+1)&amp;"_"&amp;B515,scenarios!A:Q,8,0)/100</f>
        <v>0</v>
      </c>
      <c r="Q515" s="37">
        <f t="shared" si="31"/>
        <v>0.10726209505624829</v>
      </c>
    </row>
    <row r="516" spans="1:17" x14ac:dyDescent="0.25">
      <c r="A516" s="21">
        <f t="shared" si="28"/>
        <v>4</v>
      </c>
      <c r="B516" s="22">
        <v>507</v>
      </c>
      <c r="D516" s="66">
        <f>YC!F509</f>
        <v>0.31866954720000001</v>
      </c>
      <c r="E516" s="34">
        <f t="shared" si="29"/>
        <v>7.4162328000000333E-3</v>
      </c>
      <c r="F516" s="66">
        <f>E516+$B$2*$B$2/delta*Intermediates!J516-$B$2/delta*Intermediates!F516</f>
        <v>8.0140876269633413E-2</v>
      </c>
      <c r="G516" s="46">
        <f>E516+$B$2*$B$2/delta*Intermediates!J516-$B$2/delta*Intermediates!G516</f>
        <v>-2.371429474456652E-2</v>
      </c>
      <c r="H516" s="60">
        <f>VLOOKUP((A516+1)&amp;"_"&amp;B516,scenarios!A:F,4,0)/100</f>
        <v>8.014099999999999E-2</v>
      </c>
      <c r="I516" s="55">
        <f>VLOOKUP((A516+TT_Scen/2+1)&amp;"_"&amp;B516,scenarios!A:F,4,0)/100</f>
        <v>-2.3713999999999999E-2</v>
      </c>
      <c r="J516" s="37">
        <f t="shared" si="30"/>
        <v>4.184749330983506E-7</v>
      </c>
      <c r="K516" s="8"/>
      <c r="L516" s="72">
        <f>LN(VLOOKUP((B516+12*$B$1)/12,YC!A:E,5,0)/VLOOKUP(B516/12,YC!A:E,5,0))</f>
        <v>-1.4832465723729709E-2</v>
      </c>
      <c r="M516" s="66">
        <f>EXP(-((1-EXP(-alpha*$B$1))/alpha*Intermediates!F516-(1-EXP(-alpha*$B$1))/alpha*(1-EXP(-alpha*$B$1))/alpha*Intermediates!J516+L516)/$B$1)-1</f>
        <v>8.1654075119477865E-2</v>
      </c>
      <c r="N516" s="46">
        <f>EXP(-((1-EXP(-alpha*$B$1))/alpha*Intermediates!G516-(1-EXP(-alpha*$B$1))/alpha*(1-EXP(-alpha*$B$1))/alpha*Intermediates!J516+L516)/$B$1)-1</f>
        <v>-2.1255433900164489E-2</v>
      </c>
      <c r="O516" s="60">
        <f>VLOOKUP((A516+1)&amp;"_"&amp;B516,scenarios!A:Q,8,0)/100</f>
        <v>0</v>
      </c>
      <c r="P516" s="55">
        <f>VLOOKUP((A516+TT_Scen/2+1)&amp;"_"&amp;B516,scenarios!A:Q,8,0)/100</f>
        <v>0</v>
      </c>
      <c r="Q516" s="37">
        <f t="shared" si="31"/>
        <v>0.10290950901964235</v>
      </c>
    </row>
    <row r="517" spans="1:17" x14ac:dyDescent="0.25">
      <c r="A517" s="21">
        <f t="shared" si="28"/>
        <v>4</v>
      </c>
      <c r="B517" s="22">
        <v>508</v>
      </c>
      <c r="D517" s="66">
        <f>YC!F510</f>
        <v>0.31928756660000002</v>
      </c>
      <c r="E517" s="34">
        <f t="shared" si="29"/>
        <v>7.4162328000000333E-3</v>
      </c>
      <c r="F517" s="66">
        <f>E517+$B$2*$B$2/delta*Intermediates!J517-$B$2/delta*Intermediates!F517</f>
        <v>8.1958640676026984E-2</v>
      </c>
      <c r="G517" s="46">
        <f>E517+$B$2*$B$2/delta*Intermediates!J517-$B$2/delta*Intermediates!G517</f>
        <v>-2.5469524025431858E-2</v>
      </c>
      <c r="H517" s="60">
        <f>VLOOKUP((A517+1)&amp;"_"&amp;B517,scenarios!A:F,4,0)/100</f>
        <v>8.1959000000000004E-2</v>
      </c>
      <c r="I517" s="55">
        <f>VLOOKUP((A517+TT_Scen/2+1)&amp;"_"&amp;B517,scenarios!A:F,4,0)/100</f>
        <v>-2.5470000000000003E-2</v>
      </c>
      <c r="J517" s="37">
        <f t="shared" si="30"/>
        <v>8.3529854116512481E-7</v>
      </c>
      <c r="K517" s="8"/>
      <c r="L517" s="72">
        <f>LN(VLOOKUP((B517+12*$B$1)/12,YC!A:E,5,0)/VLOOKUP(B517/12,YC!A:E,5,0))</f>
        <v>-1.4832465803983817E-2</v>
      </c>
      <c r="M517" s="66">
        <f>EXP(-((1-EXP(-alpha*$B$1))/alpha*Intermediates!F517-(1-EXP(-alpha*$B$1))/alpha*(1-EXP(-alpha*$B$1))/alpha*Intermediates!J517+L517)/$B$1)-1</f>
        <v>8.3548754576045825E-2</v>
      </c>
      <c r="N517" s="46">
        <f>EXP(-((1-EXP(-alpha*$B$1))/alpha*Intermediates!G517-(1-EXP(-alpha*$B$1))/alpha*(1-EXP(-alpha*$B$1))/alpha*Intermediates!J517+L517)/$B$1)-1</f>
        <v>-2.2907547197213662E-2</v>
      </c>
      <c r="O517" s="60">
        <f>VLOOKUP((A517+1)&amp;"_"&amp;B517,scenarios!A:Q,8,0)/100</f>
        <v>0</v>
      </c>
      <c r="P517" s="55">
        <f>VLOOKUP((A517+TT_Scen/2+1)&amp;"_"&amp;B517,scenarios!A:Q,8,0)/100</f>
        <v>0</v>
      </c>
      <c r="Q517" s="37">
        <f t="shared" si="31"/>
        <v>0.10645630177325949</v>
      </c>
    </row>
    <row r="518" spans="1:17" x14ac:dyDescent="0.25">
      <c r="A518" s="21">
        <f t="shared" si="28"/>
        <v>4</v>
      </c>
      <c r="B518" s="22">
        <v>509</v>
      </c>
      <c r="D518" s="66">
        <f>YC!F511</f>
        <v>0.31990558600000002</v>
      </c>
      <c r="E518" s="34">
        <f t="shared" si="29"/>
        <v>7.4162328000000333E-3</v>
      </c>
      <c r="F518" s="66">
        <f>E518+$B$2*$B$2/delta*Intermediates!J518-$B$2/delta*Intermediates!F518</f>
        <v>7.742996110029296E-2</v>
      </c>
      <c r="G518" s="46">
        <f>E518+$B$2*$B$2/delta*Intermediates!J518-$B$2/delta*Intermediates!G518</f>
        <v>-2.0878470687719149E-2</v>
      </c>
      <c r="H518" s="60">
        <f>VLOOKUP((A518+1)&amp;"_"&amp;B518,scenarios!A:F,4,0)/100</f>
        <v>7.7429999999999999E-2</v>
      </c>
      <c r="I518" s="55">
        <f>VLOOKUP((A518+TT_Scen/2+1)&amp;"_"&amp;B518,scenarios!A:F,4,0)/100</f>
        <v>-2.0878000000000001E-2</v>
      </c>
      <c r="J518" s="37">
        <f t="shared" si="30"/>
        <v>5.095874261867861E-7</v>
      </c>
      <c r="K518" s="8"/>
      <c r="L518" s="72">
        <f>LN(VLOOKUP((B518+12*$B$1)/12,YC!A:E,5,0)/VLOOKUP(B518/12,YC!A:E,5,0))</f>
        <v>-1.4832465764656799E-2</v>
      </c>
      <c r="M518" s="66">
        <f>EXP(-((1-EXP(-alpha*$B$1))/alpha*Intermediates!F518-(1-EXP(-alpha*$B$1))/alpha*(1-EXP(-alpha*$B$1))/alpha*Intermediates!J518+L518)/$B$1)-1</f>
        <v>7.8835545416922725E-2</v>
      </c>
      <c r="N518" s="46">
        <f>EXP(-((1-EXP(-alpha*$B$1))/alpha*Intermediates!G518-(1-EXP(-alpha*$B$1))/alpha*(1-EXP(-alpha*$B$1))/alpha*Intermediates!J518+L518)/$B$1)-1</f>
        <v>-1.8579418758753574E-2</v>
      </c>
      <c r="O518" s="60">
        <f>VLOOKUP((A518+1)&amp;"_"&amp;B518,scenarios!A:Q,8,0)/100</f>
        <v>0</v>
      </c>
      <c r="P518" s="55">
        <f>VLOOKUP((A518+TT_Scen/2+1)&amp;"_"&amp;B518,scenarios!A:Q,8,0)/100</f>
        <v>0</v>
      </c>
      <c r="Q518" s="37">
        <f t="shared" si="31"/>
        <v>9.74149641756763E-2</v>
      </c>
    </row>
    <row r="519" spans="1:17" x14ac:dyDescent="0.25">
      <c r="A519" s="21">
        <f t="shared" si="28"/>
        <v>4</v>
      </c>
      <c r="B519" s="22">
        <v>510</v>
      </c>
      <c r="D519" s="66">
        <f>YC!F512</f>
        <v>0.32052360540000002</v>
      </c>
      <c r="E519" s="34">
        <f t="shared" si="29"/>
        <v>7.4162328000000333E-3</v>
      </c>
      <c r="F519" s="66">
        <f>E519+$B$2*$B$2/delta*Intermediates!J519-$B$2/delta*Intermediates!F519</f>
        <v>8.0133697230940118E-2</v>
      </c>
      <c r="G519" s="46">
        <f>E519+$B$2*$B$2/delta*Intermediates!J519-$B$2/delta*Intermediates!G519</f>
        <v>-2.3519994193516712E-2</v>
      </c>
      <c r="H519" s="60">
        <f>VLOOKUP((A519+1)&amp;"_"&amp;B519,scenarios!A:F,4,0)/100</f>
        <v>8.0134000000000011E-2</v>
      </c>
      <c r="I519" s="55">
        <f>VLOOKUP((A519+TT_Scen/2+1)&amp;"_"&amp;B519,scenarios!A:F,4,0)/100</f>
        <v>-2.3519999999999999E-2</v>
      </c>
      <c r="J519" s="37">
        <f t="shared" si="30"/>
        <v>3.0857554318003411E-7</v>
      </c>
      <c r="K519" s="8"/>
      <c r="L519" s="72">
        <f>LN(VLOOKUP((B519+12*$B$1)/12,YC!A:E,5,0)/VLOOKUP(B519/12,YC!A:E,5,0))</f>
        <v>-1.4832465747429404E-2</v>
      </c>
      <c r="M519" s="66">
        <f>EXP(-((1-EXP(-alpha*$B$1))/alpha*Intermediates!F519-(1-EXP(-alpha*$B$1))/alpha*(1-EXP(-alpha*$B$1))/alpha*Intermediates!J519+L519)/$B$1)-1</f>
        <v>8.1647405429952968E-2</v>
      </c>
      <c r="N519" s="46">
        <f>EXP(-((1-EXP(-alpha*$B$1))/alpha*Intermediates!G519-(1-EXP(-alpha*$B$1))/alpha*(1-EXP(-alpha*$B$1))/alpha*Intermediates!J519+L519)/$B$1)-1</f>
        <v>-2.1071620380805123E-2</v>
      </c>
      <c r="O519" s="60">
        <f>VLOOKUP((A519+1)&amp;"_"&amp;B519,scenarios!A:Q,8,0)/100</f>
        <v>0</v>
      </c>
      <c r="P519" s="55">
        <f>VLOOKUP((A519+TT_Scen/2+1)&amp;"_"&amp;B519,scenarios!A:Q,8,0)/100</f>
        <v>0</v>
      </c>
      <c r="Q519" s="37">
        <f t="shared" si="31"/>
        <v>0.10271902581075809</v>
      </c>
    </row>
    <row r="520" spans="1:17" x14ac:dyDescent="0.25">
      <c r="A520" s="21">
        <f t="shared" si="28"/>
        <v>4</v>
      </c>
      <c r="B520" s="22">
        <v>511</v>
      </c>
      <c r="D520" s="66">
        <f>YC!F513</f>
        <v>0.32114162480000003</v>
      </c>
      <c r="E520" s="34">
        <f t="shared" si="29"/>
        <v>7.4162327999993671E-3</v>
      </c>
      <c r="F520" s="66">
        <f>E520+$B$2*$B$2/delta*Intermediates!J520-$B$2/delta*Intermediates!F520</f>
        <v>8.4542824086612595E-2</v>
      </c>
      <c r="G520" s="46">
        <f>E520+$B$2*$B$2/delta*Intermediates!J520-$B$2/delta*Intermediates!G520</f>
        <v>-2.7867069333739503E-2</v>
      </c>
      <c r="H520" s="60">
        <f>VLOOKUP((A520+1)&amp;"_"&amp;B520,scenarios!A:F,4,0)/100</f>
        <v>8.4542999999999993E-2</v>
      </c>
      <c r="I520" s="55">
        <f>VLOOKUP((A520+TT_Scen/2+1)&amp;"_"&amp;B520,scenarios!A:F,4,0)/100</f>
        <v>-2.7867000000000003E-2</v>
      </c>
      <c r="J520" s="37">
        <f t="shared" si="30"/>
        <v>2.4524712689821815E-7</v>
      </c>
      <c r="K520" s="8"/>
      <c r="L520" s="72">
        <f>LN(VLOOKUP((B520+12*$B$1)/12,YC!A:E,5,0)/VLOOKUP(B520/12,YC!A:E,5,0))</f>
        <v>-1.4832465756463178E-2</v>
      </c>
      <c r="M520" s="66">
        <f>EXP(-((1-EXP(-alpha*$B$1))/alpha*Intermediates!F520-(1-EXP(-alpha*$B$1))/alpha*(1-EXP(-alpha*$B$1))/alpha*Intermediates!J520+L520)/$B$1)-1</f>
        <v>8.6248414241766547E-2</v>
      </c>
      <c r="N520" s="46">
        <f>EXP(-((1-EXP(-alpha*$B$1))/alpha*Intermediates!G520-(1-EXP(-alpha*$B$1))/alpha*(1-EXP(-alpha*$B$1))/alpha*Intermediates!J520+L520)/$B$1)-1</f>
        <v>-2.5159348178151797E-2</v>
      </c>
      <c r="O520" s="60">
        <f>VLOOKUP((A520+1)&amp;"_"&amp;B520,scenarios!A:Q,8,0)/100</f>
        <v>0</v>
      </c>
      <c r="P520" s="55">
        <f>VLOOKUP((A520+TT_Scen/2+1)&amp;"_"&amp;B520,scenarios!A:Q,8,0)/100</f>
        <v>0</v>
      </c>
      <c r="Q520" s="37">
        <f t="shared" si="31"/>
        <v>0.11140776241991834</v>
      </c>
    </row>
    <row r="521" spans="1:17" x14ac:dyDescent="0.25">
      <c r="A521" s="21">
        <f t="shared" ref="A521:A584" si="32">iteration</f>
        <v>4</v>
      </c>
      <c r="B521" s="22">
        <v>512</v>
      </c>
      <c r="D521" s="66">
        <f>YC!F514</f>
        <v>0.32175964419999997</v>
      </c>
      <c r="E521" s="34">
        <f t="shared" ref="E521:E584" si="33">(D522-D521)/delta</f>
        <v>7.4162328000000333E-3</v>
      </c>
      <c r="F521" s="66">
        <f>E521+$B$2*$B$2/delta*Intermediates!J521-$B$2/delta*Intermediates!F521</f>
        <v>8.4120427356342883E-2</v>
      </c>
      <c r="G521" s="46">
        <f>E521+$B$2*$B$2/delta*Intermediates!J521-$B$2/delta*Intermediates!G521</f>
        <v>-2.7382781568393494E-2</v>
      </c>
      <c r="H521" s="60">
        <f>VLOOKUP((A521+1)&amp;"_"&amp;B521,scenarios!A:F,4,0)/100</f>
        <v>8.4120000000000014E-2</v>
      </c>
      <c r="I521" s="55">
        <f>VLOOKUP((A521+TT_Scen/2+1)&amp;"_"&amp;B521,scenarios!A:F,4,0)/100</f>
        <v>-2.7383000000000001E-2</v>
      </c>
      <c r="J521" s="37">
        <f t="shared" si="30"/>
        <v>6.4578794937639183E-7</v>
      </c>
      <c r="K521" s="8"/>
      <c r="L521" s="72">
        <f>LN(VLOOKUP((B521+12*$B$1)/12,YC!A:E,5,0)/VLOOKUP(B521/12,YC!A:E,5,0))</f>
        <v>-1.4832465795930146E-2</v>
      </c>
      <c r="M521" s="66">
        <f>EXP(-((1-EXP(-alpha*$B$1))/alpha*Intermediates!F521-(1-EXP(-alpha*$B$1))/alpha*(1-EXP(-alpha*$B$1))/alpha*Intermediates!J521+L521)/$B$1)-1</f>
        <v>8.5807078448320251E-2</v>
      </c>
      <c r="N521" s="46">
        <f>EXP(-((1-EXP(-alpha*$B$1))/alpha*Intermediates!G521-(1-EXP(-alpha*$B$1))/alpha*(1-EXP(-alpha*$B$1))/alpha*Intermediates!J521+L521)/$B$1)-1</f>
        <v>-2.4704535376406045E-2</v>
      </c>
      <c r="O521" s="60">
        <f>VLOOKUP((A521+1)&amp;"_"&amp;B521,scenarios!A:Q,8,0)/100</f>
        <v>0</v>
      </c>
      <c r="P521" s="55">
        <f>VLOOKUP((A521+TT_Scen/2+1)&amp;"_"&amp;B521,scenarios!A:Q,8,0)/100</f>
        <v>0</v>
      </c>
      <c r="Q521" s="37">
        <f t="shared" si="31"/>
        <v>0.1105116138247263</v>
      </c>
    </row>
    <row r="522" spans="1:17" x14ac:dyDescent="0.25">
      <c r="A522" s="21">
        <f t="shared" si="32"/>
        <v>4</v>
      </c>
      <c r="B522" s="22">
        <v>513</v>
      </c>
      <c r="D522" s="66">
        <f>YC!F515</f>
        <v>0.32237766359999998</v>
      </c>
      <c r="E522" s="34">
        <f t="shared" si="33"/>
        <v>7.4162328000000333E-3</v>
      </c>
      <c r="F522" s="66">
        <f>E522+$B$2*$B$2/delta*Intermediates!J522-$B$2/delta*Intermediates!F522</f>
        <v>8.7333810417621366E-2</v>
      </c>
      <c r="G522" s="46">
        <f>E522+$B$2*$B$2/delta*Intermediates!J522-$B$2/delta*Intermediates!G522</f>
        <v>-3.0534434044676484E-2</v>
      </c>
      <c r="H522" s="60">
        <f>VLOOKUP((A522+1)&amp;"_"&amp;B522,scenarios!A:F,4,0)/100</f>
        <v>8.7333999999999995E-2</v>
      </c>
      <c r="I522" s="55">
        <f>VLOOKUP((A522+TT_Scen/2+1)&amp;"_"&amp;B522,scenarios!A:F,4,0)/100</f>
        <v>-3.0533999999999999E-2</v>
      </c>
      <c r="J522" s="37">
        <f t="shared" ref="J522:J585" si="34">ABS(H522-F522)+ABS(I522-G522)</f>
        <v>6.23627055114373E-7</v>
      </c>
      <c r="K522" s="8"/>
      <c r="L522" s="72">
        <f>LN(VLOOKUP((B522+12*$B$1)/12,YC!A:E,5,0)/VLOOKUP(B522/12,YC!A:E,5,0))</f>
        <v>-1.4832465727845618E-2</v>
      </c>
      <c r="M522" s="66">
        <f>EXP(-((1-EXP(-alpha*$B$1))/alpha*Intermediates!F522-(1-EXP(-alpha*$B$1))/alpha*(1-EXP(-alpha*$B$1))/alpha*Intermediates!J522+L522)/$B$1)-1</f>
        <v>8.9171331719915869E-2</v>
      </c>
      <c r="N522" s="46">
        <f>EXP(-((1-EXP(-alpha*$B$1))/alpha*Intermediates!G522-(1-EXP(-alpha*$B$1))/alpha*(1-EXP(-alpha*$B$1))/alpha*Intermediates!J522+L522)/$B$1)-1</f>
        <v>-2.7658797273880431E-2</v>
      </c>
      <c r="O522" s="60">
        <f>VLOOKUP((A522+1)&amp;"_"&amp;B522,scenarios!A:Q,8,0)/100</f>
        <v>0</v>
      </c>
      <c r="P522" s="55">
        <f>VLOOKUP((A522+TT_Scen/2+1)&amp;"_"&amp;B522,scenarios!A:Q,8,0)/100</f>
        <v>0</v>
      </c>
      <c r="Q522" s="37">
        <f t="shared" ref="Q522:Q585" si="35">ABS(O522-M522)+ABS(P522-N522)</f>
        <v>0.1168301289937963</v>
      </c>
    </row>
    <row r="523" spans="1:17" x14ac:dyDescent="0.25">
      <c r="A523" s="21">
        <f t="shared" si="32"/>
        <v>4</v>
      </c>
      <c r="B523" s="22">
        <v>514</v>
      </c>
      <c r="D523" s="66">
        <f>YC!F516</f>
        <v>0.32299568299999998</v>
      </c>
      <c r="E523" s="34">
        <f t="shared" si="33"/>
        <v>7.4162328000000333E-3</v>
      </c>
      <c r="F523" s="66">
        <f>E523+$B$2*$B$2/delta*Intermediates!J523-$B$2/delta*Intermediates!F523</f>
        <v>8.8135368613025178E-2</v>
      </c>
      <c r="G523" s="46">
        <f>E523+$B$2*$B$2/delta*Intermediates!J523-$B$2/delta*Intermediates!G523</f>
        <v>-3.1274421873611444E-2</v>
      </c>
      <c r="H523" s="60">
        <f>VLOOKUP((A523+1)&amp;"_"&amp;B523,scenarios!A:F,4,0)/100</f>
        <v>8.8134999999999991E-2</v>
      </c>
      <c r="I523" s="55">
        <f>VLOOKUP((A523+TT_Scen/2+1)&amp;"_"&amp;B523,scenarios!A:F,4,0)/100</f>
        <v>-3.1274000000000003E-2</v>
      </c>
      <c r="J523" s="37">
        <f t="shared" si="34"/>
        <v>7.9048663662734109E-7</v>
      </c>
      <c r="K523" s="8"/>
      <c r="L523" s="72">
        <f>LN(VLOOKUP((B523+12*$B$1)/12,YC!A:E,5,0)/VLOOKUP(B523/12,YC!A:E,5,0))</f>
        <v>-1.4832465696328094E-2</v>
      </c>
      <c r="M523" s="66">
        <f>EXP(-((1-EXP(-alpha*$B$1))/alpha*Intermediates!F523-(1-EXP(-alpha*$B$1))/alpha*(1-EXP(-alpha*$B$1))/alpha*Intermediates!J523+L523)/$B$1)-1</f>
        <v>9.0012342617940666E-2</v>
      </c>
      <c r="N523" s="46">
        <f>EXP(-((1-EXP(-alpha*$B$1))/alpha*Intermediates!G523-(1-EXP(-alpha*$B$1))/alpha*(1-EXP(-alpha*$B$1))/alpha*Intermediates!J523+L523)/$B$1)-1</f>
        <v>-2.8350962709863148E-2</v>
      </c>
      <c r="O523" s="60">
        <f>VLOOKUP((A523+1)&amp;"_"&amp;B523,scenarios!A:Q,8,0)/100</f>
        <v>0</v>
      </c>
      <c r="P523" s="55">
        <f>VLOOKUP((A523+TT_Scen/2+1)&amp;"_"&amp;B523,scenarios!A:Q,8,0)/100</f>
        <v>0</v>
      </c>
      <c r="Q523" s="37">
        <f t="shared" si="35"/>
        <v>0.11836330532780381</v>
      </c>
    </row>
    <row r="524" spans="1:17" x14ac:dyDescent="0.25">
      <c r="A524" s="21">
        <f t="shared" si="32"/>
        <v>4</v>
      </c>
      <c r="B524" s="22">
        <v>515</v>
      </c>
      <c r="D524" s="66">
        <f>YC!F517</f>
        <v>0.32361370239999998</v>
      </c>
      <c r="E524" s="34">
        <f t="shared" si="33"/>
        <v>7.4162328000000333E-3</v>
      </c>
      <c r="F524" s="66">
        <f>E524+$B$2*$B$2/delta*Intermediates!J524-$B$2/delta*Intermediates!F524</f>
        <v>9.1291446783205402E-2</v>
      </c>
      <c r="G524" s="46">
        <f>E524+$B$2*$B$2/delta*Intermediates!J524-$B$2/delta*Intermediates!G524</f>
        <v>-3.4369089663057892E-2</v>
      </c>
      <c r="H524" s="60">
        <f>VLOOKUP((A524+1)&amp;"_"&amp;B524,scenarios!A:F,4,0)/100</f>
        <v>9.1290999999999997E-2</v>
      </c>
      <c r="I524" s="55">
        <f>VLOOKUP((A524+TT_Scen/2+1)&amp;"_"&amp;B524,scenarios!A:F,4,0)/100</f>
        <v>-3.4369000000000004E-2</v>
      </c>
      <c r="J524" s="37">
        <f t="shared" si="34"/>
        <v>5.3644626329257816E-7</v>
      </c>
      <c r="K524" s="8"/>
      <c r="L524" s="72">
        <f>LN(VLOOKUP((B524+12*$B$1)/12,YC!A:E,5,0)/VLOOKUP(B524/12,YC!A:E,5,0))</f>
        <v>-1.4832465705576637E-2</v>
      </c>
      <c r="M524" s="66">
        <f>EXP(-((1-EXP(-alpha*$B$1))/alpha*Intermediates!F524-(1-EXP(-alpha*$B$1))/alpha*(1-EXP(-alpha*$B$1))/alpha*Intermediates!J524+L524)/$B$1)-1</f>
        <v>9.3329307397961747E-2</v>
      </c>
      <c r="N524" s="46">
        <f>EXP(-((1-EXP(-alpha*$B$1))/alpha*Intermediates!G524-(1-EXP(-alpha*$B$1))/alpha*(1-EXP(-alpha*$B$1))/alpha*Intermediates!J524+L524)/$B$1)-1</f>
        <v>-3.124104130936578E-2</v>
      </c>
      <c r="O524" s="60">
        <f>VLOOKUP((A524+1)&amp;"_"&amp;B524,scenarios!A:Q,8,0)/100</f>
        <v>0</v>
      </c>
      <c r="P524" s="55">
        <f>VLOOKUP((A524+TT_Scen/2+1)&amp;"_"&amp;B524,scenarios!A:Q,8,0)/100</f>
        <v>0</v>
      </c>
      <c r="Q524" s="37">
        <f t="shared" si="35"/>
        <v>0.12457034870732753</v>
      </c>
    </row>
    <row r="525" spans="1:17" x14ac:dyDescent="0.25">
      <c r="A525" s="21">
        <f t="shared" si="32"/>
        <v>4</v>
      </c>
      <c r="B525" s="22">
        <v>516</v>
      </c>
      <c r="D525" s="66">
        <f>YC!F518</f>
        <v>0.32423172179999998</v>
      </c>
      <c r="E525" s="34">
        <f t="shared" si="33"/>
        <v>7.4162328000000333E-3</v>
      </c>
      <c r="F525" s="66">
        <f>E525+$B$2*$B$2/delta*Intermediates!J525-$B$2/delta*Intermediates!F525</f>
        <v>9.005465288428656E-2</v>
      </c>
      <c r="G525" s="46">
        <f>E525+$B$2*$B$2/delta*Intermediates!J525-$B$2/delta*Intermediates!G525</f>
        <v>-3.3071045135127632E-2</v>
      </c>
      <c r="H525" s="60">
        <f>VLOOKUP((A525+1)&amp;"_"&amp;B525,scenarios!A:F,4,0)/100</f>
        <v>9.0054999999999996E-2</v>
      </c>
      <c r="I525" s="55">
        <f>VLOOKUP((A525+TT_Scen/2+1)&amp;"_"&amp;B525,scenarios!A:F,4,0)/100</f>
        <v>-3.3071000000000003E-2</v>
      </c>
      <c r="J525" s="37">
        <f t="shared" si="34"/>
        <v>3.9225084106503383E-7</v>
      </c>
      <c r="K525" s="8"/>
      <c r="L525" s="72">
        <f>LN(VLOOKUP((B525+12*$B$1)/12,YC!A:E,5,0)/VLOOKUP(B525/12,YC!A:E,5,0))</f>
        <v>-1.4832465619435832E-2</v>
      </c>
      <c r="M525" s="66">
        <f>EXP(-((1-EXP(-alpha*$B$1))/alpha*Intermediates!F525-(1-EXP(-alpha*$B$1))/alpha*(1-EXP(-alpha*$B$1))/alpha*Intermediates!J525+L525)/$B$1)-1</f>
        <v>9.2028625462556635E-2</v>
      </c>
      <c r="N525" s="46">
        <f>EXP(-((1-EXP(-alpha*$B$1))/alpha*Intermediates!G525-(1-EXP(-alpha*$B$1))/alpha*(1-EXP(-alpha*$B$1))/alpha*Intermediates!J525+L525)/$B$1)-1</f>
        <v>-3.0029532144232873E-2</v>
      </c>
      <c r="O525" s="60">
        <f>VLOOKUP((A525+1)&amp;"_"&amp;B525,scenarios!A:Q,8,0)/100</f>
        <v>0</v>
      </c>
      <c r="P525" s="55">
        <f>VLOOKUP((A525+TT_Scen/2+1)&amp;"_"&amp;B525,scenarios!A:Q,8,0)/100</f>
        <v>0</v>
      </c>
      <c r="Q525" s="37">
        <f t="shared" si="35"/>
        <v>0.12205815760678951</v>
      </c>
    </row>
    <row r="526" spans="1:17" x14ac:dyDescent="0.25">
      <c r="A526" s="21">
        <f t="shared" si="32"/>
        <v>4</v>
      </c>
      <c r="B526" s="22">
        <v>517</v>
      </c>
      <c r="D526" s="66">
        <f>YC!F519</f>
        <v>0.32484974119999999</v>
      </c>
      <c r="E526" s="34">
        <f t="shared" si="33"/>
        <v>7.4162328000000333E-3</v>
      </c>
      <c r="F526" s="66">
        <f>E526+$B$2*$B$2/delta*Intermediates!J526-$B$2/delta*Intermediates!F526</f>
        <v>9.004226484549771E-2</v>
      </c>
      <c r="G526" s="46">
        <f>E526+$B$2*$B$2/delta*Intermediates!J526-$B$2/delta*Intermediates!G526</f>
        <v>-3.2997565983833091E-2</v>
      </c>
      <c r="H526" s="60">
        <f>VLOOKUP((A526+1)&amp;"_"&amp;B526,scenarios!A:F,4,0)/100</f>
        <v>9.0042000000000011E-2</v>
      </c>
      <c r="I526" s="55">
        <f>VLOOKUP((A526+TT_Scen/2+1)&amp;"_"&amp;B526,scenarios!A:F,4,0)/100</f>
        <v>-3.2998E-2</v>
      </c>
      <c r="J526" s="37">
        <f t="shared" si="34"/>
        <v>6.9886166460808585E-7</v>
      </c>
      <c r="K526" s="8"/>
      <c r="L526" s="72">
        <f>LN(VLOOKUP((B526+12*$B$1)/12,YC!A:E,5,0)/VLOOKUP(B526/12,YC!A:E,5,0))</f>
        <v>-1.483246571862964E-2</v>
      </c>
      <c r="M526" s="66">
        <f>EXP(-((1-EXP(-alpha*$B$1))/alpha*Intermediates!F526-(1-EXP(-alpha*$B$1))/alpha*(1-EXP(-alpha*$B$1))/alpha*Intermediates!J526+L526)/$B$1)-1</f>
        <v>9.2015859778531883E-2</v>
      </c>
      <c r="N526" s="46">
        <f>EXP(-((1-EXP(-alpha*$B$1))/alpha*Intermediates!G526-(1-EXP(-alpha*$B$1))/alpha*(1-EXP(-alpha*$B$1))/alpha*Intermediates!J526+L526)/$B$1)-1</f>
        <v>-2.9960690939936585E-2</v>
      </c>
      <c r="O526" s="60">
        <f>VLOOKUP((A526+1)&amp;"_"&amp;B526,scenarios!A:Q,8,0)/100</f>
        <v>0</v>
      </c>
      <c r="P526" s="55">
        <f>VLOOKUP((A526+TT_Scen/2+1)&amp;"_"&amp;B526,scenarios!A:Q,8,0)/100</f>
        <v>0</v>
      </c>
      <c r="Q526" s="37">
        <f t="shared" si="35"/>
        <v>0.12197655071846847</v>
      </c>
    </row>
    <row r="527" spans="1:17" x14ac:dyDescent="0.25">
      <c r="A527" s="21">
        <f t="shared" si="32"/>
        <v>4</v>
      </c>
      <c r="B527" s="22">
        <v>518</v>
      </c>
      <c r="D527" s="66">
        <f>YC!F520</f>
        <v>0.32546776059999999</v>
      </c>
      <c r="E527" s="34">
        <f t="shared" si="33"/>
        <v>7.4162328000000333E-3</v>
      </c>
      <c r="F527" s="66">
        <f>E527+$B$2*$B$2/delta*Intermediates!J527-$B$2/delta*Intermediates!F527</f>
        <v>8.6068709602079296E-2</v>
      </c>
      <c r="G527" s="46">
        <f>E527+$B$2*$B$2/delta*Intermediates!J527-$B$2/delta*Intermediates!G527</f>
        <v>-2.8963078908011412E-2</v>
      </c>
      <c r="H527" s="60">
        <f>VLOOKUP((A527+1)&amp;"_"&amp;B527,scenarios!A:F,4,0)/100</f>
        <v>8.6068999999999993E-2</v>
      </c>
      <c r="I527" s="55">
        <f>VLOOKUP((A527+TT_Scen/2+1)&amp;"_"&amp;B527,scenarios!A:F,4,0)/100</f>
        <v>-2.8963000000000003E-2</v>
      </c>
      <c r="J527" s="37">
        <f t="shared" si="34"/>
        <v>3.6930593210610096E-7</v>
      </c>
      <c r="K527" s="8"/>
      <c r="L527" s="72">
        <f>LN(VLOOKUP((B527+12*$B$1)/12,YC!A:E,5,0)/VLOOKUP(B527/12,YC!A:E,5,0))</f>
        <v>-1.4832465730704344E-2</v>
      </c>
      <c r="M527" s="66">
        <f>EXP(-((1-EXP(-alpha*$B$1))/alpha*Intermediates!F527-(1-EXP(-alpha*$B$1))/alpha*(1-EXP(-alpha*$B$1))/alpha*Intermediates!J527+L527)/$B$1)-1</f>
        <v>8.7846983504158871E-2</v>
      </c>
      <c r="N527" s="46">
        <f>EXP(-((1-EXP(-alpha*$B$1))/alpha*Intermediates!G527-(1-EXP(-alpha*$B$1))/alpha*(1-EXP(-alpha*$B$1))/alpha*Intermediates!J527+L527)/$B$1)-1</f>
        <v>-2.6185706812434373E-2</v>
      </c>
      <c r="O527" s="60">
        <f>VLOOKUP((A527+1)&amp;"_"&amp;B527,scenarios!A:Q,8,0)/100</f>
        <v>0</v>
      </c>
      <c r="P527" s="55">
        <f>VLOOKUP((A527+TT_Scen/2+1)&amp;"_"&amp;B527,scenarios!A:Q,8,0)/100</f>
        <v>0</v>
      </c>
      <c r="Q527" s="37">
        <f t="shared" si="35"/>
        <v>0.11403269031659324</v>
      </c>
    </row>
    <row r="528" spans="1:17" x14ac:dyDescent="0.25">
      <c r="A528" s="21">
        <f t="shared" si="32"/>
        <v>4</v>
      </c>
      <c r="B528" s="22">
        <v>519</v>
      </c>
      <c r="D528" s="66">
        <f>YC!F521</f>
        <v>0.32608577999999999</v>
      </c>
      <c r="E528" s="34">
        <f t="shared" si="33"/>
        <v>7.4162328000000333E-3</v>
      </c>
      <c r="F528" s="66">
        <f>E528+$B$2*$B$2/delta*Intermediates!J528-$B$2/delta*Intermediates!F528</f>
        <v>8.3959705045754188E-2</v>
      </c>
      <c r="G528" s="46">
        <f>E528+$B$2*$B$2/delta*Intermediates!J528-$B$2/delta*Intermediates!G528</f>
        <v>-2.6793301561812526E-2</v>
      </c>
      <c r="H528" s="60">
        <f>VLOOKUP((A528+1)&amp;"_"&amp;B528,scenarios!A:F,4,0)/100</f>
        <v>8.3960000000000007E-2</v>
      </c>
      <c r="I528" s="55">
        <f>VLOOKUP((A528+TT_Scen/2+1)&amp;"_"&amp;B528,scenarios!A:F,4,0)/100</f>
        <v>-2.6793000000000001E-2</v>
      </c>
      <c r="J528" s="37">
        <f t="shared" si="34"/>
        <v>5.9651605834390442E-7</v>
      </c>
      <c r="K528" s="8"/>
      <c r="L528" s="72">
        <f>LN(VLOOKUP((B528+12*$B$1)/12,YC!A:E,5,0)/VLOOKUP(B528/12,YC!A:E,5,0))</f>
        <v>-1.4832465655498245E-2</v>
      </c>
      <c r="M528" s="66">
        <f>EXP(-((1-EXP(-alpha*$B$1))/alpha*Intermediates!F528-(1-EXP(-alpha*$B$1))/alpha*(1-EXP(-alpha*$B$1))/alpha*Intermediates!J528+L528)/$B$1)-1</f>
        <v>8.5640896796370436E-2</v>
      </c>
      <c r="N528" s="46">
        <f>EXP(-((1-EXP(-alpha*$B$1))/alpha*Intermediates!G528-(1-EXP(-alpha*$B$1))/alpha*(1-EXP(-alpha*$B$1))/alpha*Intermediates!J528+L528)/$B$1)-1</f>
        <v>-2.41493169441237E-2</v>
      </c>
      <c r="O528" s="60">
        <f>VLOOKUP((A528+1)&amp;"_"&amp;B528,scenarios!A:Q,8,0)/100</f>
        <v>0</v>
      </c>
      <c r="P528" s="55">
        <f>VLOOKUP((A528+TT_Scen/2+1)&amp;"_"&amp;B528,scenarios!A:Q,8,0)/100</f>
        <v>0</v>
      </c>
      <c r="Q528" s="37">
        <f t="shared" si="35"/>
        <v>0.10979021374049414</v>
      </c>
    </row>
    <row r="529" spans="1:17" x14ac:dyDescent="0.25">
      <c r="A529" s="21">
        <f t="shared" si="32"/>
        <v>4</v>
      </c>
      <c r="B529" s="22">
        <v>520</v>
      </c>
      <c r="D529" s="66">
        <f>YC!F522</f>
        <v>0.32670379939999999</v>
      </c>
      <c r="E529" s="34">
        <f t="shared" si="33"/>
        <v>7.4162328000000333E-3</v>
      </c>
      <c r="F529" s="66">
        <f>E529+$B$2*$B$2/delta*Intermediates!J529-$B$2/delta*Intermediates!F529</f>
        <v>8.8767084894621484E-2</v>
      </c>
      <c r="G529" s="46">
        <f>E529+$B$2*$B$2/delta*Intermediates!J529-$B$2/delta*Intermediates!G529</f>
        <v>-3.1540067424609762E-2</v>
      </c>
      <c r="H529" s="60">
        <f>VLOOKUP((A529+1)&amp;"_"&amp;B529,scenarios!A:F,4,0)/100</f>
        <v>8.8766999999999999E-2</v>
      </c>
      <c r="I529" s="55">
        <f>VLOOKUP((A529+TT_Scen/2+1)&amp;"_"&amp;B529,scenarios!A:F,4,0)/100</f>
        <v>-3.1539999999999999E-2</v>
      </c>
      <c r="J529" s="37">
        <f t="shared" si="34"/>
        <v>1.5231923124886526E-7</v>
      </c>
      <c r="K529" s="8"/>
      <c r="L529" s="72">
        <f>LN(VLOOKUP((B529+12*$B$1)/12,YC!A:E,5,0)/VLOOKUP(B529/12,YC!A:E,5,0))</f>
        <v>-1.4832465778414173E-2</v>
      </c>
      <c r="M529" s="66">
        <f>EXP(-((1-EXP(-alpha*$B$1))/alpha*Intermediates!F529-(1-EXP(-alpha*$B$1))/alpha*(1-EXP(-alpha*$B$1))/alpha*Intermediates!J529+L529)/$B$1)-1</f>
        <v>9.0676938182122857E-2</v>
      </c>
      <c r="N529" s="46">
        <f>EXP(-((1-EXP(-alpha*$B$1))/alpha*Intermediates!G529-(1-EXP(-alpha*$B$1))/alpha*(1-EXP(-alpha*$B$1))/alpha*Intermediates!J529+L529)/$B$1)-1</f>
        <v>-2.8598037040047042E-2</v>
      </c>
      <c r="O529" s="60">
        <f>VLOOKUP((A529+1)&amp;"_"&amp;B529,scenarios!A:Q,8,0)/100</f>
        <v>0</v>
      </c>
      <c r="P529" s="55">
        <f>VLOOKUP((A529+TT_Scen/2+1)&amp;"_"&amp;B529,scenarios!A:Q,8,0)/100</f>
        <v>0</v>
      </c>
      <c r="Q529" s="37">
        <f t="shared" si="35"/>
        <v>0.1192749752221699</v>
      </c>
    </row>
    <row r="530" spans="1:17" x14ac:dyDescent="0.25">
      <c r="A530" s="21">
        <f t="shared" si="32"/>
        <v>4</v>
      </c>
      <c r="B530" s="22">
        <v>521</v>
      </c>
      <c r="D530" s="66">
        <f>YC!F523</f>
        <v>0.3273218188</v>
      </c>
      <c r="E530" s="34">
        <f t="shared" si="33"/>
        <v>7.4162328000000333E-3</v>
      </c>
      <c r="F530" s="66">
        <f>E530+$B$2*$B$2/delta*Intermediates!J530-$B$2/delta*Intermediates!F530</f>
        <v>9.1136581196565647E-2</v>
      </c>
      <c r="G530" s="46">
        <f>E530+$B$2*$B$2/delta*Intermediates!J530-$B$2/delta*Intermediates!G530</f>
        <v>-3.3849108304425807E-2</v>
      </c>
      <c r="H530" s="60">
        <f>VLOOKUP((A530+1)&amp;"_"&amp;B530,scenarios!A:F,4,0)/100</f>
        <v>9.1136999999999996E-2</v>
      </c>
      <c r="I530" s="55">
        <f>VLOOKUP((A530+TT_Scen/2+1)&amp;"_"&amp;B530,scenarios!A:F,4,0)/100</f>
        <v>-3.3848999999999997E-2</v>
      </c>
      <c r="J530" s="37">
        <f t="shared" si="34"/>
        <v>5.2710786015847111E-7</v>
      </c>
      <c r="K530" s="8"/>
      <c r="L530" s="72">
        <f>LN(VLOOKUP((B530+12*$B$1)/12,YC!A:E,5,0)/VLOOKUP(B530/12,YC!A:E,5,0))</f>
        <v>-1.4832465683645473E-2</v>
      </c>
      <c r="M530" s="66">
        <f>EXP(-((1-EXP(-alpha*$B$1))/alpha*Intermediates!F530-(1-EXP(-alpha*$B$1))/alpha*(1-EXP(-alpha*$B$1))/alpha*Intermediates!J530+L530)/$B$1)-1</f>
        <v>9.3167853051684846E-2</v>
      </c>
      <c r="N530" s="46">
        <f>EXP(-((1-EXP(-alpha*$B$1))/alpha*Intermediates!G530-(1-EXP(-alpha*$B$1))/alpha*(1-EXP(-alpha*$B$1))/alpha*Intermediates!J530+L530)/$B$1)-1</f>
        <v>-3.0754643748618804E-2</v>
      </c>
      <c r="O530" s="60">
        <f>VLOOKUP((A530+1)&amp;"_"&amp;B530,scenarios!A:Q,8,0)/100</f>
        <v>0</v>
      </c>
      <c r="P530" s="55">
        <f>VLOOKUP((A530+TT_Scen/2+1)&amp;"_"&amp;B530,scenarios!A:Q,8,0)/100</f>
        <v>0</v>
      </c>
      <c r="Q530" s="37">
        <f t="shared" si="35"/>
        <v>0.12392249680030365</v>
      </c>
    </row>
    <row r="531" spans="1:17" x14ac:dyDescent="0.25">
      <c r="A531" s="21">
        <f t="shared" si="32"/>
        <v>4</v>
      </c>
      <c r="B531" s="22">
        <v>522</v>
      </c>
      <c r="D531" s="66">
        <f>YC!F524</f>
        <v>0.3279398382</v>
      </c>
      <c r="E531" s="34">
        <f t="shared" si="33"/>
        <v>7.4162328000000333E-3</v>
      </c>
      <c r="F531" s="66">
        <f>E531+$B$2*$B$2/delta*Intermediates!J531-$B$2/delta*Intermediates!F531</f>
        <v>8.7815805646033862E-2</v>
      </c>
      <c r="G531" s="46">
        <f>E531+$B$2*$B$2/delta*Intermediates!J531-$B$2/delta*Intermediates!G531</f>
        <v>-3.0468035654726739E-2</v>
      </c>
      <c r="H531" s="60">
        <f>VLOOKUP((A531+1)&amp;"_"&amp;B531,scenarios!A:F,4,0)/100</f>
        <v>8.7815999999999991E-2</v>
      </c>
      <c r="I531" s="55">
        <f>VLOOKUP((A531+TT_Scen/2+1)&amp;"_"&amp;B531,scenarios!A:F,4,0)/100</f>
        <v>-3.0468000000000002E-2</v>
      </c>
      <c r="J531" s="37">
        <f t="shared" si="34"/>
        <v>2.3000869286624037E-7</v>
      </c>
      <c r="K531" s="8"/>
      <c r="L531" s="72">
        <f>LN(VLOOKUP((B531+12*$B$1)/12,YC!A:E,5,0)/VLOOKUP(B531/12,YC!A:E,5,0))</f>
        <v>-1.483246565255794E-2</v>
      </c>
      <c r="M531" s="66">
        <f>EXP(-((1-EXP(-alpha*$B$1))/alpha*Intermediates!F531-(1-EXP(-alpha*$B$1))/alpha*(1-EXP(-alpha*$B$1))/alpha*Intermediates!J531+L531)/$B$1)-1</f>
        <v>8.9679108476171887E-2</v>
      </c>
      <c r="N531" s="46">
        <f>EXP(-((1-EXP(-alpha*$B$1))/alpha*Intermediates!G531-(1-EXP(-alpha*$B$1))/alpha*(1-EXP(-alpha*$B$1))/alpha*Intermediates!J531+L531)/$B$1)-1</f>
        <v>-2.7594598821207739E-2</v>
      </c>
      <c r="O531" s="60">
        <f>VLOOKUP((A531+1)&amp;"_"&amp;B531,scenarios!A:Q,8,0)/100</f>
        <v>0</v>
      </c>
      <c r="P531" s="55">
        <f>VLOOKUP((A531+TT_Scen/2+1)&amp;"_"&amp;B531,scenarios!A:Q,8,0)/100</f>
        <v>0</v>
      </c>
      <c r="Q531" s="37">
        <f t="shared" si="35"/>
        <v>0.11727370729737963</v>
      </c>
    </row>
    <row r="532" spans="1:17" x14ac:dyDescent="0.25">
      <c r="A532" s="21">
        <f t="shared" si="32"/>
        <v>4</v>
      </c>
      <c r="B532" s="22">
        <v>523</v>
      </c>
      <c r="D532" s="66">
        <f>YC!F525</f>
        <v>0.3285578576</v>
      </c>
      <c r="E532" s="34">
        <f t="shared" si="33"/>
        <v>7.4162328000000333E-3</v>
      </c>
      <c r="F532" s="66">
        <f>E532+$B$2*$B$2/delta*Intermediates!J532-$B$2/delta*Intermediates!F532</f>
        <v>8.7517088550084873E-2</v>
      </c>
      <c r="G532" s="46">
        <f>E532+$B$2*$B$2/delta*Intermediates!J532-$B$2/delta*Intermediates!G532</f>
        <v>-3.0109179540487134E-2</v>
      </c>
      <c r="H532" s="60">
        <f>VLOOKUP((A532+1)&amp;"_"&amp;B532,scenarios!A:F,4,0)/100</f>
        <v>8.7516999999999998E-2</v>
      </c>
      <c r="I532" s="55">
        <f>VLOOKUP((A532+TT_Scen/2+1)&amp;"_"&amp;B532,scenarios!A:F,4,0)/100</f>
        <v>-3.0109E-2</v>
      </c>
      <c r="J532" s="37">
        <f t="shared" si="34"/>
        <v>2.6809057200941067E-7</v>
      </c>
      <c r="K532" s="8"/>
      <c r="L532" s="72">
        <f>LN(VLOOKUP((B532+12*$B$1)/12,YC!A:E,5,0)/VLOOKUP(B532/12,YC!A:E,5,0))</f>
        <v>-1.4832465830392711E-2</v>
      </c>
      <c r="M532" s="66">
        <f>EXP(-((1-EXP(-alpha*$B$1))/alpha*Intermediates!F532-(1-EXP(-alpha*$B$1))/alpha*(1-EXP(-alpha*$B$1))/alpha*Intermediates!J532+L532)/$B$1)-1</f>
        <v>8.9366052340698943E-2</v>
      </c>
      <c r="N532" s="46">
        <f>EXP(-((1-EXP(-alpha*$B$1))/alpha*Intermediates!G532-(1-EXP(-alpha*$B$1))/alpha*(1-EXP(-alpha*$B$1))/alpha*Intermediates!J532+L532)/$B$1)-1</f>
        <v>-2.7258401156498135E-2</v>
      </c>
      <c r="O532" s="60">
        <f>VLOOKUP((A532+1)&amp;"_"&amp;B532,scenarios!A:Q,8,0)/100</f>
        <v>0</v>
      </c>
      <c r="P532" s="55">
        <f>VLOOKUP((A532+TT_Scen/2+1)&amp;"_"&amp;B532,scenarios!A:Q,8,0)/100</f>
        <v>0</v>
      </c>
      <c r="Q532" s="37">
        <f t="shared" si="35"/>
        <v>0.11662445349719708</v>
      </c>
    </row>
    <row r="533" spans="1:17" x14ac:dyDescent="0.25">
      <c r="A533" s="21">
        <f t="shared" si="32"/>
        <v>4</v>
      </c>
      <c r="B533" s="22">
        <v>524</v>
      </c>
      <c r="D533" s="66">
        <f>YC!F526</f>
        <v>0.32917587700000001</v>
      </c>
      <c r="E533" s="34">
        <f t="shared" si="33"/>
        <v>7.4162340000001326E-3</v>
      </c>
      <c r="F533" s="66">
        <f>E533+$B$2*$B$2/delta*Intermediates!J533-$B$2/delta*Intermediates!F533</f>
        <v>9.0427544998581577E-2</v>
      </c>
      <c r="G533" s="46">
        <f>E533+$B$2*$B$2/delta*Intermediates!J533-$B$2/delta*Intermediates!G533</f>
        <v>-3.2959652408398994E-2</v>
      </c>
      <c r="H533" s="60">
        <f>VLOOKUP((A533+1)&amp;"_"&amp;B533,scenarios!A:F,4,0)/100</f>
        <v>9.0427999999999994E-2</v>
      </c>
      <c r="I533" s="55">
        <f>VLOOKUP((A533+TT_Scen/2+1)&amp;"_"&amp;B533,scenarios!A:F,4,0)/100</f>
        <v>-3.2959999999999996E-2</v>
      </c>
      <c r="J533" s="37">
        <f t="shared" si="34"/>
        <v>8.0259301941942862E-7</v>
      </c>
      <c r="K533" s="8"/>
      <c r="L533" s="72">
        <f>LN(VLOOKUP((B533+12*$B$1)/12,YC!A:E,5,0)/VLOOKUP(B533/12,YC!A:E,5,0))</f>
        <v>-1.4832465800590307E-2</v>
      </c>
      <c r="M533" s="66">
        <f>EXP(-((1-EXP(-alpha*$B$1))/alpha*Intermediates!F533-(1-EXP(-alpha*$B$1))/alpha*(1-EXP(-alpha*$B$1))/alpha*Intermediates!J533+L533)/$B$1)-1</f>
        <v>9.2422702991622474E-2</v>
      </c>
      <c r="N533" s="46">
        <f>EXP(-((1-EXP(-alpha*$B$1))/alpha*Intermediates!G533-(1-EXP(-alpha*$B$1))/alpha*(1-EXP(-alpha*$B$1))/alpha*Intermediates!J533+L533)/$B$1)-1</f>
        <v>-2.9923731346537807E-2</v>
      </c>
      <c r="O533" s="60">
        <f>VLOOKUP((A533+1)&amp;"_"&amp;B533,scenarios!A:Q,8,0)/100</f>
        <v>0</v>
      </c>
      <c r="P533" s="55">
        <f>VLOOKUP((A533+TT_Scen/2+1)&amp;"_"&amp;B533,scenarios!A:Q,8,0)/100</f>
        <v>0</v>
      </c>
      <c r="Q533" s="37">
        <f t="shared" si="35"/>
        <v>0.12234643433816028</v>
      </c>
    </row>
    <row r="534" spans="1:17" x14ac:dyDescent="0.25">
      <c r="A534" s="21">
        <f t="shared" si="32"/>
        <v>4</v>
      </c>
      <c r="B534" s="22">
        <v>525</v>
      </c>
      <c r="D534" s="66">
        <f>YC!F527</f>
        <v>0.32979389650000002</v>
      </c>
      <c r="E534" s="34">
        <f t="shared" si="33"/>
        <v>7.4162328000000333E-3</v>
      </c>
      <c r="F534" s="66">
        <f>E534+$B$2*$B$2/delta*Intermediates!J534-$B$2/delta*Intermediates!F534</f>
        <v>9.557119263529025E-2</v>
      </c>
      <c r="G534" s="46">
        <f>E534+$B$2*$B$2/delta*Intermediates!J534-$B$2/delta*Intermediates!G534</f>
        <v>-3.8043478857988006E-2</v>
      </c>
      <c r="H534" s="60">
        <f>VLOOKUP((A534+1)&amp;"_"&amp;B534,scenarios!A:F,4,0)/100</f>
        <v>9.5571000000000003E-2</v>
      </c>
      <c r="I534" s="55">
        <f>VLOOKUP((A534+TT_Scen/2+1)&amp;"_"&amp;B534,scenarios!A:F,4,0)/100</f>
        <v>-3.8043E-2</v>
      </c>
      <c r="J534" s="37">
        <f t="shared" si="34"/>
        <v>6.7149327825227756E-7</v>
      </c>
      <c r="K534" s="8"/>
      <c r="L534" s="72">
        <f>LN(VLOOKUP((B534+12*$B$1)/12,YC!A:E,5,0)/VLOOKUP(B534/12,YC!A:E,5,0))</f>
        <v>-1.4832465705990065E-2</v>
      </c>
      <c r="M534" s="66">
        <f>EXP(-((1-EXP(-alpha*$B$1))/alpha*Intermediates!F534-(1-EXP(-alpha*$B$1))/alpha*(1-EXP(-alpha*$B$1))/alpha*Intermediates!J534+L534)/$B$1)-1</f>
        <v>9.7845519925682245E-2</v>
      </c>
      <c r="N534" s="46">
        <f>EXP(-((1-EXP(-alpha*$B$1))/alpha*Intermediates!G534-(1-EXP(-alpha*$B$1))/alpha*(1-EXP(-alpha*$B$1))/alpha*Intermediates!J534+L534)/$B$1)-1</f>
        <v>-3.4659408920267532E-2</v>
      </c>
      <c r="O534" s="60">
        <f>VLOOKUP((A534+1)&amp;"_"&amp;B534,scenarios!A:Q,8,0)/100</f>
        <v>0</v>
      </c>
      <c r="P534" s="55">
        <f>VLOOKUP((A534+TT_Scen/2+1)&amp;"_"&amp;B534,scenarios!A:Q,8,0)/100</f>
        <v>0</v>
      </c>
      <c r="Q534" s="37">
        <f t="shared" si="35"/>
        <v>0.13250492884594978</v>
      </c>
    </row>
    <row r="535" spans="1:17" x14ac:dyDescent="0.25">
      <c r="A535" s="21">
        <f t="shared" si="32"/>
        <v>4</v>
      </c>
      <c r="B535" s="22">
        <v>526</v>
      </c>
      <c r="D535" s="66">
        <f>YC!F528</f>
        <v>0.33041191590000002</v>
      </c>
      <c r="E535" s="34">
        <f t="shared" si="33"/>
        <v>7.4162328000000333E-3</v>
      </c>
      <c r="F535" s="66">
        <f>E535+$B$2*$B$2/delta*Intermediates!J535-$B$2/delta*Intermediates!F535</f>
        <v>9.3783630405794918E-2</v>
      </c>
      <c r="G535" s="46">
        <f>E535+$B$2*$B$2/delta*Intermediates!J535-$B$2/delta*Intermediates!G535</f>
        <v>-3.6196250389542071E-2</v>
      </c>
      <c r="H535" s="60">
        <f>VLOOKUP((A535+1)&amp;"_"&amp;B535,scenarios!A:F,4,0)/100</f>
        <v>9.3783999999999992E-2</v>
      </c>
      <c r="I535" s="55">
        <f>VLOOKUP((A535+TT_Scen/2+1)&amp;"_"&amp;B535,scenarios!A:F,4,0)/100</f>
        <v>-3.6195999999999999E-2</v>
      </c>
      <c r="J535" s="37">
        <f t="shared" si="34"/>
        <v>6.1998374714655746E-7</v>
      </c>
      <c r="K535" s="8"/>
      <c r="L535" s="72">
        <f>LN(VLOOKUP((B535+12*$B$1)/12,YC!A:E,5,0)/VLOOKUP(B535/12,YC!A:E,5,0))</f>
        <v>-1.4832465689784689E-2</v>
      </c>
      <c r="M535" s="66">
        <f>EXP(-((1-EXP(-alpha*$B$1))/alpha*Intermediates!F535-(1-EXP(-alpha*$B$1))/alpha*(1-EXP(-alpha*$B$1))/alpha*Intermediates!J535+L535)/$B$1)-1</f>
        <v>9.5958221600211058E-2</v>
      </c>
      <c r="N535" s="46">
        <f>EXP(-((1-EXP(-alpha*$B$1))/alpha*Intermediates!G535-(1-EXP(-alpha*$B$1))/alpha*(1-EXP(-alpha*$B$1))/alpha*Intermediates!J535+L535)/$B$1)-1</f>
        <v>-3.2941068544123375E-2</v>
      </c>
      <c r="O535" s="60">
        <f>VLOOKUP((A535+1)&amp;"_"&amp;B535,scenarios!A:Q,8,0)/100</f>
        <v>0</v>
      </c>
      <c r="P535" s="55">
        <f>VLOOKUP((A535+TT_Scen/2+1)&amp;"_"&amp;B535,scenarios!A:Q,8,0)/100</f>
        <v>0</v>
      </c>
      <c r="Q535" s="37">
        <f t="shared" si="35"/>
        <v>0.12889929014433443</v>
      </c>
    </row>
    <row r="536" spans="1:17" x14ac:dyDescent="0.25">
      <c r="A536" s="21">
        <f t="shared" si="32"/>
        <v>4</v>
      </c>
      <c r="B536" s="22">
        <v>527</v>
      </c>
      <c r="D536" s="66">
        <f>YC!F529</f>
        <v>0.33102993530000002</v>
      </c>
      <c r="E536" s="34">
        <f t="shared" si="33"/>
        <v>7.4162328000000333E-3</v>
      </c>
      <c r="F536" s="66">
        <f>E536+$B$2*$B$2/delta*Intermediates!J536-$B$2/delta*Intermediates!F536</f>
        <v>0.10269789400099127</v>
      </c>
      <c r="G536" s="46">
        <f>E536+$B$2*$B$2/delta*Intermediates!J536-$B$2/delta*Intermediates!G536</f>
        <v>-4.5051004847623061E-2</v>
      </c>
      <c r="H536" s="60">
        <f>VLOOKUP((A536+1)&amp;"_"&amp;B536,scenarios!A:F,4,0)/100</f>
        <v>0.1027</v>
      </c>
      <c r="I536" s="55">
        <f>VLOOKUP((A536+TT_Scen/2+1)&amp;"_"&amp;B536,scenarios!A:F,4,0)/100</f>
        <v>-4.5050999999999994E-2</v>
      </c>
      <c r="J536" s="37">
        <f t="shared" si="34"/>
        <v>2.1108466317920627E-6</v>
      </c>
      <c r="K536" s="8"/>
      <c r="L536" s="72">
        <f>LN(VLOOKUP((B536+12*$B$1)/12,YC!A:E,5,0)/VLOOKUP(B536/12,YC!A:E,5,0))</f>
        <v>-1.4832465756281086E-2</v>
      </c>
      <c r="M536" s="66">
        <f>EXP(-((1-EXP(-alpha*$B$1))/alpha*Intermediates!F536-(1-EXP(-alpha*$B$1))/alpha*(1-EXP(-alpha*$B$1))/alpha*Intermediates!J536+L536)/$B$1)-1</f>
        <v>0.10540368022272673</v>
      </c>
      <c r="N536" s="46">
        <f>EXP(-((1-EXP(-alpha*$B$1))/alpha*Intermediates!G536-(1-EXP(-alpha*$B$1))/alpha*(1-EXP(-alpha*$B$1))/alpha*Intermediates!J536+L536)/$B$1)-1</f>
        <v>-4.1149048562483026E-2</v>
      </c>
      <c r="O536" s="60">
        <f>VLOOKUP((A536+1)&amp;"_"&amp;B536,scenarios!A:Q,8,0)/100</f>
        <v>0</v>
      </c>
      <c r="P536" s="55">
        <f>VLOOKUP((A536+TT_Scen/2+1)&amp;"_"&amp;B536,scenarios!A:Q,8,0)/100</f>
        <v>0</v>
      </c>
      <c r="Q536" s="37">
        <f t="shared" si="35"/>
        <v>0.14655272878520975</v>
      </c>
    </row>
    <row r="537" spans="1:17" x14ac:dyDescent="0.25">
      <c r="A537" s="21">
        <f t="shared" si="32"/>
        <v>4</v>
      </c>
      <c r="B537" s="22">
        <v>528</v>
      </c>
      <c r="D537" s="66">
        <f>YC!F530</f>
        <v>0.33164795470000002</v>
      </c>
      <c r="E537" s="34">
        <f t="shared" si="33"/>
        <v>7.4162328000000333E-3</v>
      </c>
      <c r="F537" s="66">
        <f>E537+$B$2*$B$2/delta*Intermediates!J537-$B$2/delta*Intermediates!F537</f>
        <v>0.10099307336157268</v>
      </c>
      <c r="G537" s="46">
        <f>E537+$B$2*$B$2/delta*Intermediates!J537-$B$2/delta*Intermediates!G537</f>
        <v>-4.328683192556769E-2</v>
      </c>
      <c r="H537" s="60">
        <f>VLOOKUP((A537+1)&amp;"_"&amp;B537,scenarios!A:F,4,0)/100</f>
        <v>0.10099</v>
      </c>
      <c r="I537" s="55">
        <f>VLOOKUP((A537+TT_Scen/2+1)&amp;"_"&amp;B537,scenarios!A:F,4,0)/100</f>
        <v>-4.3287000000000006E-2</v>
      </c>
      <c r="J537" s="37">
        <f t="shared" si="34"/>
        <v>3.2414360049970448E-6</v>
      </c>
      <c r="K537" s="8"/>
      <c r="L537" s="72">
        <f>LN(VLOOKUP((B537+12*$B$1)/12,YC!A:E,5,0)/VLOOKUP(B537/12,YC!A:E,5,0))</f>
        <v>-1.4832465768388241E-2</v>
      </c>
      <c r="M537" s="66">
        <f>EXP(-((1-EXP(-alpha*$B$1))/alpha*Intermediates!F537-(1-EXP(-alpha*$B$1))/alpha*(1-EXP(-alpha*$B$1))/alpha*Intermediates!J537+L537)/$B$1)-1</f>
        <v>0.10359128420007635</v>
      </c>
      <c r="N537" s="46">
        <f>EXP(-((1-EXP(-alpha*$B$1))/alpha*Intermediates!G537-(1-EXP(-alpha*$B$1))/alpha*(1-EXP(-alpha*$B$1))/alpha*Intermediates!J537+L537)/$B$1)-1</f>
        <v>-3.9519059452624128E-2</v>
      </c>
      <c r="O537" s="60">
        <f>VLOOKUP((A537+1)&amp;"_"&amp;B537,scenarios!A:Q,8,0)/100</f>
        <v>0</v>
      </c>
      <c r="P537" s="55">
        <f>VLOOKUP((A537+TT_Scen/2+1)&amp;"_"&amp;B537,scenarios!A:Q,8,0)/100</f>
        <v>0</v>
      </c>
      <c r="Q537" s="37">
        <f t="shared" si="35"/>
        <v>0.14311034365270048</v>
      </c>
    </row>
    <row r="538" spans="1:17" x14ac:dyDescent="0.25">
      <c r="A538" s="21">
        <f t="shared" si="32"/>
        <v>4</v>
      </c>
      <c r="B538" s="22">
        <v>529</v>
      </c>
      <c r="D538" s="66">
        <f>YC!F531</f>
        <v>0.33226597410000003</v>
      </c>
      <c r="E538" s="34">
        <f t="shared" si="33"/>
        <v>7.4162327999993671E-3</v>
      </c>
      <c r="F538" s="66">
        <f>E538+$B$2*$B$2/delta*Intermediates!J538-$B$2/delta*Intermediates!F538</f>
        <v>0.1026320863572468</v>
      </c>
      <c r="G538" s="46">
        <f>E538+$B$2*$B$2/delta*Intermediates!J538-$B$2/delta*Intermediates!G538</f>
        <v>-4.4866649244721155E-2</v>
      </c>
      <c r="H538" s="60">
        <f>VLOOKUP((A538+1)&amp;"_"&amp;B538,scenarios!A:F,4,0)/100</f>
        <v>0.10263</v>
      </c>
      <c r="I538" s="55">
        <f>VLOOKUP((A538+TT_Scen/2+1)&amp;"_"&amp;B538,scenarios!A:F,4,0)/100</f>
        <v>-4.4866999999999997E-2</v>
      </c>
      <c r="J538" s="37">
        <f t="shared" si="34"/>
        <v>2.4371125256425485E-6</v>
      </c>
      <c r="K538" s="8"/>
      <c r="L538" s="72">
        <f>LN(VLOOKUP((B538+12*$B$1)/12,YC!A:E,5,0)/VLOOKUP(B538/12,YC!A:E,5,0))</f>
        <v>-1.4832465730171811E-2</v>
      </c>
      <c r="M538" s="66">
        <f>EXP(-((1-EXP(-alpha*$B$1))/alpha*Intermediates!F538-(1-EXP(-alpha*$B$1))/alpha*(1-EXP(-alpha*$B$1))/alpha*Intermediates!J538+L538)/$B$1)-1</f>
        <v>0.10533413736416897</v>
      </c>
      <c r="N538" s="46">
        <f>EXP(-((1-EXP(-alpha*$B$1))/alpha*Intermediates!G538-(1-EXP(-alpha*$B$1))/alpha*(1-EXP(-alpha*$B$1))/alpha*Intermediates!J538+L538)/$B$1)-1</f>
        <v>-4.0978448515109345E-2</v>
      </c>
      <c r="O538" s="60">
        <f>VLOOKUP((A538+1)&amp;"_"&amp;B538,scenarios!A:Q,8,0)/100</f>
        <v>0</v>
      </c>
      <c r="P538" s="55">
        <f>VLOOKUP((A538+TT_Scen/2+1)&amp;"_"&amp;B538,scenarios!A:Q,8,0)/100</f>
        <v>0</v>
      </c>
      <c r="Q538" s="37">
        <f t="shared" si="35"/>
        <v>0.14631258587927831</v>
      </c>
    </row>
    <row r="539" spans="1:17" x14ac:dyDescent="0.25">
      <c r="A539" s="21">
        <f t="shared" si="32"/>
        <v>4</v>
      </c>
      <c r="B539" s="22">
        <v>530</v>
      </c>
      <c r="D539" s="66">
        <f>YC!F532</f>
        <v>0.33288399349999998</v>
      </c>
      <c r="E539" s="34">
        <f t="shared" si="33"/>
        <v>7.4162328000000333E-3</v>
      </c>
      <c r="F539" s="66">
        <f>E539+$B$2*$B$2/delta*Intermediates!J539-$B$2/delta*Intermediates!F539</f>
        <v>0.10027743384352579</v>
      </c>
      <c r="G539" s="46">
        <f>E539+$B$2*$B$2/delta*Intermediates!J539-$B$2/delta*Intermediates!G539</f>
        <v>-4.2452957411236461E-2</v>
      </c>
      <c r="H539" s="60">
        <f>VLOOKUP((A539+1)&amp;"_"&amp;B539,scenarios!A:F,4,0)/100</f>
        <v>0.10028000000000001</v>
      </c>
      <c r="I539" s="55">
        <f>VLOOKUP((A539+TT_Scen/2+1)&amp;"_"&amp;B539,scenarios!A:F,4,0)/100</f>
        <v>-4.2453000000000005E-2</v>
      </c>
      <c r="J539" s="37">
        <f t="shared" si="34"/>
        <v>2.6087452377615561E-6</v>
      </c>
      <c r="K539" s="8"/>
      <c r="L539" s="72">
        <f>LN(VLOOKUP((B539+12*$B$1)/12,YC!A:E,5,0)/VLOOKUP(B539/12,YC!A:E,5,0))</f>
        <v>-1.4832465785205815E-2</v>
      </c>
      <c r="M539" s="66">
        <f>EXP(-((1-EXP(-alpha*$B$1))/alpha*Intermediates!F539-(1-EXP(-alpha*$B$1))/alpha*(1-EXP(-alpha*$B$1))/alpha*Intermediates!J539+L539)/$B$1)-1</f>
        <v>0.10283174942827733</v>
      </c>
      <c r="N539" s="46">
        <f>EXP(-((1-EXP(-alpha*$B$1))/alpha*Intermediates!G539-(1-EXP(-alpha*$B$1))/alpha*(1-EXP(-alpha*$B$1))/alpha*Intermediates!J539+L539)/$B$1)-1</f>
        <v>-3.8747328828348526E-2</v>
      </c>
      <c r="O539" s="60">
        <f>VLOOKUP((A539+1)&amp;"_"&amp;B539,scenarios!A:Q,8,0)/100</f>
        <v>0</v>
      </c>
      <c r="P539" s="55">
        <f>VLOOKUP((A539+TT_Scen/2+1)&amp;"_"&amp;B539,scenarios!A:Q,8,0)/100</f>
        <v>0</v>
      </c>
      <c r="Q539" s="37">
        <f t="shared" si="35"/>
        <v>0.14157907825662586</v>
      </c>
    </row>
    <row r="540" spans="1:17" x14ac:dyDescent="0.25">
      <c r="A540" s="21">
        <f t="shared" si="32"/>
        <v>4</v>
      </c>
      <c r="B540" s="22">
        <v>531</v>
      </c>
      <c r="D540" s="66">
        <f>YC!F533</f>
        <v>0.33350201289999998</v>
      </c>
      <c r="E540" s="34">
        <f t="shared" si="33"/>
        <v>7.4162328000000333E-3</v>
      </c>
      <c r="F540" s="66">
        <f>E540+$B$2*$B$2/delta*Intermediates!J540-$B$2/delta*Intermediates!F540</f>
        <v>9.8785952841346475E-2</v>
      </c>
      <c r="G540" s="46">
        <f>E540+$B$2*$B$2/delta*Intermediates!J540-$B$2/delta*Intermediates!G540</f>
        <v>-4.0902593195722939E-2</v>
      </c>
      <c r="H540" s="60">
        <f>VLOOKUP((A540+1)&amp;"_"&amp;B540,scenarios!A:F,4,0)/100</f>
        <v>9.8785999999999999E-2</v>
      </c>
      <c r="I540" s="55">
        <f>VLOOKUP((A540+TT_Scen/2+1)&amp;"_"&amp;B540,scenarios!A:F,4,0)/100</f>
        <v>-4.0903000000000002E-2</v>
      </c>
      <c r="J540" s="37">
        <f t="shared" si="34"/>
        <v>4.5396293058691528E-7</v>
      </c>
      <c r="K540" s="8"/>
      <c r="L540" s="72">
        <f>LN(VLOOKUP((B540+12*$B$1)/12,YC!A:E,5,0)/VLOOKUP(B540/12,YC!A:E,5,0))</f>
        <v>-1.4832465796164635E-2</v>
      </c>
      <c r="M540" s="66">
        <f>EXP(-((1-EXP(-alpha*$B$1))/alpha*Intermediates!F540-(1-EXP(-alpha*$B$1))/alpha*(1-EXP(-alpha*$B$1))/alpha*Intermediates!J540+L540)/$B$1)-1</f>
        <v>0.10124970709455305</v>
      </c>
      <c r="N540" s="46">
        <f>EXP(-((1-EXP(-alpha*$B$1))/alpha*Intermediates!G540-(1-EXP(-alpha*$B$1))/alpha*(1-EXP(-alpha*$B$1))/alpha*Intermediates!J540+L540)/$B$1)-1</f>
        <v>-3.731142455616443E-2</v>
      </c>
      <c r="O540" s="60">
        <f>VLOOKUP((A540+1)&amp;"_"&amp;B540,scenarios!A:Q,8,0)/100</f>
        <v>0</v>
      </c>
      <c r="P540" s="55">
        <f>VLOOKUP((A540+TT_Scen/2+1)&amp;"_"&amp;B540,scenarios!A:Q,8,0)/100</f>
        <v>0</v>
      </c>
      <c r="Q540" s="37">
        <f t="shared" si="35"/>
        <v>0.13856113165071748</v>
      </c>
    </row>
    <row r="541" spans="1:17" x14ac:dyDescent="0.25">
      <c r="A541" s="21">
        <f t="shared" si="32"/>
        <v>4</v>
      </c>
      <c r="B541" s="22">
        <v>532</v>
      </c>
      <c r="D541" s="66">
        <f>YC!F534</f>
        <v>0.33412003229999998</v>
      </c>
      <c r="E541" s="34">
        <f t="shared" si="33"/>
        <v>7.4162328000000333E-3</v>
      </c>
      <c r="F541" s="66">
        <f>E541+$B$2*$B$2/delta*Intermediates!J541-$B$2/delta*Intermediates!F541</f>
        <v>9.8230468331948873E-2</v>
      </c>
      <c r="G541" s="46">
        <f>E541+$B$2*$B$2/delta*Intermediates!J541-$B$2/delta*Intermediates!G541</f>
        <v>-4.0288381328127017E-2</v>
      </c>
      <c r="H541" s="60">
        <f>VLOOKUP((A541+1)&amp;"_"&amp;B541,scenarios!A:F,4,0)/100</f>
        <v>9.8229999999999998E-2</v>
      </c>
      <c r="I541" s="55">
        <f>VLOOKUP((A541+TT_Scen/2+1)&amp;"_"&amp;B541,scenarios!A:F,4,0)/100</f>
        <v>-4.0288000000000004E-2</v>
      </c>
      <c r="J541" s="37">
        <f t="shared" si="34"/>
        <v>8.4966007588699322E-7</v>
      </c>
      <c r="K541" s="8"/>
      <c r="L541" s="72">
        <f>LN(VLOOKUP((B541+12*$B$1)/12,YC!A:E,5,0)/VLOOKUP(B541/12,YC!A:E,5,0))</f>
        <v>-1.4832465767140295E-2</v>
      </c>
      <c r="M541" s="66">
        <f>EXP(-((1-EXP(-alpha*$B$1))/alpha*Intermediates!F541-(1-EXP(-alpha*$B$1))/alpha*(1-EXP(-alpha*$B$1))/alpha*Intermediates!J541+L541)/$B$1)-1</f>
        <v>0.10066122075777728</v>
      </c>
      <c r="N541" s="46">
        <f>EXP(-((1-EXP(-alpha*$B$1))/alpha*Intermediates!G541-(1-EXP(-alpha*$B$1))/alpha*(1-EXP(-alpha*$B$1))/alpha*Intermediates!J541+L541)/$B$1)-1</f>
        <v>-3.6741842265026525E-2</v>
      </c>
      <c r="O541" s="60">
        <f>VLOOKUP((A541+1)&amp;"_"&amp;B541,scenarios!A:Q,8,0)/100</f>
        <v>0</v>
      </c>
      <c r="P541" s="55">
        <f>VLOOKUP((A541+TT_Scen/2+1)&amp;"_"&amp;B541,scenarios!A:Q,8,0)/100</f>
        <v>0</v>
      </c>
      <c r="Q541" s="37">
        <f t="shared" si="35"/>
        <v>0.13740306302280381</v>
      </c>
    </row>
    <row r="542" spans="1:17" x14ac:dyDescent="0.25">
      <c r="A542" s="21">
        <f t="shared" si="32"/>
        <v>4</v>
      </c>
      <c r="B542" s="22">
        <v>533</v>
      </c>
      <c r="D542" s="66">
        <f>YC!F535</f>
        <v>0.33473805169999998</v>
      </c>
      <c r="E542" s="34">
        <f t="shared" si="33"/>
        <v>7.4162328000000333E-3</v>
      </c>
      <c r="F542" s="66">
        <f>E542+$B$2*$B$2/delta*Intermediates!J542-$B$2/delta*Intermediates!F542</f>
        <v>9.6458164697597826E-2</v>
      </c>
      <c r="G542" s="46">
        <f>E542+$B$2*$B$2/delta*Intermediates!J542-$B$2/delta*Intermediates!G542</f>
        <v>-3.8457505938475481E-2</v>
      </c>
      <c r="H542" s="60">
        <f>VLOOKUP((A542+1)&amp;"_"&amp;B542,scenarios!A:F,4,0)/100</f>
        <v>9.6457999999999988E-2</v>
      </c>
      <c r="I542" s="55">
        <f>VLOOKUP((A542+TT_Scen/2+1)&amp;"_"&amp;B542,scenarios!A:F,4,0)/100</f>
        <v>-3.8457999999999999E-2</v>
      </c>
      <c r="J542" s="37">
        <f t="shared" si="34"/>
        <v>6.5875912235585643E-7</v>
      </c>
      <c r="K542" s="8"/>
      <c r="L542" s="72">
        <f>LN(VLOOKUP((B542+12*$B$1)/12,YC!A:E,5,0)/VLOOKUP(B542/12,YC!A:E,5,0))</f>
        <v>-1.4832465700147426E-2</v>
      </c>
      <c r="M542" s="66">
        <f>EXP(-((1-EXP(-alpha*$B$1))/alpha*Intermediates!F542-(1-EXP(-alpha*$B$1))/alpha*(1-EXP(-alpha*$B$1))/alpha*Intermediates!J542+L542)/$B$1)-1</f>
        <v>9.8785210415231139E-2</v>
      </c>
      <c r="N542" s="46">
        <f>EXP(-((1-EXP(-alpha*$B$1))/alpha*Intermediates!G542-(1-EXP(-alpha*$B$1))/alpha*(1-EXP(-alpha*$B$1))/alpha*Intermediates!J542+L542)/$B$1)-1</f>
        <v>-3.5042409205428227E-2</v>
      </c>
      <c r="O542" s="60">
        <f>VLOOKUP((A542+1)&amp;"_"&amp;B542,scenarios!A:Q,8,0)/100</f>
        <v>0</v>
      </c>
      <c r="P542" s="55">
        <f>VLOOKUP((A542+TT_Scen/2+1)&amp;"_"&amp;B542,scenarios!A:Q,8,0)/100</f>
        <v>0</v>
      </c>
      <c r="Q542" s="37">
        <f t="shared" si="35"/>
        <v>0.13382761962065937</v>
      </c>
    </row>
    <row r="543" spans="1:17" x14ac:dyDescent="0.25">
      <c r="A543" s="21">
        <f t="shared" si="32"/>
        <v>4</v>
      </c>
      <c r="B543" s="22">
        <v>534</v>
      </c>
      <c r="D543" s="66">
        <f>YC!F536</f>
        <v>0.33535607109999999</v>
      </c>
      <c r="E543" s="34">
        <f t="shared" si="33"/>
        <v>7.4162328000000333E-3</v>
      </c>
      <c r="F543" s="66">
        <f>E543+$B$2*$B$2/delta*Intermediates!J543-$B$2/delta*Intermediates!F543</f>
        <v>9.4582439260076562E-2</v>
      </c>
      <c r="G543" s="46">
        <f>E543+$B$2*$B$2/delta*Intermediates!J543-$B$2/delta*Intermediates!G543</f>
        <v>-3.6523364095382649E-2</v>
      </c>
      <c r="H543" s="60">
        <f>VLOOKUP((A543+1)&amp;"_"&amp;B543,scenarios!A:F,4,0)/100</f>
        <v>9.4581999999999999E-2</v>
      </c>
      <c r="I543" s="55">
        <f>VLOOKUP((A543+TT_Scen/2+1)&amp;"_"&amp;B543,scenarios!A:F,4,0)/100</f>
        <v>-3.6523E-2</v>
      </c>
      <c r="J543" s="37">
        <f t="shared" si="34"/>
        <v>8.0335545921128571E-7</v>
      </c>
      <c r="K543" s="8"/>
      <c r="L543" s="72">
        <f>LN(VLOOKUP((B543+12*$B$1)/12,YC!A:E,5,0)/VLOOKUP(B543/12,YC!A:E,5,0))</f>
        <v>-1.4832465741228103E-2</v>
      </c>
      <c r="M543" s="66">
        <f>EXP(-((1-EXP(-alpha*$B$1))/alpha*Intermediates!F543-(1-EXP(-alpha*$B$1))/alpha*(1-EXP(-alpha*$B$1))/alpha*Intermediates!J543+L543)/$B$1)-1</f>
        <v>9.6803194264937886E-2</v>
      </c>
      <c r="N543" s="46">
        <f>EXP(-((1-EXP(-alpha*$B$1))/alpha*Intermediates!G543-(1-EXP(-alpha*$B$1))/alpha*(1-EXP(-alpha*$B$1))/alpha*Intermediates!J543+L543)/$B$1)-1</f>
        <v>-3.3243879469355919E-2</v>
      </c>
      <c r="O543" s="60">
        <f>VLOOKUP((A543+1)&amp;"_"&amp;B543,scenarios!A:Q,8,0)/100</f>
        <v>0</v>
      </c>
      <c r="P543" s="55">
        <f>VLOOKUP((A543+TT_Scen/2+1)&amp;"_"&amp;B543,scenarios!A:Q,8,0)/100</f>
        <v>0</v>
      </c>
      <c r="Q543" s="37">
        <f t="shared" si="35"/>
        <v>0.13004707373429381</v>
      </c>
    </row>
    <row r="544" spans="1:17" x14ac:dyDescent="0.25">
      <c r="A544" s="21">
        <f t="shared" si="32"/>
        <v>4</v>
      </c>
      <c r="B544" s="22">
        <v>535</v>
      </c>
      <c r="D544" s="66">
        <f>YC!F537</f>
        <v>0.33597409049999999</v>
      </c>
      <c r="E544" s="34">
        <f t="shared" si="33"/>
        <v>7.4162328000000333E-3</v>
      </c>
      <c r="F544" s="66">
        <f>E544+$B$2*$B$2/delta*Intermediates!J544-$B$2/delta*Intermediates!F544</f>
        <v>9.4955893434334637E-2</v>
      </c>
      <c r="G544" s="46">
        <f>E544+$B$2*$B$2/delta*Intermediates!J544-$B$2/delta*Intermediates!G544</f>
        <v>-3.6838556959713276E-2</v>
      </c>
      <c r="H544" s="60">
        <f>VLOOKUP((A544+1)&amp;"_"&amp;B544,scenarios!A:F,4,0)/100</f>
        <v>9.4955999999999999E-2</v>
      </c>
      <c r="I544" s="55">
        <f>VLOOKUP((A544+TT_Scen/2+1)&amp;"_"&amp;B544,scenarios!A:F,4,0)/100</f>
        <v>-3.6838999999999997E-2</v>
      </c>
      <c r="J544" s="37">
        <f t="shared" si="34"/>
        <v>5.4960595208264351E-7</v>
      </c>
      <c r="K544" s="8"/>
      <c r="L544" s="72">
        <f>LN(VLOOKUP((B544+12*$B$1)/12,YC!A:E,5,0)/VLOOKUP(B544/12,YC!A:E,5,0))</f>
        <v>-1.4832465752743907E-2</v>
      </c>
      <c r="M544" s="66">
        <f>EXP(-((1-EXP(-alpha*$B$1))/alpha*Intermediates!F544-(1-EXP(-alpha*$B$1))/alpha*(1-EXP(-alpha*$B$1))/alpha*Intermediates!J544+L544)/$B$1)-1</f>
        <v>9.7197800421570557E-2</v>
      </c>
      <c r="N544" s="46">
        <f>EXP(-((1-EXP(-alpha*$B$1))/alpha*Intermediates!G544-(1-EXP(-alpha*$B$1))/alpha*(1-EXP(-alpha*$B$1))/alpha*Intermediates!J544+L544)/$B$1)-1</f>
        <v>-3.353696627297964E-2</v>
      </c>
      <c r="O544" s="60">
        <f>VLOOKUP((A544+1)&amp;"_"&amp;B544,scenarios!A:Q,8,0)/100</f>
        <v>0</v>
      </c>
      <c r="P544" s="55">
        <f>VLOOKUP((A544+TT_Scen/2+1)&amp;"_"&amp;B544,scenarios!A:Q,8,0)/100</f>
        <v>0</v>
      </c>
      <c r="Q544" s="37">
        <f t="shared" si="35"/>
        <v>0.1307347666945502</v>
      </c>
    </row>
    <row r="545" spans="1:17" x14ac:dyDescent="0.25">
      <c r="A545" s="21">
        <f t="shared" si="32"/>
        <v>4</v>
      </c>
      <c r="B545" s="22">
        <v>536</v>
      </c>
      <c r="D545" s="66">
        <f>YC!F538</f>
        <v>0.33659210989999999</v>
      </c>
      <c r="E545" s="34">
        <f t="shared" si="33"/>
        <v>7.4162328000000333E-3</v>
      </c>
      <c r="F545" s="66">
        <f>E545+$B$2*$B$2/delta*Intermediates!J545-$B$2/delta*Intermediates!F545</f>
        <v>8.9204316300000294E-2</v>
      </c>
      <c r="G545" s="46">
        <f>E545+$B$2*$B$2/delta*Intermediates!J545-$B$2/delta*Intermediates!G545</f>
        <v>-3.102887335610963E-2</v>
      </c>
      <c r="H545" s="60">
        <f>VLOOKUP((A545+1)&amp;"_"&amp;B545,scenarios!A:F,4,0)/100</f>
        <v>8.9204000000000006E-2</v>
      </c>
      <c r="I545" s="55">
        <f>VLOOKUP((A545+TT_Scen/2+1)&amp;"_"&amp;B545,scenarios!A:F,4,0)/100</f>
        <v>-3.1029000000000001E-2</v>
      </c>
      <c r="J545" s="37">
        <f t="shared" si="34"/>
        <v>4.4294389065988038E-7</v>
      </c>
      <c r="K545" s="8"/>
      <c r="L545" s="72">
        <f>LN(VLOOKUP((B545+12*$B$1)/12,YC!A:E,5,0)/VLOOKUP(B545/12,YC!A:E,5,0))</f>
        <v>-1.4832465596715336E-2</v>
      </c>
      <c r="M545" s="66">
        <f>EXP(-((1-EXP(-alpha*$B$1))/alpha*Intermediates!F545-(1-EXP(-alpha*$B$1))/alpha*(1-EXP(-alpha*$B$1))/alpha*Intermediates!J545+L545)/$B$1)-1</f>
        <v>9.113990767374669E-2</v>
      </c>
      <c r="N545" s="46">
        <f>EXP(-((1-EXP(-alpha*$B$1))/alpha*Intermediates!G545-(1-EXP(-alpha*$B$1))/alpha*(1-EXP(-alpha*$B$1))/alpha*Intermediates!J545+L545)/$B$1)-1</f>
        <v>-2.8116501601610389E-2</v>
      </c>
      <c r="O545" s="60">
        <f>VLOOKUP((A545+1)&amp;"_"&amp;B545,scenarios!A:Q,8,0)/100</f>
        <v>0</v>
      </c>
      <c r="P545" s="55">
        <f>VLOOKUP((A545+TT_Scen/2+1)&amp;"_"&amp;B545,scenarios!A:Q,8,0)/100</f>
        <v>0</v>
      </c>
      <c r="Q545" s="37">
        <f t="shared" si="35"/>
        <v>0.11925640927535708</v>
      </c>
    </row>
    <row r="546" spans="1:17" x14ac:dyDescent="0.25">
      <c r="A546" s="21">
        <f t="shared" si="32"/>
        <v>4</v>
      </c>
      <c r="B546" s="22">
        <v>537</v>
      </c>
      <c r="D546" s="66">
        <f>YC!F539</f>
        <v>0.33721012929999999</v>
      </c>
      <c r="E546" s="34">
        <f t="shared" si="33"/>
        <v>7.4162328000000333E-3</v>
      </c>
      <c r="F546" s="66">
        <f>E546+$B$2*$B$2/delta*Intermediates!J546-$B$2/delta*Intermediates!F546</f>
        <v>9.042595747517293E-2</v>
      </c>
      <c r="G546" s="46">
        <f>E546+$B$2*$B$2/delta*Intermediates!J546-$B$2/delta*Intermediates!G546</f>
        <v>-3.2192562646798456E-2</v>
      </c>
      <c r="H546" s="60">
        <f>VLOOKUP((A546+1)&amp;"_"&amp;B546,scenarios!A:F,4,0)/100</f>
        <v>9.0426000000000006E-2</v>
      </c>
      <c r="I546" s="55">
        <f>VLOOKUP((A546+TT_Scen/2+1)&amp;"_"&amp;B546,scenarios!A:F,4,0)/100</f>
        <v>-3.2192999999999999E-2</v>
      </c>
      <c r="J546" s="37">
        <f t="shared" si="34"/>
        <v>4.7987802861970685E-7</v>
      </c>
      <c r="K546" s="8"/>
      <c r="L546" s="72">
        <f>LN(VLOOKUP((B546+12*$B$1)/12,YC!A:E,5,0)/VLOOKUP(B546/12,YC!A:E,5,0))</f>
        <v>-1.4832465699422096E-2</v>
      </c>
      <c r="M546" s="66">
        <f>EXP(-((1-EXP(-alpha*$B$1))/alpha*Intermediates!F546-(1-EXP(-alpha*$B$1))/alpha*(1-EXP(-alpha*$B$1))/alpha*Intermediates!J546+L546)/$B$1)-1</f>
        <v>9.242407985576917E-2</v>
      </c>
      <c r="N546" s="46">
        <f>EXP(-((1-EXP(-alpha*$B$1))/alpha*Intermediates!G546-(1-EXP(-alpha*$B$1))/alpha*(1-EXP(-alpha*$B$1))/alpha*Intermediates!J546+L546)/$B$1)-1</f>
        <v>-2.9204418788506992E-2</v>
      </c>
      <c r="O546" s="60">
        <f>VLOOKUP((A546+1)&amp;"_"&amp;B546,scenarios!A:Q,8,0)/100</f>
        <v>0</v>
      </c>
      <c r="P546" s="55">
        <f>VLOOKUP((A546+TT_Scen/2+1)&amp;"_"&amp;B546,scenarios!A:Q,8,0)/100</f>
        <v>0</v>
      </c>
      <c r="Q546" s="37">
        <f t="shared" si="35"/>
        <v>0.12162849864427616</v>
      </c>
    </row>
    <row r="547" spans="1:17" x14ac:dyDescent="0.25">
      <c r="A547" s="21">
        <f t="shared" si="32"/>
        <v>4</v>
      </c>
      <c r="B547" s="22">
        <v>538</v>
      </c>
      <c r="D547" s="66">
        <f>YC!F540</f>
        <v>0.3378281487</v>
      </c>
      <c r="E547" s="34">
        <f t="shared" si="33"/>
        <v>7.4162328000000333E-3</v>
      </c>
      <c r="F547" s="66">
        <f>E547+$B$2*$B$2/delta*Intermediates!J547-$B$2/delta*Intermediates!F547</f>
        <v>9.4044784588465463E-2</v>
      </c>
      <c r="G547" s="46">
        <f>E547+$B$2*$B$2/delta*Intermediates!J547-$B$2/delta*Intermediates!G547</f>
        <v>-3.5753592203647974E-2</v>
      </c>
      <c r="H547" s="60">
        <f>VLOOKUP((A547+1)&amp;"_"&amp;B547,scenarios!A:F,4,0)/100</f>
        <v>9.4045000000000004E-2</v>
      </c>
      <c r="I547" s="55">
        <f>VLOOKUP((A547+TT_Scen/2+1)&amp;"_"&amp;B547,scenarios!A:F,4,0)/100</f>
        <v>-3.5754000000000001E-2</v>
      </c>
      <c r="J547" s="37">
        <f t="shared" si="34"/>
        <v>6.2320788656727855E-7</v>
      </c>
      <c r="K547" s="8"/>
      <c r="L547" s="72">
        <f>LN(VLOOKUP((B547+12*$B$1)/12,YC!A:E,5,0)/VLOOKUP(B547/12,YC!A:E,5,0))</f>
        <v>-1.4832465783059686E-2</v>
      </c>
      <c r="M547" s="66">
        <f>EXP(-((1-EXP(-alpha*$B$1))/alpha*Intermediates!F547-(1-EXP(-alpha*$B$1))/alpha*(1-EXP(-alpha*$B$1))/alpha*Intermediates!J547+L547)/$B$1)-1</f>
        <v>9.623657227948601E-2</v>
      </c>
      <c r="N547" s="46">
        <f>EXP(-((1-EXP(-alpha*$B$1))/alpha*Intermediates!G547-(1-EXP(-alpha*$B$1))/alpha*(1-EXP(-alpha*$B$1))/alpha*Intermediates!J547+L547)/$B$1)-1</f>
        <v>-3.2526429024701708E-2</v>
      </c>
      <c r="O547" s="60">
        <f>VLOOKUP((A547+1)&amp;"_"&amp;B547,scenarios!A:Q,8,0)/100</f>
        <v>0</v>
      </c>
      <c r="P547" s="55">
        <f>VLOOKUP((A547+TT_Scen/2+1)&amp;"_"&amp;B547,scenarios!A:Q,8,0)/100</f>
        <v>0</v>
      </c>
      <c r="Q547" s="37">
        <f t="shared" si="35"/>
        <v>0.12876300130418772</v>
      </c>
    </row>
    <row r="548" spans="1:17" x14ac:dyDescent="0.25">
      <c r="A548" s="21">
        <f t="shared" si="32"/>
        <v>4</v>
      </c>
      <c r="B548" s="22">
        <v>539</v>
      </c>
      <c r="D548" s="66">
        <f>YC!F541</f>
        <v>0.3384461681</v>
      </c>
      <c r="E548" s="34">
        <f t="shared" si="33"/>
        <v>7.4162328000000333E-3</v>
      </c>
      <c r="F548" s="66">
        <f>E548+$B$2*$B$2/delta*Intermediates!J548-$B$2/delta*Intermediates!F548</f>
        <v>9.7382938977291361E-2</v>
      </c>
      <c r="G548" s="46">
        <f>E548+$B$2*$B$2/delta*Intermediates!J548-$B$2/delta*Intermediates!G548</f>
        <v>-3.9034103106469188E-2</v>
      </c>
      <c r="H548" s="60">
        <f>VLOOKUP((A548+1)&amp;"_"&amp;B548,scenarios!A:F,4,0)/100</f>
        <v>9.7383000000000011E-2</v>
      </c>
      <c r="I548" s="55">
        <f>VLOOKUP((A548+TT_Scen/2+1)&amp;"_"&amp;B548,scenarios!A:F,4,0)/100</f>
        <v>-3.9033999999999999E-2</v>
      </c>
      <c r="J548" s="37">
        <f t="shared" si="34"/>
        <v>1.6412917783897862E-7</v>
      </c>
      <c r="K548" s="8"/>
      <c r="L548" s="72">
        <f>LN(VLOOKUP((B548+12*$B$1)/12,YC!A:E,5,0)/VLOOKUP(B548/12,YC!A:E,5,0))</f>
        <v>-1.4832465709411633E-2</v>
      </c>
      <c r="M548" s="66">
        <f>EXP(-((1-EXP(-alpha*$B$1))/alpha*Intermediates!F548-(1-EXP(-alpha*$B$1))/alpha*(1-EXP(-alpha*$B$1))/alpha*Intermediates!J548+L548)/$B$1)-1</f>
        <v>9.9765183748435016E-2</v>
      </c>
      <c r="N548" s="46">
        <f>EXP(-((1-EXP(-alpha*$B$1))/alpha*Intermediates!G548-(1-EXP(-alpha*$B$1))/alpha*(1-EXP(-alpha*$B$1))/alpha*Intermediates!J548+L548)/$B$1)-1</f>
        <v>-3.5576674415425003E-2</v>
      </c>
      <c r="O548" s="60">
        <f>VLOOKUP((A548+1)&amp;"_"&amp;B548,scenarios!A:Q,8,0)/100</f>
        <v>0</v>
      </c>
      <c r="P548" s="55">
        <f>VLOOKUP((A548+TT_Scen/2+1)&amp;"_"&amp;B548,scenarios!A:Q,8,0)/100</f>
        <v>0</v>
      </c>
      <c r="Q548" s="37">
        <f t="shared" si="35"/>
        <v>0.13534185816386002</v>
      </c>
    </row>
    <row r="549" spans="1:17" x14ac:dyDescent="0.25">
      <c r="A549" s="21">
        <f t="shared" si="32"/>
        <v>4</v>
      </c>
      <c r="B549" s="22">
        <v>540</v>
      </c>
      <c r="D549" s="66">
        <f>YC!F542</f>
        <v>0.3390641875</v>
      </c>
      <c r="E549" s="34">
        <f t="shared" si="33"/>
        <v>7.4162328000000333E-3</v>
      </c>
      <c r="F549" s="66">
        <f>E549+$B$2*$B$2/delta*Intermediates!J549-$B$2/delta*Intermediates!F549</f>
        <v>9.6074147832411042E-2</v>
      </c>
      <c r="G549" s="46">
        <f>E549+$B$2*$B$2/delta*Intermediates!J549-$B$2/delta*Intermediates!G549</f>
        <v>-3.7667822287576466E-2</v>
      </c>
      <c r="H549" s="60">
        <f>VLOOKUP((A549+1)&amp;"_"&amp;B549,scenarios!A:F,4,0)/100</f>
        <v>9.6074000000000007E-2</v>
      </c>
      <c r="I549" s="55">
        <f>VLOOKUP((A549+TT_Scen/2+1)&amp;"_"&amp;B549,scenarios!A:F,4,0)/100</f>
        <v>-3.7668E-2</v>
      </c>
      <c r="J549" s="37">
        <f t="shared" si="34"/>
        <v>3.2554483456875838E-7</v>
      </c>
      <c r="K549" s="8"/>
      <c r="L549" s="72">
        <f>LN(VLOOKUP((B549+12*$B$1)/12,YC!A:E,5,0)/VLOOKUP(B549/12,YC!A:E,5,0))</f>
        <v>-1.4832465765205671E-2</v>
      </c>
      <c r="M549" s="66">
        <f>EXP(-((1-EXP(-alpha*$B$1))/alpha*Intermediates!F549-(1-EXP(-alpha*$B$1))/alpha*(1-EXP(-alpha*$B$1))/alpha*Intermediates!J549+L549)/$B$1)-1</f>
        <v>9.8380677723386212E-2</v>
      </c>
      <c r="N549" s="46">
        <f>EXP(-((1-EXP(-alpha*$B$1))/alpha*Intermediates!G549-(1-EXP(-alpha*$B$1))/alpha*(1-EXP(-alpha*$B$1))/alpha*Intermediates!J549+L549)/$B$1)-1</f>
        <v>-3.4307189143632399E-2</v>
      </c>
      <c r="O549" s="60">
        <f>VLOOKUP((A549+1)&amp;"_"&amp;B549,scenarios!A:Q,8,0)/100</f>
        <v>0</v>
      </c>
      <c r="P549" s="55">
        <f>VLOOKUP((A549+TT_Scen/2+1)&amp;"_"&amp;B549,scenarios!A:Q,8,0)/100</f>
        <v>0</v>
      </c>
      <c r="Q549" s="37">
        <f t="shared" si="35"/>
        <v>0.13268786686701861</v>
      </c>
    </row>
    <row r="550" spans="1:17" x14ac:dyDescent="0.25">
      <c r="A550" s="21">
        <f t="shared" si="32"/>
        <v>4</v>
      </c>
      <c r="B550" s="22">
        <v>541</v>
      </c>
      <c r="D550" s="66">
        <f>YC!F543</f>
        <v>0.33968220690000001</v>
      </c>
      <c r="E550" s="34">
        <f t="shared" si="33"/>
        <v>7.4162328000000333E-3</v>
      </c>
      <c r="F550" s="66">
        <f>E550+$B$2*$B$2/delta*Intermediates!J550-$B$2/delta*Intermediates!F550</f>
        <v>9.677015615942422E-2</v>
      </c>
      <c r="G550" s="46">
        <f>E550+$B$2*$B$2/delta*Intermediates!J550-$B$2/delta*Intermediates!G550</f>
        <v>-3.830649449329411E-2</v>
      </c>
      <c r="H550" s="60">
        <f>VLOOKUP((A550+1)&amp;"_"&amp;B550,scenarios!A:F,4,0)/100</f>
        <v>9.6769999999999995E-2</v>
      </c>
      <c r="I550" s="55">
        <f>VLOOKUP((A550+TT_Scen/2+1)&amp;"_"&amp;B550,scenarios!A:F,4,0)/100</f>
        <v>-3.8306E-2</v>
      </c>
      <c r="J550" s="37">
        <f t="shared" si="34"/>
        <v>6.5065271833558702E-7</v>
      </c>
      <c r="K550" s="8"/>
      <c r="L550" s="72">
        <f>LN(VLOOKUP((B550+12*$B$1)/12,YC!A:E,5,0)/VLOOKUP(B550/12,YC!A:E,5,0))</f>
        <v>-1.4832465812330347E-2</v>
      </c>
      <c r="M550" s="66">
        <f>EXP(-((1-EXP(-alpha*$B$1))/alpha*Intermediates!F550-(1-EXP(-alpha*$B$1))/alpha*(1-EXP(-alpha*$B$1))/alpha*Intermediates!J550+L550)/$B$1)-1</f>
        <v>9.9117072146111207E-2</v>
      </c>
      <c r="N550" s="46">
        <f>EXP(-((1-EXP(-alpha*$B$1))/alpha*Intermediates!G550-(1-EXP(-alpha*$B$1))/alpha*(1-EXP(-alpha*$B$1))/alpha*Intermediates!J550+L550)/$B$1)-1</f>
        <v>-3.4900537191037695E-2</v>
      </c>
      <c r="O550" s="60">
        <f>VLOOKUP((A550+1)&amp;"_"&amp;B550,scenarios!A:Q,8,0)/100</f>
        <v>0</v>
      </c>
      <c r="P550" s="55">
        <f>VLOOKUP((A550+TT_Scen/2+1)&amp;"_"&amp;B550,scenarios!A:Q,8,0)/100</f>
        <v>0</v>
      </c>
      <c r="Q550" s="37">
        <f t="shared" si="35"/>
        <v>0.1340176093371489</v>
      </c>
    </row>
    <row r="551" spans="1:17" x14ac:dyDescent="0.25">
      <c r="A551" s="21">
        <f t="shared" si="32"/>
        <v>4</v>
      </c>
      <c r="B551" s="22">
        <v>542</v>
      </c>
      <c r="D551" s="66">
        <f>YC!F544</f>
        <v>0.34030022630000001</v>
      </c>
      <c r="E551" s="34">
        <f t="shared" si="33"/>
        <v>7.4162328000000333E-3</v>
      </c>
      <c r="F551" s="66">
        <f>E551+$B$2*$B$2/delta*Intermediates!J551-$B$2/delta*Intermediates!F551</f>
        <v>9.8857137559208524E-2</v>
      </c>
      <c r="G551" s="46">
        <f>E551+$B$2*$B$2/delta*Intermediates!J551-$B$2/delta*Intermediates!G551</f>
        <v>-4.0336293064408835E-2</v>
      </c>
      <c r="H551" s="60">
        <f>VLOOKUP((A551+1)&amp;"_"&amp;B551,scenarios!A:F,4,0)/100</f>
        <v>9.8857E-2</v>
      </c>
      <c r="I551" s="55">
        <f>VLOOKUP((A551+TT_Scen/2+1)&amp;"_"&amp;B551,scenarios!A:F,4,0)/100</f>
        <v>-4.0335999999999997E-2</v>
      </c>
      <c r="J551" s="37">
        <f t="shared" si="34"/>
        <v>4.3062361736179167E-7</v>
      </c>
      <c r="K551" s="8"/>
      <c r="L551" s="72">
        <f>LN(VLOOKUP((B551+12*$B$1)/12,YC!A:E,5,0)/VLOOKUP(B551/12,YC!A:E,5,0))</f>
        <v>-1.4832465712332332E-2</v>
      </c>
      <c r="M551" s="66">
        <f>EXP(-((1-EXP(-alpha*$B$1))/alpha*Intermediates!F551-(1-EXP(-alpha*$B$1))/alpha*(1-EXP(-alpha*$B$1))/alpha*Intermediates!J551+L551)/$B$1)-1</f>
        <v>0.10132766927293813</v>
      </c>
      <c r="N551" s="46">
        <f>EXP(-((1-EXP(-alpha*$B$1))/alpha*Intermediates!G551-(1-EXP(-alpha*$B$1))/alpha*(1-EXP(-alpha*$B$1))/alpha*Intermediates!J551+L551)/$B$1)-1</f>
        <v>-3.6784291292376592E-2</v>
      </c>
      <c r="O551" s="60">
        <f>VLOOKUP((A551+1)&amp;"_"&amp;B551,scenarios!A:Q,8,0)/100</f>
        <v>0</v>
      </c>
      <c r="P551" s="55">
        <f>VLOOKUP((A551+TT_Scen/2+1)&amp;"_"&amp;B551,scenarios!A:Q,8,0)/100</f>
        <v>0</v>
      </c>
      <c r="Q551" s="37">
        <f t="shared" si="35"/>
        <v>0.13811196056531472</v>
      </c>
    </row>
    <row r="552" spans="1:17" x14ac:dyDescent="0.25">
      <c r="A552" s="21">
        <f t="shared" si="32"/>
        <v>4</v>
      </c>
      <c r="B552" s="22">
        <v>543</v>
      </c>
      <c r="D552" s="66">
        <f>YC!F545</f>
        <v>0.34091824570000001</v>
      </c>
      <c r="E552" s="34">
        <f t="shared" si="33"/>
        <v>7.4162328000000333E-3</v>
      </c>
      <c r="F552" s="66">
        <f>E552+$B$2*$B$2/delta*Intermediates!J552-$B$2/delta*Intermediates!F552</f>
        <v>9.919906279537348E-2</v>
      </c>
      <c r="G552" s="46">
        <f>E552+$B$2*$B$2/delta*Intermediates!J552-$B$2/delta*Intermediates!G552</f>
        <v>-4.0621188503637759E-2</v>
      </c>
      <c r="H552" s="60">
        <f>VLOOKUP((A552+1)&amp;"_"&amp;B552,scenarios!A:F,4,0)/100</f>
        <v>9.9198999999999996E-2</v>
      </c>
      <c r="I552" s="55">
        <f>VLOOKUP((A552+TT_Scen/2+1)&amp;"_"&amp;B552,scenarios!A:F,4,0)/100</f>
        <v>-4.0620999999999997E-2</v>
      </c>
      <c r="J552" s="37">
        <f t="shared" si="34"/>
        <v>2.5129901124604226E-7</v>
      </c>
      <c r="K552" s="8"/>
      <c r="L552" s="72">
        <f>LN(VLOOKUP((B552+12*$B$1)/12,YC!A:E,5,0)/VLOOKUP(B552/12,YC!A:E,5,0))</f>
        <v>-1.4832465750389543E-2</v>
      </c>
      <c r="M552" s="66">
        <f>EXP(-((1-EXP(-alpha*$B$1))/alpha*Intermediates!F552-(1-EXP(-alpha*$B$1))/alpha*(1-EXP(-alpha*$B$1))/alpha*Intermediates!J552+L552)/$B$1)-1</f>
        <v>0.10169045308879521</v>
      </c>
      <c r="N552" s="46">
        <f>EXP(-((1-EXP(-alpha*$B$1))/alpha*Intermediates!G552-(1-EXP(-alpha*$B$1))/alpha*(1-EXP(-alpha*$B$1))/alpha*Intermediates!J552+L552)/$B$1)-1</f>
        <v>-3.7048230376242053E-2</v>
      </c>
      <c r="O552" s="60">
        <f>VLOOKUP((A552+1)&amp;"_"&amp;B552,scenarios!A:Q,8,0)/100</f>
        <v>0</v>
      </c>
      <c r="P552" s="55">
        <f>VLOOKUP((A552+TT_Scen/2+1)&amp;"_"&amp;B552,scenarios!A:Q,8,0)/100</f>
        <v>0</v>
      </c>
      <c r="Q552" s="37">
        <f t="shared" si="35"/>
        <v>0.13873868346503726</v>
      </c>
    </row>
    <row r="553" spans="1:17" x14ac:dyDescent="0.25">
      <c r="A553" s="21">
        <f t="shared" si="32"/>
        <v>4</v>
      </c>
      <c r="B553" s="22">
        <v>544</v>
      </c>
      <c r="D553" s="66">
        <f>YC!F546</f>
        <v>0.34153626510000001</v>
      </c>
      <c r="E553" s="34">
        <f t="shared" si="33"/>
        <v>7.4162340000001326E-3</v>
      </c>
      <c r="F553" s="66">
        <f>E553+$B$2*$B$2/delta*Intermediates!J553-$B$2/delta*Intermediates!F553</f>
        <v>9.9824942585323997E-2</v>
      </c>
      <c r="G553" s="46">
        <f>E553+$B$2*$B$2/delta*Intermediates!J553-$B$2/delta*Intermediates!G553</f>
        <v>-4.1190188866705293E-2</v>
      </c>
      <c r="H553" s="60">
        <f>VLOOKUP((A553+1)&amp;"_"&amp;B553,scenarios!A:F,4,0)/100</f>
        <v>9.9824999999999997E-2</v>
      </c>
      <c r="I553" s="55">
        <f>VLOOKUP((A553+TT_Scen/2+1)&amp;"_"&amp;B553,scenarios!A:F,4,0)/100</f>
        <v>-4.1189999999999997E-2</v>
      </c>
      <c r="J553" s="37">
        <f t="shared" si="34"/>
        <v>2.4628138129562105E-7</v>
      </c>
      <c r="K553" s="8"/>
      <c r="L553" s="72">
        <f>LN(VLOOKUP((B553+12*$B$1)/12,YC!A:E,5,0)/VLOOKUP(B553/12,YC!A:E,5,0))</f>
        <v>-1.4832465649541798E-2</v>
      </c>
      <c r="M553" s="66">
        <f>EXP(-((1-EXP(-alpha*$B$1))/alpha*Intermediates!F553-(1-EXP(-alpha*$B$1))/alpha*(1-EXP(-alpha*$B$1))/alpha*Intermediates!J553+L553)/$B$1)-1</f>
        <v>0.10235463927236643</v>
      </c>
      <c r="N553" s="46">
        <f>EXP(-((1-EXP(-alpha*$B$1))/alpha*Intermediates!G553-(1-EXP(-alpha*$B$1))/alpha*(1-EXP(-alpha*$B$1))/alpha*Intermediates!J553+L553)/$B$1)-1</f>
        <v>-3.7575352100139514E-2</v>
      </c>
      <c r="O553" s="60">
        <f>VLOOKUP((A553+1)&amp;"_"&amp;B553,scenarios!A:Q,8,0)/100</f>
        <v>0</v>
      </c>
      <c r="P553" s="55">
        <f>VLOOKUP((A553+TT_Scen/2+1)&amp;"_"&amp;B553,scenarios!A:Q,8,0)/100</f>
        <v>0</v>
      </c>
      <c r="Q553" s="37">
        <f t="shared" si="35"/>
        <v>0.13992999137250595</v>
      </c>
    </row>
    <row r="554" spans="1:17" x14ac:dyDescent="0.25">
      <c r="A554" s="21">
        <f t="shared" si="32"/>
        <v>4</v>
      </c>
      <c r="B554" s="22">
        <v>545</v>
      </c>
      <c r="D554" s="66">
        <f>YC!F547</f>
        <v>0.34215428460000002</v>
      </c>
      <c r="E554" s="34">
        <f t="shared" si="33"/>
        <v>7.4162328000000333E-3</v>
      </c>
      <c r="F554" s="66">
        <f>E554+$B$2*$B$2/delta*Intermediates!J554-$B$2/delta*Intermediates!F554</f>
        <v>9.9068231896083006E-2</v>
      </c>
      <c r="G554" s="46">
        <f>E554+$B$2*$B$2/delta*Intermediates!J554-$B$2/delta*Intermediates!G554</f>
        <v>-4.0376756058180481E-2</v>
      </c>
      <c r="H554" s="60">
        <f>VLOOKUP((A554+1)&amp;"_"&amp;B554,scenarios!A:F,4,0)/100</f>
        <v>9.9068000000000003E-2</v>
      </c>
      <c r="I554" s="55">
        <f>VLOOKUP((A554+TT_Scen/2+1)&amp;"_"&amp;B554,scenarios!A:F,4,0)/100</f>
        <v>-4.0377000000000003E-2</v>
      </c>
      <c r="J554" s="37">
        <f t="shared" si="34"/>
        <v>4.7583790252492264E-7</v>
      </c>
      <c r="K554" s="8"/>
      <c r="L554" s="72">
        <f>LN(VLOOKUP((B554+12*$B$1)/12,YC!A:E,5,0)/VLOOKUP(B554/12,YC!A:E,5,0))</f>
        <v>-1.4832465695334468E-2</v>
      </c>
      <c r="M554" s="66">
        <f>EXP(-((1-EXP(-alpha*$B$1))/alpha*Intermediates!F554-(1-EXP(-alpha*$B$1))/alpha*(1-EXP(-alpha*$B$1))/alpha*Intermediates!J554+L554)/$B$1)-1</f>
        <v>0.1015521419409573</v>
      </c>
      <c r="N554" s="46">
        <f>EXP(-((1-EXP(-alpha*$B$1))/alpha*Intermediates!G554-(1-EXP(-alpha*$B$1))/alpha*(1-EXP(-alpha*$B$1))/alpha*Intermediates!J554+L554)/$B$1)-1</f>
        <v>-3.6821241415690431E-2</v>
      </c>
      <c r="O554" s="60">
        <f>VLOOKUP((A554+1)&amp;"_"&amp;B554,scenarios!A:Q,8,0)/100</f>
        <v>0</v>
      </c>
      <c r="P554" s="55">
        <f>VLOOKUP((A554+TT_Scen/2+1)&amp;"_"&amp;B554,scenarios!A:Q,8,0)/100</f>
        <v>0</v>
      </c>
      <c r="Q554" s="37">
        <f t="shared" si="35"/>
        <v>0.13837338335664773</v>
      </c>
    </row>
    <row r="555" spans="1:17" x14ac:dyDescent="0.25">
      <c r="A555" s="21">
        <f t="shared" si="32"/>
        <v>4</v>
      </c>
      <c r="B555" s="22">
        <v>546</v>
      </c>
      <c r="D555" s="66">
        <f>YC!F548</f>
        <v>0.34277230400000003</v>
      </c>
      <c r="E555" s="34">
        <f t="shared" si="33"/>
        <v>7.4162327999993671E-3</v>
      </c>
      <c r="F555" s="66">
        <f>E555+$B$2*$B$2/delta*Intermediates!J555-$B$2/delta*Intermediates!F555</f>
        <v>0.10202670070600681</v>
      </c>
      <c r="G555" s="46">
        <f>E555+$B$2*$B$2/delta*Intermediates!J555-$B$2/delta*Intermediates!G555</f>
        <v>-4.327865259320518E-2</v>
      </c>
      <c r="H555" s="60">
        <f>VLOOKUP((A555+1)&amp;"_"&amp;B555,scenarios!A:F,4,0)/100</f>
        <v>0.10203</v>
      </c>
      <c r="I555" s="55">
        <f>VLOOKUP((A555+TT_Scen/2+1)&amp;"_"&amp;B555,scenarios!A:F,4,0)/100</f>
        <v>-4.3278999999999998E-2</v>
      </c>
      <c r="J555" s="37">
        <f t="shared" si="34"/>
        <v>3.6467007880069957E-6</v>
      </c>
      <c r="K555" s="8"/>
      <c r="L555" s="72">
        <f>LN(VLOOKUP((B555+12*$B$1)/12,YC!A:E,5,0)/VLOOKUP(B555/12,YC!A:E,5,0))</f>
        <v>-1.4832465749260251E-2</v>
      </c>
      <c r="M555" s="66">
        <f>EXP(-((1-EXP(-alpha*$B$1))/alpha*Intermediates!F555-(1-EXP(-alpha*$B$1))/alpha*(1-EXP(-alpha*$B$1))/alpha*Intermediates!J555+L555)/$B$1)-1</f>
        <v>0.10469400969304776</v>
      </c>
      <c r="N555" s="46">
        <f>EXP(-((1-EXP(-alpha*$B$1))/alpha*Intermediates!G555-(1-EXP(-alpha*$B$1))/alpha*(1-EXP(-alpha*$B$1))/alpha*Intermediates!J555+L555)/$B$1)-1</f>
        <v>-3.9507945849265425E-2</v>
      </c>
      <c r="O555" s="60">
        <f>VLOOKUP((A555+1)&amp;"_"&amp;B555,scenarios!A:Q,8,0)/100</f>
        <v>0</v>
      </c>
      <c r="P555" s="55">
        <f>VLOOKUP((A555+TT_Scen/2+1)&amp;"_"&amp;B555,scenarios!A:Q,8,0)/100</f>
        <v>0</v>
      </c>
      <c r="Q555" s="37">
        <f t="shared" si="35"/>
        <v>0.14420195554231319</v>
      </c>
    </row>
    <row r="556" spans="1:17" x14ac:dyDescent="0.25">
      <c r="A556" s="21">
        <f t="shared" si="32"/>
        <v>4</v>
      </c>
      <c r="B556" s="22">
        <v>547</v>
      </c>
      <c r="D556" s="66">
        <f>YC!F549</f>
        <v>0.34339032339999997</v>
      </c>
      <c r="E556" s="34">
        <f t="shared" si="33"/>
        <v>7.4162328000000333E-3</v>
      </c>
      <c r="F556" s="66">
        <f>E556+$B$2*$B$2/delta*Intermediates!J556-$B$2/delta*Intermediates!F556</f>
        <v>9.7820194811058275E-2</v>
      </c>
      <c r="G556" s="46">
        <f>E556+$B$2*$B$2/delta*Intermediates!J556-$B$2/delta*Intermediates!G556</f>
        <v>-3.9015726403775972E-2</v>
      </c>
      <c r="H556" s="60">
        <f>VLOOKUP((A556+1)&amp;"_"&amp;B556,scenarios!A:F,4,0)/100</f>
        <v>9.7820000000000004E-2</v>
      </c>
      <c r="I556" s="55">
        <f>VLOOKUP((A556+TT_Scen/2+1)&amp;"_"&amp;B556,scenarios!A:F,4,0)/100</f>
        <v>-3.9016000000000002E-2</v>
      </c>
      <c r="J556" s="37">
        <f t="shared" si="34"/>
        <v>4.6840728230163053E-7</v>
      </c>
      <c r="K556" s="8"/>
      <c r="L556" s="72">
        <f>LN(VLOOKUP((B556+12*$B$1)/12,YC!A:E,5,0)/VLOOKUP(B556/12,YC!A:E,5,0))</f>
        <v>-1.4832465674575641E-2</v>
      </c>
      <c r="M556" s="66">
        <f>EXP(-((1-EXP(-alpha*$B$1))/alpha*Intermediates!F556-(1-EXP(-alpha*$B$1))/alpha*(1-EXP(-alpha*$B$1))/alpha*Intermediates!J556+L556)/$B$1)-1</f>
        <v>0.10022993435027105</v>
      </c>
      <c r="N556" s="46">
        <f>EXP(-((1-EXP(-alpha*$B$1))/alpha*Intermediates!G556-(1-EXP(-alpha*$B$1))/alpha*(1-EXP(-alpha*$B$1))/alpha*Intermediates!J556+L556)/$B$1)-1</f>
        <v>-3.5558091528750668E-2</v>
      </c>
      <c r="O556" s="60">
        <f>VLOOKUP((A556+1)&amp;"_"&amp;B556,scenarios!A:Q,8,0)/100</f>
        <v>0</v>
      </c>
      <c r="P556" s="55">
        <f>VLOOKUP((A556+TT_Scen/2+1)&amp;"_"&amp;B556,scenarios!A:Q,8,0)/100</f>
        <v>0</v>
      </c>
      <c r="Q556" s="37">
        <f t="shared" si="35"/>
        <v>0.13578802587902172</v>
      </c>
    </row>
    <row r="557" spans="1:17" x14ac:dyDescent="0.25">
      <c r="A557" s="21">
        <f t="shared" si="32"/>
        <v>4</v>
      </c>
      <c r="B557" s="22">
        <v>548</v>
      </c>
      <c r="D557" s="66">
        <f>YC!F550</f>
        <v>0.34400834279999998</v>
      </c>
      <c r="E557" s="34">
        <f t="shared" si="33"/>
        <v>7.4162328000000333E-3</v>
      </c>
      <c r="F557" s="66">
        <f>E557+$B$2*$B$2/delta*Intermediates!J557-$B$2/delta*Intermediates!F557</f>
        <v>9.5959363332398587E-2</v>
      </c>
      <c r="G557" s="46">
        <f>E557+$B$2*$B$2/delta*Intermediates!J557-$B$2/delta*Intermediates!G557</f>
        <v>-3.7098626346361518E-2</v>
      </c>
      <c r="H557" s="60">
        <f>VLOOKUP((A557+1)&amp;"_"&amp;B557,scenarios!A:F,4,0)/100</f>
        <v>9.5959000000000003E-2</v>
      </c>
      <c r="I557" s="55">
        <f>VLOOKUP((A557+TT_Scen/2+1)&amp;"_"&amp;B557,scenarios!A:F,4,0)/100</f>
        <v>-3.7099E-2</v>
      </c>
      <c r="J557" s="37">
        <f t="shared" si="34"/>
        <v>7.3698603706567889E-7</v>
      </c>
      <c r="K557" s="8"/>
      <c r="L557" s="72">
        <f>LN(VLOOKUP((B557+12*$B$1)/12,YC!A:E,5,0)/VLOOKUP(B557/12,YC!A:E,5,0))</f>
        <v>-1.4832465614208659E-2</v>
      </c>
      <c r="M557" s="66">
        <f>EXP(-((1-EXP(-alpha*$B$1))/alpha*Intermediates!F557-(1-EXP(-alpha*$B$1))/alpha*(1-EXP(-alpha*$B$1))/alpha*Intermediates!J557+L557)/$B$1)-1</f>
        <v>9.8261037915819083E-2</v>
      </c>
      <c r="N557" s="46">
        <f>EXP(-((1-EXP(-alpha*$B$1))/alpha*Intermediates!G557-(1-EXP(-alpha*$B$1))/alpha*(1-EXP(-alpha*$B$1))/alpha*Intermediates!J557+L557)/$B$1)-1</f>
        <v>-3.3776392349774254E-2</v>
      </c>
      <c r="O557" s="60">
        <f>VLOOKUP((A557+1)&amp;"_"&amp;B557,scenarios!A:Q,8,0)/100</f>
        <v>0</v>
      </c>
      <c r="P557" s="55">
        <f>VLOOKUP((A557+TT_Scen/2+1)&amp;"_"&amp;B557,scenarios!A:Q,8,0)/100</f>
        <v>0</v>
      </c>
      <c r="Q557" s="37">
        <f t="shared" si="35"/>
        <v>0.13203743026559334</v>
      </c>
    </row>
    <row r="558" spans="1:17" x14ac:dyDescent="0.25">
      <c r="A558" s="21">
        <f t="shared" si="32"/>
        <v>4</v>
      </c>
      <c r="B558" s="22">
        <v>549</v>
      </c>
      <c r="D558" s="66">
        <f>YC!F551</f>
        <v>0.34462636219999998</v>
      </c>
      <c r="E558" s="34">
        <f t="shared" si="33"/>
        <v>7.4162328000000333E-3</v>
      </c>
      <c r="F558" s="66">
        <f>E558+$B$2*$B$2/delta*Intermediates!J558-$B$2/delta*Intermediates!F558</f>
        <v>9.7766996917867346E-2</v>
      </c>
      <c r="G558" s="46">
        <f>E558+$B$2*$B$2/delta*Intermediates!J558-$B$2/delta*Intermediates!G558</f>
        <v>-3.8850142803382691E-2</v>
      </c>
      <c r="H558" s="60">
        <f>VLOOKUP((A558+1)&amp;"_"&amp;B558,scenarios!A:F,4,0)/100</f>
        <v>9.7766999999999993E-2</v>
      </c>
      <c r="I558" s="55">
        <f>VLOOKUP((A558+TT_Scen/2+1)&amp;"_"&amp;B558,scenarios!A:F,4,0)/100</f>
        <v>-3.8849999999999996E-2</v>
      </c>
      <c r="J558" s="37">
        <f t="shared" si="34"/>
        <v>1.4588551534161498E-7</v>
      </c>
      <c r="K558" s="8"/>
      <c r="L558" s="72">
        <f>LN(VLOOKUP((B558+12*$B$1)/12,YC!A:E,5,0)/VLOOKUP(B558/12,YC!A:E,5,0))</f>
        <v>-1.483246571565981E-2</v>
      </c>
      <c r="M558" s="66">
        <f>EXP(-((1-EXP(-alpha*$B$1))/alpha*Intermediates!F558-(1-EXP(-alpha*$B$1))/alpha*(1-EXP(-alpha*$B$1))/alpha*Intermediates!J558+L558)/$B$1)-1</f>
        <v>0.10017401181504848</v>
      </c>
      <c r="N558" s="46">
        <f>EXP(-((1-EXP(-alpha*$B$1))/alpha*Intermediates!G558-(1-EXP(-alpha*$B$1))/alpha*(1-EXP(-alpha*$B$1))/alpha*Intermediates!J558+L558)/$B$1)-1</f>
        <v>-3.5403980401617074E-2</v>
      </c>
      <c r="O558" s="60">
        <f>VLOOKUP((A558+1)&amp;"_"&amp;B558,scenarios!A:Q,8,0)/100</f>
        <v>0</v>
      </c>
      <c r="P558" s="55">
        <f>VLOOKUP((A558+TT_Scen/2+1)&amp;"_"&amp;B558,scenarios!A:Q,8,0)/100</f>
        <v>0</v>
      </c>
      <c r="Q558" s="37">
        <f t="shared" si="35"/>
        <v>0.13557799221666555</v>
      </c>
    </row>
    <row r="559" spans="1:17" x14ac:dyDescent="0.25">
      <c r="A559" s="21">
        <f t="shared" si="32"/>
        <v>4</v>
      </c>
      <c r="B559" s="22">
        <v>550</v>
      </c>
      <c r="D559" s="66">
        <f>YC!F552</f>
        <v>0.34524438159999998</v>
      </c>
      <c r="E559" s="34">
        <f t="shared" si="33"/>
        <v>7.4162328000000333E-3</v>
      </c>
      <c r="F559" s="66">
        <f>E559+$B$2*$B$2/delta*Intermediates!J559-$B$2/delta*Intermediates!F559</f>
        <v>9.5093222217153606E-2</v>
      </c>
      <c r="G559" s="46">
        <f>E559+$B$2*$B$2/delta*Intermediates!J559-$B$2/delta*Intermediates!G559</f>
        <v>-3.6120402158403314E-2</v>
      </c>
      <c r="H559" s="60">
        <f>VLOOKUP((A559+1)&amp;"_"&amp;B559,scenarios!A:F,4,0)/100</f>
        <v>9.5092999999999997E-2</v>
      </c>
      <c r="I559" s="55">
        <f>VLOOKUP((A559+TT_Scen/2+1)&amp;"_"&amp;B559,scenarios!A:F,4,0)/100</f>
        <v>-3.6119999999999999E-2</v>
      </c>
      <c r="J559" s="37">
        <f t="shared" si="34"/>
        <v>6.2437555692351765E-7</v>
      </c>
      <c r="K559" s="8"/>
      <c r="L559" s="72">
        <f>LN(VLOOKUP((B559+12*$B$1)/12,YC!A:E,5,0)/VLOOKUP(B559/12,YC!A:E,5,0))</f>
        <v>-1.4832465696762141E-2</v>
      </c>
      <c r="M559" s="66">
        <f>EXP(-((1-EXP(-alpha*$B$1))/alpha*Intermediates!F559-(1-EXP(-alpha*$B$1))/alpha*(1-EXP(-alpha*$B$1))/alpha*Intermediates!J559+L559)/$B$1)-1</f>
        <v>9.7346117200820315E-2</v>
      </c>
      <c r="N559" s="46">
        <f>EXP(-((1-EXP(-alpha*$B$1))/alpha*Intermediates!G559-(1-EXP(-alpha*$B$1))/alpha*(1-EXP(-alpha*$B$1))/alpha*Intermediates!J559+L559)/$B$1)-1</f>
        <v>-3.2865718146383616E-2</v>
      </c>
      <c r="O559" s="60">
        <f>VLOOKUP((A559+1)&amp;"_"&amp;B559,scenarios!A:Q,8,0)/100</f>
        <v>0</v>
      </c>
      <c r="P559" s="55">
        <f>VLOOKUP((A559+TT_Scen/2+1)&amp;"_"&amp;B559,scenarios!A:Q,8,0)/100</f>
        <v>0</v>
      </c>
      <c r="Q559" s="37">
        <f t="shared" si="35"/>
        <v>0.13021183534720393</v>
      </c>
    </row>
    <row r="560" spans="1:17" x14ac:dyDescent="0.25">
      <c r="A560" s="21">
        <f t="shared" si="32"/>
        <v>4</v>
      </c>
      <c r="B560" s="22">
        <v>551</v>
      </c>
      <c r="D560" s="66">
        <f>YC!F553</f>
        <v>0.34586240099999999</v>
      </c>
      <c r="E560" s="34">
        <f t="shared" si="33"/>
        <v>7.4162328000000333E-3</v>
      </c>
      <c r="F560" s="66">
        <f>E560+$B$2*$B$2/delta*Intermediates!J560-$B$2/delta*Intermediates!F560</f>
        <v>9.9110156406256145E-2</v>
      </c>
      <c r="G560" s="46">
        <f>E560+$B$2*$B$2/delta*Intermediates!J560-$B$2/delta*Intermediates!G560</f>
        <v>-4.0081521320601998E-2</v>
      </c>
      <c r="H560" s="60">
        <f>VLOOKUP((A560+1)&amp;"_"&amp;B560,scenarios!A:F,4,0)/100</f>
        <v>9.910999999999999E-2</v>
      </c>
      <c r="I560" s="55">
        <f>VLOOKUP((A560+TT_Scen/2+1)&amp;"_"&amp;B560,scenarios!A:F,4,0)/100</f>
        <v>-4.0082000000000007E-2</v>
      </c>
      <c r="J560" s="37">
        <f t="shared" si="34"/>
        <v>6.3508565416314777E-7</v>
      </c>
      <c r="K560" s="8"/>
      <c r="L560" s="72">
        <f>LN(VLOOKUP((B560+12*$B$1)/12,YC!A:E,5,0)/VLOOKUP(B560/12,YC!A:E,5,0))</f>
        <v>-1.4832465704948663E-2</v>
      </c>
      <c r="M560" s="66">
        <f>EXP(-((1-EXP(-alpha*$B$1))/alpha*Intermediates!F560-(1-EXP(-alpha*$B$1))/alpha*(1-EXP(-alpha*$B$1))/alpha*Intermediates!J560+L560)/$B$1)-1</f>
        <v>0.10159786077101685</v>
      </c>
      <c r="N560" s="46">
        <f>EXP(-((1-EXP(-alpha*$B$1))/alpha*Intermediates!G560-(1-EXP(-alpha*$B$1))/alpha*(1-EXP(-alpha*$B$1))/alpha*Intermediates!J560+L560)/$B$1)-1</f>
        <v>-3.6546357397780338E-2</v>
      </c>
      <c r="O560" s="60">
        <f>VLOOKUP((A560+1)&amp;"_"&amp;B560,scenarios!A:Q,8,0)/100</f>
        <v>0</v>
      </c>
      <c r="P560" s="55">
        <f>VLOOKUP((A560+TT_Scen/2+1)&amp;"_"&amp;B560,scenarios!A:Q,8,0)/100</f>
        <v>0</v>
      </c>
      <c r="Q560" s="37">
        <f t="shared" si="35"/>
        <v>0.13814421816879718</v>
      </c>
    </row>
    <row r="561" spans="1:17" x14ac:dyDescent="0.25">
      <c r="A561" s="21">
        <f t="shared" si="32"/>
        <v>4</v>
      </c>
      <c r="B561" s="22">
        <v>552</v>
      </c>
      <c r="D561" s="66">
        <f>YC!F554</f>
        <v>0.34648042039999999</v>
      </c>
      <c r="E561" s="34">
        <f t="shared" si="33"/>
        <v>7.4162328000000333E-3</v>
      </c>
      <c r="F561" s="66">
        <f>E561+$B$2*$B$2/delta*Intermediates!J561-$B$2/delta*Intermediates!F561</f>
        <v>0.10088654484683002</v>
      </c>
      <c r="G561" s="46">
        <f>E561+$B$2*$B$2/delta*Intermediates!J561-$B$2/delta*Intermediates!G561</f>
        <v>-4.1802245384131562E-2</v>
      </c>
      <c r="H561" s="60">
        <f>VLOOKUP((A561+1)&amp;"_"&amp;B561,scenarios!A:F,4,0)/100</f>
        <v>0.10089000000000001</v>
      </c>
      <c r="I561" s="55">
        <f>VLOOKUP((A561+TT_Scen/2+1)&amp;"_"&amp;B561,scenarios!A:F,4,0)/100</f>
        <v>-4.1801999999999999E-2</v>
      </c>
      <c r="J561" s="37">
        <f t="shared" si="34"/>
        <v>3.7005373015527865E-6</v>
      </c>
      <c r="K561" s="8"/>
      <c r="L561" s="72">
        <f>LN(VLOOKUP((B561+12*$B$1)/12,YC!A:E,5,0)/VLOOKUP(B561/12,YC!A:E,5,0))</f>
        <v>-1.4832465742382185E-2</v>
      </c>
      <c r="M561" s="66">
        <f>EXP(-((1-EXP(-alpha*$B$1))/alpha*Intermediates!F561-(1-EXP(-alpha*$B$1))/alpha*(1-EXP(-alpha*$B$1))/alpha*Intermediates!J561+L561)/$B$1)-1</f>
        <v>0.10348345145906745</v>
      </c>
      <c r="N561" s="46">
        <f>EXP(-((1-EXP(-alpha*$B$1))/alpha*Intermediates!G561-(1-EXP(-alpha*$B$1))/alpha*(1-EXP(-alpha*$B$1))/alpha*Intermediates!J561+L561)/$B$1)-1</f>
        <v>-3.8140771895283421E-2</v>
      </c>
      <c r="O561" s="60">
        <f>VLOOKUP((A561+1)&amp;"_"&amp;B561,scenarios!A:Q,8,0)/100</f>
        <v>0</v>
      </c>
      <c r="P561" s="55">
        <f>VLOOKUP((A561+TT_Scen/2+1)&amp;"_"&amp;B561,scenarios!A:Q,8,0)/100</f>
        <v>0</v>
      </c>
      <c r="Q561" s="37">
        <f t="shared" si="35"/>
        <v>0.14162422335435088</v>
      </c>
    </row>
    <row r="562" spans="1:17" x14ac:dyDescent="0.25">
      <c r="A562" s="21">
        <f t="shared" si="32"/>
        <v>4</v>
      </c>
      <c r="B562" s="22">
        <v>553</v>
      </c>
      <c r="D562" s="66">
        <f>YC!F555</f>
        <v>0.34709843979999999</v>
      </c>
      <c r="E562" s="34">
        <f t="shared" si="33"/>
        <v>7.4162328000000333E-3</v>
      </c>
      <c r="F562" s="66">
        <f>E562+$B$2*$B$2/delta*Intermediates!J562-$B$2/delta*Intermediates!F562</f>
        <v>0.10079688011768978</v>
      </c>
      <c r="G562" s="46">
        <f>E562+$B$2*$B$2/delta*Intermediates!J562-$B$2/delta*Intermediates!G562</f>
        <v>-4.1657066659634923E-2</v>
      </c>
      <c r="H562" s="60">
        <f>VLOOKUP((A562+1)&amp;"_"&amp;B562,scenarios!A:F,4,0)/100</f>
        <v>0.1008</v>
      </c>
      <c r="I562" s="55">
        <f>VLOOKUP((A562+TT_Scen/2+1)&amp;"_"&amp;B562,scenarios!A:F,4,0)/100</f>
        <v>-4.1657E-2</v>
      </c>
      <c r="J562" s="37">
        <f t="shared" si="34"/>
        <v>3.1865419451437837E-6</v>
      </c>
      <c r="K562" s="8"/>
      <c r="L562" s="72">
        <f>LN(VLOOKUP((B562+12*$B$1)/12,YC!A:E,5,0)/VLOOKUP(B562/12,YC!A:E,5,0))</f>
        <v>-1.4832465669736093E-2</v>
      </c>
      <c r="M562" s="66">
        <f>EXP(-((1-EXP(-alpha*$B$1))/alpha*Intermediates!F562-(1-EXP(-alpha*$B$1))/alpha*(1-EXP(-alpha*$B$1))/alpha*Intermediates!J562+L562)/$B$1)-1</f>
        <v>0.10338841194687243</v>
      </c>
      <c r="N562" s="46">
        <f>EXP(-((1-EXP(-alpha*$B$1))/alpha*Intermediates!G562-(1-EXP(-alpha*$B$1))/alpha*(1-EXP(-alpha*$B$1))/alpha*Intermediates!J562+L562)/$B$1)-1</f>
        <v>-3.8006158808732593E-2</v>
      </c>
      <c r="O562" s="60">
        <f>VLOOKUP((A562+1)&amp;"_"&amp;B562,scenarios!A:Q,8,0)/100</f>
        <v>0</v>
      </c>
      <c r="P562" s="55">
        <f>VLOOKUP((A562+TT_Scen/2+1)&amp;"_"&amp;B562,scenarios!A:Q,8,0)/100</f>
        <v>0</v>
      </c>
      <c r="Q562" s="37">
        <f t="shared" si="35"/>
        <v>0.14139457075560502</v>
      </c>
    </row>
    <row r="563" spans="1:17" x14ac:dyDescent="0.25">
      <c r="A563" s="21">
        <f t="shared" si="32"/>
        <v>4</v>
      </c>
      <c r="B563" s="22">
        <v>554</v>
      </c>
      <c r="D563" s="66">
        <f>YC!F556</f>
        <v>0.34771645919999999</v>
      </c>
      <c r="E563" s="34">
        <f t="shared" si="33"/>
        <v>7.4162328000000333E-3</v>
      </c>
      <c r="F563" s="66">
        <f>E563+$B$2*$B$2/delta*Intermediates!J563-$B$2/delta*Intermediates!F563</f>
        <v>9.9512940521731444E-2</v>
      </c>
      <c r="G563" s="46">
        <f>E563+$B$2*$B$2/delta*Intermediates!J563-$B$2/delta*Intermediates!G563</f>
        <v>-4.0317763181179633E-2</v>
      </c>
      <c r="H563" s="60">
        <f>VLOOKUP((A563+1)&amp;"_"&amp;B563,scenarios!A:F,4,0)/100</f>
        <v>9.9513000000000004E-2</v>
      </c>
      <c r="I563" s="55">
        <f>VLOOKUP((A563+TT_Scen/2+1)&amp;"_"&amp;B563,scenarios!A:F,4,0)/100</f>
        <v>-4.0317999999999993E-2</v>
      </c>
      <c r="J563" s="37">
        <f t="shared" si="34"/>
        <v>2.9629708891976136E-7</v>
      </c>
      <c r="K563" s="8"/>
      <c r="L563" s="72">
        <f>LN(VLOOKUP((B563+12*$B$1)/12,YC!A:E,5,0)/VLOOKUP(B563/12,YC!A:E,5,0))</f>
        <v>-1.4832465634736376E-2</v>
      </c>
      <c r="M563" s="66">
        <f>EXP(-((1-EXP(-alpha*$B$1))/alpha*Intermediates!F563-(1-EXP(-alpha*$B$1))/alpha*(1-EXP(-alpha*$B$1))/alpha*Intermediates!J563+L563)/$B$1)-1</f>
        <v>0.10202568850500815</v>
      </c>
      <c r="N563" s="46">
        <f>EXP(-((1-EXP(-alpha*$B$1))/alpha*Intermediates!G563-(1-EXP(-alpha*$B$1))/alpha*(1-EXP(-alpha*$B$1))/alpha*Intermediates!J563+L563)/$B$1)-1</f>
        <v>-3.6764904119021558E-2</v>
      </c>
      <c r="O563" s="60">
        <f>VLOOKUP((A563+1)&amp;"_"&amp;B563,scenarios!A:Q,8,0)/100</f>
        <v>0</v>
      </c>
      <c r="P563" s="55">
        <f>VLOOKUP((A563+TT_Scen/2+1)&amp;"_"&amp;B563,scenarios!A:Q,8,0)/100</f>
        <v>0</v>
      </c>
      <c r="Q563" s="37">
        <f t="shared" si="35"/>
        <v>0.13879059262402971</v>
      </c>
    </row>
    <row r="564" spans="1:17" x14ac:dyDescent="0.25">
      <c r="A564" s="21">
        <f t="shared" si="32"/>
        <v>4</v>
      </c>
      <c r="B564" s="22">
        <v>555</v>
      </c>
      <c r="D564" s="66">
        <f>YC!F557</f>
        <v>0.3483344786</v>
      </c>
      <c r="E564" s="34">
        <f t="shared" si="33"/>
        <v>7.4162328000000333E-3</v>
      </c>
      <c r="F564" s="66">
        <f>E564+$B$2*$B$2/delta*Intermediates!J564-$B$2/delta*Intermediates!F564</f>
        <v>9.7697392960073515E-2</v>
      </c>
      <c r="G564" s="46">
        <f>E564+$B$2*$B$2/delta*Intermediates!J564-$B$2/delta*Intermediates!G564</f>
        <v>-3.8447001580411456E-2</v>
      </c>
      <c r="H564" s="60">
        <f>VLOOKUP((A564+1)&amp;"_"&amp;B564,scenarios!A:F,4,0)/100</f>
        <v>9.7697000000000006E-2</v>
      </c>
      <c r="I564" s="55">
        <f>VLOOKUP((A564+TT_Scen/2+1)&amp;"_"&amp;B564,scenarios!A:F,4,0)/100</f>
        <v>-3.8447000000000002E-2</v>
      </c>
      <c r="J564" s="37">
        <f t="shared" si="34"/>
        <v>3.9454048496312399E-7</v>
      </c>
      <c r="K564" s="8"/>
      <c r="L564" s="72">
        <f>LN(VLOOKUP((B564+12*$B$1)/12,YC!A:E,5,0)/VLOOKUP(B564/12,YC!A:E,5,0))</f>
        <v>-1.4832465639569616E-2</v>
      </c>
      <c r="M564" s="66">
        <f>EXP(-((1-EXP(-alpha*$B$1))/alpha*Intermediates!F564-(1-EXP(-alpha*$B$1))/alpha*(1-EXP(-alpha*$B$1))/alpha*Intermediates!J564+L564)/$B$1)-1</f>
        <v>0.10010152406278827</v>
      </c>
      <c r="N564" s="46">
        <f>EXP(-((1-EXP(-alpha*$B$1))/alpha*Intermediates!G564-(1-EXP(-alpha*$B$1))/alpha*(1-EXP(-alpha*$B$1))/alpha*Intermediates!J564+L564)/$B$1)-1</f>
        <v>-3.5028488840253669E-2</v>
      </c>
      <c r="O564" s="60">
        <f>VLOOKUP((A564+1)&amp;"_"&amp;B564,scenarios!A:Q,8,0)/100</f>
        <v>0</v>
      </c>
      <c r="P564" s="55">
        <f>VLOOKUP((A564+TT_Scen/2+1)&amp;"_"&amp;B564,scenarios!A:Q,8,0)/100</f>
        <v>0</v>
      </c>
      <c r="Q564" s="37">
        <f t="shared" si="35"/>
        <v>0.13513001290304194</v>
      </c>
    </row>
    <row r="565" spans="1:17" x14ac:dyDescent="0.25">
      <c r="A565" s="21">
        <f t="shared" si="32"/>
        <v>4</v>
      </c>
      <c r="B565" s="22">
        <v>556</v>
      </c>
      <c r="D565" s="66">
        <f>YC!F558</f>
        <v>0.348952498</v>
      </c>
      <c r="E565" s="34">
        <f t="shared" si="33"/>
        <v>7.4162328000000333E-3</v>
      </c>
      <c r="F565" s="66">
        <f>E565+$B$2*$B$2/delta*Intermediates!J565-$B$2/delta*Intermediates!F565</f>
        <v>9.4164323760758908E-2</v>
      </c>
      <c r="G565" s="46">
        <f>E565+$B$2*$B$2/delta*Intermediates!J565-$B$2/delta*Intermediates!G565</f>
        <v>-3.4858867915268599E-2</v>
      </c>
      <c r="H565" s="60">
        <f>VLOOKUP((A565+1)&amp;"_"&amp;B565,scenarios!A:F,4,0)/100</f>
        <v>9.4163999999999998E-2</v>
      </c>
      <c r="I565" s="55">
        <f>VLOOKUP((A565+TT_Scen/2+1)&amp;"_"&amp;B565,scenarios!A:F,4,0)/100</f>
        <v>-3.4859000000000001E-2</v>
      </c>
      <c r="J565" s="37">
        <f t="shared" si="34"/>
        <v>4.5584549031307819E-7</v>
      </c>
      <c r="K565" s="8"/>
      <c r="L565" s="72">
        <f>LN(VLOOKUP((B565+12*$B$1)/12,YC!A:E,5,0)/VLOOKUP(B565/12,YC!A:E,5,0))</f>
        <v>-1.4832465688546547E-2</v>
      </c>
      <c r="M565" s="66">
        <f>EXP(-((1-EXP(-alpha*$B$1))/alpha*Intermediates!F565-(1-EXP(-alpha*$B$1))/alpha*(1-EXP(-alpha*$B$1))/alpha*Intermediates!J565+L565)/$B$1)-1</f>
        <v>9.6366519860808797E-2</v>
      </c>
      <c r="N565" s="46">
        <f>EXP(-((1-EXP(-alpha*$B$1))/alpha*Intermediates!G565-(1-EXP(-alpha*$B$1))/alpha*(1-EXP(-alpha*$B$1))/alpha*Intermediates!J565+L565)/$B$1)-1</f>
        <v>-3.1689431502099907E-2</v>
      </c>
      <c r="O565" s="60">
        <f>VLOOKUP((A565+1)&amp;"_"&amp;B565,scenarios!A:Q,8,0)/100</f>
        <v>0</v>
      </c>
      <c r="P565" s="55">
        <f>VLOOKUP((A565+TT_Scen/2+1)&amp;"_"&amp;B565,scenarios!A:Q,8,0)/100</f>
        <v>0</v>
      </c>
      <c r="Q565" s="37">
        <f t="shared" si="35"/>
        <v>0.1280559513629087</v>
      </c>
    </row>
    <row r="566" spans="1:17" x14ac:dyDescent="0.25">
      <c r="A566" s="21">
        <f t="shared" si="32"/>
        <v>4</v>
      </c>
      <c r="B566" s="22">
        <v>557</v>
      </c>
      <c r="D566" s="66">
        <f>YC!F559</f>
        <v>0.3495705174</v>
      </c>
      <c r="E566" s="34">
        <f t="shared" si="33"/>
        <v>7.4162328000000333E-3</v>
      </c>
      <c r="F566" s="66">
        <f>E566+$B$2*$B$2/delta*Intermediates!J566-$B$2/delta*Intermediates!F566</f>
        <v>9.1755492949278539E-2</v>
      </c>
      <c r="G566" s="46">
        <f>E566+$B$2*$B$2/delta*Intermediates!J566-$B$2/delta*Intermediates!G566</f>
        <v>-3.2395121940517531E-2</v>
      </c>
      <c r="H566" s="60">
        <f>VLOOKUP((A566+1)&amp;"_"&amp;B566,scenarios!A:F,4,0)/100</f>
        <v>9.1754999999999989E-2</v>
      </c>
      <c r="I566" s="55">
        <f>VLOOKUP((A566+TT_Scen/2+1)&amp;"_"&amp;B566,scenarios!A:F,4,0)/100</f>
        <v>-3.2395E-2</v>
      </c>
      <c r="J566" s="37">
        <f t="shared" si="34"/>
        <v>6.1488979608004257E-7</v>
      </c>
      <c r="K566" s="8"/>
      <c r="L566" s="72">
        <f>LN(VLOOKUP((B566+12*$B$1)/12,YC!A:E,5,0)/VLOOKUP(B566/12,YC!A:E,5,0))</f>
        <v>-1.4832465783868513E-2</v>
      </c>
      <c r="M566" s="66">
        <f>EXP(-((1-EXP(-alpha*$B$1))/alpha*Intermediates!F566-(1-EXP(-alpha*$B$1))/alpha*(1-EXP(-alpha*$B$1))/alpha*Intermediates!J566+L566)/$B$1)-1</f>
        <v>9.3827345364103865E-2</v>
      </c>
      <c r="N566" s="46">
        <f>EXP(-((1-EXP(-alpha*$B$1))/alpha*Intermediates!G566-(1-EXP(-alpha*$B$1))/alpha*(1-EXP(-alpha*$B$1))/alpha*Intermediates!J566+L566)/$B$1)-1</f>
        <v>-2.9389968558633961E-2</v>
      </c>
      <c r="O566" s="60">
        <f>VLOOKUP((A566+1)&amp;"_"&amp;B566,scenarios!A:Q,8,0)/100</f>
        <v>0</v>
      </c>
      <c r="P566" s="55">
        <f>VLOOKUP((A566+TT_Scen/2+1)&amp;"_"&amp;B566,scenarios!A:Q,8,0)/100</f>
        <v>0</v>
      </c>
      <c r="Q566" s="37">
        <f t="shared" si="35"/>
        <v>0.12321731392273783</v>
      </c>
    </row>
    <row r="567" spans="1:17" x14ac:dyDescent="0.25">
      <c r="A567" s="21">
        <f t="shared" si="32"/>
        <v>4</v>
      </c>
      <c r="B567" s="22">
        <v>558</v>
      </c>
      <c r="D567" s="66">
        <f>YC!F560</f>
        <v>0.35018853680000001</v>
      </c>
      <c r="E567" s="34">
        <f t="shared" si="33"/>
        <v>7.4162328000000333E-3</v>
      </c>
      <c r="F567" s="66">
        <f>E567+$B$2*$B$2/delta*Intermediates!J567-$B$2/delta*Intermediates!F567</f>
        <v>8.9225905063464159E-2</v>
      </c>
      <c r="G567" s="46">
        <f>E567+$B$2*$B$2/delta*Intermediates!J567-$B$2/delta*Intermediates!G567</f>
        <v>-2.9810767922658125E-2</v>
      </c>
      <c r="H567" s="60">
        <f>VLOOKUP((A567+1)&amp;"_"&amp;B567,scenarios!A:F,4,0)/100</f>
        <v>8.9225999999999986E-2</v>
      </c>
      <c r="I567" s="55">
        <f>VLOOKUP((A567+TT_Scen/2+1)&amp;"_"&amp;B567,scenarios!A:F,4,0)/100</f>
        <v>-2.9811000000000001E-2</v>
      </c>
      <c r="J567" s="37">
        <f t="shared" si="34"/>
        <v>3.2701387770242563E-7</v>
      </c>
      <c r="K567" s="8"/>
      <c r="L567" s="72">
        <f>LN(VLOOKUP((B567+12*$B$1)/12,YC!A:E,5,0)/VLOOKUP(B567/12,YC!A:E,5,0))</f>
        <v>-1.4832465787929999E-2</v>
      </c>
      <c r="M567" s="66">
        <f>EXP(-((1-EXP(-alpha*$B$1))/alpha*Intermediates!F567-(1-EXP(-alpha*$B$1))/alpha*(1-EXP(-alpha*$B$1))/alpha*Intermediates!J567+L567)/$B$1)-1</f>
        <v>9.1167198373039549E-2</v>
      </c>
      <c r="N567" s="46">
        <f>EXP(-((1-EXP(-alpha*$B$1))/alpha*Intermediates!G567-(1-EXP(-alpha*$B$1))/alpha*(1-EXP(-alpha*$B$1))/alpha*Intermediates!J567+L567)/$B$1)-1</f>
        <v>-2.6972081225408506E-2</v>
      </c>
      <c r="O567" s="60">
        <f>VLOOKUP((A567+1)&amp;"_"&amp;B567,scenarios!A:Q,8,0)/100</f>
        <v>0</v>
      </c>
      <c r="P567" s="55">
        <f>VLOOKUP((A567+TT_Scen/2+1)&amp;"_"&amp;B567,scenarios!A:Q,8,0)/100</f>
        <v>0</v>
      </c>
      <c r="Q567" s="37">
        <f t="shared" si="35"/>
        <v>0.11813927959844805</v>
      </c>
    </row>
    <row r="568" spans="1:17" x14ac:dyDescent="0.25">
      <c r="A568" s="21">
        <f t="shared" si="32"/>
        <v>4</v>
      </c>
      <c r="B568" s="22">
        <v>559</v>
      </c>
      <c r="D568" s="66">
        <f>YC!F561</f>
        <v>0.35080655620000001</v>
      </c>
      <c r="E568" s="34">
        <f t="shared" si="33"/>
        <v>7.4162328000000333E-3</v>
      </c>
      <c r="F568" s="66">
        <f>E568+$B$2*$B$2/delta*Intermediates!J568-$B$2/delta*Intermediates!F568</f>
        <v>8.6551847605708832E-2</v>
      </c>
      <c r="G568" s="46">
        <f>E568+$B$2*$B$2/delta*Intermediates!J568-$B$2/delta*Intermediates!G568</f>
        <v>-2.708209309215593E-2</v>
      </c>
      <c r="H568" s="60">
        <f>VLOOKUP((A568+1)&amp;"_"&amp;B568,scenarios!A:F,4,0)/100</f>
        <v>8.6552000000000004E-2</v>
      </c>
      <c r="I568" s="55">
        <f>VLOOKUP((A568+TT_Scen/2+1)&amp;"_"&amp;B568,scenarios!A:F,4,0)/100</f>
        <v>-2.7082000000000002E-2</v>
      </c>
      <c r="J568" s="37">
        <f t="shared" si="34"/>
        <v>2.4548644710076228E-7</v>
      </c>
      <c r="K568" s="8"/>
      <c r="L568" s="72">
        <f>LN(VLOOKUP((B568+12*$B$1)/12,YC!A:E,5,0)/VLOOKUP(B568/12,YC!A:E,5,0))</f>
        <v>-1.4832465702683432E-2</v>
      </c>
      <c r="M568" s="66">
        <f>EXP(-((1-EXP(-alpha*$B$1))/alpha*Intermediates!F568-(1-EXP(-alpha*$B$1))/alpha*(1-EXP(-alpha*$B$1))/alpha*Intermediates!J568+L568)/$B$1)-1</f>
        <v>8.8362146678816034E-2</v>
      </c>
      <c r="N568" s="46">
        <f>EXP(-((1-EXP(-alpha*$B$1))/alpha*Intermediates!G568-(1-EXP(-alpha*$B$1))/alpha*(1-EXP(-alpha*$B$1))/alpha*Intermediates!J568+L568)/$B$1)-1</f>
        <v>-2.4412642777759563E-2</v>
      </c>
      <c r="O568" s="60">
        <f>VLOOKUP((A568+1)&amp;"_"&amp;B568,scenarios!A:Q,8,0)/100</f>
        <v>0</v>
      </c>
      <c r="P568" s="55">
        <f>VLOOKUP((A568+TT_Scen/2+1)&amp;"_"&amp;B568,scenarios!A:Q,8,0)/100</f>
        <v>0</v>
      </c>
      <c r="Q568" s="37">
        <f t="shared" si="35"/>
        <v>0.1127747894565756</v>
      </c>
    </row>
    <row r="569" spans="1:17" x14ac:dyDescent="0.25">
      <c r="A569" s="21">
        <f t="shared" si="32"/>
        <v>4</v>
      </c>
      <c r="B569" s="22">
        <v>560</v>
      </c>
      <c r="D569" s="66">
        <f>YC!F562</f>
        <v>0.35142457560000001</v>
      </c>
      <c r="E569" s="34">
        <f t="shared" si="33"/>
        <v>7.4162328000000333E-3</v>
      </c>
      <c r="F569" s="66">
        <f>E569+$B$2*$B$2/delta*Intermediates!J569-$B$2/delta*Intermediates!F569</f>
        <v>8.826581202702341E-2</v>
      </c>
      <c r="G569" s="46">
        <f>E569+$B$2*$B$2/delta*Intermediates!J569-$B$2/delta*Intermediates!G569</f>
        <v>-2.8741588627510799E-2</v>
      </c>
      <c r="H569" s="60">
        <f>VLOOKUP((A569+1)&amp;"_"&amp;B569,scenarios!A:F,4,0)/100</f>
        <v>8.8265999999999997E-2</v>
      </c>
      <c r="I569" s="55">
        <f>VLOOKUP((A569+TT_Scen/2+1)&amp;"_"&amp;B569,scenarios!A:F,4,0)/100</f>
        <v>-2.8742E-2</v>
      </c>
      <c r="J569" s="37">
        <f t="shared" si="34"/>
        <v>5.9934546578835346E-7</v>
      </c>
      <c r="K569" s="8"/>
      <c r="L569" s="72">
        <f>LN(VLOOKUP((B569+12*$B$1)/12,YC!A:E,5,0)/VLOOKUP(B569/12,YC!A:E,5,0))</f>
        <v>-1.4832465818552158E-2</v>
      </c>
      <c r="M569" s="66">
        <f>EXP(-((1-EXP(-alpha*$B$1))/alpha*Intermediates!F569-(1-EXP(-alpha*$B$1))/alpha*(1-EXP(-alpha*$B$1))/alpha*Intermediates!J569+L569)/$B$1)-1</f>
        <v>9.0159559212109386E-2</v>
      </c>
      <c r="N569" s="46">
        <f>EXP(-((1-EXP(-alpha*$B$1))/alpha*Intermediates!G569-(1-EXP(-alpha*$B$1))/alpha*(1-EXP(-alpha*$B$1))/alpha*Intermediates!J569+L569)/$B$1)-1</f>
        <v>-2.5969737535205706E-2</v>
      </c>
      <c r="O569" s="60">
        <f>VLOOKUP((A569+1)&amp;"_"&amp;B569,scenarios!A:Q,8,0)/100</f>
        <v>0</v>
      </c>
      <c r="P569" s="55">
        <f>VLOOKUP((A569+TT_Scen/2+1)&amp;"_"&amp;B569,scenarios!A:Q,8,0)/100</f>
        <v>0</v>
      </c>
      <c r="Q569" s="37">
        <f t="shared" si="35"/>
        <v>0.11612929674731509</v>
      </c>
    </row>
    <row r="570" spans="1:17" x14ac:dyDescent="0.25">
      <c r="A570" s="21">
        <f t="shared" si="32"/>
        <v>4</v>
      </c>
      <c r="B570" s="22">
        <v>561</v>
      </c>
      <c r="D570" s="66">
        <f>YC!F563</f>
        <v>0.35204259500000001</v>
      </c>
      <c r="E570" s="34">
        <f t="shared" si="33"/>
        <v>7.4162328000000333E-3</v>
      </c>
      <c r="F570" s="66">
        <f>E570+$B$2*$B$2/delta*Intermediates!J570-$B$2/delta*Intermediates!F570</f>
        <v>8.8845696223920911E-2</v>
      </c>
      <c r="G570" s="46">
        <f>E570+$B$2*$B$2/delta*Intermediates!J570-$B$2/delta*Intermediates!G570</f>
        <v>-2.9267152152153017E-2</v>
      </c>
      <c r="H570" s="60">
        <f>VLOOKUP((A570+1)&amp;"_"&amp;B570,scenarios!A:F,4,0)/100</f>
        <v>8.8846000000000008E-2</v>
      </c>
      <c r="I570" s="55">
        <f>VLOOKUP((A570+TT_Scen/2+1)&amp;"_"&amp;B570,scenarios!A:F,4,0)/100</f>
        <v>-2.9266999999999998E-2</v>
      </c>
      <c r="J570" s="37">
        <f t="shared" si="34"/>
        <v>4.559282321160707E-7</v>
      </c>
      <c r="K570" s="8"/>
      <c r="L570" s="72">
        <f>LN(VLOOKUP((B570+12*$B$1)/12,YC!A:E,5,0)/VLOOKUP(B570/12,YC!A:E,5,0))</f>
        <v>-1.4832465709318558E-2</v>
      </c>
      <c r="M570" s="66">
        <f>EXP(-((1-EXP(-alpha*$B$1))/alpha*Intermediates!F570-(1-EXP(-alpha*$B$1))/alpha*(1-EXP(-alpha*$B$1))/alpha*Intermediates!J570+L570)/$B$1)-1</f>
        <v>9.0768474285127798E-2</v>
      </c>
      <c r="N570" s="46">
        <f>EXP(-((1-EXP(-alpha*$B$1))/alpha*Intermediates!G570-(1-EXP(-alpha*$B$1))/alpha*(1-EXP(-alpha*$B$1))/alpha*Intermediates!J570+L570)/$B$1)-1</f>
        <v>-2.6462235985270088E-2</v>
      </c>
      <c r="O570" s="60">
        <f>VLOOKUP((A570+1)&amp;"_"&amp;B570,scenarios!A:Q,8,0)/100</f>
        <v>0</v>
      </c>
      <c r="P570" s="55">
        <f>VLOOKUP((A570+TT_Scen/2+1)&amp;"_"&amp;B570,scenarios!A:Q,8,0)/100</f>
        <v>0</v>
      </c>
      <c r="Q570" s="37">
        <f t="shared" si="35"/>
        <v>0.11723071027039789</v>
      </c>
    </row>
    <row r="571" spans="1:17" x14ac:dyDescent="0.25">
      <c r="A571" s="21">
        <f t="shared" si="32"/>
        <v>4</v>
      </c>
      <c r="B571" s="22">
        <v>562</v>
      </c>
      <c r="D571" s="66">
        <f>YC!F564</f>
        <v>0.35266061440000002</v>
      </c>
      <c r="E571" s="34">
        <f t="shared" si="33"/>
        <v>7.4162328000000333E-3</v>
      </c>
      <c r="F571" s="66">
        <f>E571+$B$2*$B$2/delta*Intermediates!J571-$B$2/delta*Intermediates!F571</f>
        <v>9.1137638424339723E-2</v>
      </c>
      <c r="G571" s="46">
        <f>E571+$B$2*$B$2/delta*Intermediates!J571-$B$2/delta*Intermediates!G571</f>
        <v>-3.1504921620378254E-2</v>
      </c>
      <c r="H571" s="60">
        <f>VLOOKUP((A571+1)&amp;"_"&amp;B571,scenarios!A:F,4,0)/100</f>
        <v>9.1137999999999997E-2</v>
      </c>
      <c r="I571" s="55">
        <f>VLOOKUP((A571+TT_Scen/2+1)&amp;"_"&amp;B571,scenarios!A:F,4,0)/100</f>
        <v>-3.1504999999999998E-2</v>
      </c>
      <c r="J571" s="37">
        <f t="shared" si="34"/>
        <v>4.3995528201806744E-7</v>
      </c>
      <c r="K571" s="8"/>
      <c r="L571" s="72">
        <f>LN(VLOOKUP((B571+12*$B$1)/12,YC!A:E,5,0)/VLOOKUP(B571/12,YC!A:E,5,0))</f>
        <v>-1.4832465665513023E-2</v>
      </c>
      <c r="M571" s="66">
        <f>EXP(-((1-EXP(-alpha*$B$1))/alpha*Intermediates!F571-(1-EXP(-alpha*$B$1))/alpha*(1-EXP(-alpha*$B$1))/alpha*Intermediates!J571+L571)/$B$1)-1</f>
        <v>9.3177921539404629E-2</v>
      </c>
      <c r="N571" s="46">
        <f>EXP(-((1-EXP(-alpha*$B$1))/alpha*Intermediates!G571-(1-EXP(-alpha*$B$1))/alpha*(1-EXP(-alpha*$B$1))/alpha*Intermediates!J571+L571)/$B$1)-1</f>
        <v>-2.8556989844265801E-2</v>
      </c>
      <c r="O571" s="60">
        <f>VLOOKUP((A571+1)&amp;"_"&amp;B571,scenarios!A:Q,8,0)/100</f>
        <v>0</v>
      </c>
      <c r="P571" s="55">
        <f>VLOOKUP((A571+TT_Scen/2+1)&amp;"_"&amp;B571,scenarios!A:Q,8,0)/100</f>
        <v>0</v>
      </c>
      <c r="Q571" s="37">
        <f t="shared" si="35"/>
        <v>0.12173491138367043</v>
      </c>
    </row>
    <row r="572" spans="1:17" x14ac:dyDescent="0.25">
      <c r="A572" s="21">
        <f t="shared" si="32"/>
        <v>4</v>
      </c>
      <c r="B572" s="22">
        <v>563</v>
      </c>
      <c r="D572" s="66">
        <f>YC!F565</f>
        <v>0.35327863380000002</v>
      </c>
      <c r="E572" s="34">
        <f t="shared" si="33"/>
        <v>7.4162339999994664E-3</v>
      </c>
      <c r="F572" s="66">
        <f>E572+$B$2*$B$2/delta*Intermediates!J572-$B$2/delta*Intermediates!F572</f>
        <v>9.3417039314378281E-2</v>
      </c>
      <c r="G572" s="46">
        <f>E572+$B$2*$B$2/delta*Intermediates!J572-$B$2/delta*Intermediates!G572</f>
        <v>-3.373029504409493E-2</v>
      </c>
      <c r="H572" s="60">
        <f>VLOOKUP((A572+1)&amp;"_"&amp;B572,scenarios!A:F,4,0)/100</f>
        <v>9.3417E-2</v>
      </c>
      <c r="I572" s="55">
        <f>VLOOKUP((A572+TT_Scen/2+1)&amp;"_"&amp;B572,scenarios!A:F,4,0)/100</f>
        <v>-3.3730000000000003E-2</v>
      </c>
      <c r="J572" s="37">
        <f t="shared" si="34"/>
        <v>3.343584732071192E-7</v>
      </c>
      <c r="K572" s="8"/>
      <c r="L572" s="72">
        <f>LN(VLOOKUP((B572+12*$B$1)/12,YC!A:E,5,0)/VLOOKUP(B572/12,YC!A:E,5,0))</f>
        <v>-1.4832465833884929E-2</v>
      </c>
      <c r="M572" s="66">
        <f>EXP(-((1-EXP(-alpha*$B$1))/alpha*Intermediates!F572-(1-EXP(-alpha*$B$1))/alpha*(1-EXP(-alpha*$B$1))/alpha*Intermediates!J572+L572)/$B$1)-1</f>
        <v>9.557946184146604E-2</v>
      </c>
      <c r="N572" s="46">
        <f>EXP(-((1-EXP(-alpha*$B$1))/alpha*Intermediates!G572-(1-EXP(-alpha*$B$1))/alpha*(1-EXP(-alpha*$B$1))/alpha*Intermediates!J572+L572)/$B$1)-1</f>
        <v>-3.0635671191220459E-2</v>
      </c>
      <c r="O572" s="60">
        <f>VLOOKUP((A572+1)&amp;"_"&amp;B572,scenarios!A:Q,8,0)/100</f>
        <v>0</v>
      </c>
      <c r="P572" s="55">
        <f>VLOOKUP((A572+TT_Scen/2+1)&amp;"_"&amp;B572,scenarios!A:Q,8,0)/100</f>
        <v>0</v>
      </c>
      <c r="Q572" s="37">
        <f t="shared" si="35"/>
        <v>0.1262151330326865</v>
      </c>
    </row>
    <row r="573" spans="1:17" x14ac:dyDescent="0.25">
      <c r="A573" s="21">
        <f t="shared" si="32"/>
        <v>4</v>
      </c>
      <c r="B573" s="22">
        <v>564</v>
      </c>
      <c r="D573" s="66">
        <f>YC!F566</f>
        <v>0.35389665329999997</v>
      </c>
      <c r="E573" s="34">
        <f t="shared" si="33"/>
        <v>7.4162328000000333E-3</v>
      </c>
      <c r="F573" s="66">
        <f>E573+$B$2*$B$2/delta*Intermediates!J573-$B$2/delta*Intermediates!F573</f>
        <v>9.0801236338049207E-2</v>
      </c>
      <c r="G573" s="46">
        <f>E573+$B$2*$B$2/delta*Intermediates!J573-$B$2/delta*Intermediates!G573</f>
        <v>-3.1060616792584296E-2</v>
      </c>
      <c r="H573" s="60">
        <f>VLOOKUP((A573+1)&amp;"_"&amp;B573,scenarios!A:F,4,0)/100</f>
        <v>9.0800999999999993E-2</v>
      </c>
      <c r="I573" s="55">
        <f>VLOOKUP((A573+TT_Scen/2+1)&amp;"_"&amp;B573,scenarios!A:F,4,0)/100</f>
        <v>-3.1061000000000002E-2</v>
      </c>
      <c r="J573" s="37">
        <f t="shared" si="34"/>
        <v>6.1954546492007379E-7</v>
      </c>
      <c r="K573" s="8"/>
      <c r="L573" s="72">
        <f>LN(VLOOKUP((B573+12*$B$1)/12,YC!A:E,5,0)/VLOOKUP(B573/12,YC!A:E,5,0))</f>
        <v>-1.4832465787445129E-2</v>
      </c>
      <c r="M573" s="66">
        <f>EXP(-((1-EXP(-alpha*$B$1))/alpha*Intermediates!F573-(1-EXP(-alpha*$B$1))/alpha*(1-EXP(-alpha*$B$1))/alpha*Intermediates!J573+L573)/$B$1)-1</f>
        <v>9.2824344817780347E-2</v>
      </c>
      <c r="N573" s="46">
        <f>EXP(-((1-EXP(-alpha*$B$1))/alpha*Intermediates!G573-(1-EXP(-alpha*$B$1))/alpha*(1-EXP(-alpha*$B$1))/alpha*Intermediates!J573+L573)/$B$1)-1</f>
        <v>-2.8141070232061582E-2</v>
      </c>
      <c r="O573" s="60">
        <f>VLOOKUP((A573+1)&amp;"_"&amp;B573,scenarios!A:Q,8,0)/100</f>
        <v>0</v>
      </c>
      <c r="P573" s="55">
        <f>VLOOKUP((A573+TT_Scen/2+1)&amp;"_"&amp;B573,scenarios!A:Q,8,0)/100</f>
        <v>0</v>
      </c>
      <c r="Q573" s="37">
        <f t="shared" si="35"/>
        <v>0.12096541504984193</v>
      </c>
    </row>
    <row r="574" spans="1:17" x14ac:dyDescent="0.25">
      <c r="A574" s="21">
        <f t="shared" si="32"/>
        <v>4</v>
      </c>
      <c r="B574" s="22">
        <v>565</v>
      </c>
      <c r="D574" s="66">
        <f>YC!F567</f>
        <v>0.35451467269999998</v>
      </c>
      <c r="E574" s="34">
        <f t="shared" si="33"/>
        <v>7.4162328000000333E-3</v>
      </c>
      <c r="F574" s="66">
        <f>E574+$B$2*$B$2/delta*Intermediates!J574-$B$2/delta*Intermediates!F574</f>
        <v>9.4103125604228607E-2</v>
      </c>
      <c r="G574" s="46">
        <f>E574+$B$2*$B$2/delta*Intermediates!J574-$B$2/delta*Intermediates!G574</f>
        <v>-3.4308775499472491E-2</v>
      </c>
      <c r="H574" s="60">
        <f>VLOOKUP((A574+1)&amp;"_"&amp;B574,scenarios!A:F,4,0)/100</f>
        <v>9.4102999999999992E-2</v>
      </c>
      <c r="I574" s="55">
        <f>VLOOKUP((A574+TT_Scen/2+1)&amp;"_"&amp;B574,scenarios!A:F,4,0)/100</f>
        <v>-3.4308999999999999E-2</v>
      </c>
      <c r="J574" s="37">
        <f t="shared" si="34"/>
        <v>3.5010475612357039E-7</v>
      </c>
      <c r="K574" s="8"/>
      <c r="L574" s="72">
        <f>LN(VLOOKUP((B574+12*$B$1)/12,YC!A:E,5,0)/VLOOKUP(B574/12,YC!A:E,5,0))</f>
        <v>-1.4832465672604283E-2</v>
      </c>
      <c r="M574" s="66">
        <f>EXP(-((1-EXP(-alpha*$B$1))/alpha*Intermediates!F574-(1-EXP(-alpha*$B$1))/alpha*(1-EXP(-alpha*$B$1))/alpha*Intermediates!J574+L574)/$B$1)-1</f>
        <v>9.6303664146801138E-2</v>
      </c>
      <c r="N574" s="46">
        <f>EXP(-((1-EXP(-alpha*$B$1))/alpha*Intermediates!G574-(1-EXP(-alpha*$B$1))/alpha*(1-EXP(-alpha*$B$1))/alpha*Intermediates!J574+L574)/$B$1)-1</f>
        <v>-3.1175000701196498E-2</v>
      </c>
      <c r="O574" s="60">
        <f>VLOOKUP((A574+1)&amp;"_"&amp;B574,scenarios!A:Q,8,0)/100</f>
        <v>0</v>
      </c>
      <c r="P574" s="55">
        <f>VLOOKUP((A574+TT_Scen/2+1)&amp;"_"&amp;B574,scenarios!A:Q,8,0)/100</f>
        <v>0</v>
      </c>
      <c r="Q574" s="37">
        <f t="shared" si="35"/>
        <v>0.12747866484799764</v>
      </c>
    </row>
    <row r="575" spans="1:17" x14ac:dyDescent="0.25">
      <c r="A575" s="21">
        <f t="shared" si="32"/>
        <v>4</v>
      </c>
      <c r="B575" s="22">
        <v>566</v>
      </c>
      <c r="D575" s="66">
        <f>YC!F568</f>
        <v>0.35513269209999998</v>
      </c>
      <c r="E575" s="34">
        <f t="shared" si="33"/>
        <v>7.4162328000000333E-3</v>
      </c>
      <c r="F575" s="66">
        <f>E575+$B$2*$B$2/delta*Intermediates!J575-$B$2/delta*Intermediates!F575</f>
        <v>9.3005511555929565E-2</v>
      </c>
      <c r="G575" s="46">
        <f>E575+$B$2*$B$2/delta*Intermediates!J575-$B$2/delta*Intermediates!G575</f>
        <v>-3.3157577732003896E-2</v>
      </c>
      <c r="H575" s="60">
        <f>VLOOKUP((A575+1)&amp;"_"&amp;B575,scenarios!A:F,4,0)/100</f>
        <v>9.3005999999999991E-2</v>
      </c>
      <c r="I575" s="55">
        <f>VLOOKUP((A575+TT_Scen/2+1)&amp;"_"&amp;B575,scenarios!A:F,4,0)/100</f>
        <v>-3.3158E-2</v>
      </c>
      <c r="J575" s="37">
        <f t="shared" si="34"/>
        <v>9.1071206653053904E-7</v>
      </c>
      <c r="K575" s="8"/>
      <c r="L575" s="72">
        <f>LN(VLOOKUP((B575+12*$B$1)/12,YC!A:E,5,0)/VLOOKUP(B575/12,YC!A:E,5,0))</f>
        <v>-1.4832465636135765E-2</v>
      </c>
      <c r="M575" s="66">
        <f>EXP(-((1-EXP(-alpha*$B$1))/alpha*Intermediates!F575-(1-EXP(-alpha*$B$1))/alpha*(1-EXP(-alpha*$B$1))/alpha*Intermediates!J575+L575)/$B$1)-1</f>
        <v>9.5146089463955308E-2</v>
      </c>
      <c r="N575" s="46">
        <f>EXP(-((1-EXP(-alpha*$B$1))/alpha*Intermediates!G575-(1-EXP(-alpha*$B$1))/alpha*(1-EXP(-alpha*$B$1))/alpha*Intermediates!J575+L575)/$B$1)-1</f>
        <v>-3.0100590467477817E-2</v>
      </c>
      <c r="O575" s="60">
        <f>VLOOKUP((A575+1)&amp;"_"&amp;B575,scenarios!A:Q,8,0)/100</f>
        <v>0</v>
      </c>
      <c r="P575" s="55">
        <f>VLOOKUP((A575+TT_Scen/2+1)&amp;"_"&amp;B575,scenarios!A:Q,8,0)/100</f>
        <v>0</v>
      </c>
      <c r="Q575" s="37">
        <f t="shared" si="35"/>
        <v>0.12524667993143312</v>
      </c>
    </row>
    <row r="576" spans="1:17" x14ac:dyDescent="0.25">
      <c r="A576" s="21">
        <f t="shared" si="32"/>
        <v>4</v>
      </c>
      <c r="B576" s="22">
        <v>567</v>
      </c>
      <c r="D576" s="66">
        <f>YC!F569</f>
        <v>0.35575071149999998</v>
      </c>
      <c r="E576" s="34">
        <f t="shared" si="33"/>
        <v>7.4162328000000333E-3</v>
      </c>
      <c r="F576" s="66">
        <f>E576+$B$2*$B$2/delta*Intermediates!J576-$B$2/delta*Intermediates!F576</f>
        <v>9.7199652861796576E-2</v>
      </c>
      <c r="G576" s="46">
        <f>E576+$B$2*$B$2/delta*Intermediates!J576-$B$2/delta*Intermediates!G576</f>
        <v>-3.7298281882552582E-2</v>
      </c>
      <c r="H576" s="60">
        <f>VLOOKUP((A576+1)&amp;"_"&amp;B576,scenarios!A:F,4,0)/100</f>
        <v>9.7200000000000009E-2</v>
      </c>
      <c r="I576" s="55">
        <f>VLOOKUP((A576+TT_Scen/2+1)&amp;"_"&amp;B576,scenarios!A:F,4,0)/100</f>
        <v>-3.7297999999999998E-2</v>
      </c>
      <c r="J576" s="37">
        <f t="shared" si="34"/>
        <v>6.290207560169514E-7</v>
      </c>
      <c r="K576" s="8"/>
      <c r="L576" s="72">
        <f>LN(VLOOKUP((B576+12*$B$1)/12,YC!A:E,5,0)/VLOOKUP(B576/12,YC!A:E,5,0))</f>
        <v>-1.483246568245015E-2</v>
      </c>
      <c r="M576" s="66">
        <f>EXP(-((1-EXP(-alpha*$B$1))/alpha*Intermediates!F576-(1-EXP(-alpha*$B$1))/alpha*(1-EXP(-alpha*$B$1))/alpha*Intermediates!J576+L576)/$B$1)-1</f>
        <v>9.9576846788689499E-2</v>
      </c>
      <c r="N576" s="46">
        <f>EXP(-((1-EXP(-alpha*$B$1))/alpha*Intermediates!G576-(1-EXP(-alpha*$B$1))/alpha*(1-EXP(-alpha*$B$1))/alpha*Intermediates!J576+L576)/$B$1)-1</f>
        <v>-3.3958792252899439E-2</v>
      </c>
      <c r="O576" s="60">
        <f>VLOOKUP((A576+1)&amp;"_"&amp;B576,scenarios!A:Q,8,0)/100</f>
        <v>0</v>
      </c>
      <c r="P576" s="55">
        <f>VLOOKUP((A576+TT_Scen/2+1)&amp;"_"&amp;B576,scenarios!A:Q,8,0)/100</f>
        <v>0</v>
      </c>
      <c r="Q576" s="37">
        <f t="shared" si="35"/>
        <v>0.13353563904158894</v>
      </c>
    </row>
    <row r="577" spans="1:17" x14ac:dyDescent="0.25">
      <c r="A577" s="21">
        <f t="shared" si="32"/>
        <v>4</v>
      </c>
      <c r="B577" s="22">
        <v>568</v>
      </c>
      <c r="D577" s="66">
        <f>YC!F570</f>
        <v>0.35636873089999999</v>
      </c>
      <c r="E577" s="34">
        <f t="shared" si="33"/>
        <v>7.4162328000000333E-3</v>
      </c>
      <c r="F577" s="66">
        <f>E577+$B$2*$B$2/delta*Intermediates!J577-$B$2/delta*Intermediates!F577</f>
        <v>9.3146115178628239E-2</v>
      </c>
      <c r="G577" s="46">
        <f>E577+$B$2*$B$2/delta*Intermediates!J577-$B$2/delta*Intermediates!G577</f>
        <v>-3.3191453331154828E-2</v>
      </c>
      <c r="H577" s="60">
        <f>VLOOKUP((A577+1)&amp;"_"&amp;B577,scenarios!A:F,4,0)/100</f>
        <v>9.3146000000000007E-2</v>
      </c>
      <c r="I577" s="55">
        <f>VLOOKUP((A577+TT_Scen/2+1)&amp;"_"&amp;B577,scenarios!A:F,4,0)/100</f>
        <v>-3.3190999999999998E-2</v>
      </c>
      <c r="J577" s="37">
        <f t="shared" si="34"/>
        <v>5.6850978306238753E-7</v>
      </c>
      <c r="K577" s="8"/>
      <c r="L577" s="72">
        <f>LN(VLOOKUP((B577+12*$B$1)/12,YC!A:E,5,0)/VLOOKUP(B577/12,YC!A:E,5,0))</f>
        <v>-1.4832465815969052E-2</v>
      </c>
      <c r="M577" s="66">
        <f>EXP(-((1-EXP(-alpha*$B$1))/alpha*Intermediates!F577-(1-EXP(-alpha*$B$1))/alpha*(1-EXP(-alpha*$B$1))/alpha*Intermediates!J577+L577)/$B$1)-1</f>
        <v>9.5294697778285586E-2</v>
      </c>
      <c r="N577" s="46">
        <f>EXP(-((1-EXP(-alpha*$B$1))/alpha*Intermediates!G577-(1-EXP(-alpha*$B$1))/alpha*(1-EXP(-alpha*$B$1))/alpha*Intermediates!J577+L577)/$B$1)-1</f>
        <v>-3.0131892574775887E-2</v>
      </c>
      <c r="O577" s="60">
        <f>VLOOKUP((A577+1)&amp;"_"&amp;B577,scenarios!A:Q,8,0)/100</f>
        <v>0</v>
      </c>
      <c r="P577" s="55">
        <f>VLOOKUP((A577+TT_Scen/2+1)&amp;"_"&amp;B577,scenarios!A:Q,8,0)/100</f>
        <v>0</v>
      </c>
      <c r="Q577" s="37">
        <f t="shared" si="35"/>
        <v>0.12542659035306147</v>
      </c>
    </row>
    <row r="578" spans="1:17" x14ac:dyDescent="0.25">
      <c r="A578" s="21">
        <f t="shared" si="32"/>
        <v>4</v>
      </c>
      <c r="B578" s="22">
        <v>569</v>
      </c>
      <c r="D578" s="66">
        <f>YC!F571</f>
        <v>0.35698675029999999</v>
      </c>
      <c r="E578" s="34">
        <f t="shared" si="33"/>
        <v>7.4162328000000333E-3</v>
      </c>
      <c r="F578" s="66">
        <f>E578+$B$2*$B$2/delta*Intermediates!J578-$B$2/delta*Intermediates!F578</f>
        <v>8.7914742143420405E-2</v>
      </c>
      <c r="G578" s="46">
        <f>E578+$B$2*$B$2/delta*Intermediates!J578-$B$2/delta*Intermediates!G578</f>
        <v>-2.7906935437563521E-2</v>
      </c>
      <c r="H578" s="60">
        <f>VLOOKUP((A578+1)&amp;"_"&amp;B578,scenarios!A:F,4,0)/100</f>
        <v>8.7914999999999993E-2</v>
      </c>
      <c r="I578" s="55">
        <f>VLOOKUP((A578+TT_Scen/2+1)&amp;"_"&amp;B578,scenarios!A:F,4,0)/100</f>
        <v>-2.7907000000000001E-2</v>
      </c>
      <c r="J578" s="37">
        <f t="shared" si="34"/>
        <v>3.2241901606888668E-7</v>
      </c>
      <c r="K578" s="8"/>
      <c r="L578" s="72">
        <f>LN(VLOOKUP((B578+12*$B$1)/12,YC!A:E,5,0)/VLOOKUP(B578/12,YC!A:E,5,0))</f>
        <v>-1.4832465751051321E-2</v>
      </c>
      <c r="M578" s="66">
        <f>EXP(-((1-EXP(-alpha*$B$1))/alpha*Intermediates!F578-(1-EXP(-alpha*$B$1))/alpha*(1-EXP(-alpha*$B$1))/alpha*Intermediates!J578+L578)/$B$1)-1</f>
        <v>8.979287083806109E-2</v>
      </c>
      <c r="N578" s="46">
        <f>EXP(-((1-EXP(-alpha*$B$1))/alpha*Intermediates!G578-(1-EXP(-alpha*$B$1))/alpha*(1-EXP(-alpha*$B$1))/alpha*Intermediates!J578+L578)/$B$1)-1</f>
        <v>-2.5185312276503002E-2</v>
      </c>
      <c r="O578" s="60">
        <f>VLOOKUP((A578+1)&amp;"_"&amp;B578,scenarios!A:Q,8,0)/100</f>
        <v>0</v>
      </c>
      <c r="P578" s="55">
        <f>VLOOKUP((A578+TT_Scen/2+1)&amp;"_"&amp;B578,scenarios!A:Q,8,0)/100</f>
        <v>0</v>
      </c>
      <c r="Q578" s="37">
        <f t="shared" si="35"/>
        <v>0.11497818311456409</v>
      </c>
    </row>
    <row r="579" spans="1:17" x14ac:dyDescent="0.25">
      <c r="A579" s="21">
        <f t="shared" si="32"/>
        <v>4</v>
      </c>
      <c r="B579" s="22">
        <v>570</v>
      </c>
      <c r="D579" s="66">
        <f>YC!F572</f>
        <v>0.35760476969999999</v>
      </c>
      <c r="E579" s="34">
        <f t="shared" si="33"/>
        <v>7.4162328000000333E-3</v>
      </c>
      <c r="F579" s="66">
        <f>E579+$B$2*$B$2/delta*Intermediates!J579-$B$2/delta*Intermediates!F579</f>
        <v>8.83612756833628E-2</v>
      </c>
      <c r="G579" s="46">
        <f>E579+$B$2*$B$2/delta*Intermediates!J579-$B$2/delta*Intermediates!G579</f>
        <v>-2.8300469851255439E-2</v>
      </c>
      <c r="H579" s="60">
        <f>VLOOKUP((A579+1)&amp;"_"&amp;B579,scenarios!A:F,4,0)/100</f>
        <v>8.8360999999999995E-2</v>
      </c>
      <c r="I579" s="55">
        <f>VLOOKUP((A579+TT_Scen/2+1)&amp;"_"&amp;B579,scenarios!A:F,4,0)/100</f>
        <v>-2.8300000000000002E-2</v>
      </c>
      <c r="J579" s="37">
        <f t="shared" si="34"/>
        <v>7.4553461824194978E-7</v>
      </c>
      <c r="K579" s="8"/>
      <c r="L579" s="72">
        <f>LN(VLOOKUP((B579+12*$B$1)/12,YC!A:E,5,0)/VLOOKUP(B579/12,YC!A:E,5,0))</f>
        <v>-1.4832465779718234E-2</v>
      </c>
      <c r="M579" s="66">
        <f>EXP(-((1-EXP(-alpha*$B$1))/alpha*Intermediates!F579-(1-EXP(-alpha*$B$1))/alpha*(1-EXP(-alpha*$B$1))/alpha*Intermediates!J579+L579)/$B$1)-1</f>
        <v>9.0261604396335571E-2</v>
      </c>
      <c r="N579" s="46">
        <f>EXP(-((1-EXP(-alpha*$B$1))/alpha*Intermediates!G579-(1-EXP(-alpha*$B$1))/alpha*(1-EXP(-alpha*$B$1))/alpha*Intermediates!J579+L579)/$B$1)-1</f>
        <v>-2.5554375416201314E-2</v>
      </c>
      <c r="O579" s="60">
        <f>VLOOKUP((A579+1)&amp;"_"&amp;B579,scenarios!A:Q,8,0)/100</f>
        <v>0</v>
      </c>
      <c r="P579" s="55">
        <f>VLOOKUP((A579+TT_Scen/2+1)&amp;"_"&amp;B579,scenarios!A:Q,8,0)/100</f>
        <v>0</v>
      </c>
      <c r="Q579" s="37">
        <f t="shared" si="35"/>
        <v>0.11581597981253688</v>
      </c>
    </row>
    <row r="580" spans="1:17" x14ac:dyDescent="0.25">
      <c r="A580" s="21">
        <f t="shared" si="32"/>
        <v>4</v>
      </c>
      <c r="B580" s="22">
        <v>571</v>
      </c>
      <c r="D580" s="66">
        <f>YC!F573</f>
        <v>0.35822278909999999</v>
      </c>
      <c r="E580" s="34">
        <f t="shared" si="33"/>
        <v>7.4162328000000333E-3</v>
      </c>
      <c r="F580" s="66">
        <f>E580+$B$2*$B$2/delta*Intermediates!J580-$B$2/delta*Intermediates!F580</f>
        <v>8.6666775645188196E-2</v>
      </c>
      <c r="G580" s="46">
        <f>E580+$B$2*$B$2/delta*Intermediates!J580-$B$2/delta*Intermediates!G580</f>
        <v>-2.6553116140791391E-2</v>
      </c>
      <c r="H580" s="60">
        <f>VLOOKUP((A580+1)&amp;"_"&amp;B580,scenarios!A:F,4,0)/100</f>
        <v>8.6667000000000008E-2</v>
      </c>
      <c r="I580" s="55">
        <f>VLOOKUP((A580+TT_Scen/2+1)&amp;"_"&amp;B580,scenarios!A:F,4,0)/100</f>
        <v>-2.6553E-2</v>
      </c>
      <c r="J580" s="37">
        <f t="shared" si="34"/>
        <v>3.4049560320228989E-7</v>
      </c>
      <c r="K580" s="8"/>
      <c r="L580" s="72">
        <f>LN(VLOOKUP((B580+12*$B$1)/12,YC!A:E,5,0)/VLOOKUP(B580/12,YC!A:E,5,0))</f>
        <v>-1.4832465761203568E-2</v>
      </c>
      <c r="M580" s="66">
        <f>EXP(-((1-EXP(-alpha*$B$1))/alpha*Intermediates!F580-(1-EXP(-alpha*$B$1))/alpha*(1-EXP(-alpha*$B$1))/alpha*Intermediates!J580+L580)/$B$1)-1</f>
        <v>8.8484789812150799E-2</v>
      </c>
      <c r="N580" s="46">
        <f>EXP(-((1-EXP(-alpha*$B$1))/alpha*Intermediates!G580-(1-EXP(-alpha*$B$1))/alpha*(1-EXP(-alpha*$B$1))/alpha*Intermediates!J580+L580)/$B$1)-1</f>
        <v>-2.3913733441206619E-2</v>
      </c>
      <c r="O580" s="60">
        <f>VLOOKUP((A580+1)&amp;"_"&amp;B580,scenarios!A:Q,8,0)/100</f>
        <v>0</v>
      </c>
      <c r="P580" s="55">
        <f>VLOOKUP((A580+TT_Scen/2+1)&amp;"_"&amp;B580,scenarios!A:Q,8,0)/100</f>
        <v>0</v>
      </c>
      <c r="Q580" s="37">
        <f t="shared" si="35"/>
        <v>0.11239852325335742</v>
      </c>
    </row>
    <row r="581" spans="1:17" x14ac:dyDescent="0.25">
      <c r="A581" s="21">
        <f t="shared" si="32"/>
        <v>4</v>
      </c>
      <c r="B581" s="22">
        <v>572</v>
      </c>
      <c r="D581" s="66">
        <f>YC!F574</f>
        <v>0.3588408085</v>
      </c>
      <c r="E581" s="34">
        <f t="shared" si="33"/>
        <v>7.4162328000000333E-3</v>
      </c>
      <c r="F581" s="66">
        <f>E581+$B$2*$B$2/delta*Intermediates!J581-$B$2/delta*Intermediates!F581</f>
        <v>8.4365050917114673E-2</v>
      </c>
      <c r="G581" s="46">
        <f>E581+$B$2*$B$2/delta*Intermediates!J581-$B$2/delta*Intermediates!G581</f>
        <v>-2.4198682915769116E-2</v>
      </c>
      <c r="H581" s="60">
        <f>VLOOKUP((A581+1)&amp;"_"&amp;B581,scenarios!A:F,4,0)/100</f>
        <v>8.4365000000000009E-2</v>
      </c>
      <c r="I581" s="55">
        <f>VLOOKUP((A581+TT_Scen/2+1)&amp;"_"&amp;B581,scenarios!A:F,4,0)/100</f>
        <v>-2.4199000000000002E-2</v>
      </c>
      <c r="J581" s="37">
        <f t="shared" si="34"/>
        <v>3.6800134554926256E-7</v>
      </c>
      <c r="K581" s="8"/>
      <c r="L581" s="72">
        <f>LN(VLOOKUP((B581+12*$B$1)/12,YC!A:E,5,0)/VLOOKUP(B581/12,YC!A:E,5,0))</f>
        <v>-1.4832465842865178E-2</v>
      </c>
      <c r="M581" s="66">
        <f>EXP(-((1-EXP(-alpha*$B$1))/alpha*Intermediates!F581-(1-EXP(-alpha*$B$1))/alpha*(1-EXP(-alpha*$B$1))/alpha*Intermediates!J581+L581)/$B$1)-1</f>
        <v>8.6075825300253817E-2</v>
      </c>
      <c r="N581" s="46">
        <f>EXP(-((1-EXP(-alpha*$B$1))/alpha*Intermediates!G581-(1-EXP(-alpha*$B$1))/alpha*(1-EXP(-alpha*$B$1))/alpha*Intermediates!J581+L581)/$B$1)-1</f>
        <v>-2.169877400254494E-2</v>
      </c>
      <c r="O581" s="60">
        <f>VLOOKUP((A581+1)&amp;"_"&amp;B581,scenarios!A:Q,8,0)/100</f>
        <v>0</v>
      </c>
      <c r="P581" s="55">
        <f>VLOOKUP((A581+TT_Scen/2+1)&amp;"_"&amp;B581,scenarios!A:Q,8,0)/100</f>
        <v>0</v>
      </c>
      <c r="Q581" s="37">
        <f t="shared" si="35"/>
        <v>0.10777459930279876</v>
      </c>
    </row>
    <row r="582" spans="1:17" x14ac:dyDescent="0.25">
      <c r="A582" s="21">
        <f t="shared" si="32"/>
        <v>4</v>
      </c>
      <c r="B582" s="22">
        <v>573</v>
      </c>
      <c r="D582" s="66">
        <f>YC!F575</f>
        <v>0.3594588279</v>
      </c>
      <c r="E582" s="34">
        <f t="shared" si="33"/>
        <v>7.4162328000000333E-3</v>
      </c>
      <c r="F582" s="66">
        <f>E582+$B$2*$B$2/delta*Intermediates!J582-$B$2/delta*Intermediates!F582</f>
        <v>8.3680522345705513E-2</v>
      </c>
      <c r="G582" s="46">
        <f>E582+$B$2*$B$2/delta*Intermediates!J582-$B$2/delta*Intermediates!G582</f>
        <v>-2.3461590743693903E-2</v>
      </c>
      <c r="H582" s="60">
        <f>VLOOKUP((A582+1)&amp;"_"&amp;B582,scenarios!A:F,4,0)/100</f>
        <v>8.3681000000000005E-2</v>
      </c>
      <c r="I582" s="55">
        <f>VLOOKUP((A582+TT_Scen/2+1)&amp;"_"&amp;B582,scenarios!A:F,4,0)/100</f>
        <v>-2.3462E-2</v>
      </c>
      <c r="J582" s="37">
        <f t="shared" si="34"/>
        <v>8.8691060059001292E-7</v>
      </c>
      <c r="K582" s="8"/>
      <c r="L582" s="72">
        <f>LN(VLOOKUP((B582+12*$B$1)/12,YC!A:E,5,0)/VLOOKUP(B582/12,YC!A:E,5,0))</f>
        <v>-1.483246574051866E-2</v>
      </c>
      <c r="M582" s="66">
        <f>EXP(-((1-EXP(-alpha*$B$1))/alpha*Intermediates!F582-(1-EXP(-alpha*$B$1))/alpha*(1-EXP(-alpha*$B$1))/alpha*Intermediates!J582+L582)/$B$1)-1</f>
        <v>8.5360556015127154E-2</v>
      </c>
      <c r="N582" s="46">
        <f>EXP(-((1-EXP(-alpha*$B$1))/alpha*Intermediates!G582-(1-EXP(-alpha*$B$1))/alpha*(1-EXP(-alpha*$B$1))/alpha*Intermediates!J582+L582)/$B$1)-1</f>
        <v>-2.1004205179691926E-2</v>
      </c>
      <c r="O582" s="60">
        <f>VLOOKUP((A582+1)&amp;"_"&amp;B582,scenarios!A:Q,8,0)/100</f>
        <v>0</v>
      </c>
      <c r="P582" s="55">
        <f>VLOOKUP((A582+TT_Scen/2+1)&amp;"_"&amp;B582,scenarios!A:Q,8,0)/100</f>
        <v>0</v>
      </c>
      <c r="Q582" s="37">
        <f t="shared" si="35"/>
        <v>0.10636476119481908</v>
      </c>
    </row>
    <row r="583" spans="1:17" x14ac:dyDescent="0.25">
      <c r="A583" s="21">
        <f t="shared" si="32"/>
        <v>4</v>
      </c>
      <c r="B583" s="22">
        <v>574</v>
      </c>
      <c r="D583" s="66">
        <f>YC!F576</f>
        <v>0.3600768473</v>
      </c>
      <c r="E583" s="34">
        <f t="shared" si="33"/>
        <v>7.4162328000000333E-3</v>
      </c>
      <c r="F583" s="66">
        <f>E583+$B$2*$B$2/delta*Intermediates!J583-$B$2/delta*Intermediates!F583</f>
        <v>8.4351352027663626E-2</v>
      </c>
      <c r="G583" s="46">
        <f>E583+$B$2*$B$2/delta*Intermediates!J583-$B$2/delta*Intermediates!G583</f>
        <v>-2.408000144178344E-2</v>
      </c>
      <c r="H583" s="60">
        <f>VLOOKUP((A583+1)&amp;"_"&amp;B583,scenarios!A:F,4,0)/100</f>
        <v>8.4351000000000009E-2</v>
      </c>
      <c r="I583" s="55">
        <f>VLOOKUP((A583+TT_Scen/2+1)&amp;"_"&amp;B583,scenarios!A:F,4,0)/100</f>
        <v>-2.4080000000000001E-2</v>
      </c>
      <c r="J583" s="37">
        <f t="shared" si="34"/>
        <v>3.5346944705569316E-7</v>
      </c>
      <c r="K583" s="8"/>
      <c r="L583" s="72">
        <f>LN(VLOOKUP((B583+12*$B$1)/12,YC!A:E,5,0)/VLOOKUP(B583/12,YC!A:E,5,0))</f>
        <v>-1.4832465744794803E-2</v>
      </c>
      <c r="M583" s="66">
        <f>EXP(-((1-EXP(-alpha*$B$1))/alpha*Intermediates!F583-(1-EXP(-alpha*$B$1))/alpha*(1-EXP(-alpha*$B$1))/alpha*Intermediates!J583+L583)/$B$1)-1</f>
        <v>8.6061853758534035E-2</v>
      </c>
      <c r="N583" s="46">
        <f>EXP(-((1-EXP(-alpha*$B$1))/alpha*Intermediates!G583-(1-EXP(-alpha*$B$1))/alpha*(1-EXP(-alpha*$B$1))/alpha*Intermediates!J583+L583)/$B$1)-1</f>
        <v>-2.1586682232571541E-2</v>
      </c>
      <c r="O583" s="60">
        <f>VLOOKUP((A583+1)&amp;"_"&amp;B583,scenarios!A:Q,8,0)/100</f>
        <v>0</v>
      </c>
      <c r="P583" s="55">
        <f>VLOOKUP((A583+TT_Scen/2+1)&amp;"_"&amp;B583,scenarios!A:Q,8,0)/100</f>
        <v>0</v>
      </c>
      <c r="Q583" s="37">
        <f t="shared" si="35"/>
        <v>0.10764853599110558</v>
      </c>
    </row>
    <row r="584" spans="1:17" x14ac:dyDescent="0.25">
      <c r="A584" s="21">
        <f t="shared" si="32"/>
        <v>4</v>
      </c>
      <c r="B584" s="22">
        <v>575</v>
      </c>
      <c r="D584" s="66">
        <f>YC!F577</f>
        <v>0.36069486670000001</v>
      </c>
      <c r="E584" s="34">
        <f t="shared" si="33"/>
        <v>7.4162328000000333E-3</v>
      </c>
      <c r="F584" s="66">
        <f>E584+$B$2*$B$2/delta*Intermediates!J584-$B$2/delta*Intermediates!F584</f>
        <v>8.3554227320650043E-2</v>
      </c>
      <c r="G584" s="46">
        <f>E584+$B$2*$B$2/delta*Intermediates!J584-$B$2/delta*Intermediates!G584</f>
        <v>-2.3230602087796776E-2</v>
      </c>
      <c r="H584" s="60">
        <f>VLOOKUP((A584+1)&amp;"_"&amp;B584,scenarios!A:F,4,0)/100</f>
        <v>8.3553999999999989E-2</v>
      </c>
      <c r="I584" s="55">
        <f>VLOOKUP((A584+TT_Scen/2+1)&amp;"_"&amp;B584,scenarios!A:F,4,0)/100</f>
        <v>-2.3231000000000002E-2</v>
      </c>
      <c r="J584" s="37">
        <f t="shared" si="34"/>
        <v>6.2523285327895084E-7</v>
      </c>
      <c r="K584" s="8"/>
      <c r="L584" s="72">
        <f>LN(VLOOKUP((B584+12*$B$1)/12,YC!A:E,5,0)/VLOOKUP(B584/12,YC!A:E,5,0))</f>
        <v>-1.4832465716745045E-2</v>
      </c>
      <c r="M584" s="66">
        <f>EXP(-((1-EXP(-alpha*$B$1))/alpha*Intermediates!F584-(1-EXP(-alpha*$B$1))/alpha*(1-EXP(-alpha*$B$1))/alpha*Intermediates!J584+L584)/$B$1)-1</f>
        <v>8.5228956524848742E-2</v>
      </c>
      <c r="N584" s="46">
        <f>EXP(-((1-EXP(-alpha*$B$1))/alpha*Intermediates!G584-(1-EXP(-alpha*$B$1))/alpha*(1-EXP(-alpha*$B$1))/alpha*Intermediates!J584+L584)/$B$1)-1</f>
        <v>-2.0786176538108325E-2</v>
      </c>
      <c r="O584" s="60">
        <f>VLOOKUP((A584+1)&amp;"_"&amp;B584,scenarios!A:Q,8,0)/100</f>
        <v>0</v>
      </c>
      <c r="P584" s="55">
        <f>VLOOKUP((A584+TT_Scen/2+1)&amp;"_"&amp;B584,scenarios!A:Q,8,0)/100</f>
        <v>0</v>
      </c>
      <c r="Q584" s="37">
        <f t="shared" si="35"/>
        <v>0.10601513306295707</v>
      </c>
    </row>
    <row r="585" spans="1:17" x14ac:dyDescent="0.25">
      <c r="A585" s="21">
        <f t="shared" ref="A585:A648" si="36">iteration</f>
        <v>4</v>
      </c>
      <c r="B585" s="22">
        <v>576</v>
      </c>
      <c r="D585" s="66">
        <f>YC!F578</f>
        <v>0.36131288610000001</v>
      </c>
      <c r="E585" s="34">
        <f t="shared" ref="E585:E648" si="37">(D586-D585)/delta</f>
        <v>7.4162328000000333E-3</v>
      </c>
      <c r="F585" s="66">
        <f>E585+$B$2*$B$2/delta*Intermediates!J585-$B$2/delta*Intermediates!F585</f>
        <v>8.2229818248437433E-2</v>
      </c>
      <c r="G585" s="46">
        <f>E585+$B$2*$B$2/delta*Intermediates!J585-$B$2/delta*Intermediates!G585</f>
        <v>-2.1854062425198148E-2</v>
      </c>
      <c r="H585" s="60">
        <f>VLOOKUP((A585+1)&amp;"_"&amp;B585,scenarios!A:F,4,0)/100</f>
        <v>8.2230000000000011E-2</v>
      </c>
      <c r="I585" s="55">
        <f>VLOOKUP((A585+TT_Scen/2+1)&amp;"_"&amp;B585,scenarios!A:F,4,0)/100</f>
        <v>-2.1853999999999998E-2</v>
      </c>
      <c r="J585" s="37">
        <f t="shared" si="34"/>
        <v>2.4417676072752137E-7</v>
      </c>
      <c r="K585" s="8"/>
      <c r="L585" s="72">
        <f>LN(VLOOKUP((B585+12*$B$1)/12,YC!A:E,5,0)/VLOOKUP(B585/12,YC!A:E,5,0))</f>
        <v>-1.4832465658454665E-2</v>
      </c>
      <c r="M585" s="66">
        <f>EXP(-((1-EXP(-alpha*$B$1))/alpha*Intermediates!F585-(1-EXP(-alpha*$B$1))/alpha*(1-EXP(-alpha*$B$1))/alpha*Intermediates!J585+L585)/$B$1)-1</f>
        <v>8.3846408273275497E-2</v>
      </c>
      <c r="N585" s="46">
        <f>EXP(-((1-EXP(-alpha*$B$1))/alpha*Intermediates!G585-(1-EXP(-alpha*$B$1))/alpha*(1-EXP(-alpha*$B$1))/alpha*Intermediates!J585+L585)/$B$1)-1</f>
        <v>-1.9487581438473178E-2</v>
      </c>
      <c r="O585" s="60">
        <f>VLOOKUP((A585+1)&amp;"_"&amp;B585,scenarios!A:Q,8,0)/100</f>
        <v>0</v>
      </c>
      <c r="P585" s="55">
        <f>VLOOKUP((A585+TT_Scen/2+1)&amp;"_"&amp;B585,scenarios!A:Q,8,0)/100</f>
        <v>0</v>
      </c>
      <c r="Q585" s="37">
        <f t="shared" si="35"/>
        <v>0.10333398971174867</v>
      </c>
    </row>
    <row r="586" spans="1:17" x14ac:dyDescent="0.25">
      <c r="A586" s="21">
        <f t="shared" si="36"/>
        <v>4</v>
      </c>
      <c r="B586" s="22">
        <v>577</v>
      </c>
      <c r="D586" s="66">
        <f>YC!F579</f>
        <v>0.36193090550000001</v>
      </c>
      <c r="E586" s="34">
        <f t="shared" si="37"/>
        <v>7.4162328000000333E-3</v>
      </c>
      <c r="F586" s="66">
        <f>E586+$B$2*$B$2/delta*Intermediates!J586-$B$2/delta*Intermediates!F586</f>
        <v>7.449126558122432E-2</v>
      </c>
      <c r="G586" s="46">
        <f>E586+$B$2*$B$2/delta*Intermediates!J586-$B$2/delta*Intermediates!G586</f>
        <v>-1.4063522943481507E-2</v>
      </c>
      <c r="H586" s="60">
        <f>VLOOKUP((A586+1)&amp;"_"&amp;B586,scenarios!A:F,4,0)/100</f>
        <v>7.4491000000000002E-2</v>
      </c>
      <c r="I586" s="55">
        <f>VLOOKUP((A586+TT_Scen/2+1)&amp;"_"&amp;B586,scenarios!A:F,4,0)/100</f>
        <v>-1.4064E-2</v>
      </c>
      <c r="J586" s="37">
        <f t="shared" ref="J586:J649" si="38">ABS(H586-F586)+ABS(I586-G586)</f>
        <v>7.4263774281144168E-7</v>
      </c>
      <c r="K586" s="8"/>
      <c r="L586" s="72">
        <f>LN(VLOOKUP((B586+12*$B$1)/12,YC!A:E,5,0)/VLOOKUP(B586/12,YC!A:E,5,0))</f>
        <v>-1.4832465717769092E-2</v>
      </c>
      <c r="M586" s="66">
        <f>EXP(-((1-EXP(-alpha*$B$1))/alpha*Intermediates!F586-(1-EXP(-alpha*$B$1))/alpha*(1-EXP(-alpha*$B$1))/alpha*Intermediates!J586+L586)/$B$1)-1</f>
        <v>7.5802458764088865E-2</v>
      </c>
      <c r="N586" s="46">
        <f>EXP(-((1-EXP(-alpha*$B$1))/alpha*Intermediates!G586-(1-EXP(-alpha*$B$1))/alpha*(1-EXP(-alpha*$B$1))/alpha*Intermediates!J586+L586)/$B$1)-1</f>
        <v>-1.2106381389714649E-2</v>
      </c>
      <c r="O586" s="60">
        <f>VLOOKUP((A586+1)&amp;"_"&amp;B586,scenarios!A:Q,8,0)/100</f>
        <v>0</v>
      </c>
      <c r="P586" s="55">
        <f>VLOOKUP((A586+TT_Scen/2+1)&amp;"_"&amp;B586,scenarios!A:Q,8,0)/100</f>
        <v>0</v>
      </c>
      <c r="Q586" s="37">
        <f t="shared" ref="Q586:Q649" si="39">ABS(O586-M586)+ABS(P586-N586)</f>
        <v>8.7908840153803514E-2</v>
      </c>
    </row>
    <row r="587" spans="1:17" x14ac:dyDescent="0.25">
      <c r="A587" s="21">
        <f t="shared" si="36"/>
        <v>4</v>
      </c>
      <c r="B587" s="22">
        <v>578</v>
      </c>
      <c r="D587" s="66">
        <f>YC!F580</f>
        <v>0.36254892490000001</v>
      </c>
      <c r="E587" s="34">
        <f t="shared" si="37"/>
        <v>7.4162328000000333E-3</v>
      </c>
      <c r="F587" s="66">
        <f>E587+$B$2*$B$2/delta*Intermediates!J587-$B$2/delta*Intermediates!F587</f>
        <v>7.4190577286316978E-2</v>
      </c>
      <c r="G587" s="46">
        <f>E587+$B$2*$B$2/delta*Intermediates!J587-$B$2/delta*Intermediates!G587</f>
        <v>-1.3710991328862497E-2</v>
      </c>
      <c r="H587" s="60">
        <f>VLOOKUP((A587+1)&amp;"_"&amp;B587,scenarios!A:F,4,0)/100</f>
        <v>7.4191000000000007E-2</v>
      </c>
      <c r="I587" s="55">
        <f>VLOOKUP((A587+TT_Scen/2+1)&amp;"_"&amp;B587,scenarios!A:F,4,0)/100</f>
        <v>-1.3710999999999999E-2</v>
      </c>
      <c r="J587" s="37">
        <f t="shared" si="38"/>
        <v>4.3138482053173277E-7</v>
      </c>
      <c r="K587" s="8"/>
      <c r="L587" s="72">
        <f>LN(VLOOKUP((B587+12*$B$1)/12,YC!A:E,5,0)/VLOOKUP(B587/12,YC!A:E,5,0))</f>
        <v>-1.483246575550257E-2</v>
      </c>
      <c r="M587" s="66">
        <f>EXP(-((1-EXP(-alpha*$B$1))/alpha*Intermediates!F587-(1-EXP(-alpha*$B$1))/alpha*(1-EXP(-alpha*$B$1))/alpha*Intermediates!J587+L587)/$B$1)-1</f>
        <v>7.5491273738291564E-2</v>
      </c>
      <c r="N587" s="46">
        <f>EXP(-((1-EXP(-alpha*$B$1))/alpha*Intermediates!G587-(1-EXP(-alpha*$B$1))/alpha*(1-EXP(-alpha*$B$1))/alpha*Intermediates!J587+L587)/$B$1)-1</f>
        <v>-1.1770914135584176E-2</v>
      </c>
      <c r="O587" s="60">
        <f>VLOOKUP((A587+1)&amp;"_"&amp;B587,scenarios!A:Q,8,0)/100</f>
        <v>0</v>
      </c>
      <c r="P587" s="55">
        <f>VLOOKUP((A587+TT_Scen/2+1)&amp;"_"&amp;B587,scenarios!A:Q,8,0)/100</f>
        <v>0</v>
      </c>
      <c r="Q587" s="37">
        <f t="shared" si="39"/>
        <v>8.7262187873875741E-2</v>
      </c>
    </row>
    <row r="588" spans="1:17" x14ac:dyDescent="0.25">
      <c r="A588" s="21">
        <f t="shared" si="36"/>
        <v>4</v>
      </c>
      <c r="B588" s="22">
        <v>579</v>
      </c>
      <c r="D588" s="66">
        <f>YC!F581</f>
        <v>0.36316694430000002</v>
      </c>
      <c r="E588" s="34">
        <f t="shared" si="37"/>
        <v>7.4162328000000333E-3</v>
      </c>
      <c r="F588" s="66">
        <f>E588+$B$2*$B$2/delta*Intermediates!J588-$B$2/delta*Intermediates!F588</f>
        <v>7.2863886577072601E-2</v>
      </c>
      <c r="G588" s="46">
        <f>E588+$B$2*$B$2/delta*Intermediates!J588-$B$2/delta*Intermediates!G588</f>
        <v>-1.2332600513231724E-2</v>
      </c>
      <c r="H588" s="60">
        <f>VLOOKUP((A588+1)&amp;"_"&amp;B588,scenarios!A:F,4,0)/100</f>
        <v>7.2863999999999998E-2</v>
      </c>
      <c r="I588" s="55">
        <f>VLOOKUP((A588+TT_Scen/2+1)&amp;"_"&amp;B588,scenarios!A:F,4,0)/100</f>
        <v>-1.2333E-2</v>
      </c>
      <c r="J588" s="37">
        <f t="shared" si="38"/>
        <v>5.1290969567407974E-7</v>
      </c>
      <c r="K588" s="8"/>
      <c r="L588" s="72">
        <f>LN(VLOOKUP((B588+12*$B$1)/12,YC!A:E,5,0)/VLOOKUP(B588/12,YC!A:E,5,0))</f>
        <v>-1.4832465773763365E-2</v>
      </c>
      <c r="M588" s="66">
        <f>EXP(-((1-EXP(-alpha*$B$1))/alpha*Intermediates!F588-(1-EXP(-alpha*$B$1))/alpha*(1-EXP(-alpha*$B$1))/alpha*Intermediates!J588+L588)/$B$1)-1</f>
        <v>7.4118768446046257E-2</v>
      </c>
      <c r="N588" s="46">
        <f>EXP(-((1-EXP(-alpha*$B$1))/alpha*Intermediates!G588-(1-EXP(-alpha*$B$1))/alpha*(1-EXP(-alpha*$B$1))/alpha*Intermediates!J588+L588)/$B$1)-1</f>
        <v>-1.0458603050555237E-2</v>
      </c>
      <c r="O588" s="60">
        <f>VLOOKUP((A588+1)&amp;"_"&amp;B588,scenarios!A:Q,8,0)/100</f>
        <v>0</v>
      </c>
      <c r="P588" s="55">
        <f>VLOOKUP((A588+TT_Scen/2+1)&amp;"_"&amp;B588,scenarios!A:Q,8,0)/100</f>
        <v>0</v>
      </c>
      <c r="Q588" s="37">
        <f t="shared" si="39"/>
        <v>8.4577371496601494E-2</v>
      </c>
    </row>
    <row r="589" spans="1:17" x14ac:dyDescent="0.25">
      <c r="A589" s="21">
        <f t="shared" si="36"/>
        <v>4</v>
      </c>
      <c r="B589" s="22">
        <v>580</v>
      </c>
      <c r="D589" s="66">
        <f>YC!F582</f>
        <v>0.36378496370000002</v>
      </c>
      <c r="E589" s="34">
        <f t="shared" si="37"/>
        <v>7.4162328000000333E-3</v>
      </c>
      <c r="F589" s="66">
        <f>E589+$B$2*$B$2/delta*Intermediates!J589-$B$2/delta*Intermediates!F589</f>
        <v>7.4051821027536269E-2</v>
      </c>
      <c r="G589" s="46">
        <f>E589+$B$2*$B$2/delta*Intermediates!J589-$B$2/delta*Intermediates!G589</f>
        <v>-1.3468977788801614E-2</v>
      </c>
      <c r="H589" s="60">
        <f>VLOOKUP((A589+1)&amp;"_"&amp;B589,scenarios!A:F,4,0)/100</f>
        <v>7.4051999999999993E-2</v>
      </c>
      <c r="I589" s="55">
        <f>VLOOKUP((A589+TT_Scen/2+1)&amp;"_"&amp;B589,scenarios!A:F,4,0)/100</f>
        <v>-1.3469E-2</v>
      </c>
      <c r="J589" s="37">
        <f t="shared" si="38"/>
        <v>2.0118366210984673E-7</v>
      </c>
      <c r="K589" s="8"/>
      <c r="L589" s="72">
        <f>LN(VLOOKUP((B589+12*$B$1)/12,YC!A:E,5,0)/VLOOKUP(B589/12,YC!A:E,5,0))</f>
        <v>-1.4832465630789037E-2</v>
      </c>
      <c r="M589" s="66">
        <f>EXP(-((1-EXP(-alpha*$B$1))/alpha*Intermediates!F589-(1-EXP(-alpha*$B$1))/alpha*(1-EXP(-alpha*$B$1))/alpha*Intermediates!J589+L589)/$B$1)-1</f>
        <v>7.5347959809688003E-2</v>
      </c>
      <c r="N589" s="46">
        <f>EXP(-((1-EXP(-alpha*$B$1))/alpha*Intermediates!G589-(1-EXP(-alpha*$B$1))/alpha*(1-EXP(-alpha*$B$1))/alpha*Intermediates!J589+L589)/$B$1)-1</f>
        <v>-1.1540349074443346E-2</v>
      </c>
      <c r="O589" s="60">
        <f>VLOOKUP((A589+1)&amp;"_"&amp;B589,scenarios!A:Q,8,0)/100</f>
        <v>0</v>
      </c>
      <c r="P589" s="55">
        <f>VLOOKUP((A589+TT_Scen/2+1)&amp;"_"&amp;B589,scenarios!A:Q,8,0)/100</f>
        <v>0</v>
      </c>
      <c r="Q589" s="37">
        <f t="shared" si="39"/>
        <v>8.6888308884131349E-2</v>
      </c>
    </row>
    <row r="590" spans="1:17" x14ac:dyDescent="0.25">
      <c r="A590" s="21">
        <f t="shared" si="36"/>
        <v>4</v>
      </c>
      <c r="B590" s="22">
        <v>581</v>
      </c>
      <c r="D590" s="66">
        <f>YC!F583</f>
        <v>0.36440298310000002</v>
      </c>
      <c r="E590" s="34">
        <f t="shared" si="37"/>
        <v>7.4162328000000333E-3</v>
      </c>
      <c r="F590" s="66">
        <f>E590+$B$2*$B$2/delta*Intermediates!J590-$B$2/delta*Intermediates!F590</f>
        <v>7.5122758685827656E-2</v>
      </c>
      <c r="G590" s="46">
        <f>E590+$B$2*$B$2/delta*Intermediates!J590-$B$2/delta*Intermediates!G590</f>
        <v>-1.4488500921503146E-2</v>
      </c>
      <c r="H590" s="60">
        <f>VLOOKUP((A590+1)&amp;"_"&amp;B590,scenarios!A:F,4,0)/100</f>
        <v>7.5122999999999995E-2</v>
      </c>
      <c r="I590" s="55">
        <f>VLOOKUP((A590+TT_Scen/2+1)&amp;"_"&amp;B590,scenarios!A:F,4,0)/100</f>
        <v>-1.4489E-2</v>
      </c>
      <c r="J590" s="37">
        <f t="shared" si="38"/>
        <v>7.4039266919311009E-7</v>
      </c>
      <c r="K590" s="8"/>
      <c r="L590" s="72">
        <f>LN(VLOOKUP((B590+12*$B$1)/12,YC!A:E,5,0)/VLOOKUP(B590/12,YC!A:E,5,0))</f>
        <v>-1.4832465620665185E-2</v>
      </c>
      <c r="M590" s="66">
        <f>EXP(-((1-EXP(-alpha*$B$1))/alpha*Intermediates!F590-(1-EXP(-alpha*$B$1))/alpha*(1-EXP(-alpha*$B$1))/alpha*Intermediates!J590+L590)/$B$1)-1</f>
        <v>7.6457312060292937E-2</v>
      </c>
      <c r="N590" s="46">
        <f>EXP(-((1-EXP(-alpha*$B$1))/alpha*Intermediates!G590-(1-EXP(-alpha*$B$1))/alpha*(1-EXP(-alpha*$B$1))/alpha*Intermediates!J590+L590)/$B$1)-1</f>
        <v>-1.2509837534845802E-2</v>
      </c>
      <c r="O590" s="60">
        <f>VLOOKUP((A590+1)&amp;"_"&amp;B590,scenarios!A:Q,8,0)/100</f>
        <v>0</v>
      </c>
      <c r="P590" s="55">
        <f>VLOOKUP((A590+TT_Scen/2+1)&amp;"_"&amp;B590,scenarios!A:Q,8,0)/100</f>
        <v>0</v>
      </c>
      <c r="Q590" s="37">
        <f t="shared" si="39"/>
        <v>8.8967149595138739E-2</v>
      </c>
    </row>
    <row r="591" spans="1:17" x14ac:dyDescent="0.25">
      <c r="A591" s="21">
        <f t="shared" si="36"/>
        <v>4</v>
      </c>
      <c r="B591" s="22">
        <v>582</v>
      </c>
      <c r="D591" s="66">
        <f>YC!F584</f>
        <v>0.36502100250000002</v>
      </c>
      <c r="E591" s="34">
        <f t="shared" si="37"/>
        <v>7.4162339999994664E-3</v>
      </c>
      <c r="F591" s="66">
        <f>E591+$B$2*$B$2/delta*Intermediates!J591-$B$2/delta*Intermediates!F591</f>
        <v>7.2242345381907311E-2</v>
      </c>
      <c r="G591" s="46">
        <f>E591+$B$2*$B$2/delta*Intermediates!J591-$B$2/delta*Intermediates!G591</f>
        <v>-1.1556813058762858E-2</v>
      </c>
      <c r="H591" s="60">
        <f>VLOOKUP((A591+1)&amp;"_"&amp;B591,scenarios!A:F,4,0)/100</f>
        <v>7.2242000000000001E-2</v>
      </c>
      <c r="I591" s="55">
        <f>VLOOKUP((A591+TT_Scen/2+1)&amp;"_"&amp;B591,scenarios!A:F,4,0)/100</f>
        <v>-1.1557E-2</v>
      </c>
      <c r="J591" s="37">
        <f t="shared" si="38"/>
        <v>5.3232314445143813E-7</v>
      </c>
      <c r="K591" s="8"/>
      <c r="L591" s="72">
        <f>LN(VLOOKUP((B591+12*$B$1)/12,YC!A:E,5,0)/VLOOKUP(B591/12,YC!A:E,5,0))</f>
        <v>-1.4832465601736303E-2</v>
      </c>
      <c r="M591" s="66">
        <f>EXP(-((1-EXP(-alpha*$B$1))/alpha*Intermediates!F591-(1-EXP(-alpha*$B$1))/alpha*(1-EXP(-alpha*$B$1))/alpha*Intermediates!J591+L591)/$B$1)-1</f>
        <v>7.3476781250178869E-2</v>
      </c>
      <c r="N591" s="46">
        <f>EXP(-((1-EXP(-alpha*$B$1))/alpha*Intermediates!G591-(1-EXP(-alpha*$B$1))/alpha*(1-EXP(-alpha*$B$1))/alpha*Intermediates!J591+L591)/$B$1)-1</f>
        <v>-9.7188720752323654E-3</v>
      </c>
      <c r="O591" s="60">
        <f>VLOOKUP((A591+1)&amp;"_"&amp;B591,scenarios!A:Q,8,0)/100</f>
        <v>0</v>
      </c>
      <c r="P591" s="55">
        <f>VLOOKUP((A591+TT_Scen/2+1)&amp;"_"&amp;B591,scenarios!A:Q,8,0)/100</f>
        <v>0</v>
      </c>
      <c r="Q591" s="37">
        <f t="shared" si="39"/>
        <v>8.3195653325411234E-2</v>
      </c>
    </row>
    <row r="592" spans="1:17" x14ac:dyDescent="0.25">
      <c r="A592" s="21">
        <f t="shared" si="36"/>
        <v>4</v>
      </c>
      <c r="B592" s="22">
        <v>583</v>
      </c>
      <c r="D592" s="66">
        <f>YC!F585</f>
        <v>0.36563902199999998</v>
      </c>
      <c r="E592" s="34">
        <f t="shared" si="37"/>
        <v>7.4162328000000333E-3</v>
      </c>
      <c r="F592" s="66">
        <f>E592+$B$2*$B$2/delta*Intermediates!J592-$B$2/delta*Intermediates!F592</f>
        <v>7.2416859136679099E-2</v>
      </c>
      <c r="G592" s="46">
        <f>E592+$B$2*$B$2/delta*Intermediates!J592-$B$2/delta*Intermediates!G592</f>
        <v>-1.1680199138609432E-2</v>
      </c>
      <c r="H592" s="60">
        <f>VLOOKUP((A592+1)&amp;"_"&amp;B592,scenarios!A:F,4,0)/100</f>
        <v>7.2416999999999995E-2</v>
      </c>
      <c r="I592" s="55">
        <f>VLOOKUP((A592+TT_Scen/2+1)&amp;"_"&amp;B592,scenarios!A:F,4,0)/100</f>
        <v>-1.1679999999999999E-2</v>
      </c>
      <c r="J592" s="37">
        <f t="shared" si="38"/>
        <v>3.4000193032887593E-7</v>
      </c>
      <c r="K592" s="8"/>
      <c r="L592" s="72">
        <f>LN(VLOOKUP((B592+12*$B$1)/12,YC!A:E,5,0)/VLOOKUP(B592/12,YC!A:E,5,0))</f>
        <v>-1.4832465722438043E-2</v>
      </c>
      <c r="M592" s="66">
        <f>EXP(-((1-EXP(-alpha*$B$1))/alpha*Intermediates!F592-(1-EXP(-alpha*$B$1))/alpha*(1-EXP(-alpha*$B$1))/alpha*Intermediates!J592+L592)/$B$1)-1</f>
        <v>7.3657299555071942E-2</v>
      </c>
      <c r="N592" s="46">
        <f>EXP(-((1-EXP(-alpha*$B$1))/alpha*Intermediates!G592-(1-EXP(-alpha*$B$1))/alpha*(1-EXP(-alpha*$B$1))/alpha*Intermediates!J592+L592)/$B$1)-1</f>
        <v>-9.8363368366088944E-3</v>
      </c>
      <c r="O592" s="60">
        <f>VLOOKUP((A592+1)&amp;"_"&amp;B592,scenarios!A:Q,8,0)/100</f>
        <v>0</v>
      </c>
      <c r="P592" s="55">
        <f>VLOOKUP((A592+TT_Scen/2+1)&amp;"_"&amp;B592,scenarios!A:Q,8,0)/100</f>
        <v>0</v>
      </c>
      <c r="Q592" s="37">
        <f t="shared" si="39"/>
        <v>8.3493636391680837E-2</v>
      </c>
    </row>
    <row r="593" spans="1:17" x14ac:dyDescent="0.25">
      <c r="A593" s="21">
        <f t="shared" si="36"/>
        <v>4</v>
      </c>
      <c r="B593" s="22">
        <v>584</v>
      </c>
      <c r="D593" s="66">
        <f>YC!F586</f>
        <v>0.36625704139999998</v>
      </c>
      <c r="E593" s="34">
        <f t="shared" si="37"/>
        <v>7.4162328000000333E-3</v>
      </c>
      <c r="F593" s="66">
        <f>E593+$B$2*$B$2/delta*Intermediates!J593-$B$2/delta*Intermediates!F593</f>
        <v>7.3519761923676208E-2</v>
      </c>
      <c r="G593" s="46">
        <f>E593+$B$2*$B$2/delta*Intermediates!J593-$B$2/delta*Intermediates!G593</f>
        <v>-1.273211365138063E-2</v>
      </c>
      <c r="H593" s="60">
        <f>VLOOKUP((A593+1)&amp;"_"&amp;B593,scenarios!A:F,4,0)/100</f>
        <v>7.3520000000000002E-2</v>
      </c>
      <c r="I593" s="55">
        <f>VLOOKUP((A593+TT_Scen/2+1)&amp;"_"&amp;B593,scenarios!A:F,4,0)/100</f>
        <v>-1.2732E-2</v>
      </c>
      <c r="J593" s="37">
        <f t="shared" si="38"/>
        <v>3.5172770442362666E-7</v>
      </c>
      <c r="K593" s="8"/>
      <c r="L593" s="72">
        <f>LN(VLOOKUP((B593+12*$B$1)/12,YC!A:E,5,0)/VLOOKUP(B593/12,YC!A:E,5,0))</f>
        <v>-1.4832465696718533E-2</v>
      </c>
      <c r="M593" s="66">
        <f>EXP(-((1-EXP(-alpha*$B$1))/alpha*Intermediates!F593-(1-EXP(-alpha*$B$1))/alpha*(1-EXP(-alpha*$B$1))/alpha*Intermediates!J593+L593)/$B$1)-1</f>
        <v>7.4797976696653334E-2</v>
      </c>
      <c r="N593" s="46">
        <f>EXP(-((1-EXP(-alpha*$B$1))/alpha*Intermediates!G593-(1-EXP(-alpha*$B$1))/alpha*(1-EXP(-alpha*$B$1))/alpha*Intermediates!J593+L593)/$B$1)-1</f>
        <v>-1.0838343652914584E-2</v>
      </c>
      <c r="O593" s="60">
        <f>VLOOKUP((A593+1)&amp;"_"&amp;B593,scenarios!A:Q,8,0)/100</f>
        <v>0</v>
      </c>
      <c r="P593" s="55">
        <f>VLOOKUP((A593+TT_Scen/2+1)&amp;"_"&amp;B593,scenarios!A:Q,8,0)/100</f>
        <v>0</v>
      </c>
      <c r="Q593" s="37">
        <f t="shared" si="39"/>
        <v>8.5636320349567918E-2</v>
      </c>
    </row>
    <row r="594" spans="1:17" x14ac:dyDescent="0.25">
      <c r="A594" s="21">
        <f t="shared" si="36"/>
        <v>4</v>
      </c>
      <c r="B594" s="22">
        <v>585</v>
      </c>
      <c r="D594" s="66">
        <f>YC!F587</f>
        <v>0.36687506079999999</v>
      </c>
      <c r="E594" s="34">
        <f t="shared" si="37"/>
        <v>7.4162328000000333E-3</v>
      </c>
      <c r="F594" s="66">
        <f>E594+$B$2*$B$2/delta*Intermediates!J594-$B$2/delta*Intermediates!F594</f>
        <v>7.4068798799441282E-2</v>
      </c>
      <c r="G594" s="46">
        <f>E594+$B$2*$B$2/delta*Intermediates!J594-$B$2/delta*Intermediates!G594</f>
        <v>-1.3230303770101592E-2</v>
      </c>
      <c r="H594" s="60">
        <f>VLOOKUP((A594+1)&amp;"_"&amp;B594,scenarios!A:F,4,0)/100</f>
        <v>7.4068999999999996E-2</v>
      </c>
      <c r="I594" s="55">
        <f>VLOOKUP((A594+TT_Scen/2+1)&amp;"_"&amp;B594,scenarios!A:F,4,0)/100</f>
        <v>-1.3229999999999999E-2</v>
      </c>
      <c r="J594" s="37">
        <f t="shared" si="38"/>
        <v>5.0497066030746884E-7</v>
      </c>
      <c r="K594" s="8"/>
      <c r="L594" s="72">
        <f>LN(VLOOKUP((B594+12*$B$1)/12,YC!A:E,5,0)/VLOOKUP(B594/12,YC!A:E,5,0))</f>
        <v>-1.4832465817263534E-2</v>
      </c>
      <c r="M594" s="66">
        <f>EXP(-((1-EXP(-alpha*$B$1))/alpha*Intermediates!F594-(1-EXP(-alpha*$B$1))/alpha*(1-EXP(-alpha*$B$1))/alpha*Intermediates!J594+L594)/$B$1)-1</f>
        <v>7.5366350076762512E-2</v>
      </c>
      <c r="N594" s="46">
        <f>EXP(-((1-EXP(-alpha*$B$1))/alpha*Intermediates!G594-(1-EXP(-alpha*$B$1))/alpha*(1-EXP(-alpha*$B$1))/alpha*Intermediates!J594+L594)/$B$1)-1</f>
        <v>-1.1312465998180365E-2</v>
      </c>
      <c r="O594" s="60">
        <f>VLOOKUP((A594+1)&amp;"_"&amp;B594,scenarios!A:Q,8,0)/100</f>
        <v>0</v>
      </c>
      <c r="P594" s="55">
        <f>VLOOKUP((A594+TT_Scen/2+1)&amp;"_"&amp;B594,scenarios!A:Q,8,0)/100</f>
        <v>0</v>
      </c>
      <c r="Q594" s="37">
        <f t="shared" si="39"/>
        <v>8.6678816074942877E-2</v>
      </c>
    </row>
    <row r="595" spans="1:17" x14ac:dyDescent="0.25">
      <c r="A595" s="21">
        <f t="shared" si="36"/>
        <v>4</v>
      </c>
      <c r="B595" s="22">
        <v>586</v>
      </c>
      <c r="D595" s="66">
        <f>YC!F588</f>
        <v>0.36749308019999999</v>
      </c>
      <c r="E595" s="34">
        <f t="shared" si="37"/>
        <v>7.4162328000000333E-3</v>
      </c>
      <c r="F595" s="66">
        <f>E595+$B$2*$B$2/delta*Intermediates!J595-$B$2/delta*Intermediates!F595</f>
        <v>6.8553169416708748E-2</v>
      </c>
      <c r="G595" s="46">
        <f>E595+$B$2*$B$2/delta*Intermediates!J595-$B$2/delta*Intermediates!G595</f>
        <v>-7.6639688636822613E-3</v>
      </c>
      <c r="H595" s="60">
        <f>VLOOKUP((A595+1)&amp;"_"&amp;B595,scenarios!A:F,4,0)/100</f>
        <v>6.8553000000000003E-2</v>
      </c>
      <c r="I595" s="55">
        <f>VLOOKUP((A595+TT_Scen/2+1)&amp;"_"&amp;B595,scenarios!A:F,4,0)/100</f>
        <v>-7.6639999999999998E-3</v>
      </c>
      <c r="J595" s="37">
        <f t="shared" si="38"/>
        <v>2.0055302648366163E-7</v>
      </c>
      <c r="K595" s="8"/>
      <c r="L595" s="72">
        <f>LN(VLOOKUP((B595+12*$B$1)/12,YC!A:E,5,0)/VLOOKUP(B595/12,YC!A:E,5,0))</f>
        <v>-1.4832465797680199E-2</v>
      </c>
      <c r="M595" s="66">
        <f>EXP(-((1-EXP(-alpha*$B$1))/alpha*Intermediates!F595-(1-EXP(-alpha*$B$1))/alpha*(1-EXP(-alpha*$B$1))/alpha*Intermediates!J595+L595)/$B$1)-1</f>
        <v>6.9671863244779919E-2</v>
      </c>
      <c r="N595" s="46">
        <f>EXP(-((1-EXP(-alpha*$B$1))/alpha*Intermediates!G595-(1-EXP(-alpha*$B$1))/alpha*(1-EXP(-alpha*$B$1))/alpha*Intermediates!J595+L595)/$B$1)-1</f>
        <v>-6.0002931391076597E-3</v>
      </c>
      <c r="O595" s="60">
        <f>VLOOKUP((A595+1)&amp;"_"&amp;B595,scenarios!A:Q,8,0)/100</f>
        <v>0</v>
      </c>
      <c r="P595" s="55">
        <f>VLOOKUP((A595+TT_Scen/2+1)&amp;"_"&amp;B595,scenarios!A:Q,8,0)/100</f>
        <v>0</v>
      </c>
      <c r="Q595" s="37">
        <f t="shared" si="39"/>
        <v>7.5672156383887579E-2</v>
      </c>
    </row>
    <row r="596" spans="1:17" x14ac:dyDescent="0.25">
      <c r="A596" s="21">
        <f t="shared" si="36"/>
        <v>4</v>
      </c>
      <c r="B596" s="22">
        <v>587</v>
      </c>
      <c r="D596" s="66">
        <f>YC!F589</f>
        <v>0.36811109959999999</v>
      </c>
      <c r="E596" s="34">
        <f t="shared" si="37"/>
        <v>7.4162328000000333E-3</v>
      </c>
      <c r="F596" s="66">
        <f>E596+$B$2*$B$2/delta*Intermediates!J596-$B$2/delta*Intermediates!F596</f>
        <v>6.5133418796502598E-2</v>
      </c>
      <c r="G596" s="46">
        <f>E596+$B$2*$B$2/delta*Intermediates!J596-$B$2/delta*Intermediates!G596</f>
        <v>-4.1936536690233596E-3</v>
      </c>
      <c r="H596" s="60">
        <f>VLOOKUP((A596+1)&amp;"_"&amp;B596,scenarios!A:F,4,0)/100</f>
        <v>6.5132999999999996E-2</v>
      </c>
      <c r="I596" s="55">
        <f>VLOOKUP((A596+TT_Scen/2+1)&amp;"_"&amp;B596,scenarios!A:F,4,0)/100</f>
        <v>-4.1936999999999999E-3</v>
      </c>
      <c r="J596" s="37">
        <f t="shared" si="38"/>
        <v>4.6512747924228048E-7</v>
      </c>
      <c r="K596" s="8"/>
      <c r="L596" s="72">
        <f>LN(VLOOKUP((B596+12*$B$1)/12,YC!A:E,5,0)/VLOOKUP(B596/12,YC!A:E,5,0))</f>
        <v>-1.4832465642026857E-2</v>
      </c>
      <c r="M596" s="66">
        <f>EXP(-((1-EXP(-alpha*$B$1))/alpha*Intermediates!F596-(1-EXP(-alpha*$B$1))/alpha*(1-EXP(-alpha*$B$1))/alpha*Intermediates!J596+L596)/$B$1)-1</f>
        <v>6.6156432260453979E-2</v>
      </c>
      <c r="N596" s="46">
        <f>EXP(-((1-EXP(-alpha*$B$1))/alpha*Intermediates!G596-(1-EXP(-alpha*$B$1))/alpha*(1-EXP(-alpha*$B$1))/alpha*Intermediates!J596+L596)/$B$1)-1</f>
        <v>-2.6739453316455553E-3</v>
      </c>
      <c r="O596" s="60">
        <f>VLOOKUP((A596+1)&amp;"_"&amp;B596,scenarios!A:Q,8,0)/100</f>
        <v>0</v>
      </c>
      <c r="P596" s="55">
        <f>VLOOKUP((A596+TT_Scen/2+1)&amp;"_"&amp;B596,scenarios!A:Q,8,0)/100</f>
        <v>0</v>
      </c>
      <c r="Q596" s="37">
        <f t="shared" si="39"/>
        <v>6.8830377592099534E-2</v>
      </c>
    </row>
    <row r="597" spans="1:17" x14ac:dyDescent="0.25">
      <c r="A597" s="21">
        <f t="shared" si="36"/>
        <v>4</v>
      </c>
      <c r="B597" s="22">
        <v>588</v>
      </c>
      <c r="D597" s="66">
        <f>YC!F590</f>
        <v>0.36872911899999999</v>
      </c>
      <c r="E597" s="34">
        <f t="shared" si="37"/>
        <v>7.4162328000000333E-3</v>
      </c>
      <c r="F597" s="66">
        <f>E597+$B$2*$B$2/delta*Intermediates!J597-$B$2/delta*Intermediates!F597</f>
        <v>6.3144210833569331E-2</v>
      </c>
      <c r="G597" s="46">
        <f>E597+$B$2*$B$2/delta*Intermediates!J597-$B$2/delta*Intermediates!G597</f>
        <v>-2.1540217964586177E-3</v>
      </c>
      <c r="H597" s="60">
        <f>VLOOKUP((A597+1)&amp;"_"&amp;B597,scenarios!A:F,4,0)/100</f>
        <v>6.3144000000000006E-2</v>
      </c>
      <c r="I597" s="55">
        <f>VLOOKUP((A597+TT_Scen/2+1)&amp;"_"&amp;B597,scenarios!A:F,4,0)/100</f>
        <v>-2.1540000000000001E-3</v>
      </c>
      <c r="J597" s="37">
        <f t="shared" si="38"/>
        <v>2.3263002794276025E-7</v>
      </c>
      <c r="K597" s="8"/>
      <c r="L597" s="72">
        <f>LN(VLOOKUP((B597+12*$B$1)/12,YC!A:E,5,0)/VLOOKUP(B597/12,YC!A:E,5,0))</f>
        <v>-1.4832465643551661E-2</v>
      </c>
      <c r="M597" s="66">
        <f>EXP(-((1-EXP(-alpha*$B$1))/alpha*Intermediates!F597-(1-EXP(-alpha*$B$1))/alpha*(1-EXP(-alpha*$B$1))/alpha*Intermediates!J597+L597)/$B$1)-1</f>
        <v>6.4116950603285483E-2</v>
      </c>
      <c r="N597" s="46">
        <f>EXP(-((1-EXP(-alpha*$B$1))/alpha*Intermediates!G597-(1-EXP(-alpha*$B$1))/alpha*(1-EXP(-alpha*$B$1))/alpha*Intermediates!J597+L597)/$B$1)-1</f>
        <v>-7.1367716918335766E-4</v>
      </c>
      <c r="O597" s="60">
        <f>VLOOKUP((A597+1)&amp;"_"&amp;B597,scenarios!A:Q,8,0)/100</f>
        <v>0</v>
      </c>
      <c r="P597" s="55">
        <f>VLOOKUP((A597+TT_Scen/2+1)&amp;"_"&amp;B597,scenarios!A:Q,8,0)/100</f>
        <v>0</v>
      </c>
      <c r="Q597" s="37">
        <f t="shared" si="39"/>
        <v>6.4830627772468841E-2</v>
      </c>
    </row>
    <row r="598" spans="1:17" x14ac:dyDescent="0.25">
      <c r="A598" s="21">
        <f t="shared" si="36"/>
        <v>4</v>
      </c>
      <c r="B598" s="22">
        <v>589</v>
      </c>
      <c r="D598" s="66">
        <f>YC!F591</f>
        <v>0.3693471384</v>
      </c>
      <c r="E598" s="34">
        <f t="shared" si="37"/>
        <v>7.4162328000000333E-3</v>
      </c>
      <c r="F598" s="66">
        <f>E598+$B$2*$B$2/delta*Intermediates!J598-$B$2/delta*Intermediates!F598</f>
        <v>6.3448629376683385E-2</v>
      </c>
      <c r="G598" s="46">
        <f>E598+$B$2*$B$2/delta*Intermediates!J598-$B$2/delta*Intermediates!G598</f>
        <v>-2.4081568100693465E-3</v>
      </c>
      <c r="H598" s="60">
        <f>VLOOKUP((A598+1)&amp;"_"&amp;B598,scenarios!A:F,4,0)/100</f>
        <v>6.3449000000000005E-2</v>
      </c>
      <c r="I598" s="55">
        <f>VLOOKUP((A598+TT_Scen/2+1)&amp;"_"&amp;B598,scenarios!A:F,4,0)/100</f>
        <v>-2.4082000000000001E-3</v>
      </c>
      <c r="J598" s="37">
        <f t="shared" si="38"/>
        <v>4.1381324727366581E-7</v>
      </c>
      <c r="K598" s="8"/>
      <c r="L598" s="72">
        <f>LN(VLOOKUP((B598+12*$B$1)/12,YC!A:E,5,0)/VLOOKUP(B598/12,YC!A:E,5,0))</f>
        <v>-1.4832465660029161E-2</v>
      </c>
      <c r="M598" s="66">
        <f>EXP(-((1-EXP(-alpha*$B$1))/alpha*Intermediates!F598-(1-EXP(-alpha*$B$1))/alpha*(1-EXP(-alpha*$B$1))/alpha*Intermediates!J598+L598)/$B$1)-1</f>
        <v>6.4428988643606466E-2</v>
      </c>
      <c r="N598" s="46">
        <f>EXP(-((1-EXP(-alpha*$B$1))/alpha*Intermediates!G598-(1-EXP(-alpha*$B$1))/alpha*(1-EXP(-alpha*$B$1))/alpha*Intermediates!J598+L598)/$B$1)-1</f>
        <v>-9.5796982697449184E-4</v>
      </c>
      <c r="O598" s="60">
        <f>VLOOKUP((A598+1)&amp;"_"&amp;B598,scenarios!A:Q,8,0)/100</f>
        <v>0</v>
      </c>
      <c r="P598" s="55">
        <f>VLOOKUP((A598+TT_Scen/2+1)&amp;"_"&amp;B598,scenarios!A:Q,8,0)/100</f>
        <v>0</v>
      </c>
      <c r="Q598" s="37">
        <f t="shared" si="39"/>
        <v>6.5386958470580958E-2</v>
      </c>
    </row>
    <row r="599" spans="1:17" x14ac:dyDescent="0.25">
      <c r="A599" s="21">
        <f t="shared" si="36"/>
        <v>4</v>
      </c>
      <c r="B599" s="22">
        <v>590</v>
      </c>
      <c r="D599" s="66">
        <f>YC!F592</f>
        <v>0.3699651578</v>
      </c>
      <c r="E599" s="34">
        <f t="shared" si="37"/>
        <v>7.4162328000000333E-3</v>
      </c>
      <c r="F599" s="66">
        <f>E599+$B$2*$B$2/delta*Intermediates!J599-$B$2/delta*Intermediates!F599</f>
        <v>7.1082985198203871E-2</v>
      </c>
      <c r="G599" s="46">
        <f>E599+$B$2*$B$2/delta*Intermediates!J599-$B$2/delta*Intermediates!G599</f>
        <v>-9.9923691972502726E-3</v>
      </c>
      <c r="H599" s="60">
        <f>VLOOKUP((A599+1)&amp;"_"&amp;B599,scenarios!A:F,4,0)/100</f>
        <v>7.1082999999999993E-2</v>
      </c>
      <c r="I599" s="55">
        <f>VLOOKUP((A599+TT_Scen/2+1)&amp;"_"&amp;B599,scenarios!A:F,4,0)/100</f>
        <v>-9.9924000000000002E-3</v>
      </c>
      <c r="J599" s="37">
        <f t="shared" si="38"/>
        <v>4.5604545849745048E-8</v>
      </c>
      <c r="K599" s="8"/>
      <c r="L599" s="72">
        <f>LN(VLOOKUP((B599+12*$B$1)/12,YC!A:E,5,0)/VLOOKUP(B599/12,YC!A:E,5,0))</f>
        <v>-1.4832465695813816E-2</v>
      </c>
      <c r="M599" s="66">
        <f>EXP(-((1-EXP(-alpha*$B$1))/alpha*Intermediates!F599-(1-EXP(-alpha*$B$1))/alpha*(1-EXP(-alpha*$B$1))/alpha*Intermediates!J599+L599)/$B$1)-1</f>
        <v>7.2280660787798601E-2</v>
      </c>
      <c r="N599" s="46">
        <f>EXP(-((1-EXP(-alpha*$B$1))/alpha*Intermediates!G599-(1-EXP(-alpha*$B$1))/alpha*(1-EXP(-alpha*$B$1))/alpha*Intermediates!J599+L599)/$B$1)-1</f>
        <v>-8.2251998922251435E-3</v>
      </c>
      <c r="O599" s="60">
        <f>VLOOKUP((A599+1)&amp;"_"&amp;B599,scenarios!A:Q,8,0)/100</f>
        <v>0</v>
      </c>
      <c r="P599" s="55">
        <f>VLOOKUP((A599+TT_Scen/2+1)&amp;"_"&amp;B599,scenarios!A:Q,8,0)/100</f>
        <v>0</v>
      </c>
      <c r="Q599" s="37">
        <f t="shared" si="39"/>
        <v>8.0505860680023744E-2</v>
      </c>
    </row>
    <row r="600" spans="1:17" x14ac:dyDescent="0.25">
      <c r="A600" s="21">
        <f t="shared" si="36"/>
        <v>4</v>
      </c>
      <c r="B600" s="22">
        <v>591</v>
      </c>
      <c r="D600" s="66">
        <f>YC!F593</f>
        <v>0.3705831772</v>
      </c>
      <c r="E600" s="34">
        <f t="shared" si="37"/>
        <v>7.4162328000000333E-3</v>
      </c>
      <c r="F600" s="66">
        <f>E600+$B$2*$B$2/delta*Intermediates!J600-$B$2/delta*Intermediates!F600</f>
        <v>6.9384892008125879E-2</v>
      </c>
      <c r="G600" s="46">
        <f>E600+$B$2*$B$2/delta*Intermediates!J600-$B$2/delta*Intermediates!G600</f>
        <v>-8.2442723827698162E-3</v>
      </c>
      <c r="H600" s="60">
        <f>VLOOKUP((A600+1)&amp;"_"&amp;B600,scenarios!A:F,4,0)/100</f>
        <v>6.9385000000000002E-2</v>
      </c>
      <c r="I600" s="55">
        <f>VLOOKUP((A600+TT_Scen/2+1)&amp;"_"&amp;B600,scenarios!A:F,4,0)/100</f>
        <v>-8.2442999999999995E-3</v>
      </c>
      <c r="J600" s="37">
        <f t="shared" si="38"/>
        <v>1.3560910430698847E-7</v>
      </c>
      <c r="K600" s="8"/>
      <c r="L600" s="72">
        <f>LN(VLOOKUP((B600+12*$B$1)/12,YC!A:E,5,0)/VLOOKUP(B600/12,YC!A:E,5,0))</f>
        <v>-1.4832465755270334E-2</v>
      </c>
      <c r="M600" s="66">
        <f>EXP(-((1-EXP(-alpha*$B$1))/alpha*Intermediates!F600-(1-EXP(-alpha*$B$1))/alpha*(1-EXP(-alpha*$B$1))/alpha*Intermediates!J600+L600)/$B$1)-1</f>
        <v>7.0529425195711593E-2</v>
      </c>
      <c r="N600" s="46">
        <f>EXP(-((1-EXP(-alpha*$B$1))/alpha*Intermediates!G600-(1-EXP(-alpha*$B$1))/alpha*(1-EXP(-alpha*$B$1))/alpha*Intermediates!J600+L600)/$B$1)-1</f>
        <v>-6.5546910181396578E-3</v>
      </c>
      <c r="O600" s="60">
        <f>VLOOKUP((A600+1)&amp;"_"&amp;B600,scenarios!A:Q,8,0)/100</f>
        <v>0</v>
      </c>
      <c r="P600" s="55">
        <f>VLOOKUP((A600+TT_Scen/2+1)&amp;"_"&amp;B600,scenarios!A:Q,8,0)/100</f>
        <v>0</v>
      </c>
      <c r="Q600" s="37">
        <f t="shared" si="39"/>
        <v>7.708411621385125E-2</v>
      </c>
    </row>
    <row r="601" spans="1:17" x14ac:dyDescent="0.25">
      <c r="A601" s="21">
        <f t="shared" si="36"/>
        <v>4</v>
      </c>
      <c r="B601" s="22">
        <v>592</v>
      </c>
      <c r="D601" s="66">
        <f>YC!F594</f>
        <v>0.37120119660000001</v>
      </c>
      <c r="E601" s="34">
        <f t="shared" si="37"/>
        <v>7.4162328000000333E-3</v>
      </c>
      <c r="F601" s="66">
        <f>E601+$B$2*$B$2/delta*Intermediates!J601-$B$2/delta*Intermediates!F601</f>
        <v>7.063153222236232E-2</v>
      </c>
      <c r="G601" s="46">
        <f>E601+$B$2*$B$2/delta*Intermediates!J601-$B$2/delta*Intermediates!G601</f>
        <v>-9.441048497060912E-3</v>
      </c>
      <c r="H601" s="60">
        <f>VLOOKUP((A601+1)&amp;"_"&amp;B601,scenarios!A:F,4,0)/100</f>
        <v>7.0632E-2</v>
      </c>
      <c r="I601" s="55">
        <f>VLOOKUP((A601+TT_Scen/2+1)&amp;"_"&amp;B601,scenarios!A:F,4,0)/100</f>
        <v>-9.4409999999999997E-3</v>
      </c>
      <c r="J601" s="37">
        <f t="shared" si="38"/>
        <v>5.1627469859275021E-7</v>
      </c>
      <c r="K601" s="8"/>
      <c r="L601" s="72">
        <f>LN(VLOOKUP((B601+12*$B$1)/12,YC!A:E,5,0)/VLOOKUP(B601/12,YC!A:E,5,0))</f>
        <v>-1.4832465695661358E-2</v>
      </c>
      <c r="M601" s="66">
        <f>EXP(-((1-EXP(-alpha*$B$1))/alpha*Intermediates!F601-(1-EXP(-alpha*$B$1))/alpha*(1-EXP(-alpha*$B$1))/alpha*Intermediates!J601+L601)/$B$1)-1</f>
        <v>7.1815066097064229E-2</v>
      </c>
      <c r="N601" s="46">
        <f>EXP(-((1-EXP(-alpha*$B$1))/alpha*Intermediates!G601-(1-EXP(-alpha*$B$1))/alpha*(1-EXP(-alpha*$B$1))/alpha*Intermediates!J601+L601)/$B$1)-1</f>
        <v>-7.6984133821350609E-3</v>
      </c>
      <c r="O601" s="60">
        <f>VLOOKUP((A601+1)&amp;"_"&amp;B601,scenarios!A:Q,8,0)/100</f>
        <v>0</v>
      </c>
      <c r="P601" s="55">
        <f>VLOOKUP((A601+TT_Scen/2+1)&amp;"_"&amp;B601,scenarios!A:Q,8,0)/100</f>
        <v>0</v>
      </c>
      <c r="Q601" s="37">
        <f t="shared" si="39"/>
        <v>7.9513479479199289E-2</v>
      </c>
    </row>
    <row r="602" spans="1:17" x14ac:dyDescent="0.25">
      <c r="A602" s="21">
        <f t="shared" si="36"/>
        <v>4</v>
      </c>
      <c r="B602" s="22">
        <v>593</v>
      </c>
      <c r="D602" s="66">
        <f>YC!F595</f>
        <v>0.37181921600000001</v>
      </c>
      <c r="E602" s="34">
        <f t="shared" si="37"/>
        <v>7.4162328000000333E-3</v>
      </c>
      <c r="F602" s="66">
        <f>E602+$B$2*$B$2/delta*Intermediates!J602-$B$2/delta*Intermediates!F602</f>
        <v>6.8809051063839805E-2</v>
      </c>
      <c r="G602" s="46">
        <f>E602+$B$2*$B$2/delta*Intermediates!J602-$B$2/delta*Intermediates!G602</f>
        <v>-7.568842477325647E-3</v>
      </c>
      <c r="H602" s="60">
        <f>VLOOKUP((A602+1)&amp;"_"&amp;B602,scenarios!A:F,4,0)/100</f>
        <v>6.8808999999999995E-2</v>
      </c>
      <c r="I602" s="55">
        <f>VLOOKUP((A602+TT_Scen/2+1)&amp;"_"&amp;B602,scenarios!A:F,4,0)/100</f>
        <v>-7.5687999999999997E-3</v>
      </c>
      <c r="J602" s="37">
        <f t="shared" si="38"/>
        <v>9.3541165456685615E-8</v>
      </c>
      <c r="K602" s="8"/>
      <c r="L602" s="72">
        <f>LN(VLOOKUP((B602+12*$B$1)/12,YC!A:E,5,0)/VLOOKUP(B602/12,YC!A:E,5,0))</f>
        <v>-1.4832465663970415E-2</v>
      </c>
      <c r="M602" s="66">
        <f>EXP(-((1-EXP(-alpha*$B$1))/alpha*Intermediates!F602-(1-EXP(-alpha*$B$1))/alpha*(1-EXP(-alpha*$B$1))/alpha*Intermediates!J602+L602)/$B$1)-1</f>
        <v>6.9936464962958578E-2</v>
      </c>
      <c r="N602" s="46">
        <f>EXP(-((1-EXP(-alpha*$B$1))/alpha*Intermediates!G602-(1-EXP(-alpha*$B$1))/alpha*(1-EXP(-alpha*$B$1))/alpha*Intermediates!J602+L602)/$B$1)-1</f>
        <v>-5.9082586043729401E-3</v>
      </c>
      <c r="O602" s="60">
        <f>VLOOKUP((A602+1)&amp;"_"&amp;B602,scenarios!A:Q,8,0)/100</f>
        <v>0</v>
      </c>
      <c r="P602" s="55">
        <f>VLOOKUP((A602+TT_Scen/2+1)&amp;"_"&amp;B602,scenarios!A:Q,8,0)/100</f>
        <v>0</v>
      </c>
      <c r="Q602" s="37">
        <f t="shared" si="39"/>
        <v>7.5844723567331518E-2</v>
      </c>
    </row>
    <row r="603" spans="1:17" x14ac:dyDescent="0.25">
      <c r="A603" s="21">
        <f t="shared" si="36"/>
        <v>4</v>
      </c>
      <c r="B603" s="22">
        <v>594</v>
      </c>
      <c r="D603" s="66">
        <f>YC!F596</f>
        <v>0.37243723540000001</v>
      </c>
      <c r="E603" s="34">
        <f t="shared" si="37"/>
        <v>7.4162328000000333E-3</v>
      </c>
      <c r="F603" s="66">
        <f>E603+$B$2*$B$2/delta*Intermediates!J603-$B$2/delta*Intermediates!F603</f>
        <v>6.901279219929779E-2</v>
      </c>
      <c r="G603" s="46">
        <f>E603+$B$2*$B$2/delta*Intermediates!J603-$B$2/delta*Intermediates!G603</f>
        <v>-7.722997704343218E-3</v>
      </c>
      <c r="H603" s="60">
        <f>VLOOKUP((A603+1)&amp;"_"&amp;B603,scenarios!A:F,4,0)/100</f>
        <v>6.9013000000000005E-2</v>
      </c>
      <c r="I603" s="55">
        <f>VLOOKUP((A603+TT_Scen/2+1)&amp;"_"&amp;B603,scenarios!A:F,4,0)/100</f>
        <v>-7.7229999999999998E-3</v>
      </c>
      <c r="J603" s="37">
        <f t="shared" si="38"/>
        <v>2.1009635899679052E-7</v>
      </c>
      <c r="K603" s="8"/>
      <c r="L603" s="72">
        <f>LN(VLOOKUP((B603+12*$B$1)/12,YC!A:E,5,0)/VLOOKUP(B603/12,YC!A:E,5,0))</f>
        <v>-1.4832465666755109E-2</v>
      </c>
      <c r="M603" s="66">
        <f>EXP(-((1-EXP(-alpha*$B$1))/alpha*Intermediates!F603-(1-EXP(-alpha*$B$1))/alpha*(1-EXP(-alpha*$B$1))/alpha*Intermediates!J603+L603)/$B$1)-1</f>
        <v>7.0146484037418411E-2</v>
      </c>
      <c r="N603" s="46">
        <f>EXP(-((1-EXP(-alpha*$B$1))/alpha*Intermediates!G603-(1-EXP(-alpha*$B$1))/alpha*(1-EXP(-alpha*$B$1))/alpha*Intermediates!J603+L603)/$B$1)-1</f>
        <v>-6.0556281667514256E-3</v>
      </c>
      <c r="O603" s="60">
        <f>VLOOKUP((A603+1)&amp;"_"&amp;B603,scenarios!A:Q,8,0)/100</f>
        <v>0</v>
      </c>
      <c r="P603" s="55">
        <f>VLOOKUP((A603+TT_Scen/2+1)&amp;"_"&amp;B603,scenarios!A:Q,8,0)/100</f>
        <v>0</v>
      </c>
      <c r="Q603" s="37">
        <f t="shared" si="39"/>
        <v>7.6202112204169836E-2</v>
      </c>
    </row>
    <row r="604" spans="1:17" x14ac:dyDescent="0.25">
      <c r="A604" s="21">
        <f t="shared" si="36"/>
        <v>4</v>
      </c>
      <c r="B604" s="22">
        <v>595</v>
      </c>
      <c r="D604" s="66">
        <f>YC!F597</f>
        <v>0.37305525480000001</v>
      </c>
      <c r="E604" s="34">
        <f t="shared" si="37"/>
        <v>7.4162328000000333E-3</v>
      </c>
      <c r="F604" s="66">
        <f>E604+$B$2*$B$2/delta*Intermediates!J604-$B$2/delta*Intermediates!F604</f>
        <v>7.0495105600447999E-2</v>
      </c>
      <c r="G604" s="46">
        <f>E604+$B$2*$B$2/delta*Intermediates!J604-$B$2/delta*Intermediates!G604</f>
        <v>-9.1558638636379669E-3</v>
      </c>
      <c r="H604" s="60">
        <f>VLOOKUP((A604+1)&amp;"_"&amp;B604,scenarios!A:F,4,0)/100</f>
        <v>7.0495000000000002E-2</v>
      </c>
      <c r="I604" s="55">
        <f>VLOOKUP((A604+TT_Scen/2+1)&amp;"_"&amp;B604,scenarios!A:F,4,0)/100</f>
        <v>-9.1558999999999998E-3</v>
      </c>
      <c r="J604" s="37">
        <f t="shared" si="38"/>
        <v>1.4173681003003258E-7</v>
      </c>
      <c r="K604" s="8"/>
      <c r="L604" s="72">
        <f>LN(VLOOKUP((B604+12*$B$1)/12,YC!A:E,5,0)/VLOOKUP(B604/12,YC!A:E,5,0))</f>
        <v>-1.4832465706249232E-2</v>
      </c>
      <c r="M604" s="66">
        <f>EXP(-((1-EXP(-alpha*$B$1))/alpha*Intermediates!F604-(1-EXP(-alpha*$B$1))/alpha*(1-EXP(-alpha*$B$1))/alpha*Intermediates!J604+L604)/$B$1)-1</f>
        <v>7.1674765772728577E-2</v>
      </c>
      <c r="N604" s="46">
        <f>EXP(-((1-EXP(-alpha*$B$1))/alpha*Intermediates!G604-(1-EXP(-alpha*$B$1))/alpha*(1-EXP(-alpha*$B$1))/alpha*Intermediates!J604+L604)/$B$1)-1</f>
        <v>-7.425537545982186E-3</v>
      </c>
      <c r="O604" s="60">
        <f>VLOOKUP((A604+1)&amp;"_"&amp;B604,scenarios!A:Q,8,0)/100</f>
        <v>0</v>
      </c>
      <c r="P604" s="55">
        <f>VLOOKUP((A604+TT_Scen/2+1)&amp;"_"&amp;B604,scenarios!A:Q,8,0)/100</f>
        <v>0</v>
      </c>
      <c r="Q604" s="37">
        <f t="shared" si="39"/>
        <v>7.9100303318710763E-2</v>
      </c>
    </row>
    <row r="605" spans="1:17" x14ac:dyDescent="0.25">
      <c r="A605" s="21">
        <f t="shared" si="36"/>
        <v>4</v>
      </c>
      <c r="B605" s="22">
        <v>596</v>
      </c>
      <c r="D605" s="66">
        <f>YC!F598</f>
        <v>0.37367327420000002</v>
      </c>
      <c r="E605" s="34">
        <f t="shared" si="37"/>
        <v>7.4162328000000333E-3</v>
      </c>
      <c r="F605" s="66">
        <f>E605+$B$2*$B$2/delta*Intermediates!J605-$B$2/delta*Intermediates!F605</f>
        <v>7.1577486534483079E-2</v>
      </c>
      <c r="G605" s="46">
        <f>E605+$B$2*$B$2/delta*Intermediates!J605-$B$2/delta*Intermediates!G605</f>
        <v>-1.0188935935996696E-2</v>
      </c>
      <c r="H605" s="60">
        <f>VLOOKUP((A605+1)&amp;"_"&amp;B605,scenarios!A:F,4,0)/100</f>
        <v>7.1577000000000002E-2</v>
      </c>
      <c r="I605" s="55">
        <f>VLOOKUP((A605+TT_Scen/2+1)&amp;"_"&amp;B605,scenarios!A:F,4,0)/100</f>
        <v>-1.0188999999999998E-2</v>
      </c>
      <c r="J605" s="37">
        <f t="shared" si="38"/>
        <v>5.5059848637871445E-7</v>
      </c>
      <c r="K605" s="8"/>
      <c r="L605" s="72">
        <f>LN(VLOOKUP((B605+12*$B$1)/12,YC!A:E,5,0)/VLOOKUP(B605/12,YC!A:E,5,0))</f>
        <v>-1.483246563938617E-2</v>
      </c>
      <c r="M605" s="66">
        <f>EXP(-((1-EXP(-alpha*$B$1))/alpha*Intermediates!F605-(1-EXP(-alpha*$B$1))/alpha*(1-EXP(-alpha*$B$1))/alpha*Intermediates!J605+L605)/$B$1)-1</f>
        <v>7.279213061834966E-2</v>
      </c>
      <c r="N605" s="46">
        <f>EXP(-((1-EXP(-alpha*$B$1))/alpha*Intermediates!G605-(1-EXP(-alpha*$B$1))/alpha*(1-EXP(-alpha*$B$1))/alpha*Intermediates!J605+L605)/$B$1)-1</f>
        <v>-8.4120095967326058E-3</v>
      </c>
      <c r="O605" s="60">
        <f>VLOOKUP((A605+1)&amp;"_"&amp;B605,scenarios!A:Q,8,0)/100</f>
        <v>0</v>
      </c>
      <c r="P605" s="55">
        <f>VLOOKUP((A605+TT_Scen/2+1)&amp;"_"&amp;B605,scenarios!A:Q,8,0)/100</f>
        <v>0</v>
      </c>
      <c r="Q605" s="37">
        <f t="shared" si="39"/>
        <v>8.1204140215082266E-2</v>
      </c>
    </row>
    <row r="606" spans="1:17" x14ac:dyDescent="0.25">
      <c r="A606" s="21">
        <f t="shared" si="36"/>
        <v>4</v>
      </c>
      <c r="B606" s="22">
        <v>597</v>
      </c>
      <c r="D606" s="66">
        <f>YC!F599</f>
        <v>0.37429129360000002</v>
      </c>
      <c r="E606" s="34">
        <f t="shared" si="37"/>
        <v>7.4162328000000333E-3</v>
      </c>
      <c r="F606" s="66">
        <f>E606+$B$2*$B$2/delta*Intermediates!J606-$B$2/delta*Intermediates!F606</f>
        <v>7.3496955164884137E-2</v>
      </c>
      <c r="G606" s="46">
        <f>E606+$B$2*$B$2/delta*Intermediates!J606-$B$2/delta*Intermediates!G606</f>
        <v>-1.2059233798284618E-2</v>
      </c>
      <c r="H606" s="60">
        <f>VLOOKUP((A606+1)&amp;"_"&amp;B606,scenarios!A:F,4,0)/100</f>
        <v>7.3497000000000007E-2</v>
      </c>
      <c r="I606" s="55">
        <f>VLOOKUP((A606+TT_Scen/2+1)&amp;"_"&amp;B606,scenarios!A:F,4,0)/100</f>
        <v>-1.2059E-2</v>
      </c>
      <c r="J606" s="37">
        <f t="shared" si="38"/>
        <v>2.7863340048769891E-7</v>
      </c>
      <c r="K606" s="8"/>
      <c r="L606" s="72">
        <f>LN(VLOOKUP((B606+12*$B$1)/12,YC!A:E,5,0)/VLOOKUP(B606/12,YC!A:E,5,0))</f>
        <v>-1.4832465615709799E-2</v>
      </c>
      <c r="M606" s="66">
        <f>EXP(-((1-EXP(-alpha*$B$1))/alpha*Intermediates!F606-(1-EXP(-alpha*$B$1))/alpha*(1-EXP(-alpha*$B$1))/alpha*Intermediates!J606+L606)/$B$1)-1</f>
        <v>7.4776388078144684E-2</v>
      </c>
      <c r="N606" s="46">
        <f>EXP(-((1-EXP(-alpha*$B$1))/alpha*Intermediates!G606-(1-EXP(-alpha*$B$1))/alpha*(1-EXP(-alpha*$B$1))/alpha*Intermediates!J606+L606)/$B$1)-1</f>
        <v>-1.0195560522759717E-2</v>
      </c>
      <c r="O606" s="60">
        <f>VLOOKUP((A606+1)&amp;"_"&amp;B606,scenarios!A:Q,8,0)/100</f>
        <v>0</v>
      </c>
      <c r="P606" s="55">
        <f>VLOOKUP((A606+TT_Scen/2+1)&amp;"_"&amp;B606,scenarios!A:Q,8,0)/100</f>
        <v>0</v>
      </c>
      <c r="Q606" s="37">
        <f t="shared" si="39"/>
        <v>8.4971948600904401E-2</v>
      </c>
    </row>
    <row r="607" spans="1:17" x14ac:dyDescent="0.25">
      <c r="A607" s="21">
        <f t="shared" si="36"/>
        <v>4</v>
      </c>
      <c r="B607" s="22">
        <v>598</v>
      </c>
      <c r="D607" s="66">
        <f>YC!F600</f>
        <v>0.37490931300000002</v>
      </c>
      <c r="E607" s="34">
        <f t="shared" si="37"/>
        <v>7.4162328000000333E-3</v>
      </c>
      <c r="F607" s="66">
        <f>E607+$B$2*$B$2/delta*Intermediates!J607-$B$2/delta*Intermediates!F607</f>
        <v>7.3763524693658641E-2</v>
      </c>
      <c r="G607" s="46">
        <f>E607+$B$2*$B$2/delta*Intermediates!J607-$B$2/delta*Intermediates!G607</f>
        <v>-1.2276770365691794E-2</v>
      </c>
      <c r="H607" s="60">
        <f>VLOOKUP((A607+1)&amp;"_"&amp;B607,scenarios!A:F,4,0)/100</f>
        <v>7.3763999999999996E-2</v>
      </c>
      <c r="I607" s="55">
        <f>VLOOKUP((A607+TT_Scen/2+1)&amp;"_"&amp;B607,scenarios!A:F,4,0)/100</f>
        <v>-1.2277E-2</v>
      </c>
      <c r="J607" s="37">
        <f t="shared" si="38"/>
        <v>7.0494064956065638E-7</v>
      </c>
      <c r="K607" s="8"/>
      <c r="L607" s="72">
        <f>LN(VLOOKUP((B607+12*$B$1)/12,YC!A:E,5,0)/VLOOKUP(B607/12,YC!A:E,5,0))</f>
        <v>-1.4832465787308334E-2</v>
      </c>
      <c r="M607" s="66">
        <f>EXP(-((1-EXP(-alpha*$B$1))/alpha*Intermediates!F607-(1-EXP(-alpha*$B$1))/alpha*(1-EXP(-alpha*$B$1))/alpha*Intermediates!J607+L607)/$B$1)-1</f>
        <v>7.5052372264388767E-2</v>
      </c>
      <c r="N607" s="46">
        <f>EXP(-((1-EXP(-alpha*$B$1))/alpha*Intermediates!G607-(1-EXP(-alpha*$B$1))/alpha*(1-EXP(-alpha*$B$1))/alpha*Intermediates!J607+L607)/$B$1)-1</f>
        <v>-1.0402679169831508E-2</v>
      </c>
      <c r="O607" s="60">
        <f>VLOOKUP((A607+1)&amp;"_"&amp;B607,scenarios!A:Q,8,0)/100</f>
        <v>0</v>
      </c>
      <c r="P607" s="55">
        <f>VLOOKUP((A607+TT_Scen/2+1)&amp;"_"&amp;B607,scenarios!A:Q,8,0)/100</f>
        <v>0</v>
      </c>
      <c r="Q607" s="37">
        <f t="shared" si="39"/>
        <v>8.5455051434220275E-2</v>
      </c>
    </row>
    <row r="608" spans="1:17" x14ac:dyDescent="0.25">
      <c r="A608" s="21">
        <f t="shared" si="36"/>
        <v>4</v>
      </c>
      <c r="B608" s="22">
        <v>599</v>
      </c>
      <c r="D608" s="66">
        <f>YC!F601</f>
        <v>0.37552733240000002</v>
      </c>
      <c r="E608" s="34">
        <f t="shared" si="37"/>
        <v>7.4162328000000333E-3</v>
      </c>
      <c r="F608" s="66">
        <f>E608+$B$2*$B$2/delta*Intermediates!J608-$B$2/delta*Intermediates!F608</f>
        <v>7.2245558819926711E-2</v>
      </c>
      <c r="G608" s="46">
        <f>E608+$B$2*$B$2/delta*Intermediates!J608-$B$2/delta*Intermediates!G608</f>
        <v>-1.0709909050327633E-2</v>
      </c>
      <c r="H608" s="60">
        <f>VLOOKUP((A608+1)&amp;"_"&amp;B608,scenarios!A:F,4,0)/100</f>
        <v>7.2245999999999991E-2</v>
      </c>
      <c r="I608" s="55">
        <f>VLOOKUP((A608+TT_Scen/2+1)&amp;"_"&amp;B608,scenarios!A:F,4,0)/100</f>
        <v>-1.0709999999999999E-2</v>
      </c>
      <c r="J608" s="37">
        <f t="shared" si="38"/>
        <v>5.3212974564578741E-7</v>
      </c>
      <c r="K608" s="8"/>
      <c r="L608" s="72">
        <f>LN(VLOOKUP((B608+12*$B$1)/12,YC!A:E,5,0)/VLOOKUP(B608/12,YC!A:E,5,0))</f>
        <v>-1.4832465715641107E-2</v>
      </c>
      <c r="M608" s="66">
        <f>EXP(-((1-EXP(-alpha*$B$1))/alpha*Intermediates!F608-(1-EXP(-alpha*$B$1))/alpha*(1-EXP(-alpha*$B$1))/alpha*Intermediates!J608+L608)/$B$1)-1</f>
        <v>7.3482726835350176E-2</v>
      </c>
      <c r="N608" s="46">
        <f>EXP(-((1-EXP(-alpha*$B$1))/alpha*Intermediates!G608-(1-EXP(-alpha*$B$1))/alpha*(1-EXP(-alpha*$B$1))/alpha*Intermediates!J608+L608)/$B$1)-1</f>
        <v>-8.9087722756909793E-3</v>
      </c>
      <c r="O608" s="60">
        <f>VLOOKUP((A608+1)&amp;"_"&amp;B608,scenarios!A:Q,8,0)/100</f>
        <v>0</v>
      </c>
      <c r="P608" s="55">
        <f>VLOOKUP((A608+TT_Scen/2+1)&amp;"_"&amp;B608,scenarios!A:Q,8,0)/100</f>
        <v>0</v>
      </c>
      <c r="Q608" s="37">
        <f t="shared" si="39"/>
        <v>8.2391499111041155E-2</v>
      </c>
    </row>
    <row r="609" spans="1:17" x14ac:dyDescent="0.25">
      <c r="A609" s="21">
        <f t="shared" si="36"/>
        <v>4</v>
      </c>
      <c r="B609" s="22">
        <v>600</v>
      </c>
      <c r="D609" s="66">
        <f>YC!F602</f>
        <v>0.37614535180000003</v>
      </c>
      <c r="E609" s="34">
        <f t="shared" si="37"/>
        <v>7.4162327999993671E-3</v>
      </c>
      <c r="F609" s="66">
        <f>E609+$B$2*$B$2/delta*Intermediates!J609-$B$2/delta*Intermediates!F609</f>
        <v>7.2118419139392403E-2</v>
      </c>
      <c r="G609" s="46">
        <f>E609+$B$2*$B$2/delta*Intermediates!J609-$B$2/delta*Intermediates!G609</f>
        <v>-1.0534011160701922E-2</v>
      </c>
      <c r="H609" s="60">
        <f>VLOOKUP((A609+1)&amp;"_"&amp;B609,scenarios!A:F,4,0)/100</f>
        <v>7.2118000000000002E-2</v>
      </c>
      <c r="I609" s="55">
        <f>VLOOKUP((A609+TT_Scen/2+1)&amp;"_"&amp;B609,scenarios!A:F,4,0)/100</f>
        <v>-1.0533999999999998E-2</v>
      </c>
      <c r="J609" s="37">
        <f t="shared" si="38"/>
        <v>4.3030009432530603E-7</v>
      </c>
      <c r="K609" s="8"/>
      <c r="L609" s="72">
        <f>LN(VLOOKUP((B609+12*$B$1)/12,YC!A:E,5,0)/VLOOKUP(B609/12,YC!A:E,5,0))</f>
        <v>-1.4832465698118486E-2</v>
      </c>
      <c r="M609" s="66">
        <f>EXP(-((1-EXP(-alpha*$B$1))/alpha*Intermediates!F609-(1-EXP(-alpha*$B$1))/alpha*(1-EXP(-alpha*$B$1))/alpha*Intermediates!J609+L609)/$B$1)-1</f>
        <v>7.3351495703968483E-2</v>
      </c>
      <c r="N609" s="46">
        <f>EXP(-((1-EXP(-alpha*$B$1))/alpha*Intermediates!G609-(1-EXP(-alpha*$B$1))/alpha*(1-EXP(-alpha*$B$1))/alpha*Intermediates!J609+L609)/$B$1)-1</f>
        <v>-8.7408046365018421E-3</v>
      </c>
      <c r="O609" s="60">
        <f>VLOOKUP((A609+1)&amp;"_"&amp;B609,scenarios!A:Q,8,0)/100</f>
        <v>0</v>
      </c>
      <c r="P609" s="55">
        <f>VLOOKUP((A609+TT_Scen/2+1)&amp;"_"&amp;B609,scenarios!A:Q,8,0)/100</f>
        <v>0</v>
      </c>
      <c r="Q609" s="37">
        <f t="shared" si="39"/>
        <v>8.2092300340470326E-2</v>
      </c>
    </row>
    <row r="610" spans="1:17" x14ac:dyDescent="0.25">
      <c r="A610" s="21">
        <f t="shared" si="36"/>
        <v>4</v>
      </c>
      <c r="B610" s="22">
        <v>601</v>
      </c>
      <c r="D610" s="66">
        <f>YC!F603</f>
        <v>0.37676337119999997</v>
      </c>
      <c r="E610" s="34">
        <f t="shared" si="37"/>
        <v>7.4162328000000333E-3</v>
      </c>
      <c r="F610" s="66">
        <f>E610+$B$2*$B$2/delta*Intermediates!J610-$B$2/delta*Intermediates!F610</f>
        <v>7.9936889983366274E-2</v>
      </c>
      <c r="G610" s="46">
        <f>E610+$B$2*$B$2/delta*Intermediates!J610-$B$2/delta*Intermediates!G610</f>
        <v>-1.8303860740748822E-2</v>
      </c>
      <c r="H610" s="60">
        <f>VLOOKUP((A610+1)&amp;"_"&amp;B610,scenarios!A:F,4,0)/100</f>
        <v>7.9936999999999994E-2</v>
      </c>
      <c r="I610" s="55">
        <f>VLOOKUP((A610+TT_Scen/2+1)&amp;"_"&amp;B610,scenarios!A:F,4,0)/100</f>
        <v>-1.8304000000000001E-2</v>
      </c>
      <c r="J610" s="37">
        <f t="shared" si="38"/>
        <v>2.4927588489903618E-7</v>
      </c>
      <c r="K610" s="8"/>
      <c r="L610" s="72">
        <f>LN(VLOOKUP((B610+12*$B$1)/12,YC!A:E,5,0)/VLOOKUP(B610/12,YC!A:E,5,0))</f>
        <v>-1.4832465739197021E-2</v>
      </c>
      <c r="M610" s="66">
        <f>EXP(-((1-EXP(-alpha*$B$1))/alpha*Intermediates!F610-(1-EXP(-alpha*$B$1))/alpha*(1-EXP(-alpha*$B$1))/alpha*Intermediates!J610+L610)/$B$1)-1</f>
        <v>8.1460631874469502E-2</v>
      </c>
      <c r="N610" s="46">
        <f>EXP(-((1-EXP(-alpha*$B$1))/alpha*Intermediates!G610-(1-EXP(-alpha*$B$1))/alpha*(1-EXP(-alpha*$B$1))/alpha*Intermediates!J610+L610)/$B$1)-1</f>
        <v>-1.6127267921479893E-2</v>
      </c>
      <c r="O610" s="60">
        <f>VLOOKUP((A610+1)&amp;"_"&amp;B610,scenarios!A:Q,8,0)/100</f>
        <v>0</v>
      </c>
      <c r="P610" s="55">
        <f>VLOOKUP((A610+TT_Scen/2+1)&amp;"_"&amp;B610,scenarios!A:Q,8,0)/100</f>
        <v>0</v>
      </c>
      <c r="Q610" s="37">
        <f t="shared" si="39"/>
        <v>9.7587899795949395E-2</v>
      </c>
    </row>
    <row r="611" spans="1:17" x14ac:dyDescent="0.25">
      <c r="A611" s="21">
        <f t="shared" si="36"/>
        <v>4</v>
      </c>
      <c r="B611" s="22">
        <v>602</v>
      </c>
      <c r="D611" s="66">
        <f>YC!F604</f>
        <v>0.37738139059999998</v>
      </c>
      <c r="E611" s="34">
        <f t="shared" si="37"/>
        <v>7.4162340000001326E-3</v>
      </c>
      <c r="F611" s="66">
        <f>E611+$B$2*$B$2/delta*Intermediates!J611-$B$2/delta*Intermediates!F611</f>
        <v>7.911006568954479E-2</v>
      </c>
      <c r="G611" s="46">
        <f>E611+$B$2*$B$2/delta*Intermediates!J611-$B$2/delta*Intermediates!G611</f>
        <v>-1.7428549440627564E-2</v>
      </c>
      <c r="H611" s="60">
        <f>VLOOKUP((A611+1)&amp;"_"&amp;B611,scenarios!A:F,4,0)/100</f>
        <v>7.911E-2</v>
      </c>
      <c r="I611" s="55">
        <f>VLOOKUP((A611+TT_Scen/2+1)&amp;"_"&amp;B611,scenarios!A:F,4,0)/100</f>
        <v>-1.7429E-2</v>
      </c>
      <c r="J611" s="37">
        <f t="shared" si="38"/>
        <v>5.1624891722612531E-7</v>
      </c>
      <c r="K611" s="8"/>
      <c r="L611" s="72">
        <f>LN(VLOOKUP((B611+12*$B$1)/12,YC!A:E,5,0)/VLOOKUP(B611/12,YC!A:E,5,0))</f>
        <v>-1.4832465695318695E-2</v>
      </c>
      <c r="M611" s="66">
        <f>EXP(-((1-EXP(-alpha*$B$1))/alpha*Intermediates!F611-(1-EXP(-alpha*$B$1))/alpha*(1-EXP(-alpha*$B$1))/alpha*Intermediates!J611+L611)/$B$1)-1</f>
        <v>8.0600338505615321E-2</v>
      </c>
      <c r="N611" s="46">
        <f>EXP(-((1-EXP(-alpha*$B$1))/alpha*Intermediates!G611-(1-EXP(-alpha*$B$1))/alpha*(1-EXP(-alpha*$B$1))/alpha*Intermediates!J611+L611)/$B$1)-1</f>
        <v>-1.5297760393017779E-2</v>
      </c>
      <c r="O611" s="60">
        <f>VLOOKUP((A611+1)&amp;"_"&amp;B611,scenarios!A:Q,8,0)/100</f>
        <v>0</v>
      </c>
      <c r="P611" s="55">
        <f>VLOOKUP((A611+TT_Scen/2+1)&amp;"_"&amp;B611,scenarios!A:Q,8,0)/100</f>
        <v>0</v>
      </c>
      <c r="Q611" s="37">
        <f t="shared" si="39"/>
        <v>9.58980988986331E-2</v>
      </c>
    </row>
    <row r="612" spans="1:17" x14ac:dyDescent="0.25">
      <c r="A612" s="21">
        <f t="shared" si="36"/>
        <v>4</v>
      </c>
      <c r="B612" s="22">
        <v>603</v>
      </c>
      <c r="D612" s="66">
        <f>YC!F605</f>
        <v>0.37799941009999999</v>
      </c>
      <c r="E612" s="34">
        <f t="shared" si="37"/>
        <v>7.4162328000000333E-3</v>
      </c>
      <c r="F612" s="66">
        <f>E612+$B$2*$B$2/delta*Intermediates!J612-$B$2/delta*Intermediates!F612</f>
        <v>8.1821522084756834E-2</v>
      </c>
      <c r="G612" s="46">
        <f>E612+$B$2*$B$2/delta*Intermediates!J612-$B$2/delta*Intermediates!G612</f>
        <v>-2.0091659999464655E-2</v>
      </c>
      <c r="H612" s="60">
        <f>VLOOKUP((A612+1)&amp;"_"&amp;B612,scenarios!A:F,4,0)/100</f>
        <v>8.1822000000000006E-2</v>
      </c>
      <c r="I612" s="55">
        <f>VLOOKUP((A612+TT_Scen/2+1)&amp;"_"&amp;B612,scenarios!A:F,4,0)/100</f>
        <v>-2.0091999999999999E-2</v>
      </c>
      <c r="J612" s="37">
        <f t="shared" si="38"/>
        <v>8.1791577851569874E-7</v>
      </c>
      <c r="K612" s="8"/>
      <c r="L612" s="72">
        <f>LN(VLOOKUP((B612+12*$B$1)/12,YC!A:E,5,0)/VLOOKUP(B612/12,YC!A:E,5,0))</f>
        <v>-1.4832465716623461E-2</v>
      </c>
      <c r="M612" s="66">
        <f>EXP(-((1-EXP(-alpha*$B$1))/alpha*Intermediates!F612-(1-EXP(-alpha*$B$1))/alpha*(1-EXP(-alpha*$B$1))/alpha*Intermediates!J612+L612)/$B$1)-1</f>
        <v>8.3424727962087442E-2</v>
      </c>
      <c r="N612" s="46">
        <f>EXP(-((1-EXP(-alpha*$B$1))/alpha*Intermediates!G612-(1-EXP(-alpha*$B$1))/alpha*(1-EXP(-alpha*$B$1))/alpha*Intermediates!J612+L612)/$B$1)-1</f>
        <v>-1.7818816809647919E-2</v>
      </c>
      <c r="O612" s="60">
        <f>VLOOKUP((A612+1)&amp;"_"&amp;B612,scenarios!A:Q,8,0)/100</f>
        <v>0</v>
      </c>
      <c r="P612" s="55">
        <f>VLOOKUP((A612+TT_Scen/2+1)&amp;"_"&amp;B612,scenarios!A:Q,8,0)/100</f>
        <v>0</v>
      </c>
      <c r="Q612" s="37">
        <f t="shared" si="39"/>
        <v>0.10124354477173536</v>
      </c>
    </row>
    <row r="613" spans="1:17" x14ac:dyDescent="0.25">
      <c r="A613" s="21">
        <f t="shared" si="36"/>
        <v>4</v>
      </c>
      <c r="B613" s="22">
        <v>604</v>
      </c>
      <c r="D613" s="66">
        <f>YC!F606</f>
        <v>0.37861742949999999</v>
      </c>
      <c r="E613" s="34">
        <f t="shared" si="37"/>
        <v>7.4162328000000333E-3</v>
      </c>
      <c r="F613" s="66">
        <f>E613+$B$2*$B$2/delta*Intermediates!J613-$B$2/delta*Intermediates!F613</f>
        <v>8.1239587833556962E-2</v>
      </c>
      <c r="G613" s="46">
        <f>E613+$B$2*$B$2/delta*Intermediates!J613-$B$2/delta*Intermediates!G613</f>
        <v>-1.9461513593959721E-2</v>
      </c>
      <c r="H613" s="60">
        <f>VLOOKUP((A613+1)&amp;"_"&amp;B613,scenarios!A:F,4,0)/100</f>
        <v>8.1240000000000007E-2</v>
      </c>
      <c r="I613" s="55">
        <f>VLOOKUP((A613+TT_Scen/2+1)&amp;"_"&amp;B613,scenarios!A:F,4,0)/100</f>
        <v>-1.9462E-2</v>
      </c>
      <c r="J613" s="37">
        <f t="shared" si="38"/>
        <v>8.9857248332381179E-7</v>
      </c>
      <c r="K613" s="8"/>
      <c r="L613" s="72">
        <f>LN(VLOOKUP((B613+12*$B$1)/12,YC!A:E,5,0)/VLOOKUP(B613/12,YC!A:E,5,0))</f>
        <v>-1.4832465805414531E-2</v>
      </c>
      <c r="M613" s="66">
        <f>EXP(-((1-EXP(-alpha*$B$1))/alpha*Intermediates!F613-(1-EXP(-alpha*$B$1))/alpha*(1-EXP(-alpha*$B$1))/alpha*Intermediates!J613+L613)/$B$1)-1</f>
        <v>8.2818108263705836E-2</v>
      </c>
      <c r="N613" s="46">
        <f>EXP(-((1-EXP(-alpha*$B$1))/alpha*Intermediates!G613-(1-EXP(-alpha*$B$1))/alpha*(1-EXP(-alpha*$B$1))/alpha*Intermediates!J613+L613)/$B$1)-1</f>
        <v>-1.7222706224368278E-2</v>
      </c>
      <c r="O613" s="60">
        <f>VLOOKUP((A613+1)&amp;"_"&amp;B613,scenarios!A:Q,8,0)/100</f>
        <v>0</v>
      </c>
      <c r="P613" s="55">
        <f>VLOOKUP((A613+TT_Scen/2+1)&amp;"_"&amp;B613,scenarios!A:Q,8,0)/100</f>
        <v>0</v>
      </c>
      <c r="Q613" s="37">
        <f t="shared" si="39"/>
        <v>0.10004081448807411</v>
      </c>
    </row>
    <row r="614" spans="1:17" x14ac:dyDescent="0.25">
      <c r="A614" s="21">
        <f t="shared" si="36"/>
        <v>4</v>
      </c>
      <c r="B614" s="22">
        <v>605</v>
      </c>
      <c r="D614" s="66">
        <f>YC!F607</f>
        <v>0.37923544889999999</v>
      </c>
      <c r="E614" s="34">
        <f t="shared" si="37"/>
        <v>7.4162328000000333E-3</v>
      </c>
      <c r="F614" s="66">
        <f>E614+$B$2*$B$2/delta*Intermediates!J614-$B$2/delta*Intermediates!F614</f>
        <v>8.5410883434081708E-2</v>
      </c>
      <c r="G614" s="46">
        <f>E614+$B$2*$B$2/delta*Intermediates!J614-$B$2/delta*Intermediates!G614</f>
        <v>-2.3584732834250423E-2</v>
      </c>
      <c r="H614" s="60">
        <f>VLOOKUP((A614+1)&amp;"_"&amp;B614,scenarios!A:F,4,0)/100</f>
        <v>8.5411000000000001E-2</v>
      </c>
      <c r="I614" s="55">
        <f>VLOOKUP((A614+TT_Scen/2+1)&amp;"_"&amp;B614,scenarios!A:F,4,0)/100</f>
        <v>-2.3584999999999998E-2</v>
      </c>
      <c r="J614" s="37">
        <f t="shared" si="38"/>
        <v>3.8373166786828672E-7</v>
      </c>
      <c r="K614" s="8"/>
      <c r="L614" s="72">
        <f>LN(VLOOKUP((B614+12*$B$1)/12,YC!A:E,5,0)/VLOOKUP(B614/12,YC!A:E,5,0))</f>
        <v>-1.4832465820067158E-2</v>
      </c>
      <c r="M614" s="66">
        <f>EXP(-((1-EXP(-alpha*$B$1))/alpha*Intermediates!F614-(1-EXP(-alpha*$B$1))/alpha*(1-EXP(-alpha*$B$1))/alpha*Intermediates!J614+L614)/$B$1)-1</f>
        <v>8.7175037998237448E-2</v>
      </c>
      <c r="N614" s="46">
        <f>EXP(-((1-EXP(-alpha*$B$1))/alpha*Intermediates!G614-(1-EXP(-alpha*$B$1))/alpha*(1-EXP(-alpha*$B$1))/alpha*Intermediates!J614+L614)/$B$1)-1</f>
        <v>-2.1115696150769581E-2</v>
      </c>
      <c r="O614" s="60">
        <f>VLOOKUP((A614+1)&amp;"_"&amp;B614,scenarios!A:Q,8,0)/100</f>
        <v>0</v>
      </c>
      <c r="P614" s="55">
        <f>VLOOKUP((A614+TT_Scen/2+1)&amp;"_"&amp;B614,scenarios!A:Q,8,0)/100</f>
        <v>0</v>
      </c>
      <c r="Q614" s="37">
        <f t="shared" si="39"/>
        <v>0.10829073414900703</v>
      </c>
    </row>
    <row r="615" spans="1:17" x14ac:dyDescent="0.25">
      <c r="A615" s="21">
        <f t="shared" si="36"/>
        <v>4</v>
      </c>
      <c r="B615" s="22">
        <v>606</v>
      </c>
      <c r="D615" s="66">
        <f>YC!F608</f>
        <v>0.3798534683</v>
      </c>
      <c r="E615" s="34">
        <f t="shared" si="37"/>
        <v>7.4162328000000333E-3</v>
      </c>
      <c r="F615" s="66">
        <f>E615+$B$2*$B$2/delta*Intermediates!J615-$B$2/delta*Intermediates!F615</f>
        <v>8.5263974019083671E-2</v>
      </c>
      <c r="G615" s="46">
        <f>E615+$B$2*$B$2/delta*Intermediates!J615-$B$2/delta*Intermediates!G615</f>
        <v>-2.3389882564953314E-2</v>
      </c>
      <c r="H615" s="60">
        <f>VLOOKUP((A615+1)&amp;"_"&amp;B615,scenarios!A:F,4,0)/100</f>
        <v>8.5264000000000006E-2</v>
      </c>
      <c r="I615" s="55">
        <f>VLOOKUP((A615+TT_Scen/2+1)&amp;"_"&amp;B615,scenarios!A:F,4,0)/100</f>
        <v>-2.3390000000000001E-2</v>
      </c>
      <c r="J615" s="37">
        <f t="shared" si="38"/>
        <v>1.4341596302203108E-7</v>
      </c>
      <c r="K615" s="8"/>
      <c r="L615" s="72">
        <f>LN(VLOOKUP((B615+12*$B$1)/12,YC!A:E,5,0)/VLOOKUP(B615/12,YC!A:E,5,0))</f>
        <v>-1.4832465762628536E-2</v>
      </c>
      <c r="M615" s="66">
        <f>EXP(-((1-EXP(-alpha*$B$1))/alpha*Intermediates!F615-(1-EXP(-alpha*$B$1))/alpha*(1-EXP(-alpha*$B$1))/alpha*Intermediates!J615+L615)/$B$1)-1</f>
        <v>8.702143959009212E-2</v>
      </c>
      <c r="N615" s="46">
        <f>EXP(-((1-EXP(-alpha*$B$1))/alpha*Intermediates!G615-(1-EXP(-alpha*$B$1))/alpha*(1-EXP(-alpha*$B$1))/alpha*Intermediates!J615+L615)/$B$1)-1</f>
        <v>-2.0931940103662394E-2</v>
      </c>
      <c r="O615" s="60">
        <f>VLOOKUP((A615+1)&amp;"_"&amp;B615,scenarios!A:Q,8,0)/100</f>
        <v>0</v>
      </c>
      <c r="P615" s="55">
        <f>VLOOKUP((A615+TT_Scen/2+1)&amp;"_"&amp;B615,scenarios!A:Q,8,0)/100</f>
        <v>0</v>
      </c>
      <c r="Q615" s="37">
        <f t="shared" si="39"/>
        <v>0.10795337969375451</v>
      </c>
    </row>
    <row r="616" spans="1:17" x14ac:dyDescent="0.25">
      <c r="A616" s="21">
        <f t="shared" si="36"/>
        <v>4</v>
      </c>
      <c r="B616" s="22">
        <v>607</v>
      </c>
      <c r="D616" s="66">
        <f>YC!F609</f>
        <v>0.3804714877</v>
      </c>
      <c r="E616" s="34">
        <f t="shared" si="37"/>
        <v>7.4162328000000333E-3</v>
      </c>
      <c r="F616" s="66">
        <f>E616+$B$2*$B$2/delta*Intermediates!J616-$B$2/delta*Intermediates!F616</f>
        <v>8.7532145897492086E-2</v>
      </c>
      <c r="G616" s="46">
        <f>E616+$B$2*$B$2/delta*Intermediates!J616-$B$2/delta*Intermediates!G616</f>
        <v>-2.5610248806732367E-2</v>
      </c>
      <c r="H616" s="60">
        <f>VLOOKUP((A616+1)&amp;"_"&amp;B616,scenarios!A:F,4,0)/100</f>
        <v>8.7531999999999999E-2</v>
      </c>
      <c r="I616" s="55">
        <f>VLOOKUP((A616+TT_Scen/2+1)&amp;"_"&amp;B616,scenarios!A:F,4,0)/100</f>
        <v>-2.5610000000000001E-2</v>
      </c>
      <c r="J616" s="37">
        <f t="shared" si="38"/>
        <v>3.9470422445384012E-7</v>
      </c>
      <c r="K616" s="8"/>
      <c r="L616" s="72">
        <f>LN(VLOOKUP((B616+12*$B$1)/12,YC!A:E,5,0)/VLOOKUP(B616/12,YC!A:E,5,0))</f>
        <v>-1.4832465785820604E-2</v>
      </c>
      <c r="M616" s="66">
        <f>EXP(-((1-EXP(-alpha*$B$1))/alpha*Intermediates!F616-(1-EXP(-alpha*$B$1))/alpha*(1-EXP(-alpha*$B$1))/alpha*Intermediates!J616+L616)/$B$1)-1</f>
        <v>8.9397632280612038E-2</v>
      </c>
      <c r="N616" s="46">
        <f>EXP(-((1-EXP(-alpha*$B$1))/alpha*Intermediates!G616-(1-EXP(-alpha*$B$1))/alpha*(1-EXP(-alpha*$B$1))/alpha*Intermediates!J616+L616)/$B$1)-1</f>
        <v>-2.3022270216122243E-2</v>
      </c>
      <c r="O616" s="60">
        <f>VLOOKUP((A616+1)&amp;"_"&amp;B616,scenarios!A:Q,8,0)/100</f>
        <v>0</v>
      </c>
      <c r="P616" s="55">
        <f>VLOOKUP((A616+TT_Scen/2+1)&amp;"_"&amp;B616,scenarios!A:Q,8,0)/100</f>
        <v>0</v>
      </c>
      <c r="Q616" s="37">
        <f t="shared" si="39"/>
        <v>0.11241990249673428</v>
      </c>
    </row>
    <row r="617" spans="1:17" x14ac:dyDescent="0.25">
      <c r="A617" s="21">
        <f t="shared" si="36"/>
        <v>4</v>
      </c>
      <c r="B617" s="22">
        <v>608</v>
      </c>
      <c r="D617" s="66">
        <f>YC!F610</f>
        <v>0.3810895071</v>
      </c>
      <c r="E617" s="34">
        <f t="shared" si="37"/>
        <v>7.4162328000000333E-3</v>
      </c>
      <c r="F617" s="66">
        <f>E617+$B$2*$B$2/delta*Intermediates!J617-$B$2/delta*Intermediates!F617</f>
        <v>8.5296248490849685E-2</v>
      </c>
      <c r="G617" s="46">
        <f>E617+$B$2*$B$2/delta*Intermediates!J617-$B$2/delta*Intermediates!G617</f>
        <v>-2.3326680692743441E-2</v>
      </c>
      <c r="H617" s="60">
        <f>VLOOKUP((A617+1)&amp;"_"&amp;B617,scenarios!A:F,4,0)/100</f>
        <v>8.5295999999999997E-2</v>
      </c>
      <c r="I617" s="55">
        <f>VLOOKUP((A617+TT_Scen/2+1)&amp;"_"&amp;B617,scenarios!A:F,4,0)/100</f>
        <v>-2.3327000000000001E-2</v>
      </c>
      <c r="J617" s="37">
        <f t="shared" si="38"/>
        <v>5.6779810624768556E-7</v>
      </c>
      <c r="K617" s="8"/>
      <c r="L617" s="72">
        <f>LN(VLOOKUP((B617+12*$B$1)/12,YC!A:E,5,0)/VLOOKUP(B617/12,YC!A:E,5,0))</f>
        <v>-1.483246574340533E-2</v>
      </c>
      <c r="M617" s="66">
        <f>EXP(-((1-EXP(-alpha*$B$1))/alpha*Intermediates!F617-(1-EXP(-alpha*$B$1))/alpha*(1-EXP(-alpha*$B$1))/alpha*Intermediates!J617+L617)/$B$1)-1</f>
        <v>8.7055492588879568E-2</v>
      </c>
      <c r="N617" s="46">
        <f>EXP(-((1-EXP(-alpha*$B$1))/alpha*Intermediates!G617-(1-EXP(-alpha*$B$1))/alpha*(1-EXP(-alpha*$B$1))/alpha*Intermediates!J617+L617)/$B$1)-1</f>
        <v>-2.087211858177751E-2</v>
      </c>
      <c r="O617" s="60">
        <f>VLOOKUP((A617+1)&amp;"_"&amp;B617,scenarios!A:Q,8,0)/100</f>
        <v>0</v>
      </c>
      <c r="P617" s="55">
        <f>VLOOKUP((A617+TT_Scen/2+1)&amp;"_"&amp;B617,scenarios!A:Q,8,0)/100</f>
        <v>0</v>
      </c>
      <c r="Q617" s="37">
        <f t="shared" si="39"/>
        <v>0.10792761117065708</v>
      </c>
    </row>
    <row r="618" spans="1:17" x14ac:dyDescent="0.25">
      <c r="A618" s="21">
        <f t="shared" si="36"/>
        <v>4</v>
      </c>
      <c r="B618" s="22">
        <v>609</v>
      </c>
      <c r="D618" s="66">
        <f>YC!F611</f>
        <v>0.38170752650000001</v>
      </c>
      <c r="E618" s="34">
        <f t="shared" si="37"/>
        <v>7.4162328000000333E-3</v>
      </c>
      <c r="F618" s="66">
        <f>E618+$B$2*$B$2/delta*Intermediates!J618-$B$2/delta*Intermediates!F618</f>
        <v>8.7373955937506187E-2</v>
      </c>
      <c r="G618" s="46">
        <f>E618+$B$2*$B$2/delta*Intermediates!J618-$B$2/delta*Intermediates!G618</f>
        <v>-2.5356852072835452E-2</v>
      </c>
      <c r="H618" s="60">
        <f>VLOOKUP((A618+1)&amp;"_"&amp;B618,scenarios!A:F,4,0)/100</f>
        <v>8.7373999999999993E-2</v>
      </c>
      <c r="I618" s="55">
        <f>VLOOKUP((A618+TT_Scen/2+1)&amp;"_"&amp;B618,scenarios!A:F,4,0)/100</f>
        <v>-2.5356999999999998E-2</v>
      </c>
      <c r="J618" s="37">
        <f t="shared" si="38"/>
        <v>1.9198965835187654E-7</v>
      </c>
      <c r="K618" s="8"/>
      <c r="L618" s="72">
        <f>LN(VLOOKUP((B618+12*$B$1)/12,YC!A:E,5,0)/VLOOKUP(B618/12,YC!A:E,5,0))</f>
        <v>-1.4832465639638463E-2</v>
      </c>
      <c r="M618" s="66">
        <f>EXP(-((1-EXP(-alpha*$B$1))/alpha*Intermediates!F618-(1-EXP(-alpha*$B$1))/alpha*(1-EXP(-alpha*$B$1))/alpha*Intermediates!J618+L618)/$B$1)-1</f>
        <v>8.9232028497996829E-2</v>
      </c>
      <c r="N618" s="46">
        <f>EXP(-((1-EXP(-alpha*$B$1))/alpha*Intermediates!G618-(1-EXP(-alpha*$B$1))/alpha*(1-EXP(-alpha*$B$1))/alpha*Intermediates!J618+L618)/$B$1)-1</f>
        <v>-2.2783675245569901E-2</v>
      </c>
      <c r="O618" s="60">
        <f>VLOOKUP((A618+1)&amp;"_"&amp;B618,scenarios!A:Q,8,0)/100</f>
        <v>0</v>
      </c>
      <c r="P618" s="55">
        <f>VLOOKUP((A618+TT_Scen/2+1)&amp;"_"&amp;B618,scenarios!A:Q,8,0)/100</f>
        <v>0</v>
      </c>
      <c r="Q618" s="37">
        <f t="shared" si="39"/>
        <v>0.11201570374356673</v>
      </c>
    </row>
    <row r="619" spans="1:17" x14ac:dyDescent="0.25">
      <c r="A619" s="21">
        <f t="shared" si="36"/>
        <v>4</v>
      </c>
      <c r="B619" s="22">
        <v>610</v>
      </c>
      <c r="D619" s="66">
        <f>YC!F612</f>
        <v>0.38232554590000001</v>
      </c>
      <c r="E619" s="34">
        <f t="shared" si="37"/>
        <v>7.4162328000000333E-3</v>
      </c>
      <c r="F619" s="66">
        <f>E619+$B$2*$B$2/delta*Intermediates!J619-$B$2/delta*Intermediates!F619</f>
        <v>8.7453803341930023E-2</v>
      </c>
      <c r="G619" s="46">
        <f>E619+$B$2*$B$2/delta*Intermediates!J619-$B$2/delta*Intermediates!G619</f>
        <v>-2.5389297762869481E-2</v>
      </c>
      <c r="H619" s="60">
        <f>VLOOKUP((A619+1)&amp;"_"&amp;B619,scenarios!A:F,4,0)/100</f>
        <v>8.7454000000000004E-2</v>
      </c>
      <c r="I619" s="55">
        <f>VLOOKUP((A619+TT_Scen/2+1)&amp;"_"&amp;B619,scenarios!A:F,4,0)/100</f>
        <v>-2.5388999999999998E-2</v>
      </c>
      <c r="J619" s="37">
        <f t="shared" si="38"/>
        <v>4.9442093946402976E-7</v>
      </c>
      <c r="K619" s="8"/>
      <c r="L619" s="72">
        <f>LN(VLOOKUP((B619+12*$B$1)/12,YC!A:E,5,0)/VLOOKUP(B619/12,YC!A:E,5,0))</f>
        <v>-1.483246577411448E-2</v>
      </c>
      <c r="M619" s="66">
        <f>EXP(-((1-EXP(-alpha*$B$1))/alpha*Intermediates!F619-(1-EXP(-alpha*$B$1))/alpha*(1-EXP(-alpha*$B$1))/alpha*Intermediates!J619+L619)/$B$1)-1</f>
        <v>8.9315893473556285E-2</v>
      </c>
      <c r="N619" s="46">
        <f>EXP(-((1-EXP(-alpha*$B$1))/alpha*Intermediates!G619-(1-EXP(-alpha*$B$1))/alpha*(1-EXP(-alpha*$B$1))/alpha*Intermediates!J619+L619)/$B$1)-1</f>
        <v>-2.2814073166842141E-2</v>
      </c>
      <c r="O619" s="60">
        <f>VLOOKUP((A619+1)&amp;"_"&amp;B619,scenarios!A:Q,8,0)/100</f>
        <v>0</v>
      </c>
      <c r="P619" s="55">
        <f>VLOOKUP((A619+TT_Scen/2+1)&amp;"_"&amp;B619,scenarios!A:Q,8,0)/100</f>
        <v>0</v>
      </c>
      <c r="Q619" s="37">
        <f t="shared" si="39"/>
        <v>0.11212996664039843</v>
      </c>
    </row>
    <row r="620" spans="1:17" x14ac:dyDescent="0.25">
      <c r="A620" s="21">
        <f t="shared" si="36"/>
        <v>4</v>
      </c>
      <c r="B620" s="22">
        <v>611</v>
      </c>
      <c r="D620" s="66">
        <f>YC!F613</f>
        <v>0.38294356530000001</v>
      </c>
      <c r="E620" s="34">
        <f t="shared" si="37"/>
        <v>7.4162328000000333E-3</v>
      </c>
      <c r="F620" s="66">
        <f>E620+$B$2*$B$2/delta*Intermediates!J620-$B$2/delta*Intermediates!F620</f>
        <v>8.4689657521825779E-2</v>
      </c>
      <c r="G620" s="46">
        <f>E620+$B$2*$B$2/delta*Intermediates!J620-$B$2/delta*Intermediates!G620</f>
        <v>-2.2577884291843851E-2</v>
      </c>
      <c r="H620" s="60">
        <f>VLOOKUP((A620+1)&amp;"_"&amp;B620,scenarios!A:F,4,0)/100</f>
        <v>8.4689999999999988E-2</v>
      </c>
      <c r="I620" s="55">
        <f>VLOOKUP((A620+TT_Scen/2+1)&amp;"_"&amp;B620,scenarios!A:F,4,0)/100</f>
        <v>-2.2578000000000001E-2</v>
      </c>
      <c r="J620" s="37">
        <f t="shared" si="38"/>
        <v>4.5818633035918377E-7</v>
      </c>
      <c r="K620" s="8"/>
      <c r="L620" s="72">
        <f>LN(VLOOKUP((B620+12*$B$1)/12,YC!A:E,5,0)/VLOOKUP(B620/12,YC!A:E,5,0))</f>
        <v>-1.483246570510563E-2</v>
      </c>
      <c r="M620" s="66">
        <f>EXP(-((1-EXP(-alpha*$B$1))/alpha*Intermediates!F620-(1-EXP(-alpha*$B$1))/alpha*(1-EXP(-alpha*$B$1))/alpha*Intermediates!J620+L620)/$B$1)-1</f>
        <v>8.6421322058953587E-2</v>
      </c>
      <c r="N620" s="46">
        <f>EXP(-((1-EXP(-alpha*$B$1))/alpha*Intermediates!G620-(1-EXP(-alpha*$B$1))/alpha*(1-EXP(-alpha*$B$1))/alpha*Intermediates!J620+L620)/$B$1)-1</f>
        <v>-2.0165709655838304E-2</v>
      </c>
      <c r="O620" s="60">
        <f>VLOOKUP((A620+1)&amp;"_"&amp;B620,scenarios!A:Q,8,0)/100</f>
        <v>0</v>
      </c>
      <c r="P620" s="55">
        <f>VLOOKUP((A620+TT_Scen/2+1)&amp;"_"&amp;B620,scenarios!A:Q,8,0)/100</f>
        <v>0</v>
      </c>
      <c r="Q620" s="37">
        <f t="shared" si="39"/>
        <v>0.10658703171479189</v>
      </c>
    </row>
    <row r="621" spans="1:17" x14ac:dyDescent="0.25">
      <c r="A621" s="21">
        <f t="shared" si="36"/>
        <v>4</v>
      </c>
      <c r="B621" s="22">
        <v>612</v>
      </c>
      <c r="D621" s="66">
        <f>YC!F614</f>
        <v>0.38356158470000001</v>
      </c>
      <c r="E621" s="34">
        <f t="shared" si="37"/>
        <v>7.4162328000000333E-3</v>
      </c>
      <c r="F621" s="66">
        <f>E621+$B$2*$B$2/delta*Intermediates!J621-$B$2/delta*Intermediates!F621</f>
        <v>8.3085093733543586E-2</v>
      </c>
      <c r="G621" s="46">
        <f>E621+$B$2*$B$2/delta*Intermediates!J621-$B$2/delta*Intermediates!G621</f>
        <v>-2.0926186627310654E-2</v>
      </c>
      <c r="H621" s="60">
        <f>VLOOKUP((A621+1)&amp;"_"&amp;B621,scenarios!A:F,4,0)/100</f>
        <v>8.3085000000000006E-2</v>
      </c>
      <c r="I621" s="55">
        <f>VLOOKUP((A621+TT_Scen/2+1)&amp;"_"&amp;B621,scenarios!A:F,4,0)/100</f>
        <v>-2.0926E-2</v>
      </c>
      <c r="J621" s="37">
        <f t="shared" si="38"/>
        <v>2.8036085423371881E-7</v>
      </c>
      <c r="K621" s="8"/>
      <c r="L621" s="72">
        <f>LN(VLOOKUP((B621+12*$B$1)/12,YC!A:E,5,0)/VLOOKUP(B621/12,YC!A:E,5,0))</f>
        <v>-1.4832465734506323E-2</v>
      </c>
      <c r="M621" s="66">
        <f>EXP(-((1-EXP(-alpha*$B$1))/alpha*Intermediates!F621-(1-EXP(-alpha*$B$1))/alpha*(1-EXP(-alpha*$B$1))/alpha*Intermediates!J621+L621)/$B$1)-1</f>
        <v>8.4744633320242624E-2</v>
      </c>
      <c r="N621" s="46">
        <f>EXP(-((1-EXP(-alpha*$B$1))/alpha*Intermediates!G621-(1-EXP(-alpha*$B$1))/alpha*(1-EXP(-alpha*$B$1))/alpha*Intermediates!J621+L621)/$B$1)-1</f>
        <v>-1.8606407432099736E-2</v>
      </c>
      <c r="O621" s="60">
        <f>VLOOKUP((A621+1)&amp;"_"&amp;B621,scenarios!A:Q,8,0)/100</f>
        <v>0</v>
      </c>
      <c r="P621" s="55">
        <f>VLOOKUP((A621+TT_Scen/2+1)&amp;"_"&amp;B621,scenarios!A:Q,8,0)/100</f>
        <v>0</v>
      </c>
      <c r="Q621" s="37">
        <f t="shared" si="39"/>
        <v>0.10335104075234236</v>
      </c>
    </row>
    <row r="622" spans="1:17" x14ac:dyDescent="0.25">
      <c r="A622" s="21">
        <f t="shared" si="36"/>
        <v>4</v>
      </c>
      <c r="B622" s="22">
        <v>613</v>
      </c>
      <c r="D622" s="66">
        <f>YC!F615</f>
        <v>0.38417960410000002</v>
      </c>
      <c r="E622" s="34">
        <f t="shared" si="37"/>
        <v>7.4162328000000333E-3</v>
      </c>
      <c r="F622" s="66">
        <f>E622+$B$2*$B$2/delta*Intermediates!J622-$B$2/delta*Intermediates!F622</f>
        <v>8.4768111688497738E-2</v>
      </c>
      <c r="G622" s="46">
        <f>E622+$B$2*$B$2/delta*Intermediates!J622-$B$2/delta*Intermediates!G622</f>
        <v>-2.2562204191801886E-2</v>
      </c>
      <c r="H622" s="60">
        <f>VLOOKUP((A622+1)&amp;"_"&amp;B622,scenarios!A:F,4,0)/100</f>
        <v>8.476800000000001E-2</v>
      </c>
      <c r="I622" s="55">
        <f>VLOOKUP((A622+TT_Scen/2+1)&amp;"_"&amp;B622,scenarios!A:F,4,0)/100</f>
        <v>-2.2562000000000002E-2</v>
      </c>
      <c r="J622" s="37">
        <f t="shared" si="38"/>
        <v>3.1588029961171493E-7</v>
      </c>
      <c r="K622" s="8"/>
      <c r="L622" s="72">
        <f>LN(VLOOKUP((B622+12*$B$1)/12,YC!A:E,5,0)/VLOOKUP(B622/12,YC!A:E,5,0))</f>
        <v>-1.4832465715657895E-2</v>
      </c>
      <c r="M622" s="66">
        <f>EXP(-((1-EXP(-alpha*$B$1))/alpha*Intermediates!F622-(1-EXP(-alpha*$B$1))/alpha*(1-EXP(-alpha*$B$1))/alpha*Intermediates!J622+L622)/$B$1)-1</f>
        <v>8.6503646338566442E-2</v>
      </c>
      <c r="N622" s="46">
        <f>EXP(-((1-EXP(-alpha*$B$1))/alpha*Intermediates!G622-(1-EXP(-alpha*$B$1))/alpha*(1-EXP(-alpha*$B$1))/alpha*Intermediates!J622+L622)/$B$1)-1</f>
        <v>-2.0150675523216366E-2</v>
      </c>
      <c r="O622" s="60">
        <f>VLOOKUP((A622+1)&amp;"_"&amp;B622,scenarios!A:Q,8,0)/100</f>
        <v>0</v>
      </c>
      <c r="P622" s="55">
        <f>VLOOKUP((A622+TT_Scen/2+1)&amp;"_"&amp;B622,scenarios!A:Q,8,0)/100</f>
        <v>0</v>
      </c>
      <c r="Q622" s="37">
        <f t="shared" si="39"/>
        <v>0.10665432186178281</v>
      </c>
    </row>
    <row r="623" spans="1:17" x14ac:dyDescent="0.25">
      <c r="A623" s="21">
        <f t="shared" si="36"/>
        <v>4</v>
      </c>
      <c r="B623" s="22">
        <v>614</v>
      </c>
      <c r="D623" s="66">
        <f>YC!F616</f>
        <v>0.38479762350000002</v>
      </c>
      <c r="E623" s="34">
        <f t="shared" si="37"/>
        <v>7.4162328000000333E-3</v>
      </c>
      <c r="F623" s="66">
        <f>E623+$B$2*$B$2/delta*Intermediates!J623-$B$2/delta*Intermediates!F623</f>
        <v>8.1570975080110908E-2</v>
      </c>
      <c r="G623" s="46">
        <f>E623+$B$2*$B$2/delta*Intermediates!J623-$B$2/delta*Intermediates!G623</f>
        <v>-1.931820038978066E-2</v>
      </c>
      <c r="H623" s="60">
        <f>VLOOKUP((A623+1)&amp;"_"&amp;B623,scenarios!A:F,4,0)/100</f>
        <v>8.1571000000000005E-2</v>
      </c>
      <c r="I623" s="55">
        <f>VLOOKUP((A623+TT_Scen/2+1)&amp;"_"&amp;B623,scenarios!A:F,4,0)/100</f>
        <v>-1.9317999999999998E-2</v>
      </c>
      <c r="J623" s="37">
        <f t="shared" si="38"/>
        <v>2.2530966975811695E-7</v>
      </c>
      <c r="K623" s="8"/>
      <c r="L623" s="72">
        <f>LN(VLOOKUP((B623+12*$B$1)/12,YC!A:E,5,0)/VLOOKUP(B623/12,YC!A:E,5,0))</f>
        <v>-1.4832465801989471E-2</v>
      </c>
      <c r="M623" s="66">
        <f>EXP(-((1-EXP(-alpha*$B$1))/alpha*Intermediates!F623-(1-EXP(-alpha*$B$1))/alpha*(1-EXP(-alpha*$B$1))/alpha*Intermediates!J623+L623)/$B$1)-1</f>
        <v>8.3164968522696503E-2</v>
      </c>
      <c r="N623" s="46">
        <f>EXP(-((1-EXP(-alpha*$B$1))/alpha*Intermediates!G623-(1-EXP(-alpha*$B$1))/alpha*(1-EXP(-alpha*$B$1))/alpha*Intermediates!J623+L623)/$B$1)-1</f>
        <v>-1.7085864031033293E-2</v>
      </c>
      <c r="O623" s="60">
        <f>VLOOKUP((A623+1)&amp;"_"&amp;B623,scenarios!A:Q,8,0)/100</f>
        <v>0</v>
      </c>
      <c r="P623" s="55">
        <f>VLOOKUP((A623+TT_Scen/2+1)&amp;"_"&amp;B623,scenarios!A:Q,8,0)/100</f>
        <v>0</v>
      </c>
      <c r="Q623" s="37">
        <f t="shared" si="39"/>
        <v>0.1002508325537298</v>
      </c>
    </row>
    <row r="624" spans="1:17" x14ac:dyDescent="0.25">
      <c r="A624" s="21">
        <f t="shared" si="36"/>
        <v>4</v>
      </c>
      <c r="B624" s="22">
        <v>615</v>
      </c>
      <c r="D624" s="66">
        <f>YC!F617</f>
        <v>0.38541564290000002</v>
      </c>
      <c r="E624" s="34">
        <f t="shared" si="37"/>
        <v>7.4162328000000333E-3</v>
      </c>
      <c r="F624" s="66">
        <f>E624+$B$2*$B$2/delta*Intermediates!J624-$B$2/delta*Intermediates!F624</f>
        <v>8.4057126189693007E-2</v>
      </c>
      <c r="G624" s="46">
        <f>E624+$B$2*$B$2/delta*Intermediates!J624-$B$2/delta*Intermediates!G624</f>
        <v>-2.1757617213527463E-2</v>
      </c>
      <c r="H624" s="60">
        <f>VLOOKUP((A624+1)&amp;"_"&amp;B624,scenarios!A:F,4,0)/100</f>
        <v>8.4056999999999993E-2</v>
      </c>
      <c r="I624" s="55">
        <f>VLOOKUP((A624+TT_Scen/2+1)&amp;"_"&amp;B624,scenarios!A:F,4,0)/100</f>
        <v>-2.1758000000000003E-2</v>
      </c>
      <c r="J624" s="37">
        <f t="shared" si="38"/>
        <v>5.0897616555439784E-7</v>
      </c>
      <c r="K624" s="8"/>
      <c r="L624" s="72">
        <f>LN(VLOOKUP((B624+12*$B$1)/12,YC!A:E,5,0)/VLOOKUP(B624/12,YC!A:E,5,0))</f>
        <v>-1.4832465699651177E-2</v>
      </c>
      <c r="M624" s="66">
        <f>EXP(-((1-EXP(-alpha*$B$1))/alpha*Intermediates!F624-(1-EXP(-alpha*$B$1))/alpha*(1-EXP(-alpha*$B$1))/alpha*Intermediates!J624+L624)/$B$1)-1</f>
        <v>8.5760532942941614E-2</v>
      </c>
      <c r="N624" s="46">
        <f>EXP(-((1-EXP(-alpha*$B$1))/alpha*Intermediates!G624-(1-EXP(-alpha*$B$1))/alpha*(1-EXP(-alpha*$B$1))/alpha*Intermediates!J624+L624)/$B$1)-1</f>
        <v>-1.9391213708824129E-2</v>
      </c>
      <c r="O624" s="60">
        <f>VLOOKUP((A624+1)&amp;"_"&amp;B624,scenarios!A:Q,8,0)/100</f>
        <v>0</v>
      </c>
      <c r="P624" s="55">
        <f>VLOOKUP((A624+TT_Scen/2+1)&amp;"_"&amp;B624,scenarios!A:Q,8,0)/100</f>
        <v>0</v>
      </c>
      <c r="Q624" s="37">
        <f t="shared" si="39"/>
        <v>0.10515174665176574</v>
      </c>
    </row>
    <row r="625" spans="1:17" x14ac:dyDescent="0.25">
      <c r="A625" s="21">
        <f t="shared" si="36"/>
        <v>4</v>
      </c>
      <c r="B625" s="22">
        <v>616</v>
      </c>
      <c r="D625" s="66">
        <f>YC!F618</f>
        <v>0.38603366230000002</v>
      </c>
      <c r="E625" s="34">
        <f t="shared" si="37"/>
        <v>7.4162328000000333E-3</v>
      </c>
      <c r="F625" s="66">
        <f>E625+$B$2*$B$2/delta*Intermediates!J625-$B$2/delta*Intermediates!F625</f>
        <v>8.1959107239889889E-2</v>
      </c>
      <c r="G625" s="46">
        <f>E625+$B$2*$B$2/delta*Intermediates!J625-$B$2/delta*Intermediates!G625</f>
        <v>-1.9612996596595777E-2</v>
      </c>
      <c r="H625" s="60">
        <f>VLOOKUP((A625+1)&amp;"_"&amp;B625,scenarios!A:F,4,0)/100</f>
        <v>8.1959000000000004E-2</v>
      </c>
      <c r="I625" s="55">
        <f>VLOOKUP((A625+TT_Scen/2+1)&amp;"_"&amp;B625,scenarios!A:F,4,0)/100</f>
        <v>-1.9613000000000002E-2</v>
      </c>
      <c r="J625" s="37">
        <f t="shared" si="38"/>
        <v>1.1064329411003548E-7</v>
      </c>
      <c r="K625" s="8"/>
      <c r="L625" s="72">
        <f>LN(VLOOKUP((B625+12*$B$1)/12,YC!A:E,5,0)/VLOOKUP(B625/12,YC!A:E,5,0))</f>
        <v>-1.4832465709114605E-2</v>
      </c>
      <c r="M625" s="66">
        <f>EXP(-((1-EXP(-alpha*$B$1))/alpha*Intermediates!F625-(1-EXP(-alpha*$B$1))/alpha*(1-EXP(-alpha*$B$1))/alpha*Intermediates!J625+L625)/$B$1)-1</f>
        <v>8.3570016644491485E-2</v>
      </c>
      <c r="N625" s="46">
        <f>EXP(-((1-EXP(-alpha*$B$1))/alpha*Intermediates!G625-(1-EXP(-alpha*$B$1))/alpha*(1-EXP(-alpha*$B$1))/alpha*Intermediates!J625+L625)/$B$1)-1</f>
        <v>-1.7364521023822244E-2</v>
      </c>
      <c r="O625" s="60">
        <f>VLOOKUP((A625+1)&amp;"_"&amp;B625,scenarios!A:Q,8,0)/100</f>
        <v>0</v>
      </c>
      <c r="P625" s="55">
        <f>VLOOKUP((A625+TT_Scen/2+1)&amp;"_"&amp;B625,scenarios!A:Q,8,0)/100</f>
        <v>0</v>
      </c>
      <c r="Q625" s="37">
        <f t="shared" si="39"/>
        <v>0.10093453766831373</v>
      </c>
    </row>
    <row r="626" spans="1:17" x14ac:dyDescent="0.25">
      <c r="A626" s="21">
        <f t="shared" si="36"/>
        <v>4</v>
      </c>
      <c r="B626" s="22">
        <v>617</v>
      </c>
      <c r="D626" s="66">
        <f>YC!F619</f>
        <v>0.38665168170000003</v>
      </c>
      <c r="E626" s="34">
        <f t="shared" si="37"/>
        <v>7.4162327999993671E-3</v>
      </c>
      <c r="F626" s="66">
        <f>E626+$B$2*$B$2/delta*Intermediates!J626-$B$2/delta*Intermediates!F626</f>
        <v>8.1662199707447342E-2</v>
      </c>
      <c r="G626" s="46">
        <f>E626+$B$2*$B$2/delta*Intermediates!J626-$B$2/delta*Intermediates!G626</f>
        <v>-1.9269619726584523E-2</v>
      </c>
      <c r="H626" s="60">
        <f>VLOOKUP((A626+1)&amp;"_"&amp;B626,scenarios!A:F,4,0)/100</f>
        <v>8.1661999999999998E-2</v>
      </c>
      <c r="I626" s="55">
        <f>VLOOKUP((A626+TT_Scen/2+1)&amp;"_"&amp;B626,scenarios!A:F,4,0)/100</f>
        <v>-1.9269999999999999E-2</v>
      </c>
      <c r="J626" s="37">
        <f t="shared" si="38"/>
        <v>5.7998086281860206E-7</v>
      </c>
      <c r="K626" s="8"/>
      <c r="L626" s="72">
        <f>LN(VLOOKUP((B626+12*$B$1)/12,YC!A:E,5,0)/VLOOKUP(B626/12,YC!A:E,5,0))</f>
        <v>-1.4832465832787188E-2</v>
      </c>
      <c r="M626" s="66">
        <f>EXP(-((1-EXP(-alpha*$B$1))/alpha*Intermediates!F626-(1-EXP(-alpha*$B$1))/alpha*(1-EXP(-alpha*$B$1))/alpha*Intermediates!J626+L626)/$B$1)-1</f>
        <v>8.3260488538519528E-2</v>
      </c>
      <c r="N626" s="46">
        <f>EXP(-((1-EXP(-alpha*$B$1))/alpha*Intermediates!G626-(1-EXP(-alpha*$B$1))/alpha*(1-EXP(-alpha*$B$1))/alpha*Intermediates!J626+L626)/$B$1)-1</f>
        <v>-1.7039537213432099E-2</v>
      </c>
      <c r="O626" s="60">
        <f>VLOOKUP((A626+1)&amp;"_"&amp;B626,scenarios!A:Q,8,0)/100</f>
        <v>0</v>
      </c>
      <c r="P626" s="55">
        <f>VLOOKUP((A626+TT_Scen/2+1)&amp;"_"&amp;B626,scenarios!A:Q,8,0)/100</f>
        <v>0</v>
      </c>
      <c r="Q626" s="37">
        <f t="shared" si="39"/>
        <v>0.10030002575195163</v>
      </c>
    </row>
    <row r="627" spans="1:17" x14ac:dyDescent="0.25">
      <c r="A627" s="21">
        <f t="shared" si="36"/>
        <v>4</v>
      </c>
      <c r="B627" s="22">
        <v>618</v>
      </c>
      <c r="D627" s="66">
        <f>YC!F620</f>
        <v>0.38726970109999997</v>
      </c>
      <c r="E627" s="34">
        <f t="shared" si="37"/>
        <v>7.4162328000000333E-3</v>
      </c>
      <c r="F627" s="66">
        <f>E627+$B$2*$B$2/delta*Intermediates!J627-$B$2/delta*Intermediates!F627</f>
        <v>8.4483129536140802E-2</v>
      </c>
      <c r="G627" s="46">
        <f>E627+$B$2*$B$2/delta*Intermediates!J627-$B$2/delta*Intermediates!G627</f>
        <v>-2.2044212258067943E-2</v>
      </c>
      <c r="H627" s="60">
        <f>VLOOKUP((A627+1)&amp;"_"&amp;B627,scenarios!A:F,4,0)/100</f>
        <v>8.4483000000000003E-2</v>
      </c>
      <c r="I627" s="55">
        <f>VLOOKUP((A627+TT_Scen/2+1)&amp;"_"&amp;B627,scenarios!A:F,4,0)/100</f>
        <v>-2.2044000000000001E-2</v>
      </c>
      <c r="J627" s="37">
        <f t="shared" si="38"/>
        <v>3.417942087413639E-7</v>
      </c>
      <c r="K627" s="8"/>
      <c r="L627" s="72">
        <f>LN(VLOOKUP((B627+12*$B$1)/12,YC!A:E,5,0)/VLOOKUP(B627/12,YC!A:E,5,0))</f>
        <v>-1.4832465778490685E-2</v>
      </c>
      <c r="M627" s="66">
        <f>EXP(-((1-EXP(-alpha*$B$1))/alpha*Intermediates!F627-(1-EXP(-alpha*$B$1))/alpha*(1-EXP(-alpha*$B$1))/alpha*Intermediates!J627+L627)/$B$1)-1</f>
        <v>8.620627906614331E-2</v>
      </c>
      <c r="N627" s="46">
        <f>EXP(-((1-EXP(-alpha*$B$1))/alpha*Intermediates!G627-(1-EXP(-alpha*$B$1))/alpha*(1-EXP(-alpha*$B$1))/alpha*Intermediates!J627+L627)/$B$1)-1</f>
        <v>-1.9661361400434063E-2</v>
      </c>
      <c r="O627" s="60">
        <f>VLOOKUP((A627+1)&amp;"_"&amp;B627,scenarios!A:Q,8,0)/100</f>
        <v>0</v>
      </c>
      <c r="P627" s="55">
        <f>VLOOKUP((A627+TT_Scen/2+1)&amp;"_"&amp;B627,scenarios!A:Q,8,0)/100</f>
        <v>0</v>
      </c>
      <c r="Q627" s="37">
        <f t="shared" si="39"/>
        <v>0.10586764046657737</v>
      </c>
    </row>
    <row r="628" spans="1:17" x14ac:dyDescent="0.25">
      <c r="A628" s="21">
        <f t="shared" si="36"/>
        <v>4</v>
      </c>
      <c r="B628" s="22">
        <v>619</v>
      </c>
      <c r="D628" s="66">
        <f>YC!F621</f>
        <v>0.38788772049999998</v>
      </c>
      <c r="E628" s="34">
        <f t="shared" si="37"/>
        <v>7.4162328000000333E-3</v>
      </c>
      <c r="F628" s="66">
        <f>E628+$B$2*$B$2/delta*Intermediates!J628-$B$2/delta*Intermediates!F628</f>
        <v>8.1858873363373885E-2</v>
      </c>
      <c r="G628" s="46">
        <f>E628+$B$2*$B$2/delta*Intermediates!J628-$B$2/delta*Intermediates!G628</f>
        <v>-1.937375053921446E-2</v>
      </c>
      <c r="H628" s="60">
        <f>VLOOKUP((A628+1)&amp;"_"&amp;B628,scenarios!A:F,4,0)/100</f>
        <v>8.1859000000000001E-2</v>
      </c>
      <c r="I628" s="55">
        <f>VLOOKUP((A628+TT_Scen/2+1)&amp;"_"&amp;B628,scenarios!A:F,4,0)/100</f>
        <v>-1.9373999999999999E-2</v>
      </c>
      <c r="J628" s="37">
        <f t="shared" si="38"/>
        <v>3.7609741165497979E-7</v>
      </c>
      <c r="K628" s="8"/>
      <c r="L628" s="72">
        <f>LN(VLOOKUP((B628+12*$B$1)/12,YC!A:E,5,0)/VLOOKUP(B628/12,YC!A:E,5,0))</f>
        <v>-1.4832465697686242E-2</v>
      </c>
      <c r="M628" s="66">
        <f>EXP(-((1-EXP(-alpha*$B$1))/alpha*Intermediates!F628-(1-EXP(-alpha*$B$1))/alpha*(1-EXP(-alpha*$B$1))/alpha*Intermediates!J628+L628)/$B$1)-1</f>
        <v>8.34658581536869E-2</v>
      </c>
      <c r="N628" s="46">
        <f>EXP(-((1-EXP(-alpha*$B$1))/alpha*Intermediates!G628-(1-EXP(-alpha*$B$1))/alpha*(1-EXP(-alpha*$B$1))/alpha*Intermediates!J628+L628)/$B$1)-1</f>
        <v>-1.7137830487365502E-2</v>
      </c>
      <c r="O628" s="60">
        <f>VLOOKUP((A628+1)&amp;"_"&amp;B628,scenarios!A:Q,8,0)/100</f>
        <v>0</v>
      </c>
      <c r="P628" s="55">
        <f>VLOOKUP((A628+TT_Scen/2+1)&amp;"_"&amp;B628,scenarios!A:Q,8,0)/100</f>
        <v>0</v>
      </c>
      <c r="Q628" s="37">
        <f t="shared" si="39"/>
        <v>0.1006036886410524</v>
      </c>
    </row>
    <row r="629" spans="1:17" x14ac:dyDescent="0.25">
      <c r="A629" s="21">
        <f t="shared" si="36"/>
        <v>4</v>
      </c>
      <c r="B629" s="22">
        <v>620</v>
      </c>
      <c r="D629" s="66">
        <f>YC!F622</f>
        <v>0.38850573989999998</v>
      </c>
      <c r="E629" s="34">
        <f t="shared" si="37"/>
        <v>7.4162328000000333E-3</v>
      </c>
      <c r="F629" s="66">
        <f>E629+$B$2*$B$2/delta*Intermediates!J629-$B$2/delta*Intermediates!F629</f>
        <v>7.8412032521168976E-2</v>
      </c>
      <c r="G629" s="46">
        <f>E629+$B$2*$B$2/delta*Intermediates!J629-$B$2/delta*Intermediates!G629</f>
        <v>-1.5880835612770719E-2</v>
      </c>
      <c r="H629" s="60">
        <f>VLOOKUP((A629+1)&amp;"_"&amp;B629,scenarios!A:F,4,0)/100</f>
        <v>7.8411999999999996E-2</v>
      </c>
      <c r="I629" s="55">
        <f>VLOOKUP((A629+TT_Scen/2+1)&amp;"_"&amp;B629,scenarios!A:F,4,0)/100</f>
        <v>-1.5880999999999999E-2</v>
      </c>
      <c r="J629" s="37">
        <f t="shared" si="38"/>
        <v>1.9690839826030926E-7</v>
      </c>
      <c r="K629" s="8"/>
      <c r="L629" s="72">
        <f>LN(VLOOKUP((B629+12*$B$1)/12,YC!A:E,5,0)/VLOOKUP(B629/12,YC!A:E,5,0))</f>
        <v>-1.4832465742210119E-2</v>
      </c>
      <c r="M629" s="66">
        <f>EXP(-((1-EXP(-alpha*$B$1))/alpha*Intermediates!F629-(1-EXP(-alpha*$B$1))/alpha*(1-EXP(-alpha*$B$1))/alpha*Intermediates!J629+L629)/$B$1)-1</f>
        <v>7.9876900648414573E-2</v>
      </c>
      <c r="N629" s="46">
        <f>EXP(-((1-EXP(-alpha*$B$1))/alpha*Intermediates!G629-(1-EXP(-alpha*$B$1))/alpha*(1-EXP(-alpha*$B$1))/alpha*Intermediates!J629+L629)/$B$1)-1</f>
        <v>-1.3827327741286921E-2</v>
      </c>
      <c r="O629" s="60">
        <f>VLOOKUP((A629+1)&amp;"_"&amp;B629,scenarios!A:Q,8,0)/100</f>
        <v>0</v>
      </c>
      <c r="P629" s="55">
        <f>VLOOKUP((A629+TT_Scen/2+1)&amp;"_"&amp;B629,scenarios!A:Q,8,0)/100</f>
        <v>0</v>
      </c>
      <c r="Q629" s="37">
        <f t="shared" si="39"/>
        <v>9.3704228389701494E-2</v>
      </c>
    </row>
    <row r="630" spans="1:17" x14ac:dyDescent="0.25">
      <c r="A630" s="21">
        <f t="shared" si="36"/>
        <v>4</v>
      </c>
      <c r="B630" s="22">
        <v>621</v>
      </c>
      <c r="D630" s="66">
        <f>YC!F623</f>
        <v>0.38912375929999998</v>
      </c>
      <c r="E630" s="34">
        <f t="shared" si="37"/>
        <v>7.4162328000000333E-3</v>
      </c>
      <c r="F630" s="66">
        <f>E630+$B$2*$B$2/delta*Intermediates!J630-$B$2/delta*Intermediates!F630</f>
        <v>8.1890280804837498E-2</v>
      </c>
      <c r="G630" s="46">
        <f>E630+$B$2*$B$2/delta*Intermediates!J630-$B$2/delta*Intermediates!G630</f>
        <v>-1.9313140984745208E-2</v>
      </c>
      <c r="H630" s="60">
        <f>VLOOKUP((A630+1)&amp;"_"&amp;B630,scenarios!A:F,4,0)/100</f>
        <v>8.1890000000000004E-2</v>
      </c>
      <c r="I630" s="55">
        <f>VLOOKUP((A630+TT_Scen/2+1)&amp;"_"&amp;B630,scenarios!A:F,4,0)/100</f>
        <v>-1.9313E-2</v>
      </c>
      <c r="J630" s="37">
        <f t="shared" si="38"/>
        <v>4.2178958270175371E-7</v>
      </c>
      <c r="K630" s="8"/>
      <c r="L630" s="72">
        <f>LN(VLOOKUP((B630+12*$B$1)/12,YC!A:E,5,0)/VLOOKUP(B630/12,YC!A:E,5,0))</f>
        <v>-1.4832465766930935E-2</v>
      </c>
      <c r="M630" s="66">
        <f>EXP(-((1-EXP(-alpha*$B$1))/alpha*Intermediates!F630-(1-EXP(-alpha*$B$1))/alpha*(1-EXP(-alpha*$B$1))/alpha*Intermediates!J630+L630)/$B$1)-1</f>
        <v>8.3498872320886708E-2</v>
      </c>
      <c r="N630" s="46">
        <f>EXP(-((1-EXP(-alpha*$B$1))/alpha*Intermediates!G630-(1-EXP(-alpha*$B$1))/alpha*(1-EXP(-alpha*$B$1))/alpha*Intermediates!J630+L630)/$B$1)-1</f>
        <v>-1.7080250976940436E-2</v>
      </c>
      <c r="O630" s="60">
        <f>VLOOKUP((A630+1)&amp;"_"&amp;B630,scenarios!A:Q,8,0)/100</f>
        <v>0</v>
      </c>
      <c r="P630" s="55">
        <f>VLOOKUP((A630+TT_Scen/2+1)&amp;"_"&amp;B630,scenarios!A:Q,8,0)/100</f>
        <v>0</v>
      </c>
      <c r="Q630" s="37">
        <f t="shared" si="39"/>
        <v>0.10057912329782714</v>
      </c>
    </row>
    <row r="631" spans="1:17" x14ac:dyDescent="0.25">
      <c r="A631" s="21">
        <f t="shared" si="36"/>
        <v>4</v>
      </c>
      <c r="B631" s="22">
        <v>622</v>
      </c>
      <c r="D631" s="66">
        <f>YC!F624</f>
        <v>0.38974177869999999</v>
      </c>
      <c r="E631" s="34">
        <f t="shared" si="37"/>
        <v>7.4162340000001326E-3</v>
      </c>
      <c r="F631" s="66">
        <f>E631+$B$2*$B$2/delta*Intermediates!J631-$B$2/delta*Intermediates!F631</f>
        <v>8.106031846882801E-2</v>
      </c>
      <c r="G631" s="46">
        <f>E631+$B$2*$B$2/delta*Intermediates!J631-$B$2/delta*Intermediates!G631</f>
        <v>-1.8437364220261602E-2</v>
      </c>
      <c r="H631" s="60">
        <f>VLOOKUP((A631+1)&amp;"_"&amp;B631,scenarios!A:F,4,0)/100</f>
        <v>8.1059999999999993E-2</v>
      </c>
      <c r="I631" s="55">
        <f>VLOOKUP((A631+TT_Scen/2+1)&amp;"_"&amp;B631,scenarios!A:F,4,0)/100</f>
        <v>-1.8436999999999999E-2</v>
      </c>
      <c r="J631" s="37">
        <f t="shared" si="38"/>
        <v>6.8268908962054731E-7</v>
      </c>
      <c r="K631" s="8"/>
      <c r="L631" s="72">
        <f>LN(VLOOKUP((B631+12*$B$1)/12,YC!A:E,5,0)/VLOOKUP(B631/12,YC!A:E,5,0))</f>
        <v>-1.4832465628564934E-2</v>
      </c>
      <c r="M631" s="66">
        <f>EXP(-((1-EXP(-alpha*$B$1))/alpha*Intermediates!F631-(1-EXP(-alpha*$B$1))/alpha*(1-EXP(-alpha*$B$1))/alpha*Intermediates!J631+L631)/$B$1)-1</f>
        <v>8.2633668993332909E-2</v>
      </c>
      <c r="N631" s="46">
        <f>EXP(-((1-EXP(-alpha*$B$1))/alpha*Intermediates!G631-(1-EXP(-alpha*$B$1))/alpha*(1-EXP(-alpha*$B$1))/alpha*Intermediates!J631+L631)/$B$1)-1</f>
        <v>-1.6251122559548303E-2</v>
      </c>
      <c r="O631" s="60">
        <f>VLOOKUP((A631+1)&amp;"_"&amp;B631,scenarios!A:Q,8,0)/100</f>
        <v>0</v>
      </c>
      <c r="P631" s="55">
        <f>VLOOKUP((A631+TT_Scen/2+1)&amp;"_"&amp;B631,scenarios!A:Q,8,0)/100</f>
        <v>0</v>
      </c>
      <c r="Q631" s="37">
        <f t="shared" si="39"/>
        <v>9.8884791552881213E-2</v>
      </c>
    </row>
    <row r="632" spans="1:17" x14ac:dyDescent="0.25">
      <c r="A632" s="21">
        <f t="shared" si="36"/>
        <v>4</v>
      </c>
      <c r="B632" s="22">
        <v>623</v>
      </c>
      <c r="D632" s="66">
        <f>YC!F625</f>
        <v>0.3903597982</v>
      </c>
      <c r="E632" s="34">
        <f t="shared" si="37"/>
        <v>7.4162328000000333E-3</v>
      </c>
      <c r="F632" s="66">
        <f>E632+$B$2*$B$2/delta*Intermediates!J632-$B$2/delta*Intermediates!F632</f>
        <v>8.081513289514404E-2</v>
      </c>
      <c r="G632" s="46">
        <f>E632+$B$2*$B$2/delta*Intermediates!J632-$B$2/delta*Intermediates!G632</f>
        <v>-1.8146499611984133E-2</v>
      </c>
      <c r="H632" s="60">
        <f>VLOOKUP((A632+1)&amp;"_"&amp;B632,scenarios!A:F,4,0)/100</f>
        <v>8.0814999999999998E-2</v>
      </c>
      <c r="I632" s="55">
        <f>VLOOKUP((A632+TT_Scen/2+1)&amp;"_"&amp;B632,scenarios!A:F,4,0)/100</f>
        <v>-1.8145999999999999E-2</v>
      </c>
      <c r="J632" s="37">
        <f t="shared" si="38"/>
        <v>6.325071281766681E-7</v>
      </c>
      <c r="K632" s="8"/>
      <c r="L632" s="72">
        <f>LN(VLOOKUP((B632+12*$B$1)/12,YC!A:E,5,0)/VLOOKUP(B632/12,YC!A:E,5,0))</f>
        <v>-1.4832465774479005E-2</v>
      </c>
      <c r="M632" s="66">
        <f>EXP(-((1-EXP(-alpha*$B$1))/alpha*Intermediates!F632-(1-EXP(-alpha*$B$1))/alpha*(1-EXP(-alpha*$B$1))/alpha*Intermediates!J632+L632)/$B$1)-1</f>
        <v>8.2378294829506649E-2</v>
      </c>
      <c r="N632" s="46">
        <f>EXP(-((1-EXP(-alpha*$B$1))/alpha*Intermediates!G632-(1-EXP(-alpha*$B$1))/alpha*(1-EXP(-alpha*$B$1))/alpha*Intermediates!J632+L632)/$B$1)-1</f>
        <v>-1.5975518553863588E-2</v>
      </c>
      <c r="O632" s="60">
        <f>VLOOKUP((A632+1)&amp;"_"&amp;B632,scenarios!A:Q,8,0)/100</f>
        <v>0</v>
      </c>
      <c r="P632" s="55">
        <f>VLOOKUP((A632+TT_Scen/2+1)&amp;"_"&amp;B632,scenarios!A:Q,8,0)/100</f>
        <v>0</v>
      </c>
      <c r="Q632" s="37">
        <f t="shared" si="39"/>
        <v>9.8353813383370237E-2</v>
      </c>
    </row>
    <row r="633" spans="1:17" x14ac:dyDescent="0.25">
      <c r="A633" s="21">
        <f t="shared" si="36"/>
        <v>4</v>
      </c>
      <c r="B633" s="22">
        <v>624</v>
      </c>
      <c r="D633" s="66">
        <f>YC!F626</f>
        <v>0.3909778176</v>
      </c>
      <c r="E633" s="34">
        <f t="shared" si="37"/>
        <v>7.4162328000000333E-3</v>
      </c>
      <c r="F633" s="66">
        <f>E633+$B$2*$B$2/delta*Intermediates!J633-$B$2/delta*Intermediates!F633</f>
        <v>7.9807616685104762E-2</v>
      </c>
      <c r="G633" s="46">
        <f>E633+$B$2*$B$2/delta*Intermediates!J633-$B$2/delta*Intermediates!G633</f>
        <v>-1.7093432271882786E-2</v>
      </c>
      <c r="H633" s="60">
        <f>VLOOKUP((A633+1)&amp;"_"&amp;B633,scenarios!A:F,4,0)/100</f>
        <v>7.9808000000000004E-2</v>
      </c>
      <c r="I633" s="55">
        <f>VLOOKUP((A633+TT_Scen/2+1)&amp;"_"&amp;B633,scenarios!A:F,4,0)/100</f>
        <v>-1.7093000000000001E-2</v>
      </c>
      <c r="J633" s="37">
        <f t="shared" si="38"/>
        <v>8.1558677802670565E-7</v>
      </c>
      <c r="K633" s="8"/>
      <c r="L633" s="72">
        <f>LN(VLOOKUP((B633+12*$B$1)/12,YC!A:E,5,0)/VLOOKUP(B633/12,YC!A:E,5,0))</f>
        <v>-1.4832465761672886E-2</v>
      </c>
      <c r="M633" s="66">
        <f>EXP(-((1-EXP(-alpha*$B$1))/alpha*Intermediates!F633-(1-EXP(-alpha*$B$1))/alpha*(1-EXP(-alpha*$B$1))/alpha*Intermediates!J633+L633)/$B$1)-1</f>
        <v>8.1329147290053694E-2</v>
      </c>
      <c r="N633" s="46">
        <f>EXP(-((1-EXP(-alpha*$B$1))/alpha*Intermediates!G633-(1-EXP(-alpha*$B$1))/alpha*(1-EXP(-alpha*$B$1))/alpha*Intermediates!J633+L633)/$B$1)-1</f>
        <v>-1.4977360615926472E-2</v>
      </c>
      <c r="O633" s="60">
        <f>VLOOKUP((A633+1)&amp;"_"&amp;B633,scenarios!A:Q,8,0)/100</f>
        <v>0</v>
      </c>
      <c r="P633" s="55">
        <f>VLOOKUP((A633+TT_Scen/2+1)&amp;"_"&amp;B633,scenarios!A:Q,8,0)/100</f>
        <v>0</v>
      </c>
      <c r="Q633" s="37">
        <f t="shared" si="39"/>
        <v>9.6306507905980165E-2</v>
      </c>
    </row>
    <row r="634" spans="1:17" x14ac:dyDescent="0.25">
      <c r="A634" s="21">
        <f t="shared" si="36"/>
        <v>4</v>
      </c>
      <c r="B634" s="22">
        <v>625</v>
      </c>
      <c r="D634" s="66">
        <f>YC!F627</f>
        <v>0.391595837</v>
      </c>
      <c r="E634" s="34">
        <f t="shared" si="37"/>
        <v>7.4162328000000333E-3</v>
      </c>
      <c r="F634" s="66">
        <f>E634+$B$2*$B$2/delta*Intermediates!J634-$B$2/delta*Intermediates!F634</f>
        <v>7.9146995337210188E-2</v>
      </c>
      <c r="G634" s="46">
        <f>E634+$B$2*$B$2/delta*Intermediates!J634-$B$2/delta*Intermediates!G634</f>
        <v>-1.6387389809107158E-2</v>
      </c>
      <c r="H634" s="60">
        <f>VLOOKUP((A634+1)&amp;"_"&amp;B634,scenarios!A:F,4,0)/100</f>
        <v>7.9146999999999995E-2</v>
      </c>
      <c r="I634" s="55">
        <f>VLOOKUP((A634+TT_Scen/2+1)&amp;"_"&amp;B634,scenarios!A:F,4,0)/100</f>
        <v>-1.6386999999999999E-2</v>
      </c>
      <c r="J634" s="37">
        <f t="shared" si="38"/>
        <v>3.9447189696673046E-7</v>
      </c>
      <c r="K634" s="8"/>
      <c r="L634" s="72">
        <f>LN(VLOOKUP((B634+12*$B$1)/12,YC!A:E,5,0)/VLOOKUP(B634/12,YC!A:E,5,0))</f>
        <v>-1.4832465744417772E-2</v>
      </c>
      <c r="M634" s="66">
        <f>EXP(-((1-EXP(-alpha*$B$1))/alpha*Intermediates!F634-(1-EXP(-alpha*$B$1))/alpha*(1-EXP(-alpha*$B$1))/alpha*Intermediates!J634+L634)/$B$1)-1</f>
        <v>8.0641822709805577E-2</v>
      </c>
      <c r="N634" s="46">
        <f>EXP(-((1-EXP(-alpha*$B$1))/alpha*Intermediates!G634-(1-EXP(-alpha*$B$1))/alpha*(1-EXP(-alpha*$B$1))/alpha*Intermediates!J634+L634)/$B$1)-1</f>
        <v>-1.4307529242409189E-2</v>
      </c>
      <c r="O634" s="60">
        <f>VLOOKUP((A634+1)&amp;"_"&amp;B634,scenarios!A:Q,8,0)/100</f>
        <v>0</v>
      </c>
      <c r="P634" s="55">
        <f>VLOOKUP((A634+TT_Scen/2+1)&amp;"_"&amp;B634,scenarios!A:Q,8,0)/100</f>
        <v>0</v>
      </c>
      <c r="Q634" s="37">
        <f t="shared" si="39"/>
        <v>9.4949351952214767E-2</v>
      </c>
    </row>
    <row r="635" spans="1:17" x14ac:dyDescent="0.25">
      <c r="A635" s="21">
        <f t="shared" si="36"/>
        <v>4</v>
      </c>
      <c r="B635" s="22">
        <v>626</v>
      </c>
      <c r="D635" s="66">
        <f>YC!F628</f>
        <v>0.3922138564</v>
      </c>
      <c r="E635" s="34">
        <f t="shared" si="37"/>
        <v>7.4162328000000333E-3</v>
      </c>
      <c r="F635" s="66">
        <f>E635+$B$2*$B$2/delta*Intermediates!J635-$B$2/delta*Intermediates!F635</f>
        <v>7.2732483848129373E-2</v>
      </c>
      <c r="G635" s="46">
        <f>E635+$B$2*$B$2/delta*Intermediates!J635-$B$2/delta*Intermediates!G635</f>
        <v>-9.9275869309798145E-3</v>
      </c>
      <c r="H635" s="60">
        <f>VLOOKUP((A635+1)&amp;"_"&amp;B635,scenarios!A:F,4,0)/100</f>
        <v>7.2732000000000005E-2</v>
      </c>
      <c r="I635" s="55">
        <f>VLOOKUP((A635+TT_Scen/2+1)&amp;"_"&amp;B635,scenarios!A:F,4,0)/100</f>
        <v>-9.9276E-3</v>
      </c>
      <c r="J635" s="37">
        <f t="shared" si="38"/>
        <v>4.9691714955335531E-7</v>
      </c>
      <c r="K635" s="8"/>
      <c r="L635" s="72">
        <f>LN(VLOOKUP((B635+12*$B$1)/12,YC!A:E,5,0)/VLOOKUP(B635/12,YC!A:E,5,0))</f>
        <v>-1.483246572491737E-2</v>
      </c>
      <c r="M635" s="66">
        <f>EXP(-((1-EXP(-alpha*$B$1))/alpha*Intermediates!F635-(1-EXP(-alpha*$B$1))/alpha*(1-EXP(-alpha*$B$1))/alpha*Intermediates!J635+L635)/$B$1)-1</f>
        <v>7.3989629504045196E-2</v>
      </c>
      <c r="N635" s="46">
        <f>EXP(-((1-EXP(-alpha*$B$1))/alpha*Intermediates!G635-(1-EXP(-alpha*$B$1))/alpha*(1-EXP(-alpha*$B$1))/alpha*Intermediates!J635+L635)/$B$1)-1</f>
        <v>-8.1587718356534999E-3</v>
      </c>
      <c r="O635" s="60">
        <f>VLOOKUP((A635+1)&amp;"_"&amp;B635,scenarios!A:Q,8,0)/100</f>
        <v>0</v>
      </c>
      <c r="P635" s="55">
        <f>VLOOKUP((A635+TT_Scen/2+1)&amp;"_"&amp;B635,scenarios!A:Q,8,0)/100</f>
        <v>0</v>
      </c>
      <c r="Q635" s="37">
        <f t="shared" si="39"/>
        <v>8.2148401339698696E-2</v>
      </c>
    </row>
    <row r="636" spans="1:17" x14ac:dyDescent="0.25">
      <c r="A636" s="21">
        <f t="shared" si="36"/>
        <v>4</v>
      </c>
      <c r="B636" s="22">
        <v>627</v>
      </c>
      <c r="D636" s="66">
        <f>YC!F629</f>
        <v>0.39283187580000001</v>
      </c>
      <c r="E636" s="34">
        <f t="shared" si="37"/>
        <v>7.4162328000000333E-3</v>
      </c>
      <c r="F636" s="66">
        <f>E636+$B$2*$B$2/delta*Intermediates!J636-$B$2/delta*Intermediates!F636</f>
        <v>7.2581244214356286E-2</v>
      </c>
      <c r="G636" s="46">
        <f>E636+$B$2*$B$2/delta*Intermediates!J636-$B$2/delta*Intermediates!G636</f>
        <v>-9.7311853446589505E-3</v>
      </c>
      <c r="H636" s="60">
        <f>VLOOKUP((A636+1)&amp;"_"&amp;B636,scenarios!A:F,4,0)/100</f>
        <v>7.2580999999999993E-2</v>
      </c>
      <c r="I636" s="55">
        <f>VLOOKUP((A636+TT_Scen/2+1)&amp;"_"&amp;B636,scenarios!A:F,4,0)/100</f>
        <v>-9.7312000000000006E-3</v>
      </c>
      <c r="J636" s="37">
        <f t="shared" si="38"/>
        <v>2.5886969734316423E-7</v>
      </c>
      <c r="K636" s="8"/>
      <c r="L636" s="72">
        <f>LN(VLOOKUP((B636+12*$B$1)/12,YC!A:E,5,0)/VLOOKUP(B636/12,YC!A:E,5,0))</f>
        <v>-1.4832465707594422E-2</v>
      </c>
      <c r="M636" s="66">
        <f>EXP(-((1-EXP(-alpha*$B$1))/alpha*Intermediates!F636-(1-EXP(-alpha*$B$1))/alpha*(1-EXP(-alpha*$B$1))/alpha*Intermediates!J636+L636)/$B$1)-1</f>
        <v>7.3833399480744077E-2</v>
      </c>
      <c r="N636" s="46">
        <f>EXP(-((1-EXP(-alpha*$B$1))/alpha*Intermediates!G636-(1-EXP(-alpha*$B$1))/alpha*(1-EXP(-alpha*$B$1))/alpha*Intermediates!J636+L636)/$B$1)-1</f>
        <v>-7.9711188783813114E-3</v>
      </c>
      <c r="O636" s="60">
        <f>VLOOKUP((A636+1)&amp;"_"&amp;B636,scenarios!A:Q,8,0)/100</f>
        <v>0</v>
      </c>
      <c r="P636" s="55">
        <f>VLOOKUP((A636+TT_Scen/2+1)&amp;"_"&amp;B636,scenarios!A:Q,8,0)/100</f>
        <v>0</v>
      </c>
      <c r="Q636" s="37">
        <f t="shared" si="39"/>
        <v>8.1804518359125389E-2</v>
      </c>
    </row>
    <row r="637" spans="1:17" x14ac:dyDescent="0.25">
      <c r="A637" s="21">
        <f t="shared" si="36"/>
        <v>4</v>
      </c>
      <c r="B637" s="22">
        <v>628</v>
      </c>
      <c r="D637" s="66">
        <f>YC!F630</f>
        <v>0.39344989520000001</v>
      </c>
      <c r="E637" s="34">
        <f t="shared" si="37"/>
        <v>7.4162328000000333E-3</v>
      </c>
      <c r="F637" s="66">
        <f>E637+$B$2*$B$2/delta*Intermediates!J637-$B$2/delta*Intermediates!F637</f>
        <v>7.2397467892362094E-2</v>
      </c>
      <c r="G637" s="46">
        <f>E637+$B$2*$B$2/delta*Intermediates!J637-$B$2/delta*Intermediates!G637</f>
        <v>-9.5023762172968124E-3</v>
      </c>
      <c r="H637" s="60">
        <f>VLOOKUP((A637+1)&amp;"_"&amp;B637,scenarios!A:F,4,0)/100</f>
        <v>7.2397000000000003E-2</v>
      </c>
      <c r="I637" s="55">
        <f>VLOOKUP((A637+TT_Scen/2+1)&amp;"_"&amp;B637,scenarios!A:F,4,0)/100</f>
        <v>-9.5023999999999994E-3</v>
      </c>
      <c r="J637" s="37">
        <f t="shared" si="38"/>
        <v>4.9167506527801608E-7</v>
      </c>
      <c r="K637" s="8"/>
      <c r="L637" s="72">
        <f>LN(VLOOKUP((B637+12*$B$1)/12,YC!A:E,5,0)/VLOOKUP(B637/12,YC!A:E,5,0))</f>
        <v>-1.4832465694666945E-2</v>
      </c>
      <c r="M637" s="66">
        <f>EXP(-((1-EXP(-alpha*$B$1))/alpha*Intermediates!F637-(1-EXP(-alpha*$B$1))/alpha*(1-EXP(-alpha*$B$1))/alpha*Intermediates!J637+L637)/$B$1)-1</f>
        <v>7.3643562846840593E-2</v>
      </c>
      <c r="N637" s="46">
        <f>EXP(-((1-EXP(-alpha*$B$1))/alpha*Intermediates!G637-(1-EXP(-alpha*$B$1))/alpha*(1-EXP(-alpha*$B$1))/alpha*Intermediates!J637+L637)/$B$1)-1</f>
        <v>-7.7524764337796315E-3</v>
      </c>
      <c r="O637" s="60">
        <f>VLOOKUP((A637+1)&amp;"_"&amp;B637,scenarios!A:Q,8,0)/100</f>
        <v>0</v>
      </c>
      <c r="P637" s="55">
        <f>VLOOKUP((A637+TT_Scen/2+1)&amp;"_"&amp;B637,scenarios!A:Q,8,0)/100</f>
        <v>0</v>
      </c>
      <c r="Q637" s="37">
        <f t="shared" si="39"/>
        <v>8.1396039280620225E-2</v>
      </c>
    </row>
    <row r="638" spans="1:17" x14ac:dyDescent="0.25">
      <c r="A638" s="21">
        <f t="shared" si="36"/>
        <v>4</v>
      </c>
      <c r="B638" s="22">
        <v>629</v>
      </c>
      <c r="D638" s="66">
        <f>YC!F631</f>
        <v>0.39406791460000001</v>
      </c>
      <c r="E638" s="34">
        <f t="shared" si="37"/>
        <v>7.4162328000000333E-3</v>
      </c>
      <c r="F638" s="66">
        <f>E638+$B$2*$B$2/delta*Intermediates!J638-$B$2/delta*Intermediates!F638</f>
        <v>7.0513768840957822E-2</v>
      </c>
      <c r="G638" s="46">
        <f>E638+$B$2*$B$2/delta*Intermediates!J638-$B$2/delta*Intermediates!G638</f>
        <v>-7.5737732184086998E-3</v>
      </c>
      <c r="H638" s="60">
        <f>VLOOKUP((A638+1)&amp;"_"&amp;B638,scenarios!A:F,4,0)/100</f>
        <v>7.0514000000000007E-2</v>
      </c>
      <c r="I638" s="55">
        <f>VLOOKUP((A638+TT_Scen/2+1)&amp;"_"&amp;B638,scenarios!A:F,4,0)/100</f>
        <v>-7.5738000000000003E-3</v>
      </c>
      <c r="J638" s="37">
        <f t="shared" si="38"/>
        <v>2.5794063348606733E-7</v>
      </c>
      <c r="K638" s="8"/>
      <c r="L638" s="72">
        <f>LN(VLOOKUP((B638+12*$B$1)/12,YC!A:E,5,0)/VLOOKUP(B638/12,YC!A:E,5,0))</f>
        <v>-1.4832465690576051E-2</v>
      </c>
      <c r="M638" s="66">
        <f>EXP(-((1-EXP(-alpha*$B$1))/alpha*Intermediates!F638-(1-EXP(-alpha*$B$1))/alpha*(1-EXP(-alpha*$B$1))/alpha*Intermediates!J638+L638)/$B$1)-1</f>
        <v>7.1698565993406849E-2</v>
      </c>
      <c r="N638" s="46">
        <f>EXP(-((1-EXP(-alpha*$B$1))/alpha*Intermediates!G638-(1-EXP(-alpha*$B$1))/alpha*(1-EXP(-alpha*$B$1))/alpha*Intermediates!J638+L638)/$B$1)-1</f>
        <v>-5.9084810296411439E-3</v>
      </c>
      <c r="O638" s="60">
        <f>VLOOKUP((A638+1)&amp;"_"&amp;B638,scenarios!A:Q,8,0)/100</f>
        <v>0</v>
      </c>
      <c r="P638" s="55">
        <f>VLOOKUP((A638+TT_Scen/2+1)&amp;"_"&amp;B638,scenarios!A:Q,8,0)/100</f>
        <v>0</v>
      </c>
      <c r="Q638" s="37">
        <f t="shared" si="39"/>
        <v>7.7607047023047993E-2</v>
      </c>
    </row>
    <row r="639" spans="1:17" x14ac:dyDescent="0.25">
      <c r="A639" s="21">
        <f t="shared" si="36"/>
        <v>4</v>
      </c>
      <c r="B639" s="22">
        <v>630</v>
      </c>
      <c r="D639" s="66">
        <f>YC!F632</f>
        <v>0.39468593400000002</v>
      </c>
      <c r="E639" s="34">
        <f t="shared" si="37"/>
        <v>7.4162328000000333E-3</v>
      </c>
      <c r="F639" s="66">
        <f>E639+$B$2*$B$2/delta*Intermediates!J639-$B$2/delta*Intermediates!F639</f>
        <v>7.1774293103226763E-2</v>
      </c>
      <c r="G639" s="46">
        <f>E639+$B$2*$B$2/delta*Intermediates!J639-$B$2/delta*Intermediates!G639</f>
        <v>-8.7895221018114422E-3</v>
      </c>
      <c r="H639" s="60">
        <f>VLOOKUP((A639+1)&amp;"_"&amp;B639,scenarios!A:F,4,0)/100</f>
        <v>7.1773999999999991E-2</v>
      </c>
      <c r="I639" s="55">
        <f>VLOOKUP((A639+TT_Scen/2+1)&amp;"_"&amp;B639,scenarios!A:F,4,0)/100</f>
        <v>-8.7895000000000004E-3</v>
      </c>
      <c r="J639" s="37">
        <f t="shared" si="38"/>
        <v>3.1520503821456936E-7</v>
      </c>
      <c r="K639" s="8"/>
      <c r="L639" s="72">
        <f>LN(VLOOKUP((B639+12*$B$1)/12,YC!A:E,5,0)/VLOOKUP(B639/12,YC!A:E,5,0))</f>
        <v>-1.4832465697554966E-2</v>
      </c>
      <c r="M639" s="66">
        <f>EXP(-((1-EXP(-alpha*$B$1))/alpha*Intermediates!F639-(1-EXP(-alpha*$B$1))/alpha*(1-EXP(-alpha*$B$1))/alpha*Intermediates!J639+L639)/$B$1)-1</f>
        <v>7.2999917760665278E-2</v>
      </c>
      <c r="N639" s="46">
        <f>EXP(-((1-EXP(-alpha*$B$1))/alpha*Intermediates!G639-(1-EXP(-alpha*$B$1))/alpha*(1-EXP(-alpha*$B$1))/alpha*Intermediates!J639+L639)/$B$1)-1</f>
        <v>-7.0711141608182926E-3</v>
      </c>
      <c r="O639" s="60">
        <f>VLOOKUP((A639+1)&amp;"_"&amp;B639,scenarios!A:Q,8,0)/100</f>
        <v>0</v>
      </c>
      <c r="P639" s="55">
        <f>VLOOKUP((A639+TT_Scen/2+1)&amp;"_"&amp;B639,scenarios!A:Q,8,0)/100</f>
        <v>0</v>
      </c>
      <c r="Q639" s="37">
        <f t="shared" si="39"/>
        <v>8.0071031921483571E-2</v>
      </c>
    </row>
    <row r="640" spans="1:17" x14ac:dyDescent="0.25">
      <c r="A640" s="21">
        <f t="shared" si="36"/>
        <v>4</v>
      </c>
      <c r="B640" s="22">
        <v>631</v>
      </c>
      <c r="D640" s="66">
        <f>YC!F633</f>
        <v>0.39530395340000002</v>
      </c>
      <c r="E640" s="34">
        <f t="shared" si="37"/>
        <v>7.4162328000000333E-3</v>
      </c>
      <c r="F640" s="66">
        <f>E640+$B$2*$B$2/delta*Intermediates!J640-$B$2/delta*Intermediates!F640</f>
        <v>7.6421216116172391E-2</v>
      </c>
      <c r="G640" s="46">
        <f>E640+$B$2*$B$2/delta*Intermediates!J640-$B$2/delta*Intermediates!G640</f>
        <v>-1.3391798015277455E-2</v>
      </c>
      <c r="H640" s="60">
        <f>VLOOKUP((A640+1)&amp;"_"&amp;B640,scenarios!A:F,4,0)/100</f>
        <v>7.6421000000000003E-2</v>
      </c>
      <c r="I640" s="55">
        <f>VLOOKUP((A640+TT_Scen/2+1)&amp;"_"&amp;B640,scenarios!A:F,4,0)/100</f>
        <v>-1.3391999999999999E-2</v>
      </c>
      <c r="J640" s="37">
        <f t="shared" si="38"/>
        <v>4.1810089493332647E-7</v>
      </c>
      <c r="K640" s="8"/>
      <c r="L640" s="72">
        <f>LN(VLOOKUP((B640+12*$B$1)/12,YC!A:E,5,0)/VLOOKUP(B640/12,YC!A:E,5,0))</f>
        <v>-1.483246572228074E-2</v>
      </c>
      <c r="M640" s="66">
        <f>EXP(-((1-EXP(-alpha*$B$1))/alpha*Intermediates!F640-(1-EXP(-alpha*$B$1))/alpha*(1-EXP(-alpha*$B$1))/alpha*Intermediates!J640+L640)/$B$1)-1</f>
        <v>7.7810695175859923E-2</v>
      </c>
      <c r="N640" s="46">
        <f>EXP(-((1-EXP(-alpha*$B$1))/alpha*Intermediates!G640-(1-EXP(-alpha*$B$1))/alpha*(1-EXP(-alpha*$B$1))/alpha*Intermediates!J640+L640)/$B$1)-1</f>
        <v>-1.1460320447626793E-2</v>
      </c>
      <c r="O640" s="60">
        <f>VLOOKUP((A640+1)&amp;"_"&amp;B640,scenarios!A:Q,8,0)/100</f>
        <v>0</v>
      </c>
      <c r="P640" s="55">
        <f>VLOOKUP((A640+TT_Scen/2+1)&amp;"_"&amp;B640,scenarios!A:Q,8,0)/100</f>
        <v>0</v>
      </c>
      <c r="Q640" s="37">
        <f t="shared" si="39"/>
        <v>8.9271015623486716E-2</v>
      </c>
    </row>
    <row r="641" spans="1:17" x14ac:dyDescent="0.25">
      <c r="A641" s="21">
        <f t="shared" si="36"/>
        <v>4</v>
      </c>
      <c r="B641" s="22">
        <v>632</v>
      </c>
      <c r="D641" s="66">
        <f>YC!F634</f>
        <v>0.39592197280000002</v>
      </c>
      <c r="E641" s="34">
        <f t="shared" si="37"/>
        <v>7.4162328000000333E-3</v>
      </c>
      <c r="F641" s="66">
        <f>E641+$B$2*$B$2/delta*Intermediates!J641-$B$2/delta*Intermediates!F641</f>
        <v>7.743533847736421E-2</v>
      </c>
      <c r="G641" s="46">
        <f>E641+$B$2*$B$2/delta*Intermediates!J641-$B$2/delta*Intermediates!G641</f>
        <v>-1.4361401267186734E-2</v>
      </c>
      <c r="H641" s="60">
        <f>VLOOKUP((A641+1)&amp;"_"&amp;B641,scenarios!A:F,4,0)/100</f>
        <v>7.7435000000000004E-2</v>
      </c>
      <c r="I641" s="55">
        <f>VLOOKUP((A641+TT_Scen/2+1)&amp;"_"&amp;B641,scenarios!A:F,4,0)/100</f>
        <v>-1.4360999999999999E-2</v>
      </c>
      <c r="J641" s="37">
        <f t="shared" si="38"/>
        <v>7.3974455094133473E-7</v>
      </c>
      <c r="K641" s="8"/>
      <c r="L641" s="72">
        <f>LN(VLOOKUP((B641+12*$B$1)/12,YC!A:E,5,0)/VLOOKUP(B641/12,YC!A:E,5,0))</f>
        <v>-1.4832465764786383E-2</v>
      </c>
      <c r="M641" s="66">
        <f>EXP(-((1-EXP(-alpha*$B$1))/alpha*Intermediates!F641-(1-EXP(-alpha*$B$1))/alpha*(1-EXP(-alpha*$B$1))/alpha*Intermediates!J641+L641)/$B$1)-1</f>
        <v>7.886353224413245E-2</v>
      </c>
      <c r="N641" s="46">
        <f>EXP(-((1-EXP(-alpha*$B$1))/alpha*Intermediates!G641-(1-EXP(-alpha*$B$1))/alpha*(1-EXP(-alpha*$B$1))/alpha*Intermediates!J641+L641)/$B$1)-1</f>
        <v>-1.2382471989561439E-2</v>
      </c>
      <c r="O641" s="60">
        <f>VLOOKUP((A641+1)&amp;"_"&amp;B641,scenarios!A:Q,8,0)/100</f>
        <v>0</v>
      </c>
      <c r="P641" s="55">
        <f>VLOOKUP((A641+TT_Scen/2+1)&amp;"_"&amp;B641,scenarios!A:Q,8,0)/100</f>
        <v>0</v>
      </c>
      <c r="Q641" s="37">
        <f t="shared" si="39"/>
        <v>9.1246004233693889E-2</v>
      </c>
    </row>
    <row r="642" spans="1:17" x14ac:dyDescent="0.25">
      <c r="A642" s="21">
        <f t="shared" si="36"/>
        <v>4</v>
      </c>
      <c r="B642" s="22">
        <v>633</v>
      </c>
      <c r="D642" s="66">
        <f>YC!F635</f>
        <v>0.39653999220000002</v>
      </c>
      <c r="E642" s="34">
        <f t="shared" si="37"/>
        <v>7.4162328000000333E-3</v>
      </c>
      <c r="F642" s="66">
        <f>E642+$B$2*$B$2/delta*Intermediates!J642-$B$2/delta*Intermediates!F642</f>
        <v>7.740708657811543E-2</v>
      </c>
      <c r="G642" s="46">
        <f>E642+$B$2*$B$2/delta*Intermediates!J642-$B$2/delta*Intermediates!G642</f>
        <v>-1.4288757959710293E-2</v>
      </c>
      <c r="H642" s="60">
        <f>VLOOKUP((A642+1)&amp;"_"&amp;B642,scenarios!A:F,4,0)/100</f>
        <v>7.7407000000000004E-2</v>
      </c>
      <c r="I642" s="55">
        <f>VLOOKUP((A642+TT_Scen/2+1)&amp;"_"&amp;B642,scenarios!A:F,4,0)/100</f>
        <v>-1.4289000000000001E-2</v>
      </c>
      <c r="J642" s="37">
        <f t="shared" si="38"/>
        <v>3.2861840513521978E-7</v>
      </c>
      <c r="K642" s="8"/>
      <c r="L642" s="72">
        <f>LN(VLOOKUP((B642+12*$B$1)/12,YC!A:E,5,0)/VLOOKUP(B642/12,YC!A:E,5,0))</f>
        <v>-1.4832465829548051E-2</v>
      </c>
      <c r="M642" s="66">
        <f>EXP(-((1-EXP(-alpha*$B$1))/alpha*Intermediates!F642-(1-EXP(-alpha*$B$1))/alpha*(1-EXP(-alpha*$B$1))/alpha*Intermediates!J642+L642)/$B$1)-1</f>
        <v>7.8834308369506667E-2</v>
      </c>
      <c r="N642" s="46">
        <f>EXP(-((1-EXP(-alpha*$B$1))/alpha*Intermediates!G642-(1-EXP(-alpha*$B$1))/alpha*(1-EXP(-alpha*$B$1))/alpha*Intermediates!J642+L642)/$B$1)-1</f>
        <v>-1.2313298232454417E-2</v>
      </c>
      <c r="O642" s="60">
        <f>VLOOKUP((A642+1)&amp;"_"&amp;B642,scenarios!A:Q,8,0)/100</f>
        <v>0</v>
      </c>
      <c r="P642" s="55">
        <f>VLOOKUP((A642+TT_Scen/2+1)&amp;"_"&amp;B642,scenarios!A:Q,8,0)/100</f>
        <v>0</v>
      </c>
      <c r="Q642" s="37">
        <f t="shared" si="39"/>
        <v>9.1147606601961084E-2</v>
      </c>
    </row>
    <row r="643" spans="1:17" x14ac:dyDescent="0.25">
      <c r="A643" s="21">
        <f t="shared" si="36"/>
        <v>4</v>
      </c>
      <c r="B643" s="22">
        <v>634</v>
      </c>
      <c r="D643" s="66">
        <f>YC!F636</f>
        <v>0.39715801160000003</v>
      </c>
      <c r="E643" s="34">
        <f t="shared" si="37"/>
        <v>7.4162327999993671E-3</v>
      </c>
      <c r="F643" s="66">
        <f>E643+$B$2*$B$2/delta*Intermediates!J643-$B$2/delta*Intermediates!F643</f>
        <v>7.6913049515205709E-2</v>
      </c>
      <c r="G643" s="46">
        <f>E643+$B$2*$B$2/delta*Intermediates!J643-$B$2/delta*Intermediates!G643</f>
        <v>-1.3750456900540328E-2</v>
      </c>
      <c r="H643" s="60">
        <f>VLOOKUP((A643+1)&amp;"_"&amp;B643,scenarios!A:F,4,0)/100</f>
        <v>7.6912999999999995E-2</v>
      </c>
      <c r="I643" s="55">
        <f>VLOOKUP((A643+TT_Scen/2+1)&amp;"_"&amp;B643,scenarios!A:F,4,0)/100</f>
        <v>-1.375E-2</v>
      </c>
      <c r="J643" s="37">
        <f t="shared" si="38"/>
        <v>5.0641574604083639E-7</v>
      </c>
      <c r="K643" s="8"/>
      <c r="L643" s="72">
        <f>LN(VLOOKUP((B643+12*$B$1)/12,YC!A:E,5,0)/VLOOKUP(B643/12,YC!A:E,5,0))</f>
        <v>-1.4832465621311412E-2</v>
      </c>
      <c r="M643" s="66">
        <f>EXP(-((1-EXP(-alpha*$B$1))/alpha*Intermediates!F643-(1-EXP(-alpha*$B$1))/alpha*(1-EXP(-alpha*$B$1))/alpha*Intermediates!J643+L643)/$B$1)-1</f>
        <v>7.8321470296045081E-2</v>
      </c>
      <c r="N643" s="46">
        <f>EXP(-((1-EXP(-alpha*$B$1))/alpha*Intermediates!G643-(1-EXP(-alpha*$B$1))/alpha*(1-EXP(-alpha*$B$1))/alpha*Intermediates!J643+L643)/$B$1)-1</f>
        <v>-1.1801245184609233E-2</v>
      </c>
      <c r="O643" s="60">
        <f>VLOOKUP((A643+1)&amp;"_"&amp;B643,scenarios!A:Q,8,0)/100</f>
        <v>0</v>
      </c>
      <c r="P643" s="55">
        <f>VLOOKUP((A643+TT_Scen/2+1)&amp;"_"&amp;B643,scenarios!A:Q,8,0)/100</f>
        <v>0</v>
      </c>
      <c r="Q643" s="37">
        <f t="shared" si="39"/>
        <v>9.0122715480654314E-2</v>
      </c>
    </row>
    <row r="644" spans="1:17" x14ac:dyDescent="0.25">
      <c r="A644" s="21">
        <f t="shared" si="36"/>
        <v>4</v>
      </c>
      <c r="B644" s="22">
        <v>635</v>
      </c>
      <c r="D644" s="66">
        <f>YC!F637</f>
        <v>0.39777603099999997</v>
      </c>
      <c r="E644" s="34">
        <f t="shared" si="37"/>
        <v>7.4162328000000333E-3</v>
      </c>
      <c r="F644" s="66">
        <f>E644+$B$2*$B$2/delta*Intermediates!J644-$B$2/delta*Intermediates!F644</f>
        <v>7.4520085778226261E-2</v>
      </c>
      <c r="G644" s="46">
        <f>E644+$B$2*$B$2/delta*Intermediates!J644-$B$2/delta*Intermediates!G644</f>
        <v>-1.1313356290234531E-2</v>
      </c>
      <c r="H644" s="60">
        <f>VLOOKUP((A644+1)&amp;"_"&amp;B644,scenarios!A:F,4,0)/100</f>
        <v>7.4520000000000003E-2</v>
      </c>
      <c r="I644" s="55">
        <f>VLOOKUP((A644+TT_Scen/2+1)&amp;"_"&amp;B644,scenarios!A:F,4,0)/100</f>
        <v>-1.1313E-2</v>
      </c>
      <c r="J644" s="37">
        <f t="shared" si="38"/>
        <v>4.420684607889247E-7</v>
      </c>
      <c r="K644" s="8"/>
      <c r="L644" s="72">
        <f>LN(VLOOKUP((B644+12*$B$1)/12,YC!A:E,5,0)/VLOOKUP(B644/12,YC!A:E,5,0))</f>
        <v>-1.4832465741647276E-2</v>
      </c>
      <c r="M644" s="66">
        <f>EXP(-((1-EXP(-alpha*$B$1))/alpha*Intermediates!F644-(1-EXP(-alpha*$B$1))/alpha*(1-EXP(-alpha*$B$1))/alpha*Intermediates!J644+L644)/$B$1)-1</f>
        <v>7.5840442055619794E-2</v>
      </c>
      <c r="N644" s="46">
        <f>EXP(-((1-EXP(-alpha*$B$1))/alpha*Intermediates!G644-(1-EXP(-alpha*$B$1))/alpha*(1-EXP(-alpha*$B$1))/alpha*Intermediates!J644+L644)/$B$1)-1</f>
        <v>-9.480033098058005E-3</v>
      </c>
      <c r="O644" s="60">
        <f>VLOOKUP((A644+1)&amp;"_"&amp;B644,scenarios!A:Q,8,0)/100</f>
        <v>0</v>
      </c>
      <c r="P644" s="55">
        <f>VLOOKUP((A644+TT_Scen/2+1)&amp;"_"&amp;B644,scenarios!A:Q,8,0)/100</f>
        <v>0</v>
      </c>
      <c r="Q644" s="37">
        <f t="shared" si="39"/>
        <v>8.5320475153677799E-2</v>
      </c>
    </row>
    <row r="645" spans="1:17" x14ac:dyDescent="0.25">
      <c r="A645" s="21">
        <f t="shared" si="36"/>
        <v>4</v>
      </c>
      <c r="B645" s="22">
        <v>636</v>
      </c>
      <c r="D645" s="66">
        <f>YC!F638</f>
        <v>0.39839405039999998</v>
      </c>
      <c r="E645" s="34">
        <f t="shared" si="37"/>
        <v>7.4162328000000333E-3</v>
      </c>
      <c r="F645" s="66">
        <f>E645+$B$2*$B$2/delta*Intermediates!J645-$B$2/delta*Intermediates!F645</f>
        <v>7.3152812183936697E-2</v>
      </c>
      <c r="G645" s="46">
        <f>E645+$B$2*$B$2/delta*Intermediates!J645-$B$2/delta*Intermediates!G645</f>
        <v>-9.9020726565919332E-3</v>
      </c>
      <c r="H645" s="60">
        <f>VLOOKUP((A645+1)&amp;"_"&amp;B645,scenarios!A:F,4,0)/100</f>
        <v>7.3152999999999996E-2</v>
      </c>
      <c r="I645" s="55">
        <f>VLOOKUP((A645+TT_Scen/2+1)&amp;"_"&amp;B645,scenarios!A:F,4,0)/100</f>
        <v>-9.9021000000000005E-3</v>
      </c>
      <c r="J645" s="37">
        <f t="shared" si="38"/>
        <v>2.1515947136625801E-7</v>
      </c>
      <c r="K645" s="8"/>
      <c r="L645" s="72">
        <f>LN(VLOOKUP((B645+12*$B$1)/12,YC!A:E,5,0)/VLOOKUP(B645/12,YC!A:E,5,0))</f>
        <v>-1.4832465746561647E-2</v>
      </c>
      <c r="M645" s="66">
        <f>EXP(-((1-EXP(-alpha*$B$1))/alpha*Intermediates!F645-(1-EXP(-alpha*$B$1))/alpha*(1-EXP(-alpha*$B$1))/alpha*Intermediates!J645+L645)/$B$1)-1</f>
        <v>7.4425462838389356E-2</v>
      </c>
      <c r="N645" s="46">
        <f>EXP(-((1-EXP(-alpha*$B$1))/alpha*Intermediates!G645-(1-EXP(-alpha*$B$1))/alpha*(1-EXP(-alpha*$B$1))/alpha*Intermediates!J645+L645)/$B$1)-1</f>
        <v>-8.1333224858075592E-3</v>
      </c>
      <c r="O645" s="60">
        <f>VLOOKUP((A645+1)&amp;"_"&amp;B645,scenarios!A:Q,8,0)/100</f>
        <v>0</v>
      </c>
      <c r="P645" s="55">
        <f>VLOOKUP((A645+TT_Scen/2+1)&amp;"_"&amp;B645,scenarios!A:Q,8,0)/100</f>
        <v>0</v>
      </c>
      <c r="Q645" s="37">
        <f t="shared" si="39"/>
        <v>8.2558785324196915E-2</v>
      </c>
    </row>
    <row r="646" spans="1:17" x14ac:dyDescent="0.25">
      <c r="A646" s="21">
        <f t="shared" si="36"/>
        <v>4</v>
      </c>
      <c r="B646" s="22">
        <v>637</v>
      </c>
      <c r="D646" s="66">
        <f>YC!F639</f>
        <v>0.39901206979999998</v>
      </c>
      <c r="E646" s="34">
        <f t="shared" si="37"/>
        <v>7.4162328000000333E-3</v>
      </c>
      <c r="F646" s="66">
        <f>E646+$B$2*$B$2/delta*Intermediates!J646-$B$2/delta*Intermediates!F646</f>
        <v>7.4379044194473526E-2</v>
      </c>
      <c r="G646" s="46">
        <f>E646+$B$2*$B$2/delta*Intermediates!J646-$B$2/delta*Intermediates!G646</f>
        <v>-1.1084421172853983E-2</v>
      </c>
      <c r="H646" s="60">
        <f>VLOOKUP((A646+1)&amp;"_"&amp;B646,scenarios!A:F,4,0)/100</f>
        <v>7.4379000000000001E-2</v>
      </c>
      <c r="I646" s="55">
        <f>VLOOKUP((A646+TT_Scen/2+1)&amp;"_"&amp;B646,scenarios!A:F,4,0)/100</f>
        <v>-1.1084E-2</v>
      </c>
      <c r="J646" s="37">
        <f t="shared" si="38"/>
        <v>4.6536732750852849E-7</v>
      </c>
      <c r="K646" s="8"/>
      <c r="L646" s="72">
        <f>LN(VLOOKUP((B646+12*$B$1)/12,YC!A:E,5,0)/VLOOKUP(B646/12,YC!A:E,5,0))</f>
        <v>-1.4832465787102579E-2</v>
      </c>
      <c r="M646" s="66">
        <f>EXP(-((1-EXP(-alpha*$B$1))/alpha*Intermediates!F646-(1-EXP(-alpha*$B$1))/alpha*(1-EXP(-alpha*$B$1))/alpha*Intermediates!J646+L646)/$B$1)-1</f>
        <v>7.5694609683110814E-2</v>
      </c>
      <c r="N646" s="46">
        <f>EXP(-((1-EXP(-alpha*$B$1))/alpha*Intermediates!G646-(1-EXP(-alpha*$B$1))/alpha*(1-EXP(-alpha*$B$1))/alpha*Intermediates!J646+L646)/$B$1)-1</f>
        <v>-9.2615040450199082E-3</v>
      </c>
      <c r="O646" s="60">
        <f>VLOOKUP((A646+1)&amp;"_"&amp;B646,scenarios!A:Q,8,0)/100</f>
        <v>0</v>
      </c>
      <c r="P646" s="55">
        <f>VLOOKUP((A646+TT_Scen/2+1)&amp;"_"&amp;B646,scenarios!A:Q,8,0)/100</f>
        <v>0</v>
      </c>
      <c r="Q646" s="37">
        <f t="shared" si="39"/>
        <v>8.4956113728130722E-2</v>
      </c>
    </row>
    <row r="647" spans="1:17" x14ac:dyDescent="0.25">
      <c r="A647" s="21">
        <f t="shared" si="36"/>
        <v>4</v>
      </c>
      <c r="B647" s="22">
        <v>638</v>
      </c>
      <c r="D647" s="66">
        <f>YC!F640</f>
        <v>0.39963008919999998</v>
      </c>
      <c r="E647" s="34">
        <f t="shared" si="37"/>
        <v>7.4162328000000333E-3</v>
      </c>
      <c r="F647" s="66">
        <f>E647+$B$2*$B$2/delta*Intermediates!J647-$B$2/delta*Intermediates!F647</f>
        <v>7.7498939485858453E-2</v>
      </c>
      <c r="G647" s="46">
        <f>E647+$B$2*$B$2/delta*Intermediates!J647-$B$2/delta*Intermediates!G647</f>
        <v>-1.4160559226224978E-2</v>
      </c>
      <c r="H647" s="60">
        <f>VLOOKUP((A647+1)&amp;"_"&amp;B647,scenarios!A:F,4,0)/100</f>
        <v>7.7498999999999998E-2</v>
      </c>
      <c r="I647" s="55">
        <f>VLOOKUP((A647+TT_Scen/2+1)&amp;"_"&amp;B647,scenarios!A:F,4,0)/100</f>
        <v>-1.4161E-2</v>
      </c>
      <c r="J647" s="37">
        <f t="shared" si="38"/>
        <v>5.0128791656729732E-7</v>
      </c>
      <c r="K647" s="8"/>
      <c r="L647" s="72">
        <f>LN(VLOOKUP((B647+12*$B$1)/12,YC!A:E,5,0)/VLOOKUP(B647/12,YC!A:E,5,0))</f>
        <v>-1.4832465718665698E-2</v>
      </c>
      <c r="M647" s="66">
        <f>EXP(-((1-EXP(-alpha*$B$1))/alpha*Intermediates!F647-(1-EXP(-alpha*$B$1))/alpha*(1-EXP(-alpha*$B$1))/alpha*Intermediates!J647+L647)/$B$1)-1</f>
        <v>7.8930279529058511E-2</v>
      </c>
      <c r="N647" s="46">
        <f>EXP(-((1-EXP(-alpha*$B$1))/alpha*Intermediates!G647-(1-EXP(-alpha*$B$1))/alpha*(1-EXP(-alpha*$B$1))/alpha*Intermediates!J647+L647)/$B$1)-1</f>
        <v>-1.2190874294518483E-2</v>
      </c>
      <c r="O647" s="60">
        <f>VLOOKUP((A647+1)&amp;"_"&amp;B647,scenarios!A:Q,8,0)/100</f>
        <v>0</v>
      </c>
      <c r="P647" s="55">
        <f>VLOOKUP((A647+TT_Scen/2+1)&amp;"_"&amp;B647,scenarios!A:Q,8,0)/100</f>
        <v>0</v>
      </c>
      <c r="Q647" s="37">
        <f t="shared" si="39"/>
        <v>9.1121153823576995E-2</v>
      </c>
    </row>
    <row r="648" spans="1:17" x14ac:dyDescent="0.25">
      <c r="A648" s="21">
        <f t="shared" si="36"/>
        <v>4</v>
      </c>
      <c r="B648" s="22">
        <v>639</v>
      </c>
      <c r="D648" s="66">
        <f>YC!F641</f>
        <v>0.40024810859999999</v>
      </c>
      <c r="E648" s="34">
        <f t="shared" si="37"/>
        <v>7.4162328000000333E-3</v>
      </c>
      <c r="F648" s="66">
        <f>E648+$B$2*$B$2/delta*Intermediates!J648-$B$2/delta*Intermediates!F648</f>
        <v>7.8085747359997335E-2</v>
      </c>
      <c r="G648" s="46">
        <f>E648+$B$2*$B$2/delta*Intermediates!J648-$B$2/delta*Intermediates!G648</f>
        <v>-1.4703735829875574E-2</v>
      </c>
      <c r="H648" s="60">
        <f>VLOOKUP((A648+1)&amp;"_"&amp;B648,scenarios!A:F,4,0)/100</f>
        <v>7.8086000000000003E-2</v>
      </c>
      <c r="I648" s="55">
        <f>VLOOKUP((A648+TT_Scen/2+1)&amp;"_"&amp;B648,scenarios!A:F,4,0)/100</f>
        <v>-1.4704E-2</v>
      </c>
      <c r="J648" s="37">
        <f t="shared" si="38"/>
        <v>5.1681012709463292E-7</v>
      </c>
      <c r="K648" s="8"/>
      <c r="L648" s="72">
        <f>LN(VLOOKUP((B648+12*$B$1)/12,YC!A:E,5,0)/VLOOKUP(B648/12,YC!A:E,5,0))</f>
        <v>-1.4832465692498055E-2</v>
      </c>
      <c r="M648" s="66">
        <f>EXP(-((1-EXP(-alpha*$B$1))/alpha*Intermediates!F648-(1-EXP(-alpha*$B$1))/alpha*(1-EXP(-alpha*$B$1))/alpha*Intermediates!J648+L648)/$B$1)-1</f>
        <v>7.954004082674393E-2</v>
      </c>
      <c r="N648" s="46">
        <f>EXP(-((1-EXP(-alpha*$B$1))/alpha*Intermediates!G648-(1-EXP(-alpha*$B$1))/alpha*(1-EXP(-alpha*$B$1))/alpha*Intermediates!J648+L648)/$B$1)-1</f>
        <v>-1.2707149852371646E-2</v>
      </c>
      <c r="O648" s="60">
        <f>VLOOKUP((A648+1)&amp;"_"&amp;B648,scenarios!A:Q,8,0)/100</f>
        <v>0</v>
      </c>
      <c r="P648" s="55">
        <f>VLOOKUP((A648+TT_Scen/2+1)&amp;"_"&amp;B648,scenarios!A:Q,8,0)/100</f>
        <v>0</v>
      </c>
      <c r="Q648" s="37">
        <f t="shared" si="39"/>
        <v>9.2247190679115576E-2</v>
      </c>
    </row>
    <row r="649" spans="1:17" x14ac:dyDescent="0.25">
      <c r="A649" s="21">
        <f t="shared" ref="A649:A712" si="40">iteration</f>
        <v>4</v>
      </c>
      <c r="B649" s="22">
        <v>640</v>
      </c>
      <c r="D649" s="66">
        <f>YC!F642</f>
        <v>0.40086612799999999</v>
      </c>
      <c r="E649" s="34">
        <f t="shared" ref="E649:E712" si="41">(D650-D649)/delta</f>
        <v>7.4162328000000333E-3</v>
      </c>
      <c r="F649" s="66">
        <f>E649+$B$2*$B$2/delta*Intermediates!J649-$B$2/delta*Intermediates!F649</f>
        <v>8.0459136398793776E-2</v>
      </c>
      <c r="G649" s="46">
        <f>E649+$B$2*$B$2/delta*Intermediates!J649-$B$2/delta*Intermediates!G649</f>
        <v>-1.7033619277061724E-2</v>
      </c>
      <c r="H649" s="60">
        <f>VLOOKUP((A649+1)&amp;"_"&amp;B649,scenarios!A:F,4,0)/100</f>
        <v>8.0459000000000003E-2</v>
      </c>
      <c r="I649" s="55">
        <f>VLOOKUP((A649+TT_Scen/2+1)&amp;"_"&amp;B649,scenarios!A:F,4,0)/100</f>
        <v>-1.7034000000000001E-2</v>
      </c>
      <c r="J649" s="37">
        <f t="shared" si="38"/>
        <v>5.1712173205001322E-7</v>
      </c>
      <c r="K649" s="8"/>
      <c r="L649" s="72">
        <f>LN(VLOOKUP((B649+12*$B$1)/12,YC!A:E,5,0)/VLOOKUP(B649/12,YC!A:E,5,0))</f>
        <v>-1.4832465715371347E-2</v>
      </c>
      <c r="M649" s="66">
        <f>EXP(-((1-EXP(-alpha*$B$1))/alpha*Intermediates!F649-(1-EXP(-alpha*$B$1))/alpha*(1-EXP(-alpha*$B$1))/alpha*Intermediates!J649+L649)/$B$1)-1</f>
        <v>8.2009439905804893E-2</v>
      </c>
      <c r="N649" s="46">
        <f>EXP(-((1-EXP(-alpha*$B$1))/alpha*Intermediates!G649-(1-EXP(-alpha*$B$1))/alpha*(1-EXP(-alpha*$B$1))/alpha*Intermediates!J649+L649)/$B$1)-1</f>
        <v>-1.49189243611626E-2</v>
      </c>
      <c r="O649" s="60">
        <f>VLOOKUP((A649+1)&amp;"_"&amp;B649,scenarios!A:Q,8,0)/100</f>
        <v>0</v>
      </c>
      <c r="P649" s="55">
        <f>VLOOKUP((A649+TT_Scen/2+1)&amp;"_"&amp;B649,scenarios!A:Q,8,0)/100</f>
        <v>0</v>
      </c>
      <c r="Q649" s="37">
        <f t="shared" si="39"/>
        <v>9.6928364266967493E-2</v>
      </c>
    </row>
    <row r="650" spans="1:17" x14ac:dyDescent="0.25">
      <c r="A650" s="21">
        <f t="shared" si="40"/>
        <v>4</v>
      </c>
      <c r="B650" s="22">
        <v>641</v>
      </c>
      <c r="D650" s="66">
        <f>YC!F643</f>
        <v>0.40148414739999999</v>
      </c>
      <c r="E650" s="34">
        <f t="shared" si="41"/>
        <v>7.4162340000001326E-3</v>
      </c>
      <c r="F650" s="66">
        <f>E650+$B$2*$B$2/delta*Intermediates!J650-$B$2/delta*Intermediates!F650</f>
        <v>7.9771747116425151E-2</v>
      </c>
      <c r="G650" s="46">
        <f>E650+$B$2*$B$2/delta*Intermediates!J650-$B$2/delta*Intermediates!G650</f>
        <v>-1.6302847393406122E-2</v>
      </c>
      <c r="H650" s="60">
        <f>VLOOKUP((A650+1)&amp;"_"&amp;B650,scenarios!A:F,4,0)/100</f>
        <v>7.9771999999999996E-2</v>
      </c>
      <c r="I650" s="55">
        <f>VLOOKUP((A650+TT_Scen/2+1)&amp;"_"&amp;B650,scenarios!A:F,4,0)/100</f>
        <v>-1.6303000000000002E-2</v>
      </c>
      <c r="J650" s="37">
        <f t="shared" ref="J650:J713" si="42">ABS(H650-F650)+ABS(I650-G650)</f>
        <v>4.0549016872351573E-7</v>
      </c>
      <c r="K650" s="8"/>
      <c r="L650" s="72">
        <f>LN(VLOOKUP((B650+12*$B$1)/12,YC!A:E,5,0)/VLOOKUP(B650/12,YC!A:E,5,0))</f>
        <v>-1.4832465637973033E-2</v>
      </c>
      <c r="M650" s="66">
        <f>EXP(-((1-EXP(-alpha*$B$1))/alpha*Intermediates!F650-(1-EXP(-alpha*$B$1))/alpha*(1-EXP(-alpha*$B$1))/alpha*Intermediates!J650+L650)/$B$1)-1</f>
        <v>8.1293805845233713E-2</v>
      </c>
      <c r="N650" s="46">
        <f>EXP(-((1-EXP(-alpha*$B$1))/alpha*Intermediates!G650-(1-EXP(-alpha*$B$1))/alpha*(1-EXP(-alpha*$B$1))/alpha*Intermediates!J650+L650)/$B$1)-1</f>
        <v>-1.4225599037516412E-2</v>
      </c>
      <c r="O650" s="60">
        <f>VLOOKUP((A650+1)&amp;"_"&amp;B650,scenarios!A:Q,8,0)/100</f>
        <v>0</v>
      </c>
      <c r="P650" s="55">
        <f>VLOOKUP((A650+TT_Scen/2+1)&amp;"_"&amp;B650,scenarios!A:Q,8,0)/100</f>
        <v>0</v>
      </c>
      <c r="Q650" s="37">
        <f t="shared" ref="Q650:Q713" si="43">ABS(O650-M650)+ABS(P650-N650)</f>
        <v>9.5519404882750125E-2</v>
      </c>
    </row>
    <row r="651" spans="1:17" x14ac:dyDescent="0.25">
      <c r="A651" s="21">
        <f t="shared" si="40"/>
        <v>4</v>
      </c>
      <c r="B651" s="22">
        <v>642</v>
      </c>
      <c r="D651" s="66">
        <f>YC!F644</f>
        <v>0.4021021669</v>
      </c>
      <c r="E651" s="34">
        <f t="shared" si="41"/>
        <v>7.4162328000000333E-3</v>
      </c>
      <c r="F651" s="66">
        <f>E651+$B$2*$B$2/delta*Intermediates!J651-$B$2/delta*Intermediates!F651</f>
        <v>7.9709499475822648E-2</v>
      </c>
      <c r="G651" s="46">
        <f>E651+$B$2*$B$2/delta*Intermediates!J651-$B$2/delta*Intermediates!G651</f>
        <v>-1.6197347053384745E-2</v>
      </c>
      <c r="H651" s="60">
        <f>VLOOKUP((A651+1)&amp;"_"&amp;B651,scenarios!A:F,4,0)/100</f>
        <v>7.9709000000000002E-2</v>
      </c>
      <c r="I651" s="55">
        <f>VLOOKUP((A651+TT_Scen/2+1)&amp;"_"&amp;B651,scenarios!A:F,4,0)/100</f>
        <v>-1.6197E-2</v>
      </c>
      <c r="J651" s="37">
        <f t="shared" si="42"/>
        <v>8.4652920739197723E-7</v>
      </c>
      <c r="K651" s="8"/>
      <c r="L651" s="72">
        <f>LN(VLOOKUP((B651+12*$B$1)/12,YC!A:E,5,0)/VLOOKUP(B651/12,YC!A:E,5,0))</f>
        <v>-1.4832465614081216E-2</v>
      </c>
      <c r="M651" s="66">
        <f>EXP(-((1-EXP(-alpha*$B$1))/alpha*Intermediates!F651-(1-EXP(-alpha*$B$1))/alpha*(1-EXP(-alpha*$B$1))/alpha*Intermediates!J651+L651)/$B$1)-1</f>
        <v>8.1229125681811176E-2</v>
      </c>
      <c r="N651" s="46">
        <f>EXP(-((1-EXP(-alpha*$B$1))/alpha*Intermediates!G651-(1-EXP(-alpha*$B$1))/alpha*(1-EXP(-alpha*$B$1))/alpha*Intermediates!J651+L651)/$B$1)-1</f>
        <v>-1.4125377023369912E-2</v>
      </c>
      <c r="O651" s="60">
        <f>VLOOKUP((A651+1)&amp;"_"&amp;B651,scenarios!A:Q,8,0)/100</f>
        <v>0</v>
      </c>
      <c r="P651" s="55">
        <f>VLOOKUP((A651+TT_Scen/2+1)&amp;"_"&amp;B651,scenarios!A:Q,8,0)/100</f>
        <v>0</v>
      </c>
      <c r="Q651" s="37">
        <f t="shared" si="43"/>
        <v>9.5354502705181088E-2</v>
      </c>
    </row>
    <row r="652" spans="1:17" x14ac:dyDescent="0.25">
      <c r="A652" s="21">
        <f t="shared" si="40"/>
        <v>4</v>
      </c>
      <c r="B652" s="22">
        <v>643</v>
      </c>
      <c r="D652" s="66">
        <f>YC!F645</f>
        <v>0.4027201863</v>
      </c>
      <c r="E652" s="34">
        <f t="shared" si="41"/>
        <v>7.4162328000000333E-3</v>
      </c>
      <c r="F652" s="66">
        <f>E652+$B$2*$B$2/delta*Intermediates!J652-$B$2/delta*Intermediates!F652</f>
        <v>8.3395590102056355E-2</v>
      </c>
      <c r="G652" s="46">
        <f>E652+$B$2*$B$2/delta*Intermediates!J652-$B$2/delta*Intermediates!G652</f>
        <v>-1.9840307393715187E-2</v>
      </c>
      <c r="H652" s="60">
        <f>VLOOKUP((A652+1)&amp;"_"&amp;B652,scenarios!A:F,4,0)/100</f>
        <v>8.3396000000000012E-2</v>
      </c>
      <c r="I652" s="55">
        <f>VLOOKUP((A652+TT_Scen/2+1)&amp;"_"&amp;B652,scenarios!A:F,4,0)/100</f>
        <v>-1.984E-2</v>
      </c>
      <c r="J652" s="37">
        <f t="shared" si="42"/>
        <v>7.1729165884368284E-7</v>
      </c>
      <c r="K652" s="8"/>
      <c r="L652" s="72">
        <f>LN(VLOOKUP((B652+12*$B$1)/12,YC!A:E,5,0)/VLOOKUP(B652/12,YC!A:E,5,0))</f>
        <v>-1.4832465648265684E-2</v>
      </c>
      <c r="M652" s="66">
        <f>EXP(-((1-EXP(-alpha*$B$1))/alpha*Intermediates!F652-(1-EXP(-alpha*$B$1))/alpha*(1-EXP(-alpha*$B$1))/alpha*Intermediates!J652+L652)/$B$1)-1</f>
        <v>8.5072694020169148E-2</v>
      </c>
      <c r="N652" s="46">
        <f>EXP(-((1-EXP(-alpha*$B$1))/alpha*Intermediates!G652-(1-EXP(-alpha*$B$1))/alpha*(1-EXP(-alpha*$B$1))/alpha*Intermediates!J652+L652)/$B$1)-1</f>
        <v>-1.7576575452596721E-2</v>
      </c>
      <c r="O652" s="60">
        <f>VLOOKUP((A652+1)&amp;"_"&amp;B652,scenarios!A:Q,8,0)/100</f>
        <v>0</v>
      </c>
      <c r="P652" s="55">
        <f>VLOOKUP((A652+TT_Scen/2+1)&amp;"_"&amp;B652,scenarios!A:Q,8,0)/100</f>
        <v>0</v>
      </c>
      <c r="Q652" s="37">
        <f t="shared" si="43"/>
        <v>0.10264926947276587</v>
      </c>
    </row>
    <row r="653" spans="1:17" x14ac:dyDescent="0.25">
      <c r="A653" s="21">
        <f t="shared" si="40"/>
        <v>4</v>
      </c>
      <c r="B653" s="22">
        <v>644</v>
      </c>
      <c r="D653" s="66">
        <f>YC!F646</f>
        <v>0.40333820570000001</v>
      </c>
      <c r="E653" s="34">
        <f t="shared" si="41"/>
        <v>7.4162328000000333E-3</v>
      </c>
      <c r="F653" s="66">
        <f>E653+$B$2*$B$2/delta*Intermediates!J653-$B$2/delta*Intermediates!F653</f>
        <v>8.0483774724829427E-2</v>
      </c>
      <c r="G653" s="46">
        <f>E653+$B$2*$B$2/delta*Intermediates!J653-$B$2/delta*Intermediates!G653</f>
        <v>-1.6885486255858242E-2</v>
      </c>
      <c r="H653" s="60">
        <f>VLOOKUP((A653+1)&amp;"_"&amp;B653,scenarios!A:F,4,0)/100</f>
        <v>8.0484000000000014E-2</v>
      </c>
      <c r="I653" s="55">
        <f>VLOOKUP((A653+TT_Scen/2+1)&amp;"_"&amp;B653,scenarios!A:F,4,0)/100</f>
        <v>-1.6884999999999997E-2</v>
      </c>
      <c r="J653" s="37">
        <f t="shared" si="42"/>
        <v>7.1153102883247943E-7</v>
      </c>
      <c r="K653" s="8"/>
      <c r="L653" s="72">
        <f>LN(VLOOKUP((B653+12*$B$1)/12,YC!A:E,5,0)/VLOOKUP(B653/12,YC!A:E,5,0))</f>
        <v>-1.4832465745107494E-2</v>
      </c>
      <c r="M653" s="66">
        <f>EXP(-((1-EXP(-alpha*$B$1))/alpha*Intermediates!F653-(1-EXP(-alpha*$B$1))/alpha*(1-EXP(-alpha*$B$1))/alpha*Intermediates!J653+L653)/$B$1)-1</f>
        <v>8.2035544560735918E-2</v>
      </c>
      <c r="N653" s="46">
        <f>EXP(-((1-EXP(-alpha*$B$1))/alpha*Intermediates!G653-(1-EXP(-alpha*$B$1))/alpha*(1-EXP(-alpha*$B$1))/alpha*Intermediates!J653+L653)/$B$1)-1</f>
        <v>-1.4778040053868846E-2</v>
      </c>
      <c r="O653" s="60">
        <f>VLOOKUP((A653+1)&amp;"_"&amp;B653,scenarios!A:Q,8,0)/100</f>
        <v>0</v>
      </c>
      <c r="P653" s="55">
        <f>VLOOKUP((A653+TT_Scen/2+1)&amp;"_"&amp;B653,scenarios!A:Q,8,0)/100</f>
        <v>0</v>
      </c>
      <c r="Q653" s="37">
        <f t="shared" si="43"/>
        <v>9.6813584614604764E-2</v>
      </c>
    </row>
    <row r="654" spans="1:17" x14ac:dyDescent="0.25">
      <c r="A654" s="21">
        <f t="shared" si="40"/>
        <v>4</v>
      </c>
      <c r="B654" s="22">
        <v>645</v>
      </c>
      <c r="D654" s="66">
        <f>YC!F647</f>
        <v>0.40395622510000001</v>
      </c>
      <c r="E654" s="34">
        <f t="shared" si="41"/>
        <v>7.4162328000000333E-3</v>
      </c>
      <c r="F654" s="66">
        <f>E654+$B$2*$B$2/delta*Intermediates!J654-$B$2/delta*Intermediates!F654</f>
        <v>8.3255150251313179E-2</v>
      </c>
      <c r="G654" s="46">
        <f>E654+$B$2*$B$2/delta*Intermediates!J654-$B$2/delta*Intermediates!G654</f>
        <v>-1.9613980258857397E-2</v>
      </c>
      <c r="H654" s="60">
        <f>VLOOKUP((A654+1)&amp;"_"&amp;B654,scenarios!A:F,4,0)/100</f>
        <v>8.3254999999999996E-2</v>
      </c>
      <c r="I654" s="55">
        <f>VLOOKUP((A654+TT_Scen/2+1)&amp;"_"&amp;B654,scenarios!A:F,4,0)/100</f>
        <v>-1.9613999999999999E-2</v>
      </c>
      <c r="J654" s="37">
        <f t="shared" si="42"/>
        <v>1.6999245578547262E-7</v>
      </c>
      <c r="K654" s="8"/>
      <c r="L654" s="72">
        <f>LN(VLOOKUP((B654+12*$B$1)/12,YC!A:E,5,0)/VLOOKUP(B654/12,YC!A:E,5,0))</f>
        <v>-1.4832465754949193E-2</v>
      </c>
      <c r="M654" s="66">
        <f>EXP(-((1-EXP(-alpha*$B$1))/alpha*Intermediates!F654-(1-EXP(-alpha*$B$1))/alpha*(1-EXP(-alpha*$B$1))/alpha*Intermediates!J654+L654)/$B$1)-1</f>
        <v>8.4926226725508425E-2</v>
      </c>
      <c r="N654" s="46">
        <f>EXP(-((1-EXP(-alpha*$B$1))/alpha*Intermediates!G654-(1-EXP(-alpha*$B$1))/alpha*(1-EXP(-alpha*$B$1))/alpha*Intermediates!J654+L654)/$B$1)-1</f>
        <v>-1.7362310445546814E-2</v>
      </c>
      <c r="O654" s="60">
        <f>VLOOKUP((A654+1)&amp;"_"&amp;B654,scenarios!A:Q,8,0)/100</f>
        <v>0</v>
      </c>
      <c r="P654" s="55">
        <f>VLOOKUP((A654+TT_Scen/2+1)&amp;"_"&amp;B654,scenarios!A:Q,8,0)/100</f>
        <v>0</v>
      </c>
      <c r="Q654" s="37">
        <f t="shared" si="43"/>
        <v>0.10228853717105524</v>
      </c>
    </row>
    <row r="655" spans="1:17" x14ac:dyDescent="0.25">
      <c r="A655" s="21">
        <f t="shared" si="40"/>
        <v>4</v>
      </c>
      <c r="B655" s="22">
        <v>646</v>
      </c>
      <c r="D655" s="66">
        <f>YC!F648</f>
        <v>0.40457424450000001</v>
      </c>
      <c r="E655" s="34">
        <f t="shared" si="41"/>
        <v>7.4162328000000333E-3</v>
      </c>
      <c r="F655" s="66">
        <f>E655+$B$2*$B$2/delta*Intermediates!J655-$B$2/delta*Intermediates!F655</f>
        <v>8.0190615472712001E-2</v>
      </c>
      <c r="G655" s="46">
        <f>E655+$B$2*$B$2/delta*Intermediates!J655-$B$2/delta*Intermediates!G655</f>
        <v>-1.6506687905908972E-2</v>
      </c>
      <c r="H655" s="60">
        <f>VLOOKUP((A655+1)&amp;"_"&amp;B655,scenarios!A:F,4,0)/100</f>
        <v>8.0190999999999998E-2</v>
      </c>
      <c r="I655" s="55">
        <f>VLOOKUP((A655+TT_Scen/2+1)&amp;"_"&amp;B655,scenarios!A:F,4,0)/100</f>
        <v>-1.6507000000000001E-2</v>
      </c>
      <c r="J655" s="37">
        <f t="shared" si="42"/>
        <v>6.9662137902604115E-7</v>
      </c>
      <c r="K655" s="8"/>
      <c r="L655" s="72">
        <f>LN(VLOOKUP((B655+12*$B$1)/12,YC!A:E,5,0)/VLOOKUP(B655/12,YC!A:E,5,0))</f>
        <v>-1.4832465682108388E-2</v>
      </c>
      <c r="M655" s="66">
        <f>EXP(-((1-EXP(-alpha*$B$1))/alpha*Intermediates!F655-(1-EXP(-alpha*$B$1))/alpha*(1-EXP(-alpha*$B$1))/alpha*Intermediates!J655+L655)/$B$1)-1</f>
        <v>8.1730443324211866E-2</v>
      </c>
      <c r="N655" s="46">
        <f>EXP(-((1-EXP(-alpha*$B$1))/alpha*Intermediates!G655-(1-EXP(-alpha*$B$1))/alpha*(1-EXP(-alpha*$B$1))/alpha*Intermediates!J655+L655)/$B$1)-1</f>
        <v>-1.4418516845259188E-2</v>
      </c>
      <c r="O655" s="60">
        <f>VLOOKUP((A655+1)&amp;"_"&amp;B655,scenarios!A:Q,8,0)/100</f>
        <v>0</v>
      </c>
      <c r="P655" s="55">
        <f>VLOOKUP((A655+TT_Scen/2+1)&amp;"_"&amp;B655,scenarios!A:Q,8,0)/100</f>
        <v>0</v>
      </c>
      <c r="Q655" s="37">
        <f t="shared" si="43"/>
        <v>9.6148960169471054E-2</v>
      </c>
    </row>
    <row r="656" spans="1:17" x14ac:dyDescent="0.25">
      <c r="A656" s="21">
        <f t="shared" si="40"/>
        <v>4</v>
      </c>
      <c r="B656" s="22">
        <v>647</v>
      </c>
      <c r="D656" s="66">
        <f>YC!F649</f>
        <v>0.40519226390000002</v>
      </c>
      <c r="E656" s="34">
        <f t="shared" si="41"/>
        <v>7.4162328000000333E-3</v>
      </c>
      <c r="F656" s="66">
        <f>E656+$B$2*$B$2/delta*Intermediates!J656-$B$2/delta*Intermediates!F656</f>
        <v>8.1078361860366682E-2</v>
      </c>
      <c r="G656" s="46">
        <f>E656+$B$2*$B$2/delta*Intermediates!J656-$B$2/delta*Intermediates!G656</f>
        <v>-1.7351800380470777E-2</v>
      </c>
      <c r="H656" s="60">
        <f>VLOOKUP((A656+1)&amp;"_"&amp;B656,scenarios!A:F,4,0)/100</f>
        <v>8.1077999999999997E-2</v>
      </c>
      <c r="I656" s="55">
        <f>VLOOKUP((A656+TT_Scen/2+1)&amp;"_"&amp;B656,scenarios!A:F,4,0)/100</f>
        <v>-1.7351999999999999E-2</v>
      </c>
      <c r="J656" s="37">
        <f t="shared" si="42"/>
        <v>5.6147989590735192E-7</v>
      </c>
      <c r="K656" s="8"/>
      <c r="L656" s="72">
        <f>LN(VLOOKUP((B656+12*$B$1)/12,YC!A:E,5,0)/VLOOKUP(B656/12,YC!A:E,5,0))</f>
        <v>-1.4832465683112717E-2</v>
      </c>
      <c r="M656" s="66">
        <f>EXP(-((1-EXP(-alpha*$B$1))/alpha*Intermediates!F656-(1-EXP(-alpha*$B$1))/alpha*(1-EXP(-alpha*$B$1))/alpha*Intermediates!J656+L656)/$B$1)-1</f>
        <v>8.2655378910601707E-2</v>
      </c>
      <c r="N656" s="46">
        <f>EXP(-((1-EXP(-alpha*$B$1))/alpha*Intermediates!G656-(1-EXP(-alpha*$B$1))/alpha*(1-EXP(-alpha*$B$1))/alpha*Intermediates!J656+L656)/$B$1)-1</f>
        <v>-1.5219909323494818E-2</v>
      </c>
      <c r="O656" s="60">
        <f>VLOOKUP((A656+1)&amp;"_"&amp;B656,scenarios!A:Q,8,0)/100</f>
        <v>0</v>
      </c>
      <c r="P656" s="55">
        <f>VLOOKUP((A656+TT_Scen/2+1)&amp;"_"&amp;B656,scenarios!A:Q,8,0)/100</f>
        <v>0</v>
      </c>
      <c r="Q656" s="37">
        <f t="shared" si="43"/>
        <v>9.7875288234096525E-2</v>
      </c>
    </row>
    <row r="657" spans="1:17" x14ac:dyDescent="0.25">
      <c r="A657" s="21">
        <f t="shared" si="40"/>
        <v>4</v>
      </c>
      <c r="B657" s="22">
        <v>648</v>
      </c>
      <c r="D657" s="66">
        <f>YC!F650</f>
        <v>0.40581028330000002</v>
      </c>
      <c r="E657" s="34">
        <f t="shared" si="41"/>
        <v>7.4162328000000333E-3</v>
      </c>
      <c r="F657" s="66">
        <f>E657+$B$2*$B$2/delta*Intermediates!J657-$B$2/delta*Intermediates!F657</f>
        <v>8.345715493219262E-2</v>
      </c>
      <c r="G657" s="46">
        <f>E657+$B$2*$B$2/delta*Intermediates!J657-$B$2/delta*Intermediates!G657</f>
        <v>-1.9688082912705355E-2</v>
      </c>
      <c r="H657" s="60">
        <f>VLOOKUP((A657+1)&amp;"_"&amp;B657,scenarios!A:F,4,0)/100</f>
        <v>8.3457000000000003E-2</v>
      </c>
      <c r="I657" s="55">
        <f>VLOOKUP((A657+TT_Scen/2+1)&amp;"_"&amp;B657,scenarios!A:F,4,0)/100</f>
        <v>-1.9688000000000001E-2</v>
      </c>
      <c r="J657" s="37">
        <f t="shared" si="42"/>
        <v>2.3784489797118447E-7</v>
      </c>
      <c r="K657" s="8"/>
      <c r="L657" s="72">
        <f>LN(VLOOKUP((B657+12*$B$1)/12,YC!A:E,5,0)/VLOOKUP(B657/12,YC!A:E,5,0))</f>
        <v>-1.4832465758099649E-2</v>
      </c>
      <c r="M657" s="66">
        <f>EXP(-((1-EXP(-alpha*$B$1))/alpha*Intermediates!F657-(1-EXP(-alpha*$B$1))/alpha*(1-EXP(-alpha*$B$1))/alpha*Intermediates!J657+L657)/$B$1)-1</f>
        <v>8.5137543441544894E-2</v>
      </c>
      <c r="N657" s="46">
        <f>EXP(-((1-EXP(-alpha*$B$1))/alpha*Intermediates!G657-(1-EXP(-alpha*$B$1))/alpha*(1-EXP(-alpha*$B$1))/alpha*Intermediates!J657+L657)/$B$1)-1</f>
        <v>-1.7432112611512895E-2</v>
      </c>
      <c r="O657" s="60">
        <f>VLOOKUP((A657+1)&amp;"_"&amp;B657,scenarios!A:Q,8,0)/100</f>
        <v>0</v>
      </c>
      <c r="P657" s="55">
        <f>VLOOKUP((A657+TT_Scen/2+1)&amp;"_"&amp;B657,scenarios!A:Q,8,0)/100</f>
        <v>0</v>
      </c>
      <c r="Q657" s="37">
        <f t="shared" si="43"/>
        <v>0.10256965605305779</v>
      </c>
    </row>
    <row r="658" spans="1:17" x14ac:dyDescent="0.25">
      <c r="A658" s="21">
        <f t="shared" si="40"/>
        <v>4</v>
      </c>
      <c r="B658" s="22">
        <v>649</v>
      </c>
      <c r="D658" s="66">
        <f>YC!F651</f>
        <v>0.40642830270000002</v>
      </c>
      <c r="E658" s="34">
        <f t="shared" si="41"/>
        <v>7.4162328000000333E-3</v>
      </c>
      <c r="F658" s="66">
        <f>E658+$B$2*$B$2/delta*Intermediates!J658-$B$2/delta*Intermediates!F658</f>
        <v>8.4806272310685896E-2</v>
      </c>
      <c r="G658" s="46">
        <f>E658+$B$2*$B$2/delta*Intermediates!J658-$B$2/delta*Intermediates!G658</f>
        <v>-2.0994812837491151E-2</v>
      </c>
      <c r="H658" s="60">
        <f>VLOOKUP((A658+1)&amp;"_"&amp;B658,scenarios!A:F,4,0)/100</f>
        <v>8.4806000000000006E-2</v>
      </c>
      <c r="I658" s="55">
        <f>VLOOKUP((A658+TT_Scen/2+1)&amp;"_"&amp;B658,scenarios!A:F,4,0)/100</f>
        <v>-2.0995E-2</v>
      </c>
      <c r="J658" s="37">
        <f t="shared" si="42"/>
        <v>4.5947319473813031E-7</v>
      </c>
      <c r="K658" s="8"/>
      <c r="L658" s="72">
        <f>LN(VLOOKUP((B658+12*$B$1)/12,YC!A:E,5,0)/VLOOKUP(B658/12,YC!A:E,5,0))</f>
        <v>-1.4832465761549275E-2</v>
      </c>
      <c r="M658" s="66">
        <f>EXP(-((1-EXP(-alpha*$B$1))/alpha*Intermediates!F658-(1-EXP(-alpha*$B$1))/alpha*(1-EXP(-alpha*$B$1))/alpha*Intermediates!J658+L658)/$B$1)-1</f>
        <v>8.6547860899172546E-2</v>
      </c>
      <c r="N658" s="46">
        <f>EXP(-((1-EXP(-alpha*$B$1))/alpha*Intermediates!G658-(1-EXP(-alpha*$B$1))/alpha*(1-EXP(-alpha*$B$1))/alpha*Intermediates!J658+L658)/$B$1)-1</f>
        <v>-1.8667232875230533E-2</v>
      </c>
      <c r="O658" s="60">
        <f>VLOOKUP((A658+1)&amp;"_"&amp;B658,scenarios!A:Q,8,0)/100</f>
        <v>0</v>
      </c>
      <c r="P658" s="55">
        <f>VLOOKUP((A658+TT_Scen/2+1)&amp;"_"&amp;B658,scenarios!A:Q,8,0)/100</f>
        <v>0</v>
      </c>
      <c r="Q658" s="37">
        <f t="shared" si="43"/>
        <v>0.10521509377440308</v>
      </c>
    </row>
    <row r="659" spans="1:17" x14ac:dyDescent="0.25">
      <c r="A659" s="21">
        <f t="shared" si="40"/>
        <v>4</v>
      </c>
      <c r="B659" s="22">
        <v>650</v>
      </c>
      <c r="D659" s="66">
        <f>YC!F652</f>
        <v>0.40704632210000002</v>
      </c>
      <c r="E659" s="34">
        <f t="shared" si="41"/>
        <v>7.4162328000000333E-3</v>
      </c>
      <c r="F659" s="66">
        <f>E659+$B$2*$B$2/delta*Intermediates!J659-$B$2/delta*Intermediates!F659</f>
        <v>8.4301409377304237E-2</v>
      </c>
      <c r="G659" s="46">
        <f>E659+$B$2*$B$2/delta*Intermediates!J659-$B$2/delta*Intermediates!G659</f>
        <v>-2.0447685248808526E-2</v>
      </c>
      <c r="H659" s="60">
        <f>VLOOKUP((A659+1)&amp;"_"&amp;B659,scenarios!A:F,4,0)/100</f>
        <v>8.4301000000000001E-2</v>
      </c>
      <c r="I659" s="55">
        <f>VLOOKUP((A659+TT_Scen/2+1)&amp;"_"&amp;B659,scenarios!A:F,4,0)/100</f>
        <v>-2.0448000000000001E-2</v>
      </c>
      <c r="J659" s="37">
        <f t="shared" si="42"/>
        <v>7.2412849571115712E-7</v>
      </c>
      <c r="K659" s="8"/>
      <c r="L659" s="72">
        <f>LN(VLOOKUP((B659+12*$B$1)/12,YC!A:E,5,0)/VLOOKUP(B659/12,YC!A:E,5,0))</f>
        <v>-1.4832465695573354E-2</v>
      </c>
      <c r="M659" s="66">
        <f>EXP(-((1-EXP(-alpha*$B$1))/alpha*Intermediates!F659-(1-EXP(-alpha*$B$1))/alpha*(1-EXP(-alpha*$B$1))/alpha*Intermediates!J659+L659)/$B$1)-1</f>
        <v>8.6020026288138984E-2</v>
      </c>
      <c r="N659" s="46">
        <f>EXP(-((1-EXP(-alpha*$B$1))/alpha*Intermediates!G659-(1-EXP(-alpha*$B$1))/alpha*(1-EXP(-alpha*$B$1))/alpha*Intermediates!J659+L659)/$B$1)-1</f>
        <v>-1.8150141997285818E-2</v>
      </c>
      <c r="O659" s="60">
        <f>VLOOKUP((A659+1)&amp;"_"&amp;B659,scenarios!A:Q,8,0)/100</f>
        <v>0</v>
      </c>
      <c r="P659" s="55">
        <f>VLOOKUP((A659+TT_Scen/2+1)&amp;"_"&amp;B659,scenarios!A:Q,8,0)/100</f>
        <v>0</v>
      </c>
      <c r="Q659" s="37">
        <f t="shared" si="43"/>
        <v>0.1041701682854248</v>
      </c>
    </row>
    <row r="660" spans="1:17" x14ac:dyDescent="0.25">
      <c r="A660" s="21">
        <f t="shared" si="40"/>
        <v>4</v>
      </c>
      <c r="B660" s="22">
        <v>651</v>
      </c>
      <c r="D660" s="66">
        <f>YC!F653</f>
        <v>0.40766434150000003</v>
      </c>
      <c r="E660" s="34">
        <f t="shared" si="41"/>
        <v>7.4162327999993671E-3</v>
      </c>
      <c r="F660" s="66">
        <f>E660+$B$2*$B$2/delta*Intermediates!J660-$B$2/delta*Intermediates!F660</f>
        <v>8.2039207909527359E-2</v>
      </c>
      <c r="G660" s="46">
        <f>E660+$B$2*$B$2/delta*Intermediates!J660-$B$2/delta*Intermediates!G660</f>
        <v>-1.8143341636806355E-2</v>
      </c>
      <c r="H660" s="60">
        <f>VLOOKUP((A660+1)&amp;"_"&amp;B660,scenarios!A:F,4,0)/100</f>
        <v>8.2039000000000015E-2</v>
      </c>
      <c r="I660" s="55">
        <f>VLOOKUP((A660+TT_Scen/2+1)&amp;"_"&amp;B660,scenarios!A:F,4,0)/100</f>
        <v>-1.8142999999999999E-2</v>
      </c>
      <c r="J660" s="37">
        <f t="shared" si="42"/>
        <v>5.4954633369949657E-7</v>
      </c>
      <c r="K660" s="8"/>
      <c r="L660" s="72">
        <f>LN(VLOOKUP((B660+12*$B$1)/12,YC!A:E,5,0)/VLOOKUP(B660/12,YC!A:E,5,0))</f>
        <v>-1.4832465717112499E-2</v>
      </c>
      <c r="M660" s="66">
        <f>EXP(-((1-EXP(-alpha*$B$1))/alpha*Intermediates!F660-(1-EXP(-alpha*$B$1))/alpha*(1-EXP(-alpha*$B$1))/alpha*Intermediates!J660+L660)/$B$1)-1</f>
        <v>8.3657673380741038E-2</v>
      </c>
      <c r="N660" s="46">
        <f>EXP(-((1-EXP(-alpha*$B$1))/alpha*Intermediates!G660-(1-EXP(-alpha*$B$1))/alpha*(1-EXP(-alpha*$B$1))/alpha*Intermediates!J660+L660)/$B$1)-1</f>
        <v>-1.596961920385831E-2</v>
      </c>
      <c r="O660" s="60">
        <f>VLOOKUP((A660+1)&amp;"_"&amp;B660,scenarios!A:Q,8,0)/100</f>
        <v>0</v>
      </c>
      <c r="P660" s="55">
        <f>VLOOKUP((A660+TT_Scen/2+1)&amp;"_"&amp;B660,scenarios!A:Q,8,0)/100</f>
        <v>0</v>
      </c>
      <c r="Q660" s="37">
        <f t="shared" si="43"/>
        <v>9.9627292584599347E-2</v>
      </c>
    </row>
    <row r="661" spans="1:17" x14ac:dyDescent="0.25">
      <c r="A661" s="21">
        <f t="shared" si="40"/>
        <v>4</v>
      </c>
      <c r="B661" s="22">
        <v>652</v>
      </c>
      <c r="D661" s="66">
        <f>YC!F654</f>
        <v>0.40828236089999997</v>
      </c>
      <c r="E661" s="34">
        <f t="shared" si="41"/>
        <v>7.4162328000000333E-3</v>
      </c>
      <c r="F661" s="66">
        <f>E661+$B$2*$B$2/delta*Intermediates!J661-$B$2/delta*Intermediates!F661</f>
        <v>7.7974179784361303E-2</v>
      </c>
      <c r="G661" s="46">
        <f>E661+$B$2*$B$2/delta*Intermediates!J661-$B$2/delta*Intermediates!G661</f>
        <v>-1.4036293591304564E-2</v>
      </c>
      <c r="H661" s="60">
        <f>VLOOKUP((A661+1)&amp;"_"&amp;B661,scenarios!A:F,4,0)/100</f>
        <v>7.7974000000000002E-2</v>
      </c>
      <c r="I661" s="55">
        <f>VLOOKUP((A661+TT_Scen/2+1)&amp;"_"&amp;B661,scenarios!A:F,4,0)/100</f>
        <v>-1.4036E-2</v>
      </c>
      <c r="J661" s="37">
        <f t="shared" si="42"/>
        <v>4.7337566586556912E-7</v>
      </c>
      <c r="K661" s="8"/>
      <c r="L661" s="72">
        <f>LN(VLOOKUP((B661+12*$B$1)/12,YC!A:E,5,0)/VLOOKUP(B661/12,YC!A:E,5,0))</f>
        <v>-1.4832465675906634E-2</v>
      </c>
      <c r="M661" s="66">
        <f>EXP(-((1-EXP(-alpha*$B$1))/alpha*Intermediates!F661-(1-EXP(-alpha*$B$1))/alpha*(1-EXP(-alpha*$B$1))/alpha*Intermediates!J661+L661)/$B$1)-1</f>
        <v>7.9425501888269023E-2</v>
      </c>
      <c r="N661" s="46">
        <f>EXP(-((1-EXP(-alpha*$B$1))/alpha*Intermediates!G661-(1-EXP(-alpha*$B$1))/alpha*(1-EXP(-alpha*$B$1))/alpha*Intermediates!J661+L661)/$B$1)-1</f>
        <v>-1.207131906403347E-2</v>
      </c>
      <c r="O661" s="60">
        <f>VLOOKUP((A661+1)&amp;"_"&amp;B661,scenarios!A:Q,8,0)/100</f>
        <v>0</v>
      </c>
      <c r="P661" s="55">
        <f>VLOOKUP((A661+TT_Scen/2+1)&amp;"_"&amp;B661,scenarios!A:Q,8,0)/100</f>
        <v>0</v>
      </c>
      <c r="Q661" s="37">
        <f t="shared" si="43"/>
        <v>9.1496820952302493E-2</v>
      </c>
    </row>
    <row r="662" spans="1:17" x14ac:dyDescent="0.25">
      <c r="A662" s="21">
        <f t="shared" si="40"/>
        <v>4</v>
      </c>
      <c r="B662" s="22">
        <v>653</v>
      </c>
      <c r="D662" s="66">
        <f>YC!F655</f>
        <v>0.40890038029999998</v>
      </c>
      <c r="E662" s="34">
        <f t="shared" si="41"/>
        <v>7.4162328000000333E-3</v>
      </c>
      <c r="F662" s="66">
        <f>E662+$B$2*$B$2/delta*Intermediates!J662-$B$2/delta*Intermediates!F662</f>
        <v>8.0028203159537556E-2</v>
      </c>
      <c r="G662" s="46">
        <f>E662+$B$2*$B$2/delta*Intermediates!J662-$B$2/delta*Intermediates!G662</f>
        <v>-1.6048418983011535E-2</v>
      </c>
      <c r="H662" s="60">
        <f>VLOOKUP((A662+1)&amp;"_"&amp;B662,scenarios!A:F,4,0)/100</f>
        <v>8.0028000000000002E-2</v>
      </c>
      <c r="I662" s="55">
        <f>VLOOKUP((A662+TT_Scen/2+1)&amp;"_"&amp;B662,scenarios!A:F,4,0)/100</f>
        <v>-1.6048E-2</v>
      </c>
      <c r="J662" s="37">
        <f t="shared" si="42"/>
        <v>6.2214254908932176E-7</v>
      </c>
      <c r="K662" s="8"/>
      <c r="L662" s="72">
        <f>LN(VLOOKUP((B662+12*$B$1)/12,YC!A:E,5,0)/VLOOKUP(B662/12,YC!A:E,5,0))</f>
        <v>-1.4832465729102242E-2</v>
      </c>
      <c r="M662" s="66">
        <f>EXP(-((1-EXP(-alpha*$B$1))/alpha*Intermediates!F662-(1-EXP(-alpha*$B$1))/alpha*(1-EXP(-alpha*$B$1))/alpha*Intermediates!J662+L662)/$B$1)-1</f>
        <v>8.156206655769771E-2</v>
      </c>
      <c r="N662" s="46">
        <f>EXP(-((1-EXP(-alpha*$B$1))/alpha*Intermediates!G662-(1-EXP(-alpha*$B$1))/alpha*(1-EXP(-alpha*$B$1))/alpha*Intermediates!J662+L662)/$B$1)-1</f>
        <v>-1.3982960563668323E-2</v>
      </c>
      <c r="O662" s="60">
        <f>VLOOKUP((A662+1)&amp;"_"&amp;B662,scenarios!A:Q,8,0)/100</f>
        <v>0</v>
      </c>
      <c r="P662" s="55">
        <f>VLOOKUP((A662+TT_Scen/2+1)&amp;"_"&amp;B662,scenarios!A:Q,8,0)/100</f>
        <v>0</v>
      </c>
      <c r="Q662" s="37">
        <f t="shared" si="43"/>
        <v>9.5545027121366033E-2</v>
      </c>
    </row>
    <row r="663" spans="1:17" x14ac:dyDescent="0.25">
      <c r="A663" s="21">
        <f t="shared" si="40"/>
        <v>4</v>
      </c>
      <c r="B663" s="22">
        <v>654</v>
      </c>
      <c r="D663" s="66">
        <f>YC!F656</f>
        <v>0.40951839969999998</v>
      </c>
      <c r="E663" s="34">
        <f t="shared" si="41"/>
        <v>7.4162328000000333E-3</v>
      </c>
      <c r="F663" s="66">
        <f>E663+$B$2*$B$2/delta*Intermediates!J663-$B$2/delta*Intermediates!F663</f>
        <v>8.2162828730958842E-2</v>
      </c>
      <c r="G663" s="46">
        <f>E663+$B$2*$B$2/delta*Intermediates!J663-$B$2/delta*Intermediates!G663</f>
        <v>-1.8141268220961324E-2</v>
      </c>
      <c r="H663" s="60">
        <f>VLOOKUP((A663+1)&amp;"_"&amp;B663,scenarios!A:F,4,0)/100</f>
        <v>8.2163E-2</v>
      </c>
      <c r="I663" s="55">
        <f>VLOOKUP((A663+TT_Scen/2+1)&amp;"_"&amp;B663,scenarios!A:F,4,0)/100</f>
        <v>-1.8141000000000001E-2</v>
      </c>
      <c r="J663" s="37">
        <f t="shared" si="42"/>
        <v>4.3949000248094672E-7</v>
      </c>
      <c r="K663" s="8"/>
      <c r="L663" s="72">
        <f>LN(VLOOKUP((B663+12*$B$1)/12,YC!A:E,5,0)/VLOOKUP(B663/12,YC!A:E,5,0))</f>
        <v>-1.4832465726265601E-2</v>
      </c>
      <c r="M663" s="66">
        <f>EXP(-((1-EXP(-alpha*$B$1))/alpha*Intermediates!F663-(1-EXP(-alpha*$B$1))/alpha*(1-EXP(-alpha*$B$1))/alpha*Intermediates!J663+L663)/$B$1)-1</f>
        <v>8.3786948994974297E-2</v>
      </c>
      <c r="N663" s="46">
        <f>EXP(-((1-EXP(-alpha*$B$1))/alpha*Intermediates!G663-(1-EXP(-alpha*$B$1))/alpha*(1-EXP(-alpha*$B$1))/alpha*Intermediates!J663+L663)/$B$1)-1</f>
        <v>-1.5967374528270573E-2</v>
      </c>
      <c r="O663" s="60">
        <f>VLOOKUP((A663+1)&amp;"_"&amp;B663,scenarios!A:Q,8,0)/100</f>
        <v>0</v>
      </c>
      <c r="P663" s="55">
        <f>VLOOKUP((A663+TT_Scen/2+1)&amp;"_"&amp;B663,scenarios!A:Q,8,0)/100</f>
        <v>0</v>
      </c>
      <c r="Q663" s="37">
        <f t="shared" si="43"/>
        <v>9.975432352324487E-2</v>
      </c>
    </row>
    <row r="664" spans="1:17" x14ac:dyDescent="0.25">
      <c r="A664" s="21">
        <f t="shared" si="40"/>
        <v>4</v>
      </c>
      <c r="B664" s="22">
        <v>655</v>
      </c>
      <c r="D664" s="66">
        <f>YC!F657</f>
        <v>0.41013641909999998</v>
      </c>
      <c r="E664" s="34">
        <f t="shared" si="41"/>
        <v>7.4162328000000333E-3</v>
      </c>
      <c r="F664" s="66">
        <f>E664+$B$2*$B$2/delta*Intermediates!J664-$B$2/delta*Intermediates!F664</f>
        <v>8.2863408098249061E-2</v>
      </c>
      <c r="G664" s="46">
        <f>E664+$B$2*$B$2/delta*Intermediates!J664-$B$2/delta*Intermediates!G664</f>
        <v>-1.880019261807498E-2</v>
      </c>
      <c r="H664" s="60">
        <f>VLOOKUP((A664+1)&amp;"_"&amp;B664,scenarios!A:F,4,0)/100</f>
        <v>8.2863000000000006E-2</v>
      </c>
      <c r="I664" s="55">
        <f>VLOOKUP((A664+TT_Scen/2+1)&amp;"_"&amp;B664,scenarios!A:F,4,0)/100</f>
        <v>-1.8799999999999997E-2</v>
      </c>
      <c r="J664" s="37">
        <f t="shared" si="42"/>
        <v>6.0071632403818631E-7</v>
      </c>
      <c r="K664" s="8"/>
      <c r="L664" s="72">
        <f>LN(VLOOKUP((B664+12*$B$1)/12,YC!A:E,5,0)/VLOOKUP(B664/12,YC!A:E,5,0))</f>
        <v>-1.483246567404852E-2</v>
      </c>
      <c r="M664" s="66">
        <f>EXP(-((1-EXP(-alpha*$B$1))/alpha*Intermediates!F664-(1-EXP(-alpha*$B$1))/alpha*(1-EXP(-alpha*$B$1))/alpha*Intermediates!J664+L664)/$B$1)-1</f>
        <v>8.4518215624349136E-2</v>
      </c>
      <c r="N664" s="46">
        <f>EXP(-((1-EXP(-alpha*$B$1))/alpha*Intermediates!G664-(1-EXP(-alpha*$B$1))/alpha*(1-EXP(-alpha*$B$1))/alpha*Intermediates!J664+L664)/$B$1)-1</f>
        <v>-1.6591268553967309E-2</v>
      </c>
      <c r="O664" s="60">
        <f>VLOOKUP((A664+1)&amp;"_"&amp;B664,scenarios!A:Q,8,0)/100</f>
        <v>0</v>
      </c>
      <c r="P664" s="55">
        <f>VLOOKUP((A664+TT_Scen/2+1)&amp;"_"&amp;B664,scenarios!A:Q,8,0)/100</f>
        <v>0</v>
      </c>
      <c r="Q664" s="37">
        <f t="shared" si="43"/>
        <v>0.10110948417831644</v>
      </c>
    </row>
    <row r="665" spans="1:17" x14ac:dyDescent="0.25">
      <c r="A665" s="21">
        <f t="shared" si="40"/>
        <v>4</v>
      </c>
      <c r="B665" s="22">
        <v>656</v>
      </c>
      <c r="D665" s="66">
        <f>YC!F658</f>
        <v>0.41075443849999999</v>
      </c>
      <c r="E665" s="34">
        <f t="shared" si="41"/>
        <v>7.4162328000000333E-3</v>
      </c>
      <c r="F665" s="66">
        <f>E665+$B$2*$B$2/delta*Intermediates!J665-$B$2/delta*Intermediates!F665</f>
        <v>8.2668334505255597E-2</v>
      </c>
      <c r="G665" s="46">
        <f>E665+$B$2*$B$2/delta*Intermediates!J665-$B$2/delta*Intermediates!G665</f>
        <v>-1.8563585131666307E-2</v>
      </c>
      <c r="H665" s="60">
        <f>VLOOKUP((A665+1)&amp;"_"&amp;B665,scenarios!A:F,4,0)/100</f>
        <v>8.2668000000000005E-2</v>
      </c>
      <c r="I665" s="55">
        <f>VLOOKUP((A665+TT_Scen/2+1)&amp;"_"&amp;B665,scenarios!A:F,4,0)/100</f>
        <v>-1.8564000000000001E-2</v>
      </c>
      <c r="J665" s="37">
        <f t="shared" si="42"/>
        <v>7.4937358928578446E-7</v>
      </c>
      <c r="K665" s="8"/>
      <c r="L665" s="72">
        <f>LN(VLOOKUP((B665+12*$B$1)/12,YC!A:E,5,0)/VLOOKUP(B665/12,YC!A:E,5,0))</f>
        <v>-1.4832465725408096E-2</v>
      </c>
      <c r="M665" s="66">
        <f>EXP(-((1-EXP(-alpha*$B$1))/alpha*Intermediates!F665-(1-EXP(-alpha*$B$1))/alpha*(1-EXP(-alpha*$B$1))/alpha*Intermediates!J665+L665)/$B$1)-1</f>
        <v>8.4314677079117661E-2</v>
      </c>
      <c r="N665" s="46">
        <f>EXP(-((1-EXP(-alpha*$B$1))/alpha*Intermediates!G665-(1-EXP(-alpha*$B$1))/alpha*(1-EXP(-alpha*$B$1))/alpha*Intermediates!J665+L665)/$B$1)-1</f>
        <v>-1.6367160578134587E-2</v>
      </c>
      <c r="O665" s="60">
        <f>VLOOKUP((A665+1)&amp;"_"&amp;B665,scenarios!A:Q,8,0)/100</f>
        <v>0</v>
      </c>
      <c r="P665" s="55">
        <f>VLOOKUP((A665+TT_Scen/2+1)&amp;"_"&amp;B665,scenarios!A:Q,8,0)/100</f>
        <v>0</v>
      </c>
      <c r="Q665" s="37">
        <f t="shared" si="43"/>
        <v>0.10068183765725225</v>
      </c>
    </row>
    <row r="666" spans="1:17" x14ac:dyDescent="0.25">
      <c r="A666" s="21">
        <f t="shared" si="40"/>
        <v>4</v>
      </c>
      <c r="B666" s="22">
        <v>657</v>
      </c>
      <c r="D666" s="66">
        <f>YC!F659</f>
        <v>0.41137245789999999</v>
      </c>
      <c r="E666" s="34">
        <f t="shared" si="41"/>
        <v>7.4162328000000333E-3</v>
      </c>
      <c r="F666" s="66">
        <f>E666+$B$2*$B$2/delta*Intermediates!J666-$B$2/delta*Intermediates!F666</f>
        <v>8.2020470286912672E-2</v>
      </c>
      <c r="G666" s="46">
        <f>E666+$B$2*$B$2/delta*Intermediates!J666-$B$2/delta*Intermediates!G666</f>
        <v>-1.787430781030978E-2</v>
      </c>
      <c r="H666" s="60">
        <f>VLOOKUP((A666+1)&amp;"_"&amp;B666,scenarios!A:F,4,0)/100</f>
        <v>8.2019999999999996E-2</v>
      </c>
      <c r="I666" s="55">
        <f>VLOOKUP((A666+TT_Scen/2+1)&amp;"_"&amp;B666,scenarios!A:F,4,0)/100</f>
        <v>-1.7874000000000001E-2</v>
      </c>
      <c r="J666" s="37">
        <f t="shared" si="42"/>
        <v>7.7809722245567037E-7</v>
      </c>
      <c r="K666" s="8"/>
      <c r="L666" s="72">
        <f>LN(VLOOKUP((B666+12*$B$1)/12,YC!A:E,5,0)/VLOOKUP(B666/12,YC!A:E,5,0))</f>
        <v>-1.4832465731902935E-2</v>
      </c>
      <c r="M666" s="66">
        <f>EXP(-((1-EXP(-alpha*$B$1))/alpha*Intermediates!F666-(1-EXP(-alpha*$B$1))/alpha*(1-EXP(-alpha*$B$1))/alpha*Intermediates!J666+L666)/$B$1)-1</f>
        <v>8.3638738659051581E-2</v>
      </c>
      <c r="N666" s="46">
        <f>EXP(-((1-EXP(-alpha*$B$1))/alpha*Intermediates!G666-(1-EXP(-alpha*$B$1))/alpha*(1-EXP(-alpha*$B$1))/alpha*Intermediates!J666+L666)/$B$1)-1</f>
        <v>-1.5714181392678661E-2</v>
      </c>
      <c r="O666" s="60">
        <f>VLOOKUP((A666+1)&amp;"_"&amp;B666,scenarios!A:Q,8,0)/100</f>
        <v>0</v>
      </c>
      <c r="P666" s="55">
        <f>VLOOKUP((A666+TT_Scen/2+1)&amp;"_"&amp;B666,scenarios!A:Q,8,0)/100</f>
        <v>0</v>
      </c>
      <c r="Q666" s="37">
        <f t="shared" si="43"/>
        <v>9.9352920051730242E-2</v>
      </c>
    </row>
    <row r="667" spans="1:17" x14ac:dyDescent="0.25">
      <c r="A667" s="21">
        <f t="shared" si="40"/>
        <v>4</v>
      </c>
      <c r="B667" s="22">
        <v>658</v>
      </c>
      <c r="D667" s="66">
        <f>YC!F660</f>
        <v>0.41199047729999999</v>
      </c>
      <c r="E667" s="34">
        <f t="shared" si="41"/>
        <v>7.4162328000000333E-3</v>
      </c>
      <c r="F667" s="66">
        <f>E667+$B$2*$B$2/delta*Intermediates!J667-$B$2/delta*Intermediates!F667</f>
        <v>8.2867363691342788E-2</v>
      </c>
      <c r="G667" s="46">
        <f>E667+$B$2*$B$2/delta*Intermediates!J667-$B$2/delta*Intermediates!G667</f>
        <v>-1.8679908615946671E-2</v>
      </c>
      <c r="H667" s="60">
        <f>VLOOKUP((A667+1)&amp;"_"&amp;B667,scenarios!A:F,4,0)/100</f>
        <v>8.2866999999999996E-2</v>
      </c>
      <c r="I667" s="55">
        <f>VLOOKUP((A667+TT_Scen/2+1)&amp;"_"&amp;B667,scenarios!A:F,4,0)/100</f>
        <v>-1.8680000000000002E-2</v>
      </c>
      <c r="J667" s="37">
        <f t="shared" si="42"/>
        <v>4.550753961232723E-7</v>
      </c>
      <c r="K667" s="8"/>
      <c r="L667" s="72">
        <f>LN(VLOOKUP((B667+12*$B$1)/12,YC!A:E,5,0)/VLOOKUP(B667/12,YC!A:E,5,0))</f>
        <v>-1.4832465695705416E-2</v>
      </c>
      <c r="M667" s="66">
        <f>EXP(-((1-EXP(-alpha*$B$1))/alpha*Intermediates!F667-(1-EXP(-alpha*$B$1))/alpha*(1-EXP(-alpha*$B$1))/alpha*Intermediates!J667+L667)/$B$1)-1</f>
        <v>8.4522646410275737E-2</v>
      </c>
      <c r="N667" s="46">
        <f>EXP(-((1-EXP(-alpha*$B$1))/alpha*Intermediates!G667-(1-EXP(-alpha*$B$1))/alpha*(1-EXP(-alpha*$B$1))/alpha*Intermediates!J667+L667)/$B$1)-1</f>
        <v>-1.6477118833560733E-2</v>
      </c>
      <c r="O667" s="60">
        <f>VLOOKUP((A667+1)&amp;"_"&amp;B667,scenarios!A:Q,8,0)/100</f>
        <v>0</v>
      </c>
      <c r="P667" s="55">
        <f>VLOOKUP((A667+TT_Scen/2+1)&amp;"_"&amp;B667,scenarios!A:Q,8,0)/100</f>
        <v>0</v>
      </c>
      <c r="Q667" s="37">
        <f t="shared" si="43"/>
        <v>0.10099976524383647</v>
      </c>
    </row>
    <row r="668" spans="1:17" x14ac:dyDescent="0.25">
      <c r="A668" s="21">
        <f t="shared" si="40"/>
        <v>4</v>
      </c>
      <c r="B668" s="22">
        <v>659</v>
      </c>
      <c r="D668" s="66">
        <f>YC!F661</f>
        <v>0.41260849669999999</v>
      </c>
      <c r="E668" s="34">
        <f t="shared" si="41"/>
        <v>7.4162328000000333E-3</v>
      </c>
      <c r="F668" s="66">
        <f>E668+$B$2*$B$2/delta*Intermediates!J668-$B$2/delta*Intermediates!F668</f>
        <v>8.1458325598338585E-2</v>
      </c>
      <c r="G668" s="46">
        <f>E668+$B$2*$B$2/delta*Intermediates!J668-$B$2/delta*Intermediates!G668</f>
        <v>-1.7229698142371377E-2</v>
      </c>
      <c r="H668" s="60">
        <f>VLOOKUP((A668+1)&amp;"_"&amp;B668,scenarios!A:F,4,0)/100</f>
        <v>8.1457999999999989E-2</v>
      </c>
      <c r="I668" s="55">
        <f>VLOOKUP((A668+TT_Scen/2+1)&amp;"_"&amp;B668,scenarios!A:F,4,0)/100</f>
        <v>-1.7230000000000002E-2</v>
      </c>
      <c r="J668" s="37">
        <f t="shared" si="42"/>
        <v>6.274559672218849E-7</v>
      </c>
      <c r="K668" s="8"/>
      <c r="L668" s="72">
        <f>LN(VLOOKUP((B668+12*$B$1)/12,YC!A:E,5,0)/VLOOKUP(B668/12,YC!A:E,5,0))</f>
        <v>-1.4832465776841931E-2</v>
      </c>
      <c r="M668" s="66">
        <f>EXP(-((1-EXP(-alpha*$B$1))/alpha*Intermediates!F668-(1-EXP(-alpha*$B$1))/alpha*(1-EXP(-alpha*$B$1))/alpha*Intermediates!J668+L668)/$B$1)-1</f>
        <v>8.3052687243553303E-2</v>
      </c>
      <c r="N668" s="46">
        <f>EXP(-((1-EXP(-alpha*$B$1))/alpha*Intermediates!G668-(1-EXP(-alpha*$B$1))/alpha*(1-EXP(-alpha*$B$1))/alpha*Intermediates!J668+L668)/$B$1)-1</f>
        <v>-1.510303011084746E-2</v>
      </c>
      <c r="O668" s="60">
        <f>VLOOKUP((A668+1)&amp;"_"&amp;B668,scenarios!A:Q,8,0)/100</f>
        <v>0</v>
      </c>
      <c r="P668" s="55">
        <f>VLOOKUP((A668+TT_Scen/2+1)&amp;"_"&amp;B668,scenarios!A:Q,8,0)/100</f>
        <v>0</v>
      </c>
      <c r="Q668" s="37">
        <f t="shared" si="43"/>
        <v>9.8155717354400762E-2</v>
      </c>
    </row>
    <row r="669" spans="1:17" x14ac:dyDescent="0.25">
      <c r="A669" s="21">
        <f t="shared" si="40"/>
        <v>4</v>
      </c>
      <c r="B669" s="22">
        <v>660</v>
      </c>
      <c r="D669" s="66">
        <f>YC!F662</f>
        <v>0.4132265161</v>
      </c>
      <c r="E669" s="34">
        <f t="shared" si="41"/>
        <v>7.4162328000000333E-3</v>
      </c>
      <c r="F669" s="66">
        <f>E669+$B$2*$B$2/delta*Intermediates!J669-$B$2/delta*Intermediates!F669</f>
        <v>8.0255059827508038E-2</v>
      </c>
      <c r="G669" s="46">
        <f>E669+$B$2*$B$2/delta*Intermediates!J669-$B$2/delta*Intermediates!G669</f>
        <v>-1.5985379923381209E-2</v>
      </c>
      <c r="H669" s="60">
        <f>VLOOKUP((A669+1)&amp;"_"&amp;B669,scenarios!A:F,4,0)/100</f>
        <v>8.0254999999999993E-2</v>
      </c>
      <c r="I669" s="55">
        <f>VLOOKUP((A669+TT_Scen/2+1)&amp;"_"&amp;B669,scenarios!A:F,4,0)/100</f>
        <v>-1.5984999999999999E-2</v>
      </c>
      <c r="J669" s="37">
        <f t="shared" si="42"/>
        <v>4.3975088925493622E-7</v>
      </c>
      <c r="K669" s="8"/>
      <c r="L669" s="72">
        <f>LN(VLOOKUP((B669+12*$B$1)/12,YC!A:E,5,0)/VLOOKUP(B669/12,YC!A:E,5,0))</f>
        <v>-1.4832465670933782E-2</v>
      </c>
      <c r="M669" s="66">
        <f>EXP(-((1-EXP(-alpha*$B$1))/alpha*Intermediates!F669-(1-EXP(-alpha*$B$1))/alpha*(1-EXP(-alpha*$B$1))/alpha*Intermediates!J669+L669)/$B$1)-1</f>
        <v>8.1798988117614657E-2</v>
      </c>
      <c r="N669" s="46">
        <f>EXP(-((1-EXP(-alpha*$B$1))/alpha*Intermediates!G669-(1-EXP(-alpha*$B$1))/alpha*(1-EXP(-alpha*$B$1))/alpha*Intermediates!J669+L669)/$B$1)-1</f>
        <v>-1.3922484064406992E-2</v>
      </c>
      <c r="O669" s="60">
        <f>VLOOKUP((A669+1)&amp;"_"&amp;B669,scenarios!A:Q,8,0)/100</f>
        <v>0</v>
      </c>
      <c r="P669" s="55">
        <f>VLOOKUP((A669+TT_Scen/2+1)&amp;"_"&amp;B669,scenarios!A:Q,8,0)/100</f>
        <v>0</v>
      </c>
      <c r="Q669" s="37">
        <f t="shared" si="43"/>
        <v>9.572147218202165E-2</v>
      </c>
    </row>
    <row r="670" spans="1:17" x14ac:dyDescent="0.25">
      <c r="A670" s="21">
        <f t="shared" si="40"/>
        <v>4</v>
      </c>
      <c r="B670" s="22">
        <v>661</v>
      </c>
      <c r="D670" s="66">
        <f>YC!F663</f>
        <v>0.4138445355</v>
      </c>
      <c r="E670" s="34">
        <f t="shared" si="41"/>
        <v>7.4162340000001326E-3</v>
      </c>
      <c r="F670" s="66">
        <f>E670+$B$2*$B$2/delta*Intermediates!J670-$B$2/delta*Intermediates!F670</f>
        <v>8.3283696828666293E-2</v>
      </c>
      <c r="G670" s="46">
        <f>E670+$B$2*$B$2/delta*Intermediates!J670-$B$2/delta*Intermediates!G670</f>
        <v>-1.8973081723172386E-2</v>
      </c>
      <c r="H670" s="60">
        <f>VLOOKUP((A670+1)&amp;"_"&amp;B670,scenarios!A:F,4,0)/100</f>
        <v>8.3283999999999997E-2</v>
      </c>
      <c r="I670" s="55">
        <f>VLOOKUP((A670+TT_Scen/2+1)&amp;"_"&amp;B670,scenarios!A:F,4,0)/100</f>
        <v>-1.8973E-2</v>
      </c>
      <c r="J670" s="37">
        <f t="shared" si="42"/>
        <v>3.8489450608983344E-7</v>
      </c>
      <c r="K670" s="8"/>
      <c r="L670" s="72">
        <f>LN(VLOOKUP((B670+12*$B$1)/12,YC!A:E,5,0)/VLOOKUP(B670/12,YC!A:E,5,0))</f>
        <v>-1.483246568693926E-2</v>
      </c>
      <c r="M670" s="66">
        <f>EXP(-((1-EXP(-alpha*$B$1))/alpha*Intermediates!F670-(1-EXP(-alpha*$B$1))/alpha*(1-EXP(-alpha*$B$1))/alpha*Intermediates!J670+L670)/$B$1)-1</f>
        <v>8.4957685087010848E-2</v>
      </c>
      <c r="N670" s="46">
        <f>EXP(-((1-EXP(-alpha*$B$1))/alpha*Intermediates!G670-(1-EXP(-alpha*$B$1))/alpha*(1-EXP(-alpha*$B$1))/alpha*Intermediates!J670+L670)/$B$1)-1</f>
        <v>-1.6754385620684764E-2</v>
      </c>
      <c r="O670" s="60">
        <f>VLOOKUP((A670+1)&amp;"_"&amp;B670,scenarios!A:Q,8,0)/100</f>
        <v>0</v>
      </c>
      <c r="P670" s="55">
        <f>VLOOKUP((A670+TT_Scen/2+1)&amp;"_"&amp;B670,scenarios!A:Q,8,0)/100</f>
        <v>0</v>
      </c>
      <c r="Q670" s="37">
        <f t="shared" si="43"/>
        <v>0.10171207070769561</v>
      </c>
    </row>
    <row r="671" spans="1:17" x14ac:dyDescent="0.25">
      <c r="A671" s="21">
        <f t="shared" si="40"/>
        <v>4</v>
      </c>
      <c r="B671" s="22">
        <v>662</v>
      </c>
      <c r="D671" s="66">
        <f>YC!F664</f>
        <v>0.41446255500000001</v>
      </c>
      <c r="E671" s="34">
        <f t="shared" si="41"/>
        <v>7.4162328000000333E-3</v>
      </c>
      <c r="F671" s="66">
        <f>E671+$B$2*$B$2/delta*Intermediates!J671-$B$2/delta*Intermediates!F671</f>
        <v>7.981230130919259E-2</v>
      </c>
      <c r="G671" s="46">
        <f>E671+$B$2*$B$2/delta*Intermediates!J671-$B$2/delta*Intermediates!G671</f>
        <v>-1.5460875163702426E-2</v>
      </c>
      <c r="H671" s="60">
        <f>VLOOKUP((A671+1)&amp;"_"&amp;B671,scenarios!A:F,4,0)/100</f>
        <v>7.9812000000000008E-2</v>
      </c>
      <c r="I671" s="55">
        <f>VLOOKUP((A671+TT_Scen/2+1)&amp;"_"&amp;B671,scenarios!A:F,4,0)/100</f>
        <v>-1.5461000000000001E-2</v>
      </c>
      <c r="J671" s="37">
        <f t="shared" si="42"/>
        <v>4.2614549015766723E-7</v>
      </c>
      <c r="K671" s="8"/>
      <c r="L671" s="72">
        <f>LN(VLOOKUP((B671+12*$B$1)/12,YC!A:E,5,0)/VLOOKUP(B671/12,YC!A:E,5,0))</f>
        <v>-1.4832465675990806E-2</v>
      </c>
      <c r="M671" s="66">
        <f>EXP(-((1-EXP(-alpha*$B$1))/alpha*Intermediates!F671-(1-EXP(-alpha*$B$1))/alpha*(1-EXP(-alpha*$B$1))/alpha*Intermediates!J671+L671)/$B$1)-1</f>
        <v>8.1338195427217208E-2</v>
      </c>
      <c r="N671" s="46">
        <f>EXP(-((1-EXP(-alpha*$B$1))/alpha*Intermediates!G671-(1-EXP(-alpha*$B$1))/alpha*(1-EXP(-alpha*$B$1))/alpha*Intermediates!J671+L671)/$B$1)-1</f>
        <v>-1.3424297182036526E-2</v>
      </c>
      <c r="O671" s="60">
        <f>VLOOKUP((A671+1)&amp;"_"&amp;B671,scenarios!A:Q,8,0)/100</f>
        <v>0</v>
      </c>
      <c r="P671" s="55">
        <f>VLOOKUP((A671+TT_Scen/2+1)&amp;"_"&amp;B671,scenarios!A:Q,8,0)/100</f>
        <v>0</v>
      </c>
      <c r="Q671" s="37">
        <f t="shared" si="43"/>
        <v>9.4762492609253735E-2</v>
      </c>
    </row>
    <row r="672" spans="1:17" x14ac:dyDescent="0.25">
      <c r="A672" s="21">
        <f t="shared" si="40"/>
        <v>4</v>
      </c>
      <c r="B672" s="22">
        <v>663</v>
      </c>
      <c r="D672" s="66">
        <f>YC!F665</f>
        <v>0.41508057440000001</v>
      </c>
      <c r="E672" s="34">
        <f t="shared" si="41"/>
        <v>7.4162328000000333E-3</v>
      </c>
      <c r="F672" s="66">
        <f>E672+$B$2*$B$2/delta*Intermediates!J672-$B$2/delta*Intermediates!F672</f>
        <v>8.3511486863445311E-2</v>
      </c>
      <c r="G672" s="46">
        <f>E672+$B$2*$B$2/delta*Intermediates!J672-$B$2/delta*Intermediates!G672</f>
        <v>-1.9119366354107565E-2</v>
      </c>
      <c r="H672" s="60">
        <f>VLOOKUP((A672+1)&amp;"_"&amp;B672,scenarios!A:F,4,0)/100</f>
        <v>8.3511000000000002E-2</v>
      </c>
      <c r="I672" s="55">
        <f>VLOOKUP((A672+TT_Scen/2+1)&amp;"_"&amp;B672,scenarios!A:F,4,0)/100</f>
        <v>-1.9119000000000001E-2</v>
      </c>
      <c r="J672" s="37">
        <f t="shared" si="42"/>
        <v>8.5321755287359746E-7</v>
      </c>
      <c r="K672" s="8"/>
      <c r="L672" s="72">
        <f>LN(VLOOKUP((B672+12*$B$1)/12,YC!A:E,5,0)/VLOOKUP(B672/12,YC!A:E,5,0))</f>
        <v>-1.4832465794013436E-2</v>
      </c>
      <c r="M672" s="66">
        <f>EXP(-((1-EXP(-alpha*$B$1))/alpha*Intermediates!F672-(1-EXP(-alpha*$B$1))/alpha*(1-EXP(-alpha*$B$1))/alpha*Intermediates!J672+L672)/$B$1)-1</f>
        <v>8.5195817458304068E-2</v>
      </c>
      <c r="N672" s="46">
        <f>EXP(-((1-EXP(-alpha*$B$1))/alpha*Intermediates!G672-(1-EXP(-alpha*$B$1))/alpha*(1-EXP(-alpha*$B$1))/alpha*Intermediates!J672+L672)/$B$1)-1</f>
        <v>-1.689266056856864E-2</v>
      </c>
      <c r="O672" s="60">
        <f>VLOOKUP((A672+1)&amp;"_"&amp;B672,scenarios!A:Q,8,0)/100</f>
        <v>0</v>
      </c>
      <c r="P672" s="55">
        <f>VLOOKUP((A672+TT_Scen/2+1)&amp;"_"&amp;B672,scenarios!A:Q,8,0)/100</f>
        <v>0</v>
      </c>
      <c r="Q672" s="37">
        <f t="shared" si="43"/>
        <v>0.10208847802687271</v>
      </c>
    </row>
    <row r="673" spans="1:17" x14ac:dyDescent="0.25">
      <c r="A673" s="21">
        <f t="shared" si="40"/>
        <v>4</v>
      </c>
      <c r="B673" s="22">
        <v>664</v>
      </c>
      <c r="D673" s="66">
        <f>YC!F666</f>
        <v>0.41569859380000002</v>
      </c>
      <c r="E673" s="34">
        <f t="shared" si="41"/>
        <v>7.4162328000000333E-3</v>
      </c>
      <c r="F673" s="66">
        <f>E673+$B$2*$B$2/delta*Intermediates!J673-$B$2/delta*Intermediates!F673</f>
        <v>8.4048998589484974E-2</v>
      </c>
      <c r="G673" s="46">
        <f>E673+$B$2*$B$2/delta*Intermediates!J673-$B$2/delta*Intermediates!G673</f>
        <v>-1.9616302507432001E-2</v>
      </c>
      <c r="H673" s="60">
        <f>VLOOKUP((A673+1)&amp;"_"&amp;B673,scenarios!A:F,4,0)/100</f>
        <v>8.4048999999999999E-2</v>
      </c>
      <c r="I673" s="55">
        <f>VLOOKUP((A673+TT_Scen/2+1)&amp;"_"&amp;B673,scenarios!A:F,4,0)/100</f>
        <v>-1.9616000000000001E-2</v>
      </c>
      <c r="J673" s="37">
        <f t="shared" si="42"/>
        <v>3.0391794702405717E-7</v>
      </c>
      <c r="K673" s="8"/>
      <c r="L673" s="72">
        <f>LN(VLOOKUP((B673+12*$B$1)/12,YC!A:E,5,0)/VLOOKUP(B673/12,YC!A:E,5,0))</f>
        <v>-1.483246574042581E-2</v>
      </c>
      <c r="M673" s="66">
        <f>EXP(-((1-EXP(-alpha*$B$1))/alpha*Intermediates!F673-(1-EXP(-alpha*$B$1))/alpha*(1-EXP(-alpha*$B$1))/alpha*Intermediates!J673+L673)/$B$1)-1</f>
        <v>8.5757576650812739E-2</v>
      </c>
      <c r="N673" s="46">
        <f>EXP(-((1-EXP(-alpha*$B$1))/alpha*Intermediates!G673-(1-EXP(-alpha*$B$1))/alpha*(1-EXP(-alpha*$B$1))/alpha*Intermediates!J673+L673)/$B$1)-1</f>
        <v>-1.7362755059889046E-2</v>
      </c>
      <c r="O673" s="60">
        <f>VLOOKUP((A673+1)&amp;"_"&amp;B673,scenarios!A:Q,8,0)/100</f>
        <v>0</v>
      </c>
      <c r="P673" s="55">
        <f>VLOOKUP((A673+TT_Scen/2+1)&amp;"_"&amp;B673,scenarios!A:Q,8,0)/100</f>
        <v>0</v>
      </c>
      <c r="Q673" s="37">
        <f t="shared" si="43"/>
        <v>0.10312033171070178</v>
      </c>
    </row>
    <row r="674" spans="1:17" x14ac:dyDescent="0.25">
      <c r="A674" s="21">
        <f t="shared" si="40"/>
        <v>4</v>
      </c>
      <c r="B674" s="22">
        <v>665</v>
      </c>
      <c r="D674" s="66">
        <f>YC!F667</f>
        <v>0.41631661320000002</v>
      </c>
      <c r="E674" s="34">
        <f t="shared" si="41"/>
        <v>7.4162328000000333E-3</v>
      </c>
      <c r="F674" s="66">
        <f>E674+$B$2*$B$2/delta*Intermediates!J674-$B$2/delta*Intermediates!F674</f>
        <v>8.4487343435505846E-2</v>
      </c>
      <c r="G674" s="46">
        <f>E674+$B$2*$B$2/delta*Intermediates!J674-$B$2/delta*Intermediates!G674</f>
        <v>-2.0014190287062809E-2</v>
      </c>
      <c r="H674" s="60">
        <f>VLOOKUP((A674+1)&amp;"_"&amp;B674,scenarios!A:F,4,0)/100</f>
        <v>8.4487000000000007E-2</v>
      </c>
      <c r="I674" s="55">
        <f>VLOOKUP((A674+TT_Scen/2+1)&amp;"_"&amp;B674,scenarios!A:F,4,0)/100</f>
        <v>-2.0013999999999997E-2</v>
      </c>
      <c r="J674" s="37">
        <f t="shared" si="42"/>
        <v>5.3372256865122369E-7</v>
      </c>
      <c r="K674" s="8"/>
      <c r="L674" s="72">
        <f>LN(VLOOKUP((B674+12*$B$1)/12,YC!A:E,5,0)/VLOOKUP(B674/12,YC!A:E,5,0))</f>
        <v>-1.4832465668811204E-2</v>
      </c>
      <c r="M674" s="66">
        <f>EXP(-((1-EXP(-alpha*$B$1))/alpha*Intermediates!F674-(1-EXP(-alpha*$B$1))/alpha*(1-EXP(-alpha*$B$1))/alpha*Intermediates!J674+L674)/$B$1)-1</f>
        <v>8.6215927799918601E-2</v>
      </c>
      <c r="N674" s="46">
        <f>EXP(-((1-EXP(-alpha*$B$1))/alpha*Intermediates!G674-(1-EXP(-alpha*$B$1))/alpha*(1-EXP(-alpha*$B$1))/alpha*Intermediates!J674+L674)/$B$1)-1</f>
        <v>-1.7738972455288327E-2</v>
      </c>
      <c r="O674" s="60">
        <f>VLOOKUP((A674+1)&amp;"_"&amp;B674,scenarios!A:Q,8,0)/100</f>
        <v>0</v>
      </c>
      <c r="P674" s="55">
        <f>VLOOKUP((A674+TT_Scen/2+1)&amp;"_"&amp;B674,scenarios!A:Q,8,0)/100</f>
        <v>0</v>
      </c>
      <c r="Q674" s="37">
        <f t="shared" si="43"/>
        <v>0.10395490025520693</v>
      </c>
    </row>
    <row r="675" spans="1:17" x14ac:dyDescent="0.25">
      <c r="A675" s="21">
        <f t="shared" si="40"/>
        <v>4</v>
      </c>
      <c r="B675" s="22">
        <v>666</v>
      </c>
      <c r="D675" s="66">
        <f>YC!F668</f>
        <v>0.41693463260000002</v>
      </c>
      <c r="E675" s="34">
        <f t="shared" si="41"/>
        <v>7.4162328000000333E-3</v>
      </c>
      <c r="F675" s="66">
        <f>E675+$B$2*$B$2/delta*Intermediates!J675-$B$2/delta*Intermediates!F675</f>
        <v>8.5316928453646398E-2</v>
      </c>
      <c r="G675" s="46">
        <f>E675+$B$2*$B$2/delta*Intermediates!J675-$B$2/delta*Intermediates!G675</f>
        <v>-2.0803436460544819E-2</v>
      </c>
      <c r="H675" s="60">
        <f>VLOOKUP((A675+1)&amp;"_"&amp;B675,scenarios!A:F,4,0)/100</f>
        <v>8.5317000000000004E-2</v>
      </c>
      <c r="I675" s="55">
        <f>VLOOKUP((A675+TT_Scen/2+1)&amp;"_"&amp;B675,scenarios!A:F,4,0)/100</f>
        <v>-2.0802999999999999E-2</v>
      </c>
      <c r="J675" s="37">
        <f t="shared" si="42"/>
        <v>5.080068984260333E-7</v>
      </c>
      <c r="K675" s="8"/>
      <c r="L675" s="72">
        <f>LN(VLOOKUP((B675+12*$B$1)/12,YC!A:E,5,0)/VLOOKUP(B675/12,YC!A:E,5,0))</f>
        <v>-1.4832465737668837E-2</v>
      </c>
      <c r="M675" s="66">
        <f>EXP(-((1-EXP(-alpha*$B$1))/alpha*Intermediates!F675-(1-EXP(-alpha*$B$1))/alpha*(1-EXP(-alpha*$B$1))/alpha*Intermediates!J675+L675)/$B$1)-1</f>
        <v>8.708381957194411E-2</v>
      </c>
      <c r="N675" s="46">
        <f>EXP(-((1-EXP(-alpha*$B$1))/alpha*Intermediates!G675-(1-EXP(-alpha*$B$1))/alpha*(1-EXP(-alpha*$B$1))/alpha*Intermediates!J675+L675)/$B$1)-1</f>
        <v>-1.8484892463396685E-2</v>
      </c>
      <c r="O675" s="60">
        <f>VLOOKUP((A675+1)&amp;"_"&amp;B675,scenarios!A:Q,8,0)/100</f>
        <v>0</v>
      </c>
      <c r="P675" s="55">
        <f>VLOOKUP((A675+TT_Scen/2+1)&amp;"_"&amp;B675,scenarios!A:Q,8,0)/100</f>
        <v>0</v>
      </c>
      <c r="Q675" s="37">
        <f t="shared" si="43"/>
        <v>0.10556871203534079</v>
      </c>
    </row>
    <row r="676" spans="1:17" x14ac:dyDescent="0.25">
      <c r="A676" s="21">
        <f t="shared" si="40"/>
        <v>4</v>
      </c>
      <c r="B676" s="22">
        <v>667</v>
      </c>
      <c r="D676" s="66">
        <f>YC!F669</f>
        <v>0.41755265200000002</v>
      </c>
      <c r="E676" s="34">
        <f t="shared" si="41"/>
        <v>7.4162328000000333E-3</v>
      </c>
      <c r="F676" s="66">
        <f>E676+$B$2*$B$2/delta*Intermediates!J676-$B$2/delta*Intermediates!F676</f>
        <v>7.9030743647254972E-2</v>
      </c>
      <c r="G676" s="46">
        <f>E676+$B$2*$B$2/delta*Intermediates!J676-$B$2/delta*Intermediates!G676</f>
        <v>-1.4477030746850403E-2</v>
      </c>
      <c r="H676" s="60">
        <f>VLOOKUP((A676+1)&amp;"_"&amp;B676,scenarios!A:F,4,0)/100</f>
        <v>7.9031000000000004E-2</v>
      </c>
      <c r="I676" s="55">
        <f>VLOOKUP((A676+TT_Scen/2+1)&amp;"_"&amp;B676,scenarios!A:F,4,0)/100</f>
        <v>-1.4477E-2</v>
      </c>
      <c r="J676" s="37">
        <f t="shared" si="42"/>
        <v>2.8709959543418706E-7</v>
      </c>
      <c r="K676" s="8"/>
      <c r="L676" s="72">
        <f>LN(VLOOKUP((B676+12*$B$1)/12,YC!A:E,5,0)/VLOOKUP(B676/12,YC!A:E,5,0))</f>
        <v>-1.4832465797703975E-2</v>
      </c>
      <c r="M676" s="66">
        <f>EXP(-((1-EXP(-alpha*$B$1))/alpha*Intermediates!F676-(1-EXP(-alpha*$B$1))/alpha*(1-EXP(-alpha*$B$1))/alpha*Intermediates!J676+L676)/$B$1)-1</f>
        <v>8.0525414296161779E-2</v>
      </c>
      <c r="N676" s="46">
        <f>EXP(-((1-EXP(-alpha*$B$1))/alpha*Intermediates!G676-(1-EXP(-alpha*$B$1))/alpha*(1-EXP(-alpha*$B$1))/alpha*Intermediates!J676+L676)/$B$1)-1</f>
        <v>-1.2489039240524469E-2</v>
      </c>
      <c r="O676" s="60">
        <f>VLOOKUP((A676+1)&amp;"_"&amp;B676,scenarios!A:Q,8,0)/100</f>
        <v>0</v>
      </c>
      <c r="P676" s="55">
        <f>VLOOKUP((A676+TT_Scen/2+1)&amp;"_"&amp;B676,scenarios!A:Q,8,0)/100</f>
        <v>0</v>
      </c>
      <c r="Q676" s="37">
        <f t="shared" si="43"/>
        <v>9.3014453536686248E-2</v>
      </c>
    </row>
    <row r="677" spans="1:17" x14ac:dyDescent="0.25">
      <c r="A677" s="21">
        <f t="shared" si="40"/>
        <v>4</v>
      </c>
      <c r="B677" s="22">
        <v>668</v>
      </c>
      <c r="D677" s="66">
        <f>YC!F670</f>
        <v>0.41817067140000003</v>
      </c>
      <c r="E677" s="34">
        <f t="shared" si="41"/>
        <v>7.4162327999993671E-3</v>
      </c>
      <c r="F677" s="66">
        <f>E677+$B$2*$B$2/delta*Intermediates!J677-$B$2/delta*Intermediates!F677</f>
        <v>7.7181929191684179E-2</v>
      </c>
      <c r="G677" s="46">
        <f>E677+$B$2*$B$2/delta*Intermediates!J677-$B$2/delta*Intermediates!G677</f>
        <v>-1.2588113037179379E-2</v>
      </c>
      <c r="H677" s="60">
        <f>VLOOKUP((A677+1)&amp;"_"&amp;B677,scenarios!A:F,4,0)/100</f>
        <v>7.7182000000000001E-2</v>
      </c>
      <c r="I677" s="55">
        <f>VLOOKUP((A677+TT_Scen/2+1)&amp;"_"&amp;B677,scenarios!A:F,4,0)/100</f>
        <v>-1.2587999999999998E-2</v>
      </c>
      <c r="J677" s="37">
        <f t="shared" si="42"/>
        <v>1.8384549520245042E-7</v>
      </c>
      <c r="K677" s="8"/>
      <c r="L677" s="72">
        <f>LN(VLOOKUP((B677+12*$B$1)/12,YC!A:E,5,0)/VLOOKUP(B677/12,YC!A:E,5,0))</f>
        <v>-1.4832465699252173E-2</v>
      </c>
      <c r="M677" s="66">
        <f>EXP(-((1-EXP(-alpha*$B$1))/alpha*Intermediates!F677-(1-EXP(-alpha*$B$1))/alpha*(1-EXP(-alpha*$B$1))/alpha*Intermediates!J677+L677)/$B$1)-1</f>
        <v>7.8604143431494577E-2</v>
      </c>
      <c r="N677" s="46">
        <f>EXP(-((1-EXP(-alpha*$B$1))/alpha*Intermediates!G677-(1-EXP(-alpha*$B$1))/alpha*(1-EXP(-alpha*$B$1))/alpha*Intermediates!J677+L677)/$B$1)-1</f>
        <v>-1.0691666831467828E-2</v>
      </c>
      <c r="O677" s="60">
        <f>VLOOKUP((A677+1)&amp;"_"&amp;B677,scenarios!A:Q,8,0)/100</f>
        <v>0</v>
      </c>
      <c r="P677" s="55">
        <f>VLOOKUP((A677+TT_Scen/2+1)&amp;"_"&amp;B677,scenarios!A:Q,8,0)/100</f>
        <v>0</v>
      </c>
      <c r="Q677" s="37">
        <f t="shared" si="43"/>
        <v>8.9295810262962405E-2</v>
      </c>
    </row>
    <row r="678" spans="1:17" x14ac:dyDescent="0.25">
      <c r="A678" s="21">
        <f t="shared" si="40"/>
        <v>4</v>
      </c>
      <c r="B678" s="22">
        <v>669</v>
      </c>
      <c r="D678" s="66">
        <f>YC!F671</f>
        <v>0.41878869079999997</v>
      </c>
      <c r="E678" s="34">
        <f t="shared" si="41"/>
        <v>7.4162328000000333E-3</v>
      </c>
      <c r="F678" s="66">
        <f>E678+$B$2*$B$2/delta*Intermediates!J678-$B$2/delta*Intermediates!F678</f>
        <v>7.4888850855702932E-2</v>
      </c>
      <c r="G678" s="46">
        <f>E678+$B$2*$B$2/delta*Intermediates!J678-$B$2/delta*Intermediates!G678</f>
        <v>-1.0255048816368422E-2</v>
      </c>
      <c r="H678" s="60">
        <f>VLOOKUP((A678+1)&amp;"_"&amp;B678,scenarios!A:F,4,0)/100</f>
        <v>7.4888999999999997E-2</v>
      </c>
      <c r="I678" s="55">
        <f>VLOOKUP((A678+TT_Scen/2+1)&amp;"_"&amp;B678,scenarios!A:F,4,0)/100</f>
        <v>-1.0255E-2</v>
      </c>
      <c r="J678" s="37">
        <f t="shared" si="42"/>
        <v>1.979606654867877E-7</v>
      </c>
      <c r="K678" s="8"/>
      <c r="L678" s="72">
        <f>LN(VLOOKUP((B678+12*$B$1)/12,YC!A:E,5,0)/VLOOKUP(B678/12,YC!A:E,5,0))</f>
        <v>-1.4832465750586511E-2</v>
      </c>
      <c r="M678" s="66">
        <f>EXP(-((1-EXP(-alpha*$B$1))/alpha*Intermediates!F678-(1-EXP(-alpha*$B$1))/alpha*(1-EXP(-alpha*$B$1))/alpha*Intermediates!J678+L678)/$B$1)-1</f>
        <v>7.6225920388055757E-2</v>
      </c>
      <c r="N678" s="46">
        <f>EXP(-((1-EXP(-alpha*$B$1))/alpha*Intermediates!G678-(1-EXP(-alpha*$B$1))/alpha*(1-EXP(-alpha*$B$1))/alpha*Intermediates!J678+L678)/$B$1)-1</f>
        <v>-8.4671774407097944E-3</v>
      </c>
      <c r="O678" s="60">
        <f>VLOOKUP((A678+1)&amp;"_"&amp;B678,scenarios!A:Q,8,0)/100</f>
        <v>0</v>
      </c>
      <c r="P678" s="55">
        <f>VLOOKUP((A678+TT_Scen/2+1)&amp;"_"&amp;B678,scenarios!A:Q,8,0)/100</f>
        <v>0</v>
      </c>
      <c r="Q678" s="37">
        <f t="shared" si="43"/>
        <v>8.4693097828765551E-2</v>
      </c>
    </row>
    <row r="679" spans="1:17" x14ac:dyDescent="0.25">
      <c r="A679" s="21">
        <f t="shared" si="40"/>
        <v>4</v>
      </c>
      <c r="B679" s="22">
        <v>670</v>
      </c>
      <c r="D679" s="66">
        <f>YC!F672</f>
        <v>0.41940671019999998</v>
      </c>
      <c r="E679" s="34">
        <f t="shared" si="41"/>
        <v>7.4162328000000333E-3</v>
      </c>
      <c r="F679" s="66">
        <f>E679+$B$2*$B$2/delta*Intermediates!J679-$B$2/delta*Intermediates!F679</f>
        <v>7.8799496961105844E-2</v>
      </c>
      <c r="G679" s="46">
        <f>E679+$B$2*$B$2/delta*Intermediates!J679-$B$2/delta*Intermediates!G679</f>
        <v>-1.4125826122517848E-2</v>
      </c>
      <c r="H679" s="60">
        <f>VLOOKUP((A679+1)&amp;"_"&amp;B679,scenarios!A:F,4,0)/100</f>
        <v>7.8799000000000008E-2</v>
      </c>
      <c r="I679" s="55">
        <f>VLOOKUP((A679+TT_Scen/2+1)&amp;"_"&amp;B679,scenarios!A:F,4,0)/100</f>
        <v>-1.4126000000000001E-2</v>
      </c>
      <c r="J679" s="37">
        <f t="shared" si="42"/>
        <v>6.7083858799020513E-7</v>
      </c>
      <c r="K679" s="8"/>
      <c r="L679" s="72">
        <f>LN(VLOOKUP((B679+12*$B$1)/12,YC!A:E,5,0)/VLOOKUP(B679/12,YC!A:E,5,0))</f>
        <v>-1.4832465802151619E-2</v>
      </c>
      <c r="M679" s="66">
        <f>EXP(-((1-EXP(-alpha*$B$1))/alpha*Intermediates!F679-(1-EXP(-alpha*$B$1))/alpha*(1-EXP(-alpha*$B$1))/alpha*Intermediates!J679+L679)/$B$1)-1</f>
        <v>8.028518299308729E-2</v>
      </c>
      <c r="N679" s="46">
        <f>EXP(-((1-EXP(-alpha*$B$1))/alpha*Intermediates!G679-(1-EXP(-alpha*$B$1))/alpha*(1-EXP(-alpha*$B$1))/alpha*Intermediates!J679+L679)/$B$1)-1</f>
        <v>-1.2154865471086906E-2</v>
      </c>
      <c r="O679" s="60">
        <f>VLOOKUP((A679+1)&amp;"_"&amp;B679,scenarios!A:Q,8,0)/100</f>
        <v>0</v>
      </c>
      <c r="P679" s="55">
        <f>VLOOKUP((A679+TT_Scen/2+1)&amp;"_"&amp;B679,scenarios!A:Q,8,0)/100</f>
        <v>0</v>
      </c>
      <c r="Q679" s="37">
        <f t="shared" si="43"/>
        <v>9.2440048464174196E-2</v>
      </c>
    </row>
    <row r="680" spans="1:17" x14ac:dyDescent="0.25">
      <c r="A680" s="21">
        <f t="shared" si="40"/>
        <v>4</v>
      </c>
      <c r="B680" s="22">
        <v>671</v>
      </c>
      <c r="D680" s="66">
        <f>YC!F673</f>
        <v>0.42002472959999998</v>
      </c>
      <c r="E680" s="34">
        <f t="shared" si="41"/>
        <v>7.4162328000000333E-3</v>
      </c>
      <c r="F680" s="66">
        <f>E680+$B$2*$B$2/delta*Intermediates!J680-$B$2/delta*Intermediates!F680</f>
        <v>7.7108819672758469E-2</v>
      </c>
      <c r="G680" s="46">
        <f>E680+$B$2*$B$2/delta*Intermediates!J680-$B$2/delta*Intermediates!G680</f>
        <v>-1.2395396837027492E-2</v>
      </c>
      <c r="H680" s="60">
        <f>VLOOKUP((A680+1)&amp;"_"&amp;B680,scenarios!A:F,4,0)/100</f>
        <v>7.7108999999999997E-2</v>
      </c>
      <c r="I680" s="55">
        <f>VLOOKUP((A680+TT_Scen/2+1)&amp;"_"&amp;B680,scenarios!A:F,4,0)/100</f>
        <v>-1.2395E-2</v>
      </c>
      <c r="J680" s="37">
        <f t="shared" si="42"/>
        <v>5.7716426902013063E-7</v>
      </c>
      <c r="K680" s="8"/>
      <c r="L680" s="72">
        <f>LN(VLOOKUP((B680+12*$B$1)/12,YC!A:E,5,0)/VLOOKUP(B680/12,YC!A:E,5,0))</f>
        <v>-1.4832465706296783E-2</v>
      </c>
      <c r="M680" s="66">
        <f>EXP(-((1-EXP(-alpha*$B$1))/alpha*Intermediates!F680-(1-EXP(-alpha*$B$1))/alpha*(1-EXP(-alpha*$B$1))/alpha*Intermediates!J680+L680)/$B$1)-1</f>
        <v>7.8528509857990869E-2</v>
      </c>
      <c r="N680" s="46">
        <f>EXP(-((1-EXP(-alpha*$B$1))/alpha*Intermediates!G680-(1-EXP(-alpha*$B$1))/alpha*(1-EXP(-alpha*$B$1))/alpha*Intermediates!J680+L680)/$B$1)-1</f>
        <v>-1.0507863474301216E-2</v>
      </c>
      <c r="O680" s="60">
        <f>VLOOKUP((A680+1)&amp;"_"&amp;B680,scenarios!A:Q,8,0)/100</f>
        <v>0</v>
      </c>
      <c r="P680" s="55">
        <f>VLOOKUP((A680+TT_Scen/2+1)&amp;"_"&amp;B680,scenarios!A:Q,8,0)/100</f>
        <v>0</v>
      </c>
      <c r="Q680" s="37">
        <f t="shared" si="43"/>
        <v>8.9036373332292085E-2</v>
      </c>
    </row>
    <row r="681" spans="1:17" x14ac:dyDescent="0.25">
      <c r="A681" s="21">
        <f t="shared" si="40"/>
        <v>4</v>
      </c>
      <c r="B681" s="22">
        <v>672</v>
      </c>
      <c r="D681" s="66">
        <f>YC!F674</f>
        <v>0.42064274899999998</v>
      </c>
      <c r="E681" s="34">
        <f t="shared" si="41"/>
        <v>7.4162328000000333E-3</v>
      </c>
      <c r="F681" s="66">
        <f>E681+$B$2*$B$2/delta*Intermediates!J681-$B$2/delta*Intermediates!F681</f>
        <v>7.4522073124169766E-2</v>
      </c>
      <c r="G681" s="46">
        <f>E681+$B$2*$B$2/delta*Intermediates!J681-$B$2/delta*Intermediates!G681</f>
        <v>-9.7690148101797769E-3</v>
      </c>
      <c r="H681" s="60">
        <f>VLOOKUP((A681+1)&amp;"_"&amp;B681,scenarios!A:F,4,0)/100</f>
        <v>7.4522000000000005E-2</v>
      </c>
      <c r="I681" s="55">
        <f>VLOOKUP((A681+TT_Scen/2+1)&amp;"_"&amp;B681,scenarios!A:F,4,0)/100</f>
        <v>-9.7689999999999999E-3</v>
      </c>
      <c r="J681" s="37">
        <f t="shared" si="42"/>
        <v>8.7934349538021372E-8</v>
      </c>
      <c r="K681" s="8"/>
      <c r="L681" s="72">
        <f>LN(VLOOKUP((B681+12*$B$1)/12,YC!A:E,5,0)/VLOOKUP(B681/12,YC!A:E,5,0))</f>
        <v>-1.4832465771887897E-2</v>
      </c>
      <c r="M681" s="66">
        <f>EXP(-((1-EXP(-alpha*$B$1))/alpha*Intermediates!F681-(1-EXP(-alpha*$B$1))/alpha*(1-EXP(-alpha*$B$1))/alpha*Intermediates!J681+L681)/$B$1)-1</f>
        <v>7.5846267886521046E-2</v>
      </c>
      <c r="N681" s="46">
        <f>EXP(-((1-EXP(-alpha*$B$1))/alpha*Intermediates!G681-(1-EXP(-alpha*$B$1))/alpha*(1-EXP(-alpha*$B$1))/alpha*Intermediates!J681+L681)/$B$1)-1</f>
        <v>-8.002899833753685E-3</v>
      </c>
      <c r="O681" s="60">
        <f>VLOOKUP((A681+1)&amp;"_"&amp;B681,scenarios!A:Q,8,0)/100</f>
        <v>0</v>
      </c>
      <c r="P681" s="55">
        <f>VLOOKUP((A681+TT_Scen/2+1)&amp;"_"&amp;B681,scenarios!A:Q,8,0)/100</f>
        <v>0</v>
      </c>
      <c r="Q681" s="37">
        <f t="shared" si="43"/>
        <v>8.3849167720274731E-2</v>
      </c>
    </row>
    <row r="682" spans="1:17" x14ac:dyDescent="0.25">
      <c r="A682" s="21">
        <f t="shared" si="40"/>
        <v>4</v>
      </c>
      <c r="B682" s="22">
        <v>673</v>
      </c>
      <c r="D682" s="66">
        <f>YC!F675</f>
        <v>0.42126076839999999</v>
      </c>
      <c r="E682" s="34">
        <f t="shared" si="41"/>
        <v>7.4162328000000333E-3</v>
      </c>
      <c r="F682" s="66">
        <f>E682+$B$2*$B$2/delta*Intermediates!J682-$B$2/delta*Intermediates!F682</f>
        <v>7.4361730790877364E-2</v>
      </c>
      <c r="G682" s="46">
        <f>E682+$B$2*$B$2/delta*Intermediates!J682-$B$2/delta*Intermediates!G682</f>
        <v>-9.569153234527521E-3</v>
      </c>
      <c r="H682" s="60">
        <f>VLOOKUP((A682+1)&amp;"_"&amp;B682,scenarios!A:F,4,0)/100</f>
        <v>7.4361999999999998E-2</v>
      </c>
      <c r="I682" s="55">
        <f>VLOOKUP((A682+TT_Scen/2+1)&amp;"_"&amp;B682,scenarios!A:F,4,0)/100</f>
        <v>-9.5691999999999999E-3</v>
      </c>
      <c r="J682" s="37">
        <f t="shared" si="42"/>
        <v>3.1597459511194248E-7</v>
      </c>
      <c r="K682" s="8"/>
      <c r="L682" s="72">
        <f>LN(VLOOKUP((B682+12*$B$1)/12,YC!A:E,5,0)/VLOOKUP(B682/12,YC!A:E,5,0))</f>
        <v>-1.4832465694448231E-2</v>
      </c>
      <c r="M682" s="66">
        <f>EXP(-((1-EXP(-alpha*$B$1))/alpha*Intermediates!F682-(1-EXP(-alpha*$B$1))/alpha*(1-EXP(-alpha*$B$1))/alpha*Intermediates!J682+L682)/$B$1)-1</f>
        <v>7.5680309737349072E-2</v>
      </c>
      <c r="N682" s="46">
        <f>EXP(-((1-EXP(-alpha*$B$1))/alpha*Intermediates!G682-(1-EXP(-alpha*$B$1))/alpha*(1-EXP(-alpha*$B$1))/alpha*Intermediates!J682+L682)/$B$1)-1</f>
        <v>-7.8119423061306925E-3</v>
      </c>
      <c r="O682" s="60">
        <f>VLOOKUP((A682+1)&amp;"_"&amp;B682,scenarios!A:Q,8,0)/100</f>
        <v>0</v>
      </c>
      <c r="P682" s="55">
        <f>VLOOKUP((A682+TT_Scen/2+1)&amp;"_"&amp;B682,scenarios!A:Q,8,0)/100</f>
        <v>0</v>
      </c>
      <c r="Q682" s="37">
        <f t="shared" si="43"/>
        <v>8.3492252043479764E-2</v>
      </c>
    </row>
    <row r="683" spans="1:17" x14ac:dyDescent="0.25">
      <c r="A683" s="21">
        <f t="shared" si="40"/>
        <v>4</v>
      </c>
      <c r="B683" s="22">
        <v>674</v>
      </c>
      <c r="D683" s="66">
        <f>YC!F676</f>
        <v>0.42187878779999999</v>
      </c>
      <c r="E683" s="34">
        <f t="shared" si="41"/>
        <v>7.4162328000000333E-3</v>
      </c>
      <c r="F683" s="66">
        <f>E683+$B$2*$B$2/delta*Intermediates!J683-$B$2/delta*Intermediates!F683</f>
        <v>7.1303395759214766E-2</v>
      </c>
      <c r="G683" s="46">
        <f>E683+$B$2*$B$2/delta*Intermediates!J683-$B$2/delta*Intermediates!G683</f>
        <v>-6.4714149136651097E-3</v>
      </c>
      <c r="H683" s="60">
        <f>VLOOKUP((A683+1)&amp;"_"&amp;B683,scenarios!A:F,4,0)/100</f>
        <v>7.1303000000000005E-2</v>
      </c>
      <c r="I683" s="55">
        <f>VLOOKUP((A683+TT_Scen/2+1)&amp;"_"&amp;B683,scenarios!A:F,4,0)/100</f>
        <v>-6.4714000000000004E-3</v>
      </c>
      <c r="J683" s="37">
        <f t="shared" si="42"/>
        <v>4.1067287987004569E-7</v>
      </c>
      <c r="K683" s="8"/>
      <c r="L683" s="72">
        <f>LN(VLOOKUP((B683+12*$B$1)/12,YC!A:E,5,0)/VLOOKUP(B683/12,YC!A:E,5,0))</f>
        <v>-1.4832465785512871E-2</v>
      </c>
      <c r="M683" s="66">
        <f>EXP(-((1-EXP(-alpha*$B$1))/alpha*Intermediates!F683-(1-EXP(-alpha*$B$1))/alpha*(1-EXP(-alpha*$B$1))/alpha*Intermediates!J683+L683)/$B$1)-1</f>
        <v>7.2518144179194444E-2</v>
      </c>
      <c r="N683" s="46">
        <f>EXP(-((1-EXP(-alpha*$B$1))/alpha*Intermediates!G683-(1-EXP(-alpha*$B$1))/alpha*(1-EXP(-alpha*$B$1))/alpha*Intermediates!J683+L683)/$B$1)-1</f>
        <v>-4.8487070525029541E-3</v>
      </c>
      <c r="O683" s="60">
        <f>VLOOKUP((A683+1)&amp;"_"&amp;B683,scenarios!A:Q,8,0)/100</f>
        <v>0</v>
      </c>
      <c r="P683" s="55">
        <f>VLOOKUP((A683+TT_Scen/2+1)&amp;"_"&amp;B683,scenarios!A:Q,8,0)/100</f>
        <v>0</v>
      </c>
      <c r="Q683" s="37">
        <f t="shared" si="43"/>
        <v>7.7366851231697398E-2</v>
      </c>
    </row>
    <row r="684" spans="1:17" x14ac:dyDescent="0.25">
      <c r="A684" s="21">
        <f t="shared" si="40"/>
        <v>4</v>
      </c>
      <c r="B684" s="22">
        <v>675</v>
      </c>
      <c r="D684" s="66">
        <f>YC!F677</f>
        <v>0.42249680719999999</v>
      </c>
      <c r="E684" s="34">
        <f t="shared" si="41"/>
        <v>7.4162328000000333E-3</v>
      </c>
      <c r="F684" s="66">
        <f>E684+$B$2*$B$2/delta*Intermediates!J684-$B$2/delta*Intermediates!F684</f>
        <v>6.6193622096857946E-2</v>
      </c>
      <c r="G684" s="46">
        <f>E684+$B$2*$B$2/delta*Intermediates!J684-$B$2/delta*Intermediates!G684</f>
        <v>-1.3223536327786872E-3</v>
      </c>
      <c r="H684" s="60">
        <f>VLOOKUP((A684+1)&amp;"_"&amp;B684,scenarios!A:F,4,0)/100</f>
        <v>6.6194000000000003E-2</v>
      </c>
      <c r="I684" s="55">
        <f>VLOOKUP((A684+TT_Scen/2+1)&amp;"_"&amp;B684,scenarios!A:F,4,0)/100</f>
        <v>-1.3224000000000001E-3</v>
      </c>
      <c r="J684" s="37">
        <f t="shared" si="42"/>
        <v>4.2427036336988369E-7</v>
      </c>
      <c r="K684" s="8"/>
      <c r="L684" s="72">
        <f>LN(VLOOKUP((B684+12*$B$1)/12,YC!A:E,5,0)/VLOOKUP(B684/12,YC!A:E,5,0))</f>
        <v>-1.4832465742521233E-2</v>
      </c>
      <c r="M684" s="66">
        <f>EXP(-((1-EXP(-alpha*$B$1))/alpha*Intermediates!F684-(1-EXP(-alpha*$B$1))/alpha*(1-EXP(-alpha*$B$1))/alpha*Intermediates!J684+L684)/$B$1)-1</f>
        <v>6.7255560153020255E-2</v>
      </c>
      <c r="N684" s="46">
        <f>EXP(-((1-EXP(-alpha*$B$1))/alpha*Intermediates!G684-(1-EXP(-alpha*$B$1))/alpha*(1-EXP(-alpha*$B$1))/alpha*Intermediates!J684+L684)/$B$1)-1</f>
        <v>9.6321626810613736E-5</v>
      </c>
      <c r="O684" s="60">
        <f>VLOOKUP((A684+1)&amp;"_"&amp;B684,scenarios!A:Q,8,0)/100</f>
        <v>0</v>
      </c>
      <c r="P684" s="55">
        <f>VLOOKUP((A684+TT_Scen/2+1)&amp;"_"&amp;B684,scenarios!A:Q,8,0)/100</f>
        <v>0</v>
      </c>
      <c r="Q684" s="37">
        <f t="shared" si="43"/>
        <v>6.7351881779830869E-2</v>
      </c>
    </row>
    <row r="685" spans="1:17" x14ac:dyDescent="0.25">
      <c r="A685" s="21">
        <f t="shared" si="40"/>
        <v>4</v>
      </c>
      <c r="B685" s="22">
        <v>676</v>
      </c>
      <c r="D685" s="66">
        <f>YC!F678</f>
        <v>0.42311482659999999</v>
      </c>
      <c r="E685" s="34">
        <f t="shared" si="41"/>
        <v>7.4162328000000333E-3</v>
      </c>
      <c r="F685" s="66">
        <f>E685+$B$2*$B$2/delta*Intermediates!J685-$B$2/delta*Intermediates!F685</f>
        <v>6.8782753431377616E-2</v>
      </c>
      <c r="G685" s="46">
        <f>E685+$B$2*$B$2/delta*Intermediates!J685-$B$2/delta*Intermediates!G685</f>
        <v>-3.8723127372023887E-3</v>
      </c>
      <c r="H685" s="60">
        <f>VLOOKUP((A685+1)&amp;"_"&amp;B685,scenarios!A:F,4,0)/100</f>
        <v>6.8782999999999997E-2</v>
      </c>
      <c r="I685" s="55">
        <f>VLOOKUP((A685+TT_Scen/2+1)&amp;"_"&amp;B685,scenarios!A:F,4,0)/100</f>
        <v>-3.8723000000000004E-3</v>
      </c>
      <c r="J685" s="37">
        <f t="shared" si="42"/>
        <v>2.5930582476900443E-7</v>
      </c>
      <c r="K685" s="8"/>
      <c r="L685" s="72">
        <f>LN(VLOOKUP((B685+12*$B$1)/12,YC!A:E,5,0)/VLOOKUP(B685/12,YC!A:E,5,0))</f>
        <v>-1.4832465720176416E-2</v>
      </c>
      <c r="M685" s="66">
        <f>EXP(-((1-EXP(-alpha*$B$1))/alpha*Intermediates!F685-(1-EXP(-alpha*$B$1))/alpha*(1-EXP(-alpha*$B$1))/alpha*Intermediates!J685+L685)/$B$1)-1</f>
        <v>6.9919017297181529E-2</v>
      </c>
      <c r="N685" s="46">
        <f>EXP(-((1-EXP(-alpha*$B$1))/alpha*Intermediates!G685-(1-EXP(-alpha*$B$1))/alpha*(1-EXP(-alpha*$B$1))/alpha*Intermediates!J685+L685)/$B$1)-1</f>
        <v>-2.3555366561806013E-3</v>
      </c>
      <c r="O685" s="60">
        <f>VLOOKUP((A685+1)&amp;"_"&amp;B685,scenarios!A:Q,8,0)/100</f>
        <v>0</v>
      </c>
      <c r="P685" s="55">
        <f>VLOOKUP((A685+TT_Scen/2+1)&amp;"_"&amp;B685,scenarios!A:Q,8,0)/100</f>
        <v>0</v>
      </c>
      <c r="Q685" s="37">
        <f t="shared" si="43"/>
        <v>7.2274553953362131E-2</v>
      </c>
    </row>
    <row r="686" spans="1:17" x14ac:dyDescent="0.25">
      <c r="A686" s="21">
        <f t="shared" si="40"/>
        <v>4</v>
      </c>
      <c r="B686" s="22">
        <v>677</v>
      </c>
      <c r="D686" s="66">
        <f>YC!F679</f>
        <v>0.423732846</v>
      </c>
      <c r="E686" s="34">
        <f t="shared" si="41"/>
        <v>7.4162328000000333E-3</v>
      </c>
      <c r="F686" s="66">
        <f>E686+$B$2*$B$2/delta*Intermediates!J686-$B$2/delta*Intermediates!F686</f>
        <v>7.0866340014696355E-2</v>
      </c>
      <c r="G686" s="46">
        <f>E686+$B$2*$B$2/delta*Intermediates!J686-$B$2/delta*Intermediates!G686</f>
        <v>-5.9168421968791201E-3</v>
      </c>
      <c r="H686" s="60">
        <f>VLOOKUP((A686+1)&amp;"_"&amp;B686,scenarios!A:F,4,0)/100</f>
        <v>7.0865999999999998E-2</v>
      </c>
      <c r="I686" s="55">
        <f>VLOOKUP((A686+TT_Scen/2+1)&amp;"_"&amp;B686,scenarios!A:F,4,0)/100</f>
        <v>-5.9167999999999998E-3</v>
      </c>
      <c r="J686" s="37">
        <f t="shared" si="42"/>
        <v>3.8221157547691648E-7</v>
      </c>
      <c r="K686" s="8"/>
      <c r="L686" s="72">
        <f>LN(VLOOKUP((B686+12*$B$1)/12,YC!A:E,5,0)/VLOOKUP(B686/12,YC!A:E,5,0))</f>
        <v>-1.4832465725365503E-2</v>
      </c>
      <c r="M686" s="66">
        <f>EXP(-((1-EXP(-alpha*$B$1))/alpha*Intermediates!F686-(1-EXP(-alpha*$B$1))/alpha*(1-EXP(-alpha*$B$1))/alpha*Intermediates!J686+L686)/$B$1)-1</f>
        <v>7.2067259680604012E-2</v>
      </c>
      <c r="N686" s="46">
        <f>EXP(-((1-EXP(-alpha*$B$1))/alpha*Intermediates!G686-(1-EXP(-alpha*$B$1))/alpha*(1-EXP(-alpha*$B$1))/alpha*Intermediates!J686+L686)/$B$1)-1</f>
        <v>-4.3170517464734548E-3</v>
      </c>
      <c r="O686" s="60">
        <f>VLOOKUP((A686+1)&amp;"_"&amp;B686,scenarios!A:Q,8,0)/100</f>
        <v>0</v>
      </c>
      <c r="P686" s="55">
        <f>VLOOKUP((A686+TT_Scen/2+1)&amp;"_"&amp;B686,scenarios!A:Q,8,0)/100</f>
        <v>0</v>
      </c>
      <c r="Q686" s="37">
        <f t="shared" si="43"/>
        <v>7.6384311427077467E-2</v>
      </c>
    </row>
    <row r="687" spans="1:17" x14ac:dyDescent="0.25">
      <c r="A687" s="21">
        <f t="shared" si="40"/>
        <v>4</v>
      </c>
      <c r="B687" s="22">
        <v>678</v>
      </c>
      <c r="D687" s="66">
        <f>YC!F680</f>
        <v>0.4243508654</v>
      </c>
      <c r="E687" s="34">
        <f t="shared" si="41"/>
        <v>7.4162328000000333E-3</v>
      </c>
      <c r="F687" s="66">
        <f>E687+$B$2*$B$2/delta*Intermediates!J687-$B$2/delta*Intermediates!F687</f>
        <v>6.8481784292589248E-2</v>
      </c>
      <c r="G687" s="46">
        <f>E687+$B$2*$B$2/delta*Intermediates!J687-$B$2/delta*Intermediates!G687</f>
        <v>-3.4933441758648095E-3</v>
      </c>
      <c r="H687" s="60">
        <f>VLOOKUP((A687+1)&amp;"_"&amp;B687,scenarios!A:F,4,0)/100</f>
        <v>6.8482000000000001E-2</v>
      </c>
      <c r="I687" s="55">
        <f>VLOOKUP((A687+TT_Scen/2+1)&amp;"_"&amp;B687,scenarios!A:F,4,0)/100</f>
        <v>-3.4932999999999995E-3</v>
      </c>
      <c r="J687" s="37">
        <f t="shared" si="42"/>
        <v>2.5988327556278334E-7</v>
      </c>
      <c r="K687" s="8"/>
      <c r="L687" s="72">
        <f>LN(VLOOKUP((B687+12*$B$1)/12,YC!A:E,5,0)/VLOOKUP(B687/12,YC!A:E,5,0))</f>
        <v>-1.4832465758139651E-2</v>
      </c>
      <c r="M687" s="66">
        <f>EXP(-((1-EXP(-alpha*$B$1))/alpha*Intermediates!F687-(1-EXP(-alpha*$B$1))/alpha*(1-EXP(-alpha*$B$1))/alpha*Intermediates!J687+L687)/$B$1)-1</f>
        <v>6.9609250007107049E-2</v>
      </c>
      <c r="N687" s="46">
        <f>EXP(-((1-EXP(-alpha*$B$1))/alpha*Intermediates!G687-(1-EXP(-alpha*$B$1))/alpha*(1-EXP(-alpha*$B$1))/alpha*Intermediates!J687+L687)/$B$1)-1</f>
        <v>-1.9913550133558999E-3</v>
      </c>
      <c r="O687" s="60">
        <f>VLOOKUP((A687+1)&amp;"_"&amp;B687,scenarios!A:Q,8,0)/100</f>
        <v>0</v>
      </c>
      <c r="P687" s="55">
        <f>VLOOKUP((A687+TT_Scen/2+1)&amp;"_"&amp;B687,scenarios!A:Q,8,0)/100</f>
        <v>0</v>
      </c>
      <c r="Q687" s="37">
        <f t="shared" si="43"/>
        <v>7.1600605020462949E-2</v>
      </c>
    </row>
    <row r="688" spans="1:17" x14ac:dyDescent="0.25">
      <c r="A688" s="21">
        <f t="shared" si="40"/>
        <v>4</v>
      </c>
      <c r="B688" s="22">
        <v>679</v>
      </c>
      <c r="D688" s="66">
        <f>YC!F681</f>
        <v>0.4249688848</v>
      </c>
      <c r="E688" s="34">
        <f t="shared" si="41"/>
        <v>7.4162328000000333E-3</v>
      </c>
      <c r="F688" s="66">
        <f>E688+$B$2*$B$2/delta*Intermediates!J688-$B$2/delta*Intermediates!F688</f>
        <v>6.8372993389929082E-2</v>
      </c>
      <c r="G688" s="46">
        <f>E688+$B$2*$B$2/delta*Intermediates!J688-$B$2/delta*Intermediates!G688</f>
        <v>-3.3457255175773602E-3</v>
      </c>
      <c r="H688" s="60">
        <f>VLOOKUP((A688+1)&amp;"_"&amp;B688,scenarios!A:F,4,0)/100</f>
        <v>6.8373000000000003E-2</v>
      </c>
      <c r="I688" s="55">
        <f>VLOOKUP((A688+TT_Scen/2+1)&amp;"_"&amp;B688,scenarios!A:F,4,0)/100</f>
        <v>-3.3456999999999996E-3</v>
      </c>
      <c r="J688" s="37">
        <f t="shared" si="42"/>
        <v>3.2127648281771864E-8</v>
      </c>
      <c r="K688" s="8"/>
      <c r="L688" s="72">
        <f>LN(VLOOKUP((B688+12*$B$1)/12,YC!A:E,5,0)/VLOOKUP(B688/12,YC!A:E,5,0))</f>
        <v>-1.483246567016676E-2</v>
      </c>
      <c r="M688" s="66">
        <f>EXP(-((1-EXP(-alpha*$B$1))/alpha*Intermediates!F688-(1-EXP(-alpha*$B$1))/alpha*(1-EXP(-alpha*$B$1))/alpha*Intermediates!J688+L688)/$B$1)-1</f>
        <v>6.9497323923117804E-2</v>
      </c>
      <c r="N688" s="46">
        <f>EXP(-((1-EXP(-alpha*$B$1))/alpha*Intermediates!G688-(1-EXP(-alpha*$B$1))/alpha*(1-EXP(-alpha*$B$1))/alpha*Intermediates!J688+L688)/$B$1)-1</f>
        <v>-1.8494433424209866E-3</v>
      </c>
      <c r="O688" s="60">
        <f>VLOOKUP((A688+1)&amp;"_"&amp;B688,scenarios!A:Q,8,0)/100</f>
        <v>0</v>
      </c>
      <c r="P688" s="55">
        <f>VLOOKUP((A688+TT_Scen/2+1)&amp;"_"&amp;B688,scenarios!A:Q,8,0)/100</f>
        <v>0</v>
      </c>
      <c r="Q688" s="37">
        <f t="shared" si="43"/>
        <v>7.1346767265538791E-2</v>
      </c>
    </row>
    <row r="689" spans="1:17" x14ac:dyDescent="0.25">
      <c r="A689" s="21">
        <f t="shared" si="40"/>
        <v>4</v>
      </c>
      <c r="B689" s="22">
        <v>680</v>
      </c>
      <c r="D689" s="66">
        <f>YC!F682</f>
        <v>0.4255869042</v>
      </c>
      <c r="E689" s="34">
        <f t="shared" si="41"/>
        <v>7.4162328000000333E-3</v>
      </c>
      <c r="F689" s="66">
        <f>E689+$B$2*$B$2/delta*Intermediates!J689-$B$2/delta*Intermediates!F689</f>
        <v>6.6356969326904269E-2</v>
      </c>
      <c r="G689" s="46">
        <f>E689+$B$2*$B$2/delta*Intermediates!J689-$B$2/delta*Intermediates!G689</f>
        <v>-1.2909879610180494E-3</v>
      </c>
      <c r="H689" s="60">
        <f>VLOOKUP((A689+1)&amp;"_"&amp;B689,scenarios!A:F,4,0)/100</f>
        <v>6.6356999999999999E-2</v>
      </c>
      <c r="I689" s="55">
        <f>VLOOKUP((A689+TT_Scen/2+1)&amp;"_"&amp;B689,scenarios!A:F,4,0)/100</f>
        <v>-1.2909999999999998E-3</v>
      </c>
      <c r="J689" s="37">
        <f t="shared" si="42"/>
        <v>4.2712077680468266E-8</v>
      </c>
      <c r="K689" s="8"/>
      <c r="L689" s="72">
        <f>LN(VLOOKUP((B689+12*$B$1)/12,YC!A:E,5,0)/VLOOKUP(B689/12,YC!A:E,5,0))</f>
        <v>-1.4832465618845832E-2</v>
      </c>
      <c r="M689" s="66">
        <f>EXP(-((1-EXP(-alpha*$B$1))/alpha*Intermediates!F689-(1-EXP(-alpha*$B$1))/alpha*(1-EXP(-alpha*$B$1))/alpha*Intermediates!J689+L689)/$B$1)-1</f>
        <v>6.7423824271154231E-2</v>
      </c>
      <c r="N689" s="46">
        <f>EXP(-((1-EXP(-alpha*$B$1))/alpha*Intermediates!G689-(1-EXP(-alpha*$B$1))/alpha*(1-EXP(-alpha*$B$1))/alpha*Intermediates!J689+L689)/$B$1)-1</f>
        <v>1.2692136010716837E-4</v>
      </c>
      <c r="O689" s="60">
        <f>VLOOKUP((A689+1)&amp;"_"&amp;B689,scenarios!A:Q,8,0)/100</f>
        <v>0</v>
      </c>
      <c r="P689" s="55">
        <f>VLOOKUP((A689+TT_Scen/2+1)&amp;"_"&amp;B689,scenarios!A:Q,8,0)/100</f>
        <v>0</v>
      </c>
      <c r="Q689" s="37">
        <f t="shared" si="43"/>
        <v>6.75507456312614E-2</v>
      </c>
    </row>
    <row r="690" spans="1:17" x14ac:dyDescent="0.25">
      <c r="A690" s="21">
        <f t="shared" si="40"/>
        <v>4</v>
      </c>
      <c r="B690" s="22">
        <v>681</v>
      </c>
      <c r="D690" s="66">
        <f>YC!F683</f>
        <v>0.42620492360000001</v>
      </c>
      <c r="E690" s="34">
        <f t="shared" si="41"/>
        <v>7.4162340000001326E-3</v>
      </c>
      <c r="F690" s="66">
        <f>E690+$B$2*$B$2/delta*Intermediates!J690-$B$2/delta*Intermediates!F690</f>
        <v>6.2599418555242148E-2</v>
      </c>
      <c r="G690" s="46">
        <f>E690+$B$2*$B$2/delta*Intermediates!J690-$B$2/delta*Intermediates!G690</f>
        <v>2.5051647230017095E-3</v>
      </c>
      <c r="H690" s="60">
        <f>VLOOKUP((A690+1)&amp;"_"&amp;B690,scenarios!A:F,4,0)/100</f>
        <v>6.2599000000000002E-2</v>
      </c>
      <c r="I690" s="55">
        <f>VLOOKUP((A690+TT_Scen/2+1)&amp;"_"&amp;B690,scenarios!A:F,4,0)/100</f>
        <v>2.5052000000000004E-3</v>
      </c>
      <c r="J690" s="37">
        <f t="shared" si="42"/>
        <v>4.5383224043680712E-7</v>
      </c>
      <c r="K690" s="8"/>
      <c r="L690" s="72">
        <f>LN(VLOOKUP((B690+12*$B$1)/12,YC!A:E,5,0)/VLOOKUP(B690/12,YC!A:E,5,0))</f>
        <v>-1.4832465606533033E-2</v>
      </c>
      <c r="M690" s="66">
        <f>EXP(-((1-EXP(-alpha*$B$1))/alpha*Intermediates!F690-(1-EXP(-alpha*$B$1))/alpha*(1-EXP(-alpha*$B$1))/alpha*Intermediates!J690+L690)/$B$1)-1</f>
        <v>6.3569796330982031E-2</v>
      </c>
      <c r="N690" s="46">
        <f>EXP(-((1-EXP(-alpha*$B$1))/alpha*Intermediates!G690-(1-EXP(-alpha*$B$1))/alpha*(1-EXP(-alpha*$B$1))/alpha*Intermediates!J690+L690)/$B$1)-1</f>
        <v>3.7885092679996735E-3</v>
      </c>
      <c r="O690" s="60">
        <f>VLOOKUP((A690+1)&amp;"_"&amp;B690,scenarios!A:Q,8,0)/100</f>
        <v>0</v>
      </c>
      <c r="P690" s="55">
        <f>VLOOKUP((A690+TT_Scen/2+1)&amp;"_"&amp;B690,scenarios!A:Q,8,0)/100</f>
        <v>0</v>
      </c>
      <c r="Q690" s="37">
        <f t="shared" si="43"/>
        <v>6.7358305598981705E-2</v>
      </c>
    </row>
    <row r="691" spans="1:17" x14ac:dyDescent="0.25">
      <c r="A691" s="21">
        <f t="shared" si="40"/>
        <v>4</v>
      </c>
      <c r="B691" s="22">
        <v>682</v>
      </c>
      <c r="D691" s="66">
        <f>YC!F684</f>
        <v>0.42682294310000002</v>
      </c>
      <c r="E691" s="34">
        <f t="shared" si="41"/>
        <v>7.4162328000000333E-3</v>
      </c>
      <c r="F691" s="66">
        <f>E691+$B$2*$B$2/delta*Intermediates!J691-$B$2/delta*Intermediates!F691</f>
        <v>6.1225680272540141E-2</v>
      </c>
      <c r="G691" s="46">
        <f>E691+$B$2*$B$2/delta*Intermediates!J691-$B$2/delta*Intermediates!G691</f>
        <v>3.9173864175247614E-3</v>
      </c>
      <c r="H691" s="60">
        <f>VLOOKUP((A691+1)&amp;"_"&amp;B691,scenarios!A:F,4,0)/100</f>
        <v>6.1226000000000003E-2</v>
      </c>
      <c r="I691" s="55">
        <f>VLOOKUP((A691+TT_Scen/2+1)&amp;"_"&amp;B691,scenarios!A:F,4,0)/100</f>
        <v>3.9173999999999997E-3</v>
      </c>
      <c r="J691" s="37">
        <f t="shared" si="42"/>
        <v>3.3330993510008455E-7</v>
      </c>
      <c r="K691" s="8"/>
      <c r="L691" s="72">
        <f>LN(VLOOKUP((B691+12*$B$1)/12,YC!A:E,5,0)/VLOOKUP(B691/12,YC!A:E,5,0))</f>
        <v>-1.4832465791118878E-2</v>
      </c>
      <c r="M691" s="66">
        <f>EXP(-((1-EXP(-alpha*$B$1))/alpha*Intermediates!F691-(1-EXP(-alpha*$B$1))/alpha*(1-EXP(-alpha*$B$1))/alpha*Intermediates!J691+L691)/$B$1)-1</f>
        <v>6.2164317210835263E-2</v>
      </c>
      <c r="N691" s="46">
        <f>EXP(-((1-EXP(-alpha*$B$1))/alpha*Intermediates!G691-(1-EXP(-alpha*$B$1))/alpha*(1-EXP(-alpha*$B$1))/alpha*Intermediates!J691+L691)/$B$1)-1</f>
        <v>5.1541404562642779E-3</v>
      </c>
      <c r="O691" s="60">
        <f>VLOOKUP((A691+1)&amp;"_"&amp;B691,scenarios!A:Q,8,0)/100</f>
        <v>0</v>
      </c>
      <c r="P691" s="55">
        <f>VLOOKUP((A691+TT_Scen/2+1)&amp;"_"&amp;B691,scenarios!A:Q,8,0)/100</f>
        <v>0</v>
      </c>
      <c r="Q691" s="37">
        <f t="shared" si="43"/>
        <v>6.731845766709954E-2</v>
      </c>
    </row>
    <row r="692" spans="1:17" x14ac:dyDescent="0.25">
      <c r="A692" s="21">
        <f t="shared" si="40"/>
        <v>4</v>
      </c>
      <c r="B692" s="22">
        <v>683</v>
      </c>
      <c r="D692" s="66">
        <f>YC!F685</f>
        <v>0.42744096250000002</v>
      </c>
      <c r="E692" s="34">
        <f t="shared" si="41"/>
        <v>7.4162328000000333E-3</v>
      </c>
      <c r="F692" s="66">
        <f>E692+$B$2*$B$2/delta*Intermediates!J692-$B$2/delta*Intermediates!F692</f>
        <v>6.4298224080562127E-2</v>
      </c>
      <c r="G692" s="46">
        <f>E692+$B$2*$B$2/delta*Intermediates!J692-$B$2/delta*Intermediates!G692</f>
        <v>8.832150011503781E-4</v>
      </c>
      <c r="H692" s="60">
        <f>VLOOKUP((A692+1)&amp;"_"&amp;B692,scenarios!A:F,4,0)/100</f>
        <v>6.4298000000000008E-2</v>
      </c>
      <c r="I692" s="55">
        <f>VLOOKUP((A692+TT_Scen/2+1)&amp;"_"&amp;B692,scenarios!A:F,4,0)/100</f>
        <v>8.8321999999999999E-4</v>
      </c>
      <c r="J692" s="37">
        <f t="shared" si="42"/>
        <v>2.290794117414249E-7</v>
      </c>
      <c r="K692" s="8"/>
      <c r="L692" s="72">
        <f>LN(VLOOKUP((B692+12*$B$1)/12,YC!A:E,5,0)/VLOOKUP(B692/12,YC!A:E,5,0))</f>
        <v>-1.4832465715261032E-2</v>
      </c>
      <c r="M692" s="66">
        <f>EXP(-((1-EXP(-alpha*$B$1))/alpha*Intermediates!F692-(1-EXP(-alpha*$B$1))/alpha*(1-EXP(-alpha*$B$1))/alpha*Intermediates!J692+L692)/$B$1)-1</f>
        <v>6.5310698198057571E-2</v>
      </c>
      <c r="N692" s="46">
        <f>EXP(-((1-EXP(-alpha*$B$1))/alpha*Intermediates!G692-(1-EXP(-alpha*$B$1))/alpha*(1-EXP(-alpha*$B$1))/alpha*Intermediates!J692+L692)/$B$1)-1</f>
        <v>2.2226074875357771E-3</v>
      </c>
      <c r="O692" s="60">
        <f>VLOOKUP((A692+1)&amp;"_"&amp;B692,scenarios!A:Q,8,0)/100</f>
        <v>0</v>
      </c>
      <c r="P692" s="55">
        <f>VLOOKUP((A692+TT_Scen/2+1)&amp;"_"&amp;B692,scenarios!A:Q,8,0)/100</f>
        <v>0</v>
      </c>
      <c r="Q692" s="37">
        <f t="shared" si="43"/>
        <v>6.7533305685593348E-2</v>
      </c>
    </row>
    <row r="693" spans="1:17" x14ac:dyDescent="0.25">
      <c r="A693" s="21">
        <f t="shared" si="40"/>
        <v>4</v>
      </c>
      <c r="B693" s="22">
        <v>684</v>
      </c>
      <c r="D693" s="66">
        <f>YC!F686</f>
        <v>0.42805898190000002</v>
      </c>
      <c r="E693" s="34">
        <f t="shared" si="41"/>
        <v>7.4162328000000333E-3</v>
      </c>
      <c r="F693" s="66">
        <f>E693+$B$2*$B$2/delta*Intermediates!J693-$B$2/delta*Intermediates!F693</f>
        <v>6.6061524960159781E-2</v>
      </c>
      <c r="G693" s="46">
        <f>E693+$B$2*$B$2/delta*Intermediates!J693-$B$2/delta*Intermediates!G693</f>
        <v>-8.4182662689253999E-4</v>
      </c>
      <c r="H693" s="60">
        <f>VLOOKUP((A693+1)&amp;"_"&amp;B693,scenarios!A:F,4,0)/100</f>
        <v>6.606200000000001E-2</v>
      </c>
      <c r="I693" s="55">
        <f>VLOOKUP((A693+TT_Scen/2+1)&amp;"_"&amp;B693,scenarios!A:F,4,0)/100</f>
        <v>-8.418299999999999E-4</v>
      </c>
      <c r="J693" s="37">
        <f t="shared" si="42"/>
        <v>4.7841294768802538E-7</v>
      </c>
      <c r="K693" s="8"/>
      <c r="L693" s="72">
        <f>LN(VLOOKUP((B693+12*$B$1)/12,YC!A:E,5,0)/VLOOKUP(B693/12,YC!A:E,5,0))</f>
        <v>-1.4832465687624363E-2</v>
      </c>
      <c r="M693" s="66">
        <f>EXP(-((1-EXP(-alpha*$B$1))/alpha*Intermediates!F693-(1-EXP(-alpha*$B$1))/alpha*(1-EXP(-alpha*$B$1))/alpha*Intermediates!J693+L693)/$B$1)-1</f>
        <v>6.712061577378714E-2</v>
      </c>
      <c r="N693" s="46">
        <f>EXP(-((1-EXP(-alpha*$B$1))/alpha*Intermediates!G693-(1-EXP(-alpha*$B$1))/alpha*(1-EXP(-alpha*$B$1))/alpha*Intermediates!J693+L693)/$B$1)-1</f>
        <v>5.5976664666057552E-4</v>
      </c>
      <c r="O693" s="60">
        <f>VLOOKUP((A693+1)&amp;"_"&amp;B693,scenarios!A:Q,8,0)/100</f>
        <v>0</v>
      </c>
      <c r="P693" s="55">
        <f>VLOOKUP((A693+TT_Scen/2+1)&amp;"_"&amp;B693,scenarios!A:Q,8,0)/100</f>
        <v>0</v>
      </c>
      <c r="Q693" s="37">
        <f t="shared" si="43"/>
        <v>6.7680382420447716E-2</v>
      </c>
    </row>
    <row r="694" spans="1:17" x14ac:dyDescent="0.25">
      <c r="A694" s="21">
        <f t="shared" si="40"/>
        <v>4</v>
      </c>
      <c r="B694" s="22">
        <v>685</v>
      </c>
      <c r="D694" s="66">
        <f>YC!F687</f>
        <v>0.42867700130000003</v>
      </c>
      <c r="E694" s="34">
        <f t="shared" si="41"/>
        <v>7.4162327999993671E-3</v>
      </c>
      <c r="F694" s="66">
        <f>E694+$B$2*$B$2/delta*Intermediates!J694-$B$2/delta*Intermediates!F694</f>
        <v>6.4056756396674089E-2</v>
      </c>
      <c r="G694" s="46">
        <f>E694+$B$2*$B$2/delta*Intermediates!J694-$B$2/delta*Intermediates!G694</f>
        <v>1.2010883278492498E-3</v>
      </c>
      <c r="H694" s="60">
        <f>VLOOKUP((A694+1)&amp;"_"&amp;B694,scenarios!A:F,4,0)/100</f>
        <v>6.4057000000000003E-2</v>
      </c>
      <c r="I694" s="55">
        <f>VLOOKUP((A694+TT_Scen/2+1)&amp;"_"&amp;B694,scenarios!A:F,4,0)/100</f>
        <v>1.2010999999999999E-3</v>
      </c>
      <c r="J694" s="37">
        <f t="shared" si="42"/>
        <v>2.5527547666405297E-7</v>
      </c>
      <c r="K694" s="8"/>
      <c r="L694" s="72">
        <f>LN(VLOOKUP((B694+12*$B$1)/12,YC!A:E,5,0)/VLOOKUP(B694/12,YC!A:E,5,0))</f>
        <v>-1.4832465715180803E-2</v>
      </c>
      <c r="M694" s="66">
        <f>EXP(-((1-EXP(-alpha*$B$1))/alpha*Intermediates!F694-(1-EXP(-alpha*$B$1))/alpha*(1-EXP(-alpha*$B$1))/alpha*Intermediates!J694+L694)/$B$1)-1</f>
        <v>6.5063261252087612E-2</v>
      </c>
      <c r="N694" s="46">
        <f>EXP(-((1-EXP(-alpha*$B$1))/alpha*Intermediates!G694-(1-EXP(-alpha*$B$1))/alpha*(1-EXP(-alpha*$B$1))/alpha*Intermediates!J694+L694)/$B$1)-1</f>
        <v>2.5294892189196005E-3</v>
      </c>
      <c r="O694" s="60">
        <f>VLOOKUP((A694+1)&amp;"_"&amp;B694,scenarios!A:Q,8,0)/100</f>
        <v>0</v>
      </c>
      <c r="P694" s="55">
        <f>VLOOKUP((A694+TT_Scen/2+1)&amp;"_"&amp;B694,scenarios!A:Q,8,0)/100</f>
        <v>0</v>
      </c>
      <c r="Q694" s="37">
        <f t="shared" si="43"/>
        <v>6.7592750471007212E-2</v>
      </c>
    </row>
    <row r="695" spans="1:17" x14ac:dyDescent="0.25">
      <c r="A695" s="21">
        <f t="shared" si="40"/>
        <v>4</v>
      </c>
      <c r="B695" s="22">
        <v>686</v>
      </c>
      <c r="D695" s="66">
        <f>YC!F688</f>
        <v>0.42929502069999997</v>
      </c>
      <c r="E695" s="34">
        <f t="shared" si="41"/>
        <v>7.4162328000000333E-3</v>
      </c>
      <c r="F695" s="66">
        <f>E695+$B$2*$B$2/delta*Intermediates!J695-$B$2/delta*Intermediates!F695</f>
        <v>6.4954197796372584E-2</v>
      </c>
      <c r="G695" s="46">
        <f>E695+$B$2*$B$2/delta*Intermediates!J695-$B$2/delta*Intermediates!G695</f>
        <v>3.4168073861933976E-4</v>
      </c>
      <c r="H695" s="60">
        <f>VLOOKUP((A695+1)&amp;"_"&amp;B695,scenarios!A:F,4,0)/100</f>
        <v>6.4953999999999998E-2</v>
      </c>
      <c r="I695" s="55">
        <f>VLOOKUP((A695+TT_Scen/2+1)&amp;"_"&amp;B695,scenarios!A:F,4,0)/100</f>
        <v>3.4167999999999997E-4</v>
      </c>
      <c r="J695" s="37">
        <f t="shared" si="42"/>
        <v>1.9853499192611307E-7</v>
      </c>
      <c r="K695" s="8"/>
      <c r="L695" s="72">
        <f>LN(VLOOKUP((B695+12*$B$1)/12,YC!A:E,5,0)/VLOOKUP(B695/12,YC!A:E,5,0))</f>
        <v>-1.4832465800327984E-2</v>
      </c>
      <c r="M695" s="66">
        <f>EXP(-((1-EXP(-alpha*$B$1))/alpha*Intermediates!F695-(1-EXP(-alpha*$B$1))/alpha*(1-EXP(-alpha*$B$1))/alpha*Intermediates!J695+L695)/$B$1)-1</f>
        <v>6.5983870097793718E-2</v>
      </c>
      <c r="N695" s="46">
        <f>EXP(-((1-EXP(-alpha*$B$1))/alpha*Intermediates!G695-(1-EXP(-alpha*$B$1))/alpha*(1-EXP(-alpha*$B$1))/alpha*Intermediates!J695+L695)/$B$1)-1</f>
        <v>1.7005087309807099E-3</v>
      </c>
      <c r="O695" s="60">
        <f>VLOOKUP((A695+1)&amp;"_"&amp;B695,scenarios!A:Q,8,0)/100</f>
        <v>0</v>
      </c>
      <c r="P695" s="55">
        <f>VLOOKUP((A695+TT_Scen/2+1)&amp;"_"&amp;B695,scenarios!A:Q,8,0)/100</f>
        <v>0</v>
      </c>
      <c r="Q695" s="37">
        <f t="shared" si="43"/>
        <v>6.7684378828774427E-2</v>
      </c>
    </row>
    <row r="696" spans="1:17" x14ac:dyDescent="0.25">
      <c r="A696" s="21">
        <f t="shared" si="40"/>
        <v>4</v>
      </c>
      <c r="B696" s="22">
        <v>687</v>
      </c>
      <c r="D696" s="66">
        <f>YC!F689</f>
        <v>0.42991304009999998</v>
      </c>
      <c r="E696" s="34">
        <f t="shared" si="41"/>
        <v>7.4162328000000333E-3</v>
      </c>
      <c r="F696" s="66">
        <f>E696+$B$2*$B$2/delta*Intermediates!J696-$B$2/delta*Intermediates!F696</f>
        <v>6.6463485359615479E-2</v>
      </c>
      <c r="G696" s="46">
        <f>E696+$B$2*$B$2/delta*Intermediates!J696-$B$2/delta*Intermediates!G696</f>
        <v>-1.1296853157312207E-3</v>
      </c>
      <c r="H696" s="60">
        <f>VLOOKUP((A696+1)&amp;"_"&amp;B696,scenarios!A:F,4,0)/100</f>
        <v>6.6462999999999994E-2</v>
      </c>
      <c r="I696" s="55">
        <f>VLOOKUP((A696+TT_Scen/2+1)&amp;"_"&amp;B696,scenarios!A:F,4,0)/100</f>
        <v>-1.1297E-3</v>
      </c>
      <c r="J696" s="37">
        <f t="shared" si="42"/>
        <v>5.0004388426391072E-7</v>
      </c>
      <c r="K696" s="8"/>
      <c r="L696" s="72">
        <f>LN(VLOOKUP((B696+12*$B$1)/12,YC!A:E,5,0)/VLOOKUP(B696/12,YC!A:E,5,0))</f>
        <v>-1.4832465791757444E-2</v>
      </c>
      <c r="M696" s="66">
        <f>EXP(-((1-EXP(-alpha*$B$1))/alpha*Intermediates!F696-(1-EXP(-alpha*$B$1))/alpha*(1-EXP(-alpha*$B$1))/alpha*Intermediates!J696+L696)/$B$1)-1</f>
        <v>6.7533858584238882E-2</v>
      </c>
      <c r="N696" s="46">
        <f>EXP(-((1-EXP(-alpha*$B$1))/alpha*Intermediates!G696-(1-EXP(-alpha*$B$1))/alpha*(1-EXP(-alpha*$B$1))/alpha*Intermediates!J696+L696)/$B$1)-1</f>
        <v>2.8277220148131832E-4</v>
      </c>
      <c r="O696" s="60">
        <f>VLOOKUP((A696+1)&amp;"_"&amp;B696,scenarios!A:Q,8,0)/100</f>
        <v>0</v>
      </c>
      <c r="P696" s="55">
        <f>VLOOKUP((A696+TT_Scen/2+1)&amp;"_"&amp;B696,scenarios!A:Q,8,0)/100</f>
        <v>0</v>
      </c>
      <c r="Q696" s="37">
        <f t="shared" si="43"/>
        <v>6.78166307857202E-2</v>
      </c>
    </row>
    <row r="697" spans="1:17" x14ac:dyDescent="0.25">
      <c r="A697" s="21">
        <f t="shared" si="40"/>
        <v>4</v>
      </c>
      <c r="B697" s="22">
        <v>688</v>
      </c>
      <c r="D697" s="66">
        <f>YC!F690</f>
        <v>0.43053105949999998</v>
      </c>
      <c r="E697" s="34">
        <f t="shared" si="41"/>
        <v>7.4162328000000333E-3</v>
      </c>
      <c r="F697" s="66">
        <f>E697+$B$2*$B$2/delta*Intermediates!J697-$B$2/delta*Intermediates!F697</f>
        <v>6.5008723955614578E-2</v>
      </c>
      <c r="G697" s="46">
        <f>E697+$B$2*$B$2/delta*Intermediates!J697-$B$2/delta*Intermediates!G697</f>
        <v>3.6288557450729619E-4</v>
      </c>
      <c r="H697" s="60">
        <f>VLOOKUP((A697+1)&amp;"_"&amp;B697,scenarios!A:F,4,0)/100</f>
        <v>6.5008999999999997E-2</v>
      </c>
      <c r="I697" s="55">
        <f>VLOOKUP((A697+TT_Scen/2+1)&amp;"_"&amp;B697,scenarios!A:F,4,0)/100</f>
        <v>3.6289000000000004E-4</v>
      </c>
      <c r="J697" s="37">
        <f t="shared" si="42"/>
        <v>2.8046987812324446E-7</v>
      </c>
      <c r="K697" s="8"/>
      <c r="L697" s="72">
        <f>LN(VLOOKUP((B697+12*$B$1)/12,YC!A:E,5,0)/VLOOKUP(B697/12,YC!A:E,5,0))</f>
        <v>-1.4832465691593225E-2</v>
      </c>
      <c r="M697" s="66">
        <f>EXP(-((1-EXP(-alpha*$B$1))/alpha*Intermediates!F697-(1-EXP(-alpha*$B$1))/alpha*(1-EXP(-alpha*$B$1))/alpha*Intermediates!J697+L697)/$B$1)-1</f>
        <v>6.603998548511858E-2</v>
      </c>
      <c r="N697" s="46">
        <f>EXP(-((1-EXP(-alpha*$B$1))/alpha*Intermediates!G697-(1-EXP(-alpha*$B$1))/alpha*(1-EXP(-alpha*$B$1))/alpha*Intermediates!J697+L697)/$B$1)-1</f>
        <v>1.7211076835674799E-3</v>
      </c>
      <c r="O697" s="60">
        <f>VLOOKUP((A697+1)&amp;"_"&amp;B697,scenarios!A:Q,8,0)/100</f>
        <v>0</v>
      </c>
      <c r="P697" s="55">
        <f>VLOOKUP((A697+TT_Scen/2+1)&amp;"_"&amp;B697,scenarios!A:Q,8,0)/100</f>
        <v>0</v>
      </c>
      <c r="Q697" s="37">
        <f t="shared" si="43"/>
        <v>6.776109316868606E-2</v>
      </c>
    </row>
    <row r="698" spans="1:17" x14ac:dyDescent="0.25">
      <c r="A698" s="21">
        <f t="shared" si="40"/>
        <v>4</v>
      </c>
      <c r="B698" s="22">
        <v>689</v>
      </c>
      <c r="D698" s="66">
        <f>YC!F691</f>
        <v>0.43114907889999998</v>
      </c>
      <c r="E698" s="34">
        <f t="shared" si="41"/>
        <v>7.4162328000000333E-3</v>
      </c>
      <c r="F698" s="66">
        <f>E698+$B$2*$B$2/delta*Intermediates!J698-$B$2/delta*Intermediates!F698</f>
        <v>6.4731349741829383E-2</v>
      </c>
      <c r="G698" s="46">
        <f>E698+$B$2*$B$2/delta*Intermediates!J698-$B$2/delta*Intermediates!G698</f>
        <v>6.7795753049723021E-4</v>
      </c>
      <c r="H698" s="60">
        <f>VLOOKUP((A698+1)&amp;"_"&amp;B698,scenarios!A:F,4,0)/100</f>
        <v>6.4730999999999997E-2</v>
      </c>
      <c r="I698" s="55">
        <f>VLOOKUP((A698+TT_Scen/2+1)&amp;"_"&amp;B698,scenarios!A:F,4,0)/100</f>
        <v>6.7795999999999991E-4</v>
      </c>
      <c r="J698" s="37">
        <f t="shared" si="42"/>
        <v>3.5221133215599786E-7</v>
      </c>
      <c r="K698" s="8"/>
      <c r="L698" s="72">
        <f>LN(VLOOKUP((B698+12*$B$1)/12,YC!A:E,5,0)/VLOOKUP(B698/12,YC!A:E,5,0))</f>
        <v>-1.4832465814370329E-2</v>
      </c>
      <c r="M698" s="66">
        <f>EXP(-((1-EXP(-alpha*$B$1))/alpha*Intermediates!F698-(1-EXP(-alpha*$B$1))/alpha*(1-EXP(-alpha*$B$1))/alpha*Intermediates!J698+L698)/$B$1)-1</f>
        <v>6.5755455822574804E-2</v>
      </c>
      <c r="N698" s="46">
        <f>EXP(-((1-EXP(-alpha*$B$1))/alpha*Intermediates!G698-(1-EXP(-alpha*$B$1))/alpha*(1-EXP(-alpha*$B$1))/alpha*Intermediates!J698+L698)/$B$1)-1</f>
        <v>2.0250542401674121E-3</v>
      </c>
      <c r="O698" s="60">
        <f>VLOOKUP((A698+1)&amp;"_"&amp;B698,scenarios!A:Q,8,0)/100</f>
        <v>0</v>
      </c>
      <c r="P698" s="55">
        <f>VLOOKUP((A698+TT_Scen/2+1)&amp;"_"&amp;B698,scenarios!A:Q,8,0)/100</f>
        <v>0</v>
      </c>
      <c r="Q698" s="37">
        <f t="shared" si="43"/>
        <v>6.7780510062742216E-2</v>
      </c>
    </row>
    <row r="699" spans="1:17" x14ac:dyDescent="0.25">
      <c r="A699" s="21">
        <f t="shared" si="40"/>
        <v>4</v>
      </c>
      <c r="B699" s="22">
        <v>690</v>
      </c>
      <c r="D699" s="66">
        <f>YC!F692</f>
        <v>0.43176709829999999</v>
      </c>
      <c r="E699" s="34">
        <f t="shared" si="41"/>
        <v>7.4162328000000333E-3</v>
      </c>
      <c r="F699" s="66">
        <f>E699+$B$2*$B$2/delta*Intermediates!J699-$B$2/delta*Intermediates!F699</f>
        <v>6.571803558414957E-2</v>
      </c>
      <c r="G699" s="46">
        <f>E699+$B$2*$B$2/delta*Intermediates!J699-$B$2/delta*Intermediates!G699</f>
        <v>-2.7114203533070216E-4</v>
      </c>
      <c r="H699" s="60">
        <f>VLOOKUP((A699+1)&amp;"_"&amp;B699,scenarios!A:F,4,0)/100</f>
        <v>6.5717999999999999E-2</v>
      </c>
      <c r="I699" s="55">
        <f>VLOOKUP((A699+TT_Scen/2+1)&amp;"_"&amp;B699,scenarios!A:F,4,0)/100</f>
        <v>-2.7114000000000001E-4</v>
      </c>
      <c r="J699" s="37">
        <f t="shared" si="42"/>
        <v>3.7619480273542311E-8</v>
      </c>
      <c r="K699" s="8"/>
      <c r="L699" s="72">
        <f>LN(VLOOKUP((B699+12*$B$1)/12,YC!A:E,5,0)/VLOOKUP(B699/12,YC!A:E,5,0))</f>
        <v>-1.4832465854807932E-2</v>
      </c>
      <c r="M699" s="66">
        <f>EXP(-((1-EXP(-alpha*$B$1))/alpha*Intermediates!F699-(1-EXP(-alpha*$B$1))/alpha*(1-EXP(-alpha*$B$1))/alpha*Intermediates!J699+L699)/$B$1)-1</f>
        <v>6.6768304022972735E-2</v>
      </c>
      <c r="N699" s="46">
        <f>EXP(-((1-EXP(-alpha*$B$1))/alpha*Intermediates!G699-(1-EXP(-alpha*$B$1))/alpha*(1-EXP(-alpha*$B$1))/alpha*Intermediates!J699+L699)/$B$1)-1</f>
        <v>1.1100474278074035E-3</v>
      </c>
      <c r="O699" s="60">
        <f>VLOOKUP((A699+1)&amp;"_"&amp;B699,scenarios!A:Q,8,0)/100</f>
        <v>0</v>
      </c>
      <c r="P699" s="55">
        <f>VLOOKUP((A699+TT_Scen/2+1)&amp;"_"&amp;B699,scenarios!A:Q,8,0)/100</f>
        <v>0</v>
      </c>
      <c r="Q699" s="37">
        <f t="shared" si="43"/>
        <v>6.7878351450780139E-2</v>
      </c>
    </row>
    <row r="700" spans="1:17" x14ac:dyDescent="0.25">
      <c r="A700" s="21">
        <f t="shared" si="40"/>
        <v>4</v>
      </c>
      <c r="B700" s="22">
        <v>691</v>
      </c>
      <c r="D700" s="66">
        <f>YC!F693</f>
        <v>0.43238511769999999</v>
      </c>
      <c r="E700" s="34">
        <f t="shared" si="41"/>
        <v>7.4162328000000333E-3</v>
      </c>
      <c r="F700" s="66">
        <f>E700+$B$2*$B$2/delta*Intermediates!J700-$B$2/delta*Intermediates!F700</f>
        <v>6.6154428984605732E-2</v>
      </c>
      <c r="G700" s="46">
        <f>E700+$B$2*$B$2/delta*Intermediates!J700-$B$2/delta*Intermediates!G700</f>
        <v>-6.7006034699143655E-4</v>
      </c>
      <c r="H700" s="60">
        <f>VLOOKUP((A700+1)&amp;"_"&amp;B700,scenarios!A:F,4,0)/100</f>
        <v>6.6154000000000004E-2</v>
      </c>
      <c r="I700" s="55">
        <f>VLOOKUP((A700+TT_Scen/2+1)&amp;"_"&amp;B700,scenarios!A:F,4,0)/100</f>
        <v>-6.7005999999999999E-4</v>
      </c>
      <c r="J700" s="37">
        <f t="shared" si="42"/>
        <v>4.293315971636057E-7</v>
      </c>
      <c r="K700" s="8"/>
      <c r="L700" s="72">
        <f>LN(VLOOKUP((B700+12*$B$1)/12,YC!A:E,5,0)/VLOOKUP(B700/12,YC!A:E,5,0))</f>
        <v>-1.4832465658660308E-2</v>
      </c>
      <c r="M700" s="66">
        <f>EXP(-((1-EXP(-alpha*$B$1))/alpha*Intermediates!F700-(1-EXP(-alpha*$B$1))/alpha*(1-EXP(-alpha*$B$1))/alpha*Intermediates!J700+L700)/$B$1)-1</f>
        <v>6.721661908037313E-2</v>
      </c>
      <c r="N700" s="46">
        <f>EXP(-((1-EXP(-alpha*$B$1))/alpha*Intermediates!G700-(1-EXP(-alpha*$B$1))/alpha*(1-EXP(-alpha*$B$1))/alpha*Intermediates!J700+L700)/$B$1)-1</f>
        <v>7.2575064812374634E-4</v>
      </c>
      <c r="O700" s="60">
        <f>VLOOKUP((A700+1)&amp;"_"&amp;B700,scenarios!A:Q,8,0)/100</f>
        <v>0</v>
      </c>
      <c r="P700" s="55">
        <f>VLOOKUP((A700+TT_Scen/2+1)&amp;"_"&amp;B700,scenarios!A:Q,8,0)/100</f>
        <v>0</v>
      </c>
      <c r="Q700" s="37">
        <f t="shared" si="43"/>
        <v>6.7942369728496876E-2</v>
      </c>
    </row>
    <row r="701" spans="1:17" x14ac:dyDescent="0.25">
      <c r="A701" s="21">
        <f t="shared" si="40"/>
        <v>4</v>
      </c>
      <c r="B701" s="22">
        <v>692</v>
      </c>
      <c r="D701" s="66">
        <f>YC!F694</f>
        <v>0.43300313709999999</v>
      </c>
      <c r="E701" s="34">
        <f t="shared" si="41"/>
        <v>7.4162328000000333E-3</v>
      </c>
      <c r="F701" s="66">
        <f>E701+$B$2*$B$2/delta*Intermediates!J701-$B$2/delta*Intermediates!F701</f>
        <v>6.3726859622534354E-2</v>
      </c>
      <c r="G701" s="46">
        <f>E701+$B$2*$B$2/delta*Intermediates!J701-$B$2/delta*Intermediates!G701</f>
        <v>1.7948731938864588E-3</v>
      </c>
      <c r="H701" s="60">
        <f>VLOOKUP((A701+1)&amp;"_"&amp;B701,scenarios!A:F,4,0)/100</f>
        <v>6.3727000000000006E-2</v>
      </c>
      <c r="I701" s="55">
        <f>VLOOKUP((A701+TT_Scen/2+1)&amp;"_"&amp;B701,scenarios!A:F,4,0)/100</f>
        <v>1.7949000000000001E-3</v>
      </c>
      <c r="J701" s="37">
        <f t="shared" si="42"/>
        <v>1.6718357919299869E-7</v>
      </c>
      <c r="K701" s="8"/>
      <c r="L701" s="72">
        <f>LN(VLOOKUP((B701+12*$B$1)/12,YC!A:E,5,0)/VLOOKUP(B701/12,YC!A:E,5,0))</f>
        <v>-1.483246569726932E-2</v>
      </c>
      <c r="M701" s="66">
        <f>EXP(-((1-EXP(-alpha*$B$1))/alpha*Intermediates!F701-(1-EXP(-alpha*$B$1))/alpha*(1-EXP(-alpha*$B$1))/alpha*Intermediates!J701+L701)/$B$1)-1</f>
        <v>6.4725635192070641E-2</v>
      </c>
      <c r="N701" s="46">
        <f>EXP(-((1-EXP(-alpha*$B$1))/alpha*Intermediates!G701-(1-EXP(-alpha*$B$1))/alpha*(1-EXP(-alpha*$B$1))/alpha*Intermediates!J701+L701)/$B$1)-1</f>
        <v>3.1032298883646448E-3</v>
      </c>
      <c r="O701" s="60">
        <f>VLOOKUP((A701+1)&amp;"_"&amp;B701,scenarios!A:Q,8,0)/100</f>
        <v>0</v>
      </c>
      <c r="P701" s="55">
        <f>VLOOKUP((A701+TT_Scen/2+1)&amp;"_"&amp;B701,scenarios!A:Q,8,0)/100</f>
        <v>0</v>
      </c>
      <c r="Q701" s="37">
        <f t="shared" si="43"/>
        <v>6.7828865080435286E-2</v>
      </c>
    </row>
    <row r="702" spans="1:17" x14ac:dyDescent="0.25">
      <c r="A702" s="21">
        <f t="shared" si="40"/>
        <v>4</v>
      </c>
      <c r="B702" s="22">
        <v>693</v>
      </c>
      <c r="D702" s="66">
        <f>YC!F695</f>
        <v>0.43362115649999999</v>
      </c>
      <c r="E702" s="34">
        <f t="shared" si="41"/>
        <v>7.4162328000000333E-3</v>
      </c>
      <c r="F702" s="66">
        <f>E702+$B$2*$B$2/delta*Intermediates!J702-$B$2/delta*Intermediates!F702</f>
        <v>6.6340200899286883E-2</v>
      </c>
      <c r="G702" s="46">
        <f>E702+$B$2*$B$2/delta*Intermediates!J702-$B$2/delta*Intermediates!G702</f>
        <v>-7.8121453665141311E-4</v>
      </c>
      <c r="H702" s="60">
        <f>VLOOKUP((A702+1)&amp;"_"&amp;B702,scenarios!A:F,4,0)/100</f>
        <v>6.634000000000001E-2</v>
      </c>
      <c r="I702" s="55">
        <f>VLOOKUP((A702+TT_Scen/2+1)&amp;"_"&amp;B702,scenarios!A:F,4,0)/100</f>
        <v>-7.8120999999999996E-4</v>
      </c>
      <c r="J702" s="37">
        <f t="shared" si="42"/>
        <v>2.0543593828609586E-7</v>
      </c>
      <c r="K702" s="8"/>
      <c r="L702" s="72">
        <f>LN(VLOOKUP((B702+12*$B$1)/12,YC!A:E,5,0)/VLOOKUP(B702/12,YC!A:E,5,0))</f>
        <v>-1.4832465662503305E-2</v>
      </c>
      <c r="M702" s="66">
        <f>EXP(-((1-EXP(-alpha*$B$1))/alpha*Intermediates!F702-(1-EXP(-alpha*$B$1))/alpha*(1-EXP(-alpha*$B$1))/alpha*Intermediates!J702+L702)/$B$1)-1</f>
        <v>6.7407645640517044E-2</v>
      </c>
      <c r="N702" s="46">
        <f>EXP(-((1-EXP(-alpha*$B$1))/alpha*Intermediates!G702-(1-EXP(-alpha*$B$1))/alpha*(1-EXP(-alpha*$B$1))/alpha*Intermediates!J702+L702)/$B$1)-1</f>
        <v>6.1882249580769155E-4</v>
      </c>
      <c r="O702" s="60">
        <f>VLOOKUP((A702+1)&amp;"_"&amp;B702,scenarios!A:Q,8,0)/100</f>
        <v>0</v>
      </c>
      <c r="P702" s="55">
        <f>VLOOKUP((A702+TT_Scen/2+1)&amp;"_"&amp;B702,scenarios!A:Q,8,0)/100</f>
        <v>0</v>
      </c>
      <c r="Q702" s="37">
        <f t="shared" si="43"/>
        <v>6.8026468136324736E-2</v>
      </c>
    </row>
    <row r="703" spans="1:17" x14ac:dyDescent="0.25">
      <c r="A703" s="21">
        <f t="shared" si="40"/>
        <v>4</v>
      </c>
      <c r="B703" s="22">
        <v>694</v>
      </c>
      <c r="D703" s="66">
        <f>YC!F696</f>
        <v>0.4342391759</v>
      </c>
      <c r="E703" s="34">
        <f t="shared" si="41"/>
        <v>7.4162328000000333E-3</v>
      </c>
      <c r="F703" s="66">
        <f>E703+$B$2*$B$2/delta*Intermediates!J703-$B$2/delta*Intermediates!F703</f>
        <v>6.8348837236519216E-2</v>
      </c>
      <c r="G703" s="46">
        <f>E703+$B$2*$B$2/delta*Intermediates!J703-$B$2/delta*Intermediates!G703</f>
        <v>-2.7527076831778286E-3</v>
      </c>
      <c r="H703" s="60">
        <f>VLOOKUP((A703+1)&amp;"_"&amp;B703,scenarios!A:F,4,0)/100</f>
        <v>6.8349000000000007E-2</v>
      </c>
      <c r="I703" s="55">
        <f>VLOOKUP((A703+TT_Scen/2+1)&amp;"_"&amp;B703,scenarios!A:F,4,0)/100</f>
        <v>-2.7527000000000003E-3</v>
      </c>
      <c r="J703" s="37">
        <f t="shared" si="42"/>
        <v>1.7044665861880304E-7</v>
      </c>
      <c r="K703" s="8"/>
      <c r="L703" s="72">
        <f>LN(VLOOKUP((B703+12*$B$1)/12,YC!A:E,5,0)/VLOOKUP(B703/12,YC!A:E,5,0))</f>
        <v>-1.4832465713219134E-2</v>
      </c>
      <c r="M703" s="66">
        <f>EXP(-((1-EXP(-alpha*$B$1))/alpha*Intermediates!F703-(1-EXP(-alpha*$B$1))/alpha*(1-EXP(-alpha*$B$1))/alpha*Intermediates!J703+L703)/$B$1)-1</f>
        <v>6.9473670209850846E-2</v>
      </c>
      <c r="N703" s="46">
        <f>EXP(-((1-EXP(-alpha*$B$1))/alpha*Intermediates!G703-(1-EXP(-alpha*$B$1))/alpha*(1-EXP(-alpha*$B$1))/alpha*Intermediates!J703+L703)/$B$1)-1</f>
        <v>-1.2783333262477159E-3</v>
      </c>
      <c r="O703" s="60">
        <f>VLOOKUP((A703+1)&amp;"_"&amp;B703,scenarios!A:Q,8,0)/100</f>
        <v>0</v>
      </c>
      <c r="P703" s="55">
        <f>VLOOKUP((A703+TT_Scen/2+1)&amp;"_"&amp;B703,scenarios!A:Q,8,0)/100</f>
        <v>0</v>
      </c>
      <c r="Q703" s="37">
        <f t="shared" si="43"/>
        <v>7.0752003536098562E-2</v>
      </c>
    </row>
    <row r="704" spans="1:17" x14ac:dyDescent="0.25">
      <c r="A704" s="21">
        <f t="shared" si="40"/>
        <v>4</v>
      </c>
      <c r="B704" s="22">
        <v>695</v>
      </c>
      <c r="D704" s="66">
        <f>YC!F697</f>
        <v>0.4348571953</v>
      </c>
      <c r="E704" s="34">
        <f t="shared" si="41"/>
        <v>7.4162328000000333E-3</v>
      </c>
      <c r="F704" s="66">
        <f>E704+$B$2*$B$2/delta*Intermediates!J704-$B$2/delta*Intermediates!F704</f>
        <v>7.183688640343186E-2</v>
      </c>
      <c r="G704" s="46">
        <f>E704+$B$2*$B$2/delta*Intermediates!J704-$B$2/delta*Intermediates!G704</f>
        <v>-6.2037237381270339E-3</v>
      </c>
      <c r="H704" s="60">
        <f>VLOOKUP((A704+1)&amp;"_"&amp;B704,scenarios!A:F,4,0)/100</f>
        <v>7.1836999999999998E-2</v>
      </c>
      <c r="I704" s="55">
        <f>VLOOKUP((A704+TT_Scen/2+1)&amp;"_"&amp;B704,scenarios!A:F,4,0)/100</f>
        <v>-6.2036999999999995E-3</v>
      </c>
      <c r="J704" s="37">
        <f t="shared" si="42"/>
        <v>1.373346951724988E-7</v>
      </c>
      <c r="K704" s="8"/>
      <c r="L704" s="72">
        <f>LN(VLOOKUP((B704+12*$B$1)/12,YC!A:E,5,0)/VLOOKUP(B704/12,YC!A:E,5,0))</f>
        <v>-1.483246569740927E-2</v>
      </c>
      <c r="M704" s="66">
        <f>EXP(-((1-EXP(-alpha*$B$1))/alpha*Intermediates!F704-(1-EXP(-alpha*$B$1))/alpha*(1-EXP(-alpha*$B$1))/alpha*Intermediates!J704+L704)/$B$1)-1</f>
        <v>7.3070823810678975E-2</v>
      </c>
      <c r="N704" s="46">
        <f>EXP(-((1-EXP(-alpha*$B$1))/alpha*Intermediates!G704-(1-EXP(-alpha*$B$1))/alpha*(1-EXP(-alpha*$B$1))/alpha*Intermediates!J704+L704)/$B$1)-1</f>
        <v>-4.5906247406350964E-3</v>
      </c>
      <c r="O704" s="60">
        <f>VLOOKUP((A704+1)&amp;"_"&amp;B704,scenarios!A:Q,8,0)/100</f>
        <v>0</v>
      </c>
      <c r="P704" s="55">
        <f>VLOOKUP((A704+TT_Scen/2+1)&amp;"_"&amp;B704,scenarios!A:Q,8,0)/100</f>
        <v>0</v>
      </c>
      <c r="Q704" s="37">
        <f t="shared" si="43"/>
        <v>7.7661448551314072E-2</v>
      </c>
    </row>
    <row r="705" spans="1:17" x14ac:dyDescent="0.25">
      <c r="A705" s="21">
        <f t="shared" si="40"/>
        <v>4</v>
      </c>
      <c r="B705" s="22">
        <v>696</v>
      </c>
      <c r="D705" s="66">
        <f>YC!F698</f>
        <v>0.4354752147</v>
      </c>
      <c r="E705" s="34">
        <f t="shared" si="41"/>
        <v>7.4162328000000333E-3</v>
      </c>
      <c r="F705" s="66">
        <f>E705+$B$2*$B$2/delta*Intermediates!J705-$B$2/delta*Intermediates!F705</f>
        <v>6.7067693660376404E-2</v>
      </c>
      <c r="G705" s="46">
        <f>E705+$B$2*$B$2/delta*Intermediates!J705-$B$2/delta*Intermediates!G705</f>
        <v>-1.3976076854042225E-3</v>
      </c>
      <c r="H705" s="60">
        <f>VLOOKUP((A705+1)&amp;"_"&amp;B705,scenarios!A:F,4,0)/100</f>
        <v>6.7068000000000003E-2</v>
      </c>
      <c r="I705" s="55">
        <f>VLOOKUP((A705+TT_Scen/2+1)&amp;"_"&amp;B705,scenarios!A:F,4,0)/100</f>
        <v>-1.3975999999999999E-3</v>
      </c>
      <c r="J705" s="37">
        <f t="shared" si="42"/>
        <v>3.1402502782113505E-7</v>
      </c>
      <c r="K705" s="8"/>
      <c r="L705" s="72">
        <f>LN(VLOOKUP((B705+12*$B$1)/12,YC!A:E,5,0)/VLOOKUP(B705/12,YC!A:E,5,0))</f>
        <v>-1.483246561956981E-2</v>
      </c>
      <c r="M705" s="66">
        <f>EXP(-((1-EXP(-alpha*$B$1))/alpha*Intermediates!F705-(1-EXP(-alpha*$B$1))/alpha*(1-EXP(-alpha*$B$1))/alpha*Intermediates!J705+L705)/$B$1)-1</f>
        <v>6.8155664185625797E-2</v>
      </c>
      <c r="N705" s="46">
        <f>EXP(-((1-EXP(-alpha*$B$1))/alpha*Intermediates!G705-(1-EXP(-alpha*$B$1))/alpha*(1-EXP(-alpha*$B$1))/alpha*Intermediates!J705+L705)/$B$1)-1</f>
        <v>2.5477082674196794E-5</v>
      </c>
      <c r="O705" s="60">
        <f>VLOOKUP((A705+1)&amp;"_"&amp;B705,scenarios!A:Q,8,0)/100</f>
        <v>0</v>
      </c>
      <c r="P705" s="55">
        <f>VLOOKUP((A705+TT_Scen/2+1)&amp;"_"&amp;B705,scenarios!A:Q,8,0)/100</f>
        <v>0</v>
      </c>
      <c r="Q705" s="37">
        <f t="shared" si="43"/>
        <v>6.8181141268299994E-2</v>
      </c>
    </row>
    <row r="706" spans="1:17" x14ac:dyDescent="0.25">
      <c r="A706" s="21">
        <f t="shared" si="40"/>
        <v>4</v>
      </c>
      <c r="B706" s="22">
        <v>697</v>
      </c>
      <c r="D706" s="66">
        <f>YC!F699</f>
        <v>0.4360932341</v>
      </c>
      <c r="E706" s="34">
        <f t="shared" si="41"/>
        <v>7.4162328000000333E-3</v>
      </c>
      <c r="F706" s="66">
        <f>E706+$B$2*$B$2/delta*Intermediates!J706-$B$2/delta*Intermediates!F706</f>
        <v>6.6057713147457522E-2</v>
      </c>
      <c r="G706" s="46">
        <f>E706+$B$2*$B$2/delta*Intermediates!J706-$B$2/delta*Intermediates!G706</f>
        <v>-3.5081338899053353E-4</v>
      </c>
      <c r="H706" s="60">
        <f>VLOOKUP((A706+1)&amp;"_"&amp;B706,scenarios!A:F,4,0)/100</f>
        <v>6.6058000000000006E-2</v>
      </c>
      <c r="I706" s="55">
        <f>VLOOKUP((A706+TT_Scen/2+1)&amp;"_"&amp;B706,scenarios!A:F,4,0)/100</f>
        <v>-3.5081000000000001E-4</v>
      </c>
      <c r="J706" s="37">
        <f t="shared" si="42"/>
        <v>2.9024153301668992E-7</v>
      </c>
      <c r="K706" s="8"/>
      <c r="L706" s="72">
        <f>LN(VLOOKUP((B706+12*$B$1)/12,YC!A:E,5,0)/VLOOKUP(B706/12,YC!A:E,5,0))</f>
        <v>-1.4832465793538372E-2</v>
      </c>
      <c r="M706" s="66">
        <f>EXP(-((1-EXP(-alpha*$B$1))/alpha*Intermediates!F706-(1-EXP(-alpha*$B$1))/alpha*(1-EXP(-alpha*$B$1))/alpha*Intermediates!J706+L706)/$B$1)-1</f>
        <v>6.7117723823146624E-2</v>
      </c>
      <c r="N706" s="46">
        <f>EXP(-((1-EXP(-alpha*$B$1))/alpha*Intermediates!G706-(1-EXP(-alpha*$B$1))/alpha*(1-EXP(-alpha*$B$1))/alpha*Intermediates!J706+L706)/$B$1)-1</f>
        <v>1.0337764557433182E-3</v>
      </c>
      <c r="O706" s="60">
        <f>VLOOKUP((A706+1)&amp;"_"&amp;B706,scenarios!A:Q,8,0)/100</f>
        <v>0</v>
      </c>
      <c r="P706" s="55">
        <f>VLOOKUP((A706+TT_Scen/2+1)&amp;"_"&amp;B706,scenarios!A:Q,8,0)/100</f>
        <v>0</v>
      </c>
      <c r="Q706" s="37">
        <f t="shared" si="43"/>
        <v>6.8151500278889943E-2</v>
      </c>
    </row>
    <row r="707" spans="1:17" x14ac:dyDescent="0.25">
      <c r="A707" s="21">
        <f t="shared" si="40"/>
        <v>4</v>
      </c>
      <c r="B707" s="22">
        <v>698</v>
      </c>
      <c r="D707" s="66">
        <f>YC!F700</f>
        <v>0.43671125350000001</v>
      </c>
      <c r="E707" s="34">
        <f t="shared" si="41"/>
        <v>7.4162328000000333E-3</v>
      </c>
      <c r="F707" s="66">
        <f>E707+$B$2*$B$2/delta*Intermediates!J707-$B$2/delta*Intermediates!F707</f>
        <v>7.2793374351186921E-2</v>
      </c>
      <c r="G707" s="46">
        <f>E707+$B$2*$B$2/delta*Intermediates!J707-$B$2/delta*Intermediates!G707</f>
        <v>-7.0497700595998193E-3</v>
      </c>
      <c r="H707" s="60">
        <f>VLOOKUP((A707+1)&amp;"_"&amp;B707,scenarios!A:F,4,0)/100</f>
        <v>7.2792999999999997E-2</v>
      </c>
      <c r="I707" s="55">
        <f>VLOOKUP((A707+TT_Scen/2+1)&amp;"_"&amp;B707,scenarios!A:F,4,0)/100</f>
        <v>-7.0498000000000002E-3</v>
      </c>
      <c r="J707" s="37">
        <f t="shared" si="42"/>
        <v>4.0429158710501151E-7</v>
      </c>
      <c r="K707" s="8"/>
      <c r="L707" s="72">
        <f>LN(VLOOKUP((B707+12*$B$1)/12,YC!A:E,5,0)/VLOOKUP(B707/12,YC!A:E,5,0))</f>
        <v>-1.4832465755499865E-2</v>
      </c>
      <c r="M707" s="66">
        <f>EXP(-((1-EXP(-alpha*$B$1))/alpha*Intermediates!F707-(1-EXP(-alpha*$B$1))/alpha*(1-EXP(-alpha*$B$1))/alpha*Intermediates!J707+L707)/$B$1)-1</f>
        <v>7.4059549545836934E-2</v>
      </c>
      <c r="N707" s="46">
        <f>EXP(-((1-EXP(-alpha*$B$1))/alpha*Intermediates!G707-(1-EXP(-alpha*$B$1))/alpha*(1-EXP(-alpha*$B$1))/alpha*Intermediates!J707+L707)/$B$1)-1</f>
        <v>-5.4007894159845415E-3</v>
      </c>
      <c r="O707" s="60">
        <f>VLOOKUP((A707+1)&amp;"_"&amp;B707,scenarios!A:Q,8,0)/100</f>
        <v>0</v>
      </c>
      <c r="P707" s="55">
        <f>VLOOKUP((A707+TT_Scen/2+1)&amp;"_"&amp;B707,scenarios!A:Q,8,0)/100</f>
        <v>0</v>
      </c>
      <c r="Q707" s="37">
        <f t="shared" si="43"/>
        <v>7.9460338961821475E-2</v>
      </c>
    </row>
    <row r="708" spans="1:17" x14ac:dyDescent="0.25">
      <c r="A708" s="21">
        <f t="shared" si="40"/>
        <v>4</v>
      </c>
      <c r="B708" s="22">
        <v>699</v>
      </c>
      <c r="D708" s="66">
        <f>YC!F701</f>
        <v>0.43732927290000001</v>
      </c>
      <c r="E708" s="34">
        <f t="shared" si="41"/>
        <v>7.4162328000000333E-3</v>
      </c>
      <c r="F708" s="66">
        <f>E708+$B$2*$B$2/delta*Intermediates!J708-$B$2/delta*Intermediates!F708</f>
        <v>6.3827255304688135E-2</v>
      </c>
      <c r="G708" s="46">
        <f>E708+$B$2*$B$2/delta*Intermediates!J708-$B$2/delta*Intermediates!G708</f>
        <v>1.952944545113763E-3</v>
      </c>
      <c r="H708" s="60">
        <f>VLOOKUP((A708+1)&amp;"_"&amp;B708,scenarios!A:F,4,0)/100</f>
        <v>6.3826999999999995E-2</v>
      </c>
      <c r="I708" s="55">
        <f>VLOOKUP((A708+TT_Scen/2+1)&amp;"_"&amp;B708,scenarios!A:F,4,0)/100</f>
        <v>1.9528999999999998E-3</v>
      </c>
      <c r="J708" s="37">
        <f t="shared" si="42"/>
        <v>2.9984980190358827E-7</v>
      </c>
      <c r="K708" s="8"/>
      <c r="L708" s="72">
        <f>LN(VLOOKUP((B708+12*$B$1)/12,YC!A:E,5,0)/VLOOKUP(B708/12,YC!A:E,5,0))</f>
        <v>-1.483246566454509E-2</v>
      </c>
      <c r="M708" s="66">
        <f>EXP(-((1-EXP(-alpha*$B$1))/alpha*Intermediates!F708-(1-EXP(-alpha*$B$1))/alpha*(1-EXP(-alpha*$B$1))/alpha*Intermediates!J708+L708)/$B$1)-1</f>
        <v>6.4829073235103341E-2</v>
      </c>
      <c r="N708" s="46">
        <f>EXP(-((1-EXP(-alpha*$B$1))/alpha*Intermediates!G708-(1-EXP(-alpha*$B$1))/alpha*(1-EXP(-alpha*$B$1))/alpha*Intermediates!J708+L708)/$B$1)-1</f>
        <v>3.2563819552366979E-3</v>
      </c>
      <c r="O708" s="60">
        <f>VLOOKUP((A708+1)&amp;"_"&amp;B708,scenarios!A:Q,8,0)/100</f>
        <v>0</v>
      </c>
      <c r="P708" s="55">
        <f>VLOOKUP((A708+TT_Scen/2+1)&amp;"_"&amp;B708,scenarios!A:Q,8,0)/100</f>
        <v>0</v>
      </c>
      <c r="Q708" s="37">
        <f t="shared" si="43"/>
        <v>6.8085455190340038E-2</v>
      </c>
    </row>
    <row r="709" spans="1:17" x14ac:dyDescent="0.25">
      <c r="A709" s="21">
        <f t="shared" si="40"/>
        <v>4</v>
      </c>
      <c r="B709" s="22">
        <v>700</v>
      </c>
      <c r="D709" s="66">
        <f>YC!F702</f>
        <v>0.43794729230000001</v>
      </c>
      <c r="E709" s="34">
        <f t="shared" si="41"/>
        <v>7.4162340000001326E-3</v>
      </c>
      <c r="F709" s="66">
        <f>E709+$B$2*$B$2/delta*Intermediates!J709-$B$2/delta*Intermediates!F709</f>
        <v>6.4998652727656148E-2</v>
      </c>
      <c r="G709" s="46">
        <f>E709+$B$2*$B$2/delta*Intermediates!J709-$B$2/delta*Intermediates!G709</f>
        <v>8.1803638059332971E-4</v>
      </c>
      <c r="H709" s="60">
        <f>VLOOKUP((A709+1)&amp;"_"&amp;B709,scenarios!A:F,4,0)/100</f>
        <v>6.4999000000000001E-2</v>
      </c>
      <c r="I709" s="55">
        <f>VLOOKUP((A709+TT_Scen/2+1)&amp;"_"&amp;B709,scenarios!A:F,4,0)/100</f>
        <v>8.1804000000000002E-4</v>
      </c>
      <c r="J709" s="37">
        <f t="shared" si="42"/>
        <v>3.508917505238825E-7</v>
      </c>
      <c r="K709" s="8"/>
      <c r="L709" s="72">
        <f>LN(VLOOKUP((B709+12*$B$1)/12,YC!A:E,5,0)/VLOOKUP(B709/12,YC!A:E,5,0))</f>
        <v>-1.4832465837427066E-2</v>
      </c>
      <c r="M709" s="66">
        <f>EXP(-((1-EXP(-alpha*$B$1))/alpha*Intermediates!F709-(1-EXP(-alpha*$B$1))/alpha*(1-EXP(-alpha*$B$1))/alpha*Intermediates!J709+L709)/$B$1)-1</f>
        <v>6.6030571260934812E-2</v>
      </c>
      <c r="N709" s="46">
        <f>EXP(-((1-EXP(-alpha*$B$1))/alpha*Intermediates!G709-(1-EXP(-alpha*$B$1))/alpha*(1-EXP(-alpha*$B$1))/alpha*Intermediates!J709+L709)/$B$1)-1</f>
        <v>2.1609739598569266E-3</v>
      </c>
      <c r="O709" s="60">
        <f>VLOOKUP((A709+1)&amp;"_"&amp;B709,scenarios!A:Q,8,0)/100</f>
        <v>0</v>
      </c>
      <c r="P709" s="55">
        <f>VLOOKUP((A709+TT_Scen/2+1)&amp;"_"&amp;B709,scenarios!A:Q,8,0)/100</f>
        <v>0</v>
      </c>
      <c r="Q709" s="37">
        <f t="shared" si="43"/>
        <v>6.8191545220791738E-2</v>
      </c>
    </row>
    <row r="710" spans="1:17" x14ac:dyDescent="0.25">
      <c r="A710" s="21">
        <f t="shared" si="40"/>
        <v>4</v>
      </c>
      <c r="B710" s="22">
        <v>701</v>
      </c>
      <c r="D710" s="66">
        <f>YC!F703</f>
        <v>0.43856531180000002</v>
      </c>
      <c r="E710" s="34">
        <f t="shared" si="41"/>
        <v>7.4162328000000333E-3</v>
      </c>
      <c r="F710" s="66">
        <f>E710+$B$2*$B$2/delta*Intermediates!J710-$B$2/delta*Intermediates!F710</f>
        <v>6.4011708195713737E-2</v>
      </c>
      <c r="G710" s="46">
        <f>E710+$B$2*$B$2/delta*Intermediates!J710-$B$2/delta*Intermediates!G710</f>
        <v>1.8413569460193329E-3</v>
      </c>
      <c r="H710" s="60">
        <f>VLOOKUP((A710+1)&amp;"_"&amp;B710,scenarios!A:F,4,0)/100</f>
        <v>6.4011999999999999E-2</v>
      </c>
      <c r="I710" s="55">
        <f>VLOOKUP((A710+TT_Scen/2+1)&amp;"_"&amp;B710,scenarios!A:F,4,0)/100</f>
        <v>1.8414E-3</v>
      </c>
      <c r="J710" s="37">
        <f t="shared" si="42"/>
        <v>3.3485826692915277E-7</v>
      </c>
      <c r="K710" s="8"/>
      <c r="L710" s="72">
        <f>LN(VLOOKUP((B710+12*$B$1)/12,YC!A:E,5,0)/VLOOKUP(B710/12,YC!A:E,5,0))</f>
        <v>-1.4832465652125919E-2</v>
      </c>
      <c r="M710" s="66">
        <f>EXP(-((1-EXP(-alpha*$B$1))/alpha*Intermediates!F710-(1-EXP(-alpha*$B$1))/alpha*(1-EXP(-alpha*$B$1))/alpha*Intermediates!J710+L710)/$B$1)-1</f>
        <v>6.501831203354369E-2</v>
      </c>
      <c r="N710" s="46">
        <f>EXP(-((1-EXP(-alpha*$B$1))/alpha*Intermediates!G710-(1-EXP(-alpha*$B$1))/alpha*(1-EXP(-alpha*$B$1))/alpha*Intermediates!J710+L710)/$B$1)-1</f>
        <v>3.1487572501149863E-3</v>
      </c>
      <c r="O710" s="60">
        <f>VLOOKUP((A710+1)&amp;"_"&amp;B710,scenarios!A:Q,8,0)/100</f>
        <v>0</v>
      </c>
      <c r="P710" s="55">
        <f>VLOOKUP((A710+TT_Scen/2+1)&amp;"_"&amp;B710,scenarios!A:Q,8,0)/100</f>
        <v>0</v>
      </c>
      <c r="Q710" s="37">
        <f t="shared" si="43"/>
        <v>6.8167069283658677E-2</v>
      </c>
    </row>
    <row r="711" spans="1:17" x14ac:dyDescent="0.25">
      <c r="A711" s="21">
        <f t="shared" si="40"/>
        <v>4</v>
      </c>
      <c r="B711" s="22">
        <v>702</v>
      </c>
      <c r="D711" s="66">
        <f>YC!F704</f>
        <v>0.43918333120000003</v>
      </c>
      <c r="E711" s="34">
        <f t="shared" si="41"/>
        <v>7.4162327999993671E-3</v>
      </c>
      <c r="F711" s="66">
        <f>E711+$B$2*$B$2/delta*Intermediates!J711-$B$2/delta*Intermediates!F711</f>
        <v>6.5416852058515093E-2</v>
      </c>
      <c r="G711" s="46">
        <f>E711+$B$2*$B$2/delta*Intermediates!J711-$B$2/delta*Intermediates!G711</f>
        <v>4.7248336620369334E-4</v>
      </c>
      <c r="H711" s="60">
        <f>VLOOKUP((A711+1)&amp;"_"&amp;B711,scenarios!A:F,4,0)/100</f>
        <v>6.5417000000000003E-2</v>
      </c>
      <c r="I711" s="55">
        <f>VLOOKUP((A711+TT_Scen/2+1)&amp;"_"&amp;B711,scenarios!A:F,4,0)/100</f>
        <v>4.7248E-4</v>
      </c>
      <c r="J711" s="37">
        <f t="shared" si="42"/>
        <v>1.5130768860315827E-7</v>
      </c>
      <c r="K711" s="8"/>
      <c r="L711" s="72">
        <f>LN(VLOOKUP((B711+12*$B$1)/12,YC!A:E,5,0)/VLOOKUP(B711/12,YC!A:E,5,0))</f>
        <v>-1.4832465737826253E-2</v>
      </c>
      <c r="M711" s="66">
        <f>EXP(-((1-EXP(-alpha*$B$1))/alpha*Intermediates!F711-(1-EXP(-alpha*$B$1))/alpha*(1-EXP(-alpha*$B$1))/alpha*Intermediates!J711+L711)/$B$1)-1</f>
        <v>6.6459966938058113E-2</v>
      </c>
      <c r="N711" s="46">
        <f>EXP(-((1-EXP(-alpha*$B$1))/alpha*Intermediates!G711-(1-EXP(-alpha*$B$1))/alpha*(1-EXP(-alpha*$B$1))/alpha*Intermediates!J711+L711)/$B$1)-1</f>
        <v>1.8278034655323516E-3</v>
      </c>
      <c r="O711" s="60">
        <f>VLOOKUP((A711+1)&amp;"_"&amp;B711,scenarios!A:Q,8,0)/100</f>
        <v>0</v>
      </c>
      <c r="P711" s="55">
        <f>VLOOKUP((A711+TT_Scen/2+1)&amp;"_"&amp;B711,scenarios!A:Q,8,0)/100</f>
        <v>0</v>
      </c>
      <c r="Q711" s="37">
        <f t="shared" si="43"/>
        <v>6.8287770403590464E-2</v>
      </c>
    </row>
    <row r="712" spans="1:17" x14ac:dyDescent="0.25">
      <c r="A712" s="21">
        <f t="shared" si="40"/>
        <v>4</v>
      </c>
      <c r="B712" s="22">
        <v>703</v>
      </c>
      <c r="D712" s="66">
        <f>YC!F705</f>
        <v>0.43980135059999997</v>
      </c>
      <c r="E712" s="34">
        <f t="shared" si="41"/>
        <v>7.4162328000000333E-3</v>
      </c>
      <c r="F712" s="66">
        <f>E712+$B$2*$B$2/delta*Intermediates!J712-$B$2/delta*Intermediates!F712</f>
        <v>6.8812547132200641E-2</v>
      </c>
      <c r="G712" s="46">
        <f>E712+$B$2*$B$2/delta*Intermediates!J712-$B$2/delta*Intermediates!G712</f>
        <v>-2.8870493008629344E-3</v>
      </c>
      <c r="H712" s="60">
        <f>VLOOKUP((A712+1)&amp;"_"&amp;B712,scenarios!A:F,4,0)/100</f>
        <v>6.8812999999999999E-2</v>
      </c>
      <c r="I712" s="55">
        <f>VLOOKUP((A712+TT_Scen/2+1)&amp;"_"&amp;B712,scenarios!A:F,4,0)/100</f>
        <v>-2.8870000000000002E-3</v>
      </c>
      <c r="J712" s="37">
        <f t="shared" si="42"/>
        <v>5.0216866229234672E-7</v>
      </c>
      <c r="K712" s="8"/>
      <c r="L712" s="72">
        <f>LN(VLOOKUP((B712+12*$B$1)/12,YC!A:E,5,0)/VLOOKUP(B712/12,YC!A:E,5,0))</f>
        <v>-1.4832465784551248E-2</v>
      </c>
      <c r="M712" s="66">
        <f>EXP(-((1-EXP(-alpha*$B$1))/alpha*Intermediates!F712-(1-EXP(-alpha*$B$1))/alpha*(1-EXP(-alpha*$B$1))/alpha*Intermediates!J712+L712)/$B$1)-1</f>
        <v>6.9951852274007464E-2</v>
      </c>
      <c r="N712" s="46">
        <f>EXP(-((1-EXP(-alpha*$B$1))/alpha*Intermediates!G712-(1-EXP(-alpha*$B$1))/alpha*(1-EXP(-alpha*$B$1))/alpha*Intermediates!J712+L712)/$B$1)-1</f>
        <v>-1.4068546824599348E-3</v>
      </c>
      <c r="O712" s="60">
        <f>VLOOKUP((A712+1)&amp;"_"&amp;B712,scenarios!A:Q,8,0)/100</f>
        <v>0</v>
      </c>
      <c r="P712" s="55">
        <f>VLOOKUP((A712+TT_Scen/2+1)&amp;"_"&amp;B712,scenarios!A:Q,8,0)/100</f>
        <v>0</v>
      </c>
      <c r="Q712" s="37">
        <f t="shared" si="43"/>
        <v>7.1358706956467399E-2</v>
      </c>
    </row>
    <row r="713" spans="1:17" x14ac:dyDescent="0.25">
      <c r="A713" s="21">
        <f t="shared" ref="A713:A728" si="44">iteration</f>
        <v>4</v>
      </c>
      <c r="B713" s="22">
        <v>704</v>
      </c>
      <c r="D713" s="66">
        <f>YC!F706</f>
        <v>0.44041936999999998</v>
      </c>
      <c r="E713" s="34">
        <f t="shared" ref="E713:E727" si="45">(D714-D713)/delta</f>
        <v>7.4162328000000333E-3</v>
      </c>
      <c r="F713" s="66">
        <f>E713+$B$2*$B$2/delta*Intermediates!J713-$B$2/delta*Intermediates!F713</f>
        <v>6.7076016888491116E-2</v>
      </c>
      <c r="G713" s="46">
        <f>E713+$B$2*$B$2/delta*Intermediates!J713-$B$2/delta*Intermediates!G713</f>
        <v>-1.1144642531203596E-3</v>
      </c>
      <c r="H713" s="60">
        <f>VLOOKUP((A713+1)&amp;"_"&amp;B713,scenarios!A:F,4,0)/100</f>
        <v>6.7075999999999997E-2</v>
      </c>
      <c r="I713" s="55">
        <f>VLOOKUP((A713+TT_Scen/2+1)&amp;"_"&amp;B713,scenarios!A:F,4,0)/100</f>
        <v>-1.1145E-3</v>
      </c>
      <c r="J713" s="37">
        <f t="shared" si="42"/>
        <v>5.2635370759862576E-8</v>
      </c>
      <c r="K713" s="8"/>
      <c r="L713" s="72">
        <f>LN(VLOOKUP((B713+12*$B$1)/12,YC!A:E,5,0)/VLOOKUP(B713/12,YC!A:E,5,0))</f>
        <v>-1.4832465796870583E-2</v>
      </c>
      <c r="M713" s="66">
        <f>EXP(-((1-EXP(-alpha*$B$1))/alpha*Intermediates!F713-(1-EXP(-alpha*$B$1))/alpha*(1-EXP(-alpha*$B$1))/alpha*Intermediates!J713+L713)/$B$1)-1</f>
        <v>6.8164814525020212E-2</v>
      </c>
      <c r="N713" s="46">
        <f>EXP(-((1-EXP(-alpha*$B$1))/alpha*Intermediates!G713-(1-EXP(-alpha*$B$1))/alpha*(1-EXP(-alpha*$B$1))/alpha*Intermediates!J713+L713)/$B$1)-1</f>
        <v>2.9864299443471687E-4</v>
      </c>
      <c r="O713" s="60">
        <f>VLOOKUP((A713+1)&amp;"_"&amp;B713,scenarios!A:Q,8,0)/100</f>
        <v>0</v>
      </c>
      <c r="P713" s="55">
        <f>VLOOKUP((A713+TT_Scen/2+1)&amp;"_"&amp;B713,scenarios!A:Q,8,0)/100</f>
        <v>0</v>
      </c>
      <c r="Q713" s="37">
        <f t="shared" si="43"/>
        <v>6.8463457519454929E-2</v>
      </c>
    </row>
    <row r="714" spans="1:17" x14ac:dyDescent="0.25">
      <c r="A714" s="21">
        <f t="shared" si="44"/>
        <v>4</v>
      </c>
      <c r="B714" s="22">
        <v>705</v>
      </c>
      <c r="D714" s="66">
        <f>YC!F707</f>
        <v>0.44103738939999998</v>
      </c>
      <c r="E714" s="34">
        <f t="shared" si="45"/>
        <v>7.4162328000000333E-3</v>
      </c>
      <c r="F714" s="66">
        <f>E714+$B$2*$B$2/delta*Intermediates!J714-$B$2/delta*Intermediates!F714</f>
        <v>6.9063559078095152E-2</v>
      </c>
      <c r="G714" s="46">
        <f>E714+$B$2*$B$2/delta*Intermediates!J714-$B$2/delta*Intermediates!G714</f>
        <v>-3.0660589678358904E-3</v>
      </c>
      <c r="H714" s="60">
        <f>VLOOKUP((A714+1)&amp;"_"&amp;B714,scenarios!A:F,4,0)/100</f>
        <v>6.9064E-2</v>
      </c>
      <c r="I714" s="55">
        <f>VLOOKUP((A714+TT_Scen/2+1)&amp;"_"&amp;B714,scenarios!A:F,4,0)/100</f>
        <v>-3.0661E-3</v>
      </c>
      <c r="J714" s="37">
        <f t="shared" ref="J714:J727" si="46">ABS(H714-F714)+ABS(I714-G714)</f>
        <v>4.8195406895804385E-7</v>
      </c>
      <c r="K714" s="8"/>
      <c r="L714" s="72">
        <f>LN(VLOOKUP((B714+12*$B$1)/12,YC!A:E,5,0)/VLOOKUP(B714/12,YC!A:E,5,0))</f>
        <v>-1.4832465777043294E-2</v>
      </c>
      <c r="M714" s="66">
        <f>EXP(-((1-EXP(-alpha*$B$1))/alpha*Intermediates!F714-(1-EXP(-alpha*$B$1))/alpha*(1-EXP(-alpha*$B$1))/alpha*Intermediates!J714+L714)/$B$1)-1</f>
        <v>7.0210566946281805E-2</v>
      </c>
      <c r="N714" s="46">
        <f>EXP(-((1-EXP(-alpha*$B$1))/alpha*Intermediates!G714-(1-EXP(-alpha*$B$1))/alpha*(1-EXP(-alpha*$B$1))/alpha*Intermediates!J714+L714)/$B$1)-1</f>
        <v>-1.5787861464480191E-3</v>
      </c>
      <c r="O714" s="60">
        <f>VLOOKUP((A714+1)&amp;"_"&amp;B714,scenarios!A:Q,8,0)/100</f>
        <v>0</v>
      </c>
      <c r="P714" s="55">
        <f>VLOOKUP((A714+TT_Scen/2+1)&amp;"_"&amp;B714,scenarios!A:Q,8,0)/100</f>
        <v>0</v>
      </c>
      <c r="Q714" s="37">
        <f t="shared" ref="Q714:Q728" si="47">ABS(O714-M714)+ABS(P714-N714)</f>
        <v>7.1789353092729824E-2</v>
      </c>
    </row>
    <row r="715" spans="1:17" x14ac:dyDescent="0.25">
      <c r="A715" s="21">
        <f t="shared" si="44"/>
        <v>4</v>
      </c>
      <c r="B715" s="22">
        <v>706</v>
      </c>
      <c r="D715" s="66">
        <f>YC!F708</f>
        <v>0.44165540879999998</v>
      </c>
      <c r="E715" s="34">
        <f t="shared" si="45"/>
        <v>7.4162328000000333E-3</v>
      </c>
      <c r="F715" s="66">
        <f>E715+$B$2*$B$2/delta*Intermediates!J715-$B$2/delta*Intermediates!F715</f>
        <v>7.2346554678075659E-2</v>
      </c>
      <c r="G715" s="46">
        <f>E715+$B$2*$B$2/delta*Intermediates!J715-$B$2/delta*Intermediates!G715</f>
        <v>-6.3132141489800333E-3</v>
      </c>
      <c r="H715" s="60">
        <f>VLOOKUP((A715+1)&amp;"_"&amp;B715,scenarios!A:F,4,0)/100</f>
        <v>7.2346999999999995E-2</v>
      </c>
      <c r="I715" s="55">
        <f>VLOOKUP((A715+TT_Scen/2+1)&amp;"_"&amp;B715,scenarios!A:F,4,0)/100</f>
        <v>-6.3131999999999997E-3</v>
      </c>
      <c r="J715" s="37">
        <f t="shared" si="46"/>
        <v>4.5947090436971455E-7</v>
      </c>
      <c r="K715" s="8"/>
      <c r="L715" s="72">
        <f>LN(VLOOKUP((B715+12*$B$1)/12,YC!A:E,5,0)/VLOOKUP(B715/12,YC!A:E,5,0))</f>
        <v>-1.4832465729657872E-2</v>
      </c>
      <c r="M715" s="66">
        <f>EXP(-((1-EXP(-alpha*$B$1))/alpha*Intermediates!F715-(1-EXP(-alpha*$B$1))/alpha*(1-EXP(-alpha*$B$1))/alpha*Intermediates!J715+L715)/$B$1)-1</f>
        <v>7.3598250340664029E-2</v>
      </c>
      <c r="N715" s="46">
        <f>EXP(-((1-EXP(-alpha*$B$1))/alpha*Intermediates!G715-(1-EXP(-alpha*$B$1))/alpha*(1-EXP(-alpha*$B$1))/alpha*Intermediates!J715+L715)/$B$1)-1</f>
        <v>-4.6947803435080093E-3</v>
      </c>
      <c r="O715" s="60">
        <f>VLOOKUP((A715+1)&amp;"_"&amp;B715,scenarios!A:Q,8,0)/100</f>
        <v>0</v>
      </c>
      <c r="P715" s="55">
        <f>VLOOKUP((A715+TT_Scen/2+1)&amp;"_"&amp;B715,scenarios!A:Q,8,0)/100</f>
        <v>0</v>
      </c>
      <c r="Q715" s="37">
        <f t="shared" si="47"/>
        <v>7.8293030684172038E-2</v>
      </c>
    </row>
    <row r="716" spans="1:17" x14ac:dyDescent="0.25">
      <c r="A716" s="21">
        <f t="shared" si="44"/>
        <v>4</v>
      </c>
      <c r="B716" s="22">
        <v>707</v>
      </c>
      <c r="D716" s="66">
        <f>YC!F709</f>
        <v>0.44227342819999999</v>
      </c>
      <c r="E716" s="34">
        <f t="shared" si="45"/>
        <v>7.4162328000000333E-3</v>
      </c>
      <c r="F716" s="66">
        <f>E716+$B$2*$B$2/delta*Intermediates!J716-$B$2/delta*Intermediates!F716</f>
        <v>6.7791117357284256E-2</v>
      </c>
      <c r="G716" s="46">
        <f>E716+$B$2*$B$2/delta*Intermediates!J716-$B$2/delta*Intermediates!G716</f>
        <v>-1.7220431926621461E-3</v>
      </c>
      <c r="H716" s="60">
        <f>VLOOKUP((A716+1)&amp;"_"&amp;B716,scenarios!A:F,4,0)/100</f>
        <v>6.779099999999999E-2</v>
      </c>
      <c r="I716" s="55">
        <f>VLOOKUP((A716+TT_Scen/2+1)&amp;"_"&amp;B716,scenarios!A:F,4,0)/100</f>
        <v>-1.722E-3</v>
      </c>
      <c r="J716" s="37">
        <f t="shared" si="46"/>
        <v>1.6054994641167761E-7</v>
      </c>
      <c r="K716" s="8"/>
      <c r="L716" s="72">
        <f>LN(VLOOKUP((B716+12*$B$1)/12,YC!A:E,5,0)/VLOOKUP(B716/12,YC!A:E,5,0))</f>
        <v>-1.4832465656988682E-2</v>
      </c>
      <c r="M716" s="66">
        <f>EXP(-((1-EXP(-alpha*$B$1))/alpha*Intermediates!F716-(1-EXP(-alpha*$B$1))/alpha*(1-EXP(-alpha*$B$1))/alpha*Intermediates!J716+L716)/$B$1)-1</f>
        <v>6.8900595900848627E-2</v>
      </c>
      <c r="N716" s="46">
        <f>EXP(-((1-EXP(-alpha*$B$1))/alpha*Intermediates!G716-(1-EXP(-alpha*$B$1))/alpha*(1-EXP(-alpha*$B$1))/alpha*Intermediates!J716+L716)/$B$1)-1</f>
        <v>-2.8604532002252103E-4</v>
      </c>
      <c r="O716" s="60">
        <f>VLOOKUP((A716+1)&amp;"_"&amp;B716,scenarios!A:Q,8,0)/100</f>
        <v>0</v>
      </c>
      <c r="P716" s="55">
        <f>VLOOKUP((A716+TT_Scen/2+1)&amp;"_"&amp;B716,scenarios!A:Q,8,0)/100</f>
        <v>0</v>
      </c>
      <c r="Q716" s="37">
        <f t="shared" si="47"/>
        <v>6.9186641220871148E-2</v>
      </c>
    </row>
    <row r="717" spans="1:17" x14ac:dyDescent="0.25">
      <c r="A717" s="21">
        <f t="shared" si="44"/>
        <v>4</v>
      </c>
      <c r="B717" s="22">
        <v>708</v>
      </c>
      <c r="D717" s="66">
        <f>YC!F710</f>
        <v>0.44289144759999999</v>
      </c>
      <c r="E717" s="34">
        <f t="shared" si="45"/>
        <v>7.4162328000000333E-3</v>
      </c>
      <c r="F717" s="66">
        <f>E717+$B$2*$B$2/delta*Intermediates!J717-$B$2/delta*Intermediates!F717</f>
        <v>6.8516182317607685E-2</v>
      </c>
      <c r="G717" s="46">
        <f>E717+$B$2*$B$2/delta*Intermediates!J717-$B$2/delta*Intermediates!G717</f>
        <v>-2.4114810283794108E-3</v>
      </c>
      <c r="H717" s="60">
        <f>VLOOKUP((A717+1)&amp;"_"&amp;B717,scenarios!A:F,4,0)/100</f>
        <v>6.8516000000000007E-2</v>
      </c>
      <c r="I717" s="55">
        <f>VLOOKUP((A717+TT_Scen/2+1)&amp;"_"&amp;B717,scenarios!A:F,4,0)/100</f>
        <v>-2.4115E-3</v>
      </c>
      <c r="J717" s="37">
        <f t="shared" si="46"/>
        <v>2.0128922826679121E-7</v>
      </c>
      <c r="K717" s="8"/>
      <c r="L717" s="72">
        <f>LN(VLOOKUP((B717+12*$B$1)/12,YC!A:E,5,0)/VLOOKUP(B717/12,YC!A:E,5,0))</f>
        <v>-1.483246571936297E-2</v>
      </c>
      <c r="M717" s="66">
        <f>EXP(-((1-EXP(-alpha*$B$1))/alpha*Intermediates!F717-(1-EXP(-alpha*$B$1))/alpha*(1-EXP(-alpha*$B$1))/alpha*Intermediates!J717+L717)/$B$1)-1</f>
        <v>6.9647000790004521E-2</v>
      </c>
      <c r="N717" s="46">
        <f>EXP(-((1-EXP(-alpha*$B$1))/alpha*Intermediates!G717-(1-EXP(-alpha*$B$1))/alpha*(1-EXP(-alpha*$B$1))/alpha*Intermediates!J717+L717)/$B$1)-1</f>
        <v>-9.4925567444181791E-4</v>
      </c>
      <c r="O717" s="60">
        <f>VLOOKUP((A717+1)&amp;"_"&amp;B717,scenarios!A:Q,8,0)/100</f>
        <v>0</v>
      </c>
      <c r="P717" s="55">
        <f>VLOOKUP((A717+TT_Scen/2+1)&amp;"_"&amp;B717,scenarios!A:Q,8,0)/100</f>
        <v>0</v>
      </c>
      <c r="Q717" s="37">
        <f t="shared" si="47"/>
        <v>7.0596256464446339E-2</v>
      </c>
    </row>
    <row r="718" spans="1:17" x14ac:dyDescent="0.25">
      <c r="A718" s="21">
        <f t="shared" si="44"/>
        <v>4</v>
      </c>
      <c r="B718" s="22">
        <v>709</v>
      </c>
      <c r="D718" s="66">
        <f>YC!F711</f>
        <v>0.44350946699999999</v>
      </c>
      <c r="E718" s="34">
        <f t="shared" si="45"/>
        <v>7.4162328000000333E-3</v>
      </c>
      <c r="F718" s="66">
        <f>E718+$B$2*$B$2/delta*Intermediates!J718-$B$2/delta*Intermediates!F718</f>
        <v>7.3501528239043518E-2</v>
      </c>
      <c r="G718" s="46">
        <f>E718+$B$2*$B$2/delta*Intermediates!J718-$B$2/delta*Intermediates!G718</f>
        <v>-7.3613060640950441E-3</v>
      </c>
      <c r="H718" s="60">
        <f>VLOOKUP((A718+1)&amp;"_"&amp;B718,scenarios!A:F,4,0)/100</f>
        <v>7.3501999999999998E-2</v>
      </c>
      <c r="I718" s="55">
        <f>VLOOKUP((A718+TT_Scen/2+1)&amp;"_"&amp;B718,scenarios!A:F,4,0)/100</f>
        <v>-7.3612999999999994E-3</v>
      </c>
      <c r="J718" s="37">
        <f t="shared" si="46"/>
        <v>4.7782505152495908E-7</v>
      </c>
      <c r="K718" s="8"/>
      <c r="L718" s="72">
        <f>LN(VLOOKUP((B718+12*$B$1)/12,YC!A:E,5,0)/VLOOKUP(B718/12,YC!A:E,5,0))</f>
        <v>-1.4832465765871392E-2</v>
      </c>
      <c r="M718" s="66">
        <f>EXP(-((1-EXP(-alpha*$B$1))/alpha*Intermediates!F718-(1-EXP(-alpha*$B$1))/alpha*(1-EXP(-alpha*$B$1))/alpha*Intermediates!J718+L718)/$B$1)-1</f>
        <v>7.4792788893144557E-2</v>
      </c>
      <c r="N718" s="46">
        <f>EXP(-((1-EXP(-alpha*$B$1))/alpha*Intermediates!G718-(1-EXP(-alpha*$B$1))/alpha*(1-EXP(-alpha*$B$1))/alpha*Intermediates!J718+L718)/$B$1)-1</f>
        <v>-5.6982845565306528E-3</v>
      </c>
      <c r="O718" s="60">
        <f>VLOOKUP((A718+1)&amp;"_"&amp;B718,scenarios!A:Q,8,0)/100</f>
        <v>0</v>
      </c>
      <c r="P718" s="55">
        <f>VLOOKUP((A718+TT_Scen/2+1)&amp;"_"&amp;B718,scenarios!A:Q,8,0)/100</f>
        <v>0</v>
      </c>
      <c r="Q718" s="37">
        <f t="shared" si="47"/>
        <v>8.049107344967521E-2</v>
      </c>
    </row>
    <row r="719" spans="1:17" x14ac:dyDescent="0.25">
      <c r="A719" s="21">
        <f t="shared" si="44"/>
        <v>4</v>
      </c>
      <c r="B719" s="22">
        <v>710</v>
      </c>
      <c r="D719" s="66">
        <f>YC!F712</f>
        <v>0.44412748639999999</v>
      </c>
      <c r="E719" s="34">
        <f t="shared" si="45"/>
        <v>7.4162328000000333E-3</v>
      </c>
      <c r="F719" s="66">
        <f>E719+$B$2*$B$2/delta*Intermediates!J719-$B$2/delta*Intermediates!F719</f>
        <v>7.5552826581006788E-2</v>
      </c>
      <c r="G719" s="46">
        <f>E719+$B$2*$B$2/delta*Intermediates!J719-$B$2/delta*Intermediates!G719</f>
        <v>-9.3771894875473976E-3</v>
      </c>
      <c r="H719" s="60">
        <f>VLOOKUP((A719+1)&amp;"_"&amp;B719,scenarios!A:F,4,0)/100</f>
        <v>7.5552999999999995E-2</v>
      </c>
      <c r="I719" s="55">
        <f>VLOOKUP((A719+TT_Scen/2+1)&amp;"_"&amp;B719,scenarios!A:F,4,0)/100</f>
        <v>-9.3772000000000005E-3</v>
      </c>
      <c r="J719" s="37">
        <f t="shared" si="46"/>
        <v>1.8393144581019261E-7</v>
      </c>
      <c r="K719" s="8"/>
      <c r="L719" s="72">
        <f>LN(VLOOKUP((B719+12*$B$1)/12,YC!A:E,5,0)/VLOOKUP(B719/12,YC!A:E,5,0))</f>
        <v>-1.4832465640571691E-2</v>
      </c>
      <c r="M719" s="66">
        <f>EXP(-((1-EXP(-alpha*$B$1))/alpha*Intermediates!F719-(1-EXP(-alpha*$B$1))/alpha*(1-EXP(-alpha*$B$1))/alpha*Intermediates!J719+L719)/$B$1)-1</f>
        <v>7.6917326306901845E-2</v>
      </c>
      <c r="N719" s="46">
        <f>EXP(-((1-EXP(-alpha*$B$1))/alpha*Intermediates!G719-(1-EXP(-alpha*$B$1))/alpha*(1-EXP(-alpha*$B$1))/alpha*Intermediates!J719+L719)/$B$1)-1</f>
        <v>-7.625877861847874E-3</v>
      </c>
      <c r="O719" s="60">
        <f>VLOOKUP((A719+1)&amp;"_"&amp;B719,scenarios!A:Q,8,0)/100</f>
        <v>0</v>
      </c>
      <c r="P719" s="55">
        <f>VLOOKUP((A719+TT_Scen/2+1)&amp;"_"&amp;B719,scenarios!A:Q,8,0)/100</f>
        <v>0</v>
      </c>
      <c r="Q719" s="37">
        <f t="shared" si="47"/>
        <v>8.4543204168749719E-2</v>
      </c>
    </row>
    <row r="720" spans="1:17" x14ac:dyDescent="0.25">
      <c r="A720" s="21">
        <f t="shared" si="44"/>
        <v>4</v>
      </c>
      <c r="B720" s="22">
        <v>711</v>
      </c>
      <c r="D720" s="66">
        <f>YC!F713</f>
        <v>0.4447455058</v>
      </c>
      <c r="E720" s="34">
        <f t="shared" si="45"/>
        <v>7.4162328000000333E-3</v>
      </c>
      <c r="F720" s="66">
        <f>E720+$B$2*$B$2/delta*Intermediates!J720-$B$2/delta*Intermediates!F720</f>
        <v>7.5287806222662582E-2</v>
      </c>
      <c r="G720" s="46">
        <f>E720+$B$2*$B$2/delta*Intermediates!J720-$B$2/delta*Intermediates!G720</f>
        <v>-9.0768599065851087E-3</v>
      </c>
      <c r="H720" s="60">
        <f>VLOOKUP((A720+1)&amp;"_"&amp;B720,scenarios!A:F,4,0)/100</f>
        <v>7.5288000000000008E-2</v>
      </c>
      <c r="I720" s="55">
        <f>VLOOKUP((A720+TT_Scen/2+1)&amp;"_"&amp;B720,scenarios!A:F,4,0)/100</f>
        <v>-9.0769000000000006E-3</v>
      </c>
      <c r="J720" s="37">
        <f t="shared" si="46"/>
        <v>2.338707523179967E-7</v>
      </c>
      <c r="K720" s="8"/>
      <c r="L720" s="72">
        <f>LN(VLOOKUP((B720+12*$B$1)/12,YC!A:E,5,0)/VLOOKUP(B720/12,YC!A:E,5,0))</f>
        <v>-1.4832465662157486E-2</v>
      </c>
      <c r="M720" s="66">
        <f>EXP(-((1-EXP(-alpha*$B$1))/alpha*Intermediates!F720-(1-EXP(-alpha*$B$1))/alpha*(1-EXP(-alpha*$B$1))/alpha*Intermediates!J720+L720)/$B$1)-1</f>
        <v>7.6642686219286382E-2</v>
      </c>
      <c r="N720" s="46">
        <f>EXP(-((1-EXP(-alpha*$B$1))/alpha*Intermediates!G720-(1-EXP(-alpha*$B$1))/alpha*(1-EXP(-alpha*$B$1))/alpha*Intermediates!J720+L720)/$B$1)-1</f>
        <v>-7.3388652535868459E-3</v>
      </c>
      <c r="O720" s="60">
        <f>VLOOKUP((A720+1)&amp;"_"&amp;B720,scenarios!A:Q,8,0)/100</f>
        <v>0</v>
      </c>
      <c r="P720" s="55">
        <f>VLOOKUP((A720+TT_Scen/2+1)&amp;"_"&amp;B720,scenarios!A:Q,8,0)/100</f>
        <v>0</v>
      </c>
      <c r="Q720" s="37">
        <f t="shared" si="47"/>
        <v>8.3981551472873228E-2</v>
      </c>
    </row>
    <row r="721" spans="1:17" x14ac:dyDescent="0.25">
      <c r="A721" s="21">
        <f t="shared" si="44"/>
        <v>4</v>
      </c>
      <c r="B721" s="22">
        <v>712</v>
      </c>
      <c r="D721" s="66">
        <f>YC!F714</f>
        <v>0.4453635252</v>
      </c>
      <c r="E721" s="34">
        <f t="shared" si="45"/>
        <v>7.4162328000000333E-3</v>
      </c>
      <c r="F721" s="66">
        <f>E721+$B$2*$B$2/delta*Intermediates!J721-$B$2/delta*Intermediates!F721</f>
        <v>7.5579464773464222E-2</v>
      </c>
      <c r="G721" s="46">
        <f>E721+$B$2*$B$2/delta*Intermediates!J721-$B$2/delta*Intermediates!G721</f>
        <v>-9.3333146597074819E-3</v>
      </c>
      <c r="H721" s="60">
        <f>VLOOKUP((A721+1)&amp;"_"&amp;B721,scenarios!A:F,4,0)/100</f>
        <v>7.5579000000000007E-2</v>
      </c>
      <c r="I721" s="55">
        <f>VLOOKUP((A721+TT_Scen/2+1)&amp;"_"&amp;B721,scenarios!A:F,4,0)/100</f>
        <v>-9.3332999999999992E-3</v>
      </c>
      <c r="J721" s="37">
        <f t="shared" si="46"/>
        <v>4.7943317169757416E-7</v>
      </c>
      <c r="K721" s="8"/>
      <c r="L721" s="72">
        <f>LN(VLOOKUP((B721+12*$B$1)/12,YC!A:E,5,0)/VLOOKUP(B721/12,YC!A:E,5,0))</f>
        <v>-1.4832465674795708E-2</v>
      </c>
      <c r="M721" s="66">
        <f>EXP(-((1-EXP(-alpha*$B$1))/alpha*Intermediates!F721-(1-EXP(-alpha*$B$1))/alpha*(1-EXP(-alpha*$B$1))/alpha*Intermediates!J721+L721)/$B$1)-1</f>
        <v>7.6945080896674956E-2</v>
      </c>
      <c r="N721" s="46">
        <f>EXP(-((1-EXP(-alpha*$B$1))/alpha*Intermediates!G721-(1-EXP(-alpha*$B$1))/alpha*(1-EXP(-alpha*$B$1))/alpha*Intermediates!J721+L721)/$B$1)-1</f>
        <v>-7.5838352972507073E-3</v>
      </c>
      <c r="O721" s="60">
        <f>VLOOKUP((A721+1)&amp;"_"&amp;B721,scenarios!A:Q,8,0)/100</f>
        <v>0</v>
      </c>
      <c r="P721" s="55">
        <f>VLOOKUP((A721+TT_Scen/2+1)&amp;"_"&amp;B721,scenarios!A:Q,8,0)/100</f>
        <v>0</v>
      </c>
      <c r="Q721" s="37">
        <f t="shared" si="47"/>
        <v>8.4528916193925663E-2</v>
      </c>
    </row>
    <row r="722" spans="1:17" x14ac:dyDescent="0.25">
      <c r="A722" s="21">
        <f t="shared" si="44"/>
        <v>4</v>
      </c>
      <c r="B722" s="22">
        <v>713</v>
      </c>
      <c r="D722" s="66">
        <f>YC!F715</f>
        <v>0.4459815446</v>
      </c>
      <c r="E722" s="34">
        <f t="shared" si="45"/>
        <v>7.4162328000000333E-3</v>
      </c>
      <c r="F722" s="66">
        <f>E722+$B$2*$B$2/delta*Intermediates!J722-$B$2/delta*Intermediates!F722</f>
        <v>7.6343196500724381E-2</v>
      </c>
      <c r="G722" s="46">
        <f>E722+$B$2*$B$2/delta*Intermediates!J722-$B$2/delta*Intermediates!G722</f>
        <v>-1.0061947743638179E-2</v>
      </c>
      <c r="H722" s="60">
        <f>VLOOKUP((A722+1)&amp;"_"&amp;B722,scenarios!A:F,4,0)/100</f>
        <v>7.6342999999999994E-2</v>
      </c>
      <c r="I722" s="55">
        <f>VLOOKUP((A722+TT_Scen/2+1)&amp;"_"&amp;B722,scenarios!A:F,4,0)/100</f>
        <v>-1.0062E-2</v>
      </c>
      <c r="J722" s="37">
        <f t="shared" si="46"/>
        <v>2.4875708620752945E-7</v>
      </c>
      <c r="K722" s="8"/>
      <c r="L722" s="72">
        <f>LN(VLOOKUP((B722+12*$B$1)/12,YC!A:E,5,0)/VLOOKUP(B722/12,YC!A:E,5,0))</f>
        <v>-1.48324656854717E-2</v>
      </c>
      <c r="M722" s="66">
        <f>EXP(-((1-EXP(-alpha*$B$1))/alpha*Intermediates!F722-(1-EXP(-alpha*$B$1))/alpha*(1-EXP(-alpha*$B$1))/alpha*Intermediates!J722+L722)/$B$1)-1</f>
        <v>7.7737216155797428E-2</v>
      </c>
      <c r="N722" s="46">
        <f>EXP(-((1-EXP(-alpha*$B$1))/alpha*Intermediates!G722-(1-EXP(-alpha*$B$1))/alpha*(1-EXP(-alpha*$B$1))/alpha*Intermediates!J722+L722)/$B$1)-1</f>
        <v>-8.279626008724783E-3</v>
      </c>
      <c r="O722" s="60">
        <f>VLOOKUP((A722+1)&amp;"_"&amp;B722,scenarios!A:Q,8,0)/100</f>
        <v>0</v>
      </c>
      <c r="P722" s="55">
        <f>VLOOKUP((A722+TT_Scen/2+1)&amp;"_"&amp;B722,scenarios!A:Q,8,0)/100</f>
        <v>0</v>
      </c>
      <c r="Q722" s="37">
        <f t="shared" si="47"/>
        <v>8.6016842164522211E-2</v>
      </c>
    </row>
    <row r="723" spans="1:17" x14ac:dyDescent="0.25">
      <c r="A723" s="21">
        <f t="shared" si="44"/>
        <v>4</v>
      </c>
      <c r="B723" s="22">
        <v>714</v>
      </c>
      <c r="D723" s="66">
        <f>YC!F716</f>
        <v>0.446599564</v>
      </c>
      <c r="E723" s="34">
        <f t="shared" si="45"/>
        <v>7.4162328000000333E-3</v>
      </c>
      <c r="F723" s="66">
        <f>E723+$B$2*$B$2/delta*Intermediates!J723-$B$2/delta*Intermediates!F723</f>
        <v>7.8535787571532303E-2</v>
      </c>
      <c r="G723" s="46">
        <f>E723+$B$2*$B$2/delta*Intermediates!J723-$B$2/delta*Intermediates!G723</f>
        <v>-1.2219545055244717E-2</v>
      </c>
      <c r="H723" s="60">
        <f>VLOOKUP((A723+1)&amp;"_"&amp;B723,scenarios!A:F,4,0)/100</f>
        <v>7.8535999999999995E-2</v>
      </c>
      <c r="I723" s="55">
        <f>VLOOKUP((A723+TT_Scen/2+1)&amp;"_"&amp;B723,scenarios!A:F,4,0)/100</f>
        <v>-1.222E-2</v>
      </c>
      <c r="J723" s="37">
        <f t="shared" si="46"/>
        <v>6.6737322297442947E-7</v>
      </c>
      <c r="K723" s="8"/>
      <c r="L723" s="72">
        <f>LN(VLOOKUP((B723+12*$B$1)/12,YC!A:E,5,0)/VLOOKUP(B723/12,YC!A:E,5,0))</f>
        <v>-1.4832465696517848E-2</v>
      </c>
      <c r="M723" s="66">
        <f>EXP(-((1-EXP(-alpha*$B$1))/alpha*Intermediates!F723-(1-EXP(-alpha*$B$1))/alpha*(1-EXP(-alpha*$B$1))/alpha*Intermediates!J723+L723)/$B$1)-1</f>
        <v>8.0014460429768119E-2</v>
      </c>
      <c r="N723" s="46">
        <f>EXP(-((1-EXP(-alpha*$B$1))/alpha*Intermediates!G723-(1-EXP(-alpha*$B$1))/alpha*(1-EXP(-alpha*$B$1))/alpha*Intermediates!J723+L723)/$B$1)-1</f>
        <v>-1.0337236278131323E-2</v>
      </c>
      <c r="O723" s="60">
        <f>VLOOKUP((A723+1)&amp;"_"&amp;B723,scenarios!A:Q,8,0)/100</f>
        <v>0</v>
      </c>
      <c r="P723" s="55">
        <f>VLOOKUP((A723+TT_Scen/2+1)&amp;"_"&amp;B723,scenarios!A:Q,8,0)/100</f>
        <v>0</v>
      </c>
      <c r="Q723" s="37">
        <f t="shared" si="47"/>
        <v>9.0351696707899443E-2</v>
      </c>
    </row>
    <row r="724" spans="1:17" x14ac:dyDescent="0.25">
      <c r="A724" s="21">
        <f t="shared" si="44"/>
        <v>4</v>
      </c>
      <c r="B724" s="22">
        <v>715</v>
      </c>
      <c r="D724" s="66">
        <f>YC!F717</f>
        <v>0.44721758340000001</v>
      </c>
      <c r="E724" s="34">
        <f t="shared" si="45"/>
        <v>7.4162328000000333E-3</v>
      </c>
      <c r="F724" s="66">
        <f>E724+$B$2*$B$2/delta*Intermediates!J724-$B$2/delta*Intermediates!F724</f>
        <v>7.5234809380310921E-2</v>
      </c>
      <c r="G724" s="46">
        <f>E724+$B$2*$B$2/delta*Intermediates!J724-$B$2/delta*Intermediates!G724</f>
        <v>-8.8836777190979058E-3</v>
      </c>
      <c r="H724" s="60">
        <f>VLOOKUP((A724+1)&amp;"_"&amp;B724,scenarios!A:F,4,0)/100</f>
        <v>7.5234999999999996E-2</v>
      </c>
      <c r="I724" s="55">
        <f>VLOOKUP((A724+TT_Scen/2+1)&amp;"_"&amp;B724,scenarios!A:F,4,0)/100</f>
        <v>-8.8836999999999996E-3</v>
      </c>
      <c r="J724" s="37">
        <f t="shared" si="46"/>
        <v>2.1290059116878257E-7</v>
      </c>
      <c r="K724" s="8"/>
      <c r="L724" s="72">
        <f>LN(VLOOKUP((B724+12*$B$1)/12,YC!A:E,5,0)/VLOOKUP(B724/12,YC!A:E,5,0))</f>
        <v>-1.4832465707934606E-2</v>
      </c>
      <c r="M724" s="66">
        <f>EXP(-((1-EXP(-alpha*$B$1))/alpha*Intermediates!F724-(1-EXP(-alpha*$B$1))/alpha*(1-EXP(-alpha*$B$1))/alpha*Intermediates!J724+L724)/$B$1)-1</f>
        <v>7.6588033662727373E-2</v>
      </c>
      <c r="N724" s="46">
        <f>EXP(-((1-EXP(-alpha*$B$1))/alpha*Intermediates!G724-(1-EXP(-alpha*$B$1))/alpha*(1-EXP(-alpha*$B$1))/alpha*Intermediates!J724+L724)/$B$1)-1</f>
        <v>-7.1539941702480903E-3</v>
      </c>
      <c r="O724" s="60">
        <f>VLOOKUP((A724+1)&amp;"_"&amp;B724,scenarios!A:Q,8,0)/100</f>
        <v>0</v>
      </c>
      <c r="P724" s="55">
        <f>VLOOKUP((A724+TT_Scen/2+1)&amp;"_"&amp;B724,scenarios!A:Q,8,0)/100</f>
        <v>0</v>
      </c>
      <c r="Q724" s="37">
        <f t="shared" si="47"/>
        <v>8.3742027832975463E-2</v>
      </c>
    </row>
    <row r="725" spans="1:17" x14ac:dyDescent="0.25">
      <c r="A725" s="21">
        <f t="shared" si="44"/>
        <v>4</v>
      </c>
      <c r="B725" s="22">
        <v>716</v>
      </c>
      <c r="D725" s="66">
        <f>YC!F718</f>
        <v>0.44783560280000001</v>
      </c>
      <c r="E725" s="34">
        <f t="shared" si="45"/>
        <v>7.4162328000000333E-3</v>
      </c>
      <c r="F725" s="66">
        <f>E725+$B$2*$B$2/delta*Intermediates!J725-$B$2/delta*Intermediates!F725</f>
        <v>7.4441525208487014E-2</v>
      </c>
      <c r="G725" s="46">
        <f>E725+$B$2*$B$2/delta*Intermediates!J725-$B$2/delta*Intermediates!G725</f>
        <v>-8.0556087471443296E-3</v>
      </c>
      <c r="H725" s="60">
        <f>VLOOKUP((A725+1)&amp;"_"&amp;B725,scenarios!A:F,4,0)/100</f>
        <v>7.4442000000000008E-2</v>
      </c>
      <c r="I725" s="55">
        <f>VLOOKUP((A725+TT_Scen/2+1)&amp;"_"&amp;B725,scenarios!A:F,4,0)/100</f>
        <v>-8.0556000000000013E-3</v>
      </c>
      <c r="J725" s="37">
        <f t="shared" si="46"/>
        <v>4.8353865732264634E-7</v>
      </c>
      <c r="K725" s="8"/>
      <c r="L725" s="72">
        <f>LN(VLOOKUP((B725+12*$B$1)/12,YC!A:E,5,0)/VLOOKUP(B725/12,YC!A:E,5,0))</f>
        <v>-1.4832465729076661E-2</v>
      </c>
      <c r="M725" s="66">
        <f>EXP(-((1-EXP(-alpha*$B$1))/alpha*Intermediates!F725-(1-EXP(-alpha*$B$1))/alpha*(1-EXP(-alpha*$B$1))/alpha*Intermediates!J725+L725)/$B$1)-1</f>
        <v>7.5766274293023184E-2</v>
      </c>
      <c r="N725" s="46">
        <f>EXP(-((1-EXP(-alpha*$B$1))/alpha*Intermediates!G725-(1-EXP(-alpha*$B$1))/alpha*(1-EXP(-alpha*$B$1))/alpha*Intermediates!J725+L725)/$B$1)-1</f>
        <v>-6.3621801231250608E-3</v>
      </c>
      <c r="O725" s="60">
        <f>VLOOKUP((A725+1)&amp;"_"&amp;B725,scenarios!A:Q,8,0)/100</f>
        <v>0</v>
      </c>
      <c r="P725" s="55">
        <f>VLOOKUP((A725+TT_Scen/2+1)&amp;"_"&amp;B725,scenarios!A:Q,8,0)/100</f>
        <v>0</v>
      </c>
      <c r="Q725" s="37">
        <f t="shared" si="47"/>
        <v>8.2128454416148244E-2</v>
      </c>
    </row>
    <row r="726" spans="1:17" x14ac:dyDescent="0.25">
      <c r="A726" s="21">
        <f t="shared" si="44"/>
        <v>4</v>
      </c>
      <c r="B726" s="22">
        <v>717</v>
      </c>
      <c r="D726" s="66">
        <f>YC!F719</f>
        <v>0.44845362220000001</v>
      </c>
      <c r="E726" s="34">
        <f t="shared" si="45"/>
        <v>7.4162328000000333E-3</v>
      </c>
      <c r="F726" s="66">
        <f>E726+$B$2*$B$2/delta*Intermediates!J726-$B$2/delta*Intermediates!F726</f>
        <v>7.3130256403645344E-2</v>
      </c>
      <c r="G726" s="46">
        <f>E726+$B$2*$B$2/delta*Intermediates!J726-$B$2/delta*Intermediates!G726</f>
        <v>-6.7096592178626582E-3</v>
      </c>
      <c r="H726" s="60">
        <f>VLOOKUP((A726+1)&amp;"_"&amp;B726,scenarios!A:F,4,0)/100</f>
        <v>7.3130000000000001E-2</v>
      </c>
      <c r="I726" s="55">
        <f>VLOOKUP((A726+TT_Scen/2+1)&amp;"_"&amp;B726,scenarios!A:F,4,0)/100</f>
        <v>-6.7096999999999999E-3</v>
      </c>
      <c r="J726" s="37">
        <f t="shared" si="46"/>
        <v>2.971857826850402E-7</v>
      </c>
      <c r="K726" s="8"/>
      <c r="L726" s="72">
        <f>LN(VLOOKUP((B726+12*$B$1)/12,YC!A:E,5,0)/VLOOKUP(B726/12,YC!A:E,5,0))</f>
        <v>-1.483246575996182E-2</v>
      </c>
      <c r="M726" s="66">
        <f>EXP(-((1-EXP(-alpha*$B$1))/alpha*Intermediates!F726-(1-EXP(-alpha*$B$1))/alpha*(1-EXP(-alpha*$B$1))/alpha*Intermediates!J726+L726)/$B$1)-1</f>
        <v>7.4409267895043429E-2</v>
      </c>
      <c r="N726" s="46">
        <f>EXP(-((1-EXP(-alpha*$B$1))/alpha*Intermediates!G726-(1-EXP(-alpha*$B$1))/alpha*(1-EXP(-alpha*$B$1))/alpha*Intermediates!J726+L726)/$B$1)-1</f>
        <v>-5.0738512772624533E-3</v>
      </c>
      <c r="O726" s="60">
        <f>VLOOKUP((A726+1)&amp;"_"&amp;B726,scenarios!A:Q,8,0)/100</f>
        <v>0</v>
      </c>
      <c r="P726" s="55">
        <f>VLOOKUP((A726+TT_Scen/2+1)&amp;"_"&amp;B726,scenarios!A:Q,8,0)/100</f>
        <v>0</v>
      </c>
      <c r="Q726" s="37">
        <f t="shared" si="47"/>
        <v>7.9483119172305883E-2</v>
      </c>
    </row>
    <row r="727" spans="1:17" x14ac:dyDescent="0.25">
      <c r="A727" s="21">
        <f t="shared" si="44"/>
        <v>4</v>
      </c>
      <c r="B727" s="22">
        <v>718</v>
      </c>
      <c r="D727" s="66">
        <f>YC!F720</f>
        <v>0.44907164160000002</v>
      </c>
      <c r="E727" s="34">
        <f t="shared" si="45"/>
        <v>7.4162328000000333E-3</v>
      </c>
      <c r="F727" s="66">
        <f>E727+$B$2*$B$2/delta*Intermediates!J727-$B$2/delta*Intermediates!F727</f>
        <v>7.7080169723221376E-2</v>
      </c>
      <c r="G727" s="46">
        <f>E727+$B$2*$B$2/delta*Intermediates!J727-$B$2/delta*Intermediates!G727</f>
        <v>-1.0624995619958697E-2</v>
      </c>
      <c r="H727" s="60">
        <f>VLOOKUP((A727+1)&amp;"_"&amp;B727,scenarios!A:F,4,0)/100</f>
        <v>7.7079999999999996E-2</v>
      </c>
      <c r="I727" s="55">
        <f>VLOOKUP((A727+TT_Scen/2+1)&amp;"_"&amp;B727,scenarios!A:F,4,0)/100</f>
        <v>-1.0625000000000001E-2</v>
      </c>
      <c r="J727" s="37">
        <f t="shared" si="46"/>
        <v>1.7410326268348097E-7</v>
      </c>
      <c r="K727" s="8"/>
      <c r="L727" s="72">
        <f>LN(VLOOKUP((B727+12*$B$1)/12,YC!A:E,5,0)/VLOOKUP(B727/12,YC!A:E,5,0))</f>
        <v>-1.4832465646263787E-2</v>
      </c>
      <c r="M727" s="66">
        <f>EXP(-((1-EXP(-alpha*$B$1))/alpha*Intermediates!F727-(1-EXP(-alpha*$B$1))/alpha*(1-EXP(-alpha*$B$1))/alpha*Intermediates!J727+L727)/$B$1)-1</f>
        <v>7.8502420556325392E-2</v>
      </c>
      <c r="N727" s="46">
        <f>EXP(-((1-EXP(-alpha*$B$1))/alpha*Intermediates!G727-(1-EXP(-alpha*$B$1))/alpha*(1-EXP(-alpha*$B$1))/alpha*Intermediates!J727+L727)/$B$1)-1</f>
        <v>-8.8167002711942999E-3</v>
      </c>
      <c r="O727" s="60">
        <f>VLOOKUP((A727+1)&amp;"_"&amp;B727,scenarios!A:Q,8,0)/100</f>
        <v>0</v>
      </c>
      <c r="P727" s="55">
        <f>VLOOKUP((A727+TT_Scen/2+1)&amp;"_"&amp;B727,scenarios!A:Q,8,0)/100</f>
        <v>0</v>
      </c>
      <c r="Q727" s="37">
        <f t="shared" si="47"/>
        <v>8.7319120827519692E-2</v>
      </c>
    </row>
    <row r="728" spans="1:17" x14ac:dyDescent="0.25">
      <c r="A728" s="23">
        <f t="shared" si="44"/>
        <v>4</v>
      </c>
      <c r="B728" s="22">
        <v>719</v>
      </c>
      <c r="D728" s="66">
        <f>YC!F721</f>
        <v>0.44968966100000002</v>
      </c>
      <c r="E728" s="34">
        <f>(D729-D728)/delta</f>
        <v>7.4162328000000333E-3</v>
      </c>
      <c r="F728" s="66">
        <f>E728+$B$2*$B$2/delta*Intermediates!J728-$B$2/delta*Intermediates!F728</f>
        <v>7.9611713561415484E-2</v>
      </c>
      <c r="G728" s="46">
        <f>E728+$B$2*$B$2/delta*Intermediates!J728-$B$2/delta*Intermediates!G728</f>
        <v>-1.3122066079281763E-2</v>
      </c>
      <c r="H728" s="60">
        <f>VLOOKUP((A728+1)&amp;"_"&amp;B728,scenarios!A:F,4,0)/100</f>
        <v>7.9612000000000002E-2</v>
      </c>
      <c r="I728" s="55">
        <f>VLOOKUP((A728+TT_Scen/2+1)&amp;"_"&amp;B728,scenarios!A:F,4,0)/100</f>
        <v>-1.3122E-2</v>
      </c>
      <c r="J728" s="37">
        <f>ABS(H728-F728)+ABS(I728-G728)</f>
        <v>3.5251786628144599E-7</v>
      </c>
      <c r="K728" s="8"/>
      <c r="L728" s="72">
        <f>LN(VLOOKUP((B728+12*$B$1)/12,YC!A:E,5,0)/VLOOKUP(B728/12,YC!A:E,5,0))</f>
        <v>-1.4832465708308144E-2</v>
      </c>
      <c r="M728" s="66">
        <f>EXP(-((1-EXP(-alpha*$B$1))/alpha*Intermediates!F728-(1-EXP(-alpha*$B$1))/alpha*(1-EXP(-alpha*$B$1))/alpha*Intermediates!J728+L728)/$B$1)-1</f>
        <v>8.1133987638266181E-2</v>
      </c>
      <c r="N728" s="46">
        <f>EXP(-((1-EXP(-alpha*$B$1))/alpha*Intermediates!G728-(1-EXP(-alpha*$B$1))/alpha*(1-EXP(-alpha*$B$1))/alpha*Intermediates!J728+L728)/$B$1)-1</f>
        <v>-1.1196385403039022E-2</v>
      </c>
      <c r="O728" s="60">
        <f>VLOOKUP((A728+1)&amp;"_"&amp;B728,scenarios!A:Q,8,0)/100</f>
        <v>0</v>
      </c>
      <c r="P728" s="55">
        <f>VLOOKUP((A728+TT_Scen/2+1)&amp;"_"&amp;B728,scenarios!A:Q,8,0)/100</f>
        <v>0</v>
      </c>
      <c r="Q728" s="37">
        <f t="shared" si="47"/>
        <v>9.2330373041305203E-2</v>
      </c>
    </row>
    <row r="729" spans="1:17" ht="15.75" thickBot="1" x14ac:dyDescent="0.3">
      <c r="A729" s="6"/>
      <c r="B729" s="22">
        <v>720</v>
      </c>
      <c r="D729" s="66">
        <f>YC!F722</f>
        <v>0.45030768040000002</v>
      </c>
      <c r="E729" s="34"/>
      <c r="F729" s="66"/>
      <c r="G729" s="46"/>
      <c r="H729" s="60"/>
      <c r="I729" s="55"/>
      <c r="J729" s="37"/>
      <c r="L729" s="73">
        <f>LN(VLOOKUP((B729+12*$B$1)/12,YC!A:E,5,0)/VLOOKUP(B729/12,YC!A:E,5,0))</f>
        <v>-1.4832465791885562E-2</v>
      </c>
      <c r="M729" s="66"/>
      <c r="N729" s="46"/>
      <c r="O729" s="60"/>
      <c r="P729" s="55"/>
      <c r="Q729" s="37"/>
    </row>
    <row r="730" spans="1:17" x14ac:dyDescent="0.25">
      <c r="A730" s="6"/>
      <c r="B730" s="22">
        <v>721</v>
      </c>
    </row>
    <row r="731" spans="1:17" x14ac:dyDescent="0.25">
      <c r="A731" s="6"/>
      <c r="B731" s="22">
        <v>722</v>
      </c>
    </row>
    <row r="732" spans="1:17" x14ac:dyDescent="0.25">
      <c r="A732" s="6"/>
      <c r="B732" s="22">
        <v>723</v>
      </c>
    </row>
    <row r="733" spans="1:17" x14ac:dyDescent="0.25">
      <c r="A733" s="6"/>
      <c r="B733" s="22">
        <v>724</v>
      </c>
    </row>
    <row r="734" spans="1:17" x14ac:dyDescent="0.25">
      <c r="A734" s="6"/>
      <c r="B734" s="22">
        <v>725</v>
      </c>
    </row>
    <row r="735" spans="1:17" x14ac:dyDescent="0.25">
      <c r="A735" s="6"/>
      <c r="B735" s="22">
        <v>726</v>
      </c>
    </row>
    <row r="736" spans="1:17" x14ac:dyDescent="0.25">
      <c r="A736" s="6"/>
      <c r="B736" s="22">
        <v>727</v>
      </c>
    </row>
    <row r="737" spans="1:2" x14ac:dyDescent="0.25">
      <c r="A737" s="6"/>
      <c r="B737" s="22">
        <v>728</v>
      </c>
    </row>
    <row r="738" spans="1:2" x14ac:dyDescent="0.25">
      <c r="A738" s="6"/>
      <c r="B738" s="22">
        <v>729</v>
      </c>
    </row>
    <row r="739" spans="1:2" x14ac:dyDescent="0.25">
      <c r="A739" s="6"/>
      <c r="B739" s="22">
        <v>730</v>
      </c>
    </row>
    <row r="740" spans="1:2" x14ac:dyDescent="0.25">
      <c r="A740" s="6"/>
      <c r="B740" s="22">
        <v>731</v>
      </c>
    </row>
    <row r="741" spans="1:2" x14ac:dyDescent="0.25">
      <c r="A741" s="6"/>
      <c r="B741" s="22">
        <v>732</v>
      </c>
    </row>
    <row r="742" spans="1:2" x14ac:dyDescent="0.25">
      <c r="A742" s="6"/>
      <c r="B742" s="22">
        <v>733</v>
      </c>
    </row>
    <row r="743" spans="1:2" x14ac:dyDescent="0.25">
      <c r="A743" s="6"/>
      <c r="B743" s="22">
        <v>734</v>
      </c>
    </row>
    <row r="744" spans="1:2" x14ac:dyDescent="0.25">
      <c r="A744" s="6"/>
      <c r="B744" s="22">
        <v>735</v>
      </c>
    </row>
    <row r="745" spans="1:2" x14ac:dyDescent="0.25">
      <c r="A745" s="6"/>
      <c r="B745" s="22">
        <v>736</v>
      </c>
    </row>
    <row r="746" spans="1:2" x14ac:dyDescent="0.25">
      <c r="A746" s="6"/>
      <c r="B746" s="22">
        <v>737</v>
      </c>
    </row>
    <row r="747" spans="1:2" x14ac:dyDescent="0.25">
      <c r="A747" s="6"/>
      <c r="B747" s="22">
        <v>738</v>
      </c>
    </row>
    <row r="748" spans="1:2" x14ac:dyDescent="0.25">
      <c r="A748" s="6"/>
      <c r="B748" s="22">
        <v>739</v>
      </c>
    </row>
    <row r="749" spans="1:2" x14ac:dyDescent="0.25">
      <c r="A749" s="6"/>
      <c r="B749" s="22">
        <v>740</v>
      </c>
    </row>
    <row r="750" spans="1:2" x14ac:dyDescent="0.25">
      <c r="A750" s="6"/>
      <c r="B750" s="22">
        <v>741</v>
      </c>
    </row>
    <row r="751" spans="1:2" x14ac:dyDescent="0.25">
      <c r="A751" s="6"/>
      <c r="B751" s="22">
        <v>742</v>
      </c>
    </row>
    <row r="752" spans="1:2" x14ac:dyDescent="0.25">
      <c r="A752" s="6"/>
      <c r="B752" s="22">
        <v>743</v>
      </c>
    </row>
    <row r="753" spans="1:2" x14ac:dyDescent="0.25">
      <c r="A753" s="6"/>
      <c r="B753" s="22">
        <v>744</v>
      </c>
    </row>
    <row r="754" spans="1:2" x14ac:dyDescent="0.25">
      <c r="A754" s="6"/>
      <c r="B754" s="22">
        <v>745</v>
      </c>
    </row>
    <row r="755" spans="1:2" x14ac:dyDescent="0.25">
      <c r="A755" s="6"/>
      <c r="B755" s="22">
        <v>746</v>
      </c>
    </row>
    <row r="756" spans="1:2" x14ac:dyDescent="0.25">
      <c r="A756" s="6"/>
      <c r="B756" s="22">
        <v>747</v>
      </c>
    </row>
    <row r="757" spans="1:2" x14ac:dyDescent="0.25">
      <c r="A757" s="6"/>
      <c r="B757" s="22">
        <v>748</v>
      </c>
    </row>
    <row r="758" spans="1:2" x14ac:dyDescent="0.25">
      <c r="A758" s="6"/>
      <c r="B758" s="22">
        <v>749</v>
      </c>
    </row>
    <row r="759" spans="1:2" x14ac:dyDescent="0.25">
      <c r="A759" s="6"/>
      <c r="B759" s="22">
        <v>750</v>
      </c>
    </row>
    <row r="760" spans="1:2" x14ac:dyDescent="0.25">
      <c r="A760" s="6"/>
      <c r="B760" s="22">
        <v>751</v>
      </c>
    </row>
    <row r="761" spans="1:2" x14ac:dyDescent="0.25">
      <c r="A761" s="6"/>
      <c r="B761" s="22">
        <v>752</v>
      </c>
    </row>
    <row r="762" spans="1:2" x14ac:dyDescent="0.25">
      <c r="A762" s="6"/>
      <c r="B762" s="22">
        <v>753</v>
      </c>
    </row>
    <row r="763" spans="1:2" x14ac:dyDescent="0.25">
      <c r="A763" s="6"/>
      <c r="B763" s="22">
        <v>754</v>
      </c>
    </row>
    <row r="764" spans="1:2" x14ac:dyDescent="0.25">
      <c r="A764" s="6"/>
      <c r="B764" s="22">
        <v>755</v>
      </c>
    </row>
    <row r="765" spans="1:2" x14ac:dyDescent="0.25">
      <c r="A765" s="6"/>
      <c r="B765" s="22">
        <v>756</v>
      </c>
    </row>
    <row r="766" spans="1:2" x14ac:dyDescent="0.25">
      <c r="A766" s="6"/>
      <c r="B766" s="22">
        <v>757</v>
      </c>
    </row>
    <row r="767" spans="1:2" x14ac:dyDescent="0.25">
      <c r="A767" s="6"/>
      <c r="B767" s="22">
        <v>758</v>
      </c>
    </row>
    <row r="768" spans="1:2" x14ac:dyDescent="0.25">
      <c r="A768" s="6"/>
      <c r="B768" s="22">
        <v>759</v>
      </c>
    </row>
    <row r="769" spans="1:2" x14ac:dyDescent="0.25">
      <c r="A769" s="6"/>
      <c r="B769" s="22">
        <v>760</v>
      </c>
    </row>
    <row r="770" spans="1:2" x14ac:dyDescent="0.25">
      <c r="A770" s="6"/>
      <c r="B770" s="22">
        <v>761</v>
      </c>
    </row>
    <row r="771" spans="1:2" x14ac:dyDescent="0.25">
      <c r="A771" s="6"/>
      <c r="B771" s="22">
        <v>762</v>
      </c>
    </row>
    <row r="772" spans="1:2" x14ac:dyDescent="0.25">
      <c r="A772" s="6"/>
      <c r="B772" s="22">
        <v>763</v>
      </c>
    </row>
    <row r="773" spans="1:2" x14ac:dyDescent="0.25">
      <c r="A773" s="6"/>
      <c r="B773" s="22">
        <v>764</v>
      </c>
    </row>
    <row r="774" spans="1:2" x14ac:dyDescent="0.25">
      <c r="A774" s="6"/>
      <c r="B774" s="22">
        <v>765</v>
      </c>
    </row>
    <row r="775" spans="1:2" x14ac:dyDescent="0.25">
      <c r="A775" s="6"/>
      <c r="B775" s="22">
        <v>766</v>
      </c>
    </row>
    <row r="776" spans="1:2" x14ac:dyDescent="0.25">
      <c r="A776" s="6"/>
      <c r="B776" s="22">
        <v>767</v>
      </c>
    </row>
    <row r="777" spans="1:2" x14ac:dyDescent="0.25">
      <c r="A777" s="6"/>
      <c r="B777" s="22">
        <v>768</v>
      </c>
    </row>
    <row r="778" spans="1:2" x14ac:dyDescent="0.25">
      <c r="A778" s="6"/>
      <c r="B778" s="22">
        <v>769</v>
      </c>
    </row>
    <row r="779" spans="1:2" x14ac:dyDescent="0.25">
      <c r="A779" s="6"/>
      <c r="B779" s="22">
        <v>770</v>
      </c>
    </row>
    <row r="780" spans="1:2" x14ac:dyDescent="0.25">
      <c r="A780" s="6"/>
      <c r="B780" s="22">
        <v>771</v>
      </c>
    </row>
    <row r="781" spans="1:2" x14ac:dyDescent="0.25">
      <c r="A781" s="6"/>
      <c r="B781" s="22">
        <v>772</v>
      </c>
    </row>
    <row r="782" spans="1:2" x14ac:dyDescent="0.25">
      <c r="A782" s="6"/>
      <c r="B782" s="22">
        <v>773</v>
      </c>
    </row>
    <row r="783" spans="1:2" x14ac:dyDescent="0.25">
      <c r="A783" s="6"/>
      <c r="B783" s="22">
        <v>774</v>
      </c>
    </row>
    <row r="784" spans="1:2" x14ac:dyDescent="0.25">
      <c r="A784" s="6"/>
      <c r="B784" s="22">
        <v>775</v>
      </c>
    </row>
    <row r="785" spans="1:2" x14ac:dyDescent="0.25">
      <c r="A785" s="6"/>
      <c r="B785" s="22">
        <v>776</v>
      </c>
    </row>
    <row r="786" spans="1:2" x14ac:dyDescent="0.25">
      <c r="A786" s="6"/>
      <c r="B786" s="22">
        <v>777</v>
      </c>
    </row>
    <row r="787" spans="1:2" x14ac:dyDescent="0.25">
      <c r="A787" s="6"/>
      <c r="B787" s="22">
        <v>778</v>
      </c>
    </row>
    <row r="788" spans="1:2" x14ac:dyDescent="0.25">
      <c r="A788" s="6"/>
      <c r="B788" s="22">
        <v>779</v>
      </c>
    </row>
    <row r="789" spans="1:2" x14ac:dyDescent="0.25">
      <c r="A789" s="6"/>
      <c r="B789" s="22">
        <v>780</v>
      </c>
    </row>
    <row r="790" spans="1:2" x14ac:dyDescent="0.25">
      <c r="A790" s="6"/>
      <c r="B790" s="22">
        <v>781</v>
      </c>
    </row>
    <row r="791" spans="1:2" x14ac:dyDescent="0.25">
      <c r="A791" s="6"/>
      <c r="B791" s="22">
        <v>782</v>
      </c>
    </row>
    <row r="792" spans="1:2" x14ac:dyDescent="0.25">
      <c r="A792" s="6"/>
      <c r="B792" s="22">
        <v>783</v>
      </c>
    </row>
    <row r="793" spans="1:2" x14ac:dyDescent="0.25">
      <c r="A793" s="6"/>
      <c r="B793" s="22">
        <v>784</v>
      </c>
    </row>
    <row r="794" spans="1:2" x14ac:dyDescent="0.25">
      <c r="A794" s="6"/>
      <c r="B794" s="22">
        <v>785</v>
      </c>
    </row>
    <row r="795" spans="1:2" x14ac:dyDescent="0.25">
      <c r="A795" s="6"/>
      <c r="B795" s="22">
        <v>786</v>
      </c>
    </row>
    <row r="796" spans="1:2" x14ac:dyDescent="0.25">
      <c r="A796" s="6"/>
      <c r="B796" s="22">
        <v>787</v>
      </c>
    </row>
    <row r="797" spans="1:2" x14ac:dyDescent="0.25">
      <c r="A797" s="6"/>
      <c r="B797" s="22">
        <v>788</v>
      </c>
    </row>
    <row r="798" spans="1:2" x14ac:dyDescent="0.25">
      <c r="A798" s="6"/>
      <c r="B798" s="22">
        <v>789</v>
      </c>
    </row>
    <row r="799" spans="1:2" x14ac:dyDescent="0.25">
      <c r="A799" s="6"/>
      <c r="B799" s="22">
        <v>790</v>
      </c>
    </row>
    <row r="800" spans="1:2" x14ac:dyDescent="0.25">
      <c r="A800" s="6"/>
      <c r="B800" s="22">
        <v>791</v>
      </c>
    </row>
    <row r="801" spans="1:2" x14ac:dyDescent="0.25">
      <c r="A801" s="6"/>
      <c r="B801" s="22">
        <v>792</v>
      </c>
    </row>
    <row r="802" spans="1:2" x14ac:dyDescent="0.25">
      <c r="A802" s="6"/>
      <c r="B802" s="22">
        <v>793</v>
      </c>
    </row>
    <row r="803" spans="1:2" x14ac:dyDescent="0.25">
      <c r="A803" s="6"/>
      <c r="B803" s="22">
        <v>794</v>
      </c>
    </row>
    <row r="804" spans="1:2" x14ac:dyDescent="0.25">
      <c r="A804" s="6"/>
      <c r="B804" s="22">
        <v>795</v>
      </c>
    </row>
    <row r="805" spans="1:2" x14ac:dyDescent="0.25">
      <c r="A805" s="6"/>
      <c r="B805" s="22">
        <v>796</v>
      </c>
    </row>
    <row r="806" spans="1:2" x14ac:dyDescent="0.25">
      <c r="A806" s="6"/>
      <c r="B806" s="22">
        <v>797</v>
      </c>
    </row>
    <row r="807" spans="1:2" x14ac:dyDescent="0.25">
      <c r="A807" s="6"/>
      <c r="B807" s="22">
        <v>798</v>
      </c>
    </row>
    <row r="808" spans="1:2" x14ac:dyDescent="0.25">
      <c r="A808" s="6"/>
      <c r="B808" s="22">
        <v>799</v>
      </c>
    </row>
    <row r="809" spans="1:2" x14ac:dyDescent="0.25">
      <c r="A809" s="6"/>
      <c r="B809" s="22">
        <v>800</v>
      </c>
    </row>
    <row r="810" spans="1:2" x14ac:dyDescent="0.25">
      <c r="A810" s="6"/>
      <c r="B810" s="22">
        <v>801</v>
      </c>
    </row>
    <row r="811" spans="1:2" x14ac:dyDescent="0.25">
      <c r="A811" s="6"/>
      <c r="B811" s="22">
        <v>802</v>
      </c>
    </row>
    <row r="812" spans="1:2" x14ac:dyDescent="0.25">
      <c r="A812" s="6"/>
      <c r="B812" s="22">
        <v>803</v>
      </c>
    </row>
    <row r="813" spans="1:2" x14ac:dyDescent="0.25">
      <c r="A813" s="6"/>
      <c r="B813" s="22">
        <v>804</v>
      </c>
    </row>
    <row r="814" spans="1:2" x14ac:dyDescent="0.25">
      <c r="A814" s="6"/>
      <c r="B814" s="22">
        <v>805</v>
      </c>
    </row>
    <row r="815" spans="1:2" x14ac:dyDescent="0.25">
      <c r="A815" s="6"/>
      <c r="B815" s="22">
        <v>806</v>
      </c>
    </row>
    <row r="816" spans="1:2" x14ac:dyDescent="0.25">
      <c r="A816" s="6"/>
      <c r="B816" s="22">
        <v>807</v>
      </c>
    </row>
    <row r="817" spans="1:2" x14ac:dyDescent="0.25">
      <c r="A817" s="6"/>
      <c r="B817" s="22">
        <v>808</v>
      </c>
    </row>
    <row r="818" spans="1:2" x14ac:dyDescent="0.25">
      <c r="A818" s="6"/>
      <c r="B818" s="22">
        <v>809</v>
      </c>
    </row>
    <row r="819" spans="1:2" x14ac:dyDescent="0.25">
      <c r="A819" s="6"/>
      <c r="B819" s="22">
        <v>810</v>
      </c>
    </row>
    <row r="820" spans="1:2" x14ac:dyDescent="0.25">
      <c r="A820" s="6"/>
      <c r="B820" s="22">
        <v>811</v>
      </c>
    </row>
    <row r="821" spans="1:2" x14ac:dyDescent="0.25">
      <c r="A821" s="6"/>
      <c r="B821" s="22">
        <v>812</v>
      </c>
    </row>
    <row r="822" spans="1:2" x14ac:dyDescent="0.25">
      <c r="A822" s="6"/>
      <c r="B822" s="22">
        <v>813</v>
      </c>
    </row>
    <row r="823" spans="1:2" x14ac:dyDescent="0.25">
      <c r="A823" s="6"/>
      <c r="B823" s="22">
        <v>814</v>
      </c>
    </row>
    <row r="824" spans="1:2" x14ac:dyDescent="0.25">
      <c r="A824" s="6"/>
      <c r="B824" s="22">
        <v>815</v>
      </c>
    </row>
    <row r="825" spans="1:2" x14ac:dyDescent="0.25">
      <c r="A825" s="6"/>
      <c r="B825" s="22">
        <v>816</v>
      </c>
    </row>
    <row r="826" spans="1:2" x14ac:dyDescent="0.25">
      <c r="A826" s="6"/>
      <c r="B826" s="22">
        <v>817</v>
      </c>
    </row>
    <row r="827" spans="1:2" x14ac:dyDescent="0.25">
      <c r="A827" s="6"/>
      <c r="B827" s="22">
        <v>818</v>
      </c>
    </row>
    <row r="828" spans="1:2" x14ac:dyDescent="0.25">
      <c r="A828" s="6"/>
      <c r="B828" s="22">
        <v>819</v>
      </c>
    </row>
    <row r="829" spans="1:2" x14ac:dyDescent="0.25">
      <c r="A829" s="6"/>
      <c r="B829" s="22">
        <v>820</v>
      </c>
    </row>
    <row r="830" spans="1:2" x14ac:dyDescent="0.25">
      <c r="A830" s="6"/>
      <c r="B830" s="22">
        <v>821</v>
      </c>
    </row>
    <row r="831" spans="1:2" x14ac:dyDescent="0.25">
      <c r="A831" s="6"/>
      <c r="B831" s="22">
        <v>822</v>
      </c>
    </row>
    <row r="832" spans="1:2" x14ac:dyDescent="0.25">
      <c r="A832" s="6"/>
      <c r="B832" s="22">
        <v>823</v>
      </c>
    </row>
    <row r="833" spans="1:2" x14ac:dyDescent="0.25">
      <c r="A833" s="6"/>
      <c r="B833" s="22">
        <v>824</v>
      </c>
    </row>
    <row r="834" spans="1:2" x14ac:dyDescent="0.25">
      <c r="A834" s="6"/>
      <c r="B834" s="22">
        <v>825</v>
      </c>
    </row>
    <row r="835" spans="1:2" x14ac:dyDescent="0.25">
      <c r="A835" s="6"/>
      <c r="B835" s="22">
        <v>826</v>
      </c>
    </row>
    <row r="836" spans="1:2" x14ac:dyDescent="0.25">
      <c r="A836" s="6"/>
      <c r="B836" s="22">
        <v>827</v>
      </c>
    </row>
    <row r="837" spans="1:2" x14ac:dyDescent="0.25">
      <c r="A837" s="6"/>
      <c r="B837" s="22">
        <v>828</v>
      </c>
    </row>
    <row r="838" spans="1:2" x14ac:dyDescent="0.25">
      <c r="A838" s="6"/>
      <c r="B838" s="22">
        <v>829</v>
      </c>
    </row>
    <row r="839" spans="1:2" x14ac:dyDescent="0.25">
      <c r="A839" s="6"/>
      <c r="B839" s="22">
        <v>830</v>
      </c>
    </row>
    <row r="840" spans="1:2" x14ac:dyDescent="0.25">
      <c r="A840" s="6"/>
      <c r="B840" s="22">
        <v>831</v>
      </c>
    </row>
    <row r="841" spans="1:2" x14ac:dyDescent="0.25">
      <c r="A841" s="6"/>
      <c r="B841" s="22">
        <v>832</v>
      </c>
    </row>
    <row r="842" spans="1:2" x14ac:dyDescent="0.25">
      <c r="A842" s="6"/>
      <c r="B842" s="22">
        <v>833</v>
      </c>
    </row>
    <row r="843" spans="1:2" x14ac:dyDescent="0.25">
      <c r="A843" s="6"/>
      <c r="B843" s="22">
        <v>834</v>
      </c>
    </row>
    <row r="844" spans="1:2" x14ac:dyDescent="0.25">
      <c r="A844" s="6"/>
      <c r="B844" s="22">
        <v>835</v>
      </c>
    </row>
    <row r="845" spans="1:2" x14ac:dyDescent="0.25">
      <c r="A845" s="6"/>
      <c r="B845" s="22">
        <v>836</v>
      </c>
    </row>
    <row r="846" spans="1:2" x14ac:dyDescent="0.25">
      <c r="A846" s="6"/>
      <c r="B846" s="22">
        <v>837</v>
      </c>
    </row>
    <row r="847" spans="1:2" x14ac:dyDescent="0.25">
      <c r="A847" s="6"/>
      <c r="B847" s="22">
        <v>838</v>
      </c>
    </row>
    <row r="848" spans="1:2" x14ac:dyDescent="0.25">
      <c r="A848" s="6"/>
      <c r="B848" s="22">
        <v>839</v>
      </c>
    </row>
    <row r="849" spans="1:2" x14ac:dyDescent="0.25">
      <c r="A849" s="6"/>
      <c r="B849" s="22">
        <v>840</v>
      </c>
    </row>
    <row r="850" spans="1:2" x14ac:dyDescent="0.25">
      <c r="A850" s="6"/>
      <c r="B850" s="22">
        <v>841</v>
      </c>
    </row>
    <row r="851" spans="1:2" x14ac:dyDescent="0.25">
      <c r="A851" s="6"/>
      <c r="B851" s="22">
        <v>842</v>
      </c>
    </row>
    <row r="852" spans="1:2" x14ac:dyDescent="0.25">
      <c r="A852" s="6"/>
      <c r="B852" s="22">
        <v>843</v>
      </c>
    </row>
    <row r="853" spans="1:2" x14ac:dyDescent="0.25">
      <c r="A853" s="6"/>
      <c r="B853" s="22">
        <v>844</v>
      </c>
    </row>
    <row r="854" spans="1:2" x14ac:dyDescent="0.25">
      <c r="A854" s="6"/>
      <c r="B854" s="22">
        <v>845</v>
      </c>
    </row>
    <row r="855" spans="1:2" x14ac:dyDescent="0.25">
      <c r="A855" s="6"/>
      <c r="B855" s="22">
        <v>846</v>
      </c>
    </row>
    <row r="856" spans="1:2" x14ac:dyDescent="0.25">
      <c r="A856" s="6"/>
      <c r="B856" s="22">
        <v>847</v>
      </c>
    </row>
    <row r="857" spans="1:2" x14ac:dyDescent="0.25">
      <c r="A857" s="6"/>
      <c r="B857" s="22">
        <v>848</v>
      </c>
    </row>
    <row r="858" spans="1:2" x14ac:dyDescent="0.25">
      <c r="A858" s="6"/>
      <c r="B858" s="22">
        <v>849</v>
      </c>
    </row>
    <row r="859" spans="1:2" x14ac:dyDescent="0.25">
      <c r="A859" s="6"/>
      <c r="B859" s="22">
        <v>850</v>
      </c>
    </row>
    <row r="860" spans="1:2" x14ac:dyDescent="0.25">
      <c r="A860" s="6"/>
      <c r="B860" s="22">
        <v>851</v>
      </c>
    </row>
    <row r="861" spans="1:2" x14ac:dyDescent="0.25">
      <c r="A861" s="6"/>
      <c r="B861" s="22">
        <v>852</v>
      </c>
    </row>
    <row r="862" spans="1:2" x14ac:dyDescent="0.25">
      <c r="A862" s="6"/>
      <c r="B862" s="22">
        <v>853</v>
      </c>
    </row>
    <row r="863" spans="1:2" x14ac:dyDescent="0.25">
      <c r="A863" s="6"/>
      <c r="B863" s="22">
        <v>854</v>
      </c>
    </row>
    <row r="864" spans="1:2" x14ac:dyDescent="0.25">
      <c r="A864" s="6"/>
      <c r="B864" s="22">
        <v>855</v>
      </c>
    </row>
    <row r="865" spans="1:2" x14ac:dyDescent="0.25">
      <c r="A865" s="6"/>
      <c r="B865" s="22">
        <v>856</v>
      </c>
    </row>
    <row r="866" spans="1:2" x14ac:dyDescent="0.25">
      <c r="A866" s="6"/>
      <c r="B866" s="22">
        <v>857</v>
      </c>
    </row>
    <row r="867" spans="1:2" x14ac:dyDescent="0.25">
      <c r="A867" s="6"/>
      <c r="B867" s="22">
        <v>858</v>
      </c>
    </row>
    <row r="868" spans="1:2" x14ac:dyDescent="0.25">
      <c r="A868" s="6"/>
      <c r="B868" s="22">
        <v>859</v>
      </c>
    </row>
    <row r="869" spans="1:2" x14ac:dyDescent="0.25">
      <c r="A869" s="6"/>
      <c r="B869" s="22">
        <v>860</v>
      </c>
    </row>
    <row r="870" spans="1:2" x14ac:dyDescent="0.25">
      <c r="A870" s="6"/>
      <c r="B870" s="22">
        <v>861</v>
      </c>
    </row>
    <row r="871" spans="1:2" x14ac:dyDescent="0.25">
      <c r="A871" s="6"/>
      <c r="B871" s="22">
        <v>862</v>
      </c>
    </row>
    <row r="872" spans="1:2" x14ac:dyDescent="0.25">
      <c r="A872" s="6"/>
      <c r="B872" s="22">
        <v>863</v>
      </c>
    </row>
    <row r="873" spans="1:2" x14ac:dyDescent="0.25">
      <c r="A873" s="6"/>
      <c r="B873" s="22">
        <v>864</v>
      </c>
    </row>
    <row r="874" spans="1:2" x14ac:dyDescent="0.25">
      <c r="A874" s="6"/>
      <c r="B874" s="22">
        <v>865</v>
      </c>
    </row>
    <row r="875" spans="1:2" x14ac:dyDescent="0.25">
      <c r="A875" s="6"/>
      <c r="B875" s="22">
        <v>866</v>
      </c>
    </row>
    <row r="876" spans="1:2" x14ac:dyDescent="0.25">
      <c r="A876" s="6"/>
      <c r="B876" s="22">
        <v>867</v>
      </c>
    </row>
    <row r="877" spans="1:2" x14ac:dyDescent="0.25">
      <c r="A877" s="6"/>
      <c r="B877" s="22">
        <v>868</v>
      </c>
    </row>
    <row r="878" spans="1:2" x14ac:dyDescent="0.25">
      <c r="A878" s="6"/>
      <c r="B878" s="22">
        <v>869</v>
      </c>
    </row>
    <row r="879" spans="1:2" x14ac:dyDescent="0.25">
      <c r="A879" s="6"/>
      <c r="B879" s="22">
        <v>870</v>
      </c>
    </row>
    <row r="880" spans="1:2" x14ac:dyDescent="0.25">
      <c r="A880" s="6"/>
      <c r="B880" s="22">
        <v>871</v>
      </c>
    </row>
    <row r="881" spans="1:2" x14ac:dyDescent="0.25">
      <c r="A881" s="6"/>
      <c r="B881" s="22">
        <v>872</v>
      </c>
    </row>
    <row r="882" spans="1:2" x14ac:dyDescent="0.25">
      <c r="A882" s="6"/>
      <c r="B882" s="22">
        <v>873</v>
      </c>
    </row>
    <row r="883" spans="1:2" x14ac:dyDescent="0.25">
      <c r="A883" s="6"/>
      <c r="B883" s="22">
        <v>874</v>
      </c>
    </row>
    <row r="884" spans="1:2" x14ac:dyDescent="0.25">
      <c r="A884" s="6"/>
      <c r="B884" s="22">
        <v>875</v>
      </c>
    </row>
    <row r="885" spans="1:2" x14ac:dyDescent="0.25">
      <c r="A885" s="6"/>
      <c r="B885" s="22">
        <v>876</v>
      </c>
    </row>
    <row r="886" spans="1:2" x14ac:dyDescent="0.25">
      <c r="A886" s="6"/>
      <c r="B886" s="22">
        <v>877</v>
      </c>
    </row>
    <row r="887" spans="1:2" x14ac:dyDescent="0.25">
      <c r="A887" s="6"/>
      <c r="B887" s="22">
        <v>878</v>
      </c>
    </row>
    <row r="888" spans="1:2" x14ac:dyDescent="0.25">
      <c r="A888" s="6"/>
      <c r="B888" s="22">
        <v>879</v>
      </c>
    </row>
    <row r="889" spans="1:2" x14ac:dyDescent="0.25">
      <c r="A889" s="6"/>
      <c r="B889" s="22">
        <v>880</v>
      </c>
    </row>
    <row r="890" spans="1:2" x14ac:dyDescent="0.25">
      <c r="A890" s="6"/>
      <c r="B890" s="22">
        <v>881</v>
      </c>
    </row>
    <row r="891" spans="1:2" x14ac:dyDescent="0.25">
      <c r="A891" s="6"/>
      <c r="B891" s="22">
        <v>882</v>
      </c>
    </row>
    <row r="892" spans="1:2" x14ac:dyDescent="0.25">
      <c r="A892" s="6"/>
      <c r="B892" s="22">
        <v>883</v>
      </c>
    </row>
    <row r="893" spans="1:2" x14ac:dyDescent="0.25">
      <c r="A893" s="6"/>
      <c r="B893" s="22">
        <v>884</v>
      </c>
    </row>
    <row r="894" spans="1:2" x14ac:dyDescent="0.25">
      <c r="A894" s="6"/>
      <c r="B894" s="22">
        <v>885</v>
      </c>
    </row>
    <row r="895" spans="1:2" x14ac:dyDescent="0.25">
      <c r="A895" s="6"/>
      <c r="B895" s="22">
        <v>886</v>
      </c>
    </row>
    <row r="896" spans="1:2" x14ac:dyDescent="0.25">
      <c r="A896" s="6"/>
      <c r="B896" s="22">
        <v>887</v>
      </c>
    </row>
    <row r="897" spans="1:2" x14ac:dyDescent="0.25">
      <c r="A897" s="6"/>
      <c r="B897" s="22">
        <v>888</v>
      </c>
    </row>
    <row r="898" spans="1:2" x14ac:dyDescent="0.25">
      <c r="A898" s="6"/>
      <c r="B898" s="22">
        <v>889</v>
      </c>
    </row>
    <row r="899" spans="1:2" x14ac:dyDescent="0.25">
      <c r="A899" s="6"/>
      <c r="B899" s="22">
        <v>890</v>
      </c>
    </row>
    <row r="900" spans="1:2" x14ac:dyDescent="0.25">
      <c r="A900" s="6"/>
      <c r="B900" s="22">
        <v>891</v>
      </c>
    </row>
    <row r="901" spans="1:2" x14ac:dyDescent="0.25">
      <c r="A901" s="6"/>
      <c r="B901" s="22">
        <v>892</v>
      </c>
    </row>
    <row r="902" spans="1:2" x14ac:dyDescent="0.25">
      <c r="A902" s="6"/>
      <c r="B902" s="22">
        <v>893</v>
      </c>
    </row>
    <row r="903" spans="1:2" x14ac:dyDescent="0.25">
      <c r="A903" s="6"/>
      <c r="B903" s="22">
        <v>894</v>
      </c>
    </row>
    <row r="904" spans="1:2" x14ac:dyDescent="0.25">
      <c r="A904" s="6"/>
      <c r="B904" s="22">
        <v>895</v>
      </c>
    </row>
    <row r="905" spans="1:2" x14ac:dyDescent="0.25">
      <c r="A905" s="6"/>
      <c r="B905" s="22">
        <v>896</v>
      </c>
    </row>
    <row r="906" spans="1:2" x14ac:dyDescent="0.25">
      <c r="A906" s="6"/>
      <c r="B906" s="22">
        <v>897</v>
      </c>
    </row>
    <row r="907" spans="1:2" x14ac:dyDescent="0.25">
      <c r="A907" s="6"/>
      <c r="B907" s="22">
        <v>898</v>
      </c>
    </row>
    <row r="908" spans="1:2" x14ac:dyDescent="0.25">
      <c r="A908" s="6"/>
      <c r="B908" s="22">
        <v>899</v>
      </c>
    </row>
    <row r="909" spans="1:2" x14ac:dyDescent="0.25">
      <c r="A909" s="6"/>
      <c r="B909" s="22">
        <v>900</v>
      </c>
    </row>
    <row r="910" spans="1:2" x14ac:dyDescent="0.25">
      <c r="A910" s="6"/>
      <c r="B910" s="22">
        <v>901</v>
      </c>
    </row>
    <row r="911" spans="1:2" x14ac:dyDescent="0.25">
      <c r="A911" s="6"/>
      <c r="B911" s="22">
        <v>902</v>
      </c>
    </row>
    <row r="912" spans="1:2" x14ac:dyDescent="0.25">
      <c r="A912" s="6"/>
      <c r="B912" s="22">
        <v>903</v>
      </c>
    </row>
    <row r="913" spans="1:2" x14ac:dyDescent="0.25">
      <c r="A913" s="6"/>
      <c r="B913" s="22">
        <v>904</v>
      </c>
    </row>
    <row r="914" spans="1:2" x14ac:dyDescent="0.25">
      <c r="A914" s="6"/>
      <c r="B914" s="22">
        <v>905</v>
      </c>
    </row>
    <row r="915" spans="1:2" x14ac:dyDescent="0.25">
      <c r="A915" s="6"/>
      <c r="B915" s="22">
        <v>906</v>
      </c>
    </row>
    <row r="916" spans="1:2" x14ac:dyDescent="0.25">
      <c r="A916" s="6"/>
      <c r="B916" s="22">
        <v>907</v>
      </c>
    </row>
    <row r="917" spans="1:2" x14ac:dyDescent="0.25">
      <c r="A917" s="6"/>
      <c r="B917" s="22">
        <v>908</v>
      </c>
    </row>
    <row r="918" spans="1:2" x14ac:dyDescent="0.25">
      <c r="A918" s="6"/>
      <c r="B918" s="22">
        <v>909</v>
      </c>
    </row>
    <row r="919" spans="1:2" x14ac:dyDescent="0.25">
      <c r="A919" s="6"/>
      <c r="B919" s="22">
        <v>910</v>
      </c>
    </row>
    <row r="920" spans="1:2" x14ac:dyDescent="0.25">
      <c r="A920" s="6"/>
      <c r="B920" s="22">
        <v>911</v>
      </c>
    </row>
    <row r="921" spans="1:2" x14ac:dyDescent="0.25">
      <c r="A921" s="6"/>
      <c r="B921" s="22">
        <v>912</v>
      </c>
    </row>
    <row r="922" spans="1:2" x14ac:dyDescent="0.25">
      <c r="A922" s="6"/>
      <c r="B922" s="22">
        <v>913</v>
      </c>
    </row>
    <row r="923" spans="1:2" x14ac:dyDescent="0.25">
      <c r="A923" s="6"/>
      <c r="B923" s="22">
        <v>914</v>
      </c>
    </row>
    <row r="924" spans="1:2" x14ac:dyDescent="0.25">
      <c r="A924" s="6"/>
      <c r="B924" s="22">
        <v>915</v>
      </c>
    </row>
    <row r="925" spans="1:2" x14ac:dyDescent="0.25">
      <c r="A925" s="6"/>
      <c r="B925" s="22">
        <v>916</v>
      </c>
    </row>
    <row r="926" spans="1:2" x14ac:dyDescent="0.25">
      <c r="A926" s="6"/>
      <c r="B926" s="22">
        <v>917</v>
      </c>
    </row>
    <row r="927" spans="1:2" x14ac:dyDescent="0.25">
      <c r="A927" s="6"/>
      <c r="B927" s="22">
        <v>918</v>
      </c>
    </row>
    <row r="928" spans="1:2" x14ac:dyDescent="0.25">
      <c r="A928" s="6"/>
      <c r="B928" s="22">
        <v>919</v>
      </c>
    </row>
    <row r="929" spans="1:2" x14ac:dyDescent="0.25">
      <c r="A929" s="6"/>
      <c r="B929" s="22">
        <v>920</v>
      </c>
    </row>
    <row r="930" spans="1:2" x14ac:dyDescent="0.25">
      <c r="A930" s="6"/>
      <c r="B930" s="22">
        <v>921</v>
      </c>
    </row>
    <row r="931" spans="1:2" x14ac:dyDescent="0.25">
      <c r="A931" s="6"/>
      <c r="B931" s="22">
        <v>922</v>
      </c>
    </row>
    <row r="932" spans="1:2" x14ac:dyDescent="0.25">
      <c r="A932" s="6"/>
      <c r="B932" s="22">
        <v>923</v>
      </c>
    </row>
    <row r="933" spans="1:2" x14ac:dyDescent="0.25">
      <c r="A933" s="6"/>
      <c r="B933" s="22">
        <v>924</v>
      </c>
    </row>
    <row r="934" spans="1:2" x14ac:dyDescent="0.25">
      <c r="A934" s="6"/>
      <c r="B934" s="22">
        <v>925</v>
      </c>
    </row>
    <row r="935" spans="1:2" x14ac:dyDescent="0.25">
      <c r="A935" s="6"/>
      <c r="B935" s="22">
        <v>926</v>
      </c>
    </row>
    <row r="936" spans="1:2" x14ac:dyDescent="0.25">
      <c r="A936" s="6"/>
      <c r="B936" s="22">
        <v>927</v>
      </c>
    </row>
    <row r="937" spans="1:2" x14ac:dyDescent="0.25">
      <c r="A937" s="6"/>
      <c r="B937" s="22">
        <v>928</v>
      </c>
    </row>
    <row r="938" spans="1:2" x14ac:dyDescent="0.25">
      <c r="A938" s="6"/>
      <c r="B938" s="22">
        <v>929</v>
      </c>
    </row>
    <row r="939" spans="1:2" x14ac:dyDescent="0.25">
      <c r="A939" s="6"/>
      <c r="B939" s="22">
        <v>930</v>
      </c>
    </row>
    <row r="940" spans="1:2" x14ac:dyDescent="0.25">
      <c r="A940" s="6"/>
      <c r="B940" s="22">
        <v>931</v>
      </c>
    </row>
    <row r="941" spans="1:2" x14ac:dyDescent="0.25">
      <c r="A941" s="6"/>
      <c r="B941" s="22">
        <v>932</v>
      </c>
    </row>
    <row r="942" spans="1:2" x14ac:dyDescent="0.25">
      <c r="A942" s="6"/>
      <c r="B942" s="22">
        <v>933</v>
      </c>
    </row>
    <row r="943" spans="1:2" x14ac:dyDescent="0.25">
      <c r="A943" s="6"/>
      <c r="B943" s="22">
        <v>934</v>
      </c>
    </row>
    <row r="944" spans="1:2" x14ac:dyDescent="0.25">
      <c r="A944" s="6"/>
      <c r="B944" s="22">
        <v>935</v>
      </c>
    </row>
    <row r="945" spans="1:2" x14ac:dyDescent="0.25">
      <c r="A945" s="6"/>
      <c r="B945" s="22">
        <v>936</v>
      </c>
    </row>
    <row r="946" spans="1:2" x14ac:dyDescent="0.25">
      <c r="A946" s="6"/>
      <c r="B946" s="22">
        <v>937</v>
      </c>
    </row>
    <row r="947" spans="1:2" x14ac:dyDescent="0.25">
      <c r="A947" s="6"/>
      <c r="B947" s="22">
        <v>938</v>
      </c>
    </row>
    <row r="948" spans="1:2" x14ac:dyDescent="0.25">
      <c r="A948" s="6"/>
      <c r="B948" s="22">
        <v>939</v>
      </c>
    </row>
    <row r="949" spans="1:2" x14ac:dyDescent="0.25">
      <c r="A949" s="6"/>
      <c r="B949" s="22">
        <v>940</v>
      </c>
    </row>
    <row r="950" spans="1:2" x14ac:dyDescent="0.25">
      <c r="A950" s="6"/>
      <c r="B950" s="22">
        <v>941</v>
      </c>
    </row>
    <row r="951" spans="1:2" x14ac:dyDescent="0.25">
      <c r="A951" s="6"/>
      <c r="B951" s="22">
        <v>942</v>
      </c>
    </row>
    <row r="952" spans="1:2" x14ac:dyDescent="0.25">
      <c r="A952" s="6"/>
      <c r="B952" s="22">
        <v>943</v>
      </c>
    </row>
    <row r="953" spans="1:2" x14ac:dyDescent="0.25">
      <c r="A953" s="6"/>
      <c r="B953" s="22">
        <v>944</v>
      </c>
    </row>
    <row r="954" spans="1:2" x14ac:dyDescent="0.25">
      <c r="A954" s="6"/>
      <c r="B954" s="22">
        <v>945</v>
      </c>
    </row>
    <row r="955" spans="1:2" x14ac:dyDescent="0.25">
      <c r="A955" s="6"/>
      <c r="B955" s="22">
        <v>946</v>
      </c>
    </row>
    <row r="956" spans="1:2" x14ac:dyDescent="0.25">
      <c r="A956" s="6"/>
      <c r="B956" s="22">
        <v>947</v>
      </c>
    </row>
    <row r="957" spans="1:2" x14ac:dyDescent="0.25">
      <c r="A957" s="6"/>
      <c r="B957" s="22">
        <v>948</v>
      </c>
    </row>
    <row r="958" spans="1:2" x14ac:dyDescent="0.25">
      <c r="A958" s="6"/>
      <c r="B958" s="22">
        <v>949</v>
      </c>
    </row>
    <row r="959" spans="1:2" x14ac:dyDescent="0.25">
      <c r="A959" s="6"/>
      <c r="B959" s="22">
        <v>950</v>
      </c>
    </row>
    <row r="960" spans="1:2" x14ac:dyDescent="0.25">
      <c r="A960" s="6"/>
      <c r="B960" s="22">
        <v>951</v>
      </c>
    </row>
    <row r="961" spans="1:2" x14ac:dyDescent="0.25">
      <c r="A961" s="6"/>
      <c r="B961" s="22">
        <v>952</v>
      </c>
    </row>
    <row r="962" spans="1:2" x14ac:dyDescent="0.25">
      <c r="A962" s="6"/>
      <c r="B962" s="22">
        <v>953</v>
      </c>
    </row>
    <row r="963" spans="1:2" x14ac:dyDescent="0.25">
      <c r="A963" s="6"/>
      <c r="B963" s="22">
        <v>954</v>
      </c>
    </row>
    <row r="964" spans="1:2" x14ac:dyDescent="0.25">
      <c r="A964" s="6"/>
      <c r="B964" s="22">
        <v>955</v>
      </c>
    </row>
    <row r="965" spans="1:2" x14ac:dyDescent="0.25">
      <c r="A965" s="6"/>
      <c r="B965" s="22">
        <v>956</v>
      </c>
    </row>
    <row r="966" spans="1:2" x14ac:dyDescent="0.25">
      <c r="A966" s="6"/>
      <c r="B966" s="22">
        <v>957</v>
      </c>
    </row>
    <row r="967" spans="1:2" x14ac:dyDescent="0.25">
      <c r="A967" s="6"/>
      <c r="B967" s="22">
        <v>958</v>
      </c>
    </row>
    <row r="968" spans="1:2" x14ac:dyDescent="0.25">
      <c r="A968" s="6"/>
      <c r="B968" s="22">
        <v>959</v>
      </c>
    </row>
    <row r="969" spans="1:2" x14ac:dyDescent="0.25">
      <c r="A969" s="6"/>
      <c r="B969" s="22">
        <v>960</v>
      </c>
    </row>
    <row r="970" spans="1:2" x14ac:dyDescent="0.25">
      <c r="A970" s="6"/>
      <c r="B970" s="22">
        <v>961</v>
      </c>
    </row>
    <row r="971" spans="1:2" x14ac:dyDescent="0.25">
      <c r="A971" s="6"/>
      <c r="B971" s="22">
        <v>962</v>
      </c>
    </row>
    <row r="972" spans="1:2" x14ac:dyDescent="0.25">
      <c r="A972" s="6"/>
      <c r="B972" s="22">
        <v>963</v>
      </c>
    </row>
    <row r="973" spans="1:2" x14ac:dyDescent="0.25">
      <c r="A973" s="6"/>
      <c r="B973" s="22">
        <v>964</v>
      </c>
    </row>
    <row r="974" spans="1:2" x14ac:dyDescent="0.25">
      <c r="A974" s="6"/>
      <c r="B974" s="22">
        <v>965</v>
      </c>
    </row>
    <row r="975" spans="1:2" x14ac:dyDescent="0.25">
      <c r="A975" s="6"/>
      <c r="B975" s="22">
        <v>966</v>
      </c>
    </row>
    <row r="976" spans="1:2" x14ac:dyDescent="0.25">
      <c r="A976" s="6"/>
      <c r="B976" s="22">
        <v>967</v>
      </c>
    </row>
    <row r="977" spans="1:2" x14ac:dyDescent="0.25">
      <c r="A977" s="6"/>
      <c r="B977" s="22">
        <v>968</v>
      </c>
    </row>
    <row r="978" spans="1:2" x14ac:dyDescent="0.25">
      <c r="A978" s="6"/>
      <c r="B978" s="22">
        <v>969</v>
      </c>
    </row>
    <row r="979" spans="1:2" x14ac:dyDescent="0.25">
      <c r="A979" s="6"/>
      <c r="B979" s="22">
        <v>970</v>
      </c>
    </row>
    <row r="980" spans="1:2" x14ac:dyDescent="0.25">
      <c r="A980" s="6"/>
      <c r="B980" s="22">
        <v>971</v>
      </c>
    </row>
    <row r="981" spans="1:2" x14ac:dyDescent="0.25">
      <c r="A981" s="6"/>
      <c r="B981" s="22">
        <v>972</v>
      </c>
    </row>
    <row r="982" spans="1:2" x14ac:dyDescent="0.25">
      <c r="A982" s="6"/>
      <c r="B982" s="22">
        <v>973</v>
      </c>
    </row>
    <row r="983" spans="1:2" x14ac:dyDescent="0.25">
      <c r="A983" s="6"/>
      <c r="B983" s="22">
        <v>974</v>
      </c>
    </row>
    <row r="984" spans="1:2" x14ac:dyDescent="0.25">
      <c r="A984" s="6"/>
      <c r="B984" s="22">
        <v>975</v>
      </c>
    </row>
    <row r="985" spans="1:2" x14ac:dyDescent="0.25">
      <c r="A985" s="6"/>
      <c r="B985" s="22">
        <v>976</v>
      </c>
    </row>
    <row r="986" spans="1:2" x14ac:dyDescent="0.25">
      <c r="A986" s="6"/>
      <c r="B986" s="22">
        <v>977</v>
      </c>
    </row>
    <row r="987" spans="1:2" x14ac:dyDescent="0.25">
      <c r="A987" s="6"/>
      <c r="B987" s="22">
        <v>978</v>
      </c>
    </row>
    <row r="988" spans="1:2" x14ac:dyDescent="0.25">
      <c r="A988" s="6"/>
      <c r="B988" s="22">
        <v>979</v>
      </c>
    </row>
    <row r="989" spans="1:2" x14ac:dyDescent="0.25">
      <c r="A989" s="6"/>
      <c r="B989" s="22">
        <v>980</v>
      </c>
    </row>
    <row r="990" spans="1:2" x14ac:dyDescent="0.25">
      <c r="A990" s="6"/>
      <c r="B990" s="22">
        <v>981</v>
      </c>
    </row>
    <row r="991" spans="1:2" x14ac:dyDescent="0.25">
      <c r="A991" s="6"/>
      <c r="B991" s="22">
        <v>982</v>
      </c>
    </row>
    <row r="992" spans="1:2" x14ac:dyDescent="0.25">
      <c r="A992" s="6"/>
      <c r="B992" s="22">
        <v>983</v>
      </c>
    </row>
    <row r="993" spans="1:2" x14ac:dyDescent="0.25">
      <c r="A993" s="6"/>
      <c r="B993" s="22">
        <v>984</v>
      </c>
    </row>
    <row r="994" spans="1:2" x14ac:dyDescent="0.25">
      <c r="A994" s="6"/>
      <c r="B994" s="22">
        <v>985</v>
      </c>
    </row>
    <row r="995" spans="1:2" x14ac:dyDescent="0.25">
      <c r="A995" s="6"/>
      <c r="B995" s="22">
        <v>986</v>
      </c>
    </row>
    <row r="996" spans="1:2" x14ac:dyDescent="0.25">
      <c r="A996" s="6"/>
      <c r="B996" s="22">
        <v>987</v>
      </c>
    </row>
    <row r="997" spans="1:2" x14ac:dyDescent="0.25">
      <c r="A997" s="6"/>
      <c r="B997" s="22">
        <v>988</v>
      </c>
    </row>
    <row r="998" spans="1:2" x14ac:dyDescent="0.25">
      <c r="A998" s="6"/>
      <c r="B998" s="22">
        <v>989</v>
      </c>
    </row>
    <row r="999" spans="1:2" x14ac:dyDescent="0.25">
      <c r="A999" s="6"/>
      <c r="B999" s="22">
        <v>990</v>
      </c>
    </row>
    <row r="1000" spans="1:2" x14ac:dyDescent="0.25">
      <c r="A1000" s="6"/>
      <c r="B1000" s="22">
        <v>991</v>
      </c>
    </row>
    <row r="1001" spans="1:2" x14ac:dyDescent="0.25">
      <c r="A1001" s="6"/>
      <c r="B1001" s="22">
        <v>992</v>
      </c>
    </row>
    <row r="1002" spans="1:2" x14ac:dyDescent="0.25">
      <c r="A1002" s="6"/>
      <c r="B1002" s="22">
        <v>993</v>
      </c>
    </row>
    <row r="1003" spans="1:2" x14ac:dyDescent="0.25">
      <c r="A1003" s="6"/>
      <c r="B1003" s="22">
        <v>994</v>
      </c>
    </row>
    <row r="1004" spans="1:2" x14ac:dyDescent="0.25">
      <c r="A1004" s="6"/>
      <c r="B1004" s="22">
        <v>995</v>
      </c>
    </row>
    <row r="1005" spans="1:2" x14ac:dyDescent="0.25">
      <c r="A1005" s="6"/>
      <c r="B1005" s="22">
        <v>996</v>
      </c>
    </row>
    <row r="1006" spans="1:2" x14ac:dyDescent="0.25">
      <c r="A1006" s="6"/>
      <c r="B1006" s="22">
        <v>997</v>
      </c>
    </row>
    <row r="1007" spans="1:2" x14ac:dyDescent="0.25">
      <c r="A1007" s="6"/>
      <c r="B1007" s="22">
        <v>998</v>
      </c>
    </row>
    <row r="1008" spans="1:2" x14ac:dyDescent="0.25">
      <c r="A1008" s="6"/>
      <c r="B1008" s="22">
        <v>999</v>
      </c>
    </row>
    <row r="1009" spans="1:2" x14ac:dyDescent="0.25">
      <c r="A1009" s="6"/>
      <c r="B1009" s="22">
        <v>1000</v>
      </c>
    </row>
    <row r="1010" spans="1:2" x14ac:dyDescent="0.25">
      <c r="A1010" s="6"/>
      <c r="B1010" s="22">
        <v>1001</v>
      </c>
    </row>
    <row r="1011" spans="1:2" x14ac:dyDescent="0.25">
      <c r="A1011" s="6"/>
      <c r="B1011" s="22">
        <v>1002</v>
      </c>
    </row>
    <row r="1012" spans="1:2" x14ac:dyDescent="0.25">
      <c r="A1012" s="6"/>
      <c r="B1012" s="22">
        <v>1003</v>
      </c>
    </row>
    <row r="1013" spans="1:2" x14ac:dyDescent="0.25">
      <c r="A1013" s="6"/>
      <c r="B1013" s="22">
        <v>1004</v>
      </c>
    </row>
    <row r="1014" spans="1:2" x14ac:dyDescent="0.25">
      <c r="A1014" s="6"/>
      <c r="B1014" s="22">
        <v>1005</v>
      </c>
    </row>
    <row r="1015" spans="1:2" x14ac:dyDescent="0.25">
      <c r="A1015" s="6"/>
      <c r="B1015" s="22">
        <v>1006</v>
      </c>
    </row>
    <row r="1016" spans="1:2" x14ac:dyDescent="0.25">
      <c r="A1016" s="6"/>
      <c r="B1016" s="22">
        <v>1007</v>
      </c>
    </row>
    <row r="1017" spans="1:2" x14ac:dyDescent="0.25">
      <c r="A1017" s="6"/>
      <c r="B1017" s="22">
        <v>1008</v>
      </c>
    </row>
    <row r="1018" spans="1:2" x14ac:dyDescent="0.25">
      <c r="A1018" s="6"/>
      <c r="B1018" s="22">
        <v>1009</v>
      </c>
    </row>
    <row r="1019" spans="1:2" x14ac:dyDescent="0.25">
      <c r="A1019" s="6"/>
      <c r="B1019" s="22">
        <v>1010</v>
      </c>
    </row>
    <row r="1020" spans="1:2" x14ac:dyDescent="0.25">
      <c r="A1020" s="6"/>
      <c r="B1020" s="22">
        <v>1011</v>
      </c>
    </row>
    <row r="1021" spans="1:2" x14ac:dyDescent="0.25">
      <c r="A1021" s="6"/>
      <c r="B1021" s="22">
        <v>1012</v>
      </c>
    </row>
    <row r="1022" spans="1:2" x14ac:dyDescent="0.25">
      <c r="A1022" s="6"/>
      <c r="B1022" s="22">
        <v>1013</v>
      </c>
    </row>
    <row r="1023" spans="1:2" x14ac:dyDescent="0.25">
      <c r="A1023" s="6"/>
      <c r="B1023" s="22">
        <v>1014</v>
      </c>
    </row>
    <row r="1024" spans="1:2" x14ac:dyDescent="0.25">
      <c r="A1024" s="6"/>
      <c r="B1024" s="22">
        <v>1015</v>
      </c>
    </row>
    <row r="1025" spans="1:2" x14ac:dyDescent="0.25">
      <c r="A1025" s="6"/>
      <c r="B1025" s="22">
        <v>1016</v>
      </c>
    </row>
    <row r="1026" spans="1:2" x14ac:dyDescent="0.25">
      <c r="A1026" s="6"/>
      <c r="B1026" s="22">
        <v>1017</v>
      </c>
    </row>
    <row r="1027" spans="1:2" x14ac:dyDescent="0.25">
      <c r="A1027" s="6"/>
      <c r="B1027" s="22">
        <v>1018</v>
      </c>
    </row>
    <row r="1028" spans="1:2" x14ac:dyDescent="0.25">
      <c r="A1028" s="6"/>
      <c r="B1028" s="22">
        <v>1019</v>
      </c>
    </row>
    <row r="1029" spans="1:2" x14ac:dyDescent="0.25">
      <c r="A1029" s="6"/>
      <c r="B1029" s="22">
        <v>1020</v>
      </c>
    </row>
    <row r="1030" spans="1:2" x14ac:dyDescent="0.25">
      <c r="A1030" s="6"/>
      <c r="B1030" s="22">
        <v>1021</v>
      </c>
    </row>
    <row r="1031" spans="1:2" x14ac:dyDescent="0.25">
      <c r="A1031" s="6"/>
      <c r="B1031" s="22">
        <v>1022</v>
      </c>
    </row>
    <row r="1032" spans="1:2" x14ac:dyDescent="0.25">
      <c r="A1032" s="6"/>
      <c r="B1032" s="22">
        <v>1023</v>
      </c>
    </row>
    <row r="1033" spans="1:2" x14ac:dyDescent="0.25">
      <c r="A1033" s="6"/>
      <c r="B1033" s="22">
        <v>1024</v>
      </c>
    </row>
    <row r="1034" spans="1:2" x14ac:dyDescent="0.25">
      <c r="A1034" s="6"/>
      <c r="B1034" s="22">
        <v>1025</v>
      </c>
    </row>
    <row r="1035" spans="1:2" x14ac:dyDescent="0.25">
      <c r="A1035" s="6"/>
      <c r="B1035" s="22">
        <v>1026</v>
      </c>
    </row>
    <row r="1036" spans="1:2" x14ac:dyDescent="0.25">
      <c r="A1036" s="6"/>
      <c r="B1036" s="22">
        <v>1027</v>
      </c>
    </row>
    <row r="1037" spans="1:2" x14ac:dyDescent="0.25">
      <c r="A1037" s="6"/>
      <c r="B1037" s="22">
        <v>1028</v>
      </c>
    </row>
    <row r="1038" spans="1:2" x14ac:dyDescent="0.25">
      <c r="A1038" s="6"/>
      <c r="B1038" s="22">
        <v>1029</v>
      </c>
    </row>
    <row r="1039" spans="1:2" x14ac:dyDescent="0.25">
      <c r="A1039" s="6"/>
      <c r="B1039" s="22">
        <v>1030</v>
      </c>
    </row>
    <row r="1040" spans="1:2" x14ac:dyDescent="0.25">
      <c r="A1040" s="6"/>
      <c r="B1040" s="22">
        <v>1031</v>
      </c>
    </row>
    <row r="1041" spans="1:2" x14ac:dyDescent="0.25">
      <c r="A1041" s="6"/>
      <c r="B1041" s="22">
        <v>1032</v>
      </c>
    </row>
    <row r="1042" spans="1:2" x14ac:dyDescent="0.25">
      <c r="A1042" s="6"/>
      <c r="B1042" s="22">
        <v>1033</v>
      </c>
    </row>
    <row r="1043" spans="1:2" x14ac:dyDescent="0.25">
      <c r="A1043" s="6"/>
      <c r="B1043" s="22">
        <v>1034</v>
      </c>
    </row>
    <row r="1044" spans="1:2" x14ac:dyDescent="0.25">
      <c r="A1044" s="6"/>
      <c r="B1044" s="22">
        <v>1035</v>
      </c>
    </row>
    <row r="1045" spans="1:2" x14ac:dyDescent="0.25">
      <c r="A1045" s="6"/>
      <c r="B1045" s="22">
        <v>1036</v>
      </c>
    </row>
    <row r="1046" spans="1:2" x14ac:dyDescent="0.25">
      <c r="A1046" s="6"/>
      <c r="B1046" s="22">
        <v>1037</v>
      </c>
    </row>
    <row r="1047" spans="1:2" x14ac:dyDescent="0.25">
      <c r="A1047" s="6"/>
      <c r="B1047" s="22">
        <v>1038</v>
      </c>
    </row>
    <row r="1048" spans="1:2" x14ac:dyDescent="0.25">
      <c r="A1048" s="6"/>
      <c r="B1048" s="22">
        <v>1039</v>
      </c>
    </row>
    <row r="1049" spans="1:2" x14ac:dyDescent="0.25">
      <c r="A1049" s="6"/>
      <c r="B1049" s="22">
        <v>1040</v>
      </c>
    </row>
    <row r="1050" spans="1:2" x14ac:dyDescent="0.25">
      <c r="A1050" s="6"/>
      <c r="B1050" s="22">
        <v>1041</v>
      </c>
    </row>
    <row r="1051" spans="1:2" x14ac:dyDescent="0.25">
      <c r="A1051" s="6"/>
      <c r="B1051" s="22">
        <v>1042</v>
      </c>
    </row>
    <row r="1052" spans="1:2" x14ac:dyDescent="0.25">
      <c r="A1052" s="6"/>
      <c r="B1052" s="22">
        <v>1043</v>
      </c>
    </row>
    <row r="1053" spans="1:2" x14ac:dyDescent="0.25">
      <c r="A1053" s="6"/>
      <c r="B1053" s="22">
        <v>1044</v>
      </c>
    </row>
    <row r="1054" spans="1:2" x14ac:dyDescent="0.25">
      <c r="A1054" s="6"/>
      <c r="B1054" s="22">
        <v>1045</v>
      </c>
    </row>
    <row r="1055" spans="1:2" x14ac:dyDescent="0.25">
      <c r="A1055" s="6"/>
      <c r="B1055" s="22">
        <v>1046</v>
      </c>
    </row>
    <row r="1056" spans="1:2" x14ac:dyDescent="0.25">
      <c r="A1056" s="6"/>
      <c r="B1056" s="22">
        <v>1047</v>
      </c>
    </row>
    <row r="1057" spans="1:2" x14ac:dyDescent="0.25">
      <c r="A1057" s="6"/>
      <c r="B1057" s="22">
        <v>1048</v>
      </c>
    </row>
    <row r="1058" spans="1:2" x14ac:dyDescent="0.25">
      <c r="A1058" s="6"/>
      <c r="B1058" s="22">
        <v>1049</v>
      </c>
    </row>
    <row r="1059" spans="1:2" x14ac:dyDescent="0.25">
      <c r="A1059" s="6"/>
      <c r="B1059" s="22">
        <v>1050</v>
      </c>
    </row>
    <row r="1060" spans="1:2" x14ac:dyDescent="0.25">
      <c r="A1060" s="6"/>
      <c r="B1060" s="22">
        <v>1051</v>
      </c>
    </row>
    <row r="1061" spans="1:2" x14ac:dyDescent="0.25">
      <c r="A1061" s="6"/>
      <c r="B1061" s="22">
        <v>1052</v>
      </c>
    </row>
    <row r="1062" spans="1:2" x14ac:dyDescent="0.25">
      <c r="A1062" s="6"/>
      <c r="B1062" s="22">
        <v>1053</v>
      </c>
    </row>
    <row r="1063" spans="1:2" x14ac:dyDescent="0.25">
      <c r="A1063" s="6"/>
      <c r="B1063" s="22">
        <v>1054</v>
      </c>
    </row>
    <row r="1064" spans="1:2" x14ac:dyDescent="0.25">
      <c r="A1064" s="6"/>
      <c r="B1064" s="22">
        <v>1055</v>
      </c>
    </row>
    <row r="1065" spans="1:2" x14ac:dyDescent="0.25">
      <c r="A1065" s="6"/>
      <c r="B1065" s="22">
        <v>1056</v>
      </c>
    </row>
    <row r="1066" spans="1:2" x14ac:dyDescent="0.25">
      <c r="A1066" s="6"/>
      <c r="B1066" s="22">
        <v>1057</v>
      </c>
    </row>
    <row r="1067" spans="1:2" x14ac:dyDescent="0.25">
      <c r="A1067" s="6"/>
      <c r="B1067" s="22">
        <v>1058</v>
      </c>
    </row>
    <row r="1068" spans="1:2" x14ac:dyDescent="0.25">
      <c r="A1068" s="6"/>
      <c r="B1068" s="22">
        <v>1059</v>
      </c>
    </row>
    <row r="1069" spans="1:2" x14ac:dyDescent="0.25">
      <c r="A1069" s="6"/>
      <c r="B1069" s="22">
        <v>1060</v>
      </c>
    </row>
    <row r="1070" spans="1:2" x14ac:dyDescent="0.25">
      <c r="A1070" s="6"/>
      <c r="B1070" s="22">
        <v>1061</v>
      </c>
    </row>
    <row r="1071" spans="1:2" x14ac:dyDescent="0.25">
      <c r="A1071" s="6"/>
      <c r="B1071" s="22">
        <v>1062</v>
      </c>
    </row>
    <row r="1072" spans="1:2" x14ac:dyDescent="0.25">
      <c r="A1072" s="6"/>
      <c r="B1072" s="22">
        <v>1063</v>
      </c>
    </row>
    <row r="1073" spans="1:2" x14ac:dyDescent="0.25">
      <c r="A1073" s="6"/>
      <c r="B1073" s="22">
        <v>1064</v>
      </c>
    </row>
    <row r="1074" spans="1:2" x14ac:dyDescent="0.25">
      <c r="A1074" s="6"/>
      <c r="B1074" s="22">
        <v>1065</v>
      </c>
    </row>
    <row r="1075" spans="1:2" x14ac:dyDescent="0.25">
      <c r="A1075" s="6"/>
      <c r="B1075" s="22">
        <v>1066</v>
      </c>
    </row>
    <row r="1076" spans="1:2" x14ac:dyDescent="0.25">
      <c r="A1076" s="6"/>
      <c r="B1076" s="22">
        <v>1067</v>
      </c>
    </row>
    <row r="1077" spans="1:2" x14ac:dyDescent="0.25">
      <c r="A1077" s="6"/>
      <c r="B1077" s="22">
        <v>1068</v>
      </c>
    </row>
    <row r="1078" spans="1:2" x14ac:dyDescent="0.25">
      <c r="A1078" s="6"/>
      <c r="B1078" s="22">
        <v>1069</v>
      </c>
    </row>
    <row r="1079" spans="1:2" x14ac:dyDescent="0.25">
      <c r="A1079" s="6"/>
      <c r="B1079" s="22">
        <v>1070</v>
      </c>
    </row>
    <row r="1080" spans="1:2" x14ac:dyDescent="0.25">
      <c r="A1080" s="6"/>
      <c r="B1080" s="22">
        <v>1071</v>
      </c>
    </row>
    <row r="1081" spans="1:2" x14ac:dyDescent="0.25">
      <c r="A1081" s="6"/>
      <c r="B1081" s="22">
        <v>1072</v>
      </c>
    </row>
    <row r="1082" spans="1:2" x14ac:dyDescent="0.25">
      <c r="A1082" s="6"/>
      <c r="B1082" s="22">
        <v>1073</v>
      </c>
    </row>
    <row r="1083" spans="1:2" x14ac:dyDescent="0.25">
      <c r="A1083" s="6"/>
      <c r="B1083" s="22">
        <v>1074</v>
      </c>
    </row>
    <row r="1084" spans="1:2" x14ac:dyDescent="0.25">
      <c r="A1084" s="6"/>
      <c r="B1084" s="22">
        <v>1075</v>
      </c>
    </row>
    <row r="1085" spans="1:2" x14ac:dyDescent="0.25">
      <c r="A1085" s="6"/>
      <c r="B1085" s="22">
        <v>1076</v>
      </c>
    </row>
    <row r="1086" spans="1:2" x14ac:dyDescent="0.25">
      <c r="A1086" s="6"/>
      <c r="B1086" s="22">
        <v>1077</v>
      </c>
    </row>
    <row r="1087" spans="1:2" x14ac:dyDescent="0.25">
      <c r="A1087" s="6"/>
      <c r="B1087" s="22">
        <v>1078</v>
      </c>
    </row>
    <row r="1088" spans="1:2" x14ac:dyDescent="0.25">
      <c r="A1088" s="6"/>
      <c r="B1088" s="22">
        <v>1079</v>
      </c>
    </row>
    <row r="1089" spans="1:2" x14ac:dyDescent="0.25">
      <c r="A1089" s="6"/>
      <c r="B1089" s="22">
        <v>1080</v>
      </c>
    </row>
    <row r="1090" spans="1:2" x14ac:dyDescent="0.25">
      <c r="A1090" s="6"/>
      <c r="B1090" s="22">
        <v>1081</v>
      </c>
    </row>
    <row r="1091" spans="1:2" x14ac:dyDescent="0.25">
      <c r="A1091" s="6"/>
      <c r="B1091" s="22">
        <v>1082</v>
      </c>
    </row>
    <row r="1092" spans="1:2" x14ac:dyDescent="0.25">
      <c r="A1092" s="6"/>
      <c r="B1092" s="22">
        <v>1083</v>
      </c>
    </row>
    <row r="1093" spans="1:2" x14ac:dyDescent="0.25">
      <c r="A1093" s="6"/>
      <c r="B1093" s="22">
        <v>1084</v>
      </c>
    </row>
    <row r="1094" spans="1:2" x14ac:dyDescent="0.25">
      <c r="A1094" s="6"/>
      <c r="B1094" s="22">
        <v>1085</v>
      </c>
    </row>
    <row r="1095" spans="1:2" x14ac:dyDescent="0.25">
      <c r="A1095" s="6"/>
      <c r="B1095" s="22">
        <v>1086</v>
      </c>
    </row>
    <row r="1096" spans="1:2" x14ac:dyDescent="0.25">
      <c r="A1096" s="6"/>
      <c r="B1096" s="22">
        <v>1087</v>
      </c>
    </row>
    <row r="1097" spans="1:2" x14ac:dyDescent="0.25">
      <c r="A1097" s="6"/>
      <c r="B1097" s="22">
        <v>1088</v>
      </c>
    </row>
    <row r="1098" spans="1:2" x14ac:dyDescent="0.25">
      <c r="A1098" s="6"/>
      <c r="B1098" s="22">
        <v>1089</v>
      </c>
    </row>
    <row r="1099" spans="1:2" x14ac:dyDescent="0.25">
      <c r="A1099" s="6"/>
      <c r="B1099" s="22">
        <v>1090</v>
      </c>
    </row>
    <row r="1100" spans="1:2" x14ac:dyDescent="0.25">
      <c r="A1100" s="6"/>
      <c r="B1100" s="22">
        <v>1091</v>
      </c>
    </row>
    <row r="1101" spans="1:2" x14ac:dyDescent="0.25">
      <c r="A1101" s="6"/>
      <c r="B1101" s="22">
        <v>1092</v>
      </c>
    </row>
    <row r="1102" spans="1:2" x14ac:dyDescent="0.25">
      <c r="A1102" s="6"/>
      <c r="B1102" s="22">
        <v>1093</v>
      </c>
    </row>
    <row r="1103" spans="1:2" x14ac:dyDescent="0.25">
      <c r="A1103" s="6"/>
      <c r="B1103" s="22">
        <v>1094</v>
      </c>
    </row>
    <row r="1104" spans="1:2" x14ac:dyDescent="0.25">
      <c r="A1104" s="6"/>
      <c r="B1104" s="22">
        <v>1095</v>
      </c>
    </row>
    <row r="1105" spans="1:2" x14ac:dyDescent="0.25">
      <c r="A1105" s="6"/>
      <c r="B1105" s="22">
        <v>1096</v>
      </c>
    </row>
    <row r="1106" spans="1:2" x14ac:dyDescent="0.25">
      <c r="A1106" s="6"/>
      <c r="B1106" s="22">
        <v>1097</v>
      </c>
    </row>
    <row r="1107" spans="1:2" x14ac:dyDescent="0.25">
      <c r="A1107" s="6"/>
      <c r="B1107" s="22">
        <v>1098</v>
      </c>
    </row>
    <row r="1108" spans="1:2" x14ac:dyDescent="0.25">
      <c r="A1108" s="6"/>
      <c r="B1108" s="22">
        <v>1099</v>
      </c>
    </row>
    <row r="1109" spans="1:2" x14ac:dyDescent="0.25">
      <c r="A1109" s="6"/>
      <c r="B1109" s="22">
        <v>1100</v>
      </c>
    </row>
    <row r="1110" spans="1:2" x14ac:dyDescent="0.25">
      <c r="A1110" s="6"/>
      <c r="B1110" s="22">
        <v>1101</v>
      </c>
    </row>
    <row r="1111" spans="1:2" x14ac:dyDescent="0.25">
      <c r="A1111" s="6"/>
      <c r="B1111" s="22">
        <v>1102</v>
      </c>
    </row>
    <row r="1112" spans="1:2" x14ac:dyDescent="0.25">
      <c r="A1112" s="6"/>
      <c r="B1112" s="22">
        <v>1103</v>
      </c>
    </row>
    <row r="1113" spans="1:2" x14ac:dyDescent="0.25">
      <c r="A1113" s="6"/>
      <c r="B1113" s="22">
        <v>1104</v>
      </c>
    </row>
    <row r="1114" spans="1:2" x14ac:dyDescent="0.25">
      <c r="A1114" s="6"/>
      <c r="B1114" s="22">
        <v>1105</v>
      </c>
    </row>
    <row r="1115" spans="1:2" x14ac:dyDescent="0.25">
      <c r="A1115" s="6"/>
      <c r="B1115" s="22">
        <v>1106</v>
      </c>
    </row>
    <row r="1116" spans="1:2" x14ac:dyDescent="0.25">
      <c r="A1116" s="6"/>
      <c r="B1116" s="22">
        <v>1107</v>
      </c>
    </row>
    <row r="1117" spans="1:2" x14ac:dyDescent="0.25">
      <c r="A1117" s="6"/>
      <c r="B1117" s="22">
        <v>1108</v>
      </c>
    </row>
    <row r="1118" spans="1:2" x14ac:dyDescent="0.25">
      <c r="A1118" s="6"/>
      <c r="B1118" s="22">
        <v>1109</v>
      </c>
    </row>
    <row r="1119" spans="1:2" x14ac:dyDescent="0.25">
      <c r="A1119" s="6"/>
      <c r="B1119" s="22">
        <v>1110</v>
      </c>
    </row>
    <row r="1120" spans="1:2" x14ac:dyDescent="0.25">
      <c r="A1120" s="6"/>
      <c r="B1120" s="22">
        <v>1111</v>
      </c>
    </row>
    <row r="1121" spans="1:2" x14ac:dyDescent="0.25">
      <c r="A1121" s="6"/>
      <c r="B1121" s="22">
        <v>1112</v>
      </c>
    </row>
    <row r="1122" spans="1:2" x14ac:dyDescent="0.25">
      <c r="A1122" s="6"/>
      <c r="B1122" s="22">
        <v>1113</v>
      </c>
    </row>
    <row r="1123" spans="1:2" x14ac:dyDescent="0.25">
      <c r="A1123" s="6"/>
      <c r="B1123" s="22">
        <v>1114</v>
      </c>
    </row>
    <row r="1124" spans="1:2" x14ac:dyDescent="0.25">
      <c r="A1124" s="6"/>
      <c r="B1124" s="22">
        <v>1115</v>
      </c>
    </row>
    <row r="1125" spans="1:2" x14ac:dyDescent="0.25">
      <c r="A1125" s="6"/>
      <c r="B1125" s="22">
        <v>1116</v>
      </c>
    </row>
    <row r="1126" spans="1:2" x14ac:dyDescent="0.25">
      <c r="A1126" s="6"/>
      <c r="B1126" s="22">
        <v>1117</v>
      </c>
    </row>
    <row r="1127" spans="1:2" x14ac:dyDescent="0.25">
      <c r="A1127" s="6"/>
      <c r="B1127" s="22">
        <v>1118</v>
      </c>
    </row>
    <row r="1128" spans="1:2" x14ac:dyDescent="0.25">
      <c r="A1128" s="6"/>
      <c r="B1128" s="22">
        <v>1119</v>
      </c>
    </row>
    <row r="1129" spans="1:2" x14ac:dyDescent="0.25">
      <c r="A1129" s="6"/>
      <c r="B1129" s="22">
        <v>1120</v>
      </c>
    </row>
    <row r="1130" spans="1:2" x14ac:dyDescent="0.25">
      <c r="A1130" s="6"/>
      <c r="B1130" s="22">
        <v>1121</v>
      </c>
    </row>
    <row r="1131" spans="1:2" x14ac:dyDescent="0.25">
      <c r="A1131" s="6"/>
      <c r="B1131" s="22">
        <v>1122</v>
      </c>
    </row>
    <row r="1132" spans="1:2" x14ac:dyDescent="0.25">
      <c r="A1132" s="6"/>
      <c r="B1132" s="22">
        <v>1123</v>
      </c>
    </row>
    <row r="1133" spans="1:2" x14ac:dyDescent="0.25">
      <c r="A1133" s="6"/>
      <c r="B1133" s="22">
        <v>1124</v>
      </c>
    </row>
    <row r="1134" spans="1:2" x14ac:dyDescent="0.25">
      <c r="A1134" s="6"/>
      <c r="B1134" s="22">
        <v>1125</v>
      </c>
    </row>
    <row r="1135" spans="1:2" x14ac:dyDescent="0.25">
      <c r="A1135" s="6"/>
      <c r="B1135" s="22">
        <v>1126</v>
      </c>
    </row>
    <row r="1136" spans="1:2" x14ac:dyDescent="0.25">
      <c r="A1136" s="6"/>
      <c r="B1136" s="22">
        <v>1127</v>
      </c>
    </row>
    <row r="1137" spans="1:2" x14ac:dyDescent="0.25">
      <c r="A1137" s="6"/>
      <c r="B1137" s="22">
        <v>1128</v>
      </c>
    </row>
    <row r="1138" spans="1:2" x14ac:dyDescent="0.25">
      <c r="A1138" s="6"/>
      <c r="B1138" s="22">
        <v>1129</v>
      </c>
    </row>
    <row r="1139" spans="1:2" x14ac:dyDescent="0.25">
      <c r="A1139" s="6"/>
      <c r="B1139" s="22">
        <v>1130</v>
      </c>
    </row>
    <row r="1140" spans="1:2" x14ac:dyDescent="0.25">
      <c r="A1140" s="6"/>
      <c r="B1140" s="22">
        <v>1131</v>
      </c>
    </row>
    <row r="1141" spans="1:2" x14ac:dyDescent="0.25">
      <c r="A1141" s="6"/>
      <c r="B1141" s="22">
        <v>1132</v>
      </c>
    </row>
    <row r="1142" spans="1:2" x14ac:dyDescent="0.25">
      <c r="A1142" s="6"/>
      <c r="B1142" s="22">
        <v>1133</v>
      </c>
    </row>
    <row r="1143" spans="1:2" x14ac:dyDescent="0.25">
      <c r="A1143" s="6"/>
      <c r="B1143" s="22">
        <v>1134</v>
      </c>
    </row>
    <row r="1144" spans="1:2" x14ac:dyDescent="0.25">
      <c r="A1144" s="6"/>
      <c r="B1144" s="22">
        <v>1135</v>
      </c>
    </row>
    <row r="1145" spans="1:2" x14ac:dyDescent="0.25">
      <c r="A1145" s="6"/>
      <c r="B1145" s="22">
        <v>1136</v>
      </c>
    </row>
    <row r="1146" spans="1:2" x14ac:dyDescent="0.25">
      <c r="A1146" s="6"/>
      <c r="B1146" s="22">
        <v>1137</v>
      </c>
    </row>
    <row r="1147" spans="1:2" x14ac:dyDescent="0.25">
      <c r="A1147" s="6"/>
      <c r="B1147" s="22">
        <v>1138</v>
      </c>
    </row>
    <row r="1148" spans="1:2" x14ac:dyDescent="0.25">
      <c r="A1148" s="6"/>
      <c r="B1148" s="22">
        <v>1139</v>
      </c>
    </row>
    <row r="1149" spans="1:2" x14ac:dyDescent="0.25">
      <c r="A1149" s="6"/>
      <c r="B1149" s="22">
        <v>1140</v>
      </c>
    </row>
    <row r="1150" spans="1:2" x14ac:dyDescent="0.25">
      <c r="A1150" s="6"/>
      <c r="B1150" s="22">
        <v>1141</v>
      </c>
    </row>
    <row r="1151" spans="1:2" x14ac:dyDescent="0.25">
      <c r="A1151" s="6"/>
      <c r="B1151" s="22">
        <v>1142</v>
      </c>
    </row>
    <row r="1152" spans="1:2" x14ac:dyDescent="0.25">
      <c r="A1152" s="6"/>
      <c r="B1152" s="22">
        <v>1143</v>
      </c>
    </row>
    <row r="1153" spans="1:2" x14ac:dyDescent="0.25">
      <c r="A1153" s="6"/>
      <c r="B1153" s="22">
        <v>1144</v>
      </c>
    </row>
    <row r="1154" spans="1:2" x14ac:dyDescent="0.25">
      <c r="A1154" s="6"/>
      <c r="B1154" s="22">
        <v>1145</v>
      </c>
    </row>
    <row r="1155" spans="1:2" x14ac:dyDescent="0.25">
      <c r="A1155" s="6"/>
      <c r="B1155" s="22">
        <v>1146</v>
      </c>
    </row>
    <row r="1156" spans="1:2" x14ac:dyDescent="0.25">
      <c r="A1156" s="6"/>
      <c r="B1156" s="22">
        <v>1147</v>
      </c>
    </row>
    <row r="1157" spans="1:2" x14ac:dyDescent="0.25">
      <c r="A1157" s="6"/>
      <c r="B1157" s="22">
        <v>1148</v>
      </c>
    </row>
    <row r="1158" spans="1:2" x14ac:dyDescent="0.25">
      <c r="A1158" s="6"/>
      <c r="B1158" s="22">
        <v>1149</v>
      </c>
    </row>
    <row r="1159" spans="1:2" x14ac:dyDescent="0.25">
      <c r="A1159" s="6"/>
      <c r="B1159" s="22">
        <v>1150</v>
      </c>
    </row>
    <row r="1160" spans="1:2" x14ac:dyDescent="0.25">
      <c r="A1160" s="6"/>
      <c r="B1160" s="22">
        <v>1151</v>
      </c>
    </row>
    <row r="1161" spans="1:2" x14ac:dyDescent="0.25">
      <c r="A1161" s="6"/>
      <c r="B1161" s="22">
        <v>1152</v>
      </c>
    </row>
    <row r="1162" spans="1:2" x14ac:dyDescent="0.25">
      <c r="A1162" s="6"/>
      <c r="B1162" s="22">
        <v>1153</v>
      </c>
    </row>
    <row r="1163" spans="1:2" x14ac:dyDescent="0.25">
      <c r="A1163" s="6"/>
      <c r="B1163" s="22">
        <v>1154</v>
      </c>
    </row>
    <row r="1164" spans="1:2" x14ac:dyDescent="0.25">
      <c r="A1164" s="6"/>
      <c r="B1164" s="22">
        <v>1155</v>
      </c>
    </row>
    <row r="1165" spans="1:2" x14ac:dyDescent="0.25">
      <c r="A1165" s="6"/>
      <c r="B1165" s="22">
        <v>1156</v>
      </c>
    </row>
    <row r="1166" spans="1:2" x14ac:dyDescent="0.25">
      <c r="A1166" s="6"/>
      <c r="B1166" s="22">
        <v>1157</v>
      </c>
    </row>
    <row r="1167" spans="1:2" x14ac:dyDescent="0.25">
      <c r="A1167" s="6"/>
      <c r="B1167" s="22">
        <v>1158</v>
      </c>
    </row>
    <row r="1168" spans="1:2" x14ac:dyDescent="0.25">
      <c r="A1168" s="6"/>
      <c r="B1168" s="22">
        <v>1159</v>
      </c>
    </row>
    <row r="1169" spans="1:2" x14ac:dyDescent="0.25">
      <c r="A1169" s="6"/>
      <c r="B1169" s="22">
        <v>1160</v>
      </c>
    </row>
    <row r="1170" spans="1:2" x14ac:dyDescent="0.25">
      <c r="A1170" s="6"/>
      <c r="B1170" s="22">
        <v>1161</v>
      </c>
    </row>
    <row r="1171" spans="1:2" x14ac:dyDescent="0.25">
      <c r="A1171" s="6"/>
      <c r="B1171" s="22">
        <v>1162</v>
      </c>
    </row>
    <row r="1172" spans="1:2" x14ac:dyDescent="0.25">
      <c r="A1172" s="6"/>
      <c r="B1172" s="22">
        <v>1163</v>
      </c>
    </row>
    <row r="1173" spans="1:2" x14ac:dyDescent="0.25">
      <c r="A1173" s="6"/>
      <c r="B1173" s="22">
        <v>1164</v>
      </c>
    </row>
    <row r="1174" spans="1:2" x14ac:dyDescent="0.25">
      <c r="A1174" s="6"/>
      <c r="B1174" s="22">
        <v>1165</v>
      </c>
    </row>
    <row r="1175" spans="1:2" x14ac:dyDescent="0.25">
      <c r="A1175" s="6"/>
      <c r="B1175" s="22">
        <v>1166</v>
      </c>
    </row>
    <row r="1176" spans="1:2" x14ac:dyDescent="0.25">
      <c r="A1176" s="6"/>
      <c r="B1176" s="22">
        <v>1167</v>
      </c>
    </row>
    <row r="1177" spans="1:2" x14ac:dyDescent="0.25">
      <c r="A1177" s="6"/>
      <c r="B1177" s="22">
        <v>1168</v>
      </c>
    </row>
    <row r="1178" spans="1:2" x14ac:dyDescent="0.25">
      <c r="A1178" s="6"/>
      <c r="B1178" s="22">
        <v>1169</v>
      </c>
    </row>
    <row r="1179" spans="1:2" x14ac:dyDescent="0.25">
      <c r="A1179" s="6"/>
      <c r="B1179" s="22">
        <v>1170</v>
      </c>
    </row>
    <row r="1180" spans="1:2" x14ac:dyDescent="0.25">
      <c r="A1180" s="6"/>
      <c r="B1180" s="22">
        <v>1171</v>
      </c>
    </row>
    <row r="1181" spans="1:2" x14ac:dyDescent="0.25">
      <c r="A1181" s="6"/>
      <c r="B1181" s="22">
        <v>1172</v>
      </c>
    </row>
    <row r="1182" spans="1:2" x14ac:dyDescent="0.25">
      <c r="A1182" s="6"/>
      <c r="B1182" s="22">
        <v>1173</v>
      </c>
    </row>
    <row r="1183" spans="1:2" x14ac:dyDescent="0.25">
      <c r="A1183" s="6"/>
      <c r="B1183" s="22">
        <v>1174</v>
      </c>
    </row>
    <row r="1184" spans="1:2" x14ac:dyDescent="0.25">
      <c r="A1184" s="6"/>
      <c r="B1184" s="22">
        <v>1175</v>
      </c>
    </row>
    <row r="1185" spans="1:2" x14ac:dyDescent="0.25">
      <c r="A1185" s="6"/>
      <c r="B1185" s="22">
        <v>1176</v>
      </c>
    </row>
    <row r="1186" spans="1:2" x14ac:dyDescent="0.25">
      <c r="A1186" s="6"/>
      <c r="B1186" s="22">
        <v>1177</v>
      </c>
    </row>
    <row r="1187" spans="1:2" x14ac:dyDescent="0.25">
      <c r="A1187" s="6"/>
      <c r="B1187" s="22">
        <v>1178</v>
      </c>
    </row>
    <row r="1188" spans="1:2" x14ac:dyDescent="0.25">
      <c r="A1188" s="6"/>
      <c r="B1188" s="22">
        <v>1179</v>
      </c>
    </row>
    <row r="1189" spans="1:2" x14ac:dyDescent="0.25">
      <c r="A1189" s="6"/>
      <c r="B1189" s="22">
        <v>1180</v>
      </c>
    </row>
    <row r="1190" spans="1:2" x14ac:dyDescent="0.25">
      <c r="A1190" s="6"/>
      <c r="B1190" s="22">
        <v>1181</v>
      </c>
    </row>
    <row r="1191" spans="1:2" x14ac:dyDescent="0.25">
      <c r="A1191" s="6"/>
      <c r="B1191" s="22">
        <v>1182</v>
      </c>
    </row>
    <row r="1192" spans="1:2" x14ac:dyDescent="0.25">
      <c r="A1192" s="6"/>
      <c r="B1192" s="22">
        <v>1183</v>
      </c>
    </row>
    <row r="1193" spans="1:2" x14ac:dyDescent="0.25">
      <c r="A1193" s="6"/>
      <c r="B1193" s="22">
        <v>1184</v>
      </c>
    </row>
    <row r="1194" spans="1:2" x14ac:dyDescent="0.25">
      <c r="A1194" s="6"/>
      <c r="B1194" s="22">
        <v>1185</v>
      </c>
    </row>
    <row r="1195" spans="1:2" x14ac:dyDescent="0.25">
      <c r="A1195" s="6"/>
      <c r="B1195" s="22">
        <v>1186</v>
      </c>
    </row>
    <row r="1196" spans="1:2" x14ac:dyDescent="0.25">
      <c r="A1196" s="6"/>
      <c r="B1196" s="22">
        <v>1187</v>
      </c>
    </row>
    <row r="1197" spans="1:2" x14ac:dyDescent="0.25">
      <c r="A1197" s="6"/>
      <c r="B1197" s="22">
        <v>1188</v>
      </c>
    </row>
    <row r="1198" spans="1:2" x14ac:dyDescent="0.25">
      <c r="A1198" s="6"/>
      <c r="B1198" s="22">
        <v>1189</v>
      </c>
    </row>
    <row r="1199" spans="1:2" x14ac:dyDescent="0.25">
      <c r="A1199" s="6"/>
      <c r="B1199" s="22">
        <v>1190</v>
      </c>
    </row>
    <row r="1200" spans="1:2" x14ac:dyDescent="0.25">
      <c r="A1200" s="6"/>
      <c r="B1200" s="22">
        <v>1191</v>
      </c>
    </row>
    <row r="1201" spans="1:2" x14ac:dyDescent="0.25">
      <c r="A1201" s="6"/>
      <c r="B1201" s="22">
        <v>1192</v>
      </c>
    </row>
    <row r="1202" spans="1:2" x14ac:dyDescent="0.25">
      <c r="A1202" s="6"/>
      <c r="B1202" s="22">
        <v>1193</v>
      </c>
    </row>
    <row r="1203" spans="1:2" x14ac:dyDescent="0.25">
      <c r="A1203" s="6"/>
      <c r="B1203" s="22">
        <v>1194</v>
      </c>
    </row>
    <row r="1204" spans="1:2" x14ac:dyDescent="0.25">
      <c r="A1204" s="6"/>
      <c r="B1204" s="22">
        <v>1195</v>
      </c>
    </row>
    <row r="1205" spans="1:2" x14ac:dyDescent="0.25">
      <c r="A1205" s="6"/>
      <c r="B1205" s="22">
        <v>1196</v>
      </c>
    </row>
    <row r="1206" spans="1:2" x14ac:dyDescent="0.25">
      <c r="A1206" s="6"/>
      <c r="B1206" s="22">
        <v>1197</v>
      </c>
    </row>
    <row r="1207" spans="1:2" x14ac:dyDescent="0.25">
      <c r="A1207" s="6"/>
      <c r="B1207" s="22">
        <v>1198</v>
      </c>
    </row>
    <row r="1208" spans="1:2" x14ac:dyDescent="0.25">
      <c r="A1208" s="6"/>
      <c r="B1208" s="22">
        <v>1199</v>
      </c>
    </row>
    <row r="1209" spans="1:2" x14ac:dyDescent="0.25">
      <c r="A1209" s="6"/>
      <c r="B1209" s="22">
        <v>1200</v>
      </c>
    </row>
    <row r="1210" spans="1:2" x14ac:dyDescent="0.25">
      <c r="A1210" s="6"/>
      <c r="B1210" s="22">
        <v>1201</v>
      </c>
    </row>
    <row r="1211" spans="1:2" x14ac:dyDescent="0.25">
      <c r="A1211" s="6"/>
      <c r="B1211" s="22">
        <v>1202</v>
      </c>
    </row>
    <row r="1212" spans="1:2" x14ac:dyDescent="0.25">
      <c r="A1212" s="6"/>
      <c r="B1212" s="22">
        <v>1203</v>
      </c>
    </row>
    <row r="1213" spans="1:2" x14ac:dyDescent="0.25">
      <c r="A1213" s="6"/>
      <c r="B1213" s="22">
        <v>1204</v>
      </c>
    </row>
    <row r="1214" spans="1:2" x14ac:dyDescent="0.25">
      <c r="A1214" s="6"/>
      <c r="B1214" s="22">
        <v>1205</v>
      </c>
    </row>
    <row r="1215" spans="1:2" x14ac:dyDescent="0.25">
      <c r="A1215" s="6"/>
      <c r="B1215" s="22">
        <v>1206</v>
      </c>
    </row>
    <row r="1216" spans="1:2" x14ac:dyDescent="0.25">
      <c r="A1216" s="6"/>
      <c r="B1216" s="22">
        <v>1207</v>
      </c>
    </row>
    <row r="1217" spans="1:2" x14ac:dyDescent="0.25">
      <c r="A1217" s="6"/>
      <c r="B1217" s="22">
        <v>1208</v>
      </c>
    </row>
    <row r="1218" spans="1:2" x14ac:dyDescent="0.25">
      <c r="A1218" s="6"/>
      <c r="B1218" s="22">
        <v>1209</v>
      </c>
    </row>
    <row r="1219" spans="1:2" x14ac:dyDescent="0.25">
      <c r="A1219" s="6"/>
      <c r="B1219" s="22">
        <v>1210</v>
      </c>
    </row>
    <row r="1220" spans="1:2" x14ac:dyDescent="0.25">
      <c r="A1220" s="6"/>
      <c r="B1220" s="22">
        <v>1211</v>
      </c>
    </row>
    <row r="1221" spans="1:2" x14ac:dyDescent="0.25">
      <c r="A1221" s="6"/>
      <c r="B1221" s="22">
        <v>1212</v>
      </c>
    </row>
    <row r="1222" spans="1:2" x14ac:dyDescent="0.25">
      <c r="A1222" s="6"/>
      <c r="B1222" s="22">
        <v>1213</v>
      </c>
    </row>
    <row r="1223" spans="1:2" x14ac:dyDescent="0.25">
      <c r="A1223" s="6"/>
      <c r="B1223" s="22">
        <v>1214</v>
      </c>
    </row>
    <row r="1224" spans="1:2" x14ac:dyDescent="0.25">
      <c r="A1224" s="6"/>
      <c r="B1224" s="22">
        <v>1215</v>
      </c>
    </row>
    <row r="1225" spans="1:2" x14ac:dyDescent="0.25">
      <c r="A1225" s="6"/>
      <c r="B1225" s="22">
        <v>1216</v>
      </c>
    </row>
    <row r="1226" spans="1:2" x14ac:dyDescent="0.25">
      <c r="A1226" s="6"/>
      <c r="B1226" s="22">
        <v>1217</v>
      </c>
    </row>
    <row r="1227" spans="1:2" x14ac:dyDescent="0.25">
      <c r="A1227" s="6"/>
      <c r="B1227" s="22">
        <v>1218</v>
      </c>
    </row>
    <row r="1228" spans="1:2" x14ac:dyDescent="0.25">
      <c r="A1228" s="6"/>
      <c r="B1228" s="22">
        <v>1219</v>
      </c>
    </row>
    <row r="1229" spans="1:2" x14ac:dyDescent="0.25">
      <c r="A1229" s="6"/>
      <c r="B1229" s="22">
        <v>1220</v>
      </c>
    </row>
    <row r="1230" spans="1:2" x14ac:dyDescent="0.25">
      <c r="A1230" s="6"/>
      <c r="B1230" s="22">
        <v>1221</v>
      </c>
    </row>
    <row r="1231" spans="1:2" x14ac:dyDescent="0.25">
      <c r="A1231" s="6"/>
      <c r="B1231" s="22">
        <v>1222</v>
      </c>
    </row>
    <row r="1232" spans="1:2" x14ac:dyDescent="0.25">
      <c r="A1232" s="6"/>
      <c r="B1232" s="22">
        <v>1223</v>
      </c>
    </row>
    <row r="1233" spans="1:2" x14ac:dyDescent="0.25">
      <c r="A1233" s="6"/>
      <c r="B1233" s="22">
        <v>1224</v>
      </c>
    </row>
    <row r="1234" spans="1:2" x14ac:dyDescent="0.25">
      <c r="A1234" s="6"/>
      <c r="B1234" s="22">
        <v>1225</v>
      </c>
    </row>
    <row r="1235" spans="1:2" x14ac:dyDescent="0.25">
      <c r="A1235" s="6"/>
      <c r="B1235" s="22">
        <v>1226</v>
      </c>
    </row>
    <row r="1236" spans="1:2" x14ac:dyDescent="0.25">
      <c r="A1236" s="6"/>
      <c r="B1236" s="22">
        <v>1227</v>
      </c>
    </row>
    <row r="1237" spans="1:2" x14ac:dyDescent="0.25">
      <c r="A1237" s="6"/>
      <c r="B1237" s="22">
        <v>1228</v>
      </c>
    </row>
    <row r="1238" spans="1:2" x14ac:dyDescent="0.25">
      <c r="A1238" s="6"/>
      <c r="B1238" s="22">
        <v>1229</v>
      </c>
    </row>
    <row r="1239" spans="1:2" x14ac:dyDescent="0.25">
      <c r="A1239" s="6"/>
      <c r="B1239" s="22">
        <v>1230</v>
      </c>
    </row>
    <row r="1240" spans="1:2" x14ac:dyDescent="0.25">
      <c r="A1240" s="6"/>
      <c r="B1240" s="22">
        <v>1231</v>
      </c>
    </row>
    <row r="1241" spans="1:2" x14ac:dyDescent="0.25">
      <c r="A1241" s="6"/>
      <c r="B1241" s="22">
        <v>1232</v>
      </c>
    </row>
    <row r="1242" spans="1:2" x14ac:dyDescent="0.25">
      <c r="A1242" s="6"/>
      <c r="B1242" s="22">
        <v>1233</v>
      </c>
    </row>
    <row r="1243" spans="1:2" x14ac:dyDescent="0.25">
      <c r="A1243" s="6"/>
      <c r="B1243" s="22">
        <v>1234</v>
      </c>
    </row>
    <row r="1244" spans="1:2" x14ac:dyDescent="0.25">
      <c r="A1244" s="6"/>
      <c r="B1244" s="22">
        <v>1235</v>
      </c>
    </row>
    <row r="1245" spans="1:2" x14ac:dyDescent="0.25">
      <c r="A1245" s="6"/>
      <c r="B1245" s="22">
        <v>1236</v>
      </c>
    </row>
    <row r="1246" spans="1:2" x14ac:dyDescent="0.25">
      <c r="A1246" s="6"/>
      <c r="B1246" s="22">
        <v>1237</v>
      </c>
    </row>
    <row r="1247" spans="1:2" x14ac:dyDescent="0.25">
      <c r="A1247" s="6"/>
      <c r="B1247" s="22">
        <v>1238</v>
      </c>
    </row>
    <row r="1248" spans="1:2" x14ac:dyDescent="0.25">
      <c r="A1248" s="6"/>
      <c r="B1248" s="22">
        <v>1239</v>
      </c>
    </row>
    <row r="1249" spans="1:2" x14ac:dyDescent="0.25">
      <c r="A1249" s="6"/>
      <c r="B1249" s="22">
        <v>1240</v>
      </c>
    </row>
    <row r="1250" spans="1:2" x14ac:dyDescent="0.25">
      <c r="A1250" s="6"/>
      <c r="B1250" s="22">
        <v>1241</v>
      </c>
    </row>
    <row r="1251" spans="1:2" x14ac:dyDescent="0.25">
      <c r="A1251" s="6"/>
      <c r="B1251" s="22">
        <v>1242</v>
      </c>
    </row>
    <row r="1252" spans="1:2" x14ac:dyDescent="0.25">
      <c r="A1252" s="6"/>
      <c r="B1252" s="22">
        <v>1243</v>
      </c>
    </row>
    <row r="1253" spans="1:2" x14ac:dyDescent="0.25">
      <c r="A1253" s="6"/>
      <c r="B1253" s="22">
        <v>1244</v>
      </c>
    </row>
    <row r="1254" spans="1:2" x14ac:dyDescent="0.25">
      <c r="A1254" s="6"/>
      <c r="B1254" s="22">
        <v>1245</v>
      </c>
    </row>
    <row r="1255" spans="1:2" x14ac:dyDescent="0.25">
      <c r="A1255" s="6"/>
      <c r="B1255" s="22">
        <v>1246</v>
      </c>
    </row>
    <row r="1256" spans="1:2" x14ac:dyDescent="0.25">
      <c r="A1256" s="6"/>
      <c r="B1256" s="22">
        <v>1247</v>
      </c>
    </row>
    <row r="1257" spans="1:2" x14ac:dyDescent="0.25">
      <c r="A1257" s="6"/>
      <c r="B1257" s="22">
        <v>1248</v>
      </c>
    </row>
    <row r="1258" spans="1:2" x14ac:dyDescent="0.25">
      <c r="A1258" s="6"/>
      <c r="B1258" s="22">
        <v>1249</v>
      </c>
    </row>
    <row r="1259" spans="1:2" x14ac:dyDescent="0.25">
      <c r="A1259" s="6"/>
      <c r="B1259" s="22">
        <v>1250</v>
      </c>
    </row>
    <row r="1260" spans="1:2" x14ac:dyDescent="0.25">
      <c r="A1260" s="6"/>
      <c r="B1260" s="22">
        <v>1251</v>
      </c>
    </row>
    <row r="1261" spans="1:2" x14ac:dyDescent="0.25">
      <c r="A1261" s="6"/>
      <c r="B1261" s="22">
        <v>1252</v>
      </c>
    </row>
    <row r="1262" spans="1:2" x14ac:dyDescent="0.25">
      <c r="A1262" s="6"/>
      <c r="B1262" s="22">
        <v>1253</v>
      </c>
    </row>
    <row r="1263" spans="1:2" x14ac:dyDescent="0.25">
      <c r="A1263" s="6"/>
      <c r="B1263" s="22">
        <v>1254</v>
      </c>
    </row>
    <row r="1264" spans="1:2" x14ac:dyDescent="0.25">
      <c r="A1264" s="6"/>
      <c r="B1264" s="22">
        <v>1255</v>
      </c>
    </row>
    <row r="1265" spans="1:2" x14ac:dyDescent="0.25">
      <c r="A1265" s="6"/>
      <c r="B1265" s="22">
        <v>1256</v>
      </c>
    </row>
    <row r="1266" spans="1:2" x14ac:dyDescent="0.25">
      <c r="A1266" s="6"/>
      <c r="B1266" s="22">
        <v>1257</v>
      </c>
    </row>
    <row r="1267" spans="1:2" x14ac:dyDescent="0.25">
      <c r="A1267" s="6"/>
      <c r="B1267" s="22">
        <v>1258</v>
      </c>
    </row>
    <row r="1268" spans="1:2" x14ac:dyDescent="0.25">
      <c r="A1268" s="6"/>
      <c r="B1268" s="22">
        <v>1259</v>
      </c>
    </row>
    <row r="1269" spans="1:2" x14ac:dyDescent="0.25">
      <c r="A1269" s="6"/>
      <c r="B1269" s="22">
        <v>1260</v>
      </c>
    </row>
    <row r="1270" spans="1:2" x14ac:dyDescent="0.25">
      <c r="A1270" s="6"/>
      <c r="B1270" s="22">
        <v>1261</v>
      </c>
    </row>
    <row r="1271" spans="1:2" x14ac:dyDescent="0.25">
      <c r="A1271" s="6"/>
      <c r="B1271" s="22">
        <v>1262</v>
      </c>
    </row>
    <row r="1272" spans="1:2" x14ac:dyDescent="0.25">
      <c r="A1272" s="6"/>
      <c r="B1272" s="22">
        <v>1263</v>
      </c>
    </row>
    <row r="1273" spans="1:2" x14ac:dyDescent="0.25">
      <c r="A1273" s="6"/>
      <c r="B1273" s="22">
        <v>1264</v>
      </c>
    </row>
    <row r="1274" spans="1:2" x14ac:dyDescent="0.25">
      <c r="A1274" s="6"/>
      <c r="B1274" s="22">
        <v>1265</v>
      </c>
    </row>
    <row r="1275" spans="1:2" x14ac:dyDescent="0.25">
      <c r="A1275" s="6"/>
      <c r="B1275" s="22">
        <v>1266</v>
      </c>
    </row>
    <row r="1276" spans="1:2" x14ac:dyDescent="0.25">
      <c r="A1276" s="6"/>
      <c r="B1276" s="22">
        <v>1267</v>
      </c>
    </row>
    <row r="1277" spans="1:2" x14ac:dyDescent="0.25">
      <c r="A1277" s="6"/>
      <c r="B1277" s="22">
        <v>1268</v>
      </c>
    </row>
    <row r="1278" spans="1:2" x14ac:dyDescent="0.25">
      <c r="A1278" s="6"/>
      <c r="B1278" s="22">
        <v>1269</v>
      </c>
    </row>
    <row r="1279" spans="1:2" x14ac:dyDescent="0.25">
      <c r="A1279" s="6"/>
      <c r="B1279" s="22">
        <v>1270</v>
      </c>
    </row>
    <row r="1280" spans="1:2" x14ac:dyDescent="0.25">
      <c r="A1280" s="6"/>
      <c r="B1280" s="22">
        <v>1271</v>
      </c>
    </row>
    <row r="1281" spans="1:2" x14ac:dyDescent="0.25">
      <c r="A1281" s="6"/>
      <c r="B1281" s="22">
        <v>1272</v>
      </c>
    </row>
    <row r="1282" spans="1:2" x14ac:dyDescent="0.25">
      <c r="A1282" s="6"/>
      <c r="B1282" s="22">
        <v>1273</v>
      </c>
    </row>
    <row r="1283" spans="1:2" x14ac:dyDescent="0.25">
      <c r="A1283" s="6"/>
      <c r="B1283" s="22">
        <v>1274</v>
      </c>
    </row>
    <row r="1284" spans="1:2" x14ac:dyDescent="0.25">
      <c r="A1284" s="6"/>
      <c r="B1284" s="22">
        <v>1275</v>
      </c>
    </row>
    <row r="1285" spans="1:2" x14ac:dyDescent="0.25">
      <c r="A1285" s="6"/>
      <c r="B1285" s="22">
        <v>1276</v>
      </c>
    </row>
    <row r="1286" spans="1:2" x14ac:dyDescent="0.25">
      <c r="A1286" s="6"/>
      <c r="B1286" s="22">
        <v>1277</v>
      </c>
    </row>
    <row r="1287" spans="1:2" x14ac:dyDescent="0.25">
      <c r="A1287" s="6"/>
      <c r="B1287" s="22">
        <v>1278</v>
      </c>
    </row>
    <row r="1288" spans="1:2" x14ac:dyDescent="0.25">
      <c r="A1288" s="6"/>
      <c r="B1288" s="22">
        <v>1279</v>
      </c>
    </row>
    <row r="1289" spans="1:2" x14ac:dyDescent="0.25">
      <c r="A1289" s="6"/>
      <c r="B1289" s="22">
        <v>1280</v>
      </c>
    </row>
    <row r="1290" spans="1:2" x14ac:dyDescent="0.25">
      <c r="A1290" s="6"/>
      <c r="B1290" s="22">
        <v>1281</v>
      </c>
    </row>
    <row r="1291" spans="1:2" x14ac:dyDescent="0.25">
      <c r="A1291" s="6"/>
      <c r="B1291" s="22">
        <v>1282</v>
      </c>
    </row>
    <row r="1292" spans="1:2" x14ac:dyDescent="0.25">
      <c r="A1292" s="6"/>
      <c r="B1292" s="22">
        <v>1283</v>
      </c>
    </row>
    <row r="1293" spans="1:2" x14ac:dyDescent="0.25">
      <c r="A1293" s="6"/>
      <c r="B1293" s="22">
        <v>1284</v>
      </c>
    </row>
    <row r="1294" spans="1:2" x14ac:dyDescent="0.25">
      <c r="A1294" s="6"/>
      <c r="B1294" s="22">
        <v>1285</v>
      </c>
    </row>
    <row r="1295" spans="1:2" x14ac:dyDescent="0.25">
      <c r="A1295" s="6"/>
      <c r="B1295" s="22">
        <v>1286</v>
      </c>
    </row>
    <row r="1296" spans="1:2" x14ac:dyDescent="0.25">
      <c r="A1296" s="6"/>
      <c r="B1296" s="22">
        <v>1287</v>
      </c>
    </row>
    <row r="1297" spans="1:2" x14ac:dyDescent="0.25">
      <c r="A1297" s="6"/>
      <c r="B1297" s="22">
        <v>1288</v>
      </c>
    </row>
    <row r="1298" spans="1:2" x14ac:dyDescent="0.25">
      <c r="A1298" s="6"/>
      <c r="B1298" s="22">
        <v>1289</v>
      </c>
    </row>
    <row r="1299" spans="1:2" x14ac:dyDescent="0.25">
      <c r="A1299" s="6"/>
      <c r="B1299" s="22">
        <v>1290</v>
      </c>
    </row>
    <row r="1300" spans="1:2" x14ac:dyDescent="0.25">
      <c r="A1300" s="6"/>
      <c r="B1300" s="22">
        <v>1291</v>
      </c>
    </row>
    <row r="1301" spans="1:2" x14ac:dyDescent="0.25">
      <c r="A1301" s="6"/>
      <c r="B1301" s="22">
        <v>1292</v>
      </c>
    </row>
    <row r="1302" spans="1:2" x14ac:dyDescent="0.25">
      <c r="A1302" s="6"/>
      <c r="B1302" s="22">
        <v>1293</v>
      </c>
    </row>
    <row r="1303" spans="1:2" x14ac:dyDescent="0.25">
      <c r="A1303" s="6"/>
      <c r="B1303" s="22">
        <v>1294</v>
      </c>
    </row>
    <row r="1304" spans="1:2" x14ac:dyDescent="0.25">
      <c r="A1304" s="6"/>
      <c r="B1304" s="22">
        <v>1295</v>
      </c>
    </row>
    <row r="1305" spans="1:2" x14ac:dyDescent="0.25">
      <c r="A1305" s="6"/>
      <c r="B1305" s="22">
        <v>1296</v>
      </c>
    </row>
    <row r="1306" spans="1:2" x14ac:dyDescent="0.25">
      <c r="A1306" s="6"/>
      <c r="B1306" s="22">
        <v>1297</v>
      </c>
    </row>
    <row r="1307" spans="1:2" x14ac:dyDescent="0.25">
      <c r="A1307" s="6"/>
      <c r="B1307" s="22">
        <v>1298</v>
      </c>
    </row>
    <row r="1308" spans="1:2" x14ac:dyDescent="0.25">
      <c r="A1308" s="6"/>
      <c r="B1308" s="22">
        <v>1299</v>
      </c>
    </row>
    <row r="1309" spans="1:2" x14ac:dyDescent="0.25">
      <c r="A1309" s="6"/>
      <c r="B1309" s="22">
        <v>1300</v>
      </c>
    </row>
    <row r="1310" spans="1:2" x14ac:dyDescent="0.25">
      <c r="A1310" s="6"/>
      <c r="B1310" s="22">
        <v>1301</v>
      </c>
    </row>
    <row r="1311" spans="1:2" x14ac:dyDescent="0.25">
      <c r="A1311" s="6"/>
      <c r="B1311" s="22">
        <v>1302</v>
      </c>
    </row>
    <row r="1312" spans="1:2" x14ac:dyDescent="0.25">
      <c r="A1312" s="6"/>
      <c r="B1312" s="22">
        <v>1303</v>
      </c>
    </row>
    <row r="1313" spans="1:2" x14ac:dyDescent="0.25">
      <c r="A1313" s="6"/>
      <c r="B1313" s="22">
        <v>1304</v>
      </c>
    </row>
    <row r="1314" spans="1:2" x14ac:dyDescent="0.25">
      <c r="A1314" s="6"/>
      <c r="B1314" s="22">
        <v>1305</v>
      </c>
    </row>
    <row r="1315" spans="1:2" x14ac:dyDescent="0.25">
      <c r="A1315" s="6"/>
      <c r="B1315" s="22">
        <v>1306</v>
      </c>
    </row>
    <row r="1316" spans="1:2" x14ac:dyDescent="0.25">
      <c r="A1316" s="6"/>
      <c r="B1316" s="22">
        <v>1307</v>
      </c>
    </row>
    <row r="1317" spans="1:2" x14ac:dyDescent="0.25">
      <c r="A1317" s="6"/>
      <c r="B1317" s="22">
        <v>1308</v>
      </c>
    </row>
    <row r="1318" spans="1:2" x14ac:dyDescent="0.25">
      <c r="A1318" s="6"/>
      <c r="B1318" s="22">
        <v>1309</v>
      </c>
    </row>
    <row r="1319" spans="1:2" x14ac:dyDescent="0.25">
      <c r="A1319" s="6"/>
      <c r="B1319" s="22">
        <v>1310</v>
      </c>
    </row>
    <row r="1320" spans="1:2" x14ac:dyDescent="0.25">
      <c r="A1320" s="6"/>
      <c r="B1320" s="22">
        <v>1311</v>
      </c>
    </row>
    <row r="1321" spans="1:2" x14ac:dyDescent="0.25">
      <c r="A1321" s="6"/>
      <c r="B1321" s="22">
        <v>1312</v>
      </c>
    </row>
    <row r="1322" spans="1:2" x14ac:dyDescent="0.25">
      <c r="A1322" s="6"/>
      <c r="B1322" s="22">
        <v>1313</v>
      </c>
    </row>
    <row r="1323" spans="1:2" x14ac:dyDescent="0.25">
      <c r="A1323" s="6"/>
      <c r="B1323" s="22">
        <v>1314</v>
      </c>
    </row>
    <row r="1324" spans="1:2" x14ac:dyDescent="0.25">
      <c r="A1324" s="6"/>
      <c r="B1324" s="22">
        <v>1315</v>
      </c>
    </row>
    <row r="1325" spans="1:2" x14ac:dyDescent="0.25">
      <c r="A1325" s="6"/>
      <c r="B1325" s="22">
        <v>1316</v>
      </c>
    </row>
    <row r="1326" spans="1:2" x14ac:dyDescent="0.25">
      <c r="A1326" s="6"/>
      <c r="B1326" s="22">
        <v>1317</v>
      </c>
    </row>
    <row r="1327" spans="1:2" x14ac:dyDescent="0.25">
      <c r="A1327" s="6"/>
      <c r="B1327" s="22">
        <v>1318</v>
      </c>
    </row>
    <row r="1328" spans="1:2" x14ac:dyDescent="0.25">
      <c r="A1328" s="6"/>
      <c r="B1328" s="22">
        <v>1319</v>
      </c>
    </row>
    <row r="1329" spans="1:2" x14ac:dyDescent="0.25">
      <c r="A1329" s="6"/>
      <c r="B1329" s="22">
        <v>1320</v>
      </c>
    </row>
    <row r="1330" spans="1:2" x14ac:dyDescent="0.25">
      <c r="A1330" s="6"/>
      <c r="B1330" s="22">
        <v>1321</v>
      </c>
    </row>
    <row r="1331" spans="1:2" x14ac:dyDescent="0.25">
      <c r="A1331" s="6"/>
      <c r="B1331" s="22">
        <v>1322</v>
      </c>
    </row>
    <row r="1332" spans="1:2" x14ac:dyDescent="0.25">
      <c r="A1332" s="6"/>
      <c r="B1332" s="22">
        <v>1323</v>
      </c>
    </row>
    <row r="1333" spans="1:2" x14ac:dyDescent="0.25">
      <c r="A1333" s="6"/>
      <c r="B1333" s="22">
        <v>1324</v>
      </c>
    </row>
    <row r="1334" spans="1:2" x14ac:dyDescent="0.25">
      <c r="A1334" s="6"/>
      <c r="B1334" s="22">
        <v>1325</v>
      </c>
    </row>
    <row r="1335" spans="1:2" x14ac:dyDescent="0.25">
      <c r="A1335" s="6"/>
      <c r="B1335" s="22">
        <v>1326</v>
      </c>
    </row>
    <row r="1336" spans="1:2" x14ac:dyDescent="0.25">
      <c r="A1336" s="6"/>
      <c r="B1336" s="22">
        <v>1327</v>
      </c>
    </row>
    <row r="1337" spans="1:2" x14ac:dyDescent="0.25">
      <c r="A1337" s="6"/>
      <c r="B1337" s="22">
        <v>1328</v>
      </c>
    </row>
    <row r="1338" spans="1:2" x14ac:dyDescent="0.25">
      <c r="A1338" s="6"/>
      <c r="B1338" s="22">
        <v>1329</v>
      </c>
    </row>
    <row r="1339" spans="1:2" x14ac:dyDescent="0.25">
      <c r="A1339" s="6"/>
      <c r="B1339" s="22">
        <v>1330</v>
      </c>
    </row>
    <row r="1340" spans="1:2" x14ac:dyDescent="0.25">
      <c r="A1340" s="6"/>
      <c r="B1340" s="22">
        <v>1331</v>
      </c>
    </row>
    <row r="1341" spans="1:2" x14ac:dyDescent="0.25">
      <c r="A1341" s="6"/>
      <c r="B1341" s="22">
        <v>1332</v>
      </c>
    </row>
    <row r="1342" spans="1:2" x14ac:dyDescent="0.25">
      <c r="A1342" s="6"/>
      <c r="B1342" s="22">
        <v>1333</v>
      </c>
    </row>
    <row r="1343" spans="1:2" x14ac:dyDescent="0.25">
      <c r="A1343" s="6"/>
      <c r="B1343" s="22">
        <v>1334</v>
      </c>
    </row>
    <row r="1344" spans="1:2" x14ac:dyDescent="0.25">
      <c r="A1344" s="6"/>
      <c r="B1344" s="22">
        <v>1335</v>
      </c>
    </row>
    <row r="1345" spans="1:2" x14ac:dyDescent="0.25">
      <c r="A1345" s="6"/>
      <c r="B1345" s="22">
        <v>1336</v>
      </c>
    </row>
    <row r="1346" spans="1:2" x14ac:dyDescent="0.25">
      <c r="A1346" s="6"/>
      <c r="B1346" s="22">
        <v>1337</v>
      </c>
    </row>
    <row r="1347" spans="1:2" x14ac:dyDescent="0.25">
      <c r="A1347" s="6"/>
      <c r="B1347" s="22">
        <v>1338</v>
      </c>
    </row>
    <row r="1348" spans="1:2" x14ac:dyDescent="0.25">
      <c r="A1348" s="6"/>
      <c r="B1348" s="22">
        <v>1339</v>
      </c>
    </row>
    <row r="1349" spans="1:2" x14ac:dyDescent="0.25">
      <c r="A1349" s="6"/>
      <c r="B1349" s="22">
        <v>1340</v>
      </c>
    </row>
    <row r="1350" spans="1:2" x14ac:dyDescent="0.25">
      <c r="A1350" s="6"/>
      <c r="B1350" s="22">
        <v>1341</v>
      </c>
    </row>
    <row r="1351" spans="1:2" x14ac:dyDescent="0.25">
      <c r="A1351" s="6"/>
      <c r="B1351" s="22">
        <v>1342</v>
      </c>
    </row>
    <row r="1352" spans="1:2" x14ac:dyDescent="0.25">
      <c r="A1352" s="6"/>
      <c r="B1352" s="22">
        <v>1343</v>
      </c>
    </row>
    <row r="1353" spans="1:2" x14ac:dyDescent="0.25">
      <c r="A1353" s="6"/>
      <c r="B1353" s="22">
        <v>1344</v>
      </c>
    </row>
    <row r="1354" spans="1:2" x14ac:dyDescent="0.25">
      <c r="A1354" s="6"/>
      <c r="B1354" s="22">
        <v>1345</v>
      </c>
    </row>
    <row r="1355" spans="1:2" x14ac:dyDescent="0.25">
      <c r="A1355" s="6"/>
      <c r="B1355" s="22">
        <v>1346</v>
      </c>
    </row>
    <row r="1356" spans="1:2" x14ac:dyDescent="0.25">
      <c r="A1356" s="6"/>
      <c r="B1356" s="22">
        <v>1347</v>
      </c>
    </row>
    <row r="1357" spans="1:2" x14ac:dyDescent="0.25">
      <c r="A1357" s="6"/>
      <c r="B1357" s="22">
        <v>1348</v>
      </c>
    </row>
    <row r="1358" spans="1:2" x14ac:dyDescent="0.25">
      <c r="A1358" s="6"/>
      <c r="B1358" s="22">
        <v>1349</v>
      </c>
    </row>
    <row r="1359" spans="1:2" x14ac:dyDescent="0.25">
      <c r="A1359" s="6"/>
      <c r="B1359" s="22">
        <v>1350</v>
      </c>
    </row>
    <row r="1360" spans="1:2" x14ac:dyDescent="0.25">
      <c r="A1360" s="6"/>
      <c r="B1360" s="22">
        <v>1351</v>
      </c>
    </row>
    <row r="1361" spans="1:2" x14ac:dyDescent="0.25">
      <c r="A1361" s="6"/>
      <c r="B1361" s="22">
        <v>1352</v>
      </c>
    </row>
    <row r="1362" spans="1:2" x14ac:dyDescent="0.25">
      <c r="A1362" s="6"/>
      <c r="B1362" s="22">
        <v>1353</v>
      </c>
    </row>
    <row r="1363" spans="1:2" x14ac:dyDescent="0.25">
      <c r="A1363" s="6"/>
      <c r="B1363" s="22">
        <v>1354</v>
      </c>
    </row>
    <row r="1364" spans="1:2" x14ac:dyDescent="0.25">
      <c r="A1364" s="6"/>
      <c r="B1364" s="22">
        <v>1355</v>
      </c>
    </row>
    <row r="1365" spans="1:2" x14ac:dyDescent="0.25">
      <c r="A1365" s="6"/>
      <c r="B1365" s="22">
        <v>1356</v>
      </c>
    </row>
    <row r="1366" spans="1:2" x14ac:dyDescent="0.25">
      <c r="A1366" s="6"/>
      <c r="B1366" s="22">
        <v>1357</v>
      </c>
    </row>
    <row r="1367" spans="1:2" x14ac:dyDescent="0.25">
      <c r="A1367" s="6"/>
      <c r="B1367" s="22">
        <v>1358</v>
      </c>
    </row>
    <row r="1368" spans="1:2" x14ac:dyDescent="0.25">
      <c r="A1368" s="6"/>
      <c r="B1368" s="22">
        <v>1359</v>
      </c>
    </row>
    <row r="1369" spans="1:2" x14ac:dyDescent="0.25">
      <c r="A1369" s="6"/>
      <c r="B1369" s="22">
        <v>1360</v>
      </c>
    </row>
    <row r="1370" spans="1:2" x14ac:dyDescent="0.25">
      <c r="A1370" s="6"/>
      <c r="B1370" s="22">
        <v>1361</v>
      </c>
    </row>
    <row r="1371" spans="1:2" x14ac:dyDescent="0.25">
      <c r="A1371" s="6"/>
      <c r="B1371" s="22">
        <v>1362</v>
      </c>
    </row>
    <row r="1372" spans="1:2" x14ac:dyDescent="0.25">
      <c r="A1372" s="6"/>
      <c r="B1372" s="22">
        <v>1363</v>
      </c>
    </row>
    <row r="1373" spans="1:2" x14ac:dyDescent="0.25">
      <c r="A1373" s="6"/>
      <c r="B1373" s="22">
        <v>1364</v>
      </c>
    </row>
    <row r="1374" spans="1:2" x14ac:dyDescent="0.25">
      <c r="A1374" s="6"/>
      <c r="B1374" s="22">
        <v>1365</v>
      </c>
    </row>
    <row r="1375" spans="1:2" x14ac:dyDescent="0.25">
      <c r="A1375" s="6"/>
      <c r="B1375" s="22">
        <v>1366</v>
      </c>
    </row>
    <row r="1376" spans="1:2" x14ac:dyDescent="0.25">
      <c r="A1376" s="6"/>
      <c r="B1376" s="22">
        <v>1367</v>
      </c>
    </row>
    <row r="1377" spans="1:2" x14ac:dyDescent="0.25">
      <c r="A1377" s="6"/>
      <c r="B1377" s="22">
        <v>1368</v>
      </c>
    </row>
    <row r="1378" spans="1:2" x14ac:dyDescent="0.25">
      <c r="A1378" s="6"/>
      <c r="B1378" s="22">
        <v>1369</v>
      </c>
    </row>
    <row r="1379" spans="1:2" x14ac:dyDescent="0.25">
      <c r="A1379" s="6"/>
      <c r="B1379" s="22">
        <v>1370</v>
      </c>
    </row>
    <row r="1380" spans="1:2" x14ac:dyDescent="0.25">
      <c r="A1380" s="6"/>
      <c r="B1380" s="22">
        <v>1371</v>
      </c>
    </row>
    <row r="1381" spans="1:2" x14ac:dyDescent="0.25">
      <c r="A1381" s="6"/>
      <c r="B1381" s="22">
        <v>1372</v>
      </c>
    </row>
    <row r="1382" spans="1:2" x14ac:dyDescent="0.25">
      <c r="A1382" s="6"/>
      <c r="B1382" s="22">
        <v>1373</v>
      </c>
    </row>
    <row r="1383" spans="1:2" x14ac:dyDescent="0.25">
      <c r="A1383" s="6"/>
      <c r="B1383" s="22">
        <v>1374</v>
      </c>
    </row>
    <row r="1384" spans="1:2" x14ac:dyDescent="0.25">
      <c r="A1384" s="6"/>
      <c r="B1384" s="22">
        <v>1375</v>
      </c>
    </row>
    <row r="1385" spans="1:2" x14ac:dyDescent="0.25">
      <c r="A1385" s="6"/>
      <c r="B1385" s="22">
        <v>1376</v>
      </c>
    </row>
    <row r="1386" spans="1:2" x14ac:dyDescent="0.25">
      <c r="A1386" s="6"/>
      <c r="B1386" s="22">
        <v>1377</v>
      </c>
    </row>
    <row r="1387" spans="1:2" x14ac:dyDescent="0.25">
      <c r="A1387" s="6"/>
      <c r="B1387" s="22">
        <v>1378</v>
      </c>
    </row>
    <row r="1388" spans="1:2" x14ac:dyDescent="0.25">
      <c r="A1388" s="6"/>
      <c r="B1388" s="22">
        <v>1379</v>
      </c>
    </row>
    <row r="1389" spans="1:2" x14ac:dyDescent="0.25">
      <c r="A1389" s="6"/>
      <c r="B1389" s="22">
        <v>1380</v>
      </c>
    </row>
    <row r="1390" spans="1:2" x14ac:dyDescent="0.25">
      <c r="A1390" s="6"/>
      <c r="B1390" s="22">
        <v>1381</v>
      </c>
    </row>
    <row r="1391" spans="1:2" x14ac:dyDescent="0.25">
      <c r="A1391" s="6"/>
      <c r="B1391" s="22">
        <v>1382</v>
      </c>
    </row>
    <row r="1392" spans="1:2" x14ac:dyDescent="0.25">
      <c r="A1392" s="6"/>
      <c r="B1392" s="22">
        <v>1383</v>
      </c>
    </row>
    <row r="1393" spans="1:2" x14ac:dyDescent="0.25">
      <c r="A1393" s="6"/>
      <c r="B1393" s="22">
        <v>1384</v>
      </c>
    </row>
    <row r="1394" spans="1:2" x14ac:dyDescent="0.25">
      <c r="A1394" s="6"/>
      <c r="B1394" s="22">
        <v>1385</v>
      </c>
    </row>
    <row r="1395" spans="1:2" x14ac:dyDescent="0.25">
      <c r="A1395" s="6"/>
      <c r="B1395" s="22">
        <v>1386</v>
      </c>
    </row>
    <row r="1396" spans="1:2" x14ac:dyDescent="0.25">
      <c r="A1396" s="6"/>
      <c r="B1396" s="22">
        <v>1387</v>
      </c>
    </row>
    <row r="1397" spans="1:2" x14ac:dyDescent="0.25">
      <c r="A1397" s="6"/>
      <c r="B1397" s="22">
        <v>1388</v>
      </c>
    </row>
    <row r="1398" spans="1:2" x14ac:dyDescent="0.25">
      <c r="A1398" s="6"/>
      <c r="B1398" s="22">
        <v>1389</v>
      </c>
    </row>
    <row r="1399" spans="1:2" x14ac:dyDescent="0.25">
      <c r="A1399" s="6"/>
      <c r="B1399" s="22">
        <v>1390</v>
      </c>
    </row>
    <row r="1400" spans="1:2" x14ac:dyDescent="0.25">
      <c r="A1400" s="6"/>
      <c r="B1400" s="22">
        <v>1391</v>
      </c>
    </row>
    <row r="1401" spans="1:2" x14ac:dyDescent="0.25">
      <c r="A1401" s="6"/>
      <c r="B1401" s="22">
        <v>1392</v>
      </c>
    </row>
    <row r="1402" spans="1:2" x14ac:dyDescent="0.25">
      <c r="A1402" s="6"/>
      <c r="B1402" s="22">
        <v>1393</v>
      </c>
    </row>
    <row r="1403" spans="1:2" x14ac:dyDescent="0.25">
      <c r="A1403" s="6"/>
      <c r="B1403" s="22">
        <v>1394</v>
      </c>
    </row>
    <row r="1404" spans="1:2" x14ac:dyDescent="0.25">
      <c r="A1404" s="6"/>
      <c r="B1404" s="22">
        <v>1395</v>
      </c>
    </row>
    <row r="1405" spans="1:2" x14ac:dyDescent="0.25">
      <c r="A1405" s="6"/>
      <c r="B1405" s="22">
        <v>1396</v>
      </c>
    </row>
    <row r="1406" spans="1:2" x14ac:dyDescent="0.25">
      <c r="A1406" s="6"/>
      <c r="B1406" s="22">
        <v>1397</v>
      </c>
    </row>
    <row r="1407" spans="1:2" x14ac:dyDescent="0.25">
      <c r="A1407" s="6"/>
      <c r="B1407" s="22">
        <v>1398</v>
      </c>
    </row>
    <row r="1408" spans="1:2" x14ac:dyDescent="0.25">
      <c r="A1408" s="6"/>
      <c r="B1408" s="22">
        <v>1399</v>
      </c>
    </row>
    <row r="1409" spans="1:2" x14ac:dyDescent="0.25">
      <c r="A1409" s="6"/>
      <c r="B1409" s="22">
        <v>1400</v>
      </c>
    </row>
    <row r="1410" spans="1:2" x14ac:dyDescent="0.25">
      <c r="A1410" s="6"/>
      <c r="B1410" s="22">
        <v>1401</v>
      </c>
    </row>
    <row r="1411" spans="1:2" x14ac:dyDescent="0.25">
      <c r="A1411" s="6"/>
      <c r="B1411" s="22">
        <v>1402</v>
      </c>
    </row>
    <row r="1412" spans="1:2" x14ac:dyDescent="0.25">
      <c r="A1412" s="6"/>
      <c r="B1412" s="22">
        <v>1403</v>
      </c>
    </row>
    <row r="1413" spans="1:2" x14ac:dyDescent="0.25">
      <c r="A1413" s="6"/>
      <c r="B1413" s="22">
        <v>1404</v>
      </c>
    </row>
    <row r="1414" spans="1:2" x14ac:dyDescent="0.25">
      <c r="A1414" s="6"/>
      <c r="B1414" s="22">
        <v>1405</v>
      </c>
    </row>
    <row r="1415" spans="1:2" x14ac:dyDescent="0.25">
      <c r="A1415" s="6"/>
      <c r="B1415" s="22">
        <v>1406</v>
      </c>
    </row>
    <row r="1416" spans="1:2" x14ac:dyDescent="0.25">
      <c r="A1416" s="6"/>
      <c r="B1416" s="22">
        <v>1407</v>
      </c>
    </row>
    <row r="1417" spans="1:2" x14ac:dyDescent="0.25">
      <c r="A1417" s="6"/>
      <c r="B1417" s="22">
        <v>1408</v>
      </c>
    </row>
    <row r="1418" spans="1:2" x14ac:dyDescent="0.25">
      <c r="A1418" s="6"/>
      <c r="B1418" s="22">
        <v>1409</v>
      </c>
    </row>
    <row r="1419" spans="1:2" x14ac:dyDescent="0.25">
      <c r="A1419" s="6"/>
      <c r="B1419" s="22">
        <v>1410</v>
      </c>
    </row>
    <row r="1420" spans="1:2" x14ac:dyDescent="0.25">
      <c r="A1420" s="6"/>
      <c r="B1420" s="22">
        <v>1411</v>
      </c>
    </row>
    <row r="1421" spans="1:2" x14ac:dyDescent="0.25">
      <c r="A1421" s="6"/>
      <c r="B1421" s="22">
        <v>1412</v>
      </c>
    </row>
    <row r="1422" spans="1:2" x14ac:dyDescent="0.25">
      <c r="A1422" s="6"/>
      <c r="B1422" s="22">
        <v>1413</v>
      </c>
    </row>
    <row r="1423" spans="1:2" x14ac:dyDescent="0.25">
      <c r="A1423" s="6"/>
      <c r="B1423" s="22">
        <v>1414</v>
      </c>
    </row>
    <row r="1424" spans="1:2" x14ac:dyDescent="0.25">
      <c r="A1424" s="6"/>
      <c r="B1424" s="22">
        <v>1415</v>
      </c>
    </row>
    <row r="1425" spans="1:2" x14ac:dyDescent="0.25">
      <c r="A1425" s="6"/>
      <c r="B1425" s="22">
        <v>1416</v>
      </c>
    </row>
    <row r="1426" spans="1:2" x14ac:dyDescent="0.25">
      <c r="A1426" s="6"/>
      <c r="B1426" s="22">
        <v>1417</v>
      </c>
    </row>
    <row r="1427" spans="1:2" x14ac:dyDescent="0.25">
      <c r="A1427" s="6"/>
      <c r="B1427" s="22">
        <v>1418</v>
      </c>
    </row>
    <row r="1428" spans="1:2" x14ac:dyDescent="0.25">
      <c r="A1428" s="6"/>
      <c r="B1428" s="22">
        <v>1419</v>
      </c>
    </row>
    <row r="1429" spans="1:2" x14ac:dyDescent="0.25">
      <c r="A1429" s="6"/>
      <c r="B1429" s="22">
        <v>1420</v>
      </c>
    </row>
    <row r="1430" spans="1:2" x14ac:dyDescent="0.25">
      <c r="A1430" s="6"/>
      <c r="B1430" s="22">
        <v>1421</v>
      </c>
    </row>
    <row r="1431" spans="1:2" x14ac:dyDescent="0.25">
      <c r="A1431" s="6"/>
      <c r="B1431" s="22">
        <v>1422</v>
      </c>
    </row>
    <row r="1432" spans="1:2" x14ac:dyDescent="0.25">
      <c r="A1432" s="6"/>
      <c r="B1432" s="22">
        <v>1423</v>
      </c>
    </row>
    <row r="1433" spans="1:2" x14ac:dyDescent="0.25">
      <c r="A1433" s="6"/>
      <c r="B1433" s="22">
        <v>1424</v>
      </c>
    </row>
    <row r="1434" spans="1:2" x14ac:dyDescent="0.25">
      <c r="A1434" s="6"/>
      <c r="B1434" s="22">
        <v>1425</v>
      </c>
    </row>
    <row r="1435" spans="1:2" x14ac:dyDescent="0.25">
      <c r="A1435" s="6"/>
      <c r="B1435" s="22">
        <v>1426</v>
      </c>
    </row>
    <row r="1436" spans="1:2" x14ac:dyDescent="0.25">
      <c r="A1436" s="6"/>
      <c r="B1436" s="22">
        <v>1427</v>
      </c>
    </row>
    <row r="1437" spans="1:2" x14ac:dyDescent="0.25">
      <c r="A1437" s="6"/>
      <c r="B1437" s="22">
        <v>1428</v>
      </c>
    </row>
    <row r="1438" spans="1:2" x14ac:dyDescent="0.25">
      <c r="A1438" s="6"/>
      <c r="B1438" s="22">
        <v>1429</v>
      </c>
    </row>
    <row r="1439" spans="1:2" x14ac:dyDescent="0.25">
      <c r="A1439" s="6"/>
      <c r="B1439" s="22">
        <v>1430</v>
      </c>
    </row>
    <row r="1440" spans="1:2" x14ac:dyDescent="0.25">
      <c r="A1440" s="6"/>
      <c r="B1440" s="22">
        <v>1431</v>
      </c>
    </row>
    <row r="1441" spans="1:2" x14ac:dyDescent="0.25">
      <c r="A1441" s="6"/>
      <c r="B1441" s="22">
        <v>1432</v>
      </c>
    </row>
    <row r="1442" spans="1:2" x14ac:dyDescent="0.25">
      <c r="A1442" s="6"/>
      <c r="B1442" s="22">
        <v>1433</v>
      </c>
    </row>
    <row r="1443" spans="1:2" x14ac:dyDescent="0.25">
      <c r="A1443" s="6"/>
      <c r="B1443" s="22">
        <v>1434</v>
      </c>
    </row>
    <row r="1444" spans="1:2" x14ac:dyDescent="0.25">
      <c r="A1444" s="6"/>
      <c r="B1444" s="22">
        <v>1435</v>
      </c>
    </row>
    <row r="1445" spans="1:2" x14ac:dyDescent="0.25">
      <c r="A1445" s="6"/>
      <c r="B1445" s="22">
        <v>1436</v>
      </c>
    </row>
    <row r="1446" spans="1:2" x14ac:dyDescent="0.25">
      <c r="A1446" s="6"/>
      <c r="B1446" s="22">
        <v>1437</v>
      </c>
    </row>
    <row r="1447" spans="1:2" x14ac:dyDescent="0.25">
      <c r="A1447" s="6"/>
      <c r="B1447" s="22">
        <v>1438</v>
      </c>
    </row>
    <row r="1448" spans="1:2" x14ac:dyDescent="0.25">
      <c r="A1448" s="6"/>
      <c r="B1448" s="22">
        <v>1439</v>
      </c>
    </row>
    <row r="1449" spans="1:2" x14ac:dyDescent="0.25">
      <c r="A1449" s="6"/>
      <c r="B1449" s="22">
        <v>1440</v>
      </c>
    </row>
    <row r="1450" spans="1:2" x14ac:dyDescent="0.25">
      <c r="A1450" s="6"/>
      <c r="B1450" s="22">
        <v>1441</v>
      </c>
    </row>
    <row r="1451" spans="1:2" x14ac:dyDescent="0.25">
      <c r="A1451" s="6"/>
      <c r="B1451" s="22">
        <v>1442</v>
      </c>
    </row>
    <row r="1452" spans="1:2" x14ac:dyDescent="0.25">
      <c r="A1452" s="6"/>
      <c r="B1452" s="22">
        <v>1443</v>
      </c>
    </row>
    <row r="1453" spans="1:2" x14ac:dyDescent="0.25">
      <c r="A1453" s="6"/>
      <c r="B1453" s="22">
        <v>1444</v>
      </c>
    </row>
    <row r="1454" spans="1:2" x14ac:dyDescent="0.25">
      <c r="A1454" s="6"/>
      <c r="B1454" s="22">
        <v>1445</v>
      </c>
    </row>
    <row r="1455" spans="1:2" x14ac:dyDescent="0.25">
      <c r="A1455" s="6"/>
      <c r="B1455" s="22">
        <v>1446</v>
      </c>
    </row>
    <row r="1456" spans="1:2" x14ac:dyDescent="0.25">
      <c r="A1456" s="6"/>
      <c r="B1456" s="22">
        <v>1447</v>
      </c>
    </row>
    <row r="1457" spans="1:2" x14ac:dyDescent="0.25">
      <c r="A1457" s="6"/>
      <c r="B1457" s="22">
        <v>1448</v>
      </c>
    </row>
    <row r="1458" spans="1:2" x14ac:dyDescent="0.25">
      <c r="A1458" s="6"/>
      <c r="B1458" s="22">
        <v>1449</v>
      </c>
    </row>
    <row r="1459" spans="1:2" x14ac:dyDescent="0.25">
      <c r="A1459" s="6"/>
      <c r="B1459" s="22">
        <v>1450</v>
      </c>
    </row>
    <row r="1460" spans="1:2" x14ac:dyDescent="0.25">
      <c r="A1460" s="6"/>
      <c r="B1460" s="22">
        <v>1451</v>
      </c>
    </row>
    <row r="1461" spans="1:2" x14ac:dyDescent="0.25">
      <c r="A1461" s="6"/>
      <c r="B1461" s="22">
        <v>1452</v>
      </c>
    </row>
    <row r="1462" spans="1:2" x14ac:dyDescent="0.25">
      <c r="A1462" s="6"/>
      <c r="B1462" s="22">
        <v>1453</v>
      </c>
    </row>
    <row r="1463" spans="1:2" x14ac:dyDescent="0.25">
      <c r="A1463" s="6"/>
      <c r="B1463" s="22">
        <v>1454</v>
      </c>
    </row>
    <row r="1464" spans="1:2" x14ac:dyDescent="0.25">
      <c r="A1464" s="6"/>
      <c r="B1464" s="22">
        <v>1455</v>
      </c>
    </row>
    <row r="1465" spans="1:2" x14ac:dyDescent="0.25">
      <c r="A1465" s="6"/>
      <c r="B1465" s="22">
        <v>1456</v>
      </c>
    </row>
    <row r="1466" spans="1:2" x14ac:dyDescent="0.25">
      <c r="A1466" s="6"/>
      <c r="B1466" s="22">
        <v>1457</v>
      </c>
    </row>
    <row r="1467" spans="1:2" x14ac:dyDescent="0.25">
      <c r="A1467" s="6"/>
      <c r="B1467" s="22">
        <v>1458</v>
      </c>
    </row>
    <row r="1468" spans="1:2" x14ac:dyDescent="0.25">
      <c r="A1468" s="6"/>
      <c r="B1468" s="22">
        <v>1459</v>
      </c>
    </row>
    <row r="1469" spans="1:2" x14ac:dyDescent="0.25">
      <c r="A1469" s="6"/>
      <c r="B1469" s="22">
        <v>1460</v>
      </c>
    </row>
    <row r="1470" spans="1:2" x14ac:dyDescent="0.25">
      <c r="A1470" s="6"/>
      <c r="B1470" s="22">
        <v>1461</v>
      </c>
    </row>
    <row r="1471" spans="1:2" x14ac:dyDescent="0.25">
      <c r="A1471" s="6"/>
      <c r="B1471" s="22">
        <v>1462</v>
      </c>
    </row>
    <row r="1472" spans="1:2" x14ac:dyDescent="0.25">
      <c r="A1472" s="6"/>
      <c r="B1472" s="22">
        <v>1463</v>
      </c>
    </row>
    <row r="1473" spans="1:2" x14ac:dyDescent="0.25">
      <c r="A1473" s="6"/>
      <c r="B1473" s="22">
        <v>1464</v>
      </c>
    </row>
    <row r="1474" spans="1:2" x14ac:dyDescent="0.25">
      <c r="A1474" s="6"/>
      <c r="B1474" s="22">
        <v>1465</v>
      </c>
    </row>
    <row r="1475" spans="1:2" x14ac:dyDescent="0.25">
      <c r="A1475" s="6"/>
      <c r="B1475" s="22">
        <v>1466</v>
      </c>
    </row>
    <row r="1476" spans="1:2" x14ac:dyDescent="0.25">
      <c r="A1476" s="6"/>
      <c r="B1476" s="22">
        <v>1467</v>
      </c>
    </row>
    <row r="1477" spans="1:2" x14ac:dyDescent="0.25">
      <c r="A1477" s="6"/>
      <c r="B1477" s="22">
        <v>1468</v>
      </c>
    </row>
    <row r="1478" spans="1:2" x14ac:dyDescent="0.25">
      <c r="A1478" s="6"/>
      <c r="B1478" s="22">
        <v>1469</v>
      </c>
    </row>
    <row r="1479" spans="1:2" x14ac:dyDescent="0.25">
      <c r="A1479" s="6"/>
      <c r="B1479" s="22">
        <v>1470</v>
      </c>
    </row>
    <row r="1480" spans="1:2" x14ac:dyDescent="0.25">
      <c r="A1480" s="6"/>
      <c r="B1480" s="22">
        <v>1471</v>
      </c>
    </row>
    <row r="1481" spans="1:2" x14ac:dyDescent="0.25">
      <c r="A1481" s="6"/>
      <c r="B1481" s="22">
        <v>1472</v>
      </c>
    </row>
    <row r="1482" spans="1:2" x14ac:dyDescent="0.25">
      <c r="A1482" s="6"/>
      <c r="B1482" s="22">
        <v>1473</v>
      </c>
    </row>
    <row r="1483" spans="1:2" x14ac:dyDescent="0.25">
      <c r="A1483" s="6"/>
      <c r="B1483" s="22">
        <v>1474</v>
      </c>
    </row>
    <row r="1484" spans="1:2" x14ac:dyDescent="0.25">
      <c r="A1484" s="6"/>
      <c r="B1484" s="22">
        <v>1475</v>
      </c>
    </row>
    <row r="1485" spans="1:2" x14ac:dyDescent="0.25">
      <c r="A1485" s="6"/>
      <c r="B1485" s="22">
        <v>1476</v>
      </c>
    </row>
    <row r="1486" spans="1:2" x14ac:dyDescent="0.25">
      <c r="A1486" s="6"/>
      <c r="B1486" s="22">
        <v>1477</v>
      </c>
    </row>
    <row r="1487" spans="1:2" x14ac:dyDescent="0.25">
      <c r="A1487" s="6"/>
      <c r="B1487" s="22">
        <v>1478</v>
      </c>
    </row>
    <row r="1488" spans="1:2" x14ac:dyDescent="0.25">
      <c r="A1488" s="6"/>
      <c r="B1488" s="22">
        <v>1479</v>
      </c>
    </row>
    <row r="1489" spans="1:2" x14ac:dyDescent="0.25">
      <c r="A1489" s="6"/>
      <c r="B1489" s="22">
        <v>1480</v>
      </c>
    </row>
    <row r="1490" spans="1:2" x14ac:dyDescent="0.25">
      <c r="A1490" s="6"/>
      <c r="B1490" s="22">
        <v>1481</v>
      </c>
    </row>
    <row r="1491" spans="1:2" x14ac:dyDescent="0.25">
      <c r="A1491" s="6"/>
      <c r="B1491" s="22">
        <v>1482</v>
      </c>
    </row>
    <row r="1492" spans="1:2" x14ac:dyDescent="0.25">
      <c r="A1492" s="6"/>
      <c r="B1492" s="22">
        <v>1483</v>
      </c>
    </row>
    <row r="1493" spans="1:2" x14ac:dyDescent="0.25">
      <c r="A1493" s="6"/>
      <c r="B1493" s="22">
        <v>1484</v>
      </c>
    </row>
    <row r="1494" spans="1:2" x14ac:dyDescent="0.25">
      <c r="A1494" s="6"/>
      <c r="B1494" s="22">
        <v>1485</v>
      </c>
    </row>
    <row r="1495" spans="1:2" x14ac:dyDescent="0.25">
      <c r="A1495" s="6"/>
      <c r="B1495" s="22">
        <v>1486</v>
      </c>
    </row>
    <row r="1496" spans="1:2" x14ac:dyDescent="0.25">
      <c r="A1496" s="6"/>
      <c r="B1496" s="22">
        <v>1487</v>
      </c>
    </row>
    <row r="1497" spans="1:2" x14ac:dyDescent="0.25">
      <c r="A1497" s="6"/>
      <c r="B1497" s="22">
        <v>1488</v>
      </c>
    </row>
    <row r="1498" spans="1:2" x14ac:dyDescent="0.25">
      <c r="A1498" s="6"/>
      <c r="B1498" s="22">
        <v>1489</v>
      </c>
    </row>
    <row r="1499" spans="1:2" x14ac:dyDescent="0.25">
      <c r="A1499" s="6"/>
      <c r="B1499" s="22">
        <v>1490</v>
      </c>
    </row>
    <row r="1500" spans="1:2" x14ac:dyDescent="0.25">
      <c r="A1500" s="6"/>
      <c r="B1500" s="22">
        <v>1491</v>
      </c>
    </row>
    <row r="1501" spans="1:2" x14ac:dyDescent="0.25">
      <c r="A1501" s="6"/>
      <c r="B1501" s="22">
        <v>1492</v>
      </c>
    </row>
    <row r="1502" spans="1:2" x14ac:dyDescent="0.25">
      <c r="A1502" s="6"/>
      <c r="B1502" s="22">
        <v>1493</v>
      </c>
    </row>
    <row r="1503" spans="1:2" x14ac:dyDescent="0.25">
      <c r="A1503" s="6"/>
      <c r="B1503" s="22">
        <v>1494</v>
      </c>
    </row>
    <row r="1504" spans="1:2" x14ac:dyDescent="0.25">
      <c r="A1504" s="6"/>
      <c r="B1504" s="22">
        <v>1495</v>
      </c>
    </row>
    <row r="1505" spans="1:2" x14ac:dyDescent="0.25">
      <c r="A1505" s="6"/>
      <c r="B1505" s="22">
        <v>1496</v>
      </c>
    </row>
    <row r="1506" spans="1:2" x14ac:dyDescent="0.25">
      <c r="A1506" s="6"/>
      <c r="B1506" s="22">
        <v>1497</v>
      </c>
    </row>
    <row r="1507" spans="1:2" x14ac:dyDescent="0.25">
      <c r="A1507" s="6"/>
      <c r="B1507" s="22">
        <v>1498</v>
      </c>
    </row>
    <row r="1508" spans="1:2" x14ac:dyDescent="0.25">
      <c r="A1508" s="6"/>
      <c r="B1508" s="22">
        <v>1499</v>
      </c>
    </row>
    <row r="1509" spans="1:2" x14ac:dyDescent="0.25">
      <c r="A1509" s="6"/>
      <c r="B1509" s="22">
        <v>1500</v>
      </c>
    </row>
    <row r="1510" spans="1:2" x14ac:dyDescent="0.25">
      <c r="A1510" s="6"/>
      <c r="B1510" s="22">
        <v>1501</v>
      </c>
    </row>
    <row r="1511" spans="1:2" x14ac:dyDescent="0.25">
      <c r="A1511" s="6"/>
      <c r="B1511" s="22">
        <v>1502</v>
      </c>
    </row>
    <row r="1512" spans="1:2" x14ac:dyDescent="0.25">
      <c r="A1512" s="6"/>
      <c r="B1512" s="22">
        <v>1503</v>
      </c>
    </row>
    <row r="1513" spans="1:2" x14ac:dyDescent="0.25">
      <c r="A1513" s="6"/>
      <c r="B1513" s="22">
        <v>1504</v>
      </c>
    </row>
    <row r="1514" spans="1:2" x14ac:dyDescent="0.25">
      <c r="A1514" s="6"/>
      <c r="B1514" s="22">
        <v>1505</v>
      </c>
    </row>
    <row r="1515" spans="1:2" x14ac:dyDescent="0.25">
      <c r="A1515" s="6"/>
      <c r="B1515" s="22">
        <v>1506</v>
      </c>
    </row>
    <row r="1516" spans="1:2" x14ac:dyDescent="0.25">
      <c r="A1516" s="6"/>
      <c r="B1516" s="22">
        <v>1507</v>
      </c>
    </row>
    <row r="1517" spans="1:2" x14ac:dyDescent="0.25">
      <c r="A1517" s="6"/>
      <c r="B1517" s="22">
        <v>1508</v>
      </c>
    </row>
    <row r="1518" spans="1:2" x14ac:dyDescent="0.25">
      <c r="A1518" s="6"/>
      <c r="B1518" s="22">
        <v>1509</v>
      </c>
    </row>
    <row r="1519" spans="1:2" x14ac:dyDescent="0.25">
      <c r="A1519" s="6"/>
      <c r="B1519" s="22">
        <v>1510</v>
      </c>
    </row>
    <row r="1520" spans="1:2" x14ac:dyDescent="0.25">
      <c r="A1520" s="6"/>
      <c r="B1520" s="22">
        <v>1511</v>
      </c>
    </row>
    <row r="1521" spans="1:2" x14ac:dyDescent="0.25">
      <c r="A1521" s="6"/>
      <c r="B1521" s="22">
        <v>1512</v>
      </c>
    </row>
    <row r="1522" spans="1:2" x14ac:dyDescent="0.25">
      <c r="A1522" s="6"/>
      <c r="B1522" s="22">
        <v>1513</v>
      </c>
    </row>
    <row r="1523" spans="1:2" x14ac:dyDescent="0.25">
      <c r="A1523" s="6"/>
      <c r="B1523" s="22">
        <v>1514</v>
      </c>
    </row>
    <row r="1524" spans="1:2" x14ac:dyDescent="0.25">
      <c r="A1524" s="6"/>
      <c r="B1524" s="22">
        <v>1515</v>
      </c>
    </row>
    <row r="1525" spans="1:2" x14ac:dyDescent="0.25">
      <c r="A1525" s="6"/>
      <c r="B1525" s="22">
        <v>1516</v>
      </c>
    </row>
    <row r="1526" spans="1:2" x14ac:dyDescent="0.25">
      <c r="A1526" s="6"/>
      <c r="B1526" s="22">
        <v>1517</v>
      </c>
    </row>
    <row r="1527" spans="1:2" x14ac:dyDescent="0.25">
      <c r="A1527" s="6"/>
      <c r="B1527" s="22">
        <v>1518</v>
      </c>
    </row>
    <row r="1528" spans="1:2" x14ac:dyDescent="0.25">
      <c r="A1528" s="6"/>
      <c r="B1528" s="22">
        <v>1519</v>
      </c>
    </row>
    <row r="1529" spans="1:2" x14ac:dyDescent="0.25">
      <c r="A1529" s="6"/>
      <c r="B1529" s="22">
        <v>1520</v>
      </c>
    </row>
    <row r="1530" spans="1:2" x14ac:dyDescent="0.25">
      <c r="A1530" s="6"/>
      <c r="B1530" s="22">
        <v>1521</v>
      </c>
    </row>
    <row r="1531" spans="1:2" x14ac:dyDescent="0.25">
      <c r="A1531" s="6"/>
      <c r="B1531" s="22">
        <v>1522</v>
      </c>
    </row>
    <row r="1532" spans="1:2" x14ac:dyDescent="0.25">
      <c r="A1532" s="6"/>
      <c r="B1532" s="22">
        <v>1523</v>
      </c>
    </row>
    <row r="1533" spans="1:2" x14ac:dyDescent="0.25">
      <c r="A1533" s="6"/>
      <c r="B1533" s="22">
        <v>1524</v>
      </c>
    </row>
    <row r="1534" spans="1:2" x14ac:dyDescent="0.25">
      <c r="A1534" s="6"/>
      <c r="B1534" s="22">
        <v>1525</v>
      </c>
    </row>
    <row r="1535" spans="1:2" x14ac:dyDescent="0.25">
      <c r="A1535" s="6"/>
      <c r="B1535" s="22">
        <v>1526</v>
      </c>
    </row>
    <row r="1536" spans="1:2" x14ac:dyDescent="0.25">
      <c r="A1536" s="6"/>
      <c r="B1536" s="22">
        <v>1527</v>
      </c>
    </row>
    <row r="1537" spans="1:2" x14ac:dyDescent="0.25">
      <c r="A1537" s="6"/>
      <c r="B1537" s="22">
        <v>1528</v>
      </c>
    </row>
    <row r="1538" spans="1:2" x14ac:dyDescent="0.25">
      <c r="A1538" s="6"/>
      <c r="B1538" s="22">
        <v>1529</v>
      </c>
    </row>
    <row r="1539" spans="1:2" x14ac:dyDescent="0.25">
      <c r="A1539" s="6"/>
      <c r="B1539" s="22">
        <v>1530</v>
      </c>
    </row>
    <row r="1540" spans="1:2" x14ac:dyDescent="0.25">
      <c r="A1540" s="6"/>
      <c r="B1540" s="22">
        <v>1531</v>
      </c>
    </row>
    <row r="1541" spans="1:2" x14ac:dyDescent="0.25">
      <c r="A1541" s="6"/>
      <c r="B1541" s="22">
        <v>1532</v>
      </c>
    </row>
    <row r="1542" spans="1:2" x14ac:dyDescent="0.25">
      <c r="A1542" s="6"/>
      <c r="B1542" s="22">
        <v>1533</v>
      </c>
    </row>
    <row r="1543" spans="1:2" x14ac:dyDescent="0.25">
      <c r="A1543" s="6"/>
      <c r="B1543" s="22">
        <v>1534</v>
      </c>
    </row>
    <row r="1544" spans="1:2" x14ac:dyDescent="0.25">
      <c r="A1544" s="6"/>
      <c r="B1544" s="22">
        <v>1535</v>
      </c>
    </row>
    <row r="1545" spans="1:2" x14ac:dyDescent="0.25">
      <c r="A1545" s="6"/>
      <c r="B1545" s="22">
        <v>1536</v>
      </c>
    </row>
    <row r="1546" spans="1:2" x14ac:dyDescent="0.25">
      <c r="A1546" s="6"/>
      <c r="B1546" s="22">
        <v>1537</v>
      </c>
    </row>
    <row r="1547" spans="1:2" x14ac:dyDescent="0.25">
      <c r="A1547" s="6"/>
      <c r="B1547" s="22">
        <v>1538</v>
      </c>
    </row>
    <row r="1548" spans="1:2" x14ac:dyDescent="0.25">
      <c r="A1548" s="6"/>
      <c r="B1548" s="22">
        <v>1539</v>
      </c>
    </row>
    <row r="1549" spans="1:2" x14ac:dyDescent="0.25">
      <c r="A1549" s="6"/>
      <c r="B1549" s="22">
        <v>1540</v>
      </c>
    </row>
    <row r="1550" spans="1:2" x14ac:dyDescent="0.25">
      <c r="A1550" s="6"/>
      <c r="B1550" s="22">
        <v>1541</v>
      </c>
    </row>
    <row r="1551" spans="1:2" x14ac:dyDescent="0.25">
      <c r="A1551" s="6"/>
      <c r="B1551" s="22">
        <v>1542</v>
      </c>
    </row>
    <row r="1552" spans="1:2" x14ac:dyDescent="0.25">
      <c r="A1552" s="6"/>
      <c r="B1552" s="22">
        <v>1543</v>
      </c>
    </row>
    <row r="1553" spans="1:2" x14ac:dyDescent="0.25">
      <c r="A1553" s="6"/>
      <c r="B1553" s="22">
        <v>1544</v>
      </c>
    </row>
    <row r="1554" spans="1:2" x14ac:dyDescent="0.25">
      <c r="A1554" s="6"/>
      <c r="B1554" s="22">
        <v>1545</v>
      </c>
    </row>
    <row r="1555" spans="1:2" x14ac:dyDescent="0.25">
      <c r="A1555" s="6"/>
      <c r="B1555" s="22">
        <v>1546</v>
      </c>
    </row>
    <row r="1556" spans="1:2" x14ac:dyDescent="0.25">
      <c r="A1556" s="6"/>
      <c r="B1556" s="22">
        <v>1547</v>
      </c>
    </row>
    <row r="1557" spans="1:2" x14ac:dyDescent="0.25">
      <c r="A1557" s="6"/>
      <c r="B1557" s="22">
        <v>1548</v>
      </c>
    </row>
    <row r="1558" spans="1:2" x14ac:dyDescent="0.25">
      <c r="A1558" s="6"/>
      <c r="B1558" s="22">
        <v>1549</v>
      </c>
    </row>
    <row r="1559" spans="1:2" x14ac:dyDescent="0.25">
      <c r="A1559" s="6"/>
      <c r="B1559" s="22">
        <v>1550</v>
      </c>
    </row>
    <row r="1560" spans="1:2" x14ac:dyDescent="0.25">
      <c r="A1560" s="6"/>
      <c r="B1560" s="22">
        <v>1551</v>
      </c>
    </row>
    <row r="1561" spans="1:2" x14ac:dyDescent="0.25">
      <c r="A1561" s="6"/>
      <c r="B1561" s="22">
        <v>1552</v>
      </c>
    </row>
    <row r="1562" spans="1:2" x14ac:dyDescent="0.25">
      <c r="A1562" s="6"/>
      <c r="B1562" s="22">
        <v>1553</v>
      </c>
    </row>
    <row r="1563" spans="1:2" x14ac:dyDescent="0.25">
      <c r="A1563" s="6"/>
      <c r="B1563" s="22">
        <v>1554</v>
      </c>
    </row>
    <row r="1564" spans="1:2" x14ac:dyDescent="0.25">
      <c r="A1564" s="6"/>
      <c r="B1564" s="22">
        <v>1555</v>
      </c>
    </row>
    <row r="1565" spans="1:2" x14ac:dyDescent="0.25">
      <c r="A1565" s="6"/>
      <c r="B1565" s="22">
        <v>1556</v>
      </c>
    </row>
    <row r="1566" spans="1:2" x14ac:dyDescent="0.25">
      <c r="A1566" s="6"/>
      <c r="B1566" s="22">
        <v>1557</v>
      </c>
    </row>
    <row r="1567" spans="1:2" x14ac:dyDescent="0.25">
      <c r="A1567" s="6"/>
      <c r="B1567" s="22">
        <v>1558</v>
      </c>
    </row>
    <row r="1568" spans="1:2" x14ac:dyDescent="0.25">
      <c r="A1568" s="6"/>
      <c r="B1568" s="22">
        <v>1559</v>
      </c>
    </row>
    <row r="1569" spans="1:2" x14ac:dyDescent="0.25">
      <c r="A1569" s="6"/>
      <c r="B1569" s="22">
        <v>1560</v>
      </c>
    </row>
    <row r="1570" spans="1:2" x14ac:dyDescent="0.25">
      <c r="A1570" s="6"/>
      <c r="B1570" s="22">
        <v>1561</v>
      </c>
    </row>
    <row r="1571" spans="1:2" x14ac:dyDescent="0.25">
      <c r="A1571" s="6"/>
      <c r="B1571" s="22">
        <v>1562</v>
      </c>
    </row>
    <row r="1572" spans="1:2" x14ac:dyDescent="0.25">
      <c r="A1572" s="6"/>
      <c r="B1572" s="22">
        <v>1563</v>
      </c>
    </row>
    <row r="1573" spans="1:2" x14ac:dyDescent="0.25">
      <c r="A1573" s="6"/>
      <c r="B1573" s="22">
        <v>1564</v>
      </c>
    </row>
    <row r="1574" spans="1:2" x14ac:dyDescent="0.25">
      <c r="A1574" s="6"/>
      <c r="B1574" s="22">
        <v>1565</v>
      </c>
    </row>
    <row r="1575" spans="1:2" x14ac:dyDescent="0.25">
      <c r="A1575" s="6"/>
      <c r="B1575" s="22">
        <v>1566</v>
      </c>
    </row>
    <row r="1576" spans="1:2" x14ac:dyDescent="0.25">
      <c r="A1576" s="6"/>
      <c r="B1576" s="22">
        <v>1567</v>
      </c>
    </row>
    <row r="1577" spans="1:2" x14ac:dyDescent="0.25">
      <c r="A1577" s="6"/>
      <c r="B1577" s="22">
        <v>1568</v>
      </c>
    </row>
    <row r="1578" spans="1:2" x14ac:dyDescent="0.25">
      <c r="A1578" s="6"/>
      <c r="B1578" s="22">
        <v>1569</v>
      </c>
    </row>
    <row r="1579" spans="1:2" x14ac:dyDescent="0.25">
      <c r="A1579" s="6"/>
      <c r="B1579" s="22">
        <v>1570</v>
      </c>
    </row>
    <row r="1580" spans="1:2" x14ac:dyDescent="0.25">
      <c r="A1580" s="6"/>
      <c r="B1580" s="22">
        <v>1571</v>
      </c>
    </row>
    <row r="1581" spans="1:2" x14ac:dyDescent="0.25">
      <c r="A1581" s="6"/>
      <c r="B1581" s="22">
        <v>1572</v>
      </c>
    </row>
    <row r="1582" spans="1:2" x14ac:dyDescent="0.25">
      <c r="A1582" s="6"/>
      <c r="B1582" s="22">
        <v>1573</v>
      </c>
    </row>
    <row r="1583" spans="1:2" x14ac:dyDescent="0.25">
      <c r="A1583" s="6"/>
      <c r="B1583" s="22">
        <v>1574</v>
      </c>
    </row>
    <row r="1584" spans="1:2" x14ac:dyDescent="0.25">
      <c r="A1584" s="6"/>
      <c r="B1584" s="22">
        <v>1575</v>
      </c>
    </row>
    <row r="1585" spans="1:2" x14ac:dyDescent="0.25">
      <c r="A1585" s="6"/>
      <c r="B1585" s="22">
        <v>1576</v>
      </c>
    </row>
    <row r="1586" spans="1:2" x14ac:dyDescent="0.25">
      <c r="A1586" s="6"/>
      <c r="B1586" s="22">
        <v>1577</v>
      </c>
    </row>
    <row r="1587" spans="1:2" x14ac:dyDescent="0.25">
      <c r="A1587" s="6"/>
      <c r="B1587" s="22">
        <v>1578</v>
      </c>
    </row>
    <row r="1588" spans="1:2" x14ac:dyDescent="0.25">
      <c r="A1588" s="6"/>
      <c r="B1588" s="22">
        <v>1579</v>
      </c>
    </row>
    <row r="1589" spans="1:2" x14ac:dyDescent="0.25">
      <c r="A1589" s="6"/>
      <c r="B1589" s="22">
        <v>1580</v>
      </c>
    </row>
    <row r="1590" spans="1:2" x14ac:dyDescent="0.25">
      <c r="A1590" s="6"/>
      <c r="B1590" s="22">
        <v>1581</v>
      </c>
    </row>
    <row r="1591" spans="1:2" x14ac:dyDescent="0.25">
      <c r="A1591" s="6"/>
      <c r="B1591" s="22">
        <v>1582</v>
      </c>
    </row>
    <row r="1592" spans="1:2" x14ac:dyDescent="0.25">
      <c r="A1592" s="6"/>
      <c r="B1592" s="22">
        <v>1583</v>
      </c>
    </row>
    <row r="1593" spans="1:2" x14ac:dyDescent="0.25">
      <c r="A1593" s="6"/>
      <c r="B1593" s="22">
        <v>1584</v>
      </c>
    </row>
    <row r="1594" spans="1:2" x14ac:dyDescent="0.25">
      <c r="A1594" s="6"/>
      <c r="B1594" s="22">
        <v>1585</v>
      </c>
    </row>
    <row r="1595" spans="1:2" x14ac:dyDescent="0.25">
      <c r="A1595" s="6"/>
      <c r="B1595" s="22">
        <v>1586</v>
      </c>
    </row>
    <row r="1596" spans="1:2" x14ac:dyDescent="0.25">
      <c r="A1596" s="6"/>
      <c r="B1596" s="22">
        <v>1587</v>
      </c>
    </row>
    <row r="1597" spans="1:2" x14ac:dyDescent="0.25">
      <c r="A1597" s="6"/>
      <c r="B1597" s="22">
        <v>1588</v>
      </c>
    </row>
    <row r="1598" spans="1:2" x14ac:dyDescent="0.25">
      <c r="A1598" s="6"/>
      <c r="B1598" s="22">
        <v>1589</v>
      </c>
    </row>
    <row r="1599" spans="1:2" x14ac:dyDescent="0.25">
      <c r="A1599" s="6"/>
      <c r="B1599" s="22">
        <v>1590</v>
      </c>
    </row>
    <row r="1600" spans="1:2" x14ac:dyDescent="0.25">
      <c r="A1600" s="6"/>
      <c r="B1600" s="22">
        <v>1591</v>
      </c>
    </row>
    <row r="1601" spans="1:2" x14ac:dyDescent="0.25">
      <c r="A1601" s="6"/>
      <c r="B1601" s="22">
        <v>1592</v>
      </c>
    </row>
    <row r="1602" spans="1:2" x14ac:dyDescent="0.25">
      <c r="A1602" s="6"/>
      <c r="B1602" s="22">
        <v>1593</v>
      </c>
    </row>
    <row r="1603" spans="1:2" x14ac:dyDescent="0.25">
      <c r="A1603" s="6"/>
      <c r="B1603" s="22">
        <v>1594</v>
      </c>
    </row>
    <row r="1604" spans="1:2" x14ac:dyDescent="0.25">
      <c r="A1604" s="6"/>
      <c r="B1604" s="22">
        <v>1595</v>
      </c>
    </row>
    <row r="1605" spans="1:2" x14ac:dyDescent="0.25">
      <c r="A1605" s="6"/>
      <c r="B1605" s="22">
        <v>1596</v>
      </c>
    </row>
    <row r="1606" spans="1:2" x14ac:dyDescent="0.25">
      <c r="A1606" s="6"/>
      <c r="B1606" s="22">
        <v>1597</v>
      </c>
    </row>
    <row r="1607" spans="1:2" x14ac:dyDescent="0.25">
      <c r="A1607" s="6"/>
      <c r="B1607" s="22">
        <v>1598</v>
      </c>
    </row>
    <row r="1608" spans="1:2" x14ac:dyDescent="0.25">
      <c r="A1608" s="6"/>
      <c r="B1608" s="22">
        <v>1599</v>
      </c>
    </row>
    <row r="1609" spans="1:2" x14ac:dyDescent="0.25">
      <c r="A1609" s="6"/>
      <c r="B1609" s="22">
        <v>1600</v>
      </c>
    </row>
    <row r="1610" spans="1:2" x14ac:dyDescent="0.25">
      <c r="A1610" s="6"/>
      <c r="B1610" s="22">
        <v>1601</v>
      </c>
    </row>
    <row r="1611" spans="1:2" x14ac:dyDescent="0.25">
      <c r="A1611" s="6"/>
      <c r="B1611" s="22">
        <v>1602</v>
      </c>
    </row>
    <row r="1612" spans="1:2" x14ac:dyDescent="0.25">
      <c r="A1612" s="6"/>
      <c r="B1612" s="22">
        <v>1603</v>
      </c>
    </row>
    <row r="1613" spans="1:2" x14ac:dyDescent="0.25">
      <c r="A1613" s="6"/>
      <c r="B1613" s="22">
        <v>1604</v>
      </c>
    </row>
    <row r="1614" spans="1:2" x14ac:dyDescent="0.25">
      <c r="A1614" s="6"/>
      <c r="B1614" s="22">
        <v>1605</v>
      </c>
    </row>
    <row r="1615" spans="1:2" x14ac:dyDescent="0.25">
      <c r="A1615" s="6"/>
      <c r="B1615" s="22">
        <v>1606</v>
      </c>
    </row>
    <row r="1616" spans="1:2" x14ac:dyDescent="0.25">
      <c r="A1616" s="6"/>
      <c r="B1616" s="22">
        <v>1607</v>
      </c>
    </row>
    <row r="1617" spans="1:2" x14ac:dyDescent="0.25">
      <c r="A1617" s="6"/>
      <c r="B1617" s="22">
        <v>1608</v>
      </c>
    </row>
    <row r="1618" spans="1:2" x14ac:dyDescent="0.25">
      <c r="A1618" s="6"/>
      <c r="B1618" s="22">
        <v>1609</v>
      </c>
    </row>
    <row r="1619" spans="1:2" x14ac:dyDescent="0.25">
      <c r="A1619" s="6"/>
      <c r="B1619" s="22">
        <v>1610</v>
      </c>
    </row>
    <row r="1620" spans="1:2" x14ac:dyDescent="0.25">
      <c r="A1620" s="6"/>
      <c r="B1620" s="22">
        <v>1611</v>
      </c>
    </row>
    <row r="1621" spans="1:2" x14ac:dyDescent="0.25">
      <c r="A1621" s="6"/>
      <c r="B1621" s="22">
        <v>1612</v>
      </c>
    </row>
    <row r="1622" spans="1:2" x14ac:dyDescent="0.25">
      <c r="A1622" s="6"/>
      <c r="B1622" s="22">
        <v>1613</v>
      </c>
    </row>
    <row r="1623" spans="1:2" x14ac:dyDescent="0.25">
      <c r="A1623" s="6"/>
      <c r="B1623" s="22">
        <v>1614</v>
      </c>
    </row>
    <row r="1624" spans="1:2" x14ac:dyDescent="0.25">
      <c r="A1624" s="6"/>
      <c r="B1624" s="22">
        <v>1615</v>
      </c>
    </row>
    <row r="1625" spans="1:2" x14ac:dyDescent="0.25">
      <c r="A1625" s="6"/>
      <c r="B1625" s="22">
        <v>1616</v>
      </c>
    </row>
    <row r="1626" spans="1:2" x14ac:dyDescent="0.25">
      <c r="A1626" s="6"/>
      <c r="B1626" s="22">
        <v>1617</v>
      </c>
    </row>
    <row r="1627" spans="1:2" x14ac:dyDescent="0.25">
      <c r="A1627" s="6"/>
      <c r="B1627" s="22">
        <v>1618</v>
      </c>
    </row>
    <row r="1628" spans="1:2" x14ac:dyDescent="0.25">
      <c r="A1628" s="6"/>
      <c r="B1628" s="22">
        <v>1619</v>
      </c>
    </row>
    <row r="1629" spans="1:2" x14ac:dyDescent="0.25">
      <c r="A1629" s="6"/>
      <c r="B1629" s="22">
        <v>1620</v>
      </c>
    </row>
    <row r="1630" spans="1:2" x14ac:dyDescent="0.25">
      <c r="A1630" s="6"/>
      <c r="B1630" s="22">
        <v>1621</v>
      </c>
    </row>
    <row r="1631" spans="1:2" x14ac:dyDescent="0.25">
      <c r="A1631" s="6"/>
      <c r="B1631" s="22">
        <v>1622</v>
      </c>
    </row>
    <row r="1632" spans="1:2" x14ac:dyDescent="0.25">
      <c r="A1632" s="6"/>
      <c r="B1632" s="22">
        <v>1623</v>
      </c>
    </row>
    <row r="1633" spans="1:2" x14ac:dyDescent="0.25">
      <c r="A1633" s="6"/>
      <c r="B1633" s="22">
        <v>1624</v>
      </c>
    </row>
    <row r="1634" spans="1:2" x14ac:dyDescent="0.25">
      <c r="A1634" s="6"/>
      <c r="B1634" s="22">
        <v>1625</v>
      </c>
    </row>
    <row r="1635" spans="1:2" x14ac:dyDescent="0.25">
      <c r="A1635" s="6"/>
      <c r="B1635" s="22">
        <v>1626</v>
      </c>
    </row>
    <row r="1636" spans="1:2" x14ac:dyDescent="0.25">
      <c r="A1636" s="6"/>
      <c r="B1636" s="22">
        <v>1627</v>
      </c>
    </row>
    <row r="1637" spans="1:2" x14ac:dyDescent="0.25">
      <c r="A1637" s="6"/>
      <c r="B1637" s="22">
        <v>1628</v>
      </c>
    </row>
    <row r="1638" spans="1:2" x14ac:dyDescent="0.25">
      <c r="A1638" s="6"/>
      <c r="B1638" s="22">
        <v>1629</v>
      </c>
    </row>
    <row r="1639" spans="1:2" x14ac:dyDescent="0.25">
      <c r="A1639" s="6"/>
      <c r="B1639" s="22">
        <v>1630</v>
      </c>
    </row>
    <row r="1640" spans="1:2" x14ac:dyDescent="0.25">
      <c r="A1640" s="6"/>
      <c r="B1640" s="22">
        <v>1631</v>
      </c>
    </row>
    <row r="1641" spans="1:2" x14ac:dyDescent="0.25">
      <c r="A1641" s="6"/>
      <c r="B1641" s="22">
        <v>1632</v>
      </c>
    </row>
    <row r="1642" spans="1:2" x14ac:dyDescent="0.25">
      <c r="A1642" s="6"/>
      <c r="B1642" s="22">
        <v>1633</v>
      </c>
    </row>
    <row r="1643" spans="1:2" x14ac:dyDescent="0.25">
      <c r="A1643" s="6"/>
      <c r="B1643" s="22">
        <v>1634</v>
      </c>
    </row>
    <row r="1644" spans="1:2" x14ac:dyDescent="0.25">
      <c r="A1644" s="6"/>
      <c r="B1644" s="22">
        <v>1635</v>
      </c>
    </row>
    <row r="1645" spans="1:2" x14ac:dyDescent="0.25">
      <c r="A1645" s="6"/>
      <c r="B1645" s="22">
        <v>1636</v>
      </c>
    </row>
    <row r="1646" spans="1:2" x14ac:dyDescent="0.25">
      <c r="A1646" s="6"/>
      <c r="B1646" s="22">
        <v>1637</v>
      </c>
    </row>
    <row r="1647" spans="1:2" x14ac:dyDescent="0.25">
      <c r="A1647" s="6"/>
      <c r="B1647" s="22">
        <v>1638</v>
      </c>
    </row>
    <row r="1648" spans="1:2" x14ac:dyDescent="0.25">
      <c r="A1648" s="6"/>
      <c r="B1648" s="22">
        <v>1639</v>
      </c>
    </row>
    <row r="1649" spans="1:2" x14ac:dyDescent="0.25">
      <c r="A1649" s="6"/>
      <c r="B1649" s="22">
        <v>1640</v>
      </c>
    </row>
    <row r="1650" spans="1:2" x14ac:dyDescent="0.25">
      <c r="A1650" s="6"/>
      <c r="B1650" s="22">
        <v>1641</v>
      </c>
    </row>
    <row r="1651" spans="1:2" x14ac:dyDescent="0.25">
      <c r="A1651" s="6"/>
      <c r="B1651" s="22">
        <v>1642</v>
      </c>
    </row>
    <row r="1652" spans="1:2" x14ac:dyDescent="0.25">
      <c r="A1652" s="6"/>
      <c r="B1652" s="22">
        <v>1643</v>
      </c>
    </row>
    <row r="1653" spans="1:2" x14ac:dyDescent="0.25">
      <c r="A1653" s="6"/>
      <c r="B1653" s="22">
        <v>1644</v>
      </c>
    </row>
    <row r="1654" spans="1:2" x14ac:dyDescent="0.25">
      <c r="A1654" s="6"/>
      <c r="B1654" s="22">
        <v>1645</v>
      </c>
    </row>
    <row r="1655" spans="1:2" x14ac:dyDescent="0.25">
      <c r="A1655" s="6"/>
      <c r="B1655" s="22">
        <v>1646</v>
      </c>
    </row>
    <row r="1656" spans="1:2" x14ac:dyDescent="0.25">
      <c r="A1656" s="6"/>
      <c r="B1656" s="22">
        <v>1647</v>
      </c>
    </row>
    <row r="1657" spans="1:2" x14ac:dyDescent="0.25">
      <c r="A1657" s="6"/>
      <c r="B1657" s="22">
        <v>1648</v>
      </c>
    </row>
    <row r="1658" spans="1:2" x14ac:dyDescent="0.25">
      <c r="A1658" s="6"/>
      <c r="B1658" s="22">
        <v>1649</v>
      </c>
    </row>
    <row r="1659" spans="1:2" x14ac:dyDescent="0.25">
      <c r="A1659" s="6"/>
      <c r="B1659" s="22">
        <v>1650</v>
      </c>
    </row>
    <row r="1660" spans="1:2" x14ac:dyDescent="0.25">
      <c r="A1660" s="6"/>
      <c r="B1660" s="22">
        <v>1651</v>
      </c>
    </row>
    <row r="1661" spans="1:2" x14ac:dyDescent="0.25">
      <c r="A1661" s="6"/>
      <c r="B1661" s="22">
        <v>1652</v>
      </c>
    </row>
    <row r="1662" spans="1:2" x14ac:dyDescent="0.25">
      <c r="A1662" s="6"/>
      <c r="B1662" s="22">
        <v>1653</v>
      </c>
    </row>
    <row r="1663" spans="1:2" x14ac:dyDescent="0.25">
      <c r="A1663" s="6"/>
      <c r="B1663" s="22">
        <v>1654</v>
      </c>
    </row>
    <row r="1664" spans="1:2" x14ac:dyDescent="0.25">
      <c r="A1664" s="6"/>
      <c r="B1664" s="22">
        <v>1655</v>
      </c>
    </row>
    <row r="1665" spans="1:2" x14ac:dyDescent="0.25">
      <c r="A1665" s="6"/>
      <c r="B1665" s="22">
        <v>1656</v>
      </c>
    </row>
    <row r="1666" spans="1:2" x14ac:dyDescent="0.25">
      <c r="A1666" s="6"/>
      <c r="B1666" s="22">
        <v>1657</v>
      </c>
    </row>
    <row r="1667" spans="1:2" x14ac:dyDescent="0.25">
      <c r="A1667" s="6"/>
      <c r="B1667" s="22">
        <v>1658</v>
      </c>
    </row>
    <row r="1668" spans="1:2" x14ac:dyDescent="0.25">
      <c r="A1668" s="6"/>
      <c r="B1668" s="22">
        <v>1659</v>
      </c>
    </row>
    <row r="1669" spans="1:2" x14ac:dyDescent="0.25">
      <c r="A1669" s="6"/>
      <c r="B1669" s="22">
        <v>1660</v>
      </c>
    </row>
    <row r="1670" spans="1:2" x14ac:dyDescent="0.25">
      <c r="A1670" s="6"/>
      <c r="B1670" s="22">
        <v>1661</v>
      </c>
    </row>
    <row r="1671" spans="1:2" x14ac:dyDescent="0.25">
      <c r="A1671" s="6"/>
      <c r="B1671" s="22">
        <v>1662</v>
      </c>
    </row>
    <row r="1672" spans="1:2" x14ac:dyDescent="0.25">
      <c r="A1672" s="6"/>
      <c r="B1672" s="22">
        <v>1663</v>
      </c>
    </row>
    <row r="1673" spans="1:2" x14ac:dyDescent="0.25">
      <c r="A1673" s="6"/>
      <c r="B1673" s="22">
        <v>1664</v>
      </c>
    </row>
    <row r="1674" spans="1:2" x14ac:dyDescent="0.25">
      <c r="A1674" s="6"/>
      <c r="B1674" s="22">
        <v>1665</v>
      </c>
    </row>
    <row r="1675" spans="1:2" x14ac:dyDescent="0.25">
      <c r="A1675" s="7"/>
      <c r="B1675" s="24">
        <v>1666</v>
      </c>
    </row>
  </sheetData>
  <conditionalFormatting sqref="K8">
    <cfRule type="cellIs" dxfId="17" priority="8" operator="greaterThan">
      <formula>0.000001</formula>
    </cfRule>
  </conditionalFormatting>
  <conditionalFormatting sqref="J8">
    <cfRule type="cellIs" dxfId="16" priority="7" operator="greaterThan">
      <formula>0.000001</formula>
    </cfRule>
  </conditionalFormatting>
  <conditionalFormatting sqref="J8:J11">
    <cfRule type="cellIs" dxfId="15" priority="6" operator="lessThan">
      <formula>0.000001</formula>
    </cfRule>
  </conditionalFormatting>
  <conditionalFormatting sqref="J12:J729">
    <cfRule type="cellIs" dxfId="14" priority="5" operator="lessThan">
      <formula>0.000001</formula>
    </cfRule>
  </conditionalFormatting>
  <conditionalFormatting sqref="Q9:Q11">
    <cfRule type="cellIs" dxfId="13" priority="4" operator="lessThan">
      <formula>0.000001</formula>
    </cfRule>
  </conditionalFormatting>
  <conditionalFormatting sqref="Q8">
    <cfRule type="cellIs" dxfId="12" priority="3" operator="greaterThan">
      <formula>0.000001</formula>
    </cfRule>
  </conditionalFormatting>
  <conditionalFormatting sqref="Q8">
    <cfRule type="cellIs" dxfId="11" priority="2" operator="lessThan">
      <formula>0.000001</formula>
    </cfRule>
  </conditionalFormatting>
  <conditionalFormatting sqref="Q12:Q729">
    <cfRule type="cellIs" dxfId="10" priority="1" operator="lessThan">
      <formula>0.000001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1675"/>
  <sheetViews>
    <sheetView zoomScale="85" zoomScaleNormal="8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H12" sqref="H12"/>
    </sheetView>
  </sheetViews>
  <sheetFormatPr defaultRowHeight="15" x14ac:dyDescent="0.25"/>
  <cols>
    <col min="1" max="1" width="8.7109375" style="2" bestFit="1" customWidth="1"/>
    <col min="2" max="2" width="8.85546875" style="2" customWidth="1"/>
    <col min="3" max="3" width="2" style="12" customWidth="1"/>
    <col min="4" max="5" width="14.85546875" style="2" customWidth="1"/>
    <col min="6" max="6" width="24" style="2" customWidth="1"/>
    <col min="7" max="7" width="19.85546875" style="2" bestFit="1" customWidth="1"/>
    <col min="8" max="8" width="29.140625" style="2" bestFit="1" customWidth="1"/>
    <col min="9" max="9" width="13.7109375" style="2" customWidth="1"/>
    <col min="10" max="16384" width="9.140625" style="2"/>
  </cols>
  <sheetData>
    <row r="1" spans="1:9" x14ac:dyDescent="0.25">
      <c r="A1" s="18"/>
      <c r="B1" s="18"/>
      <c r="C1" s="18"/>
      <c r="F1" s="3"/>
      <c r="G1" s="3"/>
      <c r="H1" s="3"/>
      <c r="I1" s="3"/>
    </row>
    <row r="2" spans="1:9" x14ac:dyDescent="0.25">
      <c r="H2" s="3"/>
      <c r="I2" s="3"/>
    </row>
    <row r="3" spans="1:9" x14ac:dyDescent="0.25">
      <c r="F3" s="3"/>
    </row>
    <row r="7" spans="1:9" ht="15.75" thickBot="1" x14ac:dyDescent="0.3"/>
    <row r="8" spans="1:9" ht="15.75" thickBot="1" x14ac:dyDescent="0.3">
      <c r="A8" s="13" t="s">
        <v>0</v>
      </c>
      <c r="B8" s="13" t="s">
        <v>1</v>
      </c>
      <c r="C8" s="19"/>
      <c r="D8" s="31" t="s">
        <v>24</v>
      </c>
      <c r="E8" s="41" t="s">
        <v>23</v>
      </c>
      <c r="F8" s="41" t="s">
        <v>37</v>
      </c>
      <c r="G8" s="28" t="s">
        <v>38</v>
      </c>
      <c r="H8" s="28" t="s">
        <v>39</v>
      </c>
      <c r="I8" s="29">
        <f>MAX(I9:I728)</f>
        <v>5.0166621937514089E-4</v>
      </c>
    </row>
    <row r="9" spans="1:9" x14ac:dyDescent="0.25">
      <c r="A9" s="21">
        <f t="shared" ref="A9:A72" si="0">iteration</f>
        <v>4</v>
      </c>
      <c r="B9" s="22">
        <v>0</v>
      </c>
      <c r="C9" s="58"/>
      <c r="D9" s="63">
        <f>YC!E2</f>
        <v>1</v>
      </c>
      <c r="E9" s="64">
        <f>EXP(Intermediates!H9+Intermediates!F9/alpha-Intermediates!J9/alpha/alpha)/D9</f>
        <v>1</v>
      </c>
      <c r="F9" s="65">
        <f>EXP(Intermediates!I9+Intermediates!G9/alpha-Intermediates!J9/alpha/alpha)/D9</f>
        <v>1</v>
      </c>
      <c r="G9" s="62">
        <f>VLOOKUP((A9+1)&amp;"_"&amp;B9,scenarios!A:Q,5,0)</f>
        <v>1</v>
      </c>
      <c r="H9" s="59">
        <f>VLOOKUP((A9+TT_Scen/2+1)&amp;"_"&amp;B9,scenarios!A:Q,5,0)</f>
        <v>1</v>
      </c>
      <c r="I9" s="36">
        <f>ABS(G9-E9)+ABS(H9-F9)</f>
        <v>0</v>
      </c>
    </row>
    <row r="10" spans="1:9" x14ac:dyDescent="0.25">
      <c r="A10" s="21">
        <f t="shared" si="0"/>
        <v>4</v>
      </c>
      <c r="B10" s="22">
        <v>1</v>
      </c>
      <c r="C10" s="58"/>
      <c r="D10" s="66">
        <f>YC!E3</f>
        <v>0.99995834459999999</v>
      </c>
      <c r="E10" s="34">
        <f>EXP(Intermediates!H10+Intermediates!F10/alpha-Intermediates!J10/alpha/alpha)/D10</f>
        <v>0.99993522461610684</v>
      </c>
      <c r="F10" s="46">
        <f>EXP(Intermediates!I10+Intermediates!G10/alpha-Intermediates!J10/alpha/alpha)/D10</f>
        <v>1.0001481202278204</v>
      </c>
      <c r="G10" s="40">
        <f>VLOOKUP((A10+1)&amp;"_"&amp;B10,scenarios!A:Q,5,0)</f>
        <v>0.99994000000000005</v>
      </c>
      <c r="H10" s="55">
        <f>VLOOKUP((A10+TT_Scen/2+1)&amp;"_"&amp;B10,scenarios!A:Q,5,0)</f>
        <v>1.0001</v>
      </c>
      <c r="I10" s="37">
        <f t="shared" ref="I10:I73" si="1">ABS(G10-E10)+ABS(H10-F10)</f>
        <v>5.2895611713621449E-5</v>
      </c>
    </row>
    <row r="11" spans="1:9" x14ac:dyDescent="0.25">
      <c r="A11" s="21">
        <f t="shared" si="0"/>
        <v>4</v>
      </c>
      <c r="B11" s="22">
        <v>2</v>
      </c>
      <c r="C11" s="58"/>
      <c r="D11" s="66">
        <f>YC!E4</f>
        <v>0.99991669100000002</v>
      </c>
      <c r="E11" s="34">
        <f>EXP(Intermediates!H11+Intermediates!F11/alpha-Intermediates!J11/alpha/alpha)/D11</f>
        <v>1.000155146335258</v>
      </c>
      <c r="F11" s="46">
        <f>EXP(Intermediates!I11+Intermediates!G11/alpha-Intermediates!J11/alpha/alpha)/D11</f>
        <v>1.0000116442590363</v>
      </c>
      <c r="G11" s="40">
        <f>VLOOKUP((A11+1)&amp;"_"&amp;B11,scenarios!A:Q,5,0)</f>
        <v>1.0002</v>
      </c>
      <c r="H11" s="55">
        <f>VLOOKUP((A11+TT_Scen/2+1)&amp;"_"&amp;B11,scenarios!A:Q,5,0)</f>
        <v>1</v>
      </c>
      <c r="I11" s="37">
        <f t="shared" si="1"/>
        <v>5.6497923778264791E-5</v>
      </c>
    </row>
    <row r="12" spans="1:9" x14ac:dyDescent="0.25">
      <c r="A12" s="21">
        <f t="shared" si="0"/>
        <v>4</v>
      </c>
      <c r="B12" s="22">
        <v>3</v>
      </c>
      <c r="C12" s="58"/>
      <c r="D12" s="66">
        <f>YC!E5</f>
        <v>0.99987503899999997</v>
      </c>
      <c r="E12" s="34">
        <f>EXP(Intermediates!H12+Intermediates!F12/alpha-Intermediates!J12/alpha/alpha)/D12</f>
        <v>1.0004775149647793</v>
      </c>
      <c r="F12" s="46">
        <f>EXP(Intermediates!I12+Intermediates!G12/alpha-Intermediates!J12/alpha/alpha)/D12</f>
        <v>0.99977307932140302</v>
      </c>
      <c r="G12" s="40">
        <f>VLOOKUP((A12+1)&amp;"_"&amp;B12,scenarios!A:Q,5,0)</f>
        <v>1.0004999999999999</v>
      </c>
      <c r="H12" s="55">
        <f>VLOOKUP((A12+TT_Scen/2+1)&amp;"_"&amp;B12,scenarios!A:Q,5,0)</f>
        <v>0.99977000000000005</v>
      </c>
      <c r="I12" s="37">
        <f t="shared" si="1"/>
        <v>2.5564356623597462E-5</v>
      </c>
    </row>
    <row r="13" spans="1:9" x14ac:dyDescent="0.25">
      <c r="A13" s="21">
        <f t="shared" si="0"/>
        <v>4</v>
      </c>
      <c r="B13" s="22">
        <v>4</v>
      </c>
      <c r="C13" s="58"/>
      <c r="D13" s="66">
        <f>YC!E6</f>
        <v>0.99983338889999995</v>
      </c>
      <c r="E13" s="34">
        <f>EXP(Intermediates!H13+Intermediates!F13/alpha-Intermediates!J13/alpha/alpha)/D13</f>
        <v>1.0007878079331423</v>
      </c>
      <c r="F13" s="46">
        <f>EXP(Intermediates!I13+Intermediates!G13/alpha-Intermediates!J13/alpha/alpha)/D13</f>
        <v>0.99954707708622381</v>
      </c>
      <c r="G13" s="40">
        <f>VLOOKUP((A13+1)&amp;"_"&amp;B13,scenarios!A:Q,5,0)</f>
        <v>1.0007999999999999</v>
      </c>
      <c r="H13" s="55">
        <f>VLOOKUP((A13+TT_Scen/2+1)&amp;"_"&amp;B13,scenarios!A:Q,5,0)</f>
        <v>0.99955000000000005</v>
      </c>
      <c r="I13" s="37">
        <f t="shared" si="1"/>
        <v>1.5114980633890163E-5</v>
      </c>
    </row>
    <row r="14" spans="1:9" x14ac:dyDescent="0.25">
      <c r="A14" s="21">
        <f t="shared" si="0"/>
        <v>4</v>
      </c>
      <c r="B14" s="22">
        <v>5</v>
      </c>
      <c r="C14" s="58"/>
      <c r="D14" s="66">
        <f>YC!E7</f>
        <v>0.99979174039999996</v>
      </c>
      <c r="E14" s="34">
        <f>EXP(Intermediates!H14+Intermediates!F14/alpha-Intermediates!J14/alpha/alpha)/D14</f>
        <v>1.000925306681103</v>
      </c>
      <c r="F14" s="46">
        <f>EXP(Intermediates!I14+Intermediates!G14/alpha-Intermediates!J14/alpha/alpha)/D14</f>
        <v>0.99949419305045173</v>
      </c>
      <c r="G14" s="40">
        <f>VLOOKUP((A14+1)&amp;"_"&amp;B14,scenarios!A:Q,5,0)</f>
        <v>1.0008999999999999</v>
      </c>
      <c r="H14" s="55">
        <f>VLOOKUP((A14+TT_Scen/2+1)&amp;"_"&amp;B14,scenarios!A:Q,5,0)</f>
        <v>0.99948999999999999</v>
      </c>
      <c r="I14" s="37">
        <f t="shared" si="1"/>
        <v>2.9499731554860631E-5</v>
      </c>
    </row>
    <row r="15" spans="1:9" x14ac:dyDescent="0.25">
      <c r="A15" s="21">
        <f t="shared" si="0"/>
        <v>4</v>
      </c>
      <c r="B15" s="22">
        <v>6</v>
      </c>
      <c r="C15" s="58"/>
      <c r="D15" s="66">
        <f>YC!E8</f>
        <v>0.99975009370000001</v>
      </c>
      <c r="E15" s="34">
        <f>EXP(Intermediates!H15+Intermediates!F15/alpha-Intermediates!J15/alpha/alpha)/D15</f>
        <v>1.000940484822993</v>
      </c>
      <c r="F15" s="46">
        <f>EXP(Intermediates!I15+Intermediates!G15/alpha-Intermediates!J15/alpha/alpha)/D15</f>
        <v>0.99956403202685395</v>
      </c>
      <c r="G15" s="40">
        <f>VLOOKUP((A15+1)&amp;"_"&amp;B15,scenarios!A:Q,5,0)</f>
        <v>1.0008999999999999</v>
      </c>
      <c r="H15" s="55">
        <f>VLOOKUP((A15+TT_Scen/2+1)&amp;"_"&amp;B15,scenarios!A:Q,5,0)</f>
        <v>0.99956</v>
      </c>
      <c r="I15" s="37">
        <f t="shared" si="1"/>
        <v>4.4516849847076045E-5</v>
      </c>
    </row>
    <row r="16" spans="1:9" x14ac:dyDescent="0.25">
      <c r="A16" s="21">
        <f t="shared" si="0"/>
        <v>4</v>
      </c>
      <c r="B16" s="22">
        <v>7</v>
      </c>
      <c r="C16" s="58"/>
      <c r="D16" s="66">
        <f>YC!E9</f>
        <v>0.99970844879999998</v>
      </c>
      <c r="E16" s="34">
        <f>EXP(Intermediates!H16+Intermediates!F16/alpha-Intermediates!J16/alpha/alpha)/D16</f>
        <v>1.0008960635906847</v>
      </c>
      <c r="F16" s="46">
        <f>EXP(Intermediates!I16+Intermediates!G16/alpha-Intermediates!J16/alpha/alpha)/D16</f>
        <v>0.99969407383197206</v>
      </c>
      <c r="G16" s="40">
        <f>VLOOKUP((A16+1)&amp;"_"&amp;B16,scenarios!A:Q,5,0)</f>
        <v>1.0008999999999999</v>
      </c>
      <c r="H16" s="55">
        <f>VLOOKUP((A16+TT_Scen/2+1)&amp;"_"&amp;B16,scenarios!A:Q,5,0)</f>
        <v>0.99968999999999997</v>
      </c>
      <c r="I16" s="37">
        <f t="shared" si="1"/>
        <v>8.0102412872706807E-6</v>
      </c>
    </row>
    <row r="17" spans="1:9" x14ac:dyDescent="0.25">
      <c r="A17" s="21">
        <f t="shared" si="0"/>
        <v>4</v>
      </c>
      <c r="B17" s="22">
        <v>8</v>
      </c>
      <c r="C17" s="58"/>
      <c r="D17" s="66">
        <f>YC!E10</f>
        <v>0.99966680549999998</v>
      </c>
      <c r="E17" s="34">
        <f>EXP(Intermediates!H17+Intermediates!F17/alpha-Intermediates!J17/alpha/alpha)/D17</f>
        <v>1.0007818059250646</v>
      </c>
      <c r="F17" s="46">
        <f>EXP(Intermediates!I17+Intermediates!G17/alpha-Intermediates!J17/alpha/alpha)/D17</f>
        <v>0.99989468656236624</v>
      </c>
      <c r="G17" s="40">
        <f>VLOOKUP((A17+1)&amp;"_"&amp;B17,scenarios!A:Q,5,0)</f>
        <v>1.0007999999999999</v>
      </c>
      <c r="H17" s="55">
        <f>VLOOKUP((A17+TT_Scen/2+1)&amp;"_"&amp;B17,scenarios!A:Q,5,0)</f>
        <v>0.99988999999999995</v>
      </c>
      <c r="I17" s="37">
        <f t="shared" si="1"/>
        <v>2.2880637301603279E-5</v>
      </c>
    </row>
    <row r="18" spans="1:9" x14ac:dyDescent="0.25">
      <c r="A18" s="21">
        <f t="shared" si="0"/>
        <v>4</v>
      </c>
      <c r="B18" s="22">
        <v>9</v>
      </c>
      <c r="C18" s="58"/>
      <c r="D18" s="66">
        <f>YC!E11</f>
        <v>0.99962516400000001</v>
      </c>
      <c r="E18" s="34">
        <f>EXP(Intermediates!H18+Intermediates!F18/alpha-Intermediates!J18/alpha/alpha)/D18</f>
        <v>1.0006781509191038</v>
      </c>
      <c r="F18" s="46">
        <f>EXP(Intermediates!I18+Intermediates!G18/alpha-Intermediates!J18/alpha/alpha)/D18</f>
        <v>1.0000856456022413</v>
      </c>
      <c r="G18" s="40">
        <f>VLOOKUP((A18+1)&amp;"_"&amp;B18,scenarios!A:Q,5,0)</f>
        <v>1.0006999999999999</v>
      </c>
      <c r="H18" s="55">
        <f>VLOOKUP((A18+TT_Scen/2+1)&amp;"_"&amp;B18,scenarios!A:Q,5,0)</f>
        <v>1.0001</v>
      </c>
      <c r="I18" s="37">
        <f t="shared" si="1"/>
        <v>3.6203478654739385E-5</v>
      </c>
    </row>
    <row r="19" spans="1:9" x14ac:dyDescent="0.25">
      <c r="A19" s="21">
        <f t="shared" si="0"/>
        <v>4</v>
      </c>
      <c r="B19" s="22">
        <v>10</v>
      </c>
      <c r="C19" s="58"/>
      <c r="D19" s="66">
        <f>YC!E12</f>
        <v>0.99958352409999995</v>
      </c>
      <c r="E19" s="34">
        <f>EXP(Intermediates!H19+Intermediates!F19/alpha-Intermediates!J19/alpha/alpha)/D19</f>
        <v>1.0005248900932506</v>
      </c>
      <c r="F19" s="46">
        <f>EXP(Intermediates!I19+Intermediates!G19/alpha-Intermediates!J19/alpha/alpha)/D19</f>
        <v>1.0003272417292657</v>
      </c>
      <c r="G19" s="40">
        <f>VLOOKUP((A19+1)&amp;"_"&amp;B19,scenarios!A:Q,5,0)</f>
        <v>1.0004999999999999</v>
      </c>
      <c r="H19" s="55">
        <f>VLOOKUP((A19+TT_Scen/2+1)&amp;"_"&amp;B19,scenarios!A:Q,5,0)</f>
        <v>1.0003</v>
      </c>
      <c r="I19" s="37">
        <f t="shared" si="1"/>
        <v>5.213182251639914E-5</v>
      </c>
    </row>
    <row r="20" spans="1:9" x14ac:dyDescent="0.25">
      <c r="A20" s="21">
        <f t="shared" si="0"/>
        <v>4</v>
      </c>
      <c r="B20" s="22">
        <v>11</v>
      </c>
      <c r="C20" s="58"/>
      <c r="D20" s="66">
        <f>YC!E13</f>
        <v>0.99954188600000005</v>
      </c>
      <c r="E20" s="34">
        <f>EXP(Intermediates!H20+Intermediates!F20/alpha-Intermediates!J20/alpha/alpha)/D20</f>
        <v>1.0001448897895122</v>
      </c>
      <c r="F20" s="46">
        <f>EXP(Intermediates!I20+Intermediates!G20/alpha-Intermediates!J20/alpha/alpha)/D20</f>
        <v>1.0007968569731593</v>
      </c>
      <c r="G20" s="40">
        <f>VLOOKUP((A20+1)&amp;"_"&amp;B20,scenarios!A:Q,5,0)</f>
        <v>1.0001</v>
      </c>
      <c r="H20" s="55">
        <f>VLOOKUP((A20+TT_Scen/2+1)&amp;"_"&amp;B20,scenarios!A:Q,5,0)</f>
        <v>1.0007999999999999</v>
      </c>
      <c r="I20" s="37">
        <f t="shared" si="1"/>
        <v>4.8032816352794327E-5</v>
      </c>
    </row>
    <row r="21" spans="1:9" x14ac:dyDescent="0.25">
      <c r="A21" s="21">
        <f t="shared" si="0"/>
        <v>4</v>
      </c>
      <c r="B21" s="22">
        <v>12</v>
      </c>
      <c r="C21" s="58"/>
      <c r="D21" s="66">
        <f>YC!E14</f>
        <v>0.99950018740000002</v>
      </c>
      <c r="E21" s="34">
        <f>EXP(Intermediates!H21+Intermediates!F21/alpha-Intermediates!J21/alpha/alpha)/D21</f>
        <v>0.99984735846704464</v>
      </c>
      <c r="F21" s="46">
        <f>EXP(Intermediates!I21+Intermediates!G21/alpha-Intermediates!J21/alpha/alpha)/D21</f>
        <v>1.0011855822638756</v>
      </c>
      <c r="G21" s="40">
        <f>VLOOKUP((A21+1)&amp;"_"&amp;B21,scenarios!A:Q,5,0)</f>
        <v>0.99985000000000002</v>
      </c>
      <c r="H21" s="55">
        <f>VLOOKUP((A21+TT_Scen/2+1)&amp;"_"&amp;B21,scenarios!A:Q,5,0)</f>
        <v>1.0012000000000001</v>
      </c>
      <c r="I21" s="37">
        <f t="shared" si="1"/>
        <v>1.7059269079910955E-5</v>
      </c>
    </row>
    <row r="22" spans="1:9" x14ac:dyDescent="0.25">
      <c r="A22" s="21">
        <f t="shared" si="0"/>
        <v>4</v>
      </c>
      <c r="B22" s="22">
        <v>13</v>
      </c>
      <c r="C22" s="58"/>
      <c r="D22" s="66">
        <f>YC!E15</f>
        <v>0.99945849470000003</v>
      </c>
      <c r="E22" s="34">
        <f>EXP(Intermediates!H22+Intermediates!F22/alpha-Intermediates!J22/alpha/alpha)/D22</f>
        <v>0.99975461321275505</v>
      </c>
      <c r="F22" s="46">
        <f>EXP(Intermediates!I22+Intermediates!G22/alpha-Intermediates!J22/alpha/alpha)/D22</f>
        <v>1.0013706898371084</v>
      </c>
      <c r="G22" s="40">
        <f>VLOOKUP((A22+1)&amp;"_"&amp;B22,scenarios!A:Q,5,0)</f>
        <v>0.99975000000000003</v>
      </c>
      <c r="H22" s="55">
        <f>VLOOKUP((A22+TT_Scen/2+1)&amp;"_"&amp;B22,scenarios!A:Q,5,0)</f>
        <v>1.0014000000000001</v>
      </c>
      <c r="I22" s="37">
        <f t="shared" si="1"/>
        <v>3.3923375646671694E-5</v>
      </c>
    </row>
    <row r="23" spans="1:9" x14ac:dyDescent="0.25">
      <c r="A23" s="21">
        <f t="shared" si="0"/>
        <v>4</v>
      </c>
      <c r="B23" s="22">
        <v>14</v>
      </c>
      <c r="C23" s="58"/>
      <c r="D23" s="66">
        <f>YC!E16</f>
        <v>0.99941683189999997</v>
      </c>
      <c r="E23" s="34">
        <f>EXP(Intermediates!H23+Intermediates!F23/alpha-Intermediates!J23/alpha/alpha)/D23</f>
        <v>0.99981297347029507</v>
      </c>
      <c r="F23" s="46">
        <f>EXP(Intermediates!I23+Intermediates!G23/alpha-Intermediates!J23/alpha/alpha)/D23</f>
        <v>1.0014058268461101</v>
      </c>
      <c r="G23" s="40">
        <f>VLOOKUP((A23+1)&amp;"_"&amp;B23,scenarios!A:Q,5,0)</f>
        <v>0.99980999999999998</v>
      </c>
      <c r="H23" s="55">
        <f>VLOOKUP((A23+TT_Scen/2+1)&amp;"_"&amp;B23,scenarios!A:Q,5,0)</f>
        <v>1.0014000000000001</v>
      </c>
      <c r="I23" s="37">
        <f t="shared" si="1"/>
        <v>8.8003164051553284E-6</v>
      </c>
    </row>
    <row r="24" spans="1:9" x14ac:dyDescent="0.25">
      <c r="A24" s="21">
        <f t="shared" si="0"/>
        <v>4</v>
      </c>
      <c r="B24" s="22">
        <v>15</v>
      </c>
      <c r="C24" s="58"/>
      <c r="D24" s="66">
        <f>YC!E17</f>
        <v>0.99937519659999996</v>
      </c>
      <c r="E24" s="34">
        <f>EXP(Intermediates!H24+Intermediates!F24/alpha-Intermediates!J24/alpha/alpha)/D24</f>
        <v>1.0000498542952649</v>
      </c>
      <c r="F24" s="46">
        <f>EXP(Intermediates!I24+Intermediates!G24/alpha-Intermediates!J24/alpha/alpha)/D24</f>
        <v>1.0012636607608041</v>
      </c>
      <c r="G24" s="40">
        <f>VLOOKUP((A24+1)&amp;"_"&amp;B24,scenarios!A:Q,5,0)</f>
        <v>1</v>
      </c>
      <c r="H24" s="55">
        <f>VLOOKUP((A24+TT_Scen/2+1)&amp;"_"&amp;B24,scenarios!A:Q,5,0)</f>
        <v>1.0013000000000001</v>
      </c>
      <c r="I24" s="37">
        <f t="shared" si="1"/>
        <v>8.6193534460932142E-5</v>
      </c>
    </row>
    <row r="25" spans="1:9" x14ac:dyDescent="0.25">
      <c r="A25" s="21">
        <f t="shared" si="0"/>
        <v>4</v>
      </c>
      <c r="B25" s="22">
        <v>16</v>
      </c>
      <c r="C25" s="58"/>
      <c r="D25" s="66">
        <f>YC!E18</f>
        <v>0.99933358299999997</v>
      </c>
      <c r="E25" s="34">
        <f>EXP(Intermediates!H25+Intermediates!F25/alpha-Intermediates!J25/alpha/alpha)/D25</f>
        <v>1.0002734442016794</v>
      </c>
      <c r="F25" s="46">
        <f>EXP(Intermediates!I25+Intermediates!G25/alpha-Intermediates!J25/alpha/alpha)/D25</f>
        <v>1.0011364457900882</v>
      </c>
      <c r="G25" s="40">
        <f>VLOOKUP((A25+1)&amp;"_"&amp;B25,scenarios!A:Q,5,0)</f>
        <v>1.0003</v>
      </c>
      <c r="H25" s="55">
        <f>VLOOKUP((A25+TT_Scen/2+1)&amp;"_"&amp;B25,scenarios!A:Q,5,0)</f>
        <v>1.0011000000000001</v>
      </c>
      <c r="I25" s="37">
        <f t="shared" si="1"/>
        <v>6.3001588408662101E-5</v>
      </c>
    </row>
    <row r="26" spans="1:9" x14ac:dyDescent="0.25">
      <c r="A26" s="21">
        <f t="shared" si="0"/>
        <v>4</v>
      </c>
      <c r="B26" s="22">
        <v>17</v>
      </c>
      <c r="C26" s="58"/>
      <c r="D26" s="66">
        <f>YC!E19</f>
        <v>0.99929198299999999</v>
      </c>
      <c r="E26" s="34">
        <f>EXP(Intermediates!H26+Intermediates!F26/alpha-Intermediates!J26/alpha/alpha)/D26</f>
        <v>1.000239160456212</v>
      </c>
      <c r="F26" s="46">
        <f>EXP(Intermediates!I26+Intermediates!G26/alpha-Intermediates!J26/alpha/alpha)/D26</f>
        <v>1.0012690571794176</v>
      </c>
      <c r="G26" s="40">
        <f>VLOOKUP((A26+1)&amp;"_"&amp;B26,scenarios!A:Q,5,0)</f>
        <v>1.0002</v>
      </c>
      <c r="H26" s="55">
        <f>VLOOKUP((A26+TT_Scen/2+1)&amp;"_"&amp;B26,scenarios!A:Q,5,0)</f>
        <v>1.0013000000000001</v>
      </c>
      <c r="I26" s="37">
        <f t="shared" si="1"/>
        <v>7.0103276794464264E-5</v>
      </c>
    </row>
    <row r="27" spans="1:9" x14ac:dyDescent="0.25">
      <c r="A27" s="21">
        <f t="shared" si="0"/>
        <v>4</v>
      </c>
      <c r="B27" s="22">
        <v>18</v>
      </c>
      <c r="C27" s="58"/>
      <c r="D27" s="66">
        <f>YC!E20</f>
        <v>0.99925038519999998</v>
      </c>
      <c r="E27" s="34">
        <f>EXP(Intermediates!H27+Intermediates!F27/alpha-Intermediates!J27/alpha/alpha)/D27</f>
        <v>1.0001997154308648</v>
      </c>
      <c r="F27" s="46">
        <f>EXP(Intermediates!I27+Intermediates!G27/alpha-Intermediates!J27/alpha/alpha)/D27</f>
        <v>1.0014086638145294</v>
      </c>
      <c r="G27" s="40">
        <f>VLOOKUP((A27+1)&amp;"_"&amp;B27,scenarios!A:Q,5,0)</f>
        <v>1.0002</v>
      </c>
      <c r="H27" s="55">
        <f>VLOOKUP((A27+TT_Scen/2+1)&amp;"_"&amp;B27,scenarios!A:Q,5,0)</f>
        <v>1.0014000000000001</v>
      </c>
      <c r="I27" s="37">
        <f t="shared" si="1"/>
        <v>8.9483836644976833E-6</v>
      </c>
    </row>
    <row r="28" spans="1:9" x14ac:dyDescent="0.25">
      <c r="A28" s="21">
        <f t="shared" si="0"/>
        <v>4</v>
      </c>
      <c r="B28" s="22">
        <v>19</v>
      </c>
      <c r="C28" s="58"/>
      <c r="D28" s="66">
        <f>YC!E21</f>
        <v>0.99920877860000001</v>
      </c>
      <c r="E28" s="34">
        <f>EXP(Intermediates!H28+Intermediates!F28/alpha-Intermediates!J28/alpha/alpha)/D28</f>
        <v>0.99999505008772116</v>
      </c>
      <c r="F28" s="46">
        <f>EXP(Intermediates!I28+Intermediates!G28/alpha-Intermediates!J28/alpha/alpha)/D28</f>
        <v>1.0017156970251564</v>
      </c>
      <c r="G28" s="40">
        <f>VLOOKUP((A28+1)&amp;"_"&amp;B28,scenarios!A:Q,5,0)</f>
        <v>1</v>
      </c>
      <c r="H28" s="55">
        <f>VLOOKUP((A28+TT_Scen/2+1)&amp;"_"&amp;B28,scenarios!A:Q,5,0)</f>
        <v>1.0017</v>
      </c>
      <c r="I28" s="37">
        <f t="shared" si="1"/>
        <v>2.0646937435198076E-5</v>
      </c>
    </row>
    <row r="29" spans="1:9" x14ac:dyDescent="0.25">
      <c r="A29" s="21">
        <f t="shared" si="0"/>
        <v>4</v>
      </c>
      <c r="B29" s="22">
        <v>20</v>
      </c>
      <c r="C29" s="58"/>
      <c r="D29" s="66">
        <f>YC!E22</f>
        <v>0.99916716139999995</v>
      </c>
      <c r="E29" s="34">
        <f>EXP(Intermediates!H29+Intermediates!F29/alpha-Intermediates!J29/alpha/alpha)/D29</f>
        <v>0.99997997717984632</v>
      </c>
      <c r="F29" s="46">
        <f>EXP(Intermediates!I29+Intermediates!G29/alpha-Intermediates!J29/alpha/alpha)/D29</f>
        <v>1.0018349150143242</v>
      </c>
      <c r="G29" s="40">
        <f>VLOOKUP((A29+1)&amp;"_"&amp;B29,scenarios!A:Q,5,0)</f>
        <v>0.99997999999999998</v>
      </c>
      <c r="H29" s="55">
        <f>VLOOKUP((A29+TT_Scen/2+1)&amp;"_"&amp;B29,scenarios!A:Q,5,0)</f>
        <v>1.0018</v>
      </c>
      <c r="I29" s="37">
        <f t="shared" si="1"/>
        <v>3.493783447783283E-5</v>
      </c>
    </row>
    <row r="30" spans="1:9" x14ac:dyDescent="0.25">
      <c r="A30" s="21">
        <f t="shared" si="0"/>
        <v>4</v>
      </c>
      <c r="B30" s="22">
        <v>21</v>
      </c>
      <c r="C30" s="58"/>
      <c r="D30" s="66">
        <f>YC!E23</f>
        <v>0.9991255349</v>
      </c>
      <c r="E30" s="34">
        <f>EXP(Intermediates!H30+Intermediates!F30/alpha-Intermediates!J30/alpha/alpha)/D30</f>
        <v>1.0000389781540935</v>
      </c>
      <c r="F30" s="46">
        <f>EXP(Intermediates!I30+Intermediates!G30/alpha-Intermediates!J30/alpha/alpha)/D30</f>
        <v>1.0018820525835483</v>
      </c>
      <c r="G30" s="40">
        <f>VLOOKUP((A30+1)&amp;"_"&amp;B30,scenarios!A:Q,5,0)</f>
        <v>1</v>
      </c>
      <c r="H30" s="55">
        <f>VLOOKUP((A30+TT_Scen/2+1)&amp;"_"&amp;B30,scenarios!A:Q,5,0)</f>
        <v>1.0019</v>
      </c>
      <c r="I30" s="37">
        <f t="shared" si="1"/>
        <v>5.6925570545152127E-5</v>
      </c>
    </row>
    <row r="31" spans="1:9" x14ac:dyDescent="0.25">
      <c r="A31" s="21">
        <f t="shared" si="0"/>
        <v>4</v>
      </c>
      <c r="B31" s="22">
        <v>22</v>
      </c>
      <c r="C31" s="58"/>
      <c r="D31" s="66">
        <f>YC!E24</f>
        <v>0.99908390130000002</v>
      </c>
      <c r="E31" s="34">
        <f>EXP(Intermediates!H31+Intermediates!F31/alpha-Intermediates!J31/alpha/alpha)/D31</f>
        <v>1.0002096225156933</v>
      </c>
      <c r="F31" s="46">
        <f>EXP(Intermediates!I31+Intermediates!G31/alpha-Intermediates!J31/alpha/alpha)/D31</f>
        <v>1.0018195708826216</v>
      </c>
      <c r="G31" s="40">
        <f>VLOOKUP((A31+1)&amp;"_"&amp;B31,scenarios!A:Q,5,0)</f>
        <v>1.0002</v>
      </c>
      <c r="H31" s="55">
        <f>VLOOKUP((A31+TT_Scen/2+1)&amp;"_"&amp;B31,scenarios!A:Q,5,0)</f>
        <v>1.0018</v>
      </c>
      <c r="I31" s="37">
        <f t="shared" si="1"/>
        <v>2.9193398314975028E-5</v>
      </c>
    </row>
    <row r="32" spans="1:9" x14ac:dyDescent="0.25">
      <c r="A32" s="21">
        <f t="shared" si="0"/>
        <v>4</v>
      </c>
      <c r="B32" s="22">
        <v>23</v>
      </c>
      <c r="C32" s="58"/>
      <c r="D32" s="66">
        <f>YC!E25</f>
        <v>0.99904226340000002</v>
      </c>
      <c r="E32" s="34">
        <f>EXP(Intermediates!H32+Intermediates!F32/alpha-Intermediates!J32/alpha/alpha)/D32</f>
        <v>1.0003566898955885</v>
      </c>
      <c r="F32" s="46">
        <f>EXP(Intermediates!I32+Intermediates!G32/alpha-Intermediates!J32/alpha/alpha)/D32</f>
        <v>1.0017830298819714</v>
      </c>
      <c r="G32" s="40">
        <f>VLOOKUP((A32+1)&amp;"_"&amp;B32,scenarios!A:Q,5,0)</f>
        <v>1.0004</v>
      </c>
      <c r="H32" s="55">
        <f>VLOOKUP((A32+TT_Scen/2+1)&amp;"_"&amp;B32,scenarios!A:Q,5,0)</f>
        <v>1.0018</v>
      </c>
      <c r="I32" s="37">
        <f t="shared" si="1"/>
        <v>6.0280222440090014E-5</v>
      </c>
    </row>
    <row r="33" spans="1:9" x14ac:dyDescent="0.25">
      <c r="A33" s="21">
        <f t="shared" si="0"/>
        <v>4</v>
      </c>
      <c r="B33" s="22">
        <v>24</v>
      </c>
      <c r="C33" s="58"/>
      <c r="D33" s="66">
        <f>YC!E26</f>
        <v>0.99900062469999995</v>
      </c>
      <c r="E33" s="34">
        <f>EXP(Intermediates!H33+Intermediates!F33/alpha-Intermediates!J33/alpha/alpha)/D33</f>
        <v>1.0005526762125063</v>
      </c>
      <c r="F33" s="46">
        <f>EXP(Intermediates!I33+Intermediates!G33/alpha-Intermediates!J33/alpha/alpha)/D33</f>
        <v>1.0016999170256395</v>
      </c>
      <c r="G33" s="40">
        <f>VLOOKUP((A33+1)&amp;"_"&amp;B33,scenarios!A:Q,5,0)</f>
        <v>1.0005999999999999</v>
      </c>
      <c r="H33" s="55">
        <f>VLOOKUP((A33+TT_Scen/2+1)&amp;"_"&amp;B33,scenarios!A:Q,5,0)</f>
        <v>1.0017</v>
      </c>
      <c r="I33" s="37">
        <f t="shared" si="1"/>
        <v>4.7406761854107415E-5</v>
      </c>
    </row>
    <row r="34" spans="1:9" x14ac:dyDescent="0.25">
      <c r="A34" s="21">
        <f t="shared" si="0"/>
        <v>4</v>
      </c>
      <c r="B34" s="22">
        <v>25</v>
      </c>
      <c r="C34" s="58"/>
      <c r="D34" s="66">
        <f>YC!E27</f>
        <v>0.99895898849999998</v>
      </c>
      <c r="E34" s="34">
        <f>EXP(Intermediates!H34+Intermediates!F34/alpha-Intermediates!J34/alpha/alpha)/D34</f>
        <v>1.0006019615981414</v>
      </c>
      <c r="F34" s="46">
        <f>EXP(Intermediates!I34+Intermediates!G34/alpha-Intermediates!J34/alpha/alpha)/D34</f>
        <v>1.0017661662825441</v>
      </c>
      <c r="G34" s="40">
        <f>VLOOKUP((A34+1)&amp;"_"&amp;B34,scenarios!A:Q,5,0)</f>
        <v>1.0005999999999999</v>
      </c>
      <c r="H34" s="55">
        <f>VLOOKUP((A34+TT_Scen/2+1)&amp;"_"&amp;B34,scenarios!A:Q,5,0)</f>
        <v>1.0018</v>
      </c>
      <c r="I34" s="37">
        <f t="shared" si="1"/>
        <v>3.579531559738669E-5</v>
      </c>
    </row>
    <row r="35" spans="1:9" x14ac:dyDescent="0.25">
      <c r="A35" s="21">
        <f t="shared" si="0"/>
        <v>4</v>
      </c>
      <c r="B35" s="22">
        <v>26</v>
      </c>
      <c r="C35" s="58"/>
      <c r="D35" s="66">
        <f>YC!E28</f>
        <v>0.99891735569999995</v>
      </c>
      <c r="E35" s="34">
        <f>EXP(Intermediates!H35+Intermediates!F35/alpha-Intermediates!J35/alpha/alpha)/D35</f>
        <v>1.000446304653283</v>
      </c>
      <c r="F35" s="46">
        <f>EXP(Intermediates!I35+Intermediates!G35/alpha-Intermediates!J35/alpha/alpha)/D35</f>
        <v>1.0020402046782744</v>
      </c>
      <c r="G35" s="40">
        <f>VLOOKUP((A35+1)&amp;"_"&amp;B35,scenarios!A:Q,5,0)</f>
        <v>1.0004</v>
      </c>
      <c r="H35" s="55">
        <f>VLOOKUP((A35+TT_Scen/2+1)&amp;"_"&amp;B35,scenarios!A:Q,5,0)</f>
        <v>1.002</v>
      </c>
      <c r="I35" s="37">
        <f t="shared" si="1"/>
        <v>8.6509331557405034E-5</v>
      </c>
    </row>
    <row r="36" spans="1:9" x14ac:dyDescent="0.25">
      <c r="A36" s="21">
        <f t="shared" si="0"/>
        <v>4</v>
      </c>
      <c r="B36" s="22">
        <v>27</v>
      </c>
      <c r="C36" s="58"/>
      <c r="D36" s="66">
        <f>YC!E29</f>
        <v>0.99887572650000001</v>
      </c>
      <c r="E36" s="34">
        <f>EXP(Intermediates!H36+Intermediates!F36/alpha-Intermediates!J36/alpha/alpha)/D36</f>
        <v>1.0002930179832463</v>
      </c>
      <c r="F36" s="46">
        <f>EXP(Intermediates!I36+Intermediates!G36/alpha-Intermediates!J36/alpha/alpha)/D36</f>
        <v>1.0023146127746039</v>
      </c>
      <c r="G36" s="40">
        <f>VLOOKUP((A36+1)&amp;"_"&amp;B36,scenarios!A:Q,5,0)</f>
        <v>1.0003</v>
      </c>
      <c r="H36" s="55">
        <f>VLOOKUP((A36+TT_Scen/2+1)&amp;"_"&amp;B36,scenarios!A:Q,5,0)</f>
        <v>1.0023</v>
      </c>
      <c r="I36" s="37">
        <f t="shared" si="1"/>
        <v>2.1594791357548715E-5</v>
      </c>
    </row>
    <row r="37" spans="1:9" x14ac:dyDescent="0.25">
      <c r="A37" s="21">
        <f t="shared" si="0"/>
        <v>4</v>
      </c>
      <c r="B37" s="22">
        <v>28</v>
      </c>
      <c r="C37" s="58"/>
      <c r="D37" s="66">
        <f>YC!E30</f>
        <v>0.99883410090000002</v>
      </c>
      <c r="E37" s="34">
        <f>EXP(Intermediates!H37+Intermediates!F37/alpha-Intermediates!J37/alpha/alpha)/D37</f>
        <v>1.0004797360000228</v>
      </c>
      <c r="F37" s="46">
        <f>EXP(Intermediates!I37+Intermediates!G37/alpha-Intermediates!J37/alpha/alpha)/D37</f>
        <v>1.0022511316253859</v>
      </c>
      <c r="G37" s="40">
        <f>VLOOKUP((A37+1)&amp;"_"&amp;B37,scenarios!A:Q,5,0)</f>
        <v>1.0004999999999999</v>
      </c>
      <c r="H37" s="55">
        <f>VLOOKUP((A37+TT_Scen/2+1)&amp;"_"&amp;B37,scenarios!A:Q,5,0)</f>
        <v>1.0023</v>
      </c>
      <c r="I37" s="37">
        <f t="shared" si="1"/>
        <v>6.913237459116317E-5</v>
      </c>
    </row>
    <row r="38" spans="1:9" x14ac:dyDescent="0.25">
      <c r="A38" s="21">
        <f t="shared" si="0"/>
        <v>4</v>
      </c>
      <c r="B38" s="22">
        <v>29</v>
      </c>
      <c r="C38" s="58"/>
      <c r="D38" s="66">
        <f>YC!E31</f>
        <v>0.99879247910000002</v>
      </c>
      <c r="E38" s="34">
        <f>EXP(Intermediates!H38+Intermediates!F38/alpha-Intermediates!J38/alpha/alpha)/D38</f>
        <v>1.0008260861277536</v>
      </c>
      <c r="F38" s="46">
        <f>EXP(Intermediates!I38+Intermediates!G38/alpha-Intermediates!J38/alpha/alpha)/D38</f>
        <v>1.0020306600008497</v>
      </c>
      <c r="G38" s="40">
        <f>VLOOKUP((A38+1)&amp;"_"&amp;B38,scenarios!A:Q,5,0)</f>
        <v>1.0007999999999999</v>
      </c>
      <c r="H38" s="55">
        <f>VLOOKUP((A38+TT_Scen/2+1)&amp;"_"&amp;B38,scenarios!A:Q,5,0)</f>
        <v>1.002</v>
      </c>
      <c r="I38" s="37">
        <f t="shared" si="1"/>
        <v>5.6746128603402113E-5</v>
      </c>
    </row>
    <row r="39" spans="1:9" x14ac:dyDescent="0.25">
      <c r="A39" s="21">
        <f t="shared" si="0"/>
        <v>4</v>
      </c>
      <c r="B39" s="22">
        <v>30</v>
      </c>
      <c r="C39" s="58"/>
      <c r="D39" s="66">
        <f>YC!E32</f>
        <v>0.99875086099999999</v>
      </c>
      <c r="E39" s="34">
        <f>EXP(Intermediates!H39+Intermediates!F39/alpha-Intermediates!J39/alpha/alpha)/D39</f>
        <v>1.0012183651709259</v>
      </c>
      <c r="F39" s="46">
        <f>EXP(Intermediates!I39+Intermediates!G39/alpha-Intermediates!J39/alpha/alpha)/D39</f>
        <v>1.0017673064511676</v>
      </c>
      <c r="G39" s="40">
        <f>VLOOKUP((A39+1)&amp;"_"&amp;B39,scenarios!A:Q,5,0)</f>
        <v>1.0012000000000001</v>
      </c>
      <c r="H39" s="55">
        <f>VLOOKUP((A39+TT_Scen/2+1)&amp;"_"&amp;B39,scenarios!A:Q,5,0)</f>
        <v>1.0018</v>
      </c>
      <c r="I39" s="37">
        <f t="shared" si="1"/>
        <v>5.1058719758190207E-5</v>
      </c>
    </row>
    <row r="40" spans="1:9" x14ac:dyDescent="0.25">
      <c r="A40" s="21">
        <f t="shared" si="0"/>
        <v>4</v>
      </c>
      <c r="B40" s="22">
        <v>31</v>
      </c>
      <c r="C40" s="58"/>
      <c r="D40" s="66">
        <f>YC!E33</f>
        <v>0.99870924709999997</v>
      </c>
      <c r="E40" s="34">
        <f>EXP(Intermediates!H40+Intermediates!F40/alpha-Intermediates!J40/alpha/alpha)/D40</f>
        <v>1.0013933940956334</v>
      </c>
      <c r="F40" s="46">
        <f>EXP(Intermediates!I40+Intermediates!G40/alpha-Intermediates!J40/alpha/alpha)/D40</f>
        <v>1.0017244399509684</v>
      </c>
      <c r="G40" s="40">
        <f>VLOOKUP((A40+1)&amp;"_"&amp;B40,scenarios!A:Q,5,0)</f>
        <v>1.0014000000000001</v>
      </c>
      <c r="H40" s="55">
        <f>VLOOKUP((A40+TT_Scen/2+1)&amp;"_"&amp;B40,scenarios!A:Q,5,0)</f>
        <v>1.0017</v>
      </c>
      <c r="I40" s="37">
        <f t="shared" si="1"/>
        <v>3.1045855334976835E-5</v>
      </c>
    </row>
    <row r="41" spans="1:9" x14ac:dyDescent="0.25">
      <c r="A41" s="21">
        <f t="shared" si="0"/>
        <v>4</v>
      </c>
      <c r="B41" s="22">
        <v>32</v>
      </c>
      <c r="C41" s="58"/>
      <c r="D41" s="66">
        <f>YC!E34</f>
        <v>0.99866763889999999</v>
      </c>
      <c r="E41" s="34">
        <f>EXP(Intermediates!H41+Intermediates!F41/alpha-Intermediates!J41/alpha/alpha)/D41</f>
        <v>1.0013155405288086</v>
      </c>
      <c r="F41" s="46">
        <f>EXP(Intermediates!I41+Intermediates!G41/alpha-Intermediates!J41/alpha/alpha)/D41</f>
        <v>1.0019376528990036</v>
      </c>
      <c r="G41" s="40">
        <f>VLOOKUP((A41+1)&amp;"_"&amp;B41,scenarios!A:Q,5,0)</f>
        <v>1.0013000000000001</v>
      </c>
      <c r="H41" s="55">
        <f>VLOOKUP((A41+TT_Scen/2+1)&amp;"_"&amp;B41,scenarios!A:Q,5,0)</f>
        <v>1.0019</v>
      </c>
      <c r="I41" s="37">
        <f t="shared" si="1"/>
        <v>5.3193427812070482E-5</v>
      </c>
    </row>
    <row r="42" spans="1:9" x14ac:dyDescent="0.25">
      <c r="A42" s="21">
        <f t="shared" si="0"/>
        <v>4</v>
      </c>
      <c r="B42" s="22">
        <v>33</v>
      </c>
      <c r="C42" s="58"/>
      <c r="D42" s="66">
        <f>YC!E35</f>
        <v>0.9986260387</v>
      </c>
      <c r="E42" s="34">
        <f>EXP(Intermediates!H42+Intermediates!F42/alpha-Intermediates!J42/alpha/alpha)/D42</f>
        <v>1.0014383177255868</v>
      </c>
      <c r="F42" s="46">
        <f>EXP(Intermediates!I42+Intermediates!G42/alpha-Intermediates!J42/alpha/alpha)/D42</f>
        <v>1.0019532948564853</v>
      </c>
      <c r="G42" s="40">
        <f>VLOOKUP((A42+1)&amp;"_"&amp;B42,scenarios!A:Q,5,0)</f>
        <v>1.0014000000000001</v>
      </c>
      <c r="H42" s="55">
        <f>VLOOKUP((A42+TT_Scen/2+1)&amp;"_"&amp;B42,scenarios!A:Q,5,0)</f>
        <v>1.002</v>
      </c>
      <c r="I42" s="37">
        <f t="shared" si="1"/>
        <v>8.5022869101392118E-5</v>
      </c>
    </row>
    <row r="43" spans="1:9" x14ac:dyDescent="0.25">
      <c r="A43" s="21">
        <f t="shared" si="0"/>
        <v>4</v>
      </c>
      <c r="B43" s="22">
        <v>34</v>
      </c>
      <c r="C43" s="58"/>
      <c r="D43" s="66">
        <f>YC!E36</f>
        <v>0.99858444899999999</v>
      </c>
      <c r="E43" s="34">
        <f>EXP(Intermediates!H43+Intermediates!F43/alpha-Intermediates!J43/alpha/alpha)/D43</f>
        <v>1.0016519904230032</v>
      </c>
      <c r="F43" s="46">
        <f>EXP(Intermediates!I43+Intermediates!G43/alpha-Intermediates!J43/alpha/alpha)/D43</f>
        <v>1.0018812563947208</v>
      </c>
      <c r="G43" s="40">
        <f>VLOOKUP((A43+1)&amp;"_"&amp;B43,scenarios!A:Q,5,0)</f>
        <v>1.0017</v>
      </c>
      <c r="H43" s="55">
        <f>VLOOKUP((A43+TT_Scen/2+1)&amp;"_"&amp;B43,scenarios!A:Q,5,0)</f>
        <v>1.0019</v>
      </c>
      <c r="I43" s="37">
        <f t="shared" si="1"/>
        <v>6.6753182276002576E-5</v>
      </c>
    </row>
    <row r="44" spans="1:9" x14ac:dyDescent="0.25">
      <c r="A44" s="21">
        <f t="shared" si="0"/>
        <v>4</v>
      </c>
      <c r="B44" s="22">
        <v>35</v>
      </c>
      <c r="C44" s="58"/>
      <c r="D44" s="66">
        <f>YC!E37</f>
        <v>0.99854287239999995</v>
      </c>
      <c r="E44" s="34">
        <f>EXP(Intermediates!H44+Intermediates!F44/alpha-Intermediates!J44/alpha/alpha)/D44</f>
        <v>1.001570350834518</v>
      </c>
      <c r="F44" s="46">
        <f>EXP(Intermediates!I44+Intermediates!G44/alpha-Intermediates!J44/alpha/alpha)/D44</f>
        <v>1.0021079572909817</v>
      </c>
      <c r="G44" s="40">
        <f>VLOOKUP((A44+1)&amp;"_"&amp;B44,scenarios!A:Q,5,0)</f>
        <v>1.0016</v>
      </c>
      <c r="H44" s="55">
        <f>VLOOKUP((A44+TT_Scen/2+1)&amp;"_"&amp;B44,scenarios!A:Q,5,0)</f>
        <v>1.0021</v>
      </c>
      <c r="I44" s="37">
        <f t="shared" si="1"/>
        <v>3.7606456463779026E-5</v>
      </c>
    </row>
    <row r="45" spans="1:9" x14ac:dyDescent="0.25">
      <c r="A45" s="21">
        <f t="shared" si="0"/>
        <v>4</v>
      </c>
      <c r="B45" s="22">
        <v>36</v>
      </c>
      <c r="C45" s="58"/>
      <c r="D45" s="66">
        <f>YC!E38</f>
        <v>0.9985013116</v>
      </c>
      <c r="E45" s="34">
        <f>EXP(Intermediates!H45+Intermediates!F45/alpha-Intermediates!J45/alpha/alpha)/D45</f>
        <v>1.0014019854158809</v>
      </c>
      <c r="F45" s="46">
        <f>EXP(Intermediates!I45+Intermediates!G45/alpha-Intermediates!J45/alpha/alpha)/D45</f>
        <v>1.002424905182747</v>
      </c>
      <c r="G45" s="40">
        <f>VLOOKUP((A45+1)&amp;"_"&amp;B45,scenarios!A:Q,5,0)</f>
        <v>1.0014000000000001</v>
      </c>
      <c r="H45" s="55">
        <f>VLOOKUP((A45+TT_Scen/2+1)&amp;"_"&amp;B45,scenarios!A:Q,5,0)</f>
        <v>1.0024</v>
      </c>
      <c r="I45" s="37">
        <f t="shared" si="1"/>
        <v>2.6890598627815621E-5</v>
      </c>
    </row>
    <row r="46" spans="1:9" x14ac:dyDescent="0.25">
      <c r="A46" s="21">
        <f t="shared" si="0"/>
        <v>4</v>
      </c>
      <c r="B46" s="22">
        <v>37</v>
      </c>
      <c r="C46" s="58"/>
      <c r="D46" s="66">
        <f>YC!E39</f>
        <v>0.99845976859999996</v>
      </c>
      <c r="E46" s="34">
        <f>EXP(Intermediates!H46+Intermediates!F46/alpha-Intermediates!J46/alpha/alpha)/D46</f>
        <v>1.0013206275682349</v>
      </c>
      <c r="F46" s="46">
        <f>EXP(Intermediates!I46+Intermediates!G46/alpha-Intermediates!J46/alpha/alpha)/D46</f>
        <v>1.0026583098718493</v>
      </c>
      <c r="G46" s="40">
        <f>VLOOKUP((A46+1)&amp;"_"&amp;B46,scenarios!A:Q,5,0)</f>
        <v>1.0013000000000001</v>
      </c>
      <c r="H46" s="55">
        <f>VLOOKUP((A46+TT_Scen/2+1)&amp;"_"&amp;B46,scenarios!A:Q,5,0)</f>
        <v>1.0026999999999999</v>
      </c>
      <c r="I46" s="37">
        <f t="shared" si="1"/>
        <v>6.2317696385427723E-5</v>
      </c>
    </row>
    <row r="47" spans="1:9" x14ac:dyDescent="0.25">
      <c r="A47" s="21">
        <f t="shared" si="0"/>
        <v>4</v>
      </c>
      <c r="B47" s="22">
        <v>38</v>
      </c>
      <c r="C47" s="58"/>
      <c r="D47" s="66">
        <f>YC!E40</f>
        <v>0.9984182398</v>
      </c>
      <c r="E47" s="34">
        <f>EXP(Intermediates!H47+Intermediates!F47/alpha-Intermediates!J47/alpha/alpha)/D47</f>
        <v>1.001459661317958</v>
      </c>
      <c r="F47" s="46">
        <f>EXP(Intermediates!I47+Intermediates!G47/alpha-Intermediates!J47/alpha/alpha)/D47</f>
        <v>1.0026746145450014</v>
      </c>
      <c r="G47" s="40">
        <f>VLOOKUP((A47+1)&amp;"_"&amp;B47,scenarios!A:Q,5,0)</f>
        <v>1.0015000000000001</v>
      </c>
      <c r="H47" s="55">
        <f>VLOOKUP((A47+TT_Scen/2+1)&amp;"_"&amp;B47,scenarios!A:Q,5,0)</f>
        <v>1.0026999999999999</v>
      </c>
      <c r="I47" s="37">
        <f t="shared" si="1"/>
        <v>6.5724137040534814E-5</v>
      </c>
    </row>
    <row r="48" spans="1:9" x14ac:dyDescent="0.25">
      <c r="A48" s="21">
        <f t="shared" si="0"/>
        <v>4</v>
      </c>
      <c r="B48" s="22">
        <v>39</v>
      </c>
      <c r="C48" s="58"/>
      <c r="D48" s="66">
        <f>YC!E41</f>
        <v>0.99837671979999998</v>
      </c>
      <c r="E48" s="34">
        <f>EXP(Intermediates!H48+Intermediates!F48/alpha-Intermediates!J48/alpha/alpha)/D48</f>
        <v>1.0017459954427279</v>
      </c>
      <c r="F48" s="46">
        <f>EXP(Intermediates!I48+Intermediates!G48/alpha-Intermediates!J48/alpha/alpha)/D48</f>
        <v>1.0025471339946037</v>
      </c>
      <c r="G48" s="40">
        <f>VLOOKUP((A48+1)&amp;"_"&amp;B48,scenarios!A:Q,5,0)</f>
        <v>1.0017</v>
      </c>
      <c r="H48" s="55">
        <f>VLOOKUP((A48+TT_Scen/2+1)&amp;"_"&amp;B48,scenarios!A:Q,5,0)</f>
        <v>1.0024999999999999</v>
      </c>
      <c r="I48" s="37">
        <f t="shared" si="1"/>
        <v>9.3129437331640474E-5</v>
      </c>
    </row>
    <row r="49" spans="1:9" x14ac:dyDescent="0.25">
      <c r="A49" s="21">
        <f t="shared" si="0"/>
        <v>4</v>
      </c>
      <c r="B49" s="22">
        <v>40</v>
      </c>
      <c r="C49" s="58"/>
      <c r="D49" s="66">
        <f>YC!E42</f>
        <v>0.99833520269999998</v>
      </c>
      <c r="E49" s="34">
        <f>EXP(Intermediates!H49+Intermediates!F49/alpha-Intermediates!J49/alpha/alpha)/D49</f>
        <v>1.0018003064797889</v>
      </c>
      <c r="F49" s="46">
        <f>EXP(Intermediates!I49+Intermediates!G49/alpha-Intermediates!J49/alpha/alpha)/D49</f>
        <v>1.0026556423422719</v>
      </c>
      <c r="G49" s="40">
        <f>VLOOKUP((A49+1)&amp;"_"&amp;B49,scenarios!A:Q,5,0)</f>
        <v>1.0018</v>
      </c>
      <c r="H49" s="55">
        <f>VLOOKUP((A49+TT_Scen/2+1)&amp;"_"&amp;B49,scenarios!A:Q,5,0)</f>
        <v>1.0026999999999999</v>
      </c>
      <c r="I49" s="37">
        <f t="shared" si="1"/>
        <v>4.4664137516914337E-5</v>
      </c>
    </row>
    <row r="50" spans="1:9" x14ac:dyDescent="0.25">
      <c r="A50" s="21">
        <f t="shared" si="0"/>
        <v>4</v>
      </c>
      <c r="B50" s="22">
        <v>41</v>
      </c>
      <c r="C50" s="58"/>
      <c r="D50" s="66">
        <f>YC!E43</f>
        <v>0.99829368169999999</v>
      </c>
      <c r="E50" s="34">
        <f>EXP(Intermediates!H50+Intermediates!F50/alpha-Intermediates!J50/alpha/alpha)/D50</f>
        <v>1.0015879480699512</v>
      </c>
      <c r="F50" s="46">
        <f>EXP(Intermediates!I50+Intermediates!G50/alpha-Intermediates!J50/alpha/alpha)/D50</f>
        <v>1.0030349639615006</v>
      </c>
      <c r="G50" s="40">
        <f>VLOOKUP((A50+1)&amp;"_"&amp;B50,scenarios!A:Q,5,0)</f>
        <v>1.0016</v>
      </c>
      <c r="H50" s="55">
        <f>VLOOKUP((A50+TT_Scen/2+1)&amp;"_"&amp;B50,scenarios!A:Q,5,0)</f>
        <v>1.0029999999999999</v>
      </c>
      <c r="I50" s="37">
        <f t="shared" si="1"/>
        <v>4.7015891549540001E-5</v>
      </c>
    </row>
    <row r="51" spans="1:9" x14ac:dyDescent="0.25">
      <c r="A51" s="21">
        <f t="shared" si="0"/>
        <v>4</v>
      </c>
      <c r="B51" s="22">
        <v>42</v>
      </c>
      <c r="C51" s="58"/>
      <c r="D51" s="66">
        <f>YC!E44</f>
        <v>0.99825214969999998</v>
      </c>
      <c r="E51" s="34">
        <f>EXP(Intermediates!H51+Intermediates!F51/alpha-Intermediates!J51/alpha/alpha)/D51</f>
        <v>1.0012737193067707</v>
      </c>
      <c r="F51" s="46">
        <f>EXP(Intermediates!I51+Intermediates!G51/alpha-Intermediates!J51/alpha/alpha)/D51</f>
        <v>1.0035204702895302</v>
      </c>
      <c r="G51" s="40">
        <f>VLOOKUP((A51+1)&amp;"_"&amp;B51,scenarios!A:Q,5,0)</f>
        <v>1.0013000000000001</v>
      </c>
      <c r="H51" s="55">
        <f>VLOOKUP((A51+TT_Scen/2+1)&amp;"_"&amp;B51,scenarios!A:Q,5,0)</f>
        <v>1.0035000000000001</v>
      </c>
      <c r="I51" s="37">
        <f t="shared" si="1"/>
        <v>4.6750982759524717E-5</v>
      </c>
    </row>
    <row r="52" spans="1:9" x14ac:dyDescent="0.25">
      <c r="A52" s="21">
        <f t="shared" si="0"/>
        <v>4</v>
      </c>
      <c r="B52" s="22">
        <v>43</v>
      </c>
      <c r="C52" s="58"/>
      <c r="D52" s="66">
        <f>YC!E45</f>
        <v>0.99821059879999996</v>
      </c>
      <c r="E52" s="34">
        <f>EXP(Intermediates!H52+Intermediates!F52/alpha-Intermediates!J52/alpha/alpha)/D52</f>
        <v>1.0007020437148182</v>
      </c>
      <c r="F52" s="46">
        <f>EXP(Intermediates!I52+Intermediates!G52/alpha-Intermediates!J52/alpha/alpha)/D52</f>
        <v>1.0042686092298556</v>
      </c>
      <c r="G52" s="40">
        <f>VLOOKUP((A52+1)&amp;"_"&amp;B52,scenarios!A:Q,5,0)</f>
        <v>1.0006999999999999</v>
      </c>
      <c r="H52" s="55">
        <f>VLOOKUP((A52+TT_Scen/2+1)&amp;"_"&amp;B52,scenarios!A:Q,5,0)</f>
        <v>1.0043</v>
      </c>
      <c r="I52" s="37">
        <f t="shared" si="1"/>
        <v>3.3434484962624467E-5</v>
      </c>
    </row>
    <row r="53" spans="1:9" x14ac:dyDescent="0.25">
      <c r="A53" s="21">
        <f t="shared" si="0"/>
        <v>4</v>
      </c>
      <c r="B53" s="22">
        <v>44</v>
      </c>
      <c r="C53" s="58"/>
      <c r="D53" s="66">
        <f>YC!E46</f>
        <v>0.99816902070000002</v>
      </c>
      <c r="E53" s="34">
        <f>EXP(Intermediates!H53+Intermediates!F53/alpha-Intermediates!J53/alpha/alpha)/D53</f>
        <v>0.99988865762046464</v>
      </c>
      <c r="F53" s="46">
        <f>EXP(Intermediates!I53+Intermediates!G53/alpha-Intermediates!J53/alpha/alpha)/D53</f>
        <v>1.0052646810963766</v>
      </c>
      <c r="G53" s="40">
        <f>VLOOKUP((A53+1)&amp;"_"&amp;B53,scenarios!A:Q,5,0)</f>
        <v>0.99988999999999995</v>
      </c>
      <c r="H53" s="55">
        <f>VLOOKUP((A53+TT_Scen/2+1)&amp;"_"&amp;B53,scenarios!A:Q,5,0)</f>
        <v>1.0053000000000001</v>
      </c>
      <c r="I53" s="37">
        <f t="shared" si="1"/>
        <v>3.666128315882311E-5</v>
      </c>
    </row>
    <row r="54" spans="1:9" x14ac:dyDescent="0.25">
      <c r="A54" s="21">
        <f t="shared" si="0"/>
        <v>4</v>
      </c>
      <c r="B54" s="22">
        <v>45</v>
      </c>
      <c r="C54" s="58"/>
      <c r="D54" s="66">
        <f>YC!E47</f>
        <v>0.99812740629999996</v>
      </c>
      <c r="E54" s="34">
        <f>EXP(Intermediates!H54+Intermediates!F54/alpha-Intermediates!J54/alpha/alpha)/D54</f>
        <v>0.99908427140262568</v>
      </c>
      <c r="F54" s="46">
        <f>EXP(Intermediates!I54+Intermediates!G54/alpha-Intermediates!J54/alpha/alpha)/D54</f>
        <v>1.0062575350234042</v>
      </c>
      <c r="G54" s="40">
        <f>VLOOKUP((A54+1)&amp;"_"&amp;B54,scenarios!A:Q,5,0)</f>
        <v>0.99907999999999997</v>
      </c>
      <c r="H54" s="55">
        <f>VLOOKUP((A54+TT_Scen/2+1)&amp;"_"&amp;B54,scenarios!A:Q,5,0)</f>
        <v>1.0063</v>
      </c>
      <c r="I54" s="37">
        <f t="shared" si="1"/>
        <v>4.6736379221479218E-5</v>
      </c>
    </row>
    <row r="55" spans="1:9" x14ac:dyDescent="0.25">
      <c r="A55" s="21">
        <f t="shared" si="0"/>
        <v>4</v>
      </c>
      <c r="B55" s="22">
        <v>46</v>
      </c>
      <c r="C55" s="58"/>
      <c r="D55" s="66">
        <f>YC!E48</f>
        <v>0.99808574630000002</v>
      </c>
      <c r="E55" s="34">
        <f>EXP(Intermediates!H55+Intermediates!F55/alpha-Intermediates!J55/alpha/alpha)/D55</f>
        <v>0.9984351003181442</v>
      </c>
      <c r="F55" s="46">
        <f>EXP(Intermediates!I55+Intermediates!G55/alpha-Intermediates!J55/alpha/alpha)/D55</f>
        <v>1.007099724514938</v>
      </c>
      <c r="G55" s="40">
        <f>VLOOKUP((A55+1)&amp;"_"&amp;B55,scenarios!A:Q,5,0)</f>
        <v>0.99843999999999999</v>
      </c>
      <c r="H55" s="55">
        <f>VLOOKUP((A55+TT_Scen/2+1)&amp;"_"&amp;B55,scenarios!A:Q,5,0)</f>
        <v>1.0071000000000001</v>
      </c>
      <c r="I55" s="37">
        <f t="shared" si="1"/>
        <v>5.1751669178923265E-6</v>
      </c>
    </row>
    <row r="56" spans="1:9" x14ac:dyDescent="0.25">
      <c r="A56" s="21">
        <f t="shared" si="0"/>
        <v>4</v>
      </c>
      <c r="B56" s="22">
        <v>47</v>
      </c>
      <c r="C56" s="58"/>
      <c r="D56" s="66">
        <f>YC!E49</f>
        <v>0.99804403050000001</v>
      </c>
      <c r="E56" s="34">
        <f>EXP(Intermediates!H56+Intermediates!F56/alpha-Intermediates!J56/alpha/alpha)/D56</f>
        <v>0.99773499927510101</v>
      </c>
      <c r="F56" s="46">
        <f>EXP(Intermediates!I56+Intermediates!G56/alpha-Intermediates!J56/alpha/alpha)/D56</f>
        <v>1.0079988803349866</v>
      </c>
      <c r="G56" s="40">
        <f>VLOOKUP((A56+1)&amp;"_"&amp;B56,scenarios!A:Q,5,0)</f>
        <v>0.99773000000000001</v>
      </c>
      <c r="H56" s="55">
        <f>VLOOKUP((A56+TT_Scen/2+1)&amp;"_"&amp;B56,scenarios!A:Q,5,0)</f>
        <v>1.008</v>
      </c>
      <c r="I56" s="37">
        <f t="shared" si="1"/>
        <v>6.118940114374638E-6</v>
      </c>
    </row>
    <row r="57" spans="1:9" x14ac:dyDescent="0.25">
      <c r="A57" s="21">
        <f t="shared" si="0"/>
        <v>4</v>
      </c>
      <c r="B57" s="22">
        <v>48</v>
      </c>
      <c r="C57" s="58"/>
      <c r="D57" s="66">
        <f>YC!E50</f>
        <v>0.99800224800000004</v>
      </c>
      <c r="E57" s="34">
        <f>EXP(Intermediates!H57+Intermediates!F57/alpha-Intermediates!J57/alpha/alpha)/D57</f>
        <v>0.99692603548538761</v>
      </c>
      <c r="F57" s="46">
        <f>EXP(Intermediates!I57+Intermediates!G57/alpha-Intermediates!J57/alpha/alpha)/D57</f>
        <v>1.009013987983679</v>
      </c>
      <c r="G57" s="40">
        <f>VLOOKUP((A57+1)&amp;"_"&amp;B57,scenarios!A:Q,5,0)</f>
        <v>0.99692999999999998</v>
      </c>
      <c r="H57" s="55">
        <f>VLOOKUP((A57+TT_Scen/2+1)&amp;"_"&amp;B57,scenarios!A:Q,5,0)</f>
        <v>1.0089999999999999</v>
      </c>
      <c r="I57" s="37">
        <f t="shared" si="1"/>
        <v>1.7952498291506913E-5</v>
      </c>
    </row>
    <row r="58" spans="1:9" x14ac:dyDescent="0.25">
      <c r="A58" s="21">
        <f t="shared" si="0"/>
        <v>4</v>
      </c>
      <c r="B58" s="22">
        <v>49</v>
      </c>
      <c r="C58" s="58"/>
      <c r="D58" s="66">
        <f>YC!E51</f>
        <v>0.9979603936</v>
      </c>
      <c r="E58" s="34">
        <f>EXP(Intermediates!H58+Intermediates!F58/alpha-Intermediates!J58/alpha/alpha)/D58</f>
        <v>0.99624965459188841</v>
      </c>
      <c r="F58" s="46">
        <f>EXP(Intermediates!I58+Intermediates!G58/alpha-Intermediates!J58/alpha/alpha)/D58</f>
        <v>1.0099009331682767</v>
      </c>
      <c r="G58" s="40">
        <f>VLOOKUP((A58+1)&amp;"_"&amp;B58,scenarios!A:Q,5,0)</f>
        <v>0.99624999999999997</v>
      </c>
      <c r="H58" s="55">
        <f>VLOOKUP((A58+TT_Scen/2+1)&amp;"_"&amp;B58,scenarios!A:Q,5,0)</f>
        <v>1.0099</v>
      </c>
      <c r="I58" s="37">
        <f t="shared" si="1"/>
        <v>1.2785763882083856E-6</v>
      </c>
    </row>
    <row r="59" spans="1:9" x14ac:dyDescent="0.25">
      <c r="A59" s="21">
        <f t="shared" si="0"/>
        <v>4</v>
      </c>
      <c r="B59" s="22">
        <v>50</v>
      </c>
      <c r="C59" s="58"/>
      <c r="D59" s="66">
        <f>YC!E52</f>
        <v>0.99791848569999997</v>
      </c>
      <c r="E59" s="34">
        <f>EXP(Intermediates!H59+Intermediates!F59/alpha-Intermediates!J59/alpha/alpha)/D59</f>
        <v>0.99590147087628811</v>
      </c>
      <c r="F59" s="46">
        <f>EXP(Intermediates!I59+Intermediates!G59/alpha-Intermediates!J59/alpha/alpha)/D59</f>
        <v>1.0104606227342385</v>
      </c>
      <c r="G59" s="40">
        <f>VLOOKUP((A59+1)&amp;"_"&amp;B59,scenarios!A:Q,5,0)</f>
        <v>0.99590000000000001</v>
      </c>
      <c r="H59" s="55">
        <f>VLOOKUP((A59+TT_Scen/2+1)&amp;"_"&amp;B59,scenarios!A:Q,5,0)</f>
        <v>1.0105</v>
      </c>
      <c r="I59" s="37">
        <f t="shared" si="1"/>
        <v>4.084814204952103E-5</v>
      </c>
    </row>
    <row r="60" spans="1:9" x14ac:dyDescent="0.25">
      <c r="A60" s="21">
        <f t="shared" si="0"/>
        <v>4</v>
      </c>
      <c r="B60" s="22">
        <v>51</v>
      </c>
      <c r="C60" s="58"/>
      <c r="D60" s="66">
        <f>YC!E53</f>
        <v>0.99787655090000005</v>
      </c>
      <c r="E60" s="34">
        <f>EXP(Intermediates!H60+Intermediates!F60/alpha-Intermediates!J60/alpha/alpha)/D60</f>
        <v>0.99560302063743156</v>
      </c>
      <c r="F60" s="46">
        <f>EXP(Intermediates!I60+Intermediates!G60/alpha-Intermediates!J60/alpha/alpha)/D60</f>
        <v>1.0109748621036614</v>
      </c>
      <c r="G60" s="40">
        <f>VLOOKUP((A60+1)&amp;"_"&amp;B60,scenarios!A:Q,5,0)</f>
        <v>0.99560000000000004</v>
      </c>
      <c r="H60" s="55">
        <f>VLOOKUP((A60+TT_Scen/2+1)&amp;"_"&amp;B60,scenarios!A:Q,5,0)</f>
        <v>1.0109999999999999</v>
      </c>
      <c r="I60" s="37">
        <f t="shared" si="1"/>
        <v>2.8158533770028527E-5</v>
      </c>
    </row>
    <row r="61" spans="1:9" x14ac:dyDescent="0.25">
      <c r="A61" s="21">
        <f t="shared" si="0"/>
        <v>4</v>
      </c>
      <c r="B61" s="22">
        <v>52</v>
      </c>
      <c r="C61" s="58"/>
      <c r="D61" s="66">
        <f>YC!E54</f>
        <v>0.99783461799999995</v>
      </c>
      <c r="E61" s="34">
        <f>EXP(Intermediates!H61+Intermediates!F61/alpha-Intermediates!J61/alpha/alpha)/D61</f>
        <v>0.99507412500180525</v>
      </c>
      <c r="F61" s="46">
        <f>EXP(Intermediates!I61+Intermediates!G61/alpha-Intermediates!J61/alpha/alpha)/D61</f>
        <v>1.0117283340575354</v>
      </c>
      <c r="G61" s="40">
        <f>VLOOKUP((A61+1)&amp;"_"&amp;B61,scenarios!A:Q,5,0)</f>
        <v>0.99507000000000001</v>
      </c>
      <c r="H61" s="55">
        <f>VLOOKUP((A61+TT_Scen/2+1)&amp;"_"&amp;B61,scenarios!A:Q,5,0)</f>
        <v>1.0117</v>
      </c>
      <c r="I61" s="37">
        <f t="shared" si="1"/>
        <v>3.2459059340572693E-5</v>
      </c>
    </row>
    <row r="62" spans="1:9" x14ac:dyDescent="0.25">
      <c r="A62" s="21">
        <f t="shared" si="0"/>
        <v>4</v>
      </c>
      <c r="B62" s="22">
        <v>53</v>
      </c>
      <c r="C62" s="58"/>
      <c r="D62" s="66">
        <f>YC!E55</f>
        <v>0.99779271810000003</v>
      </c>
      <c r="E62" s="34">
        <f>EXP(Intermediates!H62+Intermediates!F62/alpha-Intermediates!J62/alpha/alpha)/D62</f>
        <v>0.99441597134485138</v>
      </c>
      <c r="F62" s="46">
        <f>EXP(Intermediates!I62+Intermediates!G62/alpha-Intermediates!J62/alpha/alpha)/D62</f>
        <v>1.0126189015528546</v>
      </c>
      <c r="G62" s="40">
        <f>VLOOKUP((A62+1)&amp;"_"&amp;B62,scenarios!A:Q,5,0)</f>
        <v>0.99441999999999997</v>
      </c>
      <c r="H62" s="55">
        <f>VLOOKUP((A62+TT_Scen/2+1)&amp;"_"&amp;B62,scenarios!A:Q,5,0)</f>
        <v>1.0125999999999999</v>
      </c>
      <c r="I62" s="37">
        <f t="shared" si="1"/>
        <v>2.2930208003257846E-5</v>
      </c>
    </row>
    <row r="63" spans="1:9" x14ac:dyDescent="0.25">
      <c r="A63" s="21">
        <f t="shared" si="0"/>
        <v>4</v>
      </c>
      <c r="B63" s="22">
        <v>54</v>
      </c>
      <c r="C63" s="58"/>
      <c r="D63" s="66">
        <f>YC!E56</f>
        <v>0.99775088460000005</v>
      </c>
      <c r="E63" s="34">
        <f>EXP(Intermediates!H63+Intermediates!F63/alpha-Intermediates!J63/alpha/alpha)/D63</f>
        <v>0.99358762557217251</v>
      </c>
      <c r="F63" s="46">
        <f>EXP(Intermediates!I63+Intermediates!G63/alpha-Intermediates!J63/alpha/alpha)/D63</f>
        <v>1.0136889471250081</v>
      </c>
      <c r="G63" s="40">
        <f>VLOOKUP((A63+1)&amp;"_"&amp;B63,scenarios!A:Q,5,0)</f>
        <v>0.99358999999999997</v>
      </c>
      <c r="H63" s="55">
        <f>VLOOKUP((A63+TT_Scen/2+1)&amp;"_"&amp;B63,scenarios!A:Q,5,0)</f>
        <v>1.0137</v>
      </c>
      <c r="I63" s="37">
        <f t="shared" si="1"/>
        <v>1.3427302819390974E-5</v>
      </c>
    </row>
    <row r="64" spans="1:9" x14ac:dyDescent="0.25">
      <c r="A64" s="21">
        <f t="shared" si="0"/>
        <v>4</v>
      </c>
      <c r="B64" s="22">
        <v>55</v>
      </c>
      <c r="C64" s="58"/>
      <c r="D64" s="66">
        <f>YC!E57</f>
        <v>0.99770915309999997</v>
      </c>
      <c r="E64" s="34">
        <f>EXP(Intermediates!H64+Intermediates!F64/alpha-Intermediates!J64/alpha/alpha)/D64</f>
        <v>0.99302451180067042</v>
      </c>
      <c r="F64" s="46">
        <f>EXP(Intermediates!I64+Intermediates!G64/alpha-Intermediates!J64/alpha/alpha)/D64</f>
        <v>1.0144944339359854</v>
      </c>
      <c r="G64" s="40">
        <f>VLOOKUP((A64+1)&amp;"_"&amp;B64,scenarios!A:Q,5,0)</f>
        <v>0.99302000000000001</v>
      </c>
      <c r="H64" s="55">
        <f>VLOOKUP((A64+TT_Scen/2+1)&amp;"_"&amp;B64,scenarios!A:Q,5,0)</f>
        <v>1.0145</v>
      </c>
      <c r="I64" s="37">
        <f t="shared" si="1"/>
        <v>1.0077864684987503E-5</v>
      </c>
    </row>
    <row r="65" spans="1:9" x14ac:dyDescent="0.25">
      <c r="A65" s="21">
        <f t="shared" si="0"/>
        <v>4</v>
      </c>
      <c r="B65" s="22">
        <v>56</v>
      </c>
      <c r="C65" s="58"/>
      <c r="D65" s="66">
        <f>YC!E58</f>
        <v>0.99766756160000003</v>
      </c>
      <c r="E65" s="34">
        <f>EXP(Intermediates!H65+Intermediates!F65/alpha-Intermediates!J65/alpha/alpha)/D65</f>
        <v>0.99228803470915639</v>
      </c>
      <c r="F65" s="46">
        <f>EXP(Intermediates!I65+Intermediates!G65/alpha-Intermediates!J65/alpha/alpha)/D65</f>
        <v>1.0154829066549265</v>
      </c>
      <c r="G65" s="40">
        <f>VLOOKUP((A65+1)&amp;"_"&amp;B65,scenarios!A:Q,5,0)</f>
        <v>0.99229000000000001</v>
      </c>
      <c r="H65" s="55">
        <f>VLOOKUP((A65+TT_Scen/2+1)&amp;"_"&amp;B65,scenarios!A:Q,5,0)</f>
        <v>1.0155000000000001</v>
      </c>
      <c r="I65" s="37">
        <f t="shared" si="1"/>
        <v>1.9058635917224009E-5</v>
      </c>
    </row>
    <row r="66" spans="1:9" x14ac:dyDescent="0.25">
      <c r="A66" s="21">
        <f t="shared" si="0"/>
        <v>4</v>
      </c>
      <c r="B66" s="22">
        <v>57</v>
      </c>
      <c r="C66" s="58"/>
      <c r="D66" s="66">
        <f>YC!E59</f>
        <v>0.99762615030000001</v>
      </c>
      <c r="E66" s="34">
        <f>EXP(Intermediates!H66+Intermediates!F66/alpha-Intermediates!J66/alpha/alpha)/D66</f>
        <v>0.99178481723335432</v>
      </c>
      <c r="F66" s="46">
        <f>EXP(Intermediates!I66+Intermediates!G66/alpha-Intermediates!J66/alpha/alpha)/D66</f>
        <v>1.0162384580887225</v>
      </c>
      <c r="G66" s="40">
        <f>VLOOKUP((A66+1)&amp;"_"&amp;B66,scenarios!A:Q,5,0)</f>
        <v>0.99177999999999999</v>
      </c>
      <c r="H66" s="55">
        <f>VLOOKUP((A66+TT_Scen/2+1)&amp;"_"&amp;B66,scenarios!A:Q,5,0)</f>
        <v>1.0162</v>
      </c>
      <c r="I66" s="37">
        <f t="shared" si="1"/>
        <v>4.3275322076818945E-5</v>
      </c>
    </row>
    <row r="67" spans="1:9" x14ac:dyDescent="0.25">
      <c r="A67" s="21">
        <f t="shared" si="0"/>
        <v>4</v>
      </c>
      <c r="B67" s="22">
        <v>58</v>
      </c>
      <c r="C67" s="58"/>
      <c r="D67" s="66">
        <f>YC!E60</f>
        <v>0.9975849618</v>
      </c>
      <c r="E67" s="34">
        <f>EXP(Intermediates!H67+Intermediates!F67/alpha-Intermediates!J67/alpha/alpha)/D67</f>
        <v>0.99118569146047075</v>
      </c>
      <c r="F67" s="46">
        <f>EXP(Intermediates!I67+Intermediates!G67/alpha-Intermediates!J67/alpha/alpha)/D67</f>
        <v>1.0170978418530137</v>
      </c>
      <c r="G67" s="40">
        <f>VLOOKUP((A67+1)&amp;"_"&amp;B67,scenarios!A:Q,5,0)</f>
        <v>0.99119000000000002</v>
      </c>
      <c r="H67" s="55">
        <f>VLOOKUP((A67+TT_Scen/2+1)&amp;"_"&amp;B67,scenarios!A:Q,5,0)</f>
        <v>1.0170999999999999</v>
      </c>
      <c r="I67" s="37">
        <f t="shared" si="1"/>
        <v>6.4666865154938691E-6</v>
      </c>
    </row>
    <row r="68" spans="1:9" x14ac:dyDescent="0.25">
      <c r="A68" s="21">
        <f t="shared" si="0"/>
        <v>4</v>
      </c>
      <c r="B68" s="22">
        <v>59</v>
      </c>
      <c r="C68" s="58"/>
      <c r="D68" s="66">
        <f>YC!E61</f>
        <v>0.99754404080000003</v>
      </c>
      <c r="E68" s="34">
        <f>EXP(Intermediates!H68+Intermediates!F68/alpha-Intermediates!J68/alpha/alpha)/D68</f>
        <v>0.99051527290226848</v>
      </c>
      <c r="F68" s="46">
        <f>EXP(Intermediates!I68+Intermediates!G68/alpha-Intermediates!J68/alpha/alpha)/D68</f>
        <v>1.0180361713320796</v>
      </c>
      <c r="G68" s="40">
        <f>VLOOKUP((A68+1)&amp;"_"&amp;B68,scenarios!A:Q,5,0)</f>
        <v>0.99051999999999996</v>
      </c>
      <c r="H68" s="55">
        <f>VLOOKUP((A68+TT_Scen/2+1)&amp;"_"&amp;B68,scenarios!A:Q,5,0)</f>
        <v>1.018</v>
      </c>
      <c r="I68" s="37">
        <f t="shared" si="1"/>
        <v>4.0898429811031534E-5</v>
      </c>
    </row>
    <row r="69" spans="1:9" x14ac:dyDescent="0.25">
      <c r="A69" s="21">
        <f t="shared" si="0"/>
        <v>4</v>
      </c>
      <c r="B69" s="22">
        <v>60</v>
      </c>
      <c r="C69" s="58"/>
      <c r="D69" s="66">
        <f>YC!E62</f>
        <v>0.99750343450000001</v>
      </c>
      <c r="E69" s="34">
        <f>EXP(Intermediates!H69+Intermediates!F69/alpha-Intermediates!J69/alpha/alpha)/D69</f>
        <v>0.98975363328550436</v>
      </c>
      <c r="F69" s="46">
        <f>EXP(Intermediates!I69+Intermediates!G69/alpha-Intermediates!J69/alpha/alpha)/D69</f>
        <v>1.0190742974742828</v>
      </c>
      <c r="G69" s="40">
        <f>VLOOKUP((A69+1)&amp;"_"&amp;B69,scenarios!A:Q,5,0)</f>
        <v>0.98975000000000002</v>
      </c>
      <c r="H69" s="55">
        <f>VLOOKUP((A69+TT_Scen/2+1)&amp;"_"&amp;B69,scenarios!A:Q,5,0)</f>
        <v>1.0190999999999999</v>
      </c>
      <c r="I69" s="37">
        <f t="shared" si="1"/>
        <v>2.9335811221442576E-5</v>
      </c>
    </row>
    <row r="70" spans="1:9" x14ac:dyDescent="0.25">
      <c r="A70" s="21">
        <f t="shared" si="0"/>
        <v>4</v>
      </c>
      <c r="B70" s="22">
        <v>61</v>
      </c>
      <c r="C70" s="58"/>
      <c r="D70" s="66">
        <f>YC!E63</f>
        <v>0.99746316459999995</v>
      </c>
      <c r="E70" s="34">
        <f>EXP(Intermediates!H70+Intermediates!F70/alpha-Intermediates!J70/alpha/alpha)/D70</f>
        <v>0.98888446686826548</v>
      </c>
      <c r="F70" s="46">
        <f>EXP(Intermediates!I70+Intermediates!G70/alpha-Intermediates!J70/alpha/alpha)/D70</f>
        <v>1.0202295814244051</v>
      </c>
      <c r="G70" s="40">
        <f>VLOOKUP((A70+1)&amp;"_"&amp;B70,scenarios!A:Q,5,0)</f>
        <v>0.98887999999999998</v>
      </c>
      <c r="H70" s="55">
        <f>VLOOKUP((A70+TT_Scen/2+1)&amp;"_"&amp;B70,scenarios!A:Q,5,0)</f>
        <v>1.0202</v>
      </c>
      <c r="I70" s="37">
        <f t="shared" si="1"/>
        <v>3.4048292670618707E-5</v>
      </c>
    </row>
    <row r="71" spans="1:9" x14ac:dyDescent="0.25">
      <c r="A71" s="21">
        <f t="shared" si="0"/>
        <v>4</v>
      </c>
      <c r="B71" s="22">
        <v>62</v>
      </c>
      <c r="C71" s="58"/>
      <c r="D71" s="66">
        <f>YC!E64</f>
        <v>0.99742314180000002</v>
      </c>
      <c r="E71" s="34">
        <f>EXP(Intermediates!H71+Intermediates!F71/alpha-Intermediates!J71/alpha/alpha)/D71</f>
        <v>0.98797164623163547</v>
      </c>
      <c r="F71" s="46">
        <f>EXP(Intermediates!I71+Intermediates!G71/alpha-Intermediates!J71/alpha/alpha)/D71</f>
        <v>1.0214369169351969</v>
      </c>
      <c r="G71" s="40">
        <f>VLOOKUP((A71+1)&amp;"_"&amp;B71,scenarios!A:Q,5,0)</f>
        <v>0.98797000000000001</v>
      </c>
      <c r="H71" s="55">
        <f>VLOOKUP((A71+TT_Scen/2+1)&amp;"_"&amp;B71,scenarios!A:Q,5,0)</f>
        <v>1.0214000000000001</v>
      </c>
      <c r="I71" s="37">
        <f t="shared" si="1"/>
        <v>3.8563166832261686E-5</v>
      </c>
    </row>
    <row r="72" spans="1:9" x14ac:dyDescent="0.25">
      <c r="A72" s="21">
        <f t="shared" si="0"/>
        <v>4</v>
      </c>
      <c r="B72" s="22">
        <v>63</v>
      </c>
      <c r="C72" s="58"/>
      <c r="D72" s="66">
        <f>YC!E65</f>
        <v>0.99738324140000001</v>
      </c>
      <c r="E72" s="34">
        <f>EXP(Intermediates!H72+Intermediates!F72/alpha-Intermediates!J72/alpha/alpha)/D72</f>
        <v>0.98702038062660868</v>
      </c>
      <c r="F72" s="46">
        <f>EXP(Intermediates!I72+Intermediates!G72/alpha-Intermediates!J72/alpha/alpha)/D72</f>
        <v>1.02269153119783</v>
      </c>
      <c r="G72" s="40">
        <f>VLOOKUP((A72+1)&amp;"_"&amp;B72,scenarios!A:Q,5,0)</f>
        <v>0.98702000000000001</v>
      </c>
      <c r="H72" s="55">
        <f>VLOOKUP((A72+TT_Scen/2+1)&amp;"_"&amp;B72,scenarios!A:Q,5,0)</f>
        <v>1.0226999999999999</v>
      </c>
      <c r="I72" s="37">
        <f t="shared" si="1"/>
        <v>8.8494287786566872E-6</v>
      </c>
    </row>
    <row r="73" spans="1:9" x14ac:dyDescent="0.25">
      <c r="A73" s="21">
        <f t="shared" ref="A73:A136" si="2">iteration</f>
        <v>4</v>
      </c>
      <c r="B73" s="22">
        <v>64</v>
      </c>
      <c r="C73" s="58"/>
      <c r="D73" s="66">
        <f>YC!E66</f>
        <v>0.9973433303</v>
      </c>
      <c r="E73" s="34">
        <f>EXP(Intermediates!H73+Intermediates!F73/alpha-Intermediates!J73/alpha/alpha)/D73</f>
        <v>0.98586720523346727</v>
      </c>
      <c r="F73" s="46">
        <f>EXP(Intermediates!I73+Intermediates!G73/alpha-Intermediates!J73/alpha/alpha)/D73</f>
        <v>1.0241638317780617</v>
      </c>
      <c r="G73" s="40">
        <f>VLOOKUP((A73+1)&amp;"_"&amp;B73,scenarios!A:Q,5,0)</f>
        <v>0.98587000000000002</v>
      </c>
      <c r="H73" s="55">
        <f>VLOOKUP((A73+TT_Scen/2+1)&amp;"_"&amp;B73,scenarios!A:Q,5,0)</f>
        <v>1.0242</v>
      </c>
      <c r="I73" s="37">
        <f t="shared" si="1"/>
        <v>3.8962988471058502E-5</v>
      </c>
    </row>
    <row r="74" spans="1:9" x14ac:dyDescent="0.25">
      <c r="A74" s="21">
        <f t="shared" si="2"/>
        <v>4</v>
      </c>
      <c r="B74" s="22">
        <v>65</v>
      </c>
      <c r="C74" s="58"/>
      <c r="D74" s="66">
        <f>YC!E67</f>
        <v>0.99730326690000004</v>
      </c>
      <c r="E74" s="34">
        <f>EXP(Intermediates!H74+Intermediates!F74/alpha-Intermediates!J74/alpha/alpha)/D74</f>
        <v>0.98470138692030573</v>
      </c>
      <c r="F74" s="46">
        <f>EXP(Intermediates!I74+Intermediates!G74/alpha-Intermediates!J74/alpha/alpha)/D74</f>
        <v>1.0256586675991466</v>
      </c>
      <c r="G74" s="40">
        <f>VLOOKUP((A74+1)&amp;"_"&amp;B74,scenarios!A:Q,5,0)</f>
        <v>0.98470000000000002</v>
      </c>
      <c r="H74" s="55">
        <f>VLOOKUP((A74+TT_Scen/2+1)&amp;"_"&amp;B74,scenarios!A:Q,5,0)</f>
        <v>1.0257000000000001</v>
      </c>
      <c r="I74" s="37">
        <f t="shared" ref="I74:I137" si="3">ABS(G74-E74)+ABS(H74-F74)</f>
        <v>4.2719321159179202E-5</v>
      </c>
    </row>
    <row r="75" spans="1:9" x14ac:dyDescent="0.25">
      <c r="A75" s="21">
        <f t="shared" si="2"/>
        <v>4</v>
      </c>
      <c r="B75" s="22">
        <v>66</v>
      </c>
      <c r="C75" s="58"/>
      <c r="D75" s="66">
        <f>YC!E68</f>
        <v>0.99726290100000003</v>
      </c>
      <c r="E75" s="34">
        <f>EXP(Intermediates!H75+Intermediates!F75/alpha-Intermediates!J75/alpha/alpha)/D75</f>
        <v>0.98349375342324552</v>
      </c>
      <c r="F75" s="46">
        <f>EXP(Intermediates!I75+Intermediates!G75/alpha-Intermediates!J75/alpha/alpha)/D75</f>
        <v>1.0272070175102961</v>
      </c>
      <c r="G75" s="40">
        <f>VLOOKUP((A75+1)&amp;"_"&amp;B75,scenarios!A:Q,5,0)</f>
        <v>0.98348999999999998</v>
      </c>
      <c r="H75" s="55">
        <f>VLOOKUP((A75+TT_Scen/2+1)&amp;"_"&amp;B75,scenarios!A:Q,5,0)</f>
        <v>1.0271999999999999</v>
      </c>
      <c r="I75" s="37">
        <f t="shared" si="3"/>
        <v>1.0770933541737193E-5</v>
      </c>
    </row>
    <row r="76" spans="1:9" x14ac:dyDescent="0.25">
      <c r="A76" s="21">
        <f t="shared" si="2"/>
        <v>4</v>
      </c>
      <c r="B76" s="22">
        <v>67</v>
      </c>
      <c r="C76" s="58"/>
      <c r="D76" s="66">
        <f>YC!E69</f>
        <v>0.99722207399999996</v>
      </c>
      <c r="E76" s="34">
        <f>EXP(Intermediates!H76+Intermediates!F76/alpha-Intermediates!J76/alpha/alpha)/D76</f>
        <v>0.98237174569941654</v>
      </c>
      <c r="F76" s="46">
        <f>EXP(Intermediates!I76+Intermediates!G76/alpha-Intermediates!J76/alpha/alpha)/D76</f>
        <v>1.0286762021625704</v>
      </c>
      <c r="G76" s="40">
        <f>VLOOKUP((A76+1)&amp;"_"&amp;B76,scenarios!A:Q,5,0)</f>
        <v>0.98236999999999997</v>
      </c>
      <c r="H76" s="55">
        <f>VLOOKUP((A76+TT_Scen/2+1)&amp;"_"&amp;B76,scenarios!A:Q,5,0)</f>
        <v>1.0286999999999999</v>
      </c>
      <c r="I76" s="37">
        <f t="shared" si="3"/>
        <v>2.5543536846139858E-5</v>
      </c>
    </row>
    <row r="77" spans="1:9" x14ac:dyDescent="0.25">
      <c r="A77" s="21">
        <f t="shared" si="2"/>
        <v>4</v>
      </c>
      <c r="B77" s="22">
        <v>68</v>
      </c>
      <c r="C77" s="58"/>
      <c r="D77" s="66">
        <f>YC!E70</f>
        <v>0.99718061849999995</v>
      </c>
      <c r="E77" s="34">
        <f>EXP(Intermediates!H77+Intermediates!F77/alpha-Intermediates!J77/alpha/alpha)/D77</f>
        <v>0.9815539322890402</v>
      </c>
      <c r="F77" s="46">
        <f>EXP(Intermediates!I77+Intermediates!G77/alpha-Intermediates!J77/alpha/alpha)/D77</f>
        <v>1.0298366036637994</v>
      </c>
      <c r="G77" s="40">
        <f>VLOOKUP((A77+1)&amp;"_"&amp;B77,scenarios!A:Q,5,0)</f>
        <v>0.98155000000000003</v>
      </c>
      <c r="H77" s="55">
        <f>VLOOKUP((A77+TT_Scen/2+1)&amp;"_"&amp;B77,scenarios!A:Q,5,0)</f>
        <v>1.0298</v>
      </c>
      <c r="I77" s="37">
        <f t="shared" si="3"/>
        <v>4.0535952839482192E-5</v>
      </c>
    </row>
    <row r="78" spans="1:9" x14ac:dyDescent="0.25">
      <c r="A78" s="21">
        <f t="shared" si="2"/>
        <v>4</v>
      </c>
      <c r="B78" s="22">
        <v>69</v>
      </c>
      <c r="C78" s="58"/>
      <c r="D78" s="66">
        <f>YC!E71</f>
        <v>0.9971383587</v>
      </c>
      <c r="E78" s="34">
        <f>EXP(Intermediates!H78+Intermediates!F78/alpha-Intermediates!J78/alpha/alpha)/D78</f>
        <v>0.98095658582918122</v>
      </c>
      <c r="F78" s="46">
        <f>EXP(Intermediates!I78+Intermediates!G78/alpha-Intermediates!J78/alpha/alpha)/D78</f>
        <v>1.030774769039833</v>
      </c>
      <c r="G78" s="40">
        <f>VLOOKUP((A78+1)&amp;"_"&amp;B78,scenarios!A:Q,5,0)</f>
        <v>0.98096000000000005</v>
      </c>
      <c r="H78" s="55">
        <f>VLOOKUP((A78+TT_Scen/2+1)&amp;"_"&amp;B78,scenarios!A:Q,5,0)</f>
        <v>1.0307999999999999</v>
      </c>
      <c r="I78" s="37">
        <f t="shared" si="3"/>
        <v>2.8645130985771594E-5</v>
      </c>
    </row>
    <row r="79" spans="1:9" x14ac:dyDescent="0.25">
      <c r="A79" s="21">
        <f t="shared" si="2"/>
        <v>4</v>
      </c>
      <c r="B79" s="22">
        <v>70</v>
      </c>
      <c r="C79" s="58"/>
      <c r="D79" s="66">
        <f>YC!E72</f>
        <v>0.99709511029999998</v>
      </c>
      <c r="E79" s="34">
        <f>EXP(Intermediates!H79+Intermediates!F79/alpha-Intermediates!J79/alpha/alpha)/D79</f>
        <v>0.98052641010508035</v>
      </c>
      <c r="F79" s="46">
        <f>EXP(Intermediates!I79+Intermediates!G79/alpha-Intermediates!J79/alpha/alpha)/D79</f>
        <v>1.0315461702128375</v>
      </c>
      <c r="G79" s="40">
        <f>VLOOKUP((A79+1)&amp;"_"&amp;B79,scenarios!A:Q,5,0)</f>
        <v>0.98053000000000001</v>
      </c>
      <c r="H79" s="55">
        <f>VLOOKUP((A79+TT_Scen/2+1)&amp;"_"&amp;B79,scenarios!A:Q,5,0)</f>
        <v>1.0315000000000001</v>
      </c>
      <c r="I79" s="37">
        <f t="shared" si="3"/>
        <v>4.9760107757035321E-5</v>
      </c>
    </row>
    <row r="80" spans="1:9" x14ac:dyDescent="0.25">
      <c r="A80" s="21">
        <f t="shared" si="2"/>
        <v>4</v>
      </c>
      <c r="B80" s="22">
        <v>71</v>
      </c>
      <c r="C80" s="58"/>
      <c r="D80" s="66">
        <f>YC!E73</f>
        <v>0.99705068029999999</v>
      </c>
      <c r="E80" s="34">
        <f>EXP(Intermediates!H80+Intermediates!F80/alpha-Intermediates!J80/alpha/alpha)/D80</f>
        <v>0.98001124943868412</v>
      </c>
      <c r="F80" s="46">
        <f>EXP(Intermediates!I80+Intermediates!G80/alpha-Intermediates!J80/alpha/alpha)/D80</f>
        <v>1.0324162268489372</v>
      </c>
      <c r="G80" s="40">
        <f>VLOOKUP((A80+1)&amp;"_"&amp;B80,scenarios!A:Q,5,0)</f>
        <v>0.98001000000000005</v>
      </c>
      <c r="H80" s="55">
        <f>VLOOKUP((A80+TT_Scen/2+1)&amp;"_"&amp;B80,scenarios!A:Q,5,0)</f>
        <v>1.0324</v>
      </c>
      <c r="I80" s="37">
        <f t="shared" si="3"/>
        <v>1.7476287621276398E-5</v>
      </c>
    </row>
    <row r="81" spans="1:9" x14ac:dyDescent="0.25">
      <c r="A81" s="21">
        <f t="shared" si="2"/>
        <v>4</v>
      </c>
      <c r="B81" s="22">
        <v>72</v>
      </c>
      <c r="C81" s="58"/>
      <c r="D81" s="66">
        <f>YC!E74</f>
        <v>0.99700486749999995</v>
      </c>
      <c r="E81" s="34">
        <f>EXP(Intermediates!H81+Intermediates!F81/alpha-Intermediates!J81/alpha/alpha)/D81</f>
        <v>0.97944979122177134</v>
      </c>
      <c r="F81" s="46">
        <f>EXP(Intermediates!I81+Intermediates!G81/alpha-Intermediates!J81/alpha/alpha)/D81</f>
        <v>1.0333449836582047</v>
      </c>
      <c r="G81" s="40">
        <f>VLOOKUP((A81+1)&amp;"_"&amp;B81,scenarios!A:Q,5,0)</f>
        <v>0.97945000000000004</v>
      </c>
      <c r="H81" s="55">
        <f>VLOOKUP((A81+TT_Scen/2+1)&amp;"_"&amp;B81,scenarios!A:Q,5,0)</f>
        <v>1.0333000000000001</v>
      </c>
      <c r="I81" s="37">
        <f t="shared" si="3"/>
        <v>4.5192436433305616E-5</v>
      </c>
    </row>
    <row r="82" spans="1:9" x14ac:dyDescent="0.25">
      <c r="A82" s="21">
        <f t="shared" si="2"/>
        <v>4</v>
      </c>
      <c r="B82" s="22">
        <v>73</v>
      </c>
      <c r="C82" s="58"/>
      <c r="D82" s="66">
        <f>YC!E75</f>
        <v>0.99695758489999997</v>
      </c>
      <c r="E82" s="34">
        <f>EXP(Intermediates!H82+Intermediates!F82/alpha-Intermediates!J82/alpha/alpha)/D82</f>
        <v>0.97881799911462652</v>
      </c>
      <c r="F82" s="46">
        <f>EXP(Intermediates!I82+Intermediates!G82/alpha-Intermediates!J82/alpha/alpha)/D82</f>
        <v>1.0343583169564226</v>
      </c>
      <c r="G82" s="40">
        <f>VLOOKUP((A82+1)&amp;"_"&amp;B82,scenarios!A:Q,5,0)</f>
        <v>0.97882000000000002</v>
      </c>
      <c r="H82" s="55">
        <f>VLOOKUP((A82+TT_Scen/2+1)&amp;"_"&amp;B82,scenarios!A:Q,5,0)</f>
        <v>1.0344</v>
      </c>
      <c r="I82" s="37">
        <f t="shared" si="3"/>
        <v>4.368392895093276E-5</v>
      </c>
    </row>
    <row r="83" spans="1:9" x14ac:dyDescent="0.25">
      <c r="A83" s="21">
        <f t="shared" si="2"/>
        <v>4</v>
      </c>
      <c r="B83" s="22">
        <v>74</v>
      </c>
      <c r="C83" s="58"/>
      <c r="D83" s="66">
        <f>YC!E76</f>
        <v>0.99690924199999997</v>
      </c>
      <c r="E83" s="34">
        <f>EXP(Intermediates!H83+Intermediates!F83/alpha-Intermediates!J83/alpha/alpha)/D83</f>
        <v>0.97826403434697318</v>
      </c>
      <c r="F83" s="46">
        <f>EXP(Intermediates!I83+Intermediates!G83/alpha-Intermediates!J83/alpha/alpha)/D83</f>
        <v>1.0352989987660808</v>
      </c>
      <c r="G83" s="40">
        <f>VLOOKUP((A83+1)&amp;"_"&amp;B83,scenarios!A:Q,5,0)</f>
        <v>0.97826000000000002</v>
      </c>
      <c r="H83" s="55">
        <f>VLOOKUP((A83+TT_Scen/2+1)&amp;"_"&amp;B83,scenarios!A:Q,5,0)</f>
        <v>1.0353000000000001</v>
      </c>
      <c r="I83" s="37">
        <f t="shared" si="3"/>
        <v>5.0355808924873457E-6</v>
      </c>
    </row>
    <row r="84" spans="1:9" x14ac:dyDescent="0.25">
      <c r="A84" s="21">
        <f t="shared" si="2"/>
        <v>4</v>
      </c>
      <c r="B84" s="22">
        <v>75</v>
      </c>
      <c r="C84" s="58"/>
      <c r="D84" s="66">
        <f>YC!E77</f>
        <v>0.99686039979999996</v>
      </c>
      <c r="E84" s="34">
        <f>EXP(Intermediates!H84+Intermediates!F84/alpha-Intermediates!J84/alpha/alpha)/D84</f>
        <v>0.97792762878023376</v>
      </c>
      <c r="F84" s="46">
        <f>EXP(Intermediates!I84+Intermediates!G84/alpha-Intermediates!J84/alpha/alpha)/D84</f>
        <v>1.0360175234848639</v>
      </c>
      <c r="G84" s="40">
        <f>VLOOKUP((A84+1)&amp;"_"&amp;B84,scenarios!A:Q,5,0)</f>
        <v>0.97792999999999997</v>
      </c>
      <c r="H84" s="55">
        <f>VLOOKUP((A84+TT_Scen/2+1)&amp;"_"&amp;B84,scenarios!A:Q,5,0)</f>
        <v>1.036</v>
      </c>
      <c r="I84" s="37">
        <f t="shared" si="3"/>
        <v>1.9894704630041282E-5</v>
      </c>
    </row>
    <row r="85" spans="1:9" x14ac:dyDescent="0.25">
      <c r="A85" s="21">
        <f t="shared" si="2"/>
        <v>4</v>
      </c>
      <c r="B85" s="22">
        <v>76</v>
      </c>
      <c r="C85" s="58"/>
      <c r="D85" s="66">
        <f>YC!E78</f>
        <v>0.99681165100000002</v>
      </c>
      <c r="E85" s="34">
        <f>EXP(Intermediates!H85+Intermediates!F85/alpha-Intermediates!J85/alpha/alpha)/D85</f>
        <v>0.97711792019189303</v>
      </c>
      <c r="F85" s="46">
        <f>EXP(Intermediates!I85+Intermediates!G85/alpha-Intermediates!J85/alpha/alpha)/D85</f>
        <v>1.037244866033634</v>
      </c>
      <c r="G85" s="40">
        <f>VLOOKUP((A85+1)&amp;"_"&amp;B85,scenarios!A:Q,5,0)</f>
        <v>0.97711999999999999</v>
      </c>
      <c r="H85" s="55">
        <f>VLOOKUP((A85+TT_Scen/2+1)&amp;"_"&amp;B85,scenarios!A:Q,5,0)</f>
        <v>1.0371999999999999</v>
      </c>
      <c r="I85" s="37">
        <f t="shared" si="3"/>
        <v>4.6945841741030669E-5</v>
      </c>
    </row>
    <row r="86" spans="1:9" x14ac:dyDescent="0.25">
      <c r="A86" s="21">
        <f t="shared" si="2"/>
        <v>4</v>
      </c>
      <c r="B86" s="22">
        <v>77</v>
      </c>
      <c r="C86" s="58"/>
      <c r="D86" s="66">
        <f>YC!E79</f>
        <v>0.99676361999999996</v>
      </c>
      <c r="E86" s="34">
        <f>EXP(Intermediates!H86+Intermediates!F86/alpha-Intermediates!J86/alpha/alpha)/D86</f>
        <v>0.97578656935530417</v>
      </c>
      <c r="F86" s="46">
        <f>EXP(Intermediates!I86+Intermediates!G86/alpha-Intermediates!J86/alpha/alpha)/D86</f>
        <v>1.0390343054020179</v>
      </c>
      <c r="G86" s="40">
        <f>VLOOKUP((A86+1)&amp;"_"&amp;B86,scenarios!A:Q,5,0)</f>
        <v>0.97579000000000005</v>
      </c>
      <c r="H86" s="55">
        <f>VLOOKUP((A86+TT_Scen/2+1)&amp;"_"&amp;B86,scenarios!A:Q,5,0)</f>
        <v>1.0389999999999999</v>
      </c>
      <c r="I86" s="37">
        <f t="shared" si="3"/>
        <v>3.7736046713865434E-5</v>
      </c>
    </row>
    <row r="87" spans="1:9" x14ac:dyDescent="0.25">
      <c r="A87" s="21">
        <f t="shared" si="2"/>
        <v>4</v>
      </c>
      <c r="B87" s="22">
        <v>78</v>
      </c>
      <c r="C87" s="58"/>
      <c r="D87" s="66">
        <f>YC!E80</f>
        <v>0.9967169629</v>
      </c>
      <c r="E87" s="34">
        <f>EXP(Intermediates!H87+Intermediates!F87/alpha-Intermediates!J87/alpha/alpha)/D87</f>
        <v>0.9744338599855874</v>
      </c>
      <c r="F87" s="46">
        <f>EXP(Intermediates!I87+Intermediates!G87/alpha-Intermediates!J87/alpha/alpha)/D87</f>
        <v>1.0408550478638479</v>
      </c>
      <c r="G87" s="40">
        <f>VLOOKUP((A87+1)&amp;"_"&amp;B87,scenarios!A:Q,5,0)</f>
        <v>0.97443000000000002</v>
      </c>
      <c r="H87" s="55">
        <f>VLOOKUP((A87+TT_Scen/2+1)&amp;"_"&amp;B87,scenarios!A:Q,5,0)</f>
        <v>1.0408999999999999</v>
      </c>
      <c r="I87" s="37">
        <f t="shared" si="3"/>
        <v>4.8812121739461034E-5</v>
      </c>
    </row>
    <row r="88" spans="1:9" x14ac:dyDescent="0.25">
      <c r="A88" s="21">
        <f t="shared" si="2"/>
        <v>4</v>
      </c>
      <c r="B88" s="22">
        <v>79</v>
      </c>
      <c r="C88" s="58"/>
      <c r="D88" s="66">
        <f>YC!E81</f>
        <v>0.99667236729999997</v>
      </c>
      <c r="E88" s="34">
        <f>EXP(Intermediates!H88+Intermediates!F88/alpha-Intermediates!J88/alpha/alpha)/D88</f>
        <v>0.9731944639546547</v>
      </c>
      <c r="F88" s="46">
        <f>EXP(Intermediates!I88+Intermediates!G88/alpha-Intermediates!J88/alpha/alpha)/D88</f>
        <v>1.0425616683845664</v>
      </c>
      <c r="G88" s="40">
        <f>VLOOKUP((A88+1)&amp;"_"&amp;B88,scenarios!A:Q,5,0)</f>
        <v>0.97319</v>
      </c>
      <c r="H88" s="55">
        <f>VLOOKUP((A88+TT_Scen/2+1)&amp;"_"&amp;B88,scenarios!A:Q,5,0)</f>
        <v>1.0426</v>
      </c>
      <c r="I88" s="37">
        <f t="shared" si="3"/>
        <v>4.2795570088238755E-5</v>
      </c>
    </row>
    <row r="89" spans="1:9" x14ac:dyDescent="0.25">
      <c r="A89" s="21">
        <f t="shared" si="2"/>
        <v>4</v>
      </c>
      <c r="B89" s="22">
        <v>80</v>
      </c>
      <c r="C89" s="58"/>
      <c r="D89" s="66">
        <f>YC!E82</f>
        <v>0.99663055180000004</v>
      </c>
      <c r="E89" s="34">
        <f>EXP(Intermediates!H89+Intermediates!F89/alpha-Intermediates!J89/alpha/alpha)/D89</f>
        <v>0.97176085091403819</v>
      </c>
      <c r="F89" s="46">
        <f>EXP(Intermediates!I89+Intermediates!G89/alpha-Intermediates!J89/alpha/alpha)/D89</f>
        <v>1.0444821195103158</v>
      </c>
      <c r="G89" s="40">
        <f>VLOOKUP((A89+1)&amp;"_"&amp;B89,scenarios!A:Q,5,0)</f>
        <v>0.97175999999999996</v>
      </c>
      <c r="H89" s="55">
        <f>VLOOKUP((A89+TT_Scen/2+1)&amp;"_"&amp;B89,scenarios!A:Q,5,0)</f>
        <v>1.0445</v>
      </c>
      <c r="I89" s="37">
        <f t="shared" si="3"/>
        <v>1.8731403722438422E-5</v>
      </c>
    </row>
    <row r="90" spans="1:9" x14ac:dyDescent="0.25">
      <c r="A90" s="21">
        <f t="shared" si="2"/>
        <v>4</v>
      </c>
      <c r="B90" s="22">
        <v>81</v>
      </c>
      <c r="C90" s="58"/>
      <c r="D90" s="66">
        <f>YC!E83</f>
        <v>0.99659226599999995</v>
      </c>
      <c r="E90" s="34">
        <f>EXP(Intermediates!H90+Intermediates!F90/alpha-Intermediates!J90/alpha/alpha)/D90</f>
        <v>0.97008879109178736</v>
      </c>
      <c r="F90" s="46">
        <f>EXP(Intermediates!I90+Intermediates!G90/alpha-Intermediates!J90/alpha/alpha)/D90</f>
        <v>1.0466646967894138</v>
      </c>
      <c r="G90" s="40">
        <f>VLOOKUP((A90+1)&amp;"_"&amp;B90,scenarios!A:Q,5,0)</f>
        <v>0.97009000000000001</v>
      </c>
      <c r="H90" s="55">
        <f>VLOOKUP((A90+TT_Scen/2+1)&amp;"_"&amp;B90,scenarios!A:Q,5,0)</f>
        <v>1.0467</v>
      </c>
      <c r="I90" s="37">
        <f t="shared" si="3"/>
        <v>3.6512118798848192E-5</v>
      </c>
    </row>
    <row r="91" spans="1:9" x14ac:dyDescent="0.25">
      <c r="A91" s="21">
        <f t="shared" si="2"/>
        <v>4</v>
      </c>
      <c r="B91" s="22">
        <v>82</v>
      </c>
      <c r="C91" s="58"/>
      <c r="D91" s="66">
        <f>YC!E84</f>
        <v>0.99655829159999998</v>
      </c>
      <c r="E91" s="34">
        <f>EXP(Intermediates!H91+Intermediates!F91/alpha-Intermediates!J91/alpha/alpha)/D91</f>
        <v>0.96842281250561124</v>
      </c>
      <c r="F91" s="46">
        <f>EXP(Intermediates!I91+Intermediates!G91/alpha-Intermediates!J91/alpha/alpha)/D91</f>
        <v>1.0488458705911563</v>
      </c>
      <c r="G91" s="40">
        <f>VLOOKUP((A91+1)&amp;"_"&amp;B91,scenarios!A:Q,5,0)</f>
        <v>0.96841999999999995</v>
      </c>
      <c r="H91" s="55">
        <f>VLOOKUP((A91+TT_Scen/2+1)&amp;"_"&amp;B91,scenarios!A:Q,5,0)</f>
        <v>1.0488</v>
      </c>
      <c r="I91" s="37">
        <f t="shared" si="3"/>
        <v>4.8683096767643264E-5</v>
      </c>
    </row>
    <row r="92" spans="1:9" x14ac:dyDescent="0.25">
      <c r="A92" s="21">
        <f t="shared" si="2"/>
        <v>4</v>
      </c>
      <c r="B92" s="22">
        <v>83</v>
      </c>
      <c r="C92" s="58"/>
      <c r="D92" s="66">
        <f>YC!E85</f>
        <v>0.99652944180000003</v>
      </c>
      <c r="E92" s="34">
        <f>EXP(Intermediates!H92+Intermediates!F92/alpha-Intermediates!J92/alpha/alpha)/D92</f>
        <v>0.96666452757955945</v>
      </c>
      <c r="F92" s="46">
        <f>EXP(Intermediates!I92+Intermediates!G92/alpha-Intermediates!J92/alpha/alpha)/D92</f>
        <v>1.0511308958742069</v>
      </c>
      <c r="G92" s="40">
        <f>VLOOKUP((A92+1)&amp;"_"&amp;B92,scenarios!A:Q,5,0)</f>
        <v>0.96665999999999996</v>
      </c>
      <c r="H92" s="55">
        <f>VLOOKUP((A92+TT_Scen/2+1)&amp;"_"&amp;B92,scenarios!A:Q,5,0)</f>
        <v>1.0510999999999999</v>
      </c>
      <c r="I92" s="37">
        <f t="shared" si="3"/>
        <v>3.5423453766503243E-5</v>
      </c>
    </row>
    <row r="93" spans="1:9" x14ac:dyDescent="0.25">
      <c r="A93" s="21">
        <f t="shared" si="2"/>
        <v>4</v>
      </c>
      <c r="B93" s="22">
        <v>84</v>
      </c>
      <c r="C93" s="58"/>
      <c r="D93" s="66">
        <f>YC!E86</f>
        <v>0.99650656159999995</v>
      </c>
      <c r="E93" s="34">
        <f>EXP(Intermediates!H93+Intermediates!F93/alpha-Intermediates!J93/alpha/alpha)/D93</f>
        <v>0.96474928304579033</v>
      </c>
      <c r="F93" s="46">
        <f>EXP(Intermediates!I93+Intermediates!G93/alpha-Intermediates!J93/alpha/alpha)/D93</f>
        <v>1.0535898545073921</v>
      </c>
      <c r="G93" s="40">
        <f>VLOOKUP((A93+1)&amp;"_"&amp;B93,scenarios!A:Q,5,0)</f>
        <v>0.96475</v>
      </c>
      <c r="H93" s="55">
        <f>VLOOKUP((A93+TT_Scen/2+1)&amp;"_"&amp;B93,scenarios!A:Q,5,0)</f>
        <v>1.0536000000000001</v>
      </c>
      <c r="I93" s="37">
        <f t="shared" si="3"/>
        <v>1.0862446817694327E-5</v>
      </c>
    </row>
    <row r="94" spans="1:9" x14ac:dyDescent="0.25">
      <c r="A94" s="21">
        <f t="shared" si="2"/>
        <v>4</v>
      </c>
      <c r="B94" s="22">
        <v>85</v>
      </c>
      <c r="C94" s="58"/>
      <c r="D94" s="66">
        <f>YC!E87</f>
        <v>0.99648934099999997</v>
      </c>
      <c r="E94" s="34">
        <f>EXP(Intermediates!H94+Intermediates!F94/alpha-Intermediates!J94/alpha/alpha)/D94</f>
        <v>0.96314770441495567</v>
      </c>
      <c r="F94" s="46">
        <f>EXP(Intermediates!I94+Intermediates!G94/alpha-Intermediates!J94/alpha/alpha)/D94</f>
        <v>1.0557095785485584</v>
      </c>
      <c r="G94" s="40">
        <f>VLOOKUP((A94+1)&amp;"_"&amp;B94,scenarios!A:Q,5,0)</f>
        <v>0.96314999999999995</v>
      </c>
      <c r="H94" s="55">
        <f>VLOOKUP((A94+TT_Scen/2+1)&amp;"_"&amp;B94,scenarios!A:Q,5,0)</f>
        <v>1.0557000000000001</v>
      </c>
      <c r="I94" s="37">
        <f t="shared" si="3"/>
        <v>1.187413360259626E-5</v>
      </c>
    </row>
    <row r="95" spans="1:9" x14ac:dyDescent="0.25">
      <c r="A95" s="21">
        <f t="shared" si="2"/>
        <v>4</v>
      </c>
      <c r="B95" s="22">
        <v>86</v>
      </c>
      <c r="C95" s="58"/>
      <c r="D95" s="66">
        <f>YC!E88</f>
        <v>0.99647264160000004</v>
      </c>
      <c r="E95" s="34">
        <f>EXP(Intermediates!H95+Intermediates!F95/alpha-Intermediates!J95/alpha/alpha)/D95</f>
        <v>0.96174328494617034</v>
      </c>
      <c r="F95" s="46">
        <f>EXP(Intermediates!I95+Intermediates!G95/alpha-Intermediates!J95/alpha/alpha)/D95</f>
        <v>1.0576253532154989</v>
      </c>
      <c r="G95" s="40">
        <f>VLOOKUP((A95+1)&amp;"_"&amp;B95,scenarios!A:Q,5,0)</f>
        <v>0.96174000000000004</v>
      </c>
      <c r="H95" s="55">
        <f>VLOOKUP((A95+TT_Scen/2+1)&amp;"_"&amp;B95,scenarios!A:Q,5,0)</f>
        <v>1.0576000000000001</v>
      </c>
      <c r="I95" s="37">
        <f t="shared" si="3"/>
        <v>2.8638161669092277E-5</v>
      </c>
    </row>
    <row r="96" spans="1:9" x14ac:dyDescent="0.25">
      <c r="A96" s="21">
        <f t="shared" si="2"/>
        <v>4</v>
      </c>
      <c r="B96" s="22">
        <v>87</v>
      </c>
      <c r="C96" s="58"/>
      <c r="D96" s="66">
        <f>YC!E89</f>
        <v>0.99644986290000004</v>
      </c>
      <c r="E96" s="34">
        <f>EXP(Intermediates!H96+Intermediates!F96/alpha-Intermediates!J96/alpha/alpha)/D96</f>
        <v>0.96013417711731763</v>
      </c>
      <c r="F96" s="46">
        <f>EXP(Intermediates!I96+Intermediates!G96/alpha-Intermediates!J96/alpha/alpha)/D96</f>
        <v>1.0597925631615528</v>
      </c>
      <c r="G96" s="40">
        <f>VLOOKUP((A96+1)&amp;"_"&amp;B96,scenarios!A:Q,5,0)</f>
        <v>0.96013000000000004</v>
      </c>
      <c r="H96" s="55">
        <f>VLOOKUP((A96+TT_Scen/2+1)&amp;"_"&amp;B96,scenarios!A:Q,5,0)</f>
        <v>1.0598000000000001</v>
      </c>
      <c r="I96" s="37">
        <f t="shared" si="3"/>
        <v>1.1613955764877559E-5</v>
      </c>
    </row>
    <row r="97" spans="1:9" x14ac:dyDescent="0.25">
      <c r="A97" s="21">
        <f t="shared" si="2"/>
        <v>4</v>
      </c>
      <c r="B97" s="22">
        <v>88</v>
      </c>
      <c r="C97" s="58"/>
      <c r="D97" s="66">
        <f>YC!E90</f>
        <v>0.99641410180000001</v>
      </c>
      <c r="E97" s="34">
        <f>EXP(Intermediates!H97+Intermediates!F97/alpha-Intermediates!J97/alpha/alpha)/D97</f>
        <v>0.95852284615107264</v>
      </c>
      <c r="F97" s="46">
        <f>EXP(Intermediates!I97+Intermediates!G97/alpha-Intermediates!J97/alpha/alpha)/D97</f>
        <v>1.062004280087012</v>
      </c>
      <c r="G97" s="40">
        <f>VLOOKUP((A97+1)&amp;"_"&amp;B97,scenarios!A:Q,5,0)</f>
        <v>0.95852000000000004</v>
      </c>
      <c r="H97" s="55">
        <f>VLOOKUP((A97+TT_Scen/2+1)&amp;"_"&amp;B97,scenarios!A:Q,5,0)</f>
        <v>1.0620000000000001</v>
      </c>
      <c r="I97" s="37">
        <f t="shared" si="3"/>
        <v>7.1262380845205087E-6</v>
      </c>
    </row>
    <row r="98" spans="1:9" x14ac:dyDescent="0.25">
      <c r="A98" s="21">
        <f t="shared" si="2"/>
        <v>4</v>
      </c>
      <c r="B98" s="22">
        <v>89</v>
      </c>
      <c r="C98" s="58"/>
      <c r="D98" s="66">
        <f>YC!E91</f>
        <v>0.99635815309999998</v>
      </c>
      <c r="E98" s="34">
        <f>EXP(Intermediates!H98+Intermediates!F98/alpha-Intermediates!J98/alpha/alpha)/D98</f>
        <v>0.9568456338042991</v>
      </c>
      <c r="F98" s="46">
        <f>EXP(Intermediates!I98+Intermediates!G98/alpha-Intermediates!J98/alpha/alpha)/D98</f>
        <v>1.0643470329570597</v>
      </c>
      <c r="G98" s="40">
        <f>VLOOKUP((A98+1)&amp;"_"&amp;B98,scenarios!A:Q,5,0)</f>
        <v>0.95684999999999998</v>
      </c>
      <c r="H98" s="55">
        <f>VLOOKUP((A98+TT_Scen/2+1)&amp;"_"&amp;B98,scenarios!A:Q,5,0)</f>
        <v>1.0643</v>
      </c>
      <c r="I98" s="37">
        <f t="shared" si="3"/>
        <v>5.1399152760533973E-5</v>
      </c>
    </row>
    <row r="99" spans="1:9" x14ac:dyDescent="0.25">
      <c r="A99" s="21">
        <f t="shared" si="2"/>
        <v>4</v>
      </c>
      <c r="B99" s="22">
        <v>90</v>
      </c>
      <c r="C99" s="58"/>
      <c r="D99" s="66">
        <f>YC!E92</f>
        <v>0.99627451119999999</v>
      </c>
      <c r="E99" s="34">
        <f>EXP(Intermediates!H99+Intermediates!F99/alpha-Intermediates!J99/alpha/alpha)/D99</f>
        <v>0.95520010447921821</v>
      </c>
      <c r="F99" s="46">
        <f>EXP(Intermediates!I99+Intermediates!G99/alpha-Intermediates!J99/alpha/alpha)/D99</f>
        <v>1.0667292244407687</v>
      </c>
      <c r="G99" s="40">
        <f>VLOOKUP((A99+1)&amp;"_"&amp;B99,scenarios!A:Q,5,0)</f>
        <v>0.95520000000000005</v>
      </c>
      <c r="H99" s="55">
        <f>VLOOKUP((A99+TT_Scen/2+1)&amp;"_"&amp;B99,scenarios!A:Q,5,0)</f>
        <v>1.0667</v>
      </c>
      <c r="I99" s="37">
        <f t="shared" si="3"/>
        <v>2.9328919986859603E-5</v>
      </c>
    </row>
    <row r="100" spans="1:9" x14ac:dyDescent="0.25">
      <c r="A100" s="21">
        <f t="shared" si="2"/>
        <v>4</v>
      </c>
      <c r="B100" s="22">
        <v>91</v>
      </c>
      <c r="C100" s="58"/>
      <c r="D100" s="66">
        <f>YC!E93</f>
        <v>0.99615536309999997</v>
      </c>
      <c r="E100" s="34">
        <f>EXP(Intermediates!H100+Intermediates!F100/alpha-Intermediates!J100/alpha/alpha)/D100</f>
        <v>0.95362644360644067</v>
      </c>
      <c r="F100" s="46">
        <f>EXP(Intermediates!I100+Intermediates!G100/alpha-Intermediates!J100/alpha/alpha)/D100</f>
        <v>1.0691227002266857</v>
      </c>
      <c r="G100" s="40">
        <f>VLOOKUP((A100+1)&amp;"_"&amp;B100,scenarios!A:Q,5,0)</f>
        <v>0.95362999999999998</v>
      </c>
      <c r="H100" s="55">
        <f>VLOOKUP((A100+TT_Scen/2+1)&amp;"_"&amp;B100,scenarios!A:Q,5,0)</f>
        <v>1.0690999999999999</v>
      </c>
      <c r="I100" s="37">
        <f t="shared" si="3"/>
        <v>2.6256620245024287E-5</v>
      </c>
    </row>
    <row r="101" spans="1:9" x14ac:dyDescent="0.25">
      <c r="A101" s="21">
        <f t="shared" si="2"/>
        <v>4</v>
      </c>
      <c r="B101" s="22">
        <v>92</v>
      </c>
      <c r="C101" s="58"/>
      <c r="D101" s="66">
        <f>YC!E94</f>
        <v>0.99599256459999996</v>
      </c>
      <c r="E101" s="34">
        <f>EXP(Intermediates!H101+Intermediates!F101/alpha-Intermediates!J101/alpha/alpha)/D101</f>
        <v>0.95211294158040327</v>
      </c>
      <c r="F101" s="46">
        <f>EXP(Intermediates!I101+Intermediates!G101/alpha-Intermediates!J101/alpha/alpha)/D101</f>
        <v>1.0715578964009675</v>
      </c>
      <c r="G101" s="40">
        <f>VLOOKUP((A101+1)&amp;"_"&amp;B101,scenarios!A:Q,5,0)</f>
        <v>0.95211000000000001</v>
      </c>
      <c r="H101" s="55">
        <f>VLOOKUP((A101+TT_Scen/2+1)&amp;"_"&amp;B101,scenarios!A:Q,5,0)</f>
        <v>1.0716000000000001</v>
      </c>
      <c r="I101" s="37">
        <f t="shared" si="3"/>
        <v>4.504517943582087E-5</v>
      </c>
    </row>
    <row r="102" spans="1:9" x14ac:dyDescent="0.25">
      <c r="A102" s="21">
        <f t="shared" si="2"/>
        <v>4</v>
      </c>
      <c r="B102" s="22">
        <v>93</v>
      </c>
      <c r="C102" s="58"/>
      <c r="D102" s="66">
        <f>YC!E95</f>
        <v>0.99577766889999997</v>
      </c>
      <c r="E102" s="34">
        <f>EXP(Intermediates!H102+Intermediates!F102/alpha-Intermediates!J102/alpha/alpha)/D102</f>
        <v>0.95070811661216204</v>
      </c>
      <c r="F102" s="46">
        <f>EXP(Intermediates!I102+Intermediates!G102/alpha-Intermediates!J102/alpha/alpha)/D102</f>
        <v>1.0739982569089976</v>
      </c>
      <c r="G102" s="40">
        <f>VLOOKUP((A102+1)&amp;"_"&amp;B102,scenarios!A:Q,5,0)</f>
        <v>0.95071000000000006</v>
      </c>
      <c r="H102" s="55">
        <f>VLOOKUP((A102+TT_Scen/2+1)&amp;"_"&amp;B102,scenarios!A:Q,5,0)</f>
        <v>1.0740000000000001</v>
      </c>
      <c r="I102" s="37">
        <f t="shared" si="3"/>
        <v>3.6264788404460901E-6</v>
      </c>
    </row>
    <row r="103" spans="1:9" x14ac:dyDescent="0.25">
      <c r="A103" s="21">
        <f t="shared" si="2"/>
        <v>4</v>
      </c>
      <c r="B103" s="22">
        <v>94</v>
      </c>
      <c r="C103" s="58"/>
      <c r="D103" s="66">
        <f>YC!E96</f>
        <v>0.99550193990000002</v>
      </c>
      <c r="E103" s="34">
        <f>EXP(Intermediates!H103+Intermediates!F103/alpha-Intermediates!J103/alpha/alpha)/D103</f>
        <v>0.94930539450295237</v>
      </c>
      <c r="F103" s="46">
        <f>EXP(Intermediates!I103+Intermediates!G103/alpha-Intermediates!J103/alpha/alpha)/D103</f>
        <v>1.0765831124217207</v>
      </c>
      <c r="G103" s="40">
        <f>VLOOKUP((A103+1)&amp;"_"&amp;B103,scenarios!A:Q,5,0)</f>
        <v>0.94930999999999999</v>
      </c>
      <c r="H103" s="55">
        <f>VLOOKUP((A103+TT_Scen/2+1)&amp;"_"&amp;B103,scenarios!A:Q,5,0)</f>
        <v>1.0766</v>
      </c>
      <c r="I103" s="37">
        <f t="shared" si="3"/>
        <v>2.1493075326950439E-5</v>
      </c>
    </row>
    <row r="104" spans="1:9" x14ac:dyDescent="0.25">
      <c r="A104" s="21">
        <f t="shared" si="2"/>
        <v>4</v>
      </c>
      <c r="B104" s="22">
        <v>95</v>
      </c>
      <c r="C104" s="58"/>
      <c r="D104" s="66">
        <f>YC!E97</f>
        <v>0.99515635849999995</v>
      </c>
      <c r="E104" s="34">
        <f>EXP(Intermediates!H104+Intermediates!F104/alpha-Intermediates!J104/alpha/alpha)/D104</f>
        <v>0.94785412547802206</v>
      </c>
      <c r="F104" s="46">
        <f>EXP(Intermediates!I104+Intermediates!G104/alpha-Intermediates!J104/alpha/alpha)/D104</f>
        <v>1.0793908665365202</v>
      </c>
      <c r="G104" s="40">
        <f>VLOOKUP((A104+1)&amp;"_"&amp;B104,scenarios!A:Q,5,0)</f>
        <v>0.94784999999999997</v>
      </c>
      <c r="H104" s="55">
        <f>VLOOKUP((A104+TT_Scen/2+1)&amp;"_"&amp;B104,scenarios!A:Q,5,0)</f>
        <v>1.0793999999999999</v>
      </c>
      <c r="I104" s="37">
        <f t="shared" si="3"/>
        <v>1.3258941501836929E-5</v>
      </c>
    </row>
    <row r="105" spans="1:9" x14ac:dyDescent="0.25">
      <c r="A105" s="21">
        <f t="shared" si="2"/>
        <v>4</v>
      </c>
      <c r="B105" s="22">
        <v>96</v>
      </c>
      <c r="C105" s="58"/>
      <c r="D105" s="66">
        <f>YC!E98</f>
        <v>0.99473162930000003</v>
      </c>
      <c r="E105" s="34">
        <f>EXP(Intermediates!H105+Intermediates!F105/alpha-Intermediates!J105/alpha/alpha)/D105</f>
        <v>0.94648493061825423</v>
      </c>
      <c r="F105" s="46">
        <f>EXP(Intermediates!I105+Intermediates!G105/alpha-Intermediates!J105/alpha/alpha)/D105</f>
        <v>1.082294537513478</v>
      </c>
      <c r="G105" s="40">
        <f>VLOOKUP((A105+1)&amp;"_"&amp;B105,scenarios!A:Q,5,0)</f>
        <v>0.94647999999999999</v>
      </c>
      <c r="H105" s="55">
        <f>VLOOKUP((A105+TT_Scen/2+1)&amp;"_"&amp;B105,scenarios!A:Q,5,0)</f>
        <v>1.0823</v>
      </c>
      <c r="I105" s="37">
        <f t="shared" si="3"/>
        <v>1.0393104776240669E-5</v>
      </c>
    </row>
    <row r="106" spans="1:9" x14ac:dyDescent="0.25">
      <c r="A106" s="21">
        <f t="shared" si="2"/>
        <v>4</v>
      </c>
      <c r="B106" s="22">
        <v>97</v>
      </c>
      <c r="C106" s="58"/>
      <c r="D106" s="66">
        <f>YC!E99</f>
        <v>0.99422091430000004</v>
      </c>
      <c r="E106" s="34">
        <f>EXP(Intermediates!H106+Intermediates!F106/alpha-Intermediates!J106/alpha/alpha)/D106</f>
        <v>0.94542715377913167</v>
      </c>
      <c r="F106" s="46">
        <f>EXP(Intermediates!I106+Intermediates!G106/alpha-Intermediates!J106/alpha/alpha)/D106</f>
        <v>1.0850463731708502</v>
      </c>
      <c r="G106" s="40">
        <f>VLOOKUP((A106+1)&amp;"_"&amp;B106,scenarios!A:Q,5,0)</f>
        <v>0.94542999999999999</v>
      </c>
      <c r="H106" s="55">
        <f>VLOOKUP((A106+TT_Scen/2+1)&amp;"_"&amp;B106,scenarios!A:Q,5,0)</f>
        <v>1.085</v>
      </c>
      <c r="I106" s="37">
        <f t="shared" si="3"/>
        <v>4.9219391718535732E-5</v>
      </c>
    </row>
    <row r="107" spans="1:9" x14ac:dyDescent="0.25">
      <c r="A107" s="21">
        <f t="shared" si="2"/>
        <v>4</v>
      </c>
      <c r="B107" s="22">
        <v>98</v>
      </c>
      <c r="C107" s="58"/>
      <c r="D107" s="66">
        <f>YC!E100</f>
        <v>0.99362822819999996</v>
      </c>
      <c r="E107" s="34">
        <f>EXP(Intermediates!H107+Intermediates!F107/alpha-Intermediates!J107/alpha/alpha)/D107</f>
        <v>0.94472968971984861</v>
      </c>
      <c r="F107" s="46">
        <f>EXP(Intermediates!I107+Intermediates!G107/alpha-Intermediates!J107/alpha/alpha)/D107</f>
        <v>1.0875792304672922</v>
      </c>
      <c r="G107" s="40">
        <f>VLOOKUP((A107+1)&amp;"_"&amp;B107,scenarios!A:Q,5,0)</f>
        <v>0.94472999999999996</v>
      </c>
      <c r="H107" s="55">
        <f>VLOOKUP((A107+TT_Scen/2+1)&amp;"_"&amp;B107,scenarios!A:Q,5,0)</f>
        <v>1.0875999999999999</v>
      </c>
      <c r="I107" s="37">
        <f t="shared" si="3"/>
        <v>2.1079812859037261E-5</v>
      </c>
    </row>
    <row r="108" spans="1:9" x14ac:dyDescent="0.25">
      <c r="A108" s="21">
        <f t="shared" si="2"/>
        <v>4</v>
      </c>
      <c r="B108" s="22">
        <v>99</v>
      </c>
      <c r="C108" s="58"/>
      <c r="D108" s="66">
        <f>YC!E101</f>
        <v>0.9929606326</v>
      </c>
      <c r="E108" s="34">
        <f>EXP(Intermediates!H108+Intermediates!F108/alpha-Intermediates!J108/alpha/alpha)/D108</f>
        <v>0.94430091073037525</v>
      </c>
      <c r="F108" s="46">
        <f>EXP(Intermediates!I108+Intermediates!G108/alpha-Intermediates!J108/alpha/alpha)/D108</f>
        <v>1.0899812403893148</v>
      </c>
      <c r="G108" s="40">
        <f>VLOOKUP((A108+1)&amp;"_"&amp;B108,scenarios!A:Q,5,0)</f>
        <v>0.94430000000000003</v>
      </c>
      <c r="H108" s="55">
        <f>VLOOKUP((A108+TT_Scen/2+1)&amp;"_"&amp;B108,scenarios!A:Q,5,0)</f>
        <v>1.0900000000000001</v>
      </c>
      <c r="I108" s="37">
        <f t="shared" si="3"/>
        <v>1.9670341060540331E-5</v>
      </c>
    </row>
    <row r="109" spans="1:9" x14ac:dyDescent="0.25">
      <c r="A109" s="21">
        <f t="shared" si="2"/>
        <v>4</v>
      </c>
      <c r="B109" s="22">
        <v>100</v>
      </c>
      <c r="C109" s="58"/>
      <c r="D109" s="66">
        <f>YC!E102</f>
        <v>0.99222555649999999</v>
      </c>
      <c r="E109" s="34">
        <f>EXP(Intermediates!H109+Intermediates!F109/alpha-Intermediates!J109/alpha/alpha)/D109</f>
        <v>0.94416456304523233</v>
      </c>
      <c r="F109" s="46">
        <f>EXP(Intermediates!I109+Intermediates!G109/alpha-Intermediates!J109/alpha/alpha)/D109</f>
        <v>1.0922076353175918</v>
      </c>
      <c r="G109" s="40">
        <f>VLOOKUP((A109+1)&amp;"_"&amp;B109,scenarios!A:Q,5,0)</f>
        <v>0.94416</v>
      </c>
      <c r="H109" s="55">
        <f>VLOOKUP((A109+TT_Scen/2+1)&amp;"_"&amp;B109,scenarios!A:Q,5,0)</f>
        <v>1.0922000000000001</v>
      </c>
      <c r="I109" s="37">
        <f t="shared" si="3"/>
        <v>1.2198362824067388E-5</v>
      </c>
    </row>
    <row r="110" spans="1:9" x14ac:dyDescent="0.25">
      <c r="A110" s="21">
        <f t="shared" si="2"/>
        <v>4</v>
      </c>
      <c r="B110" s="22">
        <v>101</v>
      </c>
      <c r="C110" s="58"/>
      <c r="D110" s="66">
        <f>YC!E103</f>
        <v>0.99143078949999996</v>
      </c>
      <c r="E110" s="34">
        <f>EXP(Intermediates!H110+Intermediates!F110/alpha-Intermediates!J110/alpha/alpha)/D110</f>
        <v>0.94435270854644437</v>
      </c>
      <c r="F110" s="46">
        <f>EXP(Intermediates!I110+Intermediates!G110/alpha-Intermediates!J110/alpha/alpha)/D110</f>
        <v>1.0942031978197237</v>
      </c>
      <c r="G110" s="40">
        <f>VLOOKUP((A110+1)&amp;"_"&amp;B110,scenarios!A:Q,5,0)</f>
        <v>0.94435000000000002</v>
      </c>
      <c r="H110" s="55">
        <f>VLOOKUP((A110+TT_Scen/2+1)&amp;"_"&amp;B110,scenarios!A:Q,5,0)</f>
        <v>1.0942000000000001</v>
      </c>
      <c r="I110" s="37">
        <f t="shared" si="3"/>
        <v>5.9063661680403001E-6</v>
      </c>
    </row>
    <row r="111" spans="1:9" x14ac:dyDescent="0.25">
      <c r="A111" s="21">
        <f t="shared" si="2"/>
        <v>4</v>
      </c>
      <c r="B111" s="22">
        <v>102</v>
      </c>
      <c r="C111" s="58"/>
      <c r="D111" s="66">
        <f>YC!E104</f>
        <v>0.99058447419999995</v>
      </c>
      <c r="E111" s="34">
        <f>EXP(Intermediates!H111+Intermediates!F111/alpha-Intermediates!J111/alpha/alpha)/D111</f>
        <v>0.94464185725187133</v>
      </c>
      <c r="F111" s="46">
        <f>EXP(Intermediates!I111+Intermediates!G111/alpha-Intermediates!J111/alpha/alpha)/D111</f>
        <v>1.0962085002212947</v>
      </c>
      <c r="G111" s="40">
        <f>VLOOKUP((A111+1)&amp;"_"&amp;B111,scenarios!A:Q,5,0)</f>
        <v>0.94464000000000004</v>
      </c>
      <c r="H111" s="55">
        <f>VLOOKUP((A111+TT_Scen/2+1)&amp;"_"&amp;B111,scenarios!A:Q,5,0)</f>
        <v>1.0962000000000001</v>
      </c>
      <c r="I111" s="37">
        <f t="shared" si="3"/>
        <v>1.0357473165911735E-5</v>
      </c>
    </row>
    <row r="112" spans="1:9" x14ac:dyDescent="0.25">
      <c r="A112" s="21">
        <f t="shared" si="2"/>
        <v>4</v>
      </c>
      <c r="B112" s="22">
        <v>103</v>
      </c>
      <c r="C112" s="58"/>
      <c r="D112" s="66">
        <f>YC!E105</f>
        <v>0.98969513180000002</v>
      </c>
      <c r="E112" s="34">
        <f>EXP(Intermediates!H112+Intermediates!F112/alpha-Intermediates!J112/alpha/alpha)/D112</f>
        <v>0.94490145888668375</v>
      </c>
      <c r="F112" s="46">
        <f>EXP(Intermediates!I112+Intermediates!G112/alpha-Intermediates!J112/alpha/alpha)/D112</f>
        <v>1.0983568445075258</v>
      </c>
      <c r="G112" s="40">
        <f>VLOOKUP((A112+1)&amp;"_"&amp;B112,scenarios!A:Q,5,0)</f>
        <v>0.94489999999999996</v>
      </c>
      <c r="H112" s="55">
        <f>VLOOKUP((A112+TT_Scen/2+1)&amp;"_"&amp;B112,scenarios!A:Q,5,0)</f>
        <v>1.0984</v>
      </c>
      <c r="I112" s="37">
        <f t="shared" si="3"/>
        <v>4.4614379158036677E-5</v>
      </c>
    </row>
    <row r="113" spans="1:9" x14ac:dyDescent="0.25">
      <c r="A113" s="21">
        <f t="shared" si="2"/>
        <v>4</v>
      </c>
      <c r="B113" s="22">
        <v>104</v>
      </c>
      <c r="C113" s="58"/>
      <c r="D113" s="66">
        <f>YC!E106</f>
        <v>0.98877175289999997</v>
      </c>
      <c r="E113" s="34">
        <f>EXP(Intermediates!H113+Intermediates!F113/alpha-Intermediates!J113/alpha/alpha)/D113</f>
        <v>0.94525116665457387</v>
      </c>
      <c r="F113" s="46">
        <f>EXP(Intermediates!I113+Intermediates!G113/alpha-Intermediates!J113/alpha/alpha)/D113</f>
        <v>1.1004899903146401</v>
      </c>
      <c r="G113" s="40">
        <f>VLOOKUP((A113+1)&amp;"_"&amp;B113,scenarios!A:Q,5,0)</f>
        <v>0.94525000000000003</v>
      </c>
      <c r="H113" s="55">
        <f>VLOOKUP((A113+TT_Scen/2+1)&amp;"_"&amp;B113,scenarios!A:Q,5,0)</f>
        <v>1.1005</v>
      </c>
      <c r="I113" s="37">
        <f t="shared" si="3"/>
        <v>1.1176339933749446E-5</v>
      </c>
    </row>
    <row r="114" spans="1:9" x14ac:dyDescent="0.25">
      <c r="A114" s="21">
        <f t="shared" si="2"/>
        <v>4</v>
      </c>
      <c r="B114" s="22">
        <v>105</v>
      </c>
      <c r="C114" s="58"/>
      <c r="D114" s="66">
        <f>YC!E107</f>
        <v>0.98782370070000003</v>
      </c>
      <c r="E114" s="34">
        <f>EXP(Intermediates!H114+Intermediates!F114/alpha-Intermediates!J114/alpha/alpha)/D114</f>
        <v>0.94578602433400749</v>
      </c>
      <c r="F114" s="46">
        <f>EXP(Intermediates!I114+Intermediates!G114/alpha-Intermediates!J114/alpha/alpha)/D114</f>
        <v>1.1024764997676795</v>
      </c>
      <c r="G114" s="40">
        <f>VLOOKUP((A114+1)&amp;"_"&amp;B114,scenarios!A:Q,5,0)</f>
        <v>0.94579000000000002</v>
      </c>
      <c r="H114" s="55">
        <f>VLOOKUP((A114+TT_Scen/2+1)&amp;"_"&amp;B114,scenarios!A:Q,5,0)</f>
        <v>1.1025</v>
      </c>
      <c r="I114" s="37">
        <f t="shared" si="3"/>
        <v>2.7475898313089608E-5</v>
      </c>
    </row>
    <row r="115" spans="1:9" x14ac:dyDescent="0.25">
      <c r="A115" s="21">
        <f t="shared" si="2"/>
        <v>4</v>
      </c>
      <c r="B115" s="22">
        <v>106</v>
      </c>
      <c r="C115" s="58"/>
      <c r="D115" s="66">
        <f>YC!E108</f>
        <v>0.98686067560000001</v>
      </c>
      <c r="E115" s="34">
        <f>EXP(Intermediates!H115+Intermediates!F115/alpha-Intermediates!J115/alpha/alpha)/D115</f>
        <v>0.94637074781696351</v>
      </c>
      <c r="F115" s="46">
        <f>EXP(Intermediates!I115+Intermediates!G115/alpha-Intermediates!J115/alpha/alpha)/D115</f>
        <v>1.1044522802273855</v>
      </c>
      <c r="G115" s="40">
        <f>VLOOKUP((A115+1)&amp;"_"&amp;B115,scenarios!A:Q,5,0)</f>
        <v>0.94637000000000004</v>
      </c>
      <c r="H115" s="55">
        <f>VLOOKUP((A115+TT_Scen/2+1)&amp;"_"&amp;B115,scenarios!A:Q,5,0)</f>
        <v>1.1045</v>
      </c>
      <c r="I115" s="37">
        <f t="shared" si="3"/>
        <v>4.8467589577994019E-5</v>
      </c>
    </row>
    <row r="116" spans="1:9" x14ac:dyDescent="0.25">
      <c r="A116" s="21">
        <f t="shared" si="2"/>
        <v>4</v>
      </c>
      <c r="B116" s="22">
        <v>107</v>
      </c>
      <c r="C116" s="58"/>
      <c r="D116" s="66">
        <f>YC!E109</f>
        <v>0.98589271069999995</v>
      </c>
      <c r="E116" s="34">
        <f>EXP(Intermediates!H116+Intermediates!F116/alpha-Intermediates!J116/alpha/alpha)/D116</f>
        <v>0.94708965007349621</v>
      </c>
      <c r="F116" s="46">
        <f>EXP(Intermediates!I116+Intermediates!G116/alpha-Intermediates!J116/alpha/alpha)/D116</f>
        <v>1.1062964937648814</v>
      </c>
      <c r="G116" s="40">
        <f>VLOOKUP((A116+1)&amp;"_"&amp;B116,scenarios!A:Q,5,0)</f>
        <v>0.94708999999999999</v>
      </c>
      <c r="H116" s="55">
        <f>VLOOKUP((A116+TT_Scen/2+1)&amp;"_"&amp;B116,scenarios!A:Q,5,0)</f>
        <v>1.1063000000000001</v>
      </c>
      <c r="I116" s="37">
        <f t="shared" si="3"/>
        <v>3.8561616224619399E-6</v>
      </c>
    </row>
    <row r="117" spans="1:9" x14ac:dyDescent="0.25">
      <c r="A117" s="21">
        <f t="shared" si="2"/>
        <v>4</v>
      </c>
      <c r="B117" s="22">
        <v>108</v>
      </c>
      <c r="C117" s="58"/>
      <c r="D117" s="66">
        <f>YC!E110</f>
        <v>0.98493016960000002</v>
      </c>
      <c r="E117" s="34">
        <f>EXP(Intermediates!H117+Intermediates!F117/alpha-Intermediates!J117/alpha/alpha)/D117</f>
        <v>0.94767989312853329</v>
      </c>
      <c r="F117" s="46">
        <f>EXP(Intermediates!I117+Intermediates!G117/alpha-Intermediates!J117/alpha/alpha)/D117</f>
        <v>1.1082928810677475</v>
      </c>
      <c r="G117" s="40">
        <f>VLOOKUP((A117+1)&amp;"_"&amp;B117,scenarios!A:Q,5,0)</f>
        <v>0.94767999999999997</v>
      </c>
      <c r="H117" s="55">
        <f>VLOOKUP((A117+TT_Scen/2+1)&amp;"_"&amp;B117,scenarios!A:Q,5,0)</f>
        <v>1.1083000000000001</v>
      </c>
      <c r="I117" s="37">
        <f t="shared" si="3"/>
        <v>7.2258037192574065E-6</v>
      </c>
    </row>
    <row r="118" spans="1:9" x14ac:dyDescent="0.25">
      <c r="A118" s="21">
        <f t="shared" si="2"/>
        <v>4</v>
      </c>
      <c r="B118" s="22">
        <v>109</v>
      </c>
      <c r="C118" s="58"/>
      <c r="D118" s="66">
        <f>YC!E111</f>
        <v>0.98398181340000002</v>
      </c>
      <c r="E118" s="34">
        <f>EXP(Intermediates!H118+Intermediates!F118/alpha-Intermediates!J118/alpha/alpha)/D118</f>
        <v>0.94856831719406687</v>
      </c>
      <c r="F118" s="46">
        <f>EXP(Intermediates!I118+Intermediates!G118/alpha-Intermediates!J118/alpha/alpha)/D118</f>
        <v>1.1099225301797273</v>
      </c>
      <c r="G118" s="40">
        <f>VLOOKUP((A118+1)&amp;"_"&amp;B118,scenarios!A:Q,5,0)</f>
        <v>0.94857000000000002</v>
      </c>
      <c r="H118" s="55">
        <f>VLOOKUP((A118+TT_Scen/2+1)&amp;"_"&amp;B118,scenarios!A:Q,5,0)</f>
        <v>1.1099000000000001</v>
      </c>
      <c r="I118" s="37">
        <f t="shared" si="3"/>
        <v>2.4212985660354569E-5</v>
      </c>
    </row>
    <row r="119" spans="1:9" x14ac:dyDescent="0.25">
      <c r="A119" s="21">
        <f t="shared" si="2"/>
        <v>4</v>
      </c>
      <c r="B119" s="22">
        <v>110</v>
      </c>
      <c r="C119" s="58"/>
      <c r="D119" s="66">
        <f>YC!E112</f>
        <v>0.98304888300000004</v>
      </c>
      <c r="E119" s="34">
        <f>EXP(Intermediates!H119+Intermediates!F119/alpha-Intermediates!J119/alpha/alpha)/D119</f>
        <v>0.94970590309067393</v>
      </c>
      <c r="F119" s="46">
        <f>EXP(Intermediates!I119+Intermediates!G119/alpha-Intermediates!J119/alpha/alpha)/D119</f>
        <v>1.1112392892709391</v>
      </c>
      <c r="G119" s="40">
        <f>VLOOKUP((A119+1)&amp;"_"&amp;B119,scenarios!A:Q,5,0)</f>
        <v>0.94971000000000005</v>
      </c>
      <c r="H119" s="55">
        <f>VLOOKUP((A119+TT_Scen/2+1)&amp;"_"&amp;B119,scenarios!A:Q,5,0)</f>
        <v>1.1112</v>
      </c>
      <c r="I119" s="37">
        <f t="shared" si="3"/>
        <v>4.3386180265225782E-5</v>
      </c>
    </row>
    <row r="120" spans="1:9" x14ac:dyDescent="0.25">
      <c r="A120" s="21">
        <f t="shared" si="2"/>
        <v>4</v>
      </c>
      <c r="B120" s="22">
        <v>111</v>
      </c>
      <c r="C120" s="58"/>
      <c r="D120" s="66">
        <f>YC!E113</f>
        <v>0.98213067139999999</v>
      </c>
      <c r="E120" s="34">
        <f>EXP(Intermediates!H120+Intermediates!F120/alpha-Intermediates!J120/alpha/alpha)/D120</f>
        <v>0.95110287858350639</v>
      </c>
      <c r="F120" s="46">
        <f>EXP(Intermediates!I120+Intermediates!G120/alpha-Intermediates!J120/alpha/alpha)/D120</f>
        <v>1.1122326654016017</v>
      </c>
      <c r="G120" s="40">
        <f>VLOOKUP((A120+1)&amp;"_"&amp;B120,scenarios!A:Q,5,0)</f>
        <v>0.95109999999999995</v>
      </c>
      <c r="H120" s="55">
        <f>VLOOKUP((A120+TT_Scen/2+1)&amp;"_"&amp;B120,scenarios!A:Q,5,0)</f>
        <v>1.1122000000000001</v>
      </c>
      <c r="I120" s="37">
        <f t="shared" si="3"/>
        <v>3.5543985108077436E-5</v>
      </c>
    </row>
    <row r="121" spans="1:9" x14ac:dyDescent="0.25">
      <c r="A121" s="21">
        <f t="shared" si="2"/>
        <v>4</v>
      </c>
      <c r="B121" s="22">
        <v>112</v>
      </c>
      <c r="C121" s="58"/>
      <c r="D121" s="66">
        <f>YC!E114</f>
        <v>0.98122642260000004</v>
      </c>
      <c r="E121" s="34">
        <f>EXP(Intermediates!H121+Intermediates!F121/alpha-Intermediates!J121/alpha/alpha)/D121</f>
        <v>0.95262191149817932</v>
      </c>
      <c r="F121" s="46">
        <f>EXP(Intermediates!I121+Intermediates!G121/alpha-Intermediates!J121/alpha/alpha)/D121</f>
        <v>1.1130652190998087</v>
      </c>
      <c r="G121" s="40">
        <f>VLOOKUP((A121+1)&amp;"_"&amp;B121,scenarios!A:Q,5,0)</f>
        <v>0.95262000000000002</v>
      </c>
      <c r="H121" s="55">
        <f>VLOOKUP((A121+TT_Scen/2+1)&amp;"_"&amp;B121,scenarios!A:Q,5,0)</f>
        <v>1.1131</v>
      </c>
      <c r="I121" s="37">
        <f t="shared" si="3"/>
        <v>3.6692398370563595E-5</v>
      </c>
    </row>
    <row r="122" spans="1:9" x14ac:dyDescent="0.25">
      <c r="A122" s="21">
        <f t="shared" si="2"/>
        <v>4</v>
      </c>
      <c r="B122" s="22">
        <v>113</v>
      </c>
      <c r="C122" s="58"/>
      <c r="D122" s="66">
        <f>YC!E115</f>
        <v>0.98033533220000002</v>
      </c>
      <c r="E122" s="34">
        <f>EXP(Intermediates!H122+Intermediates!F122/alpha-Intermediates!J122/alpha/alpha)/D122</f>
        <v>0.95435961028431504</v>
      </c>
      <c r="F122" s="46">
        <f>EXP(Intermediates!I122+Intermediates!G122/alpha-Intermediates!J122/alpha/alpha)/D122</f>
        <v>1.1136262977720617</v>
      </c>
      <c r="G122" s="40">
        <f>VLOOKUP((A122+1)&amp;"_"&amp;B122,scenarios!A:Q,5,0)</f>
        <v>0.95435999999999999</v>
      </c>
      <c r="H122" s="55">
        <f>VLOOKUP((A122+TT_Scen/2+1)&amp;"_"&amp;B122,scenarios!A:Q,5,0)</f>
        <v>1.1135999999999999</v>
      </c>
      <c r="I122" s="37">
        <f t="shared" si="3"/>
        <v>2.6687487746701599E-5</v>
      </c>
    </row>
    <row r="123" spans="1:9" x14ac:dyDescent="0.25">
      <c r="A123" s="21">
        <f t="shared" si="2"/>
        <v>4</v>
      </c>
      <c r="B123" s="22">
        <v>114</v>
      </c>
      <c r="C123" s="58"/>
      <c r="D123" s="66">
        <f>YC!E116</f>
        <v>0.97945654689999995</v>
      </c>
      <c r="E123" s="34">
        <f>EXP(Intermediates!H123+Intermediates!F123/alpha-Intermediates!J123/alpha/alpha)/D123</f>
        <v>0.9562205426181587</v>
      </c>
      <c r="F123" s="46">
        <f>EXP(Intermediates!I123+Intermediates!G123/alpha-Intermediates!J123/alpha/alpha)/D123</f>
        <v>1.1140299400770408</v>
      </c>
      <c r="G123" s="40">
        <f>VLOOKUP((A123+1)&amp;"_"&amp;B123,scenarios!A:Q,5,0)</f>
        <v>0.95621999999999996</v>
      </c>
      <c r="H123" s="55">
        <f>VLOOKUP((A123+TT_Scen/2+1)&amp;"_"&amp;B123,scenarios!A:Q,5,0)</f>
        <v>1.1140000000000001</v>
      </c>
      <c r="I123" s="37">
        <f t="shared" si="3"/>
        <v>3.0482695199451904E-5</v>
      </c>
    </row>
    <row r="124" spans="1:9" x14ac:dyDescent="0.25">
      <c r="A124" s="21">
        <f t="shared" si="2"/>
        <v>4</v>
      </c>
      <c r="B124" s="22">
        <v>115</v>
      </c>
      <c r="C124" s="58"/>
      <c r="D124" s="66">
        <f>YC!E117</f>
        <v>0.97858915599999996</v>
      </c>
      <c r="E124" s="34">
        <f>EXP(Intermediates!H124+Intermediates!F124/alpha-Intermediates!J124/alpha/alpha)/D124</f>
        <v>0.95790539948214426</v>
      </c>
      <c r="F124" s="46">
        <f>EXP(Intermediates!I124+Intermediates!G124/alpha-Intermediates!J124/alpha/alpha)/D124</f>
        <v>1.1146270024557303</v>
      </c>
      <c r="G124" s="40">
        <f>VLOOKUP((A124+1)&amp;"_"&amp;B124,scenarios!A:Q,5,0)</f>
        <v>0.95791000000000004</v>
      </c>
      <c r="H124" s="55">
        <f>VLOOKUP((A124+TT_Scen/2+1)&amp;"_"&amp;B124,scenarios!A:Q,5,0)</f>
        <v>1.1146</v>
      </c>
      <c r="I124" s="37">
        <f t="shared" si="3"/>
        <v>3.1602973586064564E-5</v>
      </c>
    </row>
    <row r="125" spans="1:9" x14ac:dyDescent="0.25">
      <c r="A125" s="21">
        <f t="shared" si="2"/>
        <v>4</v>
      </c>
      <c r="B125" s="22">
        <v>116</v>
      </c>
      <c r="C125" s="58"/>
      <c r="D125" s="66">
        <f>YC!E118</f>
        <v>0.97773216330000001</v>
      </c>
      <c r="E125" s="34">
        <f>EXP(Intermediates!H125+Intermediates!F125/alpha-Intermediates!J125/alpha/alpha)/D125</f>
        <v>0.95923895780741764</v>
      </c>
      <c r="F125" s="46">
        <f>EXP(Intermediates!I125+Intermediates!G125/alpha-Intermediates!J125/alpha/alpha)/D125</f>
        <v>1.11562269112807</v>
      </c>
      <c r="G125" s="40">
        <f>VLOOKUP((A125+1)&amp;"_"&amp;B125,scenarios!A:Q,5,0)</f>
        <v>0.95923999999999998</v>
      </c>
      <c r="H125" s="55">
        <f>VLOOKUP((A125+TT_Scen/2+1)&amp;"_"&amp;B125,scenarios!A:Q,5,0)</f>
        <v>1.1155999999999999</v>
      </c>
      <c r="I125" s="37">
        <f t="shared" si="3"/>
        <v>2.3733320652419287E-5</v>
      </c>
    </row>
    <row r="126" spans="1:9" x14ac:dyDescent="0.25">
      <c r="A126" s="21">
        <f t="shared" si="2"/>
        <v>4</v>
      </c>
      <c r="B126" s="22">
        <v>117</v>
      </c>
      <c r="C126" s="58"/>
      <c r="D126" s="66">
        <f>YC!E119</f>
        <v>0.97688451350000005</v>
      </c>
      <c r="E126" s="34">
        <f>EXP(Intermediates!H126+Intermediates!F126/alpha-Intermediates!J126/alpha/alpha)/D126</f>
        <v>0.96049137638908444</v>
      </c>
      <c r="F126" s="46">
        <f>EXP(Intermediates!I126+Intermediates!G126/alpha-Intermediates!J126/alpha/alpha)/D126</f>
        <v>1.1167045587841207</v>
      </c>
      <c r="G126" s="40">
        <f>VLOOKUP((A126+1)&amp;"_"&amp;B126,scenarios!A:Q,5,0)</f>
        <v>0.96048999999999995</v>
      </c>
      <c r="H126" s="55">
        <f>VLOOKUP((A126+TT_Scen/2+1)&amp;"_"&amp;B126,scenarios!A:Q,5,0)</f>
        <v>1.1167</v>
      </c>
      <c r="I126" s="37">
        <f t="shared" si="3"/>
        <v>5.9351732051293737E-6</v>
      </c>
    </row>
    <row r="127" spans="1:9" x14ac:dyDescent="0.25">
      <c r="A127" s="21">
        <f t="shared" si="2"/>
        <v>4</v>
      </c>
      <c r="B127" s="22">
        <v>118</v>
      </c>
      <c r="C127" s="58"/>
      <c r="D127" s="66">
        <f>YC!E120</f>
        <v>0.97604510180000004</v>
      </c>
      <c r="E127" s="34">
        <f>EXP(Intermediates!H127+Intermediates!F127/alpha-Intermediates!J127/alpha/alpha)/D127</f>
        <v>0.9617776171479141</v>
      </c>
      <c r="F127" s="46">
        <f>EXP(Intermediates!I127+Intermediates!G127/alpha-Intermediates!J127/alpha/alpha)/D127</f>
        <v>1.1177413683596547</v>
      </c>
      <c r="G127" s="40">
        <f>VLOOKUP((A127+1)&amp;"_"&amp;B127,scenarios!A:Q,5,0)</f>
        <v>0.96177999999999997</v>
      </c>
      <c r="H127" s="55">
        <f>VLOOKUP((A127+TT_Scen/2+1)&amp;"_"&amp;B127,scenarios!A:Q,5,0)</f>
        <v>1.1176999999999999</v>
      </c>
      <c r="I127" s="37">
        <f t="shared" si="3"/>
        <v>4.3751211740605811E-5</v>
      </c>
    </row>
    <row r="128" spans="1:9" x14ac:dyDescent="0.25">
      <c r="A128" s="21">
        <f t="shared" si="2"/>
        <v>4</v>
      </c>
      <c r="B128" s="22">
        <v>119</v>
      </c>
      <c r="C128" s="58"/>
      <c r="D128" s="66">
        <f>YC!E121</f>
        <v>0.97521277340000001</v>
      </c>
      <c r="E128" s="34">
        <f>EXP(Intermediates!H128+Intermediates!F128/alpha-Intermediates!J128/alpha/alpha)/D128</f>
        <v>0.9630744469347069</v>
      </c>
      <c r="F128" s="46">
        <f>EXP(Intermediates!I128+Intermediates!G128/alpha-Intermediates!J128/alpha/alpha)/D128</f>
        <v>1.1187627679043475</v>
      </c>
      <c r="G128" s="40">
        <f>VLOOKUP((A128+1)&amp;"_"&amp;B128,scenarios!A:Q,5,0)</f>
        <v>0.96306999999999998</v>
      </c>
      <c r="H128" s="55">
        <f>VLOOKUP((A128+TT_Scen/2+1)&amp;"_"&amp;B128,scenarios!A:Q,5,0)</f>
        <v>1.1188</v>
      </c>
      <c r="I128" s="37">
        <f t="shared" si="3"/>
        <v>4.1679030359453861E-5</v>
      </c>
    </row>
    <row r="129" spans="1:9" x14ac:dyDescent="0.25">
      <c r="A129" s="21">
        <f t="shared" si="2"/>
        <v>4</v>
      </c>
      <c r="B129" s="22">
        <v>120</v>
      </c>
      <c r="C129" s="58"/>
      <c r="D129" s="66">
        <f>YC!E122</f>
        <v>0.97438632420000004</v>
      </c>
      <c r="E129" s="34">
        <f>EXP(Intermediates!H129+Intermediates!F129/alpha-Intermediates!J129/alpha/alpha)/D129</f>
        <v>0.96445927620634531</v>
      </c>
      <c r="F129" s="46">
        <f>EXP(Intermediates!I129+Intermediates!G129/alpha-Intermediates!J129/alpha/alpha)/D129</f>
        <v>1.1196816404688754</v>
      </c>
      <c r="G129" s="40">
        <f>VLOOKUP((A129+1)&amp;"_"&amp;B129,scenarios!A:Q,5,0)</f>
        <v>0.96445999999999998</v>
      </c>
      <c r="H129" s="55">
        <f>VLOOKUP((A129+TT_Scen/2+1)&amp;"_"&amp;B129,scenarios!A:Q,5,0)</f>
        <v>1.1196999999999999</v>
      </c>
      <c r="I129" s="37">
        <f t="shared" si="3"/>
        <v>1.9083324779178845E-5</v>
      </c>
    </row>
    <row r="130" spans="1:9" x14ac:dyDescent="0.25">
      <c r="A130" s="21">
        <f t="shared" si="2"/>
        <v>4</v>
      </c>
      <c r="B130" s="22">
        <v>121</v>
      </c>
      <c r="C130" s="58"/>
      <c r="D130" s="66">
        <f>YC!E123</f>
        <v>0.97356442750000005</v>
      </c>
      <c r="E130" s="34">
        <f>EXP(Intermediates!H130+Intermediates!F130/alpha-Intermediates!J130/alpha/alpha)/D130</f>
        <v>0.96586817014803605</v>
      </c>
      <c r="F130" s="46">
        <f>EXP(Intermediates!I130+Intermediates!G130/alpha-Intermediates!J130/alpha/alpha)/D130</f>
        <v>1.1205753890111916</v>
      </c>
      <c r="G130" s="40">
        <f>VLOOKUP((A130+1)&amp;"_"&amp;B130,scenarios!A:Q,5,0)</f>
        <v>0.96587000000000001</v>
      </c>
      <c r="H130" s="55">
        <f>VLOOKUP((A130+TT_Scen/2+1)&amp;"_"&amp;B130,scenarios!A:Q,5,0)</f>
        <v>1.1206</v>
      </c>
      <c r="I130" s="37">
        <f t="shared" si="3"/>
        <v>2.6440840772412599E-5</v>
      </c>
    </row>
    <row r="131" spans="1:9" x14ac:dyDescent="0.25">
      <c r="A131" s="21">
        <f t="shared" si="2"/>
        <v>4</v>
      </c>
      <c r="B131" s="22">
        <v>122</v>
      </c>
      <c r="C131" s="58"/>
      <c r="D131" s="66">
        <f>YC!E124</f>
        <v>0.97274541000000003</v>
      </c>
      <c r="E131" s="34">
        <f>EXP(Intermediates!H131+Intermediates!F131/alpha-Intermediates!J131/alpha/alpha)/D131</f>
        <v>0.96724668723998741</v>
      </c>
      <c r="F131" s="46">
        <f>EXP(Intermediates!I131+Intermediates!G131/alpha-Intermediates!J131/alpha/alpha)/D131</f>
        <v>1.1215110521253417</v>
      </c>
      <c r="G131" s="40">
        <f>VLOOKUP((A131+1)&amp;"_"&amp;B131,scenarios!A:Q,5,0)</f>
        <v>0.96725000000000005</v>
      </c>
      <c r="H131" s="55">
        <f>VLOOKUP((A131+TT_Scen/2+1)&amp;"_"&amp;B131,scenarios!A:Q,5,0)</f>
        <v>1.1214999999999999</v>
      </c>
      <c r="I131" s="37">
        <f t="shared" si="3"/>
        <v>1.4364885354445356E-5</v>
      </c>
    </row>
    <row r="132" spans="1:9" x14ac:dyDescent="0.25">
      <c r="A132" s="21">
        <f t="shared" si="2"/>
        <v>4</v>
      </c>
      <c r="B132" s="22">
        <v>123</v>
      </c>
      <c r="C132" s="58"/>
      <c r="D132" s="66">
        <f>YC!E125</f>
        <v>0.9719274645</v>
      </c>
      <c r="E132" s="34">
        <f>EXP(Intermediates!H132+Intermediates!F132/alpha-Intermediates!J132/alpha/alpha)/D132</f>
        <v>0.96877766536619303</v>
      </c>
      <c r="F132" s="46">
        <f>EXP(Intermediates!I132+Intermediates!G132/alpha-Intermediates!J132/alpha/alpha)/D132</f>
        <v>1.1222809166747933</v>
      </c>
      <c r="G132" s="40">
        <f>VLOOKUP((A132+1)&amp;"_"&amp;B132,scenarios!A:Q,5,0)</f>
        <v>0.96877999999999997</v>
      </c>
      <c r="H132" s="55">
        <f>VLOOKUP((A132+TT_Scen/2+1)&amp;"_"&amp;B132,scenarios!A:Q,5,0)</f>
        <v>1.1223000000000001</v>
      </c>
      <c r="I132" s="37">
        <f t="shared" si="3"/>
        <v>2.1417959013669829E-5</v>
      </c>
    </row>
    <row r="133" spans="1:9" x14ac:dyDescent="0.25">
      <c r="A133" s="21">
        <f t="shared" si="2"/>
        <v>4</v>
      </c>
      <c r="B133" s="22">
        <v>124</v>
      </c>
      <c r="C133" s="58"/>
      <c r="D133" s="66">
        <f>YC!E126</f>
        <v>0.97110872179999996</v>
      </c>
      <c r="E133" s="34">
        <f>EXP(Intermediates!H133+Intermediates!F133/alpha-Intermediates!J133/alpha/alpha)/D133</f>
        <v>0.9705457947023568</v>
      </c>
      <c r="F133" s="46">
        <f>EXP(Intermediates!I133+Intermediates!G133/alpha-Intermediates!J133/alpha/alpha)/D133</f>
        <v>1.1227918341771987</v>
      </c>
      <c r="G133" s="40">
        <f>VLOOKUP((A133+1)&amp;"_"&amp;B133,scenarios!A:Q,5,0)</f>
        <v>0.97055000000000002</v>
      </c>
      <c r="H133" s="55">
        <f>VLOOKUP((A133+TT_Scen/2+1)&amp;"_"&amp;B133,scenarios!A:Q,5,0)</f>
        <v>1.1228</v>
      </c>
      <c r="I133" s="37">
        <f t="shared" si="3"/>
        <v>1.2371120444498729E-5</v>
      </c>
    </row>
    <row r="134" spans="1:9" x14ac:dyDescent="0.25">
      <c r="A134" s="21">
        <f t="shared" si="2"/>
        <v>4</v>
      </c>
      <c r="B134" s="22">
        <v>125</v>
      </c>
      <c r="C134" s="58"/>
      <c r="D134" s="66">
        <f>YC!E127</f>
        <v>0.97028725159999996</v>
      </c>
      <c r="E134" s="34">
        <f>EXP(Intermediates!H134+Intermediates!F134/alpha-Intermediates!J134/alpha/alpha)/D134</f>
        <v>0.97246035538337749</v>
      </c>
      <c r="F134" s="46">
        <f>EXP(Intermediates!I134+Intermediates!G134/alpha-Intermediates!J134/alpha/alpha)/D134</f>
        <v>1.1231542110557404</v>
      </c>
      <c r="G134" s="40">
        <f>VLOOKUP((A134+1)&amp;"_"&amp;B134,scenarios!A:Q,5,0)</f>
        <v>0.97245999999999999</v>
      </c>
      <c r="H134" s="55">
        <f>VLOOKUP((A134+TT_Scen/2+1)&amp;"_"&amp;B134,scenarios!A:Q,5,0)</f>
        <v>1.1232</v>
      </c>
      <c r="I134" s="37">
        <f t="shared" si="3"/>
        <v>4.6144327637054339E-5</v>
      </c>
    </row>
    <row r="135" spans="1:9" x14ac:dyDescent="0.25">
      <c r="A135" s="21">
        <f t="shared" si="2"/>
        <v>4</v>
      </c>
      <c r="B135" s="22">
        <v>126</v>
      </c>
      <c r="C135" s="58"/>
      <c r="D135" s="66">
        <f>YC!E128</f>
        <v>0.96946106239999996</v>
      </c>
      <c r="E135" s="34">
        <f>EXP(Intermediates!H135+Intermediates!F135/alpha-Intermediates!J135/alpha/alpha)/D135</f>
        <v>0.97478352396249013</v>
      </c>
      <c r="F135" s="46">
        <f>EXP(Intermediates!I135+Intermediates!G135/alpha-Intermediates!J135/alpha/alpha)/D135</f>
        <v>1.1230714075578432</v>
      </c>
      <c r="G135" s="40">
        <f>VLOOKUP((A135+1)&amp;"_"&amp;B135,scenarios!A:Q,5,0)</f>
        <v>0.97477999999999998</v>
      </c>
      <c r="H135" s="55">
        <f>VLOOKUP((A135+TT_Scen/2+1)&amp;"_"&amp;B135,scenarios!A:Q,5,0)</f>
        <v>1.1231</v>
      </c>
      <c r="I135" s="37">
        <f t="shared" si="3"/>
        <v>3.2116404646953534E-5</v>
      </c>
    </row>
    <row r="136" spans="1:9" x14ac:dyDescent="0.25">
      <c r="A136" s="21">
        <f t="shared" si="2"/>
        <v>4</v>
      </c>
      <c r="B136" s="22">
        <v>127</v>
      </c>
      <c r="C136" s="58"/>
      <c r="D136" s="66">
        <f>YC!E129</f>
        <v>0.96862809490000001</v>
      </c>
      <c r="E136" s="34">
        <f>EXP(Intermediates!H136+Intermediates!F136/alpha-Intermediates!J136/alpha/alpha)/D136</f>
        <v>0.97726970820224646</v>
      </c>
      <c r="F136" s="46">
        <f>EXP(Intermediates!I136+Intermediates!G136/alpha-Intermediates!J136/alpha/alpha)/D136</f>
        <v>1.1228337956634082</v>
      </c>
      <c r="G136" s="40">
        <f>VLOOKUP((A136+1)&amp;"_"&amp;B136,scenarios!A:Q,5,0)</f>
        <v>0.97726999999999997</v>
      </c>
      <c r="H136" s="55">
        <f>VLOOKUP((A136+TT_Scen/2+1)&amp;"_"&amp;B136,scenarios!A:Q,5,0)</f>
        <v>1.1228</v>
      </c>
      <c r="I136" s="37">
        <f t="shared" si="3"/>
        <v>3.4087461161735888E-5</v>
      </c>
    </row>
    <row r="137" spans="1:9" x14ac:dyDescent="0.25">
      <c r="A137" s="21">
        <f t="shared" ref="A137:A200" si="4">iteration</f>
        <v>4</v>
      </c>
      <c r="B137" s="22">
        <v>128</v>
      </c>
      <c r="C137" s="58"/>
      <c r="D137" s="66">
        <f>YC!E130</f>
        <v>0.96778620150000005</v>
      </c>
      <c r="E137" s="34">
        <f>EXP(Intermediates!H137+Intermediates!F137/alpha-Intermediates!J137/alpha/alpha)/D137</f>
        <v>0.97951619425169667</v>
      </c>
      <c r="F137" s="46">
        <f>EXP(Intermediates!I137+Intermediates!G137/alpha-Intermediates!J137/alpha/alpha)/D137</f>
        <v>1.1229093985862524</v>
      </c>
      <c r="G137" s="40">
        <f>VLOOKUP((A137+1)&amp;"_"&amp;B137,scenarios!A:Q,5,0)</f>
        <v>0.97951999999999995</v>
      </c>
      <c r="H137" s="55">
        <f>VLOOKUP((A137+TT_Scen/2+1)&amp;"_"&amp;B137,scenarios!A:Q,5,0)</f>
        <v>1.1229</v>
      </c>
      <c r="I137" s="37">
        <f t="shared" si="3"/>
        <v>1.3204334555649844E-5</v>
      </c>
    </row>
    <row r="138" spans="1:9" x14ac:dyDescent="0.25">
      <c r="A138" s="21">
        <f t="shared" si="4"/>
        <v>4</v>
      </c>
      <c r="B138" s="22">
        <v>129</v>
      </c>
      <c r="C138" s="58"/>
      <c r="D138" s="66">
        <f>YC!E131</f>
        <v>0.96693316699999998</v>
      </c>
      <c r="E138" s="34">
        <f>EXP(Intermediates!H138+Intermediates!F138/alpha-Intermediates!J138/alpha/alpha)/D138</f>
        <v>0.98177888266538715</v>
      </c>
      <c r="F138" s="46">
        <f>EXP(Intermediates!I138+Intermediates!G138/alpha-Intermediates!J138/alpha/alpha)/D138</f>
        <v>1.1230087978072198</v>
      </c>
      <c r="G138" s="40">
        <f>VLOOKUP((A138+1)&amp;"_"&amp;B138,scenarios!A:Q,5,0)</f>
        <v>0.98177999999999999</v>
      </c>
      <c r="H138" s="55">
        <f>VLOOKUP((A138+TT_Scen/2+1)&amp;"_"&amp;B138,scenarios!A:Q,5,0)</f>
        <v>1.123</v>
      </c>
      <c r="I138" s="37">
        <f t="shared" ref="I138:I201" si="5">ABS(G138-E138)+ABS(H138-F138)</f>
        <v>9.915141832683716E-6</v>
      </c>
    </row>
    <row r="139" spans="1:9" x14ac:dyDescent="0.25">
      <c r="A139" s="21">
        <f t="shared" si="4"/>
        <v>4</v>
      </c>
      <c r="B139" s="22">
        <v>130</v>
      </c>
      <c r="C139" s="58"/>
      <c r="D139" s="66">
        <f>YC!E132</f>
        <v>0.96606671550000001</v>
      </c>
      <c r="E139" s="34">
        <f>EXP(Intermediates!H139+Intermediates!F139/alpha-Intermediates!J139/alpha/alpha)/D139</f>
        <v>0.98433939780270663</v>
      </c>
      <c r="F139" s="46">
        <f>EXP(Intermediates!I139+Intermediates!G139/alpha-Intermediates!J139/alpha/alpha)/D139</f>
        <v>1.1228161543713371</v>
      </c>
      <c r="G139" s="40">
        <f>VLOOKUP((A139+1)&amp;"_"&amp;B139,scenarios!A:Q,5,0)</f>
        <v>0.98433999999999999</v>
      </c>
      <c r="H139" s="55">
        <f>VLOOKUP((A139+TT_Scen/2+1)&amp;"_"&amp;B139,scenarios!A:Q,5,0)</f>
        <v>1.1228</v>
      </c>
      <c r="I139" s="37">
        <f t="shared" si="5"/>
        <v>1.6756568630427182E-5</v>
      </c>
    </row>
    <row r="140" spans="1:9" x14ac:dyDescent="0.25">
      <c r="A140" s="21">
        <f t="shared" si="4"/>
        <v>4</v>
      </c>
      <c r="B140" s="22">
        <v>131</v>
      </c>
      <c r="C140" s="58"/>
      <c r="D140" s="66">
        <f>YC!E133</f>
        <v>0.96518451149999995</v>
      </c>
      <c r="E140" s="34">
        <f>EXP(Intermediates!H140+Intermediates!F140/alpha-Intermediates!J140/alpha/alpha)/D140</f>
        <v>0.98699444658603708</v>
      </c>
      <c r="F140" s="46">
        <f>EXP(Intermediates!I140+Intermediates!G140/alpha-Intermediates!J140/alpha/alpha)/D140</f>
        <v>1.1225709492162625</v>
      </c>
      <c r="G140" s="40">
        <f>VLOOKUP((A140+1)&amp;"_"&amp;B140,scenarios!A:Q,5,0)</f>
        <v>0.98699000000000003</v>
      </c>
      <c r="H140" s="55">
        <f>VLOOKUP((A140+TT_Scen/2+1)&amp;"_"&amp;B140,scenarios!A:Q,5,0)</f>
        <v>1.1226</v>
      </c>
      <c r="I140" s="37">
        <f t="shared" si="5"/>
        <v>3.3497369774537766E-5</v>
      </c>
    </row>
    <row r="141" spans="1:9" x14ac:dyDescent="0.25">
      <c r="A141" s="21">
        <f t="shared" si="4"/>
        <v>4</v>
      </c>
      <c r="B141" s="22">
        <v>132</v>
      </c>
      <c r="C141" s="58"/>
      <c r="D141" s="66">
        <f>YC!E134</f>
        <v>0.96428416029999997</v>
      </c>
      <c r="E141" s="34">
        <f>EXP(Intermediates!H141+Intermediates!F141/alpha-Intermediates!J141/alpha/alpha)/D141</f>
        <v>0.98940359975134695</v>
      </c>
      <c r="F141" s="46">
        <f>EXP(Intermediates!I141+Intermediates!G141/alpha-Intermediates!J141/alpha/alpha)/D141</f>
        <v>1.122665893963612</v>
      </c>
      <c r="G141" s="40">
        <f>VLOOKUP((A141+1)&amp;"_"&amp;B141,scenarios!A:Q,5,0)</f>
        <v>0.98939999999999995</v>
      </c>
      <c r="H141" s="55">
        <f>VLOOKUP((A141+TT_Scen/2+1)&amp;"_"&amp;B141,scenarios!A:Q,5,0)</f>
        <v>1.1227</v>
      </c>
      <c r="I141" s="37">
        <f t="shared" si="5"/>
        <v>3.7705787734987339E-5</v>
      </c>
    </row>
    <row r="142" spans="1:9" x14ac:dyDescent="0.25">
      <c r="A142" s="21">
        <f t="shared" si="4"/>
        <v>4</v>
      </c>
      <c r="B142" s="22">
        <v>133</v>
      </c>
      <c r="C142" s="58"/>
      <c r="D142" s="66">
        <f>YC!E135</f>
        <v>0.96336416069999997</v>
      </c>
      <c r="E142" s="34">
        <f>EXP(Intermediates!H142+Intermediates!F142/alpha-Intermediates!J142/alpha/alpha)/D142</f>
        <v>0.99173379970148168</v>
      </c>
      <c r="F142" s="46">
        <f>EXP(Intermediates!I142+Intermediates!G142/alpha-Intermediates!J142/alpha/alpha)/D142</f>
        <v>1.1229135882012073</v>
      </c>
      <c r="G142" s="40">
        <f>VLOOKUP((A142+1)&amp;"_"&amp;B142,scenarios!A:Q,5,0)</f>
        <v>0.99173</v>
      </c>
      <c r="H142" s="55">
        <f>VLOOKUP((A142+TT_Scen/2+1)&amp;"_"&amp;B142,scenarios!A:Q,5,0)</f>
        <v>1.1229</v>
      </c>
      <c r="I142" s="37">
        <f t="shared" si="5"/>
        <v>1.7387902689014467E-5</v>
      </c>
    </row>
    <row r="143" spans="1:9" x14ac:dyDescent="0.25">
      <c r="A143" s="21">
        <f t="shared" si="4"/>
        <v>4</v>
      </c>
      <c r="B143" s="22">
        <v>134</v>
      </c>
      <c r="C143" s="58"/>
      <c r="D143" s="66">
        <f>YC!E136</f>
        <v>0.9624268104</v>
      </c>
      <c r="E143" s="34">
        <f>EXP(Intermediates!H143+Intermediates!F143/alpha-Intermediates!J143/alpha/alpha)/D143</f>
        <v>0.99425032320422413</v>
      </c>
      <c r="F143" s="46">
        <f>EXP(Intermediates!I143+Intermediates!G143/alpha-Intermediates!J143/alpha/alpha)/D143</f>
        <v>1.12300855641428</v>
      </c>
      <c r="G143" s="40">
        <f>VLOOKUP((A143+1)&amp;"_"&amp;B143,scenarios!A:Q,5,0)</f>
        <v>0.99424999999999997</v>
      </c>
      <c r="H143" s="55">
        <f>VLOOKUP((A143+TT_Scen/2+1)&amp;"_"&amp;B143,scenarios!A:Q,5,0)</f>
        <v>1.123</v>
      </c>
      <c r="I143" s="37">
        <f t="shared" si="5"/>
        <v>8.8796185041539744E-6</v>
      </c>
    </row>
    <row r="144" spans="1:9" x14ac:dyDescent="0.25">
      <c r="A144" s="21">
        <f t="shared" si="4"/>
        <v>4</v>
      </c>
      <c r="B144" s="22">
        <v>135</v>
      </c>
      <c r="C144" s="58"/>
      <c r="D144" s="66">
        <f>YC!E137</f>
        <v>0.96147543700000004</v>
      </c>
      <c r="E144" s="34">
        <f>EXP(Intermediates!H144+Intermediates!F144/alpha-Intermediates!J144/alpha/alpha)/D144</f>
        <v>0.99687217377550186</v>
      </c>
      <c r="F144" s="46">
        <f>EXP(Intermediates!I144+Intermediates!G144/alpha-Intermediates!J144/alpha/alpha)/D144</f>
        <v>1.1230359378433807</v>
      </c>
      <c r="G144" s="40">
        <f>VLOOKUP((A144+1)&amp;"_"&amp;B144,scenarios!A:Q,5,0)</f>
        <v>0.99687000000000003</v>
      </c>
      <c r="H144" s="55">
        <f>VLOOKUP((A144+TT_Scen/2+1)&amp;"_"&amp;B144,scenarios!A:Q,5,0)</f>
        <v>1.123</v>
      </c>
      <c r="I144" s="37">
        <f t="shared" si="5"/>
        <v>3.8111618882563647E-5</v>
      </c>
    </row>
    <row r="145" spans="1:9" x14ac:dyDescent="0.25">
      <c r="A145" s="21">
        <f t="shared" si="4"/>
        <v>4</v>
      </c>
      <c r="B145" s="22">
        <v>136</v>
      </c>
      <c r="C145" s="58"/>
      <c r="D145" s="66">
        <f>YC!E138</f>
        <v>0.96051345749999995</v>
      </c>
      <c r="E145" s="34">
        <f>EXP(Intermediates!H145+Intermediates!F145/alpha-Intermediates!J145/alpha/alpha)/D145</f>
        <v>0.99973336047238925</v>
      </c>
      <c r="F145" s="46">
        <f>EXP(Intermediates!I145+Intermediates!G145/alpha-Intermediates!J145/alpha/alpha)/D145</f>
        <v>1.1228382287748309</v>
      </c>
      <c r="G145" s="40">
        <f>VLOOKUP((A145+1)&amp;"_"&amp;B145,scenarios!A:Q,5,0)</f>
        <v>0.99973000000000001</v>
      </c>
      <c r="H145" s="55">
        <f>VLOOKUP((A145+TT_Scen/2+1)&amp;"_"&amp;B145,scenarios!A:Q,5,0)</f>
        <v>1.1228</v>
      </c>
      <c r="I145" s="37">
        <f t="shared" si="5"/>
        <v>4.1589247220086278E-5</v>
      </c>
    </row>
    <row r="146" spans="1:9" x14ac:dyDescent="0.25">
      <c r="A146" s="21">
        <f t="shared" si="4"/>
        <v>4</v>
      </c>
      <c r="B146" s="22">
        <v>137</v>
      </c>
      <c r="C146" s="58"/>
      <c r="D146" s="66">
        <f>YC!E139</f>
        <v>0.95954437729999997</v>
      </c>
      <c r="E146" s="34">
        <f>EXP(Intermediates!H146+Intermediates!F146/alpha-Intermediates!J146/alpha/alpha)/D146</f>
        <v>1.0024544935558473</v>
      </c>
      <c r="F146" s="46">
        <f>EXP(Intermediates!I146+Intermediates!G146/alpha-Intermediates!J146/alpha/alpha)/D146</f>
        <v>1.1228344971892976</v>
      </c>
      <c r="G146" s="40">
        <f>VLOOKUP((A146+1)&amp;"_"&amp;B146,scenarios!A:Q,5,0)</f>
        <v>1.0024999999999999</v>
      </c>
      <c r="H146" s="55">
        <f>VLOOKUP((A146+TT_Scen/2+1)&amp;"_"&amp;B146,scenarios!A:Q,5,0)</f>
        <v>1.1228</v>
      </c>
      <c r="I146" s="37">
        <f t="shared" si="5"/>
        <v>8.0003633450287381E-5</v>
      </c>
    </row>
    <row r="147" spans="1:9" x14ac:dyDescent="0.25">
      <c r="A147" s="21">
        <f t="shared" si="4"/>
        <v>4</v>
      </c>
      <c r="B147" s="22">
        <v>138</v>
      </c>
      <c r="C147" s="58"/>
      <c r="D147" s="66">
        <f>YC!E140</f>
        <v>0.95857178919999997</v>
      </c>
      <c r="E147" s="34">
        <f>EXP(Intermediates!H147+Intermediates!F147/alpha-Intermediates!J147/alpha/alpha)/D147</f>
        <v>1.0053082912857927</v>
      </c>
      <c r="F147" s="46">
        <f>EXP(Intermediates!I147+Intermediates!G147/alpha-Intermediates!J147/alpha/alpha)/D147</f>
        <v>1.1227104238966152</v>
      </c>
      <c r="G147" s="40">
        <f>VLOOKUP((A147+1)&amp;"_"&amp;B147,scenarios!A:Q,5,0)</f>
        <v>1.0053000000000001</v>
      </c>
      <c r="H147" s="55">
        <f>VLOOKUP((A147+TT_Scen/2+1)&amp;"_"&amp;B147,scenarios!A:Q,5,0)</f>
        <v>1.1227</v>
      </c>
      <c r="I147" s="37">
        <f t="shared" si="5"/>
        <v>1.8715182407813558E-5</v>
      </c>
    </row>
    <row r="148" spans="1:9" x14ac:dyDescent="0.25">
      <c r="A148" s="21">
        <f t="shared" si="4"/>
        <v>4</v>
      </c>
      <c r="B148" s="22">
        <v>139</v>
      </c>
      <c r="C148" s="58"/>
      <c r="D148" s="66">
        <f>YC!E141</f>
        <v>0.95759938570000003</v>
      </c>
      <c r="E148" s="34">
        <f>EXP(Intermediates!H148+Intermediates!F148/alpha-Intermediates!J148/alpha/alpha)/D148</f>
        <v>1.0081473161181969</v>
      </c>
      <c r="F148" s="46">
        <f>EXP(Intermediates!I148+Intermediates!G148/alpha-Intermediates!J148/alpha/alpha)/D148</f>
        <v>1.1226228122098234</v>
      </c>
      <c r="G148" s="40">
        <f>VLOOKUP((A148+1)&amp;"_"&amp;B148,scenarios!A:Q,5,0)</f>
        <v>1.0081</v>
      </c>
      <c r="H148" s="55">
        <f>VLOOKUP((A148+TT_Scen/2+1)&amp;"_"&amp;B148,scenarios!A:Q,5,0)</f>
        <v>1.1226</v>
      </c>
      <c r="I148" s="37">
        <f t="shared" si="5"/>
        <v>7.0128328020224728E-5</v>
      </c>
    </row>
    <row r="149" spans="1:9" x14ac:dyDescent="0.25">
      <c r="A149" s="21">
        <f t="shared" si="4"/>
        <v>4</v>
      </c>
      <c r="B149" s="22">
        <v>140</v>
      </c>
      <c r="C149" s="58"/>
      <c r="D149" s="66">
        <f>YC!E142</f>
        <v>0.95663099569999999</v>
      </c>
      <c r="E149" s="34">
        <f>EXP(Intermediates!H149+Intermediates!F149/alpha-Intermediates!J149/alpha/alpha)/D149</f>
        <v>1.0110059795426345</v>
      </c>
      <c r="F149" s="46">
        <f>EXP(Intermediates!I149+Intermediates!G149/alpha-Intermediates!J149/alpha/alpha)/D149</f>
        <v>1.1225242939252591</v>
      </c>
      <c r="G149" s="40">
        <f>VLOOKUP((A149+1)&amp;"_"&amp;B149,scenarios!A:Q,5,0)</f>
        <v>1.0109999999999999</v>
      </c>
      <c r="H149" s="55">
        <f>VLOOKUP((A149+TT_Scen/2+1)&amp;"_"&amp;B149,scenarios!A:Q,5,0)</f>
        <v>1.1225000000000001</v>
      </c>
      <c r="I149" s="37">
        <f t="shared" si="5"/>
        <v>3.0273467893637829E-5</v>
      </c>
    </row>
    <row r="150" spans="1:9" x14ac:dyDescent="0.25">
      <c r="A150" s="21">
        <f t="shared" si="4"/>
        <v>4</v>
      </c>
      <c r="B150" s="22">
        <v>141</v>
      </c>
      <c r="C150" s="58"/>
      <c r="D150" s="66">
        <f>YC!E143</f>
        <v>0.9556705486</v>
      </c>
      <c r="E150" s="34">
        <f>EXP(Intermediates!H150+Intermediates!F150/alpha-Intermediates!J150/alpha/alpha)/D150</f>
        <v>1.0140916997941061</v>
      </c>
      <c r="F150" s="46">
        <f>EXP(Intermediates!I150+Intermediates!G150/alpha-Intermediates!J150/alpha/alpha)/D150</f>
        <v>1.1221762010734444</v>
      </c>
      <c r="G150" s="40">
        <f>VLOOKUP((A150+1)&amp;"_"&amp;B150,scenarios!A:Q,5,0)</f>
        <v>1.0141</v>
      </c>
      <c r="H150" s="55">
        <f>VLOOKUP((A150+TT_Scen/2+1)&amp;"_"&amp;B150,scenarios!A:Q,5,0)</f>
        <v>1.1222000000000001</v>
      </c>
      <c r="I150" s="37">
        <f t="shared" si="5"/>
        <v>3.2099132449614487E-5</v>
      </c>
    </row>
    <row r="151" spans="1:9" x14ac:dyDescent="0.25">
      <c r="A151" s="21">
        <f t="shared" si="4"/>
        <v>4</v>
      </c>
      <c r="B151" s="22">
        <v>142</v>
      </c>
      <c r="C151" s="58"/>
      <c r="D151" s="66">
        <f>YC!E144</f>
        <v>0.9547220609</v>
      </c>
      <c r="E151" s="34">
        <f>EXP(Intermediates!H151+Intermediates!F151/alpha-Intermediates!J151/alpha/alpha)/D151</f>
        <v>1.0172979403079108</v>
      </c>
      <c r="F151" s="46">
        <f>EXP(Intermediates!I151+Intermediates!G151/alpha-Intermediates!J151/alpha/alpha)/D151</f>
        <v>1.1216889898274094</v>
      </c>
      <c r="G151" s="40">
        <f>VLOOKUP((A151+1)&amp;"_"&amp;B151,scenarios!A:Q,5,0)</f>
        <v>1.0173000000000001</v>
      </c>
      <c r="H151" s="55">
        <f>VLOOKUP((A151+TT_Scen/2+1)&amp;"_"&amp;B151,scenarios!A:Q,5,0)</f>
        <v>1.1216999999999999</v>
      </c>
      <c r="I151" s="37">
        <f t="shared" si="5"/>
        <v>1.3069864679859933E-5</v>
      </c>
    </row>
    <row r="152" spans="1:9" x14ac:dyDescent="0.25">
      <c r="A152" s="21">
        <f t="shared" si="4"/>
        <v>4</v>
      </c>
      <c r="B152" s="22">
        <v>143</v>
      </c>
      <c r="C152" s="58"/>
      <c r="D152" s="66">
        <f>YC!E145</f>
        <v>0.95378963640000003</v>
      </c>
      <c r="E152" s="34">
        <f>EXP(Intermediates!H152+Intermediates!F152/alpha-Intermediates!J152/alpha/alpha)/D152</f>
        <v>1.0205788233488791</v>
      </c>
      <c r="F152" s="46">
        <f>EXP(Intermediates!I152+Intermediates!G152/alpha-Intermediates!J152/alpha/alpha)/D152</f>
        <v>1.1211047187824736</v>
      </c>
      <c r="G152" s="40">
        <f>VLOOKUP((A152+1)&amp;"_"&amp;B152,scenarios!A:Q,5,0)</f>
        <v>1.0206</v>
      </c>
      <c r="H152" s="55">
        <f>VLOOKUP((A152+TT_Scen/2+1)&amp;"_"&amp;B152,scenarios!A:Q,5,0)</f>
        <v>1.1211</v>
      </c>
      <c r="I152" s="37">
        <f t="shared" si="5"/>
        <v>2.5895433594547157E-5</v>
      </c>
    </row>
    <row r="153" spans="1:9" x14ac:dyDescent="0.25">
      <c r="A153" s="21">
        <f t="shared" si="4"/>
        <v>4</v>
      </c>
      <c r="B153" s="22">
        <v>144</v>
      </c>
      <c r="C153" s="58"/>
      <c r="D153" s="66">
        <f>YC!E146</f>
        <v>0.95287746650000005</v>
      </c>
      <c r="E153" s="34">
        <f>EXP(Intermediates!H153+Intermediates!F153/alpha-Intermediates!J153/alpha/alpha)/D153</f>
        <v>1.02378734295333</v>
      </c>
      <c r="F153" s="46">
        <f>EXP(Intermediates!I153+Intermediates!G153/alpha-Intermediates!J153/alpha/alpha)/D153</f>
        <v>1.1205751950243101</v>
      </c>
      <c r="G153" s="40">
        <f>VLOOKUP((A153+1)&amp;"_"&amp;B153,scenarios!A:Q,5,0)</f>
        <v>1.0238</v>
      </c>
      <c r="H153" s="55">
        <f>VLOOKUP((A153+TT_Scen/2+1)&amp;"_"&amp;B153,scenarios!A:Q,5,0)</f>
        <v>1.1206</v>
      </c>
      <c r="I153" s="37">
        <f t="shared" si="5"/>
        <v>3.7462022359990854E-5</v>
      </c>
    </row>
    <row r="154" spans="1:9" x14ac:dyDescent="0.25">
      <c r="A154" s="21">
        <f t="shared" si="4"/>
        <v>4</v>
      </c>
      <c r="B154" s="22">
        <v>145</v>
      </c>
      <c r="C154" s="58"/>
      <c r="D154" s="66">
        <f>YC!E147</f>
        <v>0.95198866810000005</v>
      </c>
      <c r="E154" s="34">
        <f>EXP(Intermediates!H154+Intermediates!F154/alpha-Intermediates!J154/alpha/alpha)/D154</f>
        <v>1.0270186179964249</v>
      </c>
      <c r="F154" s="46">
        <f>EXP(Intermediates!I154+Intermediates!G154/alpha-Intermediates!J154/alpha/alpha)/D154</f>
        <v>1.1199883381414821</v>
      </c>
      <c r="G154" s="40">
        <f>VLOOKUP((A154+1)&amp;"_"&amp;B154,scenarios!A:Q,5,0)</f>
        <v>1.0269999999999999</v>
      </c>
      <c r="H154" s="55">
        <f>VLOOKUP((A154+TT_Scen/2+1)&amp;"_"&amp;B154,scenarios!A:Q,5,0)</f>
        <v>1.1200000000000001</v>
      </c>
      <c r="I154" s="37">
        <f t="shared" si="5"/>
        <v>3.0279854942971696E-5</v>
      </c>
    </row>
    <row r="155" spans="1:9" x14ac:dyDescent="0.25">
      <c r="A155" s="21">
        <f t="shared" si="4"/>
        <v>4</v>
      </c>
      <c r="B155" s="22">
        <v>146</v>
      </c>
      <c r="C155" s="58"/>
      <c r="D155" s="66">
        <f>YC!E148</f>
        <v>0.95112174149999995</v>
      </c>
      <c r="E155" s="34">
        <f>EXP(Intermediates!H155+Intermediates!F155/alpha-Intermediates!J155/alpha/alpha)/D155</f>
        <v>1.0302141111371312</v>
      </c>
      <c r="F155" s="46">
        <f>EXP(Intermediates!I155+Intermediates!G155/alpha-Intermediates!J155/alpha/alpha)/D155</f>
        <v>1.1194114038265091</v>
      </c>
      <c r="G155" s="40">
        <f>VLOOKUP((A155+1)&amp;"_"&amp;B155,scenarios!A:Q,5,0)</f>
        <v>1.0302</v>
      </c>
      <c r="H155" s="55">
        <f>VLOOKUP((A155+TT_Scen/2+1)&amp;"_"&amp;B155,scenarios!A:Q,5,0)</f>
        <v>1.1194</v>
      </c>
      <c r="I155" s="37">
        <f t="shared" si="5"/>
        <v>2.5514963640338451E-5</v>
      </c>
    </row>
    <row r="156" spans="1:9" x14ac:dyDescent="0.25">
      <c r="A156" s="21">
        <f t="shared" si="4"/>
        <v>4</v>
      </c>
      <c r="B156" s="22">
        <v>147</v>
      </c>
      <c r="C156" s="58"/>
      <c r="D156" s="66">
        <f>YC!E149</f>
        <v>0.95027396180000001</v>
      </c>
      <c r="E156" s="34">
        <f>EXP(Intermediates!H156+Intermediates!F156/alpha-Intermediates!J156/alpha/alpha)/D156</f>
        <v>1.0338015318167</v>
      </c>
      <c r="F156" s="46">
        <f>EXP(Intermediates!I156+Intermediates!G156/alpha-Intermediates!J156/alpha/alpha)/D156</f>
        <v>1.1183873488167095</v>
      </c>
      <c r="G156" s="40">
        <f>VLOOKUP((A156+1)&amp;"_"&amp;B156,scenarios!A:Q,5,0)</f>
        <v>1.0338000000000001</v>
      </c>
      <c r="H156" s="55">
        <f>VLOOKUP((A156+TT_Scen/2+1)&amp;"_"&amp;B156,scenarios!A:Q,5,0)</f>
        <v>1.1184000000000001</v>
      </c>
      <c r="I156" s="37">
        <f t="shared" si="5"/>
        <v>1.4182999990453027E-5</v>
      </c>
    </row>
    <row r="157" spans="1:9" x14ac:dyDescent="0.25">
      <c r="A157" s="21">
        <f t="shared" si="4"/>
        <v>4</v>
      </c>
      <c r="B157" s="22">
        <v>148</v>
      </c>
      <c r="C157" s="58"/>
      <c r="D157" s="66">
        <f>YC!E150</f>
        <v>0.94944252669999996</v>
      </c>
      <c r="E157" s="34">
        <f>EXP(Intermediates!H157+Intermediates!F157/alpha-Intermediates!J157/alpha/alpha)/D157</f>
        <v>1.037580150291687</v>
      </c>
      <c r="F157" s="46">
        <f>EXP(Intermediates!I157+Intermediates!G157/alpha-Intermediates!J157/alpha/alpha)/D157</f>
        <v>1.1171443033752517</v>
      </c>
      <c r="G157" s="40">
        <f>VLOOKUP((A157+1)&amp;"_"&amp;B157,scenarios!A:Q,5,0)</f>
        <v>1.0376000000000001</v>
      </c>
      <c r="H157" s="55">
        <f>VLOOKUP((A157+TT_Scen/2+1)&amp;"_"&amp;B157,scenarios!A:Q,5,0)</f>
        <v>1.1171</v>
      </c>
      <c r="I157" s="37">
        <f t="shared" si="5"/>
        <v>6.4153083564777447E-5</v>
      </c>
    </row>
    <row r="158" spans="1:9" x14ac:dyDescent="0.25">
      <c r="A158" s="21">
        <f t="shared" si="4"/>
        <v>4</v>
      </c>
      <c r="B158" s="22">
        <v>149</v>
      </c>
      <c r="C158" s="58"/>
      <c r="D158" s="66">
        <f>YC!E151</f>
        <v>0.94862455690000003</v>
      </c>
      <c r="E158" s="34">
        <f>EXP(Intermediates!H158+Intermediates!F158/alpha-Intermediates!J158/alpha/alpha)/D158</f>
        <v>1.0415652076054827</v>
      </c>
      <c r="F158" s="46">
        <f>EXP(Intermediates!I158+Intermediates!G158/alpha-Intermediates!J158/alpha/alpha)/D158</f>
        <v>1.1156755123965265</v>
      </c>
      <c r="G158" s="40">
        <f>VLOOKUP((A158+1)&amp;"_"&amp;B158,scenarios!A:Q,5,0)</f>
        <v>1.0416000000000001</v>
      </c>
      <c r="H158" s="55">
        <f>VLOOKUP((A158+TT_Scen/2+1)&amp;"_"&amp;B158,scenarios!A:Q,5,0)</f>
        <v>1.1156999999999999</v>
      </c>
      <c r="I158" s="37">
        <f t="shared" si="5"/>
        <v>5.9279997990824285E-5</v>
      </c>
    </row>
    <row r="159" spans="1:9" x14ac:dyDescent="0.25">
      <c r="A159" s="21">
        <f t="shared" si="4"/>
        <v>4</v>
      </c>
      <c r="B159" s="22">
        <v>150</v>
      </c>
      <c r="C159" s="58"/>
      <c r="D159" s="66">
        <f>YC!E152</f>
        <v>0.94781709579999995</v>
      </c>
      <c r="E159" s="34">
        <f>EXP(Intermediates!H159+Intermediates!F159/alpha-Intermediates!J159/alpha/alpha)/D159</f>
        <v>1.0454497520725952</v>
      </c>
      <c r="F159" s="46">
        <f>EXP(Intermediates!I159+Intermediates!G159/alpha-Intermediates!J159/alpha/alpha)/D159</f>
        <v>1.1143182524425099</v>
      </c>
      <c r="G159" s="40">
        <f>VLOOKUP((A159+1)&amp;"_"&amp;B159,scenarios!A:Q,5,0)</f>
        <v>1.0454000000000001</v>
      </c>
      <c r="H159" s="55">
        <f>VLOOKUP((A159+TT_Scen/2+1)&amp;"_"&amp;B159,scenarios!A:Q,5,0)</f>
        <v>1.1143000000000001</v>
      </c>
      <c r="I159" s="37">
        <f t="shared" si="5"/>
        <v>6.8004515104913565E-5</v>
      </c>
    </row>
    <row r="160" spans="1:9" x14ac:dyDescent="0.25">
      <c r="A160" s="21">
        <f t="shared" si="4"/>
        <v>4</v>
      </c>
      <c r="B160" s="22">
        <v>151</v>
      </c>
      <c r="C160" s="58"/>
      <c r="D160" s="66">
        <f>YC!E153</f>
        <v>0.94701710009999995</v>
      </c>
      <c r="E160" s="34">
        <f>EXP(Intermediates!H160+Intermediates!F160/alpha-Intermediates!J160/alpha/alpha)/D160</f>
        <v>1.0489000355658371</v>
      </c>
      <c r="F160" s="46">
        <f>EXP(Intermediates!I160+Intermediates!G160/alpha-Intermediates!J160/alpha/alpha)/D160</f>
        <v>1.1134320878736006</v>
      </c>
      <c r="G160" s="40">
        <f>VLOOKUP((A160+1)&amp;"_"&amp;B160,scenarios!A:Q,5,0)</f>
        <v>1.0488999999999999</v>
      </c>
      <c r="H160" s="55">
        <f>VLOOKUP((A160+TT_Scen/2+1)&amp;"_"&amp;B160,scenarios!A:Q,5,0)</f>
        <v>1.1133999999999999</v>
      </c>
      <c r="I160" s="37">
        <f t="shared" si="5"/>
        <v>3.2123439437814483E-5</v>
      </c>
    </row>
    <row r="161" spans="1:9" x14ac:dyDescent="0.25">
      <c r="A161" s="21">
        <f t="shared" si="4"/>
        <v>4</v>
      </c>
      <c r="B161" s="22">
        <v>152</v>
      </c>
      <c r="C161" s="58"/>
      <c r="D161" s="66">
        <f>YC!E154</f>
        <v>0.94622141150000005</v>
      </c>
      <c r="E161" s="34">
        <f>EXP(Intermediates!H161+Intermediates!F161/alpha-Intermediates!J161/alpha/alpha)/D161</f>
        <v>1.0519913518128357</v>
      </c>
      <c r="F161" s="46">
        <f>EXP(Intermediates!I161+Intermediates!G161/alpha-Intermediates!J161/alpha/alpha)/D161</f>
        <v>1.1129389959392089</v>
      </c>
      <c r="G161" s="40">
        <f>VLOOKUP((A161+1)&amp;"_"&amp;B161,scenarios!A:Q,5,0)</f>
        <v>1.052</v>
      </c>
      <c r="H161" s="55">
        <f>VLOOKUP((A161+TT_Scen/2+1)&amp;"_"&amp;B161,scenarios!A:Q,5,0)</f>
        <v>1.1129</v>
      </c>
      <c r="I161" s="37">
        <f t="shared" si="5"/>
        <v>4.7644126373258544E-5</v>
      </c>
    </row>
    <row r="162" spans="1:9" x14ac:dyDescent="0.25">
      <c r="A162" s="21">
        <f t="shared" si="4"/>
        <v>4</v>
      </c>
      <c r="B162" s="22">
        <v>153</v>
      </c>
      <c r="C162" s="58"/>
      <c r="D162" s="66">
        <f>YC!E155</f>
        <v>0.94542678440000005</v>
      </c>
      <c r="E162" s="34">
        <f>EXP(Intermediates!H162+Intermediates!F162/alpha-Intermediates!J162/alpha/alpha)/D162</f>
        <v>1.0549743534992928</v>
      </c>
      <c r="F162" s="46">
        <f>EXP(Intermediates!I162+Intermediates!G162/alpha-Intermediates!J162/alpha/alpha)/D162</f>
        <v>1.11257827162128</v>
      </c>
      <c r="G162" s="40">
        <f>VLOOKUP((A162+1)&amp;"_"&amp;B162,scenarios!A:Q,5,0)</f>
        <v>1.0549999999999999</v>
      </c>
      <c r="H162" s="55">
        <f>VLOOKUP((A162+TT_Scen/2+1)&amp;"_"&amp;B162,scenarios!A:Q,5,0)</f>
        <v>1.1126</v>
      </c>
      <c r="I162" s="37">
        <f t="shared" si="5"/>
        <v>4.7374879427186656E-5</v>
      </c>
    </row>
    <row r="163" spans="1:9" x14ac:dyDescent="0.25">
      <c r="A163" s="21">
        <f t="shared" si="4"/>
        <v>4</v>
      </c>
      <c r="B163" s="22">
        <v>154</v>
      </c>
      <c r="C163" s="58"/>
      <c r="D163" s="66">
        <f>YC!E156</f>
        <v>0.94462989500000005</v>
      </c>
      <c r="E163" s="34">
        <f>EXP(Intermediates!H163+Intermediates!F163/alpha-Intermediates!J163/alpha/alpha)/D163</f>
        <v>1.058028881767201</v>
      </c>
      <c r="F163" s="46">
        <f>EXP(Intermediates!I163+Intermediates!G163/alpha-Intermediates!J163/alpha/alpha)/D163</f>
        <v>1.1121675285182349</v>
      </c>
      <c r="G163" s="40">
        <f>VLOOKUP((A163+1)&amp;"_"&amp;B163,scenarios!A:Q,5,0)</f>
        <v>1.0580000000000001</v>
      </c>
      <c r="H163" s="55">
        <f>VLOOKUP((A163+TT_Scen/2+1)&amp;"_"&amp;B163,scenarios!A:Q,5,0)</f>
        <v>1.1122000000000001</v>
      </c>
      <c r="I163" s="37">
        <f t="shared" si="5"/>
        <v>6.1353248966167229E-5</v>
      </c>
    </row>
    <row r="164" spans="1:9" x14ac:dyDescent="0.25">
      <c r="A164" s="21">
        <f t="shared" si="4"/>
        <v>4</v>
      </c>
      <c r="B164" s="22">
        <v>155</v>
      </c>
      <c r="C164" s="58"/>
      <c r="D164" s="66">
        <f>YC!E157</f>
        <v>0.94382734170000004</v>
      </c>
      <c r="E164" s="34">
        <f>EXP(Intermediates!H164+Intermediates!F164/alpha-Intermediates!J164/alpha/alpha)/D164</f>
        <v>1.0609460604208925</v>
      </c>
      <c r="F164" s="46">
        <f>EXP(Intermediates!I164+Intermediates!G164/alpha-Intermediates!J164/alpha/alpha)/D164</f>
        <v>1.1119343374890527</v>
      </c>
      <c r="G164" s="40">
        <f>VLOOKUP((A164+1)&amp;"_"&amp;B164,scenarios!A:Q,5,0)</f>
        <v>1.0609</v>
      </c>
      <c r="H164" s="55">
        <f>VLOOKUP((A164+TT_Scen/2+1)&amp;"_"&amp;B164,scenarios!A:Q,5,0)</f>
        <v>1.1119000000000001</v>
      </c>
      <c r="I164" s="37">
        <f t="shared" si="5"/>
        <v>8.0397909945073565E-5</v>
      </c>
    </row>
    <row r="165" spans="1:9" x14ac:dyDescent="0.25">
      <c r="A165" s="21">
        <f t="shared" si="4"/>
        <v>4</v>
      </c>
      <c r="B165" s="22">
        <v>156</v>
      </c>
      <c r="C165" s="58"/>
      <c r="D165" s="66">
        <f>YC!E158</f>
        <v>0.94301564579999997</v>
      </c>
      <c r="E165" s="34">
        <f>EXP(Intermediates!H165+Intermediates!F165/alpha-Intermediates!J165/alpha/alpha)/D165</f>
        <v>1.0640327767344941</v>
      </c>
      <c r="F165" s="46">
        <f>EXP(Intermediates!I165+Intermediates!G165/alpha-Intermediates!J165/alpha/alpha)/D165</f>
        <v>1.1115649157159488</v>
      </c>
      <c r="G165" s="40">
        <f>VLOOKUP((A165+1)&amp;"_"&amp;B165,scenarios!A:Q,5,0)</f>
        <v>1.0640000000000001</v>
      </c>
      <c r="H165" s="55">
        <f>VLOOKUP((A165+TT_Scen/2+1)&amp;"_"&amp;B165,scenarios!A:Q,5,0)</f>
        <v>1.1115999999999999</v>
      </c>
      <c r="I165" s="37">
        <f t="shared" si="5"/>
        <v>6.7861018545167795E-5</v>
      </c>
    </row>
    <row r="166" spans="1:9" x14ac:dyDescent="0.25">
      <c r="A166" s="21">
        <f t="shared" si="4"/>
        <v>4</v>
      </c>
      <c r="B166" s="22">
        <v>157</v>
      </c>
      <c r="C166" s="58"/>
      <c r="D166" s="66">
        <f>YC!E159</f>
        <v>0.94219185859999999</v>
      </c>
      <c r="E166" s="34">
        <f>EXP(Intermediates!H166+Intermediates!F166/alpha-Intermediates!J166/alpha/alpha)/D166</f>
        <v>1.0672321019352025</v>
      </c>
      <c r="F166" s="46">
        <f>EXP(Intermediates!I166+Intermediates!G166/alpha-Intermediates!J166/alpha/alpha)/D166</f>
        <v>1.1111271839971408</v>
      </c>
      <c r="G166" s="40">
        <f>VLOOKUP((A166+1)&amp;"_"&amp;B166,scenarios!A:Q,5,0)</f>
        <v>1.0671999999999999</v>
      </c>
      <c r="H166" s="55">
        <f>VLOOKUP((A166+TT_Scen/2+1)&amp;"_"&amp;B166,scenarios!A:Q,5,0)</f>
        <v>1.1111</v>
      </c>
      <c r="I166" s="37">
        <f t="shared" si="5"/>
        <v>5.9285932343389192E-5</v>
      </c>
    </row>
    <row r="167" spans="1:9" x14ac:dyDescent="0.25">
      <c r="A167" s="21">
        <f t="shared" si="4"/>
        <v>4</v>
      </c>
      <c r="B167" s="22">
        <v>158</v>
      </c>
      <c r="C167" s="58"/>
      <c r="D167" s="66">
        <f>YC!E160</f>
        <v>0.94135540809999996</v>
      </c>
      <c r="E167" s="34">
        <f>EXP(Intermediates!H167+Intermediates!F167/alpha-Intermediates!J167/alpha/alpha)/D167</f>
        <v>1.0701893481113525</v>
      </c>
      <c r="F167" s="46">
        <f>EXP(Intermediates!I167+Intermediates!G167/alpha-Intermediates!J167/alpha/alpha)/D167</f>
        <v>1.1109917505236855</v>
      </c>
      <c r="G167" s="40">
        <f>VLOOKUP((A167+1)&amp;"_"&amp;B167,scenarios!A:Q,5,0)</f>
        <v>1.0702</v>
      </c>
      <c r="H167" s="55">
        <f>VLOOKUP((A167+TT_Scen/2+1)&amp;"_"&amp;B167,scenarios!A:Q,5,0)</f>
        <v>1.111</v>
      </c>
      <c r="I167" s="37">
        <f t="shared" si="5"/>
        <v>1.8901364962076173E-5</v>
      </c>
    </row>
    <row r="168" spans="1:9" x14ac:dyDescent="0.25">
      <c r="A168" s="21">
        <f t="shared" si="4"/>
        <v>4</v>
      </c>
      <c r="B168" s="22">
        <v>159</v>
      </c>
      <c r="C168" s="58"/>
      <c r="D168" s="66">
        <f>YC!E161</f>
        <v>0.94050632609999996</v>
      </c>
      <c r="E168" s="34">
        <f>EXP(Intermediates!H168+Intermediates!F168/alpha-Intermediates!J168/alpha/alpha)/D168</f>
        <v>1.0728292210721111</v>
      </c>
      <c r="F168" s="46">
        <f>EXP(Intermediates!I168+Intermediates!G168/alpha-Intermediates!J168/alpha/alpha)/D168</f>
        <v>1.1112343734057635</v>
      </c>
      <c r="G168" s="40">
        <f>VLOOKUP((A168+1)&amp;"_"&amp;B168,scenarios!A:Q,5,0)</f>
        <v>1.0728</v>
      </c>
      <c r="H168" s="55">
        <f>VLOOKUP((A168+TT_Scen/2+1)&amp;"_"&amp;B168,scenarios!A:Q,5,0)</f>
        <v>1.1112</v>
      </c>
      <c r="I168" s="37">
        <f t="shared" si="5"/>
        <v>6.3594477874628907E-5</v>
      </c>
    </row>
    <row r="169" spans="1:9" x14ac:dyDescent="0.25">
      <c r="A169" s="21">
        <f t="shared" si="4"/>
        <v>4</v>
      </c>
      <c r="B169" s="22">
        <v>160</v>
      </c>
      <c r="C169" s="58"/>
      <c r="D169" s="66">
        <f>YC!E162</f>
        <v>0.93964464830000005</v>
      </c>
      <c r="E169" s="34">
        <f>EXP(Intermediates!H169+Intermediates!F169/alpha-Intermediates!J169/alpha/alpha)/D169</f>
        <v>1.0754681329663811</v>
      </c>
      <c r="F169" s="46">
        <f>EXP(Intermediates!I169+Intermediates!G169/alpha-Intermediates!J169/alpha/alpha)/D169</f>
        <v>1.1115257286374505</v>
      </c>
      <c r="G169" s="40">
        <f>VLOOKUP((A169+1)&amp;"_"&amp;B169,scenarios!A:Q,5,0)</f>
        <v>1.0754999999999999</v>
      </c>
      <c r="H169" s="55">
        <f>VLOOKUP((A169+TT_Scen/2+1)&amp;"_"&amp;B169,scenarios!A:Q,5,0)</f>
        <v>1.1114999999999999</v>
      </c>
      <c r="I169" s="37">
        <f t="shared" si="5"/>
        <v>5.759567106933261E-5</v>
      </c>
    </row>
    <row r="170" spans="1:9" x14ac:dyDescent="0.25">
      <c r="A170" s="21">
        <f t="shared" si="4"/>
        <v>4</v>
      </c>
      <c r="B170" s="22">
        <v>161</v>
      </c>
      <c r="C170" s="58"/>
      <c r="D170" s="66">
        <f>YC!E163</f>
        <v>0.93877041439999998</v>
      </c>
      <c r="E170" s="34">
        <f>EXP(Intermediates!H170+Intermediates!F170/alpha-Intermediates!J170/alpha/alpha)/D170</f>
        <v>1.0780563589734986</v>
      </c>
      <c r="F170" s="46">
        <f>EXP(Intermediates!I170+Intermediates!G170/alpha-Intermediates!J170/alpha/alpha)/D170</f>
        <v>1.1119171030498021</v>
      </c>
      <c r="G170" s="40">
        <f>VLOOKUP((A170+1)&amp;"_"&amp;B170,scenarios!A:Q,5,0)</f>
        <v>1.0781000000000001</v>
      </c>
      <c r="H170" s="55">
        <f>VLOOKUP((A170+TT_Scen/2+1)&amp;"_"&amp;B170,scenarios!A:Q,5,0)</f>
        <v>1.1119000000000001</v>
      </c>
      <c r="I170" s="37">
        <f t="shared" si="5"/>
        <v>6.07440763034095E-5</v>
      </c>
    </row>
    <row r="171" spans="1:9" x14ac:dyDescent="0.25">
      <c r="A171" s="21">
        <f t="shared" si="4"/>
        <v>4</v>
      </c>
      <c r="B171" s="22">
        <v>162</v>
      </c>
      <c r="C171" s="58"/>
      <c r="D171" s="66">
        <f>YC!E164</f>
        <v>0.93788366820000002</v>
      </c>
      <c r="E171" s="34">
        <f>EXP(Intermediates!H171+Intermediates!F171/alpha-Intermediates!J171/alpha/alpha)/D171</f>
        <v>1.0808676422632657</v>
      </c>
      <c r="F171" s="46">
        <f>EXP(Intermediates!I171+Intermediates!G171/alpha-Intermediates!J171/alpha/alpha)/D171</f>
        <v>1.1121264581708126</v>
      </c>
      <c r="G171" s="40">
        <f>VLOOKUP((A171+1)&amp;"_"&amp;B171,scenarios!A:Q,5,0)</f>
        <v>1.0809</v>
      </c>
      <c r="H171" s="55">
        <f>VLOOKUP((A171+TT_Scen/2+1)&amp;"_"&amp;B171,scenarios!A:Q,5,0)</f>
        <v>1.1121000000000001</v>
      </c>
      <c r="I171" s="37">
        <f t="shared" si="5"/>
        <v>5.8815907546749813E-5</v>
      </c>
    </row>
    <row r="172" spans="1:9" x14ac:dyDescent="0.25">
      <c r="A172" s="21">
        <f t="shared" si="4"/>
        <v>4</v>
      </c>
      <c r="B172" s="22">
        <v>163</v>
      </c>
      <c r="C172" s="58"/>
      <c r="D172" s="66">
        <f>YC!E165</f>
        <v>0.93698445699999999</v>
      </c>
      <c r="E172" s="34">
        <f>EXP(Intermediates!H172+Intermediates!F172/alpha-Intermediates!J172/alpha/alpha)/D172</f>
        <v>1.0836488896767578</v>
      </c>
      <c r="F172" s="46">
        <f>EXP(Intermediates!I172+Intermediates!G172/alpha-Intermediates!J172/alpha/alpha)/D172</f>
        <v>1.1124151862361025</v>
      </c>
      <c r="G172" s="40">
        <f>VLOOKUP((A172+1)&amp;"_"&amp;B172,scenarios!A:Q,5,0)</f>
        <v>1.0835999999999999</v>
      </c>
      <c r="H172" s="55">
        <f>VLOOKUP((A172+TT_Scen/2+1)&amp;"_"&amp;B172,scenarios!A:Q,5,0)</f>
        <v>1.1124000000000001</v>
      </c>
      <c r="I172" s="37">
        <f t="shared" si="5"/>
        <v>6.4075912860284134E-5</v>
      </c>
    </row>
    <row r="173" spans="1:9" x14ac:dyDescent="0.25">
      <c r="A173" s="21">
        <f t="shared" si="4"/>
        <v>4</v>
      </c>
      <c r="B173" s="22">
        <v>164</v>
      </c>
      <c r="C173" s="58"/>
      <c r="D173" s="66">
        <f>YC!E166</f>
        <v>0.93607283210000003</v>
      </c>
      <c r="E173" s="34">
        <f>EXP(Intermediates!H173+Intermediates!F173/alpha-Intermediates!J173/alpha/alpha)/D173</f>
        <v>1.0865084507490768</v>
      </c>
      <c r="F173" s="46">
        <f>EXP(Intermediates!I173+Intermediates!G173/alpha-Intermediates!J173/alpha/alpha)/D173</f>
        <v>1.112672082833372</v>
      </c>
      <c r="G173" s="40">
        <f>VLOOKUP((A173+1)&amp;"_"&amp;B173,scenarios!A:Q,5,0)</f>
        <v>1.0865</v>
      </c>
      <c r="H173" s="55">
        <f>VLOOKUP((A173+TT_Scen/2+1)&amp;"_"&amp;B173,scenarios!A:Q,5,0)</f>
        <v>1.1127</v>
      </c>
      <c r="I173" s="37">
        <f t="shared" si="5"/>
        <v>3.636791570471587E-5</v>
      </c>
    </row>
    <row r="174" spans="1:9" x14ac:dyDescent="0.25">
      <c r="A174" s="21">
        <f t="shared" si="4"/>
        <v>4</v>
      </c>
      <c r="B174" s="22">
        <v>165</v>
      </c>
      <c r="C174" s="58"/>
      <c r="D174" s="66">
        <f>YC!E167</f>
        <v>0.9351488483</v>
      </c>
      <c r="E174" s="34">
        <f>EXP(Intermediates!H174+Intermediates!F174/alpha-Intermediates!J174/alpha/alpha)/D174</f>
        <v>1.0894811011530778</v>
      </c>
      <c r="F174" s="46">
        <f>EXP(Intermediates!I174+Intermediates!G174/alpha-Intermediates!J174/alpha/alpha)/D174</f>
        <v>1.1128621687663867</v>
      </c>
      <c r="G174" s="40">
        <f>VLOOKUP((A174+1)&amp;"_"&amp;B174,scenarios!A:Q,5,0)</f>
        <v>1.0894999999999999</v>
      </c>
      <c r="H174" s="55">
        <f>VLOOKUP((A174+TT_Scen/2+1)&amp;"_"&amp;B174,scenarios!A:Q,5,0)</f>
        <v>1.1129</v>
      </c>
      <c r="I174" s="37">
        <f t="shared" si="5"/>
        <v>5.6730080535416505E-5</v>
      </c>
    </row>
    <row r="175" spans="1:9" x14ac:dyDescent="0.25">
      <c r="A175" s="21">
        <f t="shared" si="4"/>
        <v>4</v>
      </c>
      <c r="B175" s="22">
        <v>166</v>
      </c>
      <c r="C175" s="58"/>
      <c r="D175" s="66">
        <f>YC!E168</f>
        <v>0.93421256450000001</v>
      </c>
      <c r="E175" s="34">
        <f>EXP(Intermediates!H175+Intermediates!F175/alpha-Intermediates!J175/alpha/alpha)/D175</f>
        <v>1.0925334434889706</v>
      </c>
      <c r="F175" s="46">
        <f>EXP(Intermediates!I175+Intermediates!G175/alpha-Intermediates!J175/alpha/alpha)/D175</f>
        <v>1.1130202978226142</v>
      </c>
      <c r="G175" s="40">
        <f>VLOOKUP((A175+1)&amp;"_"&amp;B175,scenarios!A:Q,5,0)</f>
        <v>1.0925</v>
      </c>
      <c r="H175" s="55">
        <f>VLOOKUP((A175+TT_Scen/2+1)&amp;"_"&amp;B175,scenarios!A:Q,5,0)</f>
        <v>1.113</v>
      </c>
      <c r="I175" s="37">
        <f t="shared" si="5"/>
        <v>5.3741311584865059E-5</v>
      </c>
    </row>
    <row r="176" spans="1:9" x14ac:dyDescent="0.25">
      <c r="A176" s="21">
        <f t="shared" si="4"/>
        <v>4</v>
      </c>
      <c r="B176" s="22">
        <v>167</v>
      </c>
      <c r="C176" s="58"/>
      <c r="D176" s="66">
        <f>YC!E169</f>
        <v>0.93326404330000001</v>
      </c>
      <c r="E176" s="34">
        <f>EXP(Intermediates!H176+Intermediates!F176/alpha-Intermediates!J176/alpha/alpha)/D176</f>
        <v>1.0959686091943086</v>
      </c>
      <c r="F176" s="46">
        <f>EXP(Intermediates!I176+Intermediates!G176/alpha-Intermediates!J176/alpha/alpha)/D176</f>
        <v>1.1128391617065083</v>
      </c>
      <c r="G176" s="40">
        <f>VLOOKUP((A176+1)&amp;"_"&amp;B176,scenarios!A:Q,5,0)</f>
        <v>1.0960000000000001</v>
      </c>
      <c r="H176" s="55">
        <f>VLOOKUP((A176+TT_Scen/2+1)&amp;"_"&amp;B176,scenarios!A:Q,5,0)</f>
        <v>1.1128</v>
      </c>
      <c r="I176" s="37">
        <f t="shared" si="5"/>
        <v>7.055251219978409E-5</v>
      </c>
    </row>
    <row r="177" spans="1:9" x14ac:dyDescent="0.25">
      <c r="A177" s="21">
        <f t="shared" si="4"/>
        <v>4</v>
      </c>
      <c r="B177" s="22">
        <v>168</v>
      </c>
      <c r="C177" s="58"/>
      <c r="D177" s="66">
        <f>YC!E170</f>
        <v>0.93230335099999995</v>
      </c>
      <c r="E177" s="34">
        <f>EXP(Intermediates!H177+Intermediates!F177/alpha-Intermediates!J177/alpha/alpha)/D177</f>
        <v>1.0997281606642513</v>
      </c>
      <c r="F177" s="46">
        <f>EXP(Intermediates!I177+Intermediates!G177/alpha-Intermediates!J177/alpha/alpha)/D177</f>
        <v>1.1123815740305238</v>
      </c>
      <c r="G177" s="40">
        <f>VLOOKUP((A177+1)&amp;"_"&amp;B177,scenarios!A:Q,5,0)</f>
        <v>1.0996999999999999</v>
      </c>
      <c r="H177" s="55">
        <f>VLOOKUP((A177+TT_Scen/2+1)&amp;"_"&amp;B177,scenarios!A:Q,5,0)</f>
        <v>1.1124000000000001</v>
      </c>
      <c r="I177" s="37">
        <f t="shared" si="5"/>
        <v>4.6586633727585536E-5</v>
      </c>
    </row>
    <row r="178" spans="1:9" x14ac:dyDescent="0.25">
      <c r="A178" s="21">
        <f t="shared" si="4"/>
        <v>4</v>
      </c>
      <c r="B178" s="22">
        <v>169</v>
      </c>
      <c r="C178" s="58"/>
      <c r="D178" s="66">
        <f>YC!E171</f>
        <v>0.93133105549999995</v>
      </c>
      <c r="E178" s="34">
        <f>EXP(Intermediates!H178+Intermediates!F178/alpha-Intermediates!J178/alpha/alpha)/D178</f>
        <v>1.1035349645326265</v>
      </c>
      <c r="F178" s="46">
        <f>EXP(Intermediates!I178+Intermediates!G178/alpha-Intermediates!J178/alpha/alpha)/D178</f>
        <v>1.111929080782037</v>
      </c>
      <c r="G178" s="40">
        <f>VLOOKUP((A178+1)&amp;"_"&amp;B178,scenarios!A:Q,5,0)</f>
        <v>1.1034999999999999</v>
      </c>
      <c r="H178" s="55">
        <f>VLOOKUP((A178+TT_Scen/2+1)&amp;"_"&amp;B178,scenarios!A:Q,5,0)</f>
        <v>1.1119000000000001</v>
      </c>
      <c r="I178" s="37">
        <f t="shared" si="5"/>
        <v>6.4045314663419006E-5</v>
      </c>
    </row>
    <row r="179" spans="1:9" x14ac:dyDescent="0.25">
      <c r="A179" s="21">
        <f t="shared" si="4"/>
        <v>4</v>
      </c>
      <c r="B179" s="22">
        <v>170</v>
      </c>
      <c r="C179" s="58"/>
      <c r="D179" s="66">
        <f>YC!E172</f>
        <v>0.93034973830000001</v>
      </c>
      <c r="E179" s="34">
        <f>EXP(Intermediates!H179+Intermediates!F179/alpha-Intermediates!J179/alpha/alpha)/D179</f>
        <v>1.1078375586885285</v>
      </c>
      <c r="F179" s="46">
        <f>EXP(Intermediates!I179+Intermediates!G179/alpha-Intermediates!J179/alpha/alpha)/D179</f>
        <v>1.1110260012002602</v>
      </c>
      <c r="G179" s="40">
        <f>VLOOKUP((A179+1)&amp;"_"&amp;B179,scenarios!A:Q,5,0)</f>
        <v>1.1077999999999999</v>
      </c>
      <c r="H179" s="55">
        <f>VLOOKUP((A179+TT_Scen/2+1)&amp;"_"&amp;B179,scenarios!A:Q,5,0)</f>
        <v>1.111</v>
      </c>
      <c r="I179" s="37">
        <f t="shared" si="5"/>
        <v>6.3559888788811136E-5</v>
      </c>
    </row>
    <row r="180" spans="1:9" x14ac:dyDescent="0.25">
      <c r="A180" s="21">
        <f t="shared" si="4"/>
        <v>4</v>
      </c>
      <c r="B180" s="22">
        <v>171</v>
      </c>
      <c r="C180" s="58"/>
      <c r="D180" s="66">
        <f>YC!E173</f>
        <v>0.92936253479999997</v>
      </c>
      <c r="E180" s="34">
        <f>EXP(Intermediates!H180+Intermediates!F180/alpha-Intermediates!J180/alpha/alpha)/D180</f>
        <v>1.1126753604127066</v>
      </c>
      <c r="F180" s="46">
        <f>EXP(Intermediates!I180+Intermediates!G180/alpha-Intermediates!J180/alpha/alpha)/D180</f>
        <v>1.1096323938850119</v>
      </c>
      <c r="G180" s="40">
        <f>VLOOKUP((A180+1)&amp;"_"&amp;B180,scenarios!A:Q,5,0)</f>
        <v>1.1127</v>
      </c>
      <c r="H180" s="55">
        <f>VLOOKUP((A180+TT_Scen/2+1)&amp;"_"&amp;B180,scenarios!A:Q,5,0)</f>
        <v>1.1095999999999999</v>
      </c>
      <c r="I180" s="37">
        <f t="shared" si="5"/>
        <v>5.7033472305345612E-5</v>
      </c>
    </row>
    <row r="181" spans="1:9" x14ac:dyDescent="0.25">
      <c r="A181" s="21">
        <f t="shared" si="4"/>
        <v>4</v>
      </c>
      <c r="B181" s="22">
        <v>172</v>
      </c>
      <c r="C181" s="58"/>
      <c r="D181" s="66">
        <f>YC!E174</f>
        <v>0.9283726404</v>
      </c>
      <c r="E181" s="34">
        <f>EXP(Intermediates!H181+Intermediates!F181/alpha-Intermediates!J181/alpha/alpha)/D181</f>
        <v>1.1173952224876511</v>
      </c>
      <c r="F181" s="46">
        <f>EXP(Intermediates!I181+Intermediates!G181/alpha-Intermediates!J181/alpha/alpha)/D181</f>
        <v>1.1083968438565333</v>
      </c>
      <c r="G181" s="40">
        <f>VLOOKUP((A181+1)&amp;"_"&amp;B181,scenarios!A:Q,5,0)</f>
        <v>1.1173999999999999</v>
      </c>
      <c r="H181" s="55">
        <f>VLOOKUP((A181+TT_Scen/2+1)&amp;"_"&amp;B181,scenarios!A:Q,5,0)</f>
        <v>1.1084000000000001</v>
      </c>
      <c r="I181" s="37">
        <f t="shared" si="5"/>
        <v>7.9336558156395398E-6</v>
      </c>
    </row>
    <row r="182" spans="1:9" x14ac:dyDescent="0.25">
      <c r="A182" s="21">
        <f t="shared" si="4"/>
        <v>4</v>
      </c>
      <c r="B182" s="22">
        <v>173</v>
      </c>
      <c r="C182" s="58"/>
      <c r="D182" s="66">
        <f>YC!E175</f>
        <v>0.9273833105</v>
      </c>
      <c r="E182" s="34">
        <f>EXP(Intermediates!H182+Intermediates!F182/alpha-Intermediates!J182/alpha/alpha)/D182</f>
        <v>1.1222343319386223</v>
      </c>
      <c r="F182" s="46">
        <f>EXP(Intermediates!I182+Intermediates!G182/alpha-Intermediates!J182/alpha/alpha)/D182</f>
        <v>1.1070753998484448</v>
      </c>
      <c r="G182" s="40">
        <f>VLOOKUP((A182+1)&amp;"_"&amp;B182,scenarios!A:Q,5,0)</f>
        <v>1.1222000000000001</v>
      </c>
      <c r="H182" s="55">
        <f>VLOOKUP((A182+TT_Scen/2+1)&amp;"_"&amp;B182,scenarios!A:Q,5,0)</f>
        <v>1.1071</v>
      </c>
      <c r="I182" s="37">
        <f t="shared" si="5"/>
        <v>5.8932090177377106E-5</v>
      </c>
    </row>
    <row r="183" spans="1:9" x14ac:dyDescent="0.25">
      <c r="A183" s="21">
        <f t="shared" si="4"/>
        <v>4</v>
      </c>
      <c r="B183" s="22">
        <v>174</v>
      </c>
      <c r="C183" s="58"/>
      <c r="D183" s="66">
        <f>YC!E176</f>
        <v>0.92639785949999998</v>
      </c>
      <c r="E183" s="34">
        <f>EXP(Intermediates!H183+Intermediates!F183/alpha-Intermediates!J183/alpha/alpha)/D183</f>
        <v>1.1272891536541665</v>
      </c>
      <c r="F183" s="46">
        <f>EXP(Intermediates!I183+Intermediates!G183/alpha-Intermediates!J183/alpha/alpha)/D183</f>
        <v>1.1055672046543406</v>
      </c>
      <c r="G183" s="40">
        <f>VLOOKUP((A183+1)&amp;"_"&amp;B183,scenarios!A:Q,5,0)</f>
        <v>1.1273</v>
      </c>
      <c r="H183" s="55">
        <f>VLOOKUP((A183+TT_Scen/2+1)&amp;"_"&amp;B183,scenarios!A:Q,5,0)</f>
        <v>1.1055999999999999</v>
      </c>
      <c r="I183" s="37">
        <f t="shared" si="5"/>
        <v>4.3641691492846135E-5</v>
      </c>
    </row>
    <row r="184" spans="1:9" x14ac:dyDescent="0.25">
      <c r="A184" s="21">
        <f t="shared" si="4"/>
        <v>4</v>
      </c>
      <c r="B184" s="22">
        <v>175</v>
      </c>
      <c r="C184" s="58"/>
      <c r="D184" s="66">
        <f>YC!E177</f>
        <v>0.92541967059999997</v>
      </c>
      <c r="E184" s="34">
        <f>EXP(Intermediates!H184+Intermediates!F184/alpha-Intermediates!J184/alpha/alpha)/D184</f>
        <v>1.1323479517620365</v>
      </c>
      <c r="F184" s="46">
        <f>EXP(Intermediates!I184+Intermediates!G184/alpha-Intermediates!J184/alpha/alpha)/D184</f>
        <v>1.1040740032931777</v>
      </c>
      <c r="G184" s="40">
        <f>VLOOKUP((A184+1)&amp;"_"&amp;B184,scenarios!A:Q,5,0)</f>
        <v>1.1323000000000001</v>
      </c>
      <c r="H184" s="55">
        <f>VLOOKUP((A184+TT_Scen/2+1)&amp;"_"&amp;B184,scenarios!A:Q,5,0)</f>
        <v>1.1041000000000001</v>
      </c>
      <c r="I184" s="37">
        <f t="shared" si="5"/>
        <v>7.3948468858775485E-5</v>
      </c>
    </row>
    <row r="185" spans="1:9" x14ac:dyDescent="0.25">
      <c r="A185" s="21">
        <f t="shared" si="4"/>
        <v>4</v>
      </c>
      <c r="B185" s="22">
        <v>176</v>
      </c>
      <c r="C185" s="58"/>
      <c r="D185" s="66">
        <f>YC!E178</f>
        <v>0.92445222449999997</v>
      </c>
      <c r="E185" s="34">
        <f>EXP(Intermediates!H185+Intermediates!F185/alpha-Intermediates!J185/alpha/alpha)/D185</f>
        <v>1.1373426982184569</v>
      </c>
      <c r="F185" s="46">
        <f>EXP(Intermediates!I185+Intermediates!G185/alpha-Intermediates!J185/alpha/alpha)/D185</f>
        <v>1.1026531998584685</v>
      </c>
      <c r="G185" s="40">
        <f>VLOOKUP((A185+1)&amp;"_"&amp;B185,scenarios!A:Q,5,0)</f>
        <v>1.1373</v>
      </c>
      <c r="H185" s="55">
        <f>VLOOKUP((A185+TT_Scen/2+1)&amp;"_"&amp;B185,scenarios!A:Q,5,0)</f>
        <v>1.1027</v>
      </c>
      <c r="I185" s="37">
        <f t="shared" si="5"/>
        <v>8.9498359988393617E-5</v>
      </c>
    </row>
    <row r="186" spans="1:9" x14ac:dyDescent="0.25">
      <c r="A186" s="21">
        <f t="shared" si="4"/>
        <v>4</v>
      </c>
      <c r="B186" s="22">
        <v>177</v>
      </c>
      <c r="C186" s="58"/>
      <c r="D186" s="66">
        <f>YC!E179</f>
        <v>0.9234990716</v>
      </c>
      <c r="E186" s="34">
        <f>EXP(Intermediates!H186+Intermediates!F186/alpha-Intermediates!J186/alpha/alpha)/D186</f>
        <v>1.1426482087410128</v>
      </c>
      <c r="F186" s="46">
        <f>EXP(Intermediates!I186+Intermediates!G186/alpha-Intermediates!J186/alpha/alpha)/D186</f>
        <v>1.1009337253855485</v>
      </c>
      <c r="G186" s="40">
        <f>VLOOKUP((A186+1)&amp;"_"&amp;B186,scenarios!A:Q,5,0)</f>
        <v>1.1426000000000001</v>
      </c>
      <c r="H186" s="55">
        <f>VLOOKUP((A186+TT_Scen/2+1)&amp;"_"&amp;B186,scenarios!A:Q,5,0)</f>
        <v>1.1009</v>
      </c>
      <c r="I186" s="37">
        <f t="shared" si="5"/>
        <v>8.1934126561211684E-5</v>
      </c>
    </row>
    <row r="187" spans="1:9" x14ac:dyDescent="0.25">
      <c r="A187" s="21">
        <f t="shared" si="4"/>
        <v>4</v>
      </c>
      <c r="B187" s="22">
        <v>178</v>
      </c>
      <c r="C187" s="58"/>
      <c r="D187" s="66">
        <f>YC!E180</f>
        <v>0.92256382179999996</v>
      </c>
      <c r="E187" s="34">
        <f>EXP(Intermediates!H187+Intermediates!F187/alpha-Intermediates!J187/alpha/alpha)/D187</f>
        <v>1.1481367245331113</v>
      </c>
      <c r="F187" s="46">
        <f>EXP(Intermediates!I187+Intermediates!G187/alpha-Intermediates!J187/alpha/alpha)/D187</f>
        <v>1.0990345321717743</v>
      </c>
      <c r="G187" s="40">
        <f>VLOOKUP((A187+1)&amp;"_"&amp;B187,scenarios!A:Q,5,0)</f>
        <v>1.1480999999999999</v>
      </c>
      <c r="H187" s="55">
        <f>VLOOKUP((A187+TT_Scen/2+1)&amp;"_"&amp;B187,scenarios!A:Q,5,0)</f>
        <v>1.099</v>
      </c>
      <c r="I187" s="37">
        <f t="shared" si="5"/>
        <v>7.1256704885724886E-5</v>
      </c>
    </row>
    <row r="188" spans="1:9" x14ac:dyDescent="0.25">
      <c r="A188" s="21">
        <f t="shared" si="4"/>
        <v>4</v>
      </c>
      <c r="B188" s="22">
        <v>179</v>
      </c>
      <c r="C188" s="58"/>
      <c r="D188" s="66">
        <f>YC!E181</f>
        <v>0.92165014580000004</v>
      </c>
      <c r="E188" s="34">
        <f>EXP(Intermediates!H188+Intermediates!F188/alpha-Intermediates!J188/alpha/alpha)/D188</f>
        <v>1.1539076598256288</v>
      </c>
      <c r="F188" s="46">
        <f>EXP(Intermediates!I188+Intermediates!G188/alpha-Intermediates!J188/alpha/alpha)/D188</f>
        <v>1.0968554757027309</v>
      </c>
      <c r="G188" s="40">
        <f>VLOOKUP((A188+1)&amp;"_"&amp;B188,scenarios!A:Q,5,0)</f>
        <v>1.1538999999999999</v>
      </c>
      <c r="H188" s="55">
        <f>VLOOKUP((A188+TT_Scen/2+1)&amp;"_"&amp;B188,scenarios!A:Q,5,0)</f>
        <v>1.0969</v>
      </c>
      <c r="I188" s="37">
        <f t="shared" si="5"/>
        <v>5.2184122897980245E-5</v>
      </c>
    </row>
    <row r="189" spans="1:9" x14ac:dyDescent="0.25">
      <c r="A189" s="21">
        <f t="shared" si="4"/>
        <v>4</v>
      </c>
      <c r="B189" s="22">
        <v>180</v>
      </c>
      <c r="C189" s="58"/>
      <c r="D189" s="66">
        <f>YC!E182</f>
        <v>0.92076177439999995</v>
      </c>
      <c r="E189" s="34">
        <f>EXP(Intermediates!H189+Intermediates!F189/alpha-Intermediates!J189/alpha/alpha)/D189</f>
        <v>1.1597315103028158</v>
      </c>
      <c r="F189" s="46">
        <f>EXP(Intermediates!I189+Intermediates!G189/alpha-Intermediates!J189/alpha/alpha)/D189</f>
        <v>1.0946095615069988</v>
      </c>
      <c r="G189" s="40">
        <f>VLOOKUP((A189+1)&amp;"_"&amp;B189,scenarios!A:Q,5,0)</f>
        <v>1.1597</v>
      </c>
      <c r="H189" s="55">
        <f>VLOOKUP((A189+TT_Scen/2+1)&amp;"_"&amp;B189,scenarios!A:Q,5,0)</f>
        <v>1.0946</v>
      </c>
      <c r="I189" s="37">
        <f t="shared" si="5"/>
        <v>4.1071809814718918E-5</v>
      </c>
    </row>
    <row r="190" spans="1:9" x14ac:dyDescent="0.25">
      <c r="A190" s="21">
        <f t="shared" si="4"/>
        <v>4</v>
      </c>
      <c r="B190" s="22">
        <v>181</v>
      </c>
      <c r="C190" s="58"/>
      <c r="D190" s="66">
        <f>YC!E183</f>
        <v>0.91990135240000004</v>
      </c>
      <c r="E190" s="34">
        <f>EXP(Intermediates!H190+Intermediates!F190/alpha-Intermediates!J190/alpha/alpha)/D190</f>
        <v>1.1655551231562726</v>
      </c>
      <c r="F190" s="46">
        <f>EXP(Intermediates!I190+Intermediates!G190/alpha-Intermediates!J190/alpha/alpha)/D190</f>
        <v>1.0923410621940959</v>
      </c>
      <c r="G190" s="40">
        <f>VLOOKUP((A190+1)&amp;"_"&amp;B190,scenarios!A:Q,5,0)</f>
        <v>1.1656</v>
      </c>
      <c r="H190" s="55">
        <f>VLOOKUP((A190+TT_Scen/2+1)&amp;"_"&amp;B190,scenarios!A:Q,5,0)</f>
        <v>1.0923</v>
      </c>
      <c r="I190" s="37">
        <f t="shared" si="5"/>
        <v>8.5939037823168363E-5</v>
      </c>
    </row>
    <row r="191" spans="1:9" x14ac:dyDescent="0.25">
      <c r="A191" s="21">
        <f t="shared" si="4"/>
        <v>4</v>
      </c>
      <c r="B191" s="22">
        <v>182</v>
      </c>
      <c r="C191" s="58"/>
      <c r="D191" s="66">
        <f>YC!E184</f>
        <v>0.91906695319999998</v>
      </c>
      <c r="E191" s="34">
        <f>EXP(Intermediates!H191+Intermediates!F191/alpha-Intermediates!J191/alpha/alpha)/D191</f>
        <v>1.1710992497983148</v>
      </c>
      <c r="F191" s="46">
        <f>EXP(Intermediates!I191+Intermediates!G191/alpha-Intermediates!J191/alpha/alpha)/D191</f>
        <v>1.0903141779829317</v>
      </c>
      <c r="G191" s="40">
        <f>VLOOKUP((A191+1)&amp;"_"&amp;B191,scenarios!A:Q,5,0)</f>
        <v>1.1711</v>
      </c>
      <c r="H191" s="55">
        <f>VLOOKUP((A191+TT_Scen/2+1)&amp;"_"&amp;B191,scenarios!A:Q,5,0)</f>
        <v>1.0903</v>
      </c>
      <c r="I191" s="37">
        <f t="shared" si="5"/>
        <v>1.4928184616902485E-5</v>
      </c>
    </row>
    <row r="192" spans="1:9" x14ac:dyDescent="0.25">
      <c r="A192" s="21">
        <f t="shared" si="4"/>
        <v>4</v>
      </c>
      <c r="B192" s="22">
        <v>183</v>
      </c>
      <c r="C192" s="58"/>
      <c r="D192" s="66">
        <f>YC!E185</f>
        <v>0.91825544930000003</v>
      </c>
      <c r="E192" s="34">
        <f>EXP(Intermediates!H192+Intermediates!F192/alpha-Intermediates!J192/alpha/alpha)/D192</f>
        <v>1.1766676179792808</v>
      </c>
      <c r="F192" s="46">
        <f>EXP(Intermediates!I192+Intermediates!G192/alpha-Intermediates!J192/alpha/alpha)/D192</f>
        <v>1.0882499188811101</v>
      </c>
      <c r="G192" s="40">
        <f>VLOOKUP((A192+1)&amp;"_"&amp;B192,scenarios!A:Q,5,0)</f>
        <v>1.1767000000000001</v>
      </c>
      <c r="H192" s="55">
        <f>VLOOKUP((A192+TT_Scen/2+1)&amp;"_"&amp;B192,scenarios!A:Q,5,0)</f>
        <v>1.0882000000000001</v>
      </c>
      <c r="I192" s="37">
        <f t="shared" si="5"/>
        <v>8.2300901829368556E-5</v>
      </c>
    </row>
    <row r="193" spans="1:9" x14ac:dyDescent="0.25">
      <c r="A193" s="21">
        <f t="shared" si="4"/>
        <v>4</v>
      </c>
      <c r="B193" s="22">
        <v>184</v>
      </c>
      <c r="C193" s="58"/>
      <c r="D193" s="66">
        <f>YC!E186</f>
        <v>0.91746364849999995</v>
      </c>
      <c r="E193" s="34">
        <f>EXP(Intermediates!H193+Intermediates!F193/alpha-Intermediates!J193/alpha/alpha)/D193</f>
        <v>1.1821150002730465</v>
      </c>
      <c r="F193" s="46">
        <f>EXP(Intermediates!I193+Intermediates!G193/alpha-Intermediates!J193/alpha/alpha)/D193</f>
        <v>1.0862894612075287</v>
      </c>
      <c r="G193" s="40">
        <f>VLOOKUP((A193+1)&amp;"_"&amp;B193,scenarios!A:Q,5,0)</f>
        <v>1.1820999999999999</v>
      </c>
      <c r="H193" s="55">
        <f>VLOOKUP((A193+TT_Scen/2+1)&amp;"_"&amp;B193,scenarios!A:Q,5,0)</f>
        <v>1.0863</v>
      </c>
      <c r="I193" s="37">
        <f t="shared" si="5"/>
        <v>2.5539065517943271E-5</v>
      </c>
    </row>
    <row r="194" spans="1:9" x14ac:dyDescent="0.25">
      <c r="A194" s="21">
        <f t="shared" si="4"/>
        <v>4</v>
      </c>
      <c r="B194" s="22">
        <v>185</v>
      </c>
      <c r="C194" s="58"/>
      <c r="D194" s="66">
        <f>YC!E187</f>
        <v>0.91668829399999996</v>
      </c>
      <c r="E194" s="34">
        <f>EXP(Intermediates!H194+Intermediates!F194/alpha-Intermediates!J194/alpha/alpha)/D194</f>
        <v>1.1873789400901504</v>
      </c>
      <c r="F194" s="46">
        <f>EXP(Intermediates!I194+Intermediates!G194/alpha-Intermediates!J194/alpha/alpha)/D194</f>
        <v>1.0844951377546992</v>
      </c>
      <c r="G194" s="40">
        <f>VLOOKUP((A194+1)&amp;"_"&amp;B194,scenarios!A:Q,5,0)</f>
        <v>1.1874</v>
      </c>
      <c r="H194" s="55">
        <f>VLOOKUP((A194+TT_Scen/2+1)&amp;"_"&amp;B194,scenarios!A:Q,5,0)</f>
        <v>1.0845</v>
      </c>
      <c r="I194" s="37">
        <f t="shared" si="5"/>
        <v>2.592215515040408E-5</v>
      </c>
    </row>
    <row r="195" spans="1:9" x14ac:dyDescent="0.25">
      <c r="A195" s="21">
        <f t="shared" si="4"/>
        <v>4</v>
      </c>
      <c r="B195" s="22">
        <v>186</v>
      </c>
      <c r="C195" s="58"/>
      <c r="D195" s="66">
        <f>YC!E188</f>
        <v>0.91592606379999997</v>
      </c>
      <c r="E195" s="34">
        <f>EXP(Intermediates!H195+Intermediates!F195/alpha-Intermediates!J195/alpha/alpha)/D195</f>
        <v>1.1924884923200141</v>
      </c>
      <c r="F195" s="46">
        <f>EXP(Intermediates!I195+Intermediates!G195/alpha-Intermediates!J195/alpha/alpha)/D195</f>
        <v>1.0828450916060877</v>
      </c>
      <c r="G195" s="40">
        <f>VLOOKUP((A195+1)&amp;"_"&amp;B195,scenarios!A:Q,5,0)</f>
        <v>1.1924999999999999</v>
      </c>
      <c r="H195" s="55">
        <f>VLOOKUP((A195+TT_Scen/2+1)&amp;"_"&amp;B195,scenarios!A:Q,5,0)</f>
        <v>1.0828</v>
      </c>
      <c r="I195" s="37">
        <f t="shared" si="5"/>
        <v>5.6599286073488742E-5</v>
      </c>
    </row>
    <row r="196" spans="1:9" x14ac:dyDescent="0.25">
      <c r="A196" s="21">
        <f t="shared" si="4"/>
        <v>4</v>
      </c>
      <c r="B196" s="22">
        <v>187</v>
      </c>
      <c r="C196" s="58"/>
      <c r="D196" s="66">
        <f>YC!E189</f>
        <v>0.91517356260000005</v>
      </c>
      <c r="E196" s="34">
        <f>EXP(Intermediates!H196+Intermediates!F196/alpha-Intermediates!J196/alpha/alpha)/D196</f>
        <v>1.1973754880426457</v>
      </c>
      <c r="F196" s="46">
        <f>EXP(Intermediates!I196+Intermediates!G196/alpha-Intermediates!J196/alpha/alpha)/D196</f>
        <v>1.081406211031708</v>
      </c>
      <c r="G196" s="40">
        <f>VLOOKUP((A196+1)&amp;"_"&amp;B196,scenarios!A:Q,5,0)</f>
        <v>1.1974</v>
      </c>
      <c r="H196" s="55">
        <f>VLOOKUP((A196+TT_Scen/2+1)&amp;"_"&amp;B196,scenarios!A:Q,5,0)</f>
        <v>1.0813999999999999</v>
      </c>
      <c r="I196" s="37">
        <f t="shared" si="5"/>
        <v>3.0722989062370587E-5</v>
      </c>
    </row>
    <row r="197" spans="1:9" x14ac:dyDescent="0.25">
      <c r="A197" s="21">
        <f t="shared" si="4"/>
        <v>4</v>
      </c>
      <c r="B197" s="22">
        <v>188</v>
      </c>
      <c r="C197" s="58"/>
      <c r="D197" s="66">
        <f>YC!E190</f>
        <v>0.91442729730000005</v>
      </c>
      <c r="E197" s="34">
        <f>EXP(Intermediates!H197+Intermediates!F197/alpha-Intermediates!J197/alpha/alpha)/D197</f>
        <v>1.201828769748708</v>
      </c>
      <c r="F197" s="46">
        <f>EXP(Intermediates!I197+Intermediates!G197/alpha-Intermediates!J197/alpha/alpha)/D197</f>
        <v>1.0803730317918612</v>
      </c>
      <c r="G197" s="40">
        <f>VLOOKUP((A197+1)&amp;"_"&amp;B197,scenarios!A:Q,5,0)</f>
        <v>1.2018</v>
      </c>
      <c r="H197" s="55">
        <f>VLOOKUP((A197+TT_Scen/2+1)&amp;"_"&amp;B197,scenarios!A:Q,5,0)</f>
        <v>1.0804</v>
      </c>
      <c r="I197" s="37">
        <f t="shared" si="5"/>
        <v>5.5737956846879655E-5</v>
      </c>
    </row>
    <row r="198" spans="1:9" x14ac:dyDescent="0.25">
      <c r="A198" s="21">
        <f t="shared" si="4"/>
        <v>4</v>
      </c>
      <c r="B198" s="22">
        <v>189</v>
      </c>
      <c r="C198" s="58"/>
      <c r="D198" s="66">
        <f>YC!E191</f>
        <v>0.91368370030000001</v>
      </c>
      <c r="E198" s="34">
        <f>EXP(Intermediates!H198+Intermediates!F198/alpha-Intermediates!J198/alpha/alpha)/D198</f>
        <v>1.2059814182005195</v>
      </c>
      <c r="F198" s="46">
        <f>EXP(Intermediates!I198+Intermediates!G198/alpha-Intermediates!J198/alpha/alpha)/D198</f>
        <v>1.0796291864230727</v>
      </c>
      <c r="G198" s="40">
        <f>VLOOKUP((A198+1)&amp;"_"&amp;B198,scenarios!A:Q,5,0)</f>
        <v>1.206</v>
      </c>
      <c r="H198" s="55">
        <f>VLOOKUP((A198+TT_Scen/2+1)&amp;"_"&amp;B198,scenarios!A:Q,5,0)</f>
        <v>1.0795999999999999</v>
      </c>
      <c r="I198" s="37">
        <f t="shared" si="5"/>
        <v>4.7768222553257189E-5</v>
      </c>
    </row>
    <row r="199" spans="1:9" x14ac:dyDescent="0.25">
      <c r="A199" s="21">
        <f t="shared" si="4"/>
        <v>4</v>
      </c>
      <c r="B199" s="22">
        <v>190</v>
      </c>
      <c r="C199" s="58"/>
      <c r="D199" s="66">
        <f>YC!E192</f>
        <v>0.91293913790000003</v>
      </c>
      <c r="E199" s="34">
        <f>EXP(Intermediates!H199+Intermediates!F199/alpha-Intermediates!J199/alpha/alpha)/D199</f>
        <v>1.2100676252097067</v>
      </c>
      <c r="F199" s="46">
        <f>EXP(Intermediates!I199+Intermediates!G199/alpha-Intermediates!J199/alpha/alpha)/D199</f>
        <v>1.0789709222656303</v>
      </c>
      <c r="G199" s="40">
        <f>VLOOKUP((A199+1)&amp;"_"&amp;B199,scenarios!A:Q,5,0)</f>
        <v>1.2101</v>
      </c>
      <c r="H199" s="55">
        <f>VLOOKUP((A199+TT_Scen/2+1)&amp;"_"&amp;B199,scenarios!A:Q,5,0)</f>
        <v>1.079</v>
      </c>
      <c r="I199" s="37">
        <f t="shared" si="5"/>
        <v>6.1452524662941599E-5</v>
      </c>
    </row>
    <row r="200" spans="1:9" x14ac:dyDescent="0.25">
      <c r="A200" s="21">
        <f t="shared" si="4"/>
        <v>4</v>
      </c>
      <c r="B200" s="22">
        <v>191</v>
      </c>
      <c r="C200" s="58"/>
      <c r="D200" s="66">
        <f>YC!E193</f>
        <v>0.91218991059999999</v>
      </c>
      <c r="E200" s="34">
        <f>EXP(Intermediates!H200+Intermediates!F200/alpha-Intermediates!J200/alpha/alpha)/D200</f>
        <v>1.213991412716438</v>
      </c>
      <c r="F200" s="46">
        <f>EXP(Intermediates!I200+Intermediates!G200/alpha-Intermediates!J200/alpha/alpha)/D200</f>
        <v>1.0784914159547065</v>
      </c>
      <c r="G200" s="40">
        <f>VLOOKUP((A200+1)&amp;"_"&amp;B200,scenarios!A:Q,5,0)</f>
        <v>1.214</v>
      </c>
      <c r="H200" s="55">
        <f>VLOOKUP((A200+TT_Scen/2+1)&amp;"_"&amp;B200,scenarios!A:Q,5,0)</f>
        <v>1.0785</v>
      </c>
      <c r="I200" s="37">
        <f t="shared" si="5"/>
        <v>1.7171328855480894E-5</v>
      </c>
    </row>
    <row r="201" spans="1:9" x14ac:dyDescent="0.25">
      <c r="A201" s="21">
        <f t="shared" ref="A201:A264" si="6">iteration</f>
        <v>4</v>
      </c>
      <c r="B201" s="22">
        <v>192</v>
      </c>
      <c r="C201" s="58"/>
      <c r="D201" s="66">
        <f>YC!E194</f>
        <v>0.91143225319999999</v>
      </c>
      <c r="E201" s="34">
        <f>EXP(Intermediates!H201+Intermediates!F201/alpha-Intermediates!J201/alpha/alpha)/D201</f>
        <v>1.2176723275396362</v>
      </c>
      <c r="F201" s="46">
        <f>EXP(Intermediates!I201+Intermediates!G201/alpha-Intermediates!J201/alpha/alpha)/D201</f>
        <v>1.0782691324387634</v>
      </c>
      <c r="G201" s="40">
        <f>VLOOKUP((A201+1)&amp;"_"&amp;B201,scenarios!A:Q,5,0)</f>
        <v>1.2177</v>
      </c>
      <c r="H201" s="55">
        <f>VLOOKUP((A201+TT_Scen/2+1)&amp;"_"&amp;B201,scenarios!A:Q,5,0)</f>
        <v>1.0783</v>
      </c>
      <c r="I201" s="37">
        <f t="shared" si="5"/>
        <v>5.8540021600439474E-5</v>
      </c>
    </row>
    <row r="202" spans="1:9" x14ac:dyDescent="0.25">
      <c r="A202" s="21">
        <f t="shared" si="6"/>
        <v>4</v>
      </c>
      <c r="B202" s="22">
        <v>193</v>
      </c>
      <c r="C202" s="58"/>
      <c r="D202" s="66">
        <f>YC!E195</f>
        <v>0.91066311980000003</v>
      </c>
      <c r="E202" s="34">
        <f>EXP(Intermediates!H202+Intermediates!F202/alpha-Intermediates!J202/alpha/alpha)/D202</f>
        <v>1.2215912135686962</v>
      </c>
      <c r="F202" s="46">
        <f>EXP(Intermediates!I202+Intermediates!G202/alpha-Intermediates!J202/alpha/alpha)/D202</f>
        <v>1.0778847201216983</v>
      </c>
      <c r="G202" s="40">
        <f>VLOOKUP((A202+1)&amp;"_"&amp;B202,scenarios!A:Q,5,0)</f>
        <v>1.2216</v>
      </c>
      <c r="H202" s="55">
        <f>VLOOKUP((A202+TT_Scen/2+1)&amp;"_"&amp;B202,scenarios!A:Q,5,0)</f>
        <v>1.0779000000000001</v>
      </c>
      <c r="I202" s="37">
        <f t="shared" ref="I202:I265" si="7">ABS(G202-E202)+ABS(H202-F202)</f>
        <v>2.4066309605608183E-5</v>
      </c>
    </row>
    <row r="203" spans="1:9" x14ac:dyDescent="0.25">
      <c r="A203" s="21">
        <f t="shared" si="6"/>
        <v>4</v>
      </c>
      <c r="B203" s="22">
        <v>194</v>
      </c>
      <c r="C203" s="58"/>
      <c r="D203" s="66">
        <f>YC!E196</f>
        <v>0.90988256430000003</v>
      </c>
      <c r="E203" s="34">
        <f>EXP(Intermediates!H203+Intermediates!F203/alpha-Intermediates!J203/alpha/alpha)/D203</f>
        <v>1.2255503522445399</v>
      </c>
      <c r="F203" s="46">
        <f>EXP(Intermediates!I203+Intermediates!G203/alpha-Intermediates!J203/alpha/alpha)/D203</f>
        <v>1.0775140618329941</v>
      </c>
      <c r="G203" s="40">
        <f>VLOOKUP((A203+1)&amp;"_"&amp;B203,scenarios!A:Q,5,0)</f>
        <v>1.2256</v>
      </c>
      <c r="H203" s="55">
        <f>VLOOKUP((A203+TT_Scen/2+1)&amp;"_"&amp;B203,scenarios!A:Q,5,0)</f>
        <v>1.0774999999999999</v>
      </c>
      <c r="I203" s="37">
        <f t="shared" si="7"/>
        <v>6.3709588454363697E-5</v>
      </c>
    </row>
    <row r="204" spans="1:9" x14ac:dyDescent="0.25">
      <c r="A204" s="21">
        <f t="shared" si="6"/>
        <v>4</v>
      </c>
      <c r="B204" s="22">
        <v>195</v>
      </c>
      <c r="C204" s="58"/>
      <c r="D204" s="66">
        <f>YC!E197</f>
        <v>0.90909143530000003</v>
      </c>
      <c r="E204" s="34">
        <f>EXP(Intermediates!H204+Intermediates!F204/alpha-Intermediates!J204/alpha/alpha)/D204</f>
        <v>1.2296483274342873</v>
      </c>
      <c r="F204" s="46">
        <f>EXP(Intermediates!I204+Intermediates!G204/alpha-Intermediates!J204/alpha/alpha)/D204</f>
        <v>1.077069120843323</v>
      </c>
      <c r="G204" s="40">
        <f>VLOOKUP((A204+1)&amp;"_"&amp;B204,scenarios!A:Q,5,0)</f>
        <v>1.2296</v>
      </c>
      <c r="H204" s="55">
        <f>VLOOKUP((A204+TT_Scen/2+1)&amp;"_"&amp;B204,scenarios!A:Q,5,0)</f>
        <v>1.0770999999999999</v>
      </c>
      <c r="I204" s="37">
        <f t="shared" si="7"/>
        <v>7.9206590964275847E-5</v>
      </c>
    </row>
    <row r="205" spans="1:9" x14ac:dyDescent="0.25">
      <c r="A205" s="21">
        <f t="shared" si="6"/>
        <v>4</v>
      </c>
      <c r="B205" s="22">
        <v>196</v>
      </c>
      <c r="C205" s="58"/>
      <c r="D205" s="66">
        <f>YC!E198</f>
        <v>0.90829059810000001</v>
      </c>
      <c r="E205" s="34">
        <f>EXP(Intermediates!H205+Intermediates!F205/alpha-Intermediates!J205/alpha/alpha)/D205</f>
        <v>1.2341898296845093</v>
      </c>
      <c r="F205" s="46">
        <f>EXP(Intermediates!I205+Intermediates!G205/alpha-Intermediates!J205/alpha/alpha)/D205</f>
        <v>1.0762833753376553</v>
      </c>
      <c r="G205" s="40">
        <f>VLOOKUP((A205+1)&amp;"_"&amp;B205,scenarios!A:Q,5,0)</f>
        <v>1.2342</v>
      </c>
      <c r="H205" s="55">
        <f>VLOOKUP((A205+TT_Scen/2+1)&amp;"_"&amp;B205,scenarios!A:Q,5,0)</f>
        <v>1.0763</v>
      </c>
      <c r="I205" s="37">
        <f t="shared" si="7"/>
        <v>2.6794977835420397E-5</v>
      </c>
    </row>
    <row r="206" spans="1:9" x14ac:dyDescent="0.25">
      <c r="A206" s="21">
        <f t="shared" si="6"/>
        <v>4</v>
      </c>
      <c r="B206" s="22">
        <v>197</v>
      </c>
      <c r="C206" s="58"/>
      <c r="D206" s="66">
        <f>YC!E199</f>
        <v>0.90748093490000004</v>
      </c>
      <c r="E206" s="34">
        <f>EXP(Intermediates!H206+Intermediates!F206/alpha-Intermediates!J206/alpha/alpha)/D206</f>
        <v>1.2389150178782256</v>
      </c>
      <c r="F206" s="46">
        <f>EXP(Intermediates!I206+Intermediates!G206/alpha-Intermediates!J206/alpha/alpha)/D206</f>
        <v>1.0753852156498809</v>
      </c>
      <c r="G206" s="40">
        <f>VLOOKUP((A206+1)&amp;"_"&amp;B206,scenarios!A:Q,5,0)</f>
        <v>1.2388999999999999</v>
      </c>
      <c r="H206" s="55">
        <f>VLOOKUP((A206+TT_Scen/2+1)&amp;"_"&amp;B206,scenarios!A:Q,5,0)</f>
        <v>1.0753999999999999</v>
      </c>
      <c r="I206" s="37">
        <f t="shared" si="7"/>
        <v>2.9802228344699699E-5</v>
      </c>
    </row>
    <row r="207" spans="1:9" x14ac:dyDescent="0.25">
      <c r="A207" s="21">
        <f t="shared" si="6"/>
        <v>4</v>
      </c>
      <c r="B207" s="22">
        <v>198</v>
      </c>
      <c r="C207" s="58"/>
      <c r="D207" s="66">
        <f>YC!E200</f>
        <v>0.90666334469999998</v>
      </c>
      <c r="E207" s="34">
        <f>EXP(Intermediates!H207+Intermediates!F207/alpha-Intermediates!J207/alpha/alpha)/D207</f>
        <v>1.2437395021644437</v>
      </c>
      <c r="F207" s="46">
        <f>EXP(Intermediates!I207+Intermediates!G207/alpha-Intermediates!J207/alpha/alpha)/D207</f>
        <v>1.0744474626855993</v>
      </c>
      <c r="G207" s="40">
        <f>VLOOKUP((A207+1)&amp;"_"&amp;B207,scenarios!A:Q,5,0)</f>
        <v>1.2437</v>
      </c>
      <c r="H207" s="55">
        <f>VLOOKUP((A207+TT_Scen/2+1)&amp;"_"&amp;B207,scenarios!A:Q,5,0)</f>
        <v>1.0744</v>
      </c>
      <c r="I207" s="37">
        <f t="shared" si="7"/>
        <v>8.6964850043003139E-5</v>
      </c>
    </row>
    <row r="208" spans="1:9" x14ac:dyDescent="0.25">
      <c r="A208" s="21">
        <f t="shared" si="6"/>
        <v>4</v>
      </c>
      <c r="B208" s="22">
        <v>199</v>
      </c>
      <c r="C208" s="58"/>
      <c r="D208" s="66">
        <f>YC!E201</f>
        <v>0.90583874499999995</v>
      </c>
      <c r="E208" s="34">
        <f>EXP(Intermediates!H208+Intermediates!F208/alpha-Intermediates!J208/alpha/alpha)/D208</f>
        <v>1.2482238360229123</v>
      </c>
      <c r="F208" s="46">
        <f>EXP(Intermediates!I208+Intermediates!G208/alpha-Intermediates!J208/alpha/alpha)/D208</f>
        <v>1.0738469008163192</v>
      </c>
      <c r="G208" s="40">
        <f>VLOOKUP((A208+1)&amp;"_"&amp;B208,scenarios!A:Q,5,0)</f>
        <v>1.2482</v>
      </c>
      <c r="H208" s="55">
        <f>VLOOKUP((A208+TT_Scen/2+1)&amp;"_"&amp;B208,scenarios!A:Q,5,0)</f>
        <v>1.0738000000000001</v>
      </c>
      <c r="I208" s="37">
        <f t="shared" si="7"/>
        <v>7.0736839231422266E-5</v>
      </c>
    </row>
    <row r="209" spans="1:9" x14ac:dyDescent="0.25">
      <c r="A209" s="21">
        <f t="shared" si="6"/>
        <v>4</v>
      </c>
      <c r="B209" s="22">
        <v>200</v>
      </c>
      <c r="C209" s="58"/>
      <c r="D209" s="66">
        <f>YC!E202</f>
        <v>0.9050080788</v>
      </c>
      <c r="E209" s="34">
        <f>EXP(Intermediates!H209+Intermediates!F209/alpha-Intermediates!J209/alpha/alpha)/D209</f>
        <v>1.2528115174541612</v>
      </c>
      <c r="F209" s="46">
        <f>EXP(Intermediates!I209+Intermediates!G209/alpha-Intermediates!J209/alpha/alpha)/D209</f>
        <v>1.0731974643333932</v>
      </c>
      <c r="G209" s="40">
        <f>VLOOKUP((A209+1)&amp;"_"&amp;B209,scenarios!A:Q,5,0)</f>
        <v>1.2527999999999999</v>
      </c>
      <c r="H209" s="55">
        <f>VLOOKUP((A209+TT_Scen/2+1)&amp;"_"&amp;B209,scenarios!A:Q,5,0)</f>
        <v>1.0731999999999999</v>
      </c>
      <c r="I209" s="37">
        <f t="shared" si="7"/>
        <v>1.4053120767965055E-5</v>
      </c>
    </row>
    <row r="210" spans="1:9" x14ac:dyDescent="0.25">
      <c r="A210" s="21">
        <f t="shared" si="6"/>
        <v>4</v>
      </c>
      <c r="B210" s="22">
        <v>201</v>
      </c>
      <c r="C210" s="58"/>
      <c r="D210" s="66">
        <f>YC!E203</f>
        <v>0.90417230800000004</v>
      </c>
      <c r="E210" s="34">
        <f>EXP(Intermediates!H210+Intermediates!F210/alpha-Intermediates!J210/alpha/alpha)/D210</f>
        <v>1.2580015911736595</v>
      </c>
      <c r="F210" s="46">
        <f>EXP(Intermediates!I210+Intermediates!G210/alpha-Intermediates!J210/alpha/alpha)/D210</f>
        <v>1.0720724185665051</v>
      </c>
      <c r="G210" s="40">
        <f>VLOOKUP((A210+1)&amp;"_"&amp;B210,scenarios!A:Q,5,0)</f>
        <v>1.258</v>
      </c>
      <c r="H210" s="55">
        <f>VLOOKUP((A210+TT_Scen/2+1)&amp;"_"&amp;B210,scenarios!A:Q,5,0)</f>
        <v>1.0721000000000001</v>
      </c>
      <c r="I210" s="37">
        <f t="shared" si="7"/>
        <v>2.9172607154404062E-5</v>
      </c>
    </row>
    <row r="211" spans="1:9" x14ac:dyDescent="0.25">
      <c r="A211" s="21">
        <f t="shared" si="6"/>
        <v>4</v>
      </c>
      <c r="B211" s="22">
        <v>202</v>
      </c>
      <c r="C211" s="58"/>
      <c r="D211" s="66">
        <f>YC!E204</f>
        <v>0.9033324103</v>
      </c>
      <c r="E211" s="34">
        <f>EXP(Intermediates!H211+Intermediates!F211/alpha-Intermediates!J211/alpha/alpha)/D211</f>
        <v>1.2630607291045761</v>
      </c>
      <c r="F211" s="46">
        <f>EXP(Intermediates!I211+Intermediates!G211/alpha-Intermediates!J211/alpha/alpha)/D211</f>
        <v>1.0710987128042146</v>
      </c>
      <c r="G211" s="40">
        <f>VLOOKUP((A211+1)&amp;"_"&amp;B211,scenarios!A:Q,5,0)</f>
        <v>1.2630999999999999</v>
      </c>
      <c r="H211" s="55">
        <f>VLOOKUP((A211+TT_Scen/2+1)&amp;"_"&amp;B211,scenarios!A:Q,5,0)</f>
        <v>1.0710999999999999</v>
      </c>
      <c r="I211" s="37">
        <f t="shared" si="7"/>
        <v>4.0558091209064173E-5</v>
      </c>
    </row>
    <row r="212" spans="1:9" x14ac:dyDescent="0.25">
      <c r="A212" s="21">
        <f t="shared" si="6"/>
        <v>4</v>
      </c>
      <c r="B212" s="22">
        <v>203</v>
      </c>
      <c r="C212" s="58"/>
      <c r="D212" s="66">
        <f>YC!E205</f>
        <v>0.90248937979999999</v>
      </c>
      <c r="E212" s="34">
        <f>EXP(Intermediates!H212+Intermediates!F212/alpha-Intermediates!J212/alpha/alpha)/D212</f>
        <v>1.2681202602958412</v>
      </c>
      <c r="F212" s="46">
        <f>EXP(Intermediates!I212+Intermediates!G212/alpha-Intermediates!J212/alpha/alpha)/D212</f>
        <v>1.0701612942326202</v>
      </c>
      <c r="G212" s="40">
        <f>VLOOKUP((A212+1)&amp;"_"&amp;B212,scenarios!A:Q,5,0)</f>
        <v>1.2681</v>
      </c>
      <c r="H212" s="55">
        <f>VLOOKUP((A212+TT_Scen/2+1)&amp;"_"&amp;B212,scenarios!A:Q,5,0)</f>
        <v>1.0702</v>
      </c>
      <c r="I212" s="37">
        <f t="shared" si="7"/>
        <v>5.896606322108866E-5</v>
      </c>
    </row>
    <row r="213" spans="1:9" x14ac:dyDescent="0.25">
      <c r="A213" s="21">
        <f t="shared" si="6"/>
        <v>4</v>
      </c>
      <c r="B213" s="22">
        <v>204</v>
      </c>
      <c r="C213" s="58"/>
      <c r="D213" s="66">
        <f>YC!E206</f>
        <v>0.90164422619999995</v>
      </c>
      <c r="E213" s="34">
        <f>EXP(Intermediates!H213+Intermediates!F213/alpha-Intermediates!J213/alpha/alpha)/D213</f>
        <v>1.273225124409002</v>
      </c>
      <c r="F213" s="46">
        <f>EXP(Intermediates!I213+Intermediates!G213/alpha-Intermediates!J213/alpha/alpha)/D213</f>
        <v>1.0692198266178958</v>
      </c>
      <c r="G213" s="40">
        <f>VLOOKUP((A213+1)&amp;"_"&amp;B213,scenarios!A:Q,5,0)</f>
        <v>1.2732000000000001</v>
      </c>
      <c r="H213" s="55">
        <f>VLOOKUP((A213+TT_Scen/2+1)&amp;"_"&amp;B213,scenarios!A:Q,5,0)</f>
        <v>1.0691999999999999</v>
      </c>
      <c r="I213" s="37">
        <f t="shared" si="7"/>
        <v>4.4951026897832591E-5</v>
      </c>
    </row>
    <row r="214" spans="1:9" x14ac:dyDescent="0.25">
      <c r="A214" s="21">
        <f t="shared" si="6"/>
        <v>4</v>
      </c>
      <c r="B214" s="22">
        <v>205</v>
      </c>
      <c r="C214" s="58"/>
      <c r="D214" s="66">
        <f>YC!E207</f>
        <v>0.90079779989999997</v>
      </c>
      <c r="E214" s="34">
        <f>EXP(Intermediates!H214+Intermediates!F214/alpha-Intermediates!J214/alpha/alpha)/D214</f>
        <v>1.2786267388202412</v>
      </c>
      <c r="F214" s="46">
        <f>EXP(Intermediates!I214+Intermediates!G214/alpha-Intermediates!J214/alpha/alpha)/D214</f>
        <v>1.0680625891805493</v>
      </c>
      <c r="G214" s="40">
        <f>VLOOKUP((A214+1)&amp;"_"&amp;B214,scenarios!A:Q,5,0)</f>
        <v>1.2786</v>
      </c>
      <c r="H214" s="55">
        <f>VLOOKUP((A214+TT_Scen/2+1)&amp;"_"&amp;B214,scenarios!A:Q,5,0)</f>
        <v>1.0681</v>
      </c>
      <c r="I214" s="37">
        <f t="shared" si="7"/>
        <v>6.414963969203491E-5</v>
      </c>
    </row>
    <row r="215" spans="1:9" x14ac:dyDescent="0.25">
      <c r="A215" s="21">
        <f t="shared" si="6"/>
        <v>4</v>
      </c>
      <c r="B215" s="22">
        <v>206</v>
      </c>
      <c r="C215" s="58"/>
      <c r="D215" s="66">
        <f>YC!E208</f>
        <v>0.89995026030000003</v>
      </c>
      <c r="E215" s="34">
        <f>EXP(Intermediates!H215+Intermediates!F215/alpha-Intermediates!J215/alpha/alpha)/D215</f>
        <v>1.2843487696691207</v>
      </c>
      <c r="F215" s="46">
        <f>EXP(Intermediates!I215+Intermediates!G215/alpha-Intermediates!J215/alpha/alpha)/D215</f>
        <v>1.0666732522007238</v>
      </c>
      <c r="G215" s="40">
        <f>VLOOKUP((A215+1)&amp;"_"&amp;B215,scenarios!A:Q,5,0)</f>
        <v>1.2843</v>
      </c>
      <c r="H215" s="55">
        <f>VLOOKUP((A215+TT_Scen/2+1)&amp;"_"&amp;B215,scenarios!A:Q,5,0)</f>
        <v>1.0667</v>
      </c>
      <c r="I215" s="37">
        <f t="shared" si="7"/>
        <v>7.5517468396846255E-5</v>
      </c>
    </row>
    <row r="216" spans="1:9" x14ac:dyDescent="0.25">
      <c r="A216" s="21">
        <f t="shared" si="6"/>
        <v>4</v>
      </c>
      <c r="B216" s="22">
        <v>207</v>
      </c>
      <c r="C216" s="58"/>
      <c r="D216" s="66">
        <f>YC!E209</f>
        <v>0.89910159190000005</v>
      </c>
      <c r="E216" s="34">
        <f>EXP(Intermediates!H216+Intermediates!F216/alpha-Intermediates!J216/alpha/alpha)/D216</f>
        <v>1.2900387417097985</v>
      </c>
      <c r="F216" s="46">
        <f>EXP(Intermediates!I216+Intermediates!G216/alpha-Intermediates!J216/alpha/alpha)/D216</f>
        <v>1.0653471536205854</v>
      </c>
      <c r="G216" s="40">
        <f>VLOOKUP((A216+1)&amp;"_"&amp;B216,scenarios!A:Q,5,0)</f>
        <v>1.29</v>
      </c>
      <c r="H216" s="55">
        <f>VLOOKUP((A216+TT_Scen/2+1)&amp;"_"&amp;B216,scenarios!A:Q,5,0)</f>
        <v>1.0652999999999999</v>
      </c>
      <c r="I216" s="37">
        <f t="shared" si="7"/>
        <v>8.5895330383944923E-5</v>
      </c>
    </row>
    <row r="217" spans="1:9" x14ac:dyDescent="0.25">
      <c r="A217" s="21">
        <f t="shared" si="6"/>
        <v>4</v>
      </c>
      <c r="B217" s="22">
        <v>208</v>
      </c>
      <c r="C217" s="58"/>
      <c r="D217" s="66">
        <f>YC!E210</f>
        <v>0.89825177850000004</v>
      </c>
      <c r="E217" s="34">
        <f>EXP(Intermediates!H217+Intermediates!F217/alpha-Intermediates!J217/alpha/alpha)/D217</f>
        <v>1.2956614297906814</v>
      </c>
      <c r="F217" s="46">
        <f>EXP(Intermediates!I217+Intermediates!G217/alpha-Intermediates!J217/alpha/alpha)/D217</f>
        <v>1.0641125057243663</v>
      </c>
      <c r="G217" s="40">
        <f>VLOOKUP((A217+1)&amp;"_"&amp;B217,scenarios!A:Q,5,0)</f>
        <v>1.2957000000000001</v>
      </c>
      <c r="H217" s="55">
        <f>VLOOKUP((A217+TT_Scen/2+1)&amp;"_"&amp;B217,scenarios!A:Q,5,0)</f>
        <v>1.0641</v>
      </c>
      <c r="I217" s="37">
        <f t="shared" si="7"/>
        <v>5.1075933684918695E-5</v>
      </c>
    </row>
    <row r="218" spans="1:9" x14ac:dyDescent="0.25">
      <c r="A218" s="21">
        <f t="shared" si="6"/>
        <v>4</v>
      </c>
      <c r="B218" s="22">
        <v>209</v>
      </c>
      <c r="C218" s="58"/>
      <c r="D218" s="66">
        <f>YC!E211</f>
        <v>0.89740080330000005</v>
      </c>
      <c r="E218" s="34">
        <f>EXP(Intermediates!H218+Intermediates!F218/alpha-Intermediates!J218/alpha/alpha)/D218</f>
        <v>1.3016293171691957</v>
      </c>
      <c r="F218" s="46">
        <f>EXP(Intermediates!I218+Intermediates!G218/alpha-Intermediates!J218/alpha/alpha)/D218</f>
        <v>1.0626312965917222</v>
      </c>
      <c r="G218" s="40">
        <f>VLOOKUP((A218+1)&amp;"_"&amp;B218,scenarios!A:Q,5,0)</f>
        <v>1.3016000000000001</v>
      </c>
      <c r="H218" s="55">
        <f>VLOOKUP((A218+TT_Scen/2+1)&amp;"_"&amp;B218,scenarios!A:Q,5,0)</f>
        <v>1.0626</v>
      </c>
      <c r="I218" s="37">
        <f t="shared" si="7"/>
        <v>6.0613760917815895E-5</v>
      </c>
    </row>
    <row r="219" spans="1:9" x14ac:dyDescent="0.25">
      <c r="A219" s="21">
        <f t="shared" si="6"/>
        <v>4</v>
      </c>
      <c r="B219" s="22">
        <v>210</v>
      </c>
      <c r="C219" s="58"/>
      <c r="D219" s="66">
        <f>YC!E212</f>
        <v>0.89654864820000002</v>
      </c>
      <c r="E219" s="34">
        <f>EXP(Intermediates!H219+Intermediates!F219/alpha-Intermediates!J219/alpha/alpha)/D219</f>
        <v>1.3078606076737991</v>
      </c>
      <c r="F219" s="46">
        <f>EXP(Intermediates!I219+Intermediates!G219/alpha-Intermediates!J219/alpha/alpha)/D219</f>
        <v>1.0609746466331087</v>
      </c>
      <c r="G219" s="40">
        <f>VLOOKUP((A219+1)&amp;"_"&amp;B219,scenarios!A:Q,5,0)</f>
        <v>1.3079000000000001</v>
      </c>
      <c r="H219" s="55">
        <f>VLOOKUP((A219+TT_Scen/2+1)&amp;"_"&amp;B219,scenarios!A:Q,5,0)</f>
        <v>1.0609999999999999</v>
      </c>
      <c r="I219" s="37">
        <f t="shared" si="7"/>
        <v>6.4745693092227441E-5</v>
      </c>
    </row>
    <row r="220" spans="1:9" x14ac:dyDescent="0.25">
      <c r="A220" s="21">
        <f t="shared" si="6"/>
        <v>4</v>
      </c>
      <c r="B220" s="22">
        <v>211</v>
      </c>
      <c r="C220" s="58"/>
      <c r="D220" s="66">
        <f>YC!E213</f>
        <v>0.89569529449999996</v>
      </c>
      <c r="E220" s="34">
        <f>EXP(Intermediates!H220+Intermediates!F220/alpha-Intermediates!J220/alpha/alpha)/D220</f>
        <v>1.3144687325447537</v>
      </c>
      <c r="F220" s="46">
        <f>EXP(Intermediates!I220+Intermediates!G220/alpha-Intermediates!J220/alpha/alpha)/D220</f>
        <v>1.059054872615522</v>
      </c>
      <c r="G220" s="40">
        <f>VLOOKUP((A220+1)&amp;"_"&amp;B220,scenarios!A:Q,5,0)</f>
        <v>1.3145</v>
      </c>
      <c r="H220" s="55">
        <f>VLOOKUP((A220+TT_Scen/2+1)&amp;"_"&amp;B220,scenarios!A:Q,5,0)</f>
        <v>1.0590999999999999</v>
      </c>
      <c r="I220" s="37">
        <f t="shared" si="7"/>
        <v>7.6394839724214236E-5</v>
      </c>
    </row>
    <row r="221" spans="1:9" x14ac:dyDescent="0.25">
      <c r="A221" s="21">
        <f t="shared" si="6"/>
        <v>4</v>
      </c>
      <c r="B221" s="22">
        <v>212</v>
      </c>
      <c r="C221" s="58"/>
      <c r="D221" s="66">
        <f>YC!E214</f>
        <v>0.89484072189999997</v>
      </c>
      <c r="E221" s="34">
        <f>EXP(Intermediates!H221+Intermediates!F221/alpha-Intermediates!J221/alpha/alpha)/D221</f>
        <v>1.3213459598762587</v>
      </c>
      <c r="F221" s="46">
        <f>EXP(Intermediates!I221+Intermediates!G221/alpha-Intermediates!J221/alpha/alpha)/D221</f>
        <v>1.0569639622546467</v>
      </c>
      <c r="G221" s="40">
        <f>VLOOKUP((A221+1)&amp;"_"&amp;B221,scenarios!A:Q,5,0)</f>
        <v>1.3212999999999999</v>
      </c>
      <c r="H221" s="55">
        <f>VLOOKUP((A221+TT_Scen/2+1)&amp;"_"&amp;B221,scenarios!A:Q,5,0)</f>
        <v>1.0569999999999999</v>
      </c>
      <c r="I221" s="37">
        <f t="shared" si="7"/>
        <v>8.1997621611984428E-5</v>
      </c>
    </row>
    <row r="222" spans="1:9" x14ac:dyDescent="0.25">
      <c r="A222" s="21">
        <f t="shared" si="6"/>
        <v>4</v>
      </c>
      <c r="B222" s="22">
        <v>213</v>
      </c>
      <c r="C222" s="58"/>
      <c r="D222" s="66">
        <f>YC!E215</f>
        <v>0.89398490929999996</v>
      </c>
      <c r="E222" s="34">
        <f>EXP(Intermediates!H222+Intermediates!F222/alpha-Intermediates!J222/alpha/alpha)/D222</f>
        <v>1.3287061311297723</v>
      </c>
      <c r="F222" s="46">
        <f>EXP(Intermediates!I222+Intermediates!G222/alpha-Intermediates!J222/alpha/alpha)/D222</f>
        <v>1.0545363316293099</v>
      </c>
      <c r="G222" s="40">
        <f>VLOOKUP((A222+1)&amp;"_"&amp;B222,scenarios!A:Q,5,0)</f>
        <v>1.3287</v>
      </c>
      <c r="H222" s="55">
        <f>VLOOKUP((A222+TT_Scen/2+1)&amp;"_"&amp;B222,scenarios!A:Q,5,0)</f>
        <v>1.0545</v>
      </c>
      <c r="I222" s="37">
        <f t="shared" si="7"/>
        <v>4.246275908226238E-5</v>
      </c>
    </row>
    <row r="223" spans="1:9" x14ac:dyDescent="0.25">
      <c r="A223" s="21">
        <f t="shared" si="6"/>
        <v>4</v>
      </c>
      <c r="B223" s="22">
        <v>214</v>
      </c>
      <c r="C223" s="58"/>
      <c r="D223" s="66">
        <f>YC!E216</f>
        <v>0.8931278346</v>
      </c>
      <c r="E223" s="34">
        <f>EXP(Intermediates!H223+Intermediates!F223/alpha-Intermediates!J223/alpha/alpha)/D223</f>
        <v>1.3359266254696278</v>
      </c>
      <c r="F223" s="46">
        <f>EXP(Intermediates!I223+Intermediates!G223/alpha-Intermediates!J223/alpha/alpha)/D223</f>
        <v>1.0522706020282784</v>
      </c>
      <c r="G223" s="40">
        <f>VLOOKUP((A223+1)&amp;"_"&amp;B223,scenarios!A:Q,5,0)</f>
        <v>1.3359000000000001</v>
      </c>
      <c r="H223" s="55">
        <f>VLOOKUP((A223+TT_Scen/2+1)&amp;"_"&amp;B223,scenarios!A:Q,5,0)</f>
        <v>1.0523</v>
      </c>
      <c r="I223" s="37">
        <f t="shared" si="7"/>
        <v>5.6023441349362102E-5</v>
      </c>
    </row>
    <row r="224" spans="1:9" x14ac:dyDescent="0.25">
      <c r="A224" s="21">
        <f t="shared" si="6"/>
        <v>4</v>
      </c>
      <c r="B224" s="22">
        <v>215</v>
      </c>
      <c r="C224" s="58"/>
      <c r="D224" s="66">
        <f>YC!E217</f>
        <v>0.89226947499999998</v>
      </c>
      <c r="E224" s="34">
        <f>EXP(Intermediates!H224+Intermediates!F224/alpha-Intermediates!J224/alpha/alpha)/D224</f>
        <v>1.3429980317128418</v>
      </c>
      <c r="F224" s="46">
        <f>EXP(Intermediates!I224+Intermediates!G224/alpha-Intermediates!J224/alpha/alpha)/D224</f>
        <v>1.050171052311927</v>
      </c>
      <c r="G224" s="40">
        <f>VLOOKUP((A224+1)&amp;"_"&amp;B224,scenarios!A:Q,5,0)</f>
        <v>1.343</v>
      </c>
      <c r="H224" s="55">
        <f>VLOOKUP((A224+TT_Scen/2+1)&amp;"_"&amp;B224,scenarios!A:Q,5,0)</f>
        <v>1.0502</v>
      </c>
      <c r="I224" s="37">
        <f t="shared" si="7"/>
        <v>3.0915975231193826E-5</v>
      </c>
    </row>
    <row r="225" spans="1:9" x14ac:dyDescent="0.25">
      <c r="A225" s="21">
        <f t="shared" si="6"/>
        <v>4</v>
      </c>
      <c r="B225" s="22">
        <v>216</v>
      </c>
      <c r="C225" s="58"/>
      <c r="D225" s="66">
        <f>YC!E218</f>
        <v>0.89140980690000005</v>
      </c>
      <c r="E225" s="34">
        <f>EXP(Intermediates!H225+Intermediates!F225/alpha-Intermediates!J225/alpha/alpha)/D225</f>
        <v>1.3504351081937389</v>
      </c>
      <c r="F225" s="46">
        <f>EXP(Intermediates!I225+Intermediates!G225/alpha-Intermediates!J225/alpha/alpha)/D225</f>
        <v>1.0478350507741439</v>
      </c>
      <c r="G225" s="40">
        <f>VLOOKUP((A225+1)&amp;"_"&amp;B225,scenarios!A:Q,5,0)</f>
        <v>1.3504</v>
      </c>
      <c r="H225" s="55">
        <f>VLOOKUP((A225+TT_Scen/2+1)&amp;"_"&amp;B225,scenarios!A:Q,5,0)</f>
        <v>1.0478000000000001</v>
      </c>
      <c r="I225" s="37">
        <f t="shared" si="7"/>
        <v>7.0158967882649748E-5</v>
      </c>
    </row>
    <row r="226" spans="1:9" x14ac:dyDescent="0.25">
      <c r="A226" s="21">
        <f t="shared" si="6"/>
        <v>4</v>
      </c>
      <c r="B226" s="22">
        <v>217</v>
      </c>
      <c r="C226" s="58"/>
      <c r="D226" s="66">
        <f>YC!E219</f>
        <v>0.89054867110000002</v>
      </c>
      <c r="E226" s="34">
        <f>EXP(Intermediates!H226+Intermediates!F226/alpha-Intermediates!J226/alpha/alpha)/D226</f>
        <v>1.3583635453120402</v>
      </c>
      <c r="F226" s="46">
        <f>EXP(Intermediates!I226+Intermediates!G226/alpha-Intermediates!J226/alpha/alpha)/D226</f>
        <v>1.0451722092452245</v>
      </c>
      <c r="G226" s="40">
        <f>VLOOKUP((A226+1)&amp;"_"&amp;B226,scenarios!A:Q,5,0)</f>
        <v>1.3584000000000001</v>
      </c>
      <c r="H226" s="55">
        <f>VLOOKUP((A226+TT_Scen/2+1)&amp;"_"&amp;B226,scenarios!A:Q,5,0)</f>
        <v>1.0451999999999999</v>
      </c>
      <c r="I226" s="37">
        <f t="shared" si="7"/>
        <v>6.4245442735311187E-5</v>
      </c>
    </row>
    <row r="227" spans="1:9" x14ac:dyDescent="0.25">
      <c r="A227" s="21">
        <f t="shared" si="6"/>
        <v>4</v>
      </c>
      <c r="B227" s="22">
        <v>218</v>
      </c>
      <c r="C227" s="58"/>
      <c r="D227" s="66">
        <f>YC!E220</f>
        <v>0.88968536590000002</v>
      </c>
      <c r="E227" s="34">
        <f>EXP(Intermediates!H227+Intermediates!F227/alpha-Intermediates!J227/alpha/alpha)/D227</f>
        <v>1.3667063736270475</v>
      </c>
      <c r="F227" s="46">
        <f>EXP(Intermediates!I227+Intermediates!G227/alpha-Intermediates!J227/alpha/alpha)/D227</f>
        <v>1.042251617095072</v>
      </c>
      <c r="G227" s="40">
        <f>VLOOKUP((A227+1)&amp;"_"&amp;B227,scenarios!A:Q,5,0)</f>
        <v>1.3667</v>
      </c>
      <c r="H227" s="55">
        <f>VLOOKUP((A227+TT_Scen/2+1)&amp;"_"&amp;B227,scenarios!A:Q,5,0)</f>
        <v>1.0423</v>
      </c>
      <c r="I227" s="37">
        <f t="shared" si="7"/>
        <v>5.4756531975508338E-5</v>
      </c>
    </row>
    <row r="228" spans="1:9" x14ac:dyDescent="0.25">
      <c r="A228" s="21">
        <f t="shared" si="6"/>
        <v>4</v>
      </c>
      <c r="B228" s="22">
        <v>219</v>
      </c>
      <c r="C228" s="58"/>
      <c r="D228" s="66">
        <f>YC!E221</f>
        <v>0.88881904320000005</v>
      </c>
      <c r="E228" s="34">
        <f>EXP(Intermediates!H228+Intermediates!F228/alpha-Intermediates!J228/alpha/alpha)/D228</f>
        <v>1.3754597426078523</v>
      </c>
      <c r="F228" s="46">
        <f>EXP(Intermediates!I228+Intermediates!G228/alpha-Intermediates!J228/alpha/alpha)/D228</f>
        <v>1.0390857096849517</v>
      </c>
      <c r="G228" s="40">
        <f>VLOOKUP((A228+1)&amp;"_"&amp;B228,scenarios!A:Q,5,0)</f>
        <v>1.3754999999999999</v>
      </c>
      <c r="H228" s="55">
        <f>VLOOKUP((A228+TT_Scen/2+1)&amp;"_"&amp;B228,scenarios!A:Q,5,0)</f>
        <v>1.0390999999999999</v>
      </c>
      <c r="I228" s="37">
        <f t="shared" si="7"/>
        <v>5.4547707195817807E-5</v>
      </c>
    </row>
    <row r="229" spans="1:9" x14ac:dyDescent="0.25">
      <c r="A229" s="21">
        <f t="shared" si="6"/>
        <v>4</v>
      </c>
      <c r="B229" s="22">
        <v>220</v>
      </c>
      <c r="C229" s="58"/>
      <c r="D229" s="66">
        <f>YC!E222</f>
        <v>0.88794884269999996</v>
      </c>
      <c r="E229" s="34">
        <f>EXP(Intermediates!H229+Intermediates!F229/alpha-Intermediates!J229/alpha/alpha)/D229</f>
        <v>1.383980944345589</v>
      </c>
      <c r="F229" s="46">
        <f>EXP(Intermediates!I229+Intermediates!G229/alpha-Intermediates!J229/alpha/alpha)/D229</f>
        <v>1.0361651646632672</v>
      </c>
      <c r="G229" s="40">
        <f>VLOOKUP((A229+1)&amp;"_"&amp;B229,scenarios!A:Q,5,0)</f>
        <v>1.3839999999999999</v>
      </c>
      <c r="H229" s="55">
        <f>VLOOKUP((A229+TT_Scen/2+1)&amp;"_"&amp;B229,scenarios!A:Q,5,0)</f>
        <v>1.0362</v>
      </c>
      <c r="I229" s="37">
        <f t="shared" si="7"/>
        <v>5.389099114361251E-5</v>
      </c>
    </row>
    <row r="230" spans="1:9" x14ac:dyDescent="0.25">
      <c r="A230" s="21">
        <f t="shared" si="6"/>
        <v>4</v>
      </c>
      <c r="B230" s="22">
        <v>221</v>
      </c>
      <c r="C230" s="58"/>
      <c r="D230" s="66">
        <f>YC!E223</f>
        <v>0.88707389209999998</v>
      </c>
      <c r="E230" s="34">
        <f>EXP(Intermediates!H230+Intermediates!F230/alpha-Intermediates!J230/alpha/alpha)/D230</f>
        <v>1.3925608864492478</v>
      </c>
      <c r="F230" s="46">
        <f>EXP(Intermediates!I230+Intermediates!G230/alpha-Intermediates!J230/alpha/alpha)/D230</f>
        <v>1.0332704193465259</v>
      </c>
      <c r="G230" s="40">
        <f>VLOOKUP((A230+1)&amp;"_"&amp;B230,scenarios!A:Q,5,0)</f>
        <v>1.3926000000000001</v>
      </c>
      <c r="H230" s="55">
        <f>VLOOKUP((A230+TT_Scen/2+1)&amp;"_"&amp;B230,scenarios!A:Q,5,0)</f>
        <v>1.0333000000000001</v>
      </c>
      <c r="I230" s="37">
        <f t="shared" si="7"/>
        <v>6.8694204226504851E-5</v>
      </c>
    </row>
    <row r="231" spans="1:9" x14ac:dyDescent="0.25">
      <c r="A231" s="21">
        <f t="shared" si="6"/>
        <v>4</v>
      </c>
      <c r="B231" s="22">
        <v>222</v>
      </c>
      <c r="C231" s="58"/>
      <c r="D231" s="66">
        <f>YC!E224</f>
        <v>0.88619330679999997</v>
      </c>
      <c r="E231" s="34">
        <f>EXP(Intermediates!H231+Intermediates!F231/alpha-Intermediates!J231/alpha/alpha)/D231</f>
        <v>1.4009223581321857</v>
      </c>
      <c r="F231" s="46">
        <f>EXP(Intermediates!I231+Intermediates!G231/alpha-Intermediates!J231/alpha/alpha)/D231</f>
        <v>1.0306076099770989</v>
      </c>
      <c r="G231" s="40">
        <f>VLOOKUP((A231+1)&amp;"_"&amp;B231,scenarios!A:Q,5,0)</f>
        <v>1.4009</v>
      </c>
      <c r="H231" s="55">
        <f>VLOOKUP((A231+TT_Scen/2+1)&amp;"_"&amp;B231,scenarios!A:Q,5,0)</f>
        <v>1.0306</v>
      </c>
      <c r="I231" s="37">
        <f t="shared" si="7"/>
        <v>2.9968109284572719E-5</v>
      </c>
    </row>
    <row r="232" spans="1:9" x14ac:dyDescent="0.25">
      <c r="A232" s="21">
        <f t="shared" si="6"/>
        <v>4</v>
      </c>
      <c r="B232" s="22">
        <v>223</v>
      </c>
      <c r="C232" s="58"/>
      <c r="D232" s="66">
        <f>YC!E225</f>
        <v>0.88530618729999999</v>
      </c>
      <c r="E232" s="34">
        <f>EXP(Intermediates!H232+Intermediates!F232/alpha-Intermediates!J232/alpha/alpha)/D232</f>
        <v>1.4093175315795756</v>
      </c>
      <c r="F232" s="46">
        <f>EXP(Intermediates!I232+Intermediates!G232/alpha-Intermediates!J232/alpha/alpha)/D232</f>
        <v>1.0279898097030593</v>
      </c>
      <c r="G232" s="40">
        <f>VLOOKUP((A232+1)&amp;"_"&amp;B232,scenarios!A:Q,5,0)</f>
        <v>1.4093</v>
      </c>
      <c r="H232" s="55">
        <f>VLOOKUP((A232+TT_Scen/2+1)&amp;"_"&amp;B232,scenarios!A:Q,5,0)</f>
        <v>1.028</v>
      </c>
      <c r="I232" s="37">
        <f t="shared" si="7"/>
        <v>2.772187651634006E-5</v>
      </c>
    </row>
    <row r="233" spans="1:9" x14ac:dyDescent="0.25">
      <c r="A233" s="21">
        <f t="shared" si="6"/>
        <v>4</v>
      </c>
      <c r="B233" s="22">
        <v>224</v>
      </c>
      <c r="C233" s="58"/>
      <c r="D233" s="66">
        <f>YC!E226</f>
        <v>0.88441161089999998</v>
      </c>
      <c r="E233" s="34">
        <f>EXP(Intermediates!H233+Intermediates!F233/alpha-Intermediates!J233/alpha/alpha)/D233</f>
        <v>1.4179801065741084</v>
      </c>
      <c r="F233" s="46">
        <f>EXP(Intermediates!I233+Intermediates!G233/alpha-Intermediates!J233/alpha/alpha)/D233</f>
        <v>1.0252498990301475</v>
      </c>
      <c r="G233" s="40">
        <f>VLOOKUP((A233+1)&amp;"_"&amp;B233,scenarios!A:Q,5,0)</f>
        <v>1.4179999999999999</v>
      </c>
      <c r="H233" s="55">
        <f>VLOOKUP((A233+TT_Scen/2+1)&amp;"_"&amp;B233,scenarios!A:Q,5,0)</f>
        <v>1.0251999999999999</v>
      </c>
      <c r="I233" s="37">
        <f t="shared" si="7"/>
        <v>6.979245603910833E-5</v>
      </c>
    </row>
    <row r="234" spans="1:9" x14ac:dyDescent="0.25">
      <c r="A234" s="21">
        <f t="shared" si="6"/>
        <v>4</v>
      </c>
      <c r="B234" s="22">
        <v>225</v>
      </c>
      <c r="C234" s="58"/>
      <c r="D234" s="66">
        <f>YC!E227</f>
        <v>0.88350864009999996</v>
      </c>
      <c r="E234" s="34">
        <f>EXP(Intermediates!H234+Intermediates!F234/alpha-Intermediates!J234/alpha/alpha)/D234</f>
        <v>1.4262813916175612</v>
      </c>
      <c r="F234" s="46">
        <f>EXP(Intermediates!I234+Intermediates!G234/alpha-Intermediates!J234/alpha/alpha)/D234</f>
        <v>1.0228448601271636</v>
      </c>
      <c r="G234" s="40">
        <f>VLOOKUP((A234+1)&amp;"_"&amp;B234,scenarios!A:Q,5,0)</f>
        <v>1.4262999999999999</v>
      </c>
      <c r="H234" s="55">
        <f>VLOOKUP((A234+TT_Scen/2+1)&amp;"_"&amp;B234,scenarios!A:Q,5,0)</f>
        <v>1.0227999999999999</v>
      </c>
      <c r="I234" s="37">
        <f t="shared" si="7"/>
        <v>6.346850960237127E-5</v>
      </c>
    </row>
    <row r="235" spans="1:9" x14ac:dyDescent="0.25">
      <c r="A235" s="21">
        <f t="shared" si="6"/>
        <v>4</v>
      </c>
      <c r="B235" s="22">
        <v>226</v>
      </c>
      <c r="C235" s="58"/>
      <c r="D235" s="66">
        <f>YC!E228</f>
        <v>0.88259632539999999</v>
      </c>
      <c r="E235" s="34">
        <f>EXP(Intermediates!H235+Intermediates!F235/alpha-Intermediates!J235/alpha/alpha)/D235</f>
        <v>1.434805320899678</v>
      </c>
      <c r="F235" s="46">
        <f>EXP(Intermediates!I235+Intermediates!G235/alpha-Intermediates!J235/alpha/alpha)/D235</f>
        <v>1.020354245807009</v>
      </c>
      <c r="G235" s="40">
        <f>VLOOKUP((A235+1)&amp;"_"&amp;B235,scenarios!A:Q,5,0)</f>
        <v>1.4348000000000001</v>
      </c>
      <c r="H235" s="55">
        <f>VLOOKUP((A235+TT_Scen/2+1)&amp;"_"&amp;B235,scenarios!A:Q,5,0)</f>
        <v>1.0204</v>
      </c>
      <c r="I235" s="37">
        <f t="shared" si="7"/>
        <v>5.1075092668995126E-5</v>
      </c>
    </row>
    <row r="236" spans="1:9" x14ac:dyDescent="0.25">
      <c r="A236" s="21">
        <f t="shared" si="6"/>
        <v>4</v>
      </c>
      <c r="B236" s="22">
        <v>227</v>
      </c>
      <c r="C236" s="58"/>
      <c r="D236" s="66">
        <f>YC!E229</f>
        <v>0.88167370599999995</v>
      </c>
      <c r="E236" s="34">
        <f>EXP(Intermediates!H236+Intermediates!F236/alpha-Intermediates!J236/alpha/alpha)/D236</f>
        <v>1.4432248152651479</v>
      </c>
      <c r="F236" s="46">
        <f>EXP(Intermediates!I236+Intermediates!G236/alpha-Intermediates!J236/alpha/alpha)/D236</f>
        <v>1.0180140572351482</v>
      </c>
      <c r="G236" s="40">
        <f>VLOOKUP((A236+1)&amp;"_"&amp;B236,scenarios!A:Q,5,0)</f>
        <v>1.4432</v>
      </c>
      <c r="H236" s="55">
        <f>VLOOKUP((A236+TT_Scen/2+1)&amp;"_"&amp;B236,scenarios!A:Q,5,0)</f>
        <v>1.018</v>
      </c>
      <c r="I236" s="37">
        <f t="shared" si="7"/>
        <v>3.8872500295994428E-5</v>
      </c>
    </row>
    <row r="237" spans="1:9" x14ac:dyDescent="0.25">
      <c r="A237" s="21">
        <f t="shared" si="6"/>
        <v>4</v>
      </c>
      <c r="B237" s="22">
        <v>228</v>
      </c>
      <c r="C237" s="58"/>
      <c r="D237" s="66">
        <f>YC!E230</f>
        <v>0.8807398099</v>
      </c>
      <c r="E237" s="34">
        <f>EXP(Intermediates!H237+Intermediates!F237/alpha-Intermediates!J237/alpha/alpha)/D237</f>
        <v>1.4518532418700121</v>
      </c>
      <c r="F237" s="46">
        <f>EXP(Intermediates!I237+Intermediates!G237/alpha-Intermediates!J237/alpha/alpha)/D237</f>
        <v>1.0156046483371255</v>
      </c>
      <c r="G237" s="40">
        <f>VLOOKUP((A237+1)&amp;"_"&amp;B237,scenarios!A:Q,5,0)</f>
        <v>1.4519</v>
      </c>
      <c r="H237" s="55">
        <f>VLOOKUP((A237+TT_Scen/2+1)&amp;"_"&amp;B237,scenarios!A:Q,5,0)</f>
        <v>1.0156000000000001</v>
      </c>
      <c r="I237" s="37">
        <f t="shared" si="7"/>
        <v>5.1406467113324084E-5</v>
      </c>
    </row>
    <row r="238" spans="1:9" x14ac:dyDescent="0.25">
      <c r="A238" s="21">
        <f t="shared" si="6"/>
        <v>4</v>
      </c>
      <c r="B238" s="22">
        <v>229</v>
      </c>
      <c r="C238" s="58"/>
      <c r="D238" s="66">
        <f>YC!E231</f>
        <v>0.87979441430000005</v>
      </c>
      <c r="E238" s="34">
        <f>EXP(Intermediates!H238+Intermediates!F238/alpha-Intermediates!J238/alpha/alpha)/D238</f>
        <v>1.4603274833510127</v>
      </c>
      <c r="F238" s="46">
        <f>EXP(Intermediates!I238+Intermediates!G238/alpha-Intermediates!J238/alpha/alpha)/D238</f>
        <v>1.0133812383561067</v>
      </c>
      <c r="G238" s="40">
        <f>VLOOKUP((A238+1)&amp;"_"&amp;B238,scenarios!A:Q,5,0)</f>
        <v>1.4602999999999999</v>
      </c>
      <c r="H238" s="55">
        <f>VLOOKUP((A238+TT_Scen/2+1)&amp;"_"&amp;B238,scenarios!A:Q,5,0)</f>
        <v>1.0134000000000001</v>
      </c>
      <c r="I238" s="37">
        <f t="shared" si="7"/>
        <v>4.6244994906130543E-5</v>
      </c>
    </row>
    <row r="239" spans="1:9" x14ac:dyDescent="0.25">
      <c r="A239" s="21">
        <f t="shared" si="6"/>
        <v>4</v>
      </c>
      <c r="B239" s="22">
        <v>230</v>
      </c>
      <c r="C239" s="58"/>
      <c r="D239" s="66">
        <f>YC!E232</f>
        <v>0.87884034779999998</v>
      </c>
      <c r="E239" s="34">
        <f>EXP(Intermediates!H239+Intermediates!F239/alpha-Intermediates!J239/alpha/alpha)/D239</f>
        <v>1.469143744353262</v>
      </c>
      <c r="F239" s="46">
        <f>EXP(Intermediates!I239+Intermediates!G239/alpha-Intermediates!J239/alpha/alpha)/D239</f>
        <v>1.0109923582806315</v>
      </c>
      <c r="G239" s="40">
        <f>VLOOKUP((A239+1)&amp;"_"&amp;B239,scenarios!A:Q,5,0)</f>
        <v>1.4691000000000001</v>
      </c>
      <c r="H239" s="55">
        <f>VLOOKUP((A239+TT_Scen/2+1)&amp;"_"&amp;B239,scenarios!A:Q,5,0)</f>
        <v>1.0109999999999999</v>
      </c>
      <c r="I239" s="37">
        <f t="shared" si="7"/>
        <v>5.1386072630332791E-5</v>
      </c>
    </row>
    <row r="240" spans="1:9" x14ac:dyDescent="0.25">
      <c r="A240" s="21">
        <f t="shared" si="6"/>
        <v>4</v>
      </c>
      <c r="B240" s="22">
        <v>231</v>
      </c>
      <c r="C240" s="58"/>
      <c r="D240" s="66">
        <f>YC!E233</f>
        <v>0.8778812426</v>
      </c>
      <c r="E240" s="34">
        <f>EXP(Intermediates!H240+Intermediates!F240/alpha-Intermediates!J240/alpha/alpha)/D240</f>
        <v>1.477907862690242</v>
      </c>
      <c r="F240" s="46">
        <f>EXP(Intermediates!I240+Intermediates!G240/alpha-Intermediates!J240/alpha/alpha)/D240</f>
        <v>1.0087036872980444</v>
      </c>
      <c r="G240" s="40">
        <f>VLOOKUP((A240+1)&amp;"_"&amp;B240,scenarios!A:Q,5,0)</f>
        <v>1.4779</v>
      </c>
      <c r="H240" s="55">
        <f>VLOOKUP((A240+TT_Scen/2+1)&amp;"_"&amp;B240,scenarios!A:Q,5,0)</f>
        <v>1.0086999999999999</v>
      </c>
      <c r="I240" s="37">
        <f t="shared" si="7"/>
        <v>1.1549988286452262E-5</v>
      </c>
    </row>
    <row r="241" spans="1:9" x14ac:dyDescent="0.25">
      <c r="A241" s="21">
        <f t="shared" si="6"/>
        <v>4</v>
      </c>
      <c r="B241" s="22">
        <v>232</v>
      </c>
      <c r="C241" s="58"/>
      <c r="D241" s="66">
        <f>YC!E234</f>
        <v>0.87692077869999996</v>
      </c>
      <c r="E241" s="34">
        <f>EXP(Intermediates!H241+Intermediates!F241/alpha-Intermediates!J241/alpha/alpha)/D241</f>
        <v>1.4864275108908886</v>
      </c>
      <c r="F241" s="46">
        <f>EXP(Intermediates!I241+Intermediates!G241/alpha-Intermediates!J241/alpha/alpha)/D241</f>
        <v>1.0066353329229807</v>
      </c>
      <c r="G241" s="40">
        <f>VLOOKUP((A241+1)&amp;"_"&amp;B241,scenarios!A:Q,5,0)</f>
        <v>1.4863999999999999</v>
      </c>
      <c r="H241" s="55">
        <f>VLOOKUP((A241+TT_Scen/2+1)&amp;"_"&amp;B241,scenarios!A:Q,5,0)</f>
        <v>1.0065999999999999</v>
      </c>
      <c r="I241" s="37">
        <f t="shared" si="7"/>
        <v>6.2843813869450926E-5</v>
      </c>
    </row>
    <row r="242" spans="1:9" x14ac:dyDescent="0.25">
      <c r="A242" s="21">
        <f t="shared" si="6"/>
        <v>4</v>
      </c>
      <c r="B242" s="22">
        <v>233</v>
      </c>
      <c r="C242" s="58"/>
      <c r="D242" s="66">
        <f>YC!E235</f>
        <v>0.87596268310000003</v>
      </c>
      <c r="E242" s="34">
        <f>EXP(Intermediates!H242+Intermediates!F242/alpha-Intermediates!J242/alpha/alpha)/D242</f>
        <v>1.4948022256853908</v>
      </c>
      <c r="F242" s="46">
        <f>EXP(Intermediates!I242+Intermediates!G242/alpha-Intermediates!J242/alpha/alpha)/D242</f>
        <v>1.0047072745535026</v>
      </c>
      <c r="G242" s="40">
        <f>VLOOKUP((A242+1)&amp;"_"&amp;B242,scenarios!A:Q,5,0)</f>
        <v>1.4947999999999999</v>
      </c>
      <c r="H242" s="55">
        <f>VLOOKUP((A242+TT_Scen/2+1)&amp;"_"&amp;B242,scenarios!A:Q,5,0)</f>
        <v>1.0046999999999999</v>
      </c>
      <c r="I242" s="37">
        <f t="shared" si="7"/>
        <v>9.5002388935672144E-6</v>
      </c>
    </row>
    <row r="243" spans="1:9" x14ac:dyDescent="0.25">
      <c r="A243" s="21">
        <f t="shared" si="6"/>
        <v>4</v>
      </c>
      <c r="B243" s="22">
        <v>234</v>
      </c>
      <c r="C243" s="58"/>
      <c r="D243" s="66">
        <f>YC!E236</f>
        <v>0.87501072970000005</v>
      </c>
      <c r="E243" s="34">
        <f>EXP(Intermediates!H243+Intermediates!F243/alpha-Intermediates!J243/alpha/alpha)/D243</f>
        <v>1.5036346619604399</v>
      </c>
      <c r="F243" s="46">
        <f>EXP(Intermediates!I243+Intermediates!G243/alpha-Intermediates!J243/alpha/alpha)/D243</f>
        <v>1.0025060899914873</v>
      </c>
      <c r="G243" s="40">
        <f>VLOOKUP((A243+1)&amp;"_"&amp;B243,scenarios!A:Q,5,0)</f>
        <v>1.5036</v>
      </c>
      <c r="H243" s="55">
        <f>VLOOKUP((A243+TT_Scen/2+1)&amp;"_"&amp;B243,scenarios!A:Q,5,0)</f>
        <v>1.0024999999999999</v>
      </c>
      <c r="I243" s="37">
        <f t="shared" si="7"/>
        <v>4.0751951927209262E-5</v>
      </c>
    </row>
    <row r="244" spans="1:9" x14ac:dyDescent="0.25">
      <c r="A244" s="21">
        <f t="shared" si="6"/>
        <v>4</v>
      </c>
      <c r="B244" s="22">
        <v>235</v>
      </c>
      <c r="C244" s="58"/>
      <c r="D244" s="66">
        <f>YC!E237</f>
        <v>0.87406874869999995</v>
      </c>
      <c r="E244" s="34">
        <f>EXP(Intermediates!H244+Intermediates!F244/alpha-Intermediates!J244/alpha/alpha)/D244</f>
        <v>1.5133983663308319</v>
      </c>
      <c r="F244" s="46">
        <f>EXP(Intermediates!I244+Intermediates!G244/alpha-Intermediates!J244/alpha/alpha)/D244</f>
        <v>0.99971685606848293</v>
      </c>
      <c r="G244" s="40">
        <f>VLOOKUP((A244+1)&amp;"_"&amp;B244,scenarios!A:Q,5,0)</f>
        <v>1.5134000000000001</v>
      </c>
      <c r="H244" s="55">
        <f>VLOOKUP((A244+TT_Scen/2+1)&amp;"_"&amp;B244,scenarios!A:Q,5,0)</f>
        <v>0.99972000000000005</v>
      </c>
      <c r="I244" s="37">
        <f t="shared" si="7"/>
        <v>4.7776006852906505E-6</v>
      </c>
    </row>
    <row r="245" spans="1:9" x14ac:dyDescent="0.25">
      <c r="A245" s="21">
        <f t="shared" si="6"/>
        <v>4</v>
      </c>
      <c r="B245" s="22">
        <v>236</v>
      </c>
      <c r="C245" s="58"/>
      <c r="D245" s="66">
        <f>YC!E238</f>
        <v>0.87314065679999997</v>
      </c>
      <c r="E245" s="34">
        <f>EXP(Intermediates!H245+Intermediates!F245/alpha-Intermediates!J245/alpha/alpha)/D245</f>
        <v>1.5232465051186077</v>
      </c>
      <c r="F245" s="46">
        <f>EXP(Intermediates!I245+Intermediates!G245/alpha-Intermediates!J245/alpha/alpha)/D245</f>
        <v>0.99690080463515318</v>
      </c>
      <c r="G245" s="40">
        <f>VLOOKUP((A245+1)&amp;"_"&amp;B245,scenarios!A:Q,5,0)</f>
        <v>1.5232000000000001</v>
      </c>
      <c r="H245" s="55">
        <f>VLOOKUP((A245+TT_Scen/2+1)&amp;"_"&amp;B245,scenarios!A:Q,5,0)</f>
        <v>0.99690000000000001</v>
      </c>
      <c r="I245" s="37">
        <f t="shared" si="7"/>
        <v>4.73097537607714E-5</v>
      </c>
    </row>
    <row r="246" spans="1:9" x14ac:dyDescent="0.25">
      <c r="A246" s="21">
        <f t="shared" si="6"/>
        <v>4</v>
      </c>
      <c r="B246" s="22">
        <v>237</v>
      </c>
      <c r="C246" s="58"/>
      <c r="D246" s="66">
        <f>YC!E239</f>
        <v>0.87223042790000005</v>
      </c>
      <c r="E246" s="34">
        <f>EXP(Intermediates!H246+Intermediates!F246/alpha-Intermediates!J246/alpha/alpha)/D246</f>
        <v>1.5330846358558057</v>
      </c>
      <c r="F246" s="46">
        <f>EXP(Intermediates!I246+Intermediates!G246/alpha-Intermediates!J246/alpha/alpha)/D246</f>
        <v>0.99411081734734108</v>
      </c>
      <c r="G246" s="40">
        <f>VLOOKUP((A246+1)&amp;"_"&amp;B246,scenarios!A:Q,5,0)</f>
        <v>1.5330999999999999</v>
      </c>
      <c r="H246" s="55">
        <f>VLOOKUP((A246+TT_Scen/2+1)&amp;"_"&amp;B246,scenarios!A:Q,5,0)</f>
        <v>0.99411000000000005</v>
      </c>
      <c r="I246" s="37">
        <f t="shared" si="7"/>
        <v>1.6181491535260939E-5</v>
      </c>
    </row>
    <row r="247" spans="1:9" x14ac:dyDescent="0.25">
      <c r="A247" s="21">
        <f t="shared" si="6"/>
        <v>4</v>
      </c>
      <c r="B247" s="22">
        <v>238</v>
      </c>
      <c r="C247" s="58"/>
      <c r="D247" s="66">
        <f>YC!E240</f>
        <v>0.87134208410000002</v>
      </c>
      <c r="E247" s="34">
        <f>EXP(Intermediates!H247+Intermediates!F247/alpha-Intermediates!J247/alpha/alpha)/D247</f>
        <v>1.5428407478890618</v>
      </c>
      <c r="F247" s="46">
        <f>EXP(Intermediates!I247+Intermediates!G247/alpha-Intermediates!J247/alpha/alpha)/D247</f>
        <v>0.99138305560480833</v>
      </c>
      <c r="G247" s="40">
        <f>VLOOKUP((A247+1)&amp;"_"&amp;B247,scenarios!A:Q,5,0)</f>
        <v>1.5427999999999999</v>
      </c>
      <c r="H247" s="55">
        <f>VLOOKUP((A247+TT_Scen/2+1)&amp;"_"&amp;B247,scenarios!A:Q,5,0)</f>
        <v>0.99138000000000004</v>
      </c>
      <c r="I247" s="37">
        <f t="shared" si="7"/>
        <v>4.3803493870120391E-5</v>
      </c>
    </row>
    <row r="248" spans="1:9" x14ac:dyDescent="0.25">
      <c r="A248" s="21">
        <f t="shared" si="6"/>
        <v>4</v>
      </c>
      <c r="B248" s="22">
        <v>239</v>
      </c>
      <c r="C248" s="58"/>
      <c r="D248" s="66">
        <f>YC!E241</f>
        <v>0.87047969609999998</v>
      </c>
      <c r="E248" s="34">
        <f>EXP(Intermediates!H248+Intermediates!F248/alpha-Intermediates!J248/alpha/alpha)/D248</f>
        <v>1.5528906973128216</v>
      </c>
      <c r="F248" s="46">
        <f>EXP(Intermediates!I248+Intermediates!G248/alpha-Intermediates!J248/alpha/alpha)/D248</f>
        <v>0.98846683869346719</v>
      </c>
      <c r="G248" s="40">
        <f>VLOOKUP((A248+1)&amp;"_"&amp;B248,scenarios!A:Q,5,0)</f>
        <v>1.5528999999999999</v>
      </c>
      <c r="H248" s="55">
        <f>VLOOKUP((A248+TT_Scen/2+1)&amp;"_"&amp;B248,scenarios!A:Q,5,0)</f>
        <v>0.98846999999999996</v>
      </c>
      <c r="I248" s="37">
        <f t="shared" si="7"/>
        <v>1.2463993711131494E-5</v>
      </c>
    </row>
    <row r="249" spans="1:9" x14ac:dyDescent="0.25">
      <c r="A249" s="21">
        <f t="shared" si="6"/>
        <v>4</v>
      </c>
      <c r="B249" s="22">
        <v>240</v>
      </c>
      <c r="C249" s="58"/>
      <c r="D249" s="66">
        <f>YC!E242</f>
        <v>0.86964738419999998</v>
      </c>
      <c r="E249" s="34">
        <f>EXP(Intermediates!H249+Intermediates!F249/alpha-Intermediates!J249/alpha/alpha)/D249</f>
        <v>1.5627689751139431</v>
      </c>
      <c r="F249" s="46">
        <f>EXP(Intermediates!I249+Intermediates!G249/alpha-Intermediates!J249/alpha/alpha)/D249</f>
        <v>0.98565097903218724</v>
      </c>
      <c r="G249" s="40">
        <f>VLOOKUP((A249+1)&amp;"_"&amp;B249,scenarios!A:Q,5,0)</f>
        <v>1.5628</v>
      </c>
      <c r="H249" s="55">
        <f>VLOOKUP((A249+TT_Scen/2+1)&amp;"_"&amp;B249,scenarios!A:Q,5,0)</f>
        <v>0.98565000000000003</v>
      </c>
      <c r="I249" s="37">
        <f t="shared" si="7"/>
        <v>3.2003918244094542E-5</v>
      </c>
    </row>
    <row r="250" spans="1:9" x14ac:dyDescent="0.25">
      <c r="A250" s="21">
        <f t="shared" si="6"/>
        <v>4</v>
      </c>
      <c r="B250" s="22">
        <v>241</v>
      </c>
      <c r="C250" s="58"/>
      <c r="D250" s="66">
        <f>YC!E243</f>
        <v>0.8688480422</v>
      </c>
      <c r="E250" s="34">
        <f>EXP(Intermediates!H250+Intermediates!F250/alpha-Intermediates!J250/alpha/alpha)/D250</f>
        <v>1.5725161383619788</v>
      </c>
      <c r="F250" s="46">
        <f>EXP(Intermediates!I250+Intermediates!G250/alpha-Intermediates!J250/alpha/alpha)/D250</f>
        <v>0.98290000976612768</v>
      </c>
      <c r="G250" s="40">
        <f>VLOOKUP((A250+1)&amp;"_"&amp;B250,scenarios!A:Q,5,0)</f>
        <v>1.5725</v>
      </c>
      <c r="H250" s="55">
        <f>VLOOKUP((A250+TT_Scen/2+1)&amp;"_"&amp;B250,scenarios!A:Q,5,0)</f>
        <v>0.9829</v>
      </c>
      <c r="I250" s="37">
        <f t="shared" si="7"/>
        <v>1.6148128106463489E-5</v>
      </c>
    </row>
    <row r="251" spans="1:9" x14ac:dyDescent="0.25">
      <c r="A251" s="21">
        <f t="shared" si="6"/>
        <v>4</v>
      </c>
      <c r="B251" s="22">
        <v>242</v>
      </c>
      <c r="C251" s="58"/>
      <c r="D251" s="66">
        <f>YC!E244</f>
        <v>0.8680794744</v>
      </c>
      <c r="E251" s="34">
        <f>EXP(Intermediates!H251+Intermediates!F251/alpha-Intermediates!J251/alpha/alpha)/D251</f>
        <v>1.5819329200883967</v>
      </c>
      <c r="F251" s="46">
        <f>EXP(Intermediates!I251+Intermediates!G251/alpha-Intermediates!J251/alpha/alpha)/D251</f>
        <v>0.9803396546298514</v>
      </c>
      <c r="G251" s="40">
        <f>VLOOKUP((A251+1)&amp;"_"&amp;B251,scenarios!A:Q,5,0)</f>
        <v>1.5819000000000001</v>
      </c>
      <c r="H251" s="55">
        <f>VLOOKUP((A251+TT_Scen/2+1)&amp;"_"&amp;B251,scenarios!A:Q,5,0)</f>
        <v>0.98033999999999999</v>
      </c>
      <c r="I251" s="37">
        <f t="shared" si="7"/>
        <v>3.326545854520635E-5</v>
      </c>
    </row>
    <row r="252" spans="1:9" x14ac:dyDescent="0.25">
      <c r="A252" s="21">
        <f t="shared" si="6"/>
        <v>4</v>
      </c>
      <c r="B252" s="22">
        <v>243</v>
      </c>
      <c r="C252" s="58"/>
      <c r="D252" s="66">
        <f>YC!E245</f>
        <v>0.86733816880000003</v>
      </c>
      <c r="E252" s="34">
        <f>EXP(Intermediates!H252+Intermediates!F252/alpha-Intermediates!J252/alpha/alpha)/D252</f>
        <v>1.59154074774516</v>
      </c>
      <c r="F252" s="46">
        <f>EXP(Intermediates!I252+Intermediates!G252/alpha-Intermediates!J252/alpha/alpha)/D252</f>
        <v>0.97765170181752281</v>
      </c>
      <c r="G252" s="40">
        <f>VLOOKUP((A252+1)&amp;"_"&amp;B252,scenarios!A:Q,5,0)</f>
        <v>1.5914999999999999</v>
      </c>
      <c r="H252" s="55">
        <f>VLOOKUP((A252+TT_Scen/2+1)&amp;"_"&amp;B252,scenarios!A:Q,5,0)</f>
        <v>0.97765000000000002</v>
      </c>
      <c r="I252" s="37">
        <f t="shared" si="7"/>
        <v>4.2449562682844721E-5</v>
      </c>
    </row>
    <row r="253" spans="1:9" x14ac:dyDescent="0.25">
      <c r="A253" s="21">
        <f t="shared" si="6"/>
        <v>4</v>
      </c>
      <c r="B253" s="22">
        <v>244</v>
      </c>
      <c r="C253" s="58"/>
      <c r="D253" s="66">
        <f>YC!E246</f>
        <v>0.86662056529999998</v>
      </c>
      <c r="E253" s="34">
        <f>EXP(Intermediates!H253+Intermediates!F253/alpha-Intermediates!J253/alpha/alpha)/D253</f>
        <v>1.601600852230034</v>
      </c>
      <c r="F253" s="46">
        <f>EXP(Intermediates!I253+Intermediates!G253/alpha-Intermediates!J253/alpha/alpha)/D253</f>
        <v>0.97468778337014983</v>
      </c>
      <c r="G253" s="40">
        <f>VLOOKUP((A253+1)&amp;"_"&amp;B253,scenarios!A:Q,5,0)</f>
        <v>1.6015999999999999</v>
      </c>
      <c r="H253" s="55">
        <f>VLOOKUP((A253+TT_Scen/2+1)&amp;"_"&amp;B253,scenarios!A:Q,5,0)</f>
        <v>0.97468999999999995</v>
      </c>
      <c r="I253" s="37">
        <f t="shared" si="7"/>
        <v>3.0688598842143477E-6</v>
      </c>
    </row>
    <row r="254" spans="1:9" x14ac:dyDescent="0.25">
      <c r="A254" s="21">
        <f t="shared" si="6"/>
        <v>4</v>
      </c>
      <c r="B254" s="22">
        <v>245</v>
      </c>
      <c r="C254" s="58"/>
      <c r="D254" s="66">
        <f>YC!E247</f>
        <v>0.86592305510000001</v>
      </c>
      <c r="E254" s="34">
        <f>EXP(Intermediates!H254+Intermediates!F254/alpha-Intermediates!J254/alpha/alpha)/D254</f>
        <v>1.611842445349325</v>
      </c>
      <c r="F254" s="46">
        <f>EXP(Intermediates!I254+Intermediates!G254/alpha-Intermediates!J254/alpha/alpha)/D254</f>
        <v>0.97162633790517428</v>
      </c>
      <c r="G254" s="40">
        <f>VLOOKUP((A254+1)&amp;"_"&amp;B254,scenarios!A:Q,5,0)</f>
        <v>1.6117999999999999</v>
      </c>
      <c r="H254" s="55">
        <f>VLOOKUP((A254+TT_Scen/2+1)&amp;"_"&amp;B254,scenarios!A:Q,5,0)</f>
        <v>0.97162999999999999</v>
      </c>
      <c r="I254" s="37">
        <f t="shared" si="7"/>
        <v>4.6107444150789156E-5</v>
      </c>
    </row>
    <row r="255" spans="1:9" x14ac:dyDescent="0.25">
      <c r="A255" s="21">
        <f t="shared" si="6"/>
        <v>4</v>
      </c>
      <c r="B255" s="22">
        <v>246</v>
      </c>
      <c r="C255" s="58"/>
      <c r="D255" s="66">
        <f>YC!E248</f>
        <v>0.86524197930000002</v>
      </c>
      <c r="E255" s="34">
        <f>EXP(Intermediates!H255+Intermediates!F255/alpha-Intermediates!J255/alpha/alpha)/D255</f>
        <v>1.6222731969924205</v>
      </c>
      <c r="F255" s="46">
        <f>EXP(Intermediates!I255+Intermediates!G255/alpha-Intermediates!J255/alpha/alpha)/D255</f>
        <v>0.96847343186299994</v>
      </c>
      <c r="G255" s="40">
        <f>VLOOKUP((A255+1)&amp;"_"&amp;B255,scenarios!A:Q,5,0)</f>
        <v>1.6223000000000001</v>
      </c>
      <c r="H255" s="55">
        <f>VLOOKUP((A255+TT_Scen/2+1)&amp;"_"&amp;B255,scenarios!A:Q,5,0)</f>
        <v>0.96847000000000005</v>
      </c>
      <c r="I255" s="37">
        <f t="shared" si="7"/>
        <v>3.0234870579515238E-5</v>
      </c>
    </row>
    <row r="256" spans="1:9" x14ac:dyDescent="0.25">
      <c r="A256" s="21">
        <f t="shared" si="6"/>
        <v>4</v>
      </c>
      <c r="B256" s="22">
        <v>247</v>
      </c>
      <c r="C256" s="58"/>
      <c r="D256" s="66">
        <f>YC!E249</f>
        <v>0.86457362270000004</v>
      </c>
      <c r="E256" s="34">
        <f>EXP(Intermediates!H256+Intermediates!F256/alpha-Intermediates!J256/alpha/alpha)/D256</f>
        <v>1.6332124384293965</v>
      </c>
      <c r="F256" s="46">
        <f>EXP(Intermediates!I256+Intermediates!G256/alpha-Intermediates!J256/alpha/alpha)/D256</f>
        <v>0.9650511638320115</v>
      </c>
      <c r="G256" s="40">
        <f>VLOOKUP((A256+1)&amp;"_"&amp;B256,scenarios!A:Q,5,0)</f>
        <v>1.6332</v>
      </c>
      <c r="H256" s="55">
        <f>VLOOKUP((A256+TT_Scen/2+1)&amp;"_"&amp;B256,scenarios!A:Q,5,0)</f>
        <v>0.96504999999999996</v>
      </c>
      <c r="I256" s="37">
        <f t="shared" si="7"/>
        <v>1.3602261408007799E-5</v>
      </c>
    </row>
    <row r="257" spans="1:9" x14ac:dyDescent="0.25">
      <c r="A257" s="21">
        <f t="shared" si="6"/>
        <v>4</v>
      </c>
      <c r="B257" s="22">
        <v>248</v>
      </c>
      <c r="C257" s="58"/>
      <c r="D257" s="66">
        <f>YC!E250</f>
        <v>0.86391419300000005</v>
      </c>
      <c r="E257" s="34">
        <f>EXP(Intermediates!H257+Intermediates!F257/alpha-Intermediates!J257/alpha/alpha)/D257</f>
        <v>1.6444104353700681</v>
      </c>
      <c r="F257" s="46">
        <f>EXP(Intermediates!I257+Intermediates!G257/alpha-Intermediates!J257/alpha/alpha)/D257</f>
        <v>0.96152230792773141</v>
      </c>
      <c r="G257" s="40">
        <f>VLOOKUP((A257+1)&amp;"_"&amp;B257,scenarios!A:Q,5,0)</f>
        <v>1.6444000000000001</v>
      </c>
      <c r="H257" s="55">
        <f>VLOOKUP((A257+TT_Scen/2+1)&amp;"_"&amp;B257,scenarios!A:Q,5,0)</f>
        <v>0.96152000000000004</v>
      </c>
      <c r="I257" s="37">
        <f t="shared" si="7"/>
        <v>1.2743297799433506E-5</v>
      </c>
    </row>
    <row r="258" spans="1:9" x14ac:dyDescent="0.25">
      <c r="A258" s="21">
        <f t="shared" si="6"/>
        <v>4</v>
      </c>
      <c r="B258" s="22">
        <v>249</v>
      </c>
      <c r="C258" s="58"/>
      <c r="D258" s="66">
        <f>YC!E251</f>
        <v>0.86325984060000005</v>
      </c>
      <c r="E258" s="34">
        <f>EXP(Intermediates!H258+Intermediates!F258/alpha-Intermediates!J258/alpha/alpha)/D258</f>
        <v>1.6556350076373332</v>
      </c>
      <c r="F258" s="46">
        <f>EXP(Intermediates!I258+Intermediates!G258/alpha-Intermediates!J258/alpha/alpha)/D258</f>
        <v>0.95803343814072217</v>
      </c>
      <c r="G258" s="40">
        <f>VLOOKUP((A258+1)&amp;"_"&amp;B258,scenarios!A:Q,5,0)</f>
        <v>1.6556</v>
      </c>
      <c r="H258" s="55">
        <f>VLOOKUP((A258+TT_Scen/2+1)&amp;"_"&amp;B258,scenarios!A:Q,5,0)</f>
        <v>0.95803000000000005</v>
      </c>
      <c r="I258" s="37">
        <f t="shared" si="7"/>
        <v>3.844577805534044E-5</v>
      </c>
    </row>
    <row r="259" spans="1:9" x14ac:dyDescent="0.25">
      <c r="A259" s="21">
        <f t="shared" si="6"/>
        <v>4</v>
      </c>
      <c r="B259" s="22">
        <v>250</v>
      </c>
      <c r="C259" s="58"/>
      <c r="D259" s="66">
        <f>YC!E252</f>
        <v>0.86260666409999998</v>
      </c>
      <c r="E259" s="34">
        <f>EXP(Intermediates!H259+Intermediates!F259/alpha-Intermediates!J259/alpha/alpha)/D259</f>
        <v>1.6670308576272685</v>
      </c>
      <c r="F259" s="46">
        <f>EXP(Intermediates!I259+Intermediates!G259/alpha-Intermediates!J259/alpha/alpha)/D259</f>
        <v>0.95450966908464874</v>
      </c>
      <c r="G259" s="40">
        <f>VLOOKUP((A259+1)&amp;"_"&amp;B259,scenarios!A:Q,5,0)</f>
        <v>1.667</v>
      </c>
      <c r="H259" s="55">
        <f>VLOOKUP((A259+TT_Scen/2+1)&amp;"_"&amp;B259,scenarios!A:Q,5,0)</f>
        <v>0.95450999999999997</v>
      </c>
      <c r="I259" s="37">
        <f t="shared" si="7"/>
        <v>3.1188542619742243E-5</v>
      </c>
    </row>
    <row r="260" spans="1:9" x14ac:dyDescent="0.25">
      <c r="A260" s="21">
        <f t="shared" si="6"/>
        <v>4</v>
      </c>
      <c r="B260" s="22">
        <v>251</v>
      </c>
      <c r="C260" s="58"/>
      <c r="D260" s="66">
        <f>YC!E253</f>
        <v>0.86195071079999996</v>
      </c>
      <c r="E260" s="34">
        <f>EXP(Intermediates!H260+Intermediates!F260/alpha-Intermediates!J260/alpha/alpha)/D260</f>
        <v>1.6789597075953191</v>
      </c>
      <c r="F260" s="46">
        <f>EXP(Intermediates!I260+Intermediates!G260/alpha-Intermediates!J260/alpha/alpha)/D260</f>
        <v>0.9507567152666796</v>
      </c>
      <c r="G260" s="40">
        <f>VLOOKUP((A260+1)&amp;"_"&amp;B260,scenarios!A:Q,5,0)</f>
        <v>1.679</v>
      </c>
      <c r="H260" s="55">
        <f>VLOOKUP((A260+TT_Scen/2+1)&amp;"_"&amp;B260,scenarios!A:Q,5,0)</f>
        <v>0.95076000000000005</v>
      </c>
      <c r="I260" s="37">
        <f t="shared" si="7"/>
        <v>4.3577138001404947E-5</v>
      </c>
    </row>
    <row r="261" spans="1:9" x14ac:dyDescent="0.25">
      <c r="A261" s="21">
        <f t="shared" si="6"/>
        <v>4</v>
      </c>
      <c r="B261" s="22">
        <v>252</v>
      </c>
      <c r="C261" s="58"/>
      <c r="D261" s="66">
        <f>YC!E254</f>
        <v>0.86128797710000005</v>
      </c>
      <c r="E261" s="34">
        <f>EXP(Intermediates!H261+Intermediates!F261/alpha-Intermediates!J261/alpha/alpha)/D261</f>
        <v>1.6914365009231651</v>
      </c>
      <c r="F261" s="46">
        <f>EXP(Intermediates!I261+Intermediates!G261/alpha-Intermediates!J261/alpha/alpha)/D261</f>
        <v>0.94678359630359299</v>
      </c>
      <c r="G261" s="40">
        <f>VLOOKUP((A261+1)&amp;"_"&amp;B261,scenarios!A:Q,5,0)</f>
        <v>1.6914</v>
      </c>
      <c r="H261" s="55">
        <f>VLOOKUP((A261+TT_Scen/2+1)&amp;"_"&amp;B261,scenarios!A:Q,5,0)</f>
        <v>0.94677999999999995</v>
      </c>
      <c r="I261" s="37">
        <f t="shared" si="7"/>
        <v>4.009722675812899E-5</v>
      </c>
    </row>
    <row r="262" spans="1:9" x14ac:dyDescent="0.25">
      <c r="A262" s="21">
        <f t="shared" si="6"/>
        <v>4</v>
      </c>
      <c r="B262" s="22">
        <v>253</v>
      </c>
      <c r="C262" s="58"/>
      <c r="D262" s="66">
        <f>YC!E255</f>
        <v>0.86061524310000004</v>
      </c>
      <c r="E262" s="34">
        <f>EXP(Intermediates!H262+Intermediates!F262/alpha-Intermediates!J262/alpha/alpha)/D262</f>
        <v>1.7042140876570646</v>
      </c>
      <c r="F262" s="46">
        <f>EXP(Intermediates!I262+Intermediates!G262/alpha-Intermediates!J262/alpha/alpha)/D262</f>
        <v>0.94274302250655484</v>
      </c>
      <c r="G262" s="40">
        <f>VLOOKUP((A262+1)&amp;"_"&amp;B262,scenarios!A:Q,5,0)</f>
        <v>1.7041999999999999</v>
      </c>
      <c r="H262" s="55">
        <f>VLOOKUP((A262+TT_Scen/2+1)&amp;"_"&amp;B262,scenarios!A:Q,5,0)</f>
        <v>0.94274000000000002</v>
      </c>
      <c r="I262" s="37">
        <f t="shared" si="7"/>
        <v>1.711016361949369E-5</v>
      </c>
    </row>
    <row r="263" spans="1:9" x14ac:dyDescent="0.25">
      <c r="A263" s="21">
        <f t="shared" si="6"/>
        <v>4</v>
      </c>
      <c r="B263" s="22">
        <v>254</v>
      </c>
      <c r="C263" s="58"/>
      <c r="D263" s="66">
        <f>YC!E256</f>
        <v>0.85993259909999997</v>
      </c>
      <c r="E263" s="34">
        <f>EXP(Intermediates!H263+Intermediates!F263/alpha-Intermediates!J263/alpha/alpha)/D263</f>
        <v>1.7168736692909796</v>
      </c>
      <c r="F263" s="46">
        <f>EXP(Intermediates!I263+Intermediates!G263/alpha-Intermediates!J263/alpha/alpha)/D263</f>
        <v>0.93886776703261499</v>
      </c>
      <c r="G263" s="40">
        <f>VLOOKUP((A263+1)&amp;"_"&amp;B263,scenarios!A:Q,5,0)</f>
        <v>1.7169000000000001</v>
      </c>
      <c r="H263" s="55">
        <f>VLOOKUP((A263+TT_Scen/2+1)&amp;"_"&amp;B263,scenarios!A:Q,5,0)</f>
        <v>0.93886999999999998</v>
      </c>
      <c r="I263" s="37">
        <f t="shared" si="7"/>
        <v>2.8563676405468641E-5</v>
      </c>
    </row>
    <row r="264" spans="1:9" x14ac:dyDescent="0.25">
      <c r="A264" s="21">
        <f t="shared" si="6"/>
        <v>4</v>
      </c>
      <c r="B264" s="22">
        <v>255</v>
      </c>
      <c r="C264" s="58"/>
      <c r="D264" s="66">
        <f>YC!E257</f>
        <v>0.85924097799999999</v>
      </c>
      <c r="E264" s="34">
        <f>EXP(Intermediates!H264+Intermediates!F264/alpha-Intermediates!J264/alpha/alpha)/D264</f>
        <v>1.7295597915876646</v>
      </c>
      <c r="F264" s="46">
        <f>EXP(Intermediates!I264+Intermediates!G264/alpha-Intermediates!J264/alpha/alpha)/D264</f>
        <v>0.93507360122539729</v>
      </c>
      <c r="G264" s="40">
        <f>VLOOKUP((A264+1)&amp;"_"&amp;B264,scenarios!A:Q,5,0)</f>
        <v>1.7296</v>
      </c>
      <c r="H264" s="55">
        <f>VLOOKUP((A264+TT_Scen/2+1)&amp;"_"&amp;B264,scenarios!A:Q,5,0)</f>
        <v>0.93506999999999996</v>
      </c>
      <c r="I264" s="37">
        <f t="shared" si="7"/>
        <v>4.3809637732761253E-5</v>
      </c>
    </row>
    <row r="265" spans="1:9" x14ac:dyDescent="0.25">
      <c r="A265" s="21">
        <f t="shared" ref="A265:A328" si="8">iteration</f>
        <v>4</v>
      </c>
      <c r="B265" s="22">
        <v>256</v>
      </c>
      <c r="C265" s="58"/>
      <c r="D265" s="66">
        <f>YC!E258</f>
        <v>0.8585413261</v>
      </c>
      <c r="E265" s="34">
        <f>EXP(Intermediates!H265+Intermediates!F265/alpha-Intermediates!J265/alpha/alpha)/D265</f>
        <v>1.7425520482614412</v>
      </c>
      <c r="F265" s="46">
        <f>EXP(Intermediates!I265+Intermediates!G265/alpha-Intermediates!J265/alpha/alpha)/D265</f>
        <v>0.93120779540953014</v>
      </c>
      <c r="G265" s="40">
        <f>VLOOKUP((A265+1)&amp;"_"&amp;B265,scenarios!A:Q,5,0)</f>
        <v>1.7425999999999999</v>
      </c>
      <c r="H265" s="55">
        <f>VLOOKUP((A265+TT_Scen/2+1)&amp;"_"&amp;B265,scenarios!A:Q,5,0)</f>
        <v>0.93120999999999998</v>
      </c>
      <c r="I265" s="37">
        <f t="shared" si="7"/>
        <v>5.0156329028605562E-5</v>
      </c>
    </row>
    <row r="266" spans="1:9" x14ac:dyDescent="0.25">
      <c r="A266" s="21">
        <f t="shared" si="8"/>
        <v>4</v>
      </c>
      <c r="B266" s="22">
        <v>257</v>
      </c>
      <c r="C266" s="58"/>
      <c r="D266" s="66">
        <f>YC!E259</f>
        <v>0.85783460290000002</v>
      </c>
      <c r="E266" s="34">
        <f>EXP(Intermediates!H266+Intermediates!F266/alpha-Intermediates!J266/alpha/alpha)/D266</f>
        <v>1.7557468993496863</v>
      </c>
      <c r="F266" s="46">
        <f>EXP(Intermediates!I266+Intermediates!G266/alpha-Intermediates!J266/alpha/alpha)/D266</f>
        <v>0.92732690632248349</v>
      </c>
      <c r="G266" s="40">
        <f>VLOOKUP((A266+1)&amp;"_"&amp;B266,scenarios!A:Q,5,0)</f>
        <v>1.7557</v>
      </c>
      <c r="H266" s="55">
        <f>VLOOKUP((A266+TT_Scen/2+1)&amp;"_"&amp;B266,scenarios!A:Q,5,0)</f>
        <v>0.92732999999999999</v>
      </c>
      <c r="I266" s="37">
        <f t="shared" ref="I266:I329" si="9">ABS(G266-E266)+ABS(H266-F266)</f>
        <v>4.9993027202765994E-5</v>
      </c>
    </row>
    <row r="267" spans="1:9" x14ac:dyDescent="0.25">
      <c r="A267" s="21">
        <f t="shared" si="8"/>
        <v>4</v>
      </c>
      <c r="B267" s="22">
        <v>258</v>
      </c>
      <c r="C267" s="58"/>
      <c r="D267" s="66">
        <f>YC!E260</f>
        <v>0.85712178059999999</v>
      </c>
      <c r="E267" s="34">
        <f>EXP(Intermediates!H267+Intermediates!F267/alpha-Intermediates!J267/alpha/alpha)/D267</f>
        <v>1.7694714955674202</v>
      </c>
      <c r="F267" s="46">
        <f>EXP(Intermediates!I267+Intermediates!G267/alpha-Intermediates!J267/alpha/alpha)/D267</f>
        <v>0.92326009244416229</v>
      </c>
      <c r="G267" s="40">
        <f>VLOOKUP((A267+1)&amp;"_"&amp;B267,scenarios!A:Q,5,0)</f>
        <v>1.7695000000000001</v>
      </c>
      <c r="H267" s="55">
        <f>VLOOKUP((A267+TT_Scen/2+1)&amp;"_"&amp;B267,scenarios!A:Q,5,0)</f>
        <v>0.92325999999999997</v>
      </c>
      <c r="I267" s="37">
        <f t="shared" si="9"/>
        <v>2.8596876742170707E-5</v>
      </c>
    </row>
    <row r="268" spans="1:9" x14ac:dyDescent="0.25">
      <c r="A268" s="21">
        <f t="shared" si="8"/>
        <v>4</v>
      </c>
      <c r="B268" s="22">
        <v>259</v>
      </c>
      <c r="C268" s="58"/>
      <c r="D268" s="66">
        <f>YC!E261</f>
        <v>0.85640384609999998</v>
      </c>
      <c r="E268" s="34">
        <f>EXP(Intermediates!H268+Intermediates!F268/alpha-Intermediates!J268/alpha/alpha)/D268</f>
        <v>1.7835572069990624</v>
      </c>
      <c r="F268" s="46">
        <f>EXP(Intermediates!I268+Intermediates!G268/alpha-Intermediates!J268/alpha/alpha)/D268</f>
        <v>0.91910032814218257</v>
      </c>
      <c r="G268" s="40">
        <f>VLOOKUP((A268+1)&amp;"_"&amp;B268,scenarios!A:Q,5,0)</f>
        <v>1.7836000000000001</v>
      </c>
      <c r="H268" s="55">
        <f>VLOOKUP((A268+TT_Scen/2+1)&amp;"_"&amp;B268,scenarios!A:Q,5,0)</f>
        <v>0.91910000000000003</v>
      </c>
      <c r="I268" s="37">
        <f t="shared" si="9"/>
        <v>4.3121143120217198E-5</v>
      </c>
    </row>
    <row r="269" spans="1:9" x14ac:dyDescent="0.25">
      <c r="A269" s="21">
        <f t="shared" si="8"/>
        <v>4</v>
      </c>
      <c r="B269" s="22">
        <v>260</v>
      </c>
      <c r="C269" s="58"/>
      <c r="D269" s="66">
        <f>YC!E262</f>
        <v>0.85568180569999996</v>
      </c>
      <c r="E269" s="34">
        <f>EXP(Intermediates!H269+Intermediates!F269/alpha-Intermediates!J269/alpha/alpha)/D269</f>
        <v>1.7981801873371062</v>
      </c>
      <c r="F269" s="46">
        <f>EXP(Intermediates!I269+Intermediates!G269/alpha-Intermediates!J269/alpha/alpha)/D269</f>
        <v>0.91476079379865449</v>
      </c>
      <c r="G269" s="40">
        <f>VLOOKUP((A269+1)&amp;"_"&amp;B269,scenarios!A:Q,5,0)</f>
        <v>1.7982</v>
      </c>
      <c r="H269" s="55">
        <f>VLOOKUP((A269+TT_Scen/2+1)&amp;"_"&amp;B269,scenarios!A:Q,5,0)</f>
        <v>0.91476000000000002</v>
      </c>
      <c r="I269" s="37">
        <f t="shared" si="9"/>
        <v>2.0606461548333677E-5</v>
      </c>
    </row>
    <row r="270" spans="1:9" x14ac:dyDescent="0.25">
      <c r="A270" s="21">
        <f t="shared" si="8"/>
        <v>4</v>
      </c>
      <c r="B270" s="22">
        <v>261</v>
      </c>
      <c r="C270" s="58"/>
      <c r="D270" s="66">
        <f>YC!E263</f>
        <v>0.85495668000000002</v>
      </c>
      <c r="E270" s="34">
        <f>EXP(Intermediates!H270+Intermediates!F270/alpha-Intermediates!J270/alpha/alpha)/D270</f>
        <v>1.8132790241080687</v>
      </c>
      <c r="F270" s="46">
        <f>EXP(Intermediates!I270+Intermediates!G270/alpha-Intermediates!J270/alpha/alpha)/D270</f>
        <v>0.91027858641673365</v>
      </c>
      <c r="G270" s="40">
        <f>VLOOKUP((A270+1)&amp;"_"&amp;B270,scenarios!A:Q,5,0)</f>
        <v>1.8132999999999999</v>
      </c>
      <c r="H270" s="55">
        <f>VLOOKUP((A270+TT_Scen/2+1)&amp;"_"&amp;B270,scenarios!A:Q,5,0)</f>
        <v>0.91027999999999998</v>
      </c>
      <c r="I270" s="37">
        <f t="shared" si="9"/>
        <v>2.2389475197504005E-5</v>
      </c>
    </row>
    <row r="271" spans="1:9" x14ac:dyDescent="0.25">
      <c r="A271" s="21">
        <f t="shared" si="8"/>
        <v>4</v>
      </c>
      <c r="B271" s="22">
        <v>262</v>
      </c>
      <c r="C271" s="58"/>
      <c r="D271" s="66">
        <f>YC!E264</f>
        <v>0.85422950220000005</v>
      </c>
      <c r="E271" s="34">
        <f>EXP(Intermediates!H271+Intermediates!F271/alpha-Intermediates!J271/alpha/alpha)/D271</f>
        <v>1.8288366869367489</v>
      </c>
      <c r="F271" s="46">
        <f>EXP(Intermediates!I271+Intermediates!G271/alpha-Intermediates!J271/alpha/alpha)/D271</f>
        <v>0.90566718942474067</v>
      </c>
      <c r="G271" s="40">
        <f>VLOOKUP((A271+1)&amp;"_"&amp;B271,scenarios!A:Q,5,0)</f>
        <v>1.8288</v>
      </c>
      <c r="H271" s="55">
        <f>VLOOKUP((A271+TT_Scen/2+1)&amp;"_"&amp;B271,scenarios!A:Q,5,0)</f>
        <v>0.90566999999999998</v>
      </c>
      <c r="I271" s="37">
        <f t="shared" si="9"/>
        <v>3.9497512008268565E-5</v>
      </c>
    </row>
    <row r="272" spans="1:9" x14ac:dyDescent="0.25">
      <c r="A272" s="21">
        <f t="shared" si="8"/>
        <v>4</v>
      </c>
      <c r="B272" s="22">
        <v>263</v>
      </c>
      <c r="C272" s="58"/>
      <c r="D272" s="66">
        <f>YC!E265</f>
        <v>0.85350131780000005</v>
      </c>
      <c r="E272" s="34">
        <f>EXP(Intermediates!H272+Intermediates!F272/alpha-Intermediates!J272/alpha/alpha)/D272</f>
        <v>1.8448011819204846</v>
      </c>
      <c r="F272" s="46">
        <f>EXP(Intermediates!I272+Intermediates!G272/alpha-Intermediates!J272/alpha/alpha)/D272</f>
        <v>0.90095667679348534</v>
      </c>
      <c r="G272" s="40">
        <f>VLOOKUP((A272+1)&amp;"_"&amp;B272,scenarios!A:Q,5,0)</f>
        <v>1.8448</v>
      </c>
      <c r="H272" s="55">
        <f>VLOOKUP((A272+TT_Scen/2+1)&amp;"_"&amp;B272,scenarios!A:Q,5,0)</f>
        <v>0.90095999999999998</v>
      </c>
      <c r="I272" s="37">
        <f t="shared" si="9"/>
        <v>4.505126999232445E-6</v>
      </c>
    </row>
    <row r="273" spans="1:9" x14ac:dyDescent="0.25">
      <c r="A273" s="21">
        <f t="shared" si="8"/>
        <v>4</v>
      </c>
      <c r="B273" s="22">
        <v>264</v>
      </c>
      <c r="C273" s="58"/>
      <c r="D273" s="66">
        <f>YC!E266</f>
        <v>0.8527731851</v>
      </c>
      <c r="E273" s="34">
        <f>EXP(Intermediates!H273+Intermediates!F273/alpha-Intermediates!J273/alpha/alpha)/D273</f>
        <v>1.8611758173316686</v>
      </c>
      <c r="F273" s="46">
        <f>EXP(Intermediates!I273+Intermediates!G273/alpha-Intermediates!J273/alpha/alpha)/D273</f>
        <v>0.89614902270561148</v>
      </c>
      <c r="G273" s="40">
        <f>VLOOKUP((A273+1)&amp;"_"&amp;B273,scenarios!A:Q,5,0)</f>
        <v>1.8612</v>
      </c>
      <c r="H273" s="55">
        <f>VLOOKUP((A273+TT_Scen/2+1)&amp;"_"&amp;B273,scenarios!A:Q,5,0)</f>
        <v>0.89615</v>
      </c>
      <c r="I273" s="37">
        <f t="shared" si="9"/>
        <v>2.5159962719900619E-5</v>
      </c>
    </row>
    <row r="274" spans="1:9" x14ac:dyDescent="0.25">
      <c r="A274" s="21">
        <f t="shared" si="8"/>
        <v>4</v>
      </c>
      <c r="B274" s="22">
        <v>265</v>
      </c>
      <c r="C274" s="58"/>
      <c r="D274" s="66">
        <f>YC!E267</f>
        <v>0.85204598760000005</v>
      </c>
      <c r="E274" s="34">
        <f>EXP(Intermediates!H274+Intermediates!F274/alpha-Intermediates!J274/alpha/alpha)/D274</f>
        <v>1.8776606361756849</v>
      </c>
      <c r="F274" s="46">
        <f>EXP(Intermediates!I274+Intermediates!G274/alpha-Intermediates!J274/alpha/alpha)/D274</f>
        <v>0.8913905699386282</v>
      </c>
      <c r="G274" s="40">
        <f>VLOOKUP((A274+1)&amp;"_"&amp;B274,scenarios!A:Q,5,0)</f>
        <v>1.8776999999999999</v>
      </c>
      <c r="H274" s="55">
        <f>VLOOKUP((A274+TT_Scen/2+1)&amp;"_"&amp;B274,scenarios!A:Q,5,0)</f>
        <v>0.89139000000000002</v>
      </c>
      <c r="I274" s="37">
        <f t="shared" si="9"/>
        <v>3.9933762943200612E-5</v>
      </c>
    </row>
    <row r="275" spans="1:9" x14ac:dyDescent="0.25">
      <c r="A275" s="21">
        <f t="shared" si="8"/>
        <v>4</v>
      </c>
      <c r="B275" s="22">
        <v>266</v>
      </c>
      <c r="C275" s="58"/>
      <c r="D275" s="66">
        <f>YC!E268</f>
        <v>0.85131987080000004</v>
      </c>
      <c r="E275" s="34">
        <f>EXP(Intermediates!H275+Intermediates!F275/alpha-Intermediates!J275/alpha/alpha)/D275</f>
        <v>1.8941457554468022</v>
      </c>
      <c r="F275" s="46">
        <f>EXP(Intermediates!I275+Intermediates!G275/alpha-Intermediates!J275/alpha/alpha)/D275</f>
        <v>0.88673209793376029</v>
      </c>
      <c r="G275" s="40">
        <f>VLOOKUP((A275+1)&amp;"_"&amp;B275,scenarios!A:Q,5,0)</f>
        <v>1.8940999999999999</v>
      </c>
      <c r="H275" s="55">
        <f>VLOOKUP((A275+TT_Scen/2+1)&amp;"_"&amp;B275,scenarios!A:Q,5,0)</f>
        <v>0.88673000000000002</v>
      </c>
      <c r="I275" s="37">
        <f t="shared" si="9"/>
        <v>4.7853380562568049E-5</v>
      </c>
    </row>
    <row r="276" spans="1:9" x14ac:dyDescent="0.25">
      <c r="A276" s="21">
        <f t="shared" si="8"/>
        <v>4</v>
      </c>
      <c r="B276" s="22">
        <v>267</v>
      </c>
      <c r="C276" s="58"/>
      <c r="D276" s="66">
        <f>YC!E269</f>
        <v>0.85059479380000003</v>
      </c>
      <c r="E276" s="34">
        <f>EXP(Intermediates!H276+Intermediates!F276/alpha-Intermediates!J276/alpha/alpha)/D276</f>
        <v>1.9113044201740386</v>
      </c>
      <c r="F276" s="46">
        <f>EXP(Intermediates!I276+Intermediates!G276/alpha-Intermediates!J276/alpha/alpha)/D276</f>
        <v>0.88186046092694725</v>
      </c>
      <c r="G276" s="40">
        <f>VLOOKUP((A276+1)&amp;"_"&amp;B276,scenarios!A:Q,5,0)</f>
        <v>1.9113</v>
      </c>
      <c r="H276" s="55">
        <f>VLOOKUP((A276+TT_Scen/2+1)&amp;"_"&amp;B276,scenarios!A:Q,5,0)</f>
        <v>0.88185999999999998</v>
      </c>
      <c r="I276" s="37">
        <f t="shared" si="9"/>
        <v>4.8811009858429344E-6</v>
      </c>
    </row>
    <row r="277" spans="1:9" x14ac:dyDescent="0.25">
      <c r="A277" s="21">
        <f t="shared" si="8"/>
        <v>4</v>
      </c>
      <c r="B277" s="22">
        <v>268</v>
      </c>
      <c r="C277" s="58"/>
      <c r="D277" s="66">
        <f>YC!E270</f>
        <v>0.84987071479999998</v>
      </c>
      <c r="E277" s="34">
        <f>EXP(Intermediates!H277+Intermediates!F277/alpha-Intermediates!J277/alpha/alpha)/D277</f>
        <v>1.9284704198730069</v>
      </c>
      <c r="F277" s="46">
        <f>EXP(Intermediates!I277+Intermediates!G277/alpha-Intermediates!J277/alpha/alpha)/D277</f>
        <v>0.87708952616333902</v>
      </c>
      <c r="G277" s="40">
        <f>VLOOKUP((A277+1)&amp;"_"&amp;B277,scenarios!A:Q,5,0)</f>
        <v>1.9285000000000001</v>
      </c>
      <c r="H277" s="55">
        <f>VLOOKUP((A277+TT_Scen/2+1)&amp;"_"&amp;B277,scenarios!A:Q,5,0)</f>
        <v>0.87709000000000004</v>
      </c>
      <c r="I277" s="37">
        <f t="shared" si="9"/>
        <v>3.0053963654186333E-5</v>
      </c>
    </row>
    <row r="278" spans="1:9" x14ac:dyDescent="0.25">
      <c r="A278" s="21">
        <f t="shared" si="8"/>
        <v>4</v>
      </c>
      <c r="B278" s="22">
        <v>269</v>
      </c>
      <c r="C278" s="58"/>
      <c r="D278" s="66">
        <f>YC!E271</f>
        <v>0.84914759129999995</v>
      </c>
      <c r="E278" s="34">
        <f>EXP(Intermediates!H278+Intermediates!F278/alpha-Intermediates!J278/alpha/alpha)/D278</f>
        <v>1.945556706989557</v>
      </c>
      <c r="F278" s="46">
        <f>EXP(Intermediates!I278+Intermediates!G278/alpha-Intermediates!J278/alpha/alpha)/D278</f>
        <v>0.87245589887934583</v>
      </c>
      <c r="G278" s="40">
        <f>VLOOKUP((A278+1)&amp;"_"&amp;B278,scenarios!A:Q,5,0)</f>
        <v>1.9456</v>
      </c>
      <c r="H278" s="55">
        <f>VLOOKUP((A278+TT_Scen/2+1)&amp;"_"&amp;B278,scenarios!A:Q,5,0)</f>
        <v>0.87246000000000001</v>
      </c>
      <c r="I278" s="37">
        <f t="shared" si="9"/>
        <v>4.7394131097222569E-5</v>
      </c>
    </row>
    <row r="279" spans="1:9" x14ac:dyDescent="0.25">
      <c r="A279" s="21">
        <f t="shared" si="8"/>
        <v>4</v>
      </c>
      <c r="B279" s="22">
        <v>270</v>
      </c>
      <c r="C279" s="58"/>
      <c r="D279" s="66">
        <f>YC!E272</f>
        <v>0.8484253799</v>
      </c>
      <c r="E279" s="34">
        <f>EXP(Intermediates!H279+Intermediates!F279/alpha-Intermediates!J279/alpha/alpha)/D279</f>
        <v>1.9627805307953472</v>
      </c>
      <c r="F279" s="46">
        <f>EXP(Intermediates!I279+Intermediates!G279/alpha-Intermediates!J279/alpha/alpha)/D279</f>
        <v>0.86785954461447556</v>
      </c>
      <c r="G279" s="40">
        <f>VLOOKUP((A279+1)&amp;"_"&amp;B279,scenarios!A:Q,5,0)</f>
        <v>1.9628000000000001</v>
      </c>
      <c r="H279" s="55">
        <f>VLOOKUP((A279+TT_Scen/2+1)&amp;"_"&amp;B279,scenarios!A:Q,5,0)</f>
        <v>0.86785999999999996</v>
      </c>
      <c r="I279" s="37">
        <f t="shared" si="9"/>
        <v>1.9924590177300416E-5</v>
      </c>
    </row>
    <row r="280" spans="1:9" x14ac:dyDescent="0.25">
      <c r="A280" s="21">
        <f t="shared" si="8"/>
        <v>4</v>
      </c>
      <c r="B280" s="22">
        <v>271</v>
      </c>
      <c r="C280" s="58"/>
      <c r="D280" s="66">
        <f>YC!E273</f>
        <v>0.84770403650000004</v>
      </c>
      <c r="E280" s="34">
        <f>EXP(Intermediates!H280+Intermediates!F280/alpha-Intermediates!J280/alpha/alpha)/D280</f>
        <v>1.9798180215939389</v>
      </c>
      <c r="F280" s="46">
        <f>EXP(Intermediates!I280+Intermediates!G280/alpha-Intermediates!J280/alpha/alpha)/D280</f>
        <v>0.86344185946847718</v>
      </c>
      <c r="G280" s="40">
        <f>VLOOKUP((A280+1)&amp;"_"&amp;B280,scenarios!A:Q,5,0)</f>
        <v>1.9798</v>
      </c>
      <c r="H280" s="55">
        <f>VLOOKUP((A280+TT_Scen/2+1)&amp;"_"&amp;B280,scenarios!A:Q,5,0)</f>
        <v>0.86343999999999999</v>
      </c>
      <c r="I280" s="37">
        <f t="shared" si="9"/>
        <v>1.9881062416127193E-5</v>
      </c>
    </row>
    <row r="281" spans="1:9" x14ac:dyDescent="0.25">
      <c r="A281" s="21">
        <f t="shared" si="8"/>
        <v>4</v>
      </c>
      <c r="B281" s="22">
        <v>272</v>
      </c>
      <c r="C281" s="58"/>
      <c r="D281" s="66">
        <f>YC!E274</f>
        <v>0.84698351530000004</v>
      </c>
      <c r="E281" s="34">
        <f>EXP(Intermediates!H281+Intermediates!F281/alpha-Intermediates!J281/alpha/alpha)/D281</f>
        <v>1.9973931793972057</v>
      </c>
      <c r="F281" s="46">
        <f>EXP(Intermediates!I281+Intermediates!G281/alpha-Intermediates!J281/alpha/alpha)/D281</f>
        <v>0.85888578902666646</v>
      </c>
      <c r="G281" s="40">
        <f>VLOOKUP((A281+1)&amp;"_"&amp;B281,scenarios!A:Q,5,0)</f>
        <v>1.9974000000000001</v>
      </c>
      <c r="H281" s="55">
        <f>VLOOKUP((A281+TT_Scen/2+1)&amp;"_"&amp;B281,scenarios!A:Q,5,0)</f>
        <v>0.85889000000000004</v>
      </c>
      <c r="I281" s="37">
        <f t="shared" si="9"/>
        <v>1.103157612791783E-5</v>
      </c>
    </row>
    <row r="282" spans="1:9" x14ac:dyDescent="0.25">
      <c r="A282" s="21">
        <f t="shared" si="8"/>
        <v>4</v>
      </c>
      <c r="B282" s="22">
        <v>273</v>
      </c>
      <c r="C282" s="58"/>
      <c r="D282" s="66">
        <f>YC!E275</f>
        <v>0.84626376979999995</v>
      </c>
      <c r="E282" s="34">
        <f>EXP(Intermediates!H282+Intermediates!F282/alpha-Intermediates!J282/alpha/alpha)/D282</f>
        <v>2.0149037017433717</v>
      </c>
      <c r="F282" s="46">
        <f>EXP(Intermediates!I282+Intermediates!G282/alpha-Intermediates!J282/alpha/alpha)/D282</f>
        <v>0.85445413314939844</v>
      </c>
      <c r="G282" s="40">
        <f>VLOOKUP((A282+1)&amp;"_"&amp;B282,scenarios!A:Q,5,0)</f>
        <v>2.0148999999999999</v>
      </c>
      <c r="H282" s="55">
        <f>VLOOKUP((A282+TT_Scen/2+1)&amp;"_"&amp;B282,scenarios!A:Q,5,0)</f>
        <v>0.85445000000000004</v>
      </c>
      <c r="I282" s="37">
        <f t="shared" si="9"/>
        <v>7.8348927702309723E-6</v>
      </c>
    </row>
    <row r="283" spans="1:9" x14ac:dyDescent="0.25">
      <c r="A283" s="21">
        <f t="shared" si="8"/>
        <v>4</v>
      </c>
      <c r="B283" s="22">
        <v>274</v>
      </c>
      <c r="C283" s="58"/>
      <c r="D283" s="66">
        <f>YC!E276</f>
        <v>0.84554475240000004</v>
      </c>
      <c r="E283" s="34">
        <f>EXP(Intermediates!H283+Intermediates!F283/alpha-Intermediates!J283/alpha/alpha)/D283</f>
        <v>2.0329174775058192</v>
      </c>
      <c r="F283" s="46">
        <f>EXP(Intermediates!I283+Intermediates!G283/alpha-Intermediates!J283/alpha/alpha)/D283</f>
        <v>0.84990596445508482</v>
      </c>
      <c r="G283" s="40">
        <f>VLOOKUP((A283+1)&amp;"_"&amp;B283,scenarios!A:Q,5,0)</f>
        <v>2.0329000000000002</v>
      </c>
      <c r="H283" s="55">
        <f>VLOOKUP((A283+TT_Scen/2+1)&amp;"_"&amp;B283,scenarios!A:Q,5,0)</f>
        <v>0.84991000000000005</v>
      </c>
      <c r="I283" s="37">
        <f t="shared" si="9"/>
        <v>2.1513050734278671E-5</v>
      </c>
    </row>
    <row r="284" spans="1:9" x14ac:dyDescent="0.25">
      <c r="A284" s="21">
        <f t="shared" si="8"/>
        <v>4</v>
      </c>
      <c r="B284" s="22">
        <v>275</v>
      </c>
      <c r="C284" s="58"/>
      <c r="D284" s="66">
        <f>YC!E277</f>
        <v>0.84482641520000001</v>
      </c>
      <c r="E284" s="34">
        <f>EXP(Intermediates!H284+Intermediates!F284/alpha-Intermediates!J284/alpha/alpha)/D284</f>
        <v>2.0515377460309234</v>
      </c>
      <c r="F284" s="46">
        <f>EXP(Intermediates!I284+Intermediates!G284/alpha-Intermediates!J284/alpha/alpha)/D284</f>
        <v>0.84520536128700796</v>
      </c>
      <c r="G284" s="40">
        <f>VLOOKUP((A284+1)&amp;"_"&amp;B284,scenarios!A:Q,5,0)</f>
        <v>2.0514999999999999</v>
      </c>
      <c r="H284" s="55">
        <f>VLOOKUP((A284+TT_Scen/2+1)&amp;"_"&amp;B284,scenarios!A:Q,5,0)</f>
        <v>0.84521000000000002</v>
      </c>
      <c r="I284" s="37">
        <f t="shared" si="9"/>
        <v>4.2384743915602208E-5</v>
      </c>
    </row>
    <row r="285" spans="1:9" x14ac:dyDescent="0.25">
      <c r="A285" s="21">
        <f t="shared" si="8"/>
        <v>4</v>
      </c>
      <c r="B285" s="22">
        <v>276</v>
      </c>
      <c r="C285" s="58"/>
      <c r="D285" s="66">
        <f>YC!E278</f>
        <v>0.84410870900000001</v>
      </c>
      <c r="E285" s="34">
        <f>EXP(Intermediates!H285+Intermediates!F285/alpha-Intermediates!J285/alpha/alpha)/D285</f>
        <v>2.0701019707410913</v>
      </c>
      <c r="F285" s="46">
        <f>EXP(Intermediates!I285+Intermediates!G285/alpha-Intermediates!J285/alpha/alpha)/D285</f>
        <v>0.84062972368601985</v>
      </c>
      <c r="G285" s="40">
        <f>VLOOKUP((A285+1)&amp;"_"&amp;B285,scenarios!A:Q,5,0)</f>
        <v>2.0701000000000001</v>
      </c>
      <c r="H285" s="55">
        <f>VLOOKUP((A285+TT_Scen/2+1)&amp;"_"&amp;B285,scenarios!A:Q,5,0)</f>
        <v>0.84062999999999999</v>
      </c>
      <c r="I285" s="37">
        <f t="shared" si="9"/>
        <v>2.2470550713471482E-6</v>
      </c>
    </row>
    <row r="286" spans="1:9" x14ac:dyDescent="0.25">
      <c r="A286" s="21">
        <f t="shared" si="8"/>
        <v>4</v>
      </c>
      <c r="B286" s="22">
        <v>277</v>
      </c>
      <c r="C286" s="58"/>
      <c r="D286" s="66">
        <f>YC!E279</f>
        <v>0.84339145599999998</v>
      </c>
      <c r="E286" s="34">
        <f>EXP(Intermediates!H286+Intermediates!F286/alpha-Intermediates!J286/alpha/alpha)/D286</f>
        <v>2.0886451657816036</v>
      </c>
      <c r="F286" s="46">
        <f>EXP(Intermediates!I286+Intermediates!G286/alpha-Intermediates!J286/alpha/alpha)/D286</f>
        <v>0.83616178920506834</v>
      </c>
      <c r="G286" s="40">
        <f>VLOOKUP((A286+1)&amp;"_"&amp;B286,scenarios!A:Q,5,0)</f>
        <v>2.0886</v>
      </c>
      <c r="H286" s="55">
        <f>VLOOKUP((A286+TT_Scen/2+1)&amp;"_"&amp;B286,scenarios!A:Q,5,0)</f>
        <v>0.83616000000000001</v>
      </c>
      <c r="I286" s="37">
        <f t="shared" si="9"/>
        <v>4.6954986671954302E-5</v>
      </c>
    </row>
    <row r="287" spans="1:9" x14ac:dyDescent="0.25">
      <c r="A287" s="21">
        <f t="shared" si="8"/>
        <v>4</v>
      </c>
      <c r="B287" s="22">
        <v>278</v>
      </c>
      <c r="C287" s="58"/>
      <c r="D287" s="66">
        <f>YC!E280</f>
        <v>0.84267396210000001</v>
      </c>
      <c r="E287" s="34">
        <f>EXP(Intermediates!H287+Intermediates!F287/alpha-Intermediates!J287/alpha/alpha)/D287</f>
        <v>2.1072352238756551</v>
      </c>
      <c r="F287" s="46">
        <f>EXP(Intermediates!I287+Intermediates!G287/alpha-Intermediates!J287/alpha/alpha)/D287</f>
        <v>0.83177325893624288</v>
      </c>
      <c r="G287" s="40">
        <f>VLOOKUP((A287+1)&amp;"_"&amp;B287,scenarios!A:Q,5,0)</f>
        <v>2.1072000000000002</v>
      </c>
      <c r="H287" s="55">
        <f>VLOOKUP((A287+TT_Scen/2+1)&amp;"_"&amp;B287,scenarios!A:Q,5,0)</f>
        <v>0.83177000000000001</v>
      </c>
      <c r="I287" s="37">
        <f t="shared" si="9"/>
        <v>3.848281189777758E-5</v>
      </c>
    </row>
    <row r="288" spans="1:9" x14ac:dyDescent="0.25">
      <c r="A288" s="21">
        <f t="shared" si="8"/>
        <v>4</v>
      </c>
      <c r="B288" s="22">
        <v>279</v>
      </c>
      <c r="C288" s="58"/>
      <c r="D288" s="66">
        <f>YC!E281</f>
        <v>0.84195539649999995</v>
      </c>
      <c r="E288" s="34">
        <f>EXP(Intermediates!H288+Intermediates!F288/alpha-Intermediates!J288/alpha/alpha)/D288</f>
        <v>2.1257261799835776</v>
      </c>
      <c r="F288" s="46">
        <f>EXP(Intermediates!I288+Intermediates!G288/alpha-Intermediates!J288/alpha/alpha)/D288</f>
        <v>0.82752091719081688</v>
      </c>
      <c r="G288" s="40">
        <f>VLOOKUP((A288+1)&amp;"_"&amp;B288,scenarios!A:Q,5,0)</f>
        <v>2.1257000000000001</v>
      </c>
      <c r="H288" s="55">
        <f>VLOOKUP((A288+TT_Scen/2+1)&amp;"_"&amp;B288,scenarios!A:Q,5,0)</f>
        <v>0.82752000000000003</v>
      </c>
      <c r="I288" s="37">
        <f t="shared" si="9"/>
        <v>2.7097174394308254E-5</v>
      </c>
    </row>
    <row r="289" spans="1:9" x14ac:dyDescent="0.25">
      <c r="A289" s="21">
        <f t="shared" si="8"/>
        <v>4</v>
      </c>
      <c r="B289" s="22">
        <v>280</v>
      </c>
      <c r="C289" s="58"/>
      <c r="D289" s="66">
        <f>YC!E282</f>
        <v>0.84123491930000005</v>
      </c>
      <c r="E289" s="34">
        <f>EXP(Intermediates!H289+Intermediates!F289/alpha-Intermediates!J289/alpha/alpha)/D289</f>
        <v>2.144165867836259</v>
      </c>
      <c r="F289" s="46">
        <f>EXP(Intermediates!I289+Intermediates!G289/alpha-Intermediates!J289/alpha/alpha)/D289</f>
        <v>0.82338407313831719</v>
      </c>
      <c r="G289" s="40">
        <f>VLOOKUP((A289+1)&amp;"_"&amp;B289,scenarios!A:Q,5,0)</f>
        <v>2.1442000000000001</v>
      </c>
      <c r="H289" s="55">
        <f>VLOOKUP((A289+TT_Scen/2+1)&amp;"_"&amp;B289,scenarios!A:Q,5,0)</f>
        <v>0.82338</v>
      </c>
      <c r="I289" s="37">
        <f t="shared" si="9"/>
        <v>3.8205302058336166E-5</v>
      </c>
    </row>
    <row r="290" spans="1:9" x14ac:dyDescent="0.25">
      <c r="A290" s="21">
        <f t="shared" si="8"/>
        <v>4</v>
      </c>
      <c r="B290" s="22">
        <v>281</v>
      </c>
      <c r="C290" s="58"/>
      <c r="D290" s="66">
        <f>YC!E283</f>
        <v>0.8405116815</v>
      </c>
      <c r="E290" s="34">
        <f>EXP(Intermediates!H290+Intermediates!F290/alpha-Intermediates!J290/alpha/alpha)/D290</f>
        <v>2.1621997905927874</v>
      </c>
      <c r="F290" s="46">
        <f>EXP(Intermediates!I290+Intermediates!G290/alpha-Intermediates!J290/alpha/alpha)/D290</f>
        <v>0.81949563845434992</v>
      </c>
      <c r="G290" s="40">
        <f>VLOOKUP((A290+1)&amp;"_"&amp;B290,scenarios!A:Q,5,0)</f>
        <v>2.1621999999999999</v>
      </c>
      <c r="H290" s="55">
        <f>VLOOKUP((A290+TT_Scen/2+1)&amp;"_"&amp;B290,scenarios!A:Q,5,0)</f>
        <v>0.81950000000000001</v>
      </c>
      <c r="I290" s="37">
        <f t="shared" si="9"/>
        <v>4.570952862548161E-6</v>
      </c>
    </row>
    <row r="291" spans="1:9" x14ac:dyDescent="0.25">
      <c r="A291" s="21">
        <f t="shared" si="8"/>
        <v>4</v>
      </c>
      <c r="B291" s="22">
        <v>282</v>
      </c>
      <c r="C291" s="58"/>
      <c r="D291" s="66">
        <f>YC!E284</f>
        <v>0.83978482519999997</v>
      </c>
      <c r="E291" s="34">
        <f>EXP(Intermediates!H291+Intermediates!F291/alpha-Intermediates!J291/alpha/alpha)/D291</f>
        <v>2.1800143927907776</v>
      </c>
      <c r="F291" s="46">
        <f>EXP(Intermediates!I291+Intermediates!G291/alpha-Intermediates!J291/alpha/alpha)/D291</f>
        <v>0.81577936000389206</v>
      </c>
      <c r="G291" s="40">
        <f>VLOOKUP((A291+1)&amp;"_"&amp;B291,scenarios!A:Q,5,0)</f>
        <v>2.1800000000000002</v>
      </c>
      <c r="H291" s="55">
        <f>VLOOKUP((A291+TT_Scen/2+1)&amp;"_"&amp;B291,scenarios!A:Q,5,0)</f>
        <v>0.81577999999999995</v>
      </c>
      <c r="I291" s="37">
        <f t="shared" si="9"/>
        <v>1.5032786885305072E-5</v>
      </c>
    </row>
    <row r="292" spans="1:9" x14ac:dyDescent="0.25">
      <c r="A292" s="21">
        <f t="shared" si="8"/>
        <v>4</v>
      </c>
      <c r="B292" s="22">
        <v>283</v>
      </c>
      <c r="C292" s="58"/>
      <c r="D292" s="66">
        <f>YC!E285</f>
        <v>0.83905348150000003</v>
      </c>
      <c r="E292" s="34">
        <f>EXP(Intermediates!H292+Intermediates!F292/alpha-Intermediates!J292/alpha/alpha)/D292</f>
        <v>2.1982100037088776</v>
      </c>
      <c r="F292" s="46">
        <f>EXP(Intermediates!I292+Intermediates!G292/alpha-Intermediates!J292/alpha/alpha)/D292</f>
        <v>0.81201001572988074</v>
      </c>
      <c r="G292" s="40">
        <f>VLOOKUP((A292+1)&amp;"_"&amp;B292,scenarios!A:Q,5,0)</f>
        <v>2.1981999999999999</v>
      </c>
      <c r="H292" s="55">
        <f>VLOOKUP((A292+TT_Scen/2+1)&amp;"_"&amp;B292,scenarios!A:Q,5,0)</f>
        <v>0.81201000000000001</v>
      </c>
      <c r="I292" s="37">
        <f t="shared" si="9"/>
        <v>1.0019438758446242E-5</v>
      </c>
    </row>
    <row r="293" spans="1:9" x14ac:dyDescent="0.25">
      <c r="A293" s="21">
        <f t="shared" si="8"/>
        <v>4</v>
      </c>
      <c r="B293" s="22">
        <v>284</v>
      </c>
      <c r="C293" s="58"/>
      <c r="D293" s="66">
        <f>YC!E286</f>
        <v>0.83831676470000005</v>
      </c>
      <c r="E293" s="34">
        <f>EXP(Intermediates!H293+Intermediates!F293/alpha-Intermediates!J293/alpha/alpha)/D293</f>
        <v>2.2168746393609964</v>
      </c>
      <c r="F293" s="46">
        <f>EXP(Intermediates!I293+Intermediates!G293/alpha-Intermediates!J293/alpha/alpha)/D293</f>
        <v>0.80816071452165905</v>
      </c>
      <c r="G293" s="40">
        <f>VLOOKUP((A293+1)&amp;"_"&amp;B293,scenarios!A:Q,5,0)</f>
        <v>2.2168999999999999</v>
      </c>
      <c r="H293" s="55">
        <f>VLOOKUP((A293+TT_Scen/2+1)&amp;"_"&amp;B293,scenarios!A:Q,5,0)</f>
        <v>0.80815999999999999</v>
      </c>
      <c r="I293" s="37">
        <f t="shared" si="9"/>
        <v>2.607516066255311E-5</v>
      </c>
    </row>
    <row r="294" spans="1:9" x14ac:dyDescent="0.25">
      <c r="A294" s="21">
        <f t="shared" si="8"/>
        <v>4</v>
      </c>
      <c r="B294" s="22">
        <v>285</v>
      </c>
      <c r="C294" s="58"/>
      <c r="D294" s="66">
        <f>YC!E287</f>
        <v>0.83757377840000002</v>
      </c>
      <c r="E294" s="34">
        <f>EXP(Intermediates!H294+Intermediates!F294/alpha-Intermediates!J294/alpha/alpha)/D294</f>
        <v>2.2350852660999183</v>
      </c>
      <c r="F294" s="46">
        <f>EXP(Intermediates!I294+Intermediates!G294/alpha-Intermediates!J294/alpha/alpha)/D294</f>
        <v>0.80456999491578474</v>
      </c>
      <c r="G294" s="40">
        <f>VLOOKUP((A294+1)&amp;"_"&amp;B294,scenarios!A:Q,5,0)</f>
        <v>2.2351000000000001</v>
      </c>
      <c r="H294" s="55">
        <f>VLOOKUP((A294+TT_Scen/2+1)&amp;"_"&amp;B294,scenarios!A:Q,5,0)</f>
        <v>0.80457000000000001</v>
      </c>
      <c r="I294" s="37">
        <f t="shared" si="9"/>
        <v>1.4738984297046898E-5</v>
      </c>
    </row>
    <row r="295" spans="1:9" x14ac:dyDescent="0.25">
      <c r="A295" s="21">
        <f t="shared" si="8"/>
        <v>4</v>
      </c>
      <c r="B295" s="22">
        <v>286</v>
      </c>
      <c r="C295" s="58"/>
      <c r="D295" s="66">
        <f>YC!E288</f>
        <v>0.8368236174</v>
      </c>
      <c r="E295" s="34">
        <f>EXP(Intermediates!H295+Intermediates!F295/alpha-Intermediates!J295/alpha/alpha)/D295</f>
        <v>2.253250884036786</v>
      </c>
      <c r="F295" s="46">
        <f>EXP(Intermediates!I295+Intermediates!G295/alpha-Intermediates!J295/alpha/alpha)/D295</f>
        <v>0.80108600074650416</v>
      </c>
      <c r="G295" s="40">
        <f>VLOOKUP((A295+1)&amp;"_"&amp;B295,scenarios!A:Q,5,0)</f>
        <v>2.2532999999999999</v>
      </c>
      <c r="H295" s="55">
        <f>VLOOKUP((A295+TT_Scen/2+1)&amp;"_"&amp;B295,scenarios!A:Q,5,0)</f>
        <v>0.80108999999999997</v>
      </c>
      <c r="I295" s="37">
        <f t="shared" si="9"/>
        <v>5.311521670969821E-5</v>
      </c>
    </row>
    <row r="296" spans="1:9" x14ac:dyDescent="0.25">
      <c r="A296" s="21">
        <f t="shared" si="8"/>
        <v>4</v>
      </c>
      <c r="B296" s="22">
        <v>287</v>
      </c>
      <c r="C296" s="58"/>
      <c r="D296" s="66">
        <f>YC!E289</f>
        <v>0.83606536789999997</v>
      </c>
      <c r="E296" s="34">
        <f>EXP(Intermediates!H296+Intermediates!F296/alpha-Intermediates!J296/alpha/alpha)/D296</f>
        <v>2.2714601111925123</v>
      </c>
      <c r="F296" s="46">
        <f>EXP(Intermediates!I296+Intermediates!G296/alpha-Intermediates!J296/alpha/alpha)/D296</f>
        <v>0.79767690026209936</v>
      </c>
      <c r="G296" s="40">
        <f>VLOOKUP((A296+1)&amp;"_"&amp;B296,scenarios!A:Q,5,0)</f>
        <v>2.2715000000000001</v>
      </c>
      <c r="H296" s="55">
        <f>VLOOKUP((A296+TT_Scen/2+1)&amp;"_"&amp;B296,scenarios!A:Q,5,0)</f>
        <v>0.79767999999999994</v>
      </c>
      <c r="I296" s="37">
        <f t="shared" si="9"/>
        <v>4.298854538831165E-5</v>
      </c>
    </row>
    <row r="297" spans="1:9" x14ac:dyDescent="0.25">
      <c r="A297" s="21">
        <f t="shared" si="8"/>
        <v>4</v>
      </c>
      <c r="B297" s="22">
        <v>288</v>
      </c>
      <c r="C297" s="58"/>
      <c r="D297" s="66">
        <f>YC!E290</f>
        <v>0.83529810780000002</v>
      </c>
      <c r="E297" s="34">
        <f>EXP(Intermediates!H297+Intermediates!F297/alpha-Intermediates!J297/alpha/alpha)/D297</f>
        <v>2.2901264173239682</v>
      </c>
      <c r="F297" s="46">
        <f>EXP(Intermediates!I297+Intermediates!G297/alpha-Intermediates!J297/alpha/alpha)/D297</f>
        <v>0.79419978136653802</v>
      </c>
      <c r="G297" s="40">
        <f>VLOOKUP((A297+1)&amp;"_"&amp;B297,scenarios!A:Q,5,0)</f>
        <v>2.2900999999999998</v>
      </c>
      <c r="H297" s="55">
        <f>VLOOKUP((A297+TT_Scen/2+1)&amp;"_"&amp;B297,scenarios!A:Q,5,0)</f>
        <v>0.79420000000000002</v>
      </c>
      <c r="I297" s="37">
        <f t="shared" si="9"/>
        <v>2.6635957430354296E-5</v>
      </c>
    </row>
    <row r="298" spans="1:9" x14ac:dyDescent="0.25">
      <c r="A298" s="21">
        <f t="shared" si="8"/>
        <v>4</v>
      </c>
      <c r="B298" s="22">
        <v>289</v>
      </c>
      <c r="C298" s="58"/>
      <c r="D298" s="66">
        <f>YC!E291</f>
        <v>0.83452164139999996</v>
      </c>
      <c r="E298" s="34">
        <f>EXP(Intermediates!H298+Intermediates!F298/alpha-Intermediates!J298/alpha/alpha)/D298</f>
        <v>2.309318460927186</v>
      </c>
      <c r="F298" s="46">
        <f>EXP(Intermediates!I298+Intermediates!G298/alpha-Intermediates!J298/alpha/alpha)/D298</f>
        <v>0.79063558967911785</v>
      </c>
      <c r="G298" s="40">
        <f>VLOOKUP((A298+1)&amp;"_"&amp;B298,scenarios!A:Q,5,0)</f>
        <v>2.3092999999999999</v>
      </c>
      <c r="H298" s="55">
        <f>VLOOKUP((A298+TT_Scen/2+1)&amp;"_"&amp;B298,scenarios!A:Q,5,0)</f>
        <v>0.79064000000000001</v>
      </c>
      <c r="I298" s="37">
        <f t="shared" si="9"/>
        <v>2.2871248068212502E-5</v>
      </c>
    </row>
    <row r="299" spans="1:9" x14ac:dyDescent="0.25">
      <c r="A299" s="21">
        <f t="shared" si="8"/>
        <v>4</v>
      </c>
      <c r="B299" s="22">
        <v>290</v>
      </c>
      <c r="C299" s="58"/>
      <c r="D299" s="66">
        <f>YC!E292</f>
        <v>0.83373871909999997</v>
      </c>
      <c r="E299" s="34">
        <f>EXP(Intermediates!H299+Intermediates!F299/alpha-Intermediates!J299/alpha/alpha)/D299</f>
        <v>2.328977959482363</v>
      </c>
      <c r="F299" s="46">
        <f>EXP(Intermediates!I299+Intermediates!G299/alpha-Intermediates!J299/alpha/alpha)/D299</f>
        <v>0.78700376918400761</v>
      </c>
      <c r="G299" s="40">
        <f>VLOOKUP((A299+1)&amp;"_"&amp;B299,scenarios!A:Q,5,0)</f>
        <v>2.3290000000000002</v>
      </c>
      <c r="H299" s="55">
        <f>VLOOKUP((A299+TT_Scen/2+1)&amp;"_"&amp;B299,scenarios!A:Q,5,0)</f>
        <v>0.78700000000000003</v>
      </c>
      <c r="I299" s="37">
        <f t="shared" si="9"/>
        <v>2.5809701644785576E-5</v>
      </c>
    </row>
    <row r="300" spans="1:9" x14ac:dyDescent="0.25">
      <c r="A300" s="21">
        <f t="shared" si="8"/>
        <v>4</v>
      </c>
      <c r="B300" s="22">
        <v>291</v>
      </c>
      <c r="C300" s="58"/>
      <c r="D300" s="66">
        <f>YC!E293</f>
        <v>0.83295285860000001</v>
      </c>
      <c r="E300" s="34">
        <f>EXP(Intermediates!H300+Intermediates!F300/alpha-Intermediates!J300/alpha/alpha)/D300</f>
        <v>2.3483424136162707</v>
      </c>
      <c r="F300" s="46">
        <f>EXP(Intermediates!I300+Intermediates!G300/alpha-Intermediates!J300/alpha/alpha)/D300</f>
        <v>0.78355620920535352</v>
      </c>
      <c r="G300" s="40">
        <f>VLOOKUP((A300+1)&amp;"_"&amp;B300,scenarios!A:Q,5,0)</f>
        <v>2.3483000000000001</v>
      </c>
      <c r="H300" s="55">
        <f>VLOOKUP((A300+TT_Scen/2+1)&amp;"_"&amp;B300,scenarios!A:Q,5,0)</f>
        <v>0.78356000000000003</v>
      </c>
      <c r="I300" s="37">
        <f t="shared" si="9"/>
        <v>4.6204410917183303E-5</v>
      </c>
    </row>
    <row r="301" spans="1:9" x14ac:dyDescent="0.25">
      <c r="A301" s="21">
        <f t="shared" si="8"/>
        <v>4</v>
      </c>
      <c r="B301" s="22">
        <v>292</v>
      </c>
      <c r="C301" s="58"/>
      <c r="D301" s="66">
        <f>YC!E294</f>
        <v>0.83216761289999996</v>
      </c>
      <c r="E301" s="34">
        <f>EXP(Intermediates!H301+Intermediates!F301/alpha-Intermediates!J301/alpha/alpha)/D301</f>
        <v>2.3676129028893489</v>
      </c>
      <c r="F301" s="46">
        <f>EXP(Intermediates!I301+Intermediates!G301/alpha-Intermediates!J301/alpha/alpha)/D301</f>
        <v>0.78021437713469832</v>
      </c>
      <c r="G301" s="40">
        <f>VLOOKUP((A301+1)&amp;"_"&amp;B301,scenarios!A:Q,5,0)</f>
        <v>2.3675999999999999</v>
      </c>
      <c r="H301" s="55">
        <f>VLOOKUP((A301+TT_Scen/2+1)&amp;"_"&amp;B301,scenarios!A:Q,5,0)</f>
        <v>0.78020999999999996</v>
      </c>
      <c r="I301" s="37">
        <f t="shared" si="9"/>
        <v>1.7280024047328091E-5</v>
      </c>
    </row>
    <row r="302" spans="1:9" x14ac:dyDescent="0.25">
      <c r="A302" s="21">
        <f t="shared" si="8"/>
        <v>4</v>
      </c>
      <c r="B302" s="22">
        <v>293</v>
      </c>
      <c r="C302" s="58"/>
      <c r="D302" s="66">
        <f>YC!E295</f>
        <v>0.83138657010000006</v>
      </c>
      <c r="E302" s="34">
        <f>EXP(Intermediates!H302+Intermediates!F302/alpha-Intermediates!J302/alpha/alpha)/D302</f>
        <v>2.3872728986237144</v>
      </c>
      <c r="F302" s="46">
        <f>EXP(Intermediates!I302+Intermediates!G302/alpha-Intermediates!J302/alpha/alpha)/D302</f>
        <v>0.77681137231853503</v>
      </c>
      <c r="G302" s="40">
        <f>VLOOKUP((A302+1)&amp;"_"&amp;B302,scenarios!A:Q,5,0)</f>
        <v>2.3873000000000002</v>
      </c>
      <c r="H302" s="55">
        <f>VLOOKUP((A302+TT_Scen/2+1)&amp;"_"&amp;B302,scenarios!A:Q,5,0)</f>
        <v>0.77681</v>
      </c>
      <c r="I302" s="37">
        <f t="shared" si="9"/>
        <v>2.8473694820840834E-5</v>
      </c>
    </row>
    <row r="303" spans="1:9" x14ac:dyDescent="0.25">
      <c r="A303" s="21">
        <f t="shared" si="8"/>
        <v>4</v>
      </c>
      <c r="B303" s="22">
        <v>294</v>
      </c>
      <c r="C303" s="58"/>
      <c r="D303" s="66">
        <f>YC!E296</f>
        <v>0.8306133537</v>
      </c>
      <c r="E303" s="34">
        <f>EXP(Intermediates!H303+Intermediates!F303/alpha-Intermediates!J303/alpha/alpha)/D303</f>
        <v>2.4072314504256758</v>
      </c>
      <c r="F303" s="46">
        <f>EXP(Intermediates!I303+Intermediates!G303/alpha-Intermediates!J303/alpha/alpha)/D303</f>
        <v>0.77337283283867841</v>
      </c>
      <c r="G303" s="40">
        <f>VLOOKUP((A303+1)&amp;"_"&amp;B303,scenarios!A:Q,5,0)</f>
        <v>2.4072</v>
      </c>
      <c r="H303" s="55">
        <f>VLOOKUP((A303+TT_Scen/2+1)&amp;"_"&amp;B303,scenarios!A:Q,5,0)</f>
        <v>0.77337</v>
      </c>
      <c r="I303" s="37">
        <f t="shared" si="9"/>
        <v>3.4283264354173504E-5</v>
      </c>
    </row>
    <row r="304" spans="1:9" x14ac:dyDescent="0.25">
      <c r="A304" s="21">
        <f t="shared" si="8"/>
        <v>4</v>
      </c>
      <c r="B304" s="22">
        <v>295</v>
      </c>
      <c r="C304" s="58"/>
      <c r="D304" s="66">
        <f>YC!E297</f>
        <v>0.82985162820000002</v>
      </c>
      <c r="E304" s="34">
        <f>EXP(Intermediates!H304+Intermediates!F304/alpha-Intermediates!J304/alpha/alpha)/D304</f>
        <v>2.4272165340927931</v>
      </c>
      <c r="F304" s="46">
        <f>EXP(Intermediates!I304+Intermediates!G304/alpha-Intermediates!J304/alpha/alpha)/D304</f>
        <v>0.76998030730215061</v>
      </c>
      <c r="G304" s="40">
        <f>VLOOKUP((A304+1)&amp;"_"&amp;B304,scenarios!A:Q,5,0)</f>
        <v>2.4272</v>
      </c>
      <c r="H304" s="55">
        <f>VLOOKUP((A304+TT_Scen/2+1)&amp;"_"&amp;B304,scenarios!A:Q,5,0)</f>
        <v>0.76998</v>
      </c>
      <c r="I304" s="37">
        <f t="shared" si="9"/>
        <v>1.6841394943734045E-5</v>
      </c>
    </row>
    <row r="305" spans="1:9" x14ac:dyDescent="0.25">
      <c r="A305" s="21">
        <f t="shared" si="8"/>
        <v>4</v>
      </c>
      <c r="B305" s="22">
        <v>296</v>
      </c>
      <c r="C305" s="58"/>
      <c r="D305" s="66">
        <f>YC!E298</f>
        <v>0.82910511799999997</v>
      </c>
      <c r="E305" s="34">
        <f>EXP(Intermediates!H305+Intermediates!F305/alpha-Intermediates!J305/alpha/alpha)/D305</f>
        <v>2.4475248395843501</v>
      </c>
      <c r="F305" s="46">
        <f>EXP(Intermediates!I305+Intermediates!G305/alpha-Intermediates!J305/alpha/alpha)/D305</f>
        <v>0.76653278263893931</v>
      </c>
      <c r="G305" s="40">
        <f>VLOOKUP((A305+1)&amp;"_"&amp;B305,scenarios!A:Q,5,0)</f>
        <v>2.4474999999999998</v>
      </c>
      <c r="H305" s="55">
        <f>VLOOKUP((A305+TT_Scen/2+1)&amp;"_"&amp;B305,scenarios!A:Q,5,0)</f>
        <v>0.76653000000000004</v>
      </c>
      <c r="I305" s="37">
        <f t="shared" si="9"/>
        <v>2.7622223289558434E-5</v>
      </c>
    </row>
    <row r="306" spans="1:9" x14ac:dyDescent="0.25">
      <c r="A306" s="21">
        <f t="shared" si="8"/>
        <v>4</v>
      </c>
      <c r="B306" s="22">
        <v>297</v>
      </c>
      <c r="C306" s="58"/>
      <c r="D306" s="66">
        <f>YC!E299</f>
        <v>0.82837759</v>
      </c>
      <c r="E306" s="34">
        <f>EXP(Intermediates!H306+Intermediates!F306/alpha-Intermediates!J306/alpha/alpha)/D306</f>
        <v>2.4686253693654794</v>
      </c>
      <c r="F306" s="46">
        <f>EXP(Intermediates!I306+Intermediates!G306/alpha-Intermediates!J306/alpha/alpha)/D306</f>
        <v>0.76288079387830199</v>
      </c>
      <c r="G306" s="40">
        <f>VLOOKUP((A306+1)&amp;"_"&amp;B306,scenarios!A:Q,5,0)</f>
        <v>2.4685999999999999</v>
      </c>
      <c r="H306" s="55">
        <f>VLOOKUP((A306+TT_Scen/2+1)&amp;"_"&amp;B306,scenarios!A:Q,5,0)</f>
        <v>0.76288</v>
      </c>
      <c r="I306" s="37">
        <f t="shared" si="9"/>
        <v>2.6163243781462953E-5</v>
      </c>
    </row>
    <row r="307" spans="1:9" x14ac:dyDescent="0.25">
      <c r="A307" s="21">
        <f t="shared" si="8"/>
        <v>4</v>
      </c>
      <c r="B307" s="22">
        <v>298</v>
      </c>
      <c r="C307" s="58"/>
      <c r="D307" s="66">
        <f>YC!E300</f>
        <v>0.82767284750000003</v>
      </c>
      <c r="E307" s="34">
        <f>EXP(Intermediates!H307+Intermediates!F307/alpha-Intermediates!J307/alpha/alpha)/D307</f>
        <v>2.4899983500783249</v>
      </c>
      <c r="F307" s="46">
        <f>EXP(Intermediates!I307+Intermediates!G307/alpha-Intermediates!J307/alpha/alpha)/D307</f>
        <v>0.7591841221963509</v>
      </c>
      <c r="G307" s="40">
        <f>VLOOKUP((A307+1)&amp;"_"&amp;B307,scenarios!A:Q,5,0)</f>
        <v>2.4900000000000002</v>
      </c>
      <c r="H307" s="55">
        <f>VLOOKUP((A307+TT_Scen/2+1)&amp;"_"&amp;B307,scenarios!A:Q,5,0)</f>
        <v>0.75917999999999997</v>
      </c>
      <c r="I307" s="37">
        <f t="shared" si="9"/>
        <v>5.7721180262149119E-6</v>
      </c>
    </row>
    <row r="308" spans="1:9" x14ac:dyDescent="0.25">
      <c r="A308" s="21">
        <f t="shared" si="8"/>
        <v>4</v>
      </c>
      <c r="B308" s="22">
        <v>299</v>
      </c>
      <c r="C308" s="58"/>
      <c r="D308" s="66">
        <f>YC!E301</f>
        <v>0.82699473140000002</v>
      </c>
      <c r="E308" s="34">
        <f>EXP(Intermediates!H308+Intermediates!F308/alpha-Intermediates!J308/alpha/alpha)/D308</f>
        <v>2.511287785430214</v>
      </c>
      <c r="F308" s="46">
        <f>EXP(Intermediates!I308+Intermediates!G308/alpha-Intermediates!J308/alpha/alpha)/D308</f>
        <v>0.75554472605254153</v>
      </c>
      <c r="G308" s="40">
        <f>VLOOKUP((A308+1)&amp;"_"&amp;B308,scenarios!A:Q,5,0)</f>
        <v>2.5112999999999999</v>
      </c>
      <c r="H308" s="55">
        <f>VLOOKUP((A308+TT_Scen/2+1)&amp;"_"&amp;B308,scenarios!A:Q,5,0)</f>
        <v>0.75553999999999999</v>
      </c>
      <c r="I308" s="37">
        <f t="shared" si="9"/>
        <v>1.6940622327377142E-5</v>
      </c>
    </row>
    <row r="309" spans="1:9" x14ac:dyDescent="0.25">
      <c r="A309" s="21">
        <f t="shared" si="8"/>
        <v>4</v>
      </c>
      <c r="B309" s="22">
        <v>300</v>
      </c>
      <c r="C309" s="58"/>
      <c r="D309" s="66">
        <f>YC!E302</f>
        <v>0.82634712119999998</v>
      </c>
      <c r="E309" s="34">
        <f>EXP(Intermediates!H309+Intermediates!F309/alpha-Intermediates!J309/alpha/alpha)/D309</f>
        <v>2.5321560529506715</v>
      </c>
      <c r="F309" s="46">
        <f>EXP(Intermediates!I309+Intermediates!G309/alpha-Intermediates!J309/alpha/alpha)/D309</f>
        <v>0.75205345729744333</v>
      </c>
      <c r="G309" s="40">
        <f>VLOOKUP((A309+1)&amp;"_"&amp;B309,scenarios!A:Q,5,0)</f>
        <v>2.5322</v>
      </c>
      <c r="H309" s="55">
        <f>VLOOKUP((A309+TT_Scen/2+1)&amp;"_"&amp;B309,scenarios!A:Q,5,0)</f>
        <v>0.75205</v>
      </c>
      <c r="I309" s="37">
        <f t="shared" si="9"/>
        <v>4.7404346771862116E-5</v>
      </c>
    </row>
    <row r="310" spans="1:9" x14ac:dyDescent="0.25">
      <c r="A310" s="21">
        <f t="shared" si="8"/>
        <v>4</v>
      </c>
      <c r="B310" s="22">
        <v>301</v>
      </c>
      <c r="C310" s="58"/>
      <c r="D310" s="66">
        <f>YC!E303</f>
        <v>0.82573271000000004</v>
      </c>
      <c r="E310" s="34">
        <f>EXP(Intermediates!H310+Intermediates!F310/alpha-Intermediates!J310/alpha/alpha)/D310</f>
        <v>2.552535077503387</v>
      </c>
      <c r="F310" s="46">
        <f>EXP(Intermediates!I310+Intermediates!G310/alpha-Intermediates!J310/alpha/alpha)/D310</f>
        <v>0.74871941357998961</v>
      </c>
      <c r="G310" s="40">
        <f>VLOOKUP((A310+1)&amp;"_"&amp;B310,scenarios!A:Q,5,0)</f>
        <v>2.5525000000000002</v>
      </c>
      <c r="H310" s="55">
        <f>VLOOKUP((A310+TT_Scen/2+1)&amp;"_"&amp;B310,scenarios!A:Q,5,0)</f>
        <v>0.74872000000000005</v>
      </c>
      <c r="I310" s="37">
        <f t="shared" si="9"/>
        <v>3.566392339726665E-5</v>
      </c>
    </row>
    <row r="311" spans="1:9" x14ac:dyDescent="0.25">
      <c r="A311" s="21">
        <f t="shared" si="8"/>
        <v>4</v>
      </c>
      <c r="B311" s="22">
        <v>302</v>
      </c>
      <c r="C311" s="58"/>
      <c r="D311" s="66">
        <f>YC!E304</f>
        <v>0.825149303</v>
      </c>
      <c r="E311" s="34">
        <f>EXP(Intermediates!H311+Intermediates!F311/alpha-Intermediates!J311/alpha/alpha)/D311</f>
        <v>2.572401830412482</v>
      </c>
      <c r="F311" s="46">
        <f>EXP(Intermediates!I311+Intermediates!G311/alpha-Intermediates!J311/alpha/alpha)/D311</f>
        <v>0.74554692397627664</v>
      </c>
      <c r="G311" s="40">
        <f>VLOOKUP((A311+1)&amp;"_"&amp;B311,scenarios!A:Q,5,0)</f>
        <v>2.5724</v>
      </c>
      <c r="H311" s="55">
        <f>VLOOKUP((A311+TT_Scen/2+1)&amp;"_"&amp;B311,scenarios!A:Q,5,0)</f>
        <v>0.74555000000000005</v>
      </c>
      <c r="I311" s="37">
        <f t="shared" si="9"/>
        <v>4.9064362054318522E-6</v>
      </c>
    </row>
    <row r="312" spans="1:9" x14ac:dyDescent="0.25">
      <c r="A312" s="21">
        <f t="shared" si="8"/>
        <v>4</v>
      </c>
      <c r="B312" s="22">
        <v>303</v>
      </c>
      <c r="C312" s="58"/>
      <c r="D312" s="66">
        <f>YC!E305</f>
        <v>0.82459345039999998</v>
      </c>
      <c r="E312" s="34">
        <f>EXP(Intermediates!H312+Intermediates!F312/alpha-Intermediates!J312/alpha/alpha)/D312</f>
        <v>2.5927877367785506</v>
      </c>
      <c r="F312" s="46">
        <f>EXP(Intermediates!I312+Intermediates!G312/alpha-Intermediates!J312/alpha/alpha)/D312</f>
        <v>0.74224061378461981</v>
      </c>
      <c r="G312" s="40">
        <f>VLOOKUP((A312+1)&amp;"_"&amp;B312,scenarios!A:Q,5,0)</f>
        <v>2.5928</v>
      </c>
      <c r="H312" s="55">
        <f>VLOOKUP((A312+TT_Scen/2+1)&amp;"_"&amp;B312,scenarios!A:Q,5,0)</f>
        <v>0.74224000000000001</v>
      </c>
      <c r="I312" s="37">
        <f t="shared" si="9"/>
        <v>1.2877006069222929E-5</v>
      </c>
    </row>
    <row r="313" spans="1:9" x14ac:dyDescent="0.25">
      <c r="A313" s="21">
        <f t="shared" si="8"/>
        <v>4</v>
      </c>
      <c r="B313" s="22">
        <v>304</v>
      </c>
      <c r="C313" s="58"/>
      <c r="D313" s="66">
        <f>YC!E306</f>
        <v>0.82406166589999996</v>
      </c>
      <c r="E313" s="34">
        <f>EXP(Intermediates!H313+Intermediates!F313/alpha-Intermediates!J313/alpha/alpha)/D313</f>
        <v>2.6128628462976655</v>
      </c>
      <c r="F313" s="46">
        <f>EXP(Intermediates!I313+Intermediates!G313/alpha-Intermediates!J313/alpha/alpha)/D313</f>
        <v>0.73904599527618708</v>
      </c>
      <c r="G313" s="40">
        <f>VLOOKUP((A313+1)&amp;"_"&amp;B313,scenarios!A:Q,5,0)</f>
        <v>2.6128999999999998</v>
      </c>
      <c r="H313" s="55">
        <f>VLOOKUP((A313+TT_Scen/2+1)&amp;"_"&amp;B313,scenarios!A:Q,5,0)</f>
        <v>0.73904999999999998</v>
      </c>
      <c r="I313" s="37">
        <f t="shared" si="9"/>
        <v>4.11584261471587E-5</v>
      </c>
    </row>
    <row r="314" spans="1:9" x14ac:dyDescent="0.25">
      <c r="A314" s="21">
        <f t="shared" si="8"/>
        <v>4</v>
      </c>
      <c r="B314" s="22">
        <v>305</v>
      </c>
      <c r="C314" s="58"/>
      <c r="D314" s="66">
        <f>YC!E307</f>
        <v>0.82355042580000004</v>
      </c>
      <c r="E314" s="34">
        <f>EXP(Intermediates!H314+Intermediates!F314/alpha-Intermediates!J314/alpha/alpha)/D314</f>
        <v>2.633576099575452</v>
      </c>
      <c r="F314" s="46">
        <f>EXP(Intermediates!I314+Intermediates!G314/alpha-Intermediates!J314/alpha/alpha)/D314</f>
        <v>0.7357000623904314</v>
      </c>
      <c r="G314" s="40">
        <f>VLOOKUP((A314+1)&amp;"_"&amp;B314,scenarios!A:Q,5,0)</f>
        <v>2.6335999999999999</v>
      </c>
      <c r="H314" s="55">
        <f>VLOOKUP((A314+TT_Scen/2+1)&amp;"_"&amp;B314,scenarios!A:Q,5,0)</f>
        <v>0.73570000000000002</v>
      </c>
      <c r="I314" s="37">
        <f t="shared" si="9"/>
        <v>2.3962814979294755E-5</v>
      </c>
    </row>
    <row r="315" spans="1:9" x14ac:dyDescent="0.25">
      <c r="A315" s="21">
        <f t="shared" si="8"/>
        <v>4</v>
      </c>
      <c r="B315" s="22">
        <v>306</v>
      </c>
      <c r="C315" s="58"/>
      <c r="D315" s="66">
        <f>YC!E308</f>
        <v>0.82305616820000005</v>
      </c>
      <c r="E315" s="34">
        <f>EXP(Intermediates!H315+Intermediates!F315/alpha-Intermediates!J315/alpha/alpha)/D315</f>
        <v>2.6542683170810846</v>
      </c>
      <c r="F315" s="46">
        <f>EXP(Intermediates!I315+Intermediates!G315/alpha-Intermediates!J315/alpha/alpha)/D315</f>
        <v>0.7323966009081414</v>
      </c>
      <c r="G315" s="40">
        <f>VLOOKUP((A315+1)&amp;"_"&amp;B315,scenarios!A:Q,5,0)</f>
        <v>2.6543000000000001</v>
      </c>
      <c r="H315" s="55">
        <f>VLOOKUP((A315+TT_Scen/2+1)&amp;"_"&amp;B315,scenarios!A:Q,5,0)</f>
        <v>0.73240000000000005</v>
      </c>
      <c r="I315" s="37">
        <f t="shared" si="9"/>
        <v>3.508201077417894E-5</v>
      </c>
    </row>
    <row r="316" spans="1:9" x14ac:dyDescent="0.25">
      <c r="A316" s="21">
        <f t="shared" si="8"/>
        <v>4</v>
      </c>
      <c r="B316" s="22">
        <v>307</v>
      </c>
      <c r="C316" s="58"/>
      <c r="D316" s="66">
        <f>YC!E309</f>
        <v>0.82257528970000005</v>
      </c>
      <c r="E316" s="34">
        <f>EXP(Intermediates!H316+Intermediates!F316/alpha-Intermediates!J316/alpha/alpha)/D316</f>
        <v>2.675176389242321</v>
      </c>
      <c r="F316" s="46">
        <f>EXP(Intermediates!I316+Intermediates!G316/alpha-Intermediates!J316/alpha/alpha)/D316</f>
        <v>0.72907609861097256</v>
      </c>
      <c r="G316" s="40">
        <f>VLOOKUP((A316+1)&amp;"_"&amp;B316,scenarios!A:Q,5,0)</f>
        <v>2.6751999999999998</v>
      </c>
      <c r="H316" s="55">
        <f>VLOOKUP((A316+TT_Scen/2+1)&amp;"_"&amp;B316,scenarios!A:Q,5,0)</f>
        <v>0.72907999999999995</v>
      </c>
      <c r="I316" s="37">
        <f t="shared" si="9"/>
        <v>2.7512146706154539E-5</v>
      </c>
    </row>
    <row r="317" spans="1:9" x14ac:dyDescent="0.25">
      <c r="A317" s="21">
        <f t="shared" si="8"/>
        <v>4</v>
      </c>
      <c r="B317" s="22">
        <v>308</v>
      </c>
      <c r="C317" s="58"/>
      <c r="D317" s="66">
        <f>YC!E310</f>
        <v>0.82210413699999996</v>
      </c>
      <c r="E317" s="34">
        <f>EXP(Intermediates!H317+Intermediates!F317/alpha-Intermediates!J317/alpha/alpha)/D317</f>
        <v>2.6964938992634959</v>
      </c>
      <c r="F317" s="46">
        <f>EXP(Intermediates!I317+Intermediates!G317/alpha-Intermediates!J317/alpha/alpha)/D317</f>
        <v>0.72569390418020929</v>
      </c>
      <c r="G317" s="40">
        <f>VLOOKUP((A317+1)&amp;"_"&amp;B317,scenarios!A:Q,5,0)</f>
        <v>2.6964999999999999</v>
      </c>
      <c r="H317" s="55">
        <f>VLOOKUP((A317+TT_Scen/2+1)&amp;"_"&amp;B317,scenarios!A:Q,5,0)</f>
        <v>0.72568999999999995</v>
      </c>
      <c r="I317" s="37">
        <f t="shared" si="9"/>
        <v>1.0004916713324263E-5</v>
      </c>
    </row>
    <row r="318" spans="1:9" x14ac:dyDescent="0.25">
      <c r="A318" s="21">
        <f t="shared" si="8"/>
        <v>4</v>
      </c>
      <c r="B318" s="22">
        <v>309</v>
      </c>
      <c r="C318" s="58"/>
      <c r="D318" s="66">
        <f>YC!E311</f>
        <v>0.82163901459999999</v>
      </c>
      <c r="E318" s="34">
        <f>EXP(Intermediates!H318+Intermediates!F318/alpha-Intermediates!J318/alpha/alpha)/D318</f>
        <v>2.7178329457888393</v>
      </c>
      <c r="F318" s="46">
        <f>EXP(Intermediates!I318+Intermediates!G318/alpha-Intermediates!J318/alpha/alpha)/D318</f>
        <v>0.72236246056425624</v>
      </c>
      <c r="G318" s="40">
        <f>VLOOKUP((A318+1)&amp;"_"&amp;B318,scenarios!A:Q,5,0)</f>
        <v>2.7178</v>
      </c>
      <c r="H318" s="55">
        <f>VLOOKUP((A318+TT_Scen/2+1)&amp;"_"&amp;B318,scenarios!A:Q,5,0)</f>
        <v>0.72236</v>
      </c>
      <c r="I318" s="37">
        <f t="shared" si="9"/>
        <v>3.5406353095512877E-5</v>
      </c>
    </row>
    <row r="319" spans="1:9" x14ac:dyDescent="0.25">
      <c r="A319" s="21">
        <f t="shared" si="8"/>
        <v>4</v>
      </c>
      <c r="B319" s="22">
        <v>310</v>
      </c>
      <c r="C319" s="58"/>
      <c r="D319" s="66">
        <f>YC!E312</f>
        <v>0.82117618640000001</v>
      </c>
      <c r="E319" s="34">
        <f>EXP(Intermediates!H319+Intermediates!F319/alpha-Intermediates!J319/alpha/alpha)/D319</f>
        <v>2.7391366907756369</v>
      </c>
      <c r="F319" s="46">
        <f>EXP(Intermediates!I319+Intermediates!G319/alpha-Intermediates!J319/alpha/alpha)/D319</f>
        <v>0.71910208164045208</v>
      </c>
      <c r="G319" s="40">
        <f>VLOOKUP((A319+1)&amp;"_"&amp;B319,scenarios!A:Q,5,0)</f>
        <v>2.7391000000000001</v>
      </c>
      <c r="H319" s="55">
        <f>VLOOKUP((A319+TT_Scen/2+1)&amp;"_"&amp;B319,scenarios!A:Q,5,0)</f>
        <v>0.71909999999999996</v>
      </c>
      <c r="I319" s="37">
        <f t="shared" si="9"/>
        <v>3.8772416088961315E-5</v>
      </c>
    </row>
    <row r="320" spans="1:9" x14ac:dyDescent="0.25">
      <c r="A320" s="21">
        <f t="shared" si="8"/>
        <v>4</v>
      </c>
      <c r="B320" s="22">
        <v>311</v>
      </c>
      <c r="C320" s="58"/>
      <c r="D320" s="66">
        <f>YC!E313</f>
        <v>0.82071187619999997</v>
      </c>
      <c r="E320" s="34">
        <f>EXP(Intermediates!H320+Intermediates!F320/alpha-Intermediates!J320/alpha/alpha)/D320</f>
        <v>2.7609557372723872</v>
      </c>
      <c r="F320" s="46">
        <f>EXP(Intermediates!I320+Intermediates!G320/alpha-Intermediates!J320/alpha/alpha)/D320</f>
        <v>0.71577484498749944</v>
      </c>
      <c r="G320" s="40">
        <f>VLOOKUP((A320+1)&amp;"_"&amp;B320,scenarios!A:Q,5,0)</f>
        <v>2.7610000000000001</v>
      </c>
      <c r="H320" s="55">
        <f>VLOOKUP((A320+TT_Scen/2+1)&amp;"_"&amp;B320,scenarios!A:Q,5,0)</f>
        <v>0.71577000000000002</v>
      </c>
      <c r="I320" s="37">
        <f t="shared" si="9"/>
        <v>4.9107715112350903E-5</v>
      </c>
    </row>
    <row r="321" spans="1:9" x14ac:dyDescent="0.25">
      <c r="A321" s="21">
        <f t="shared" si="8"/>
        <v>4</v>
      </c>
      <c r="B321" s="22">
        <v>312</v>
      </c>
      <c r="C321" s="58"/>
      <c r="D321" s="66">
        <f>YC!E314</f>
        <v>0.82024226749999996</v>
      </c>
      <c r="E321" s="34">
        <f>EXP(Intermediates!H321+Intermediates!F321/alpha-Intermediates!J321/alpha/alpha)/D321</f>
        <v>2.783066817500369</v>
      </c>
      <c r="F321" s="46">
        <f>EXP(Intermediates!I321+Intermediates!G321/alpha-Intermediates!J321/alpha/alpha)/D321</f>
        <v>0.71244805824978719</v>
      </c>
      <c r="G321" s="40">
        <f>VLOOKUP((A321+1)&amp;"_"&amp;B321,scenarios!A:Q,5,0)</f>
        <v>2.7831000000000001</v>
      </c>
      <c r="H321" s="55">
        <f>VLOOKUP((A321+TT_Scen/2+1)&amp;"_"&amp;B321,scenarios!A:Q,5,0)</f>
        <v>0.71245000000000003</v>
      </c>
      <c r="I321" s="37">
        <f t="shared" si="9"/>
        <v>3.512424984397633E-5</v>
      </c>
    </row>
    <row r="322" spans="1:9" x14ac:dyDescent="0.25">
      <c r="A322" s="21">
        <f t="shared" si="8"/>
        <v>4</v>
      </c>
      <c r="B322" s="22">
        <v>313</v>
      </c>
      <c r="C322" s="58"/>
      <c r="D322" s="66">
        <f>YC!E315</f>
        <v>0.81976430899999997</v>
      </c>
      <c r="E322" s="34">
        <f>EXP(Intermediates!H322+Intermediates!F322/alpha-Intermediates!J322/alpha/alpha)/D322</f>
        <v>2.8053566251140771</v>
      </c>
      <c r="F322" s="46">
        <f>EXP(Intermediates!I322+Intermediates!G322/alpha-Intermediates!J322/alpha/alpha)/D322</f>
        <v>0.70915685442413023</v>
      </c>
      <c r="G322" s="40">
        <f>VLOOKUP((A322+1)&amp;"_"&amp;B322,scenarios!A:Q,5,0)</f>
        <v>2.8054000000000001</v>
      </c>
      <c r="H322" s="55">
        <f>VLOOKUP((A322+TT_Scen/2+1)&amp;"_"&amp;B322,scenarios!A:Q,5,0)</f>
        <v>0.70916000000000001</v>
      </c>
      <c r="I322" s="37">
        <f t="shared" si="9"/>
        <v>4.6520461792765033E-5</v>
      </c>
    </row>
    <row r="323" spans="1:9" x14ac:dyDescent="0.25">
      <c r="A323" s="21">
        <f t="shared" si="8"/>
        <v>4</v>
      </c>
      <c r="B323" s="22">
        <v>314</v>
      </c>
      <c r="C323" s="58"/>
      <c r="D323" s="66">
        <f>YC!E316</f>
        <v>0.81927814629999995</v>
      </c>
      <c r="E323" s="34">
        <f>EXP(Intermediates!H323+Intermediates!F323/alpha-Intermediates!J323/alpha/alpha)/D323</f>
        <v>2.8283260167278863</v>
      </c>
      <c r="F323" s="46">
        <f>EXP(Intermediates!I323+Intermediates!G323/alpha-Intermediates!J323/alpha/alpha)/D323</f>
        <v>0.70577600790737693</v>
      </c>
      <c r="G323" s="40">
        <f>VLOOKUP((A323+1)&amp;"_"&amp;B323,scenarios!A:Q,5,0)</f>
        <v>2.8283</v>
      </c>
      <c r="H323" s="55">
        <f>VLOOKUP((A323+TT_Scen/2+1)&amp;"_"&amp;B323,scenarios!A:Q,5,0)</f>
        <v>0.70577999999999996</v>
      </c>
      <c r="I323" s="37">
        <f t="shared" si="9"/>
        <v>3.0008820509297429E-5</v>
      </c>
    </row>
    <row r="324" spans="1:9" x14ac:dyDescent="0.25">
      <c r="A324" s="21">
        <f t="shared" si="8"/>
        <v>4</v>
      </c>
      <c r="B324" s="22">
        <v>315</v>
      </c>
      <c r="C324" s="58"/>
      <c r="D324" s="66">
        <f>YC!E317</f>
        <v>0.8187847372</v>
      </c>
      <c r="E324" s="34">
        <f>EXP(Intermediates!H324+Intermediates!F324/alpha-Intermediates!J324/alpha/alpha)/D324</f>
        <v>2.8517625373603135</v>
      </c>
      <c r="F324" s="46">
        <f>EXP(Intermediates!I324+Intermediates!G324/alpha-Intermediates!J324/alpha/alpha)/D324</f>
        <v>0.70236102659582489</v>
      </c>
      <c r="G324" s="40">
        <f>VLOOKUP((A324+1)&amp;"_"&amp;B324,scenarios!A:Q,5,0)</f>
        <v>2.8517999999999999</v>
      </c>
      <c r="H324" s="55">
        <f>VLOOKUP((A324+TT_Scen/2+1)&amp;"_"&amp;B324,scenarios!A:Q,5,0)</f>
        <v>0.70235999999999998</v>
      </c>
      <c r="I324" s="37">
        <f t="shared" si="9"/>
        <v>3.8489235511307562E-5</v>
      </c>
    </row>
    <row r="325" spans="1:9" x14ac:dyDescent="0.25">
      <c r="A325" s="21">
        <f t="shared" si="8"/>
        <v>4</v>
      </c>
      <c r="B325" s="22">
        <v>316</v>
      </c>
      <c r="C325" s="58"/>
      <c r="D325" s="66">
        <f>YC!E318</f>
        <v>0.81828505009999997</v>
      </c>
      <c r="E325" s="34">
        <f>EXP(Intermediates!H325+Intermediates!F325/alpha-Intermediates!J325/alpha/alpha)/D325</f>
        <v>2.8752593168989105</v>
      </c>
      <c r="F325" s="46">
        <f>EXP(Intermediates!I325+Intermediates!G325/alpha-Intermediates!J325/alpha/alpha)/D325</f>
        <v>0.699011884905682</v>
      </c>
      <c r="G325" s="40">
        <f>VLOOKUP((A325+1)&amp;"_"&amp;B325,scenarios!A:Q,5,0)</f>
        <v>2.8753000000000002</v>
      </c>
      <c r="H325" s="55">
        <f>VLOOKUP((A325+TT_Scen/2+1)&amp;"_"&amp;B325,scenarios!A:Q,5,0)</f>
        <v>0.69901000000000002</v>
      </c>
      <c r="I325" s="37">
        <f t="shared" si="9"/>
        <v>4.2568006771714906E-5</v>
      </c>
    </row>
    <row r="326" spans="1:9" x14ac:dyDescent="0.25">
      <c r="A326" s="21">
        <f t="shared" si="8"/>
        <v>4</v>
      </c>
      <c r="B326" s="22">
        <v>317</v>
      </c>
      <c r="C326" s="58"/>
      <c r="D326" s="66">
        <f>YC!E319</f>
        <v>0.81778006469999998</v>
      </c>
      <c r="E326" s="34">
        <f>EXP(Intermediates!H326+Intermediates!F326/alpha-Intermediates!J326/alpha/alpha)/D326</f>
        <v>2.8990746696243601</v>
      </c>
      <c r="F326" s="46">
        <f>EXP(Intermediates!I326+Intermediates!G326/alpha-Intermediates!J326/alpha/alpha)/D326</f>
        <v>0.69566374297900735</v>
      </c>
      <c r="G326" s="40">
        <f>VLOOKUP((A326+1)&amp;"_"&amp;B326,scenarios!A:Q,5,0)</f>
        <v>2.8990999999999998</v>
      </c>
      <c r="H326" s="55">
        <f>VLOOKUP((A326+TT_Scen/2+1)&amp;"_"&amp;B326,scenarios!A:Q,5,0)</f>
        <v>0.69565999999999995</v>
      </c>
      <c r="I326" s="37">
        <f t="shared" si="9"/>
        <v>2.9073354647080052E-5</v>
      </c>
    </row>
    <row r="327" spans="1:9" x14ac:dyDescent="0.25">
      <c r="A327" s="21">
        <f t="shared" si="8"/>
        <v>4</v>
      </c>
      <c r="B327" s="22">
        <v>318</v>
      </c>
      <c r="C327" s="58"/>
      <c r="D327" s="66">
        <f>YC!E320</f>
        <v>0.81727077100000001</v>
      </c>
      <c r="E327" s="34">
        <f>EXP(Intermediates!H327+Intermediates!F327/alpha-Intermediates!J327/alpha/alpha)/D327</f>
        <v>2.9240496081019738</v>
      </c>
      <c r="F327" s="46">
        <f>EXP(Intermediates!I327+Intermediates!G327/alpha-Intermediates!J327/alpha/alpha)/D327</f>
        <v>0.69211706117918748</v>
      </c>
      <c r="G327" s="40">
        <f>VLOOKUP((A327+1)&amp;"_"&amp;B327,scenarios!A:Q,5,0)</f>
        <v>2.9239999999999999</v>
      </c>
      <c r="H327" s="55">
        <f>VLOOKUP((A327+TT_Scen/2+1)&amp;"_"&amp;B327,scenarios!A:Q,5,0)</f>
        <v>0.69211999999999996</v>
      </c>
      <c r="I327" s="37">
        <f t="shared" si="9"/>
        <v>5.2546922786333994E-5</v>
      </c>
    </row>
    <row r="328" spans="1:9" x14ac:dyDescent="0.25">
      <c r="A328" s="21">
        <f t="shared" si="8"/>
        <v>4</v>
      </c>
      <c r="B328" s="22">
        <v>319</v>
      </c>
      <c r="C328" s="58"/>
      <c r="D328" s="66">
        <f>YC!E321</f>
        <v>0.81675817029999997</v>
      </c>
      <c r="E328" s="34">
        <f>EXP(Intermediates!H328+Intermediates!F328/alpha-Intermediates!J328/alpha/alpha)/D328</f>
        <v>2.94930341550551</v>
      </c>
      <c r="F328" s="46">
        <f>EXP(Intermediates!I328+Intermediates!G328/alpha-Intermediates!J328/alpha/alpha)/D328</f>
        <v>0.68858510987030397</v>
      </c>
      <c r="G328" s="40">
        <f>VLOOKUP((A328+1)&amp;"_"&amp;B328,scenarios!A:Q,5,0)</f>
        <v>2.9493</v>
      </c>
      <c r="H328" s="55">
        <f>VLOOKUP((A328+TT_Scen/2+1)&amp;"_"&amp;B328,scenarios!A:Q,5,0)</f>
        <v>0.68859000000000004</v>
      </c>
      <c r="I328" s="37">
        <f t="shared" si="9"/>
        <v>8.3056352060406624E-6</v>
      </c>
    </row>
    <row r="329" spans="1:9" x14ac:dyDescent="0.25">
      <c r="A329" s="21">
        <f t="shared" ref="A329:A392" si="10">iteration</f>
        <v>4</v>
      </c>
      <c r="B329" s="22">
        <v>320</v>
      </c>
      <c r="C329" s="58"/>
      <c r="D329" s="66">
        <f>YC!E322</f>
        <v>0.81624327659999996</v>
      </c>
      <c r="E329" s="34">
        <f>EXP(Intermediates!H329+Intermediates!F329/alpha-Intermediates!J329/alpha/alpha)/D329</f>
        <v>2.9748264192123228</v>
      </c>
      <c r="F329" s="46">
        <f>EXP(Intermediates!I329+Intermediates!G329/alpha-Intermediates!J329/alpha/alpha)/D329</f>
        <v>0.68506918324433608</v>
      </c>
      <c r="G329" s="40">
        <f>VLOOKUP((A329+1)&amp;"_"&amp;B329,scenarios!A:Q,5,0)</f>
        <v>2.9748000000000001</v>
      </c>
      <c r="H329" s="55">
        <f>VLOOKUP((A329+TT_Scen/2+1)&amp;"_"&amp;B329,scenarios!A:Q,5,0)</f>
        <v>0.68506999999999996</v>
      </c>
      <c r="I329" s="37">
        <f t="shared" si="9"/>
        <v>2.7235967986594112E-5</v>
      </c>
    </row>
    <row r="330" spans="1:9" x14ac:dyDescent="0.25">
      <c r="A330" s="21">
        <f t="shared" si="10"/>
        <v>4</v>
      </c>
      <c r="B330" s="22">
        <v>321</v>
      </c>
      <c r="C330" s="58"/>
      <c r="D330" s="66">
        <f>YC!E323</f>
        <v>0.81572711450000002</v>
      </c>
      <c r="E330" s="34">
        <f>EXP(Intermediates!H330+Intermediates!F330/alpha-Intermediates!J330/alpha/alpha)/D330</f>
        <v>3.0011555274239647</v>
      </c>
      <c r="F330" s="46">
        <f>EXP(Intermediates!I330+Intermediates!G330/alpha-Intermediates!J330/alpha/alpha)/D330</f>
        <v>0.68144630350010083</v>
      </c>
      <c r="G330" s="40">
        <f>VLOOKUP((A330+1)&amp;"_"&amp;B330,scenarios!A:Q,5,0)</f>
        <v>3.0011999999999999</v>
      </c>
      <c r="H330" s="55">
        <f>VLOOKUP((A330+TT_Scen/2+1)&amp;"_"&amp;B330,scenarios!A:Q,5,0)</f>
        <v>0.68145</v>
      </c>
      <c r="I330" s="37">
        <f t="shared" ref="I330:I393" si="11">ABS(G330-E330)+ABS(H330-F330)</f>
        <v>4.8169075934301198E-5</v>
      </c>
    </row>
    <row r="331" spans="1:9" x14ac:dyDescent="0.25">
      <c r="A331" s="21">
        <f t="shared" si="10"/>
        <v>4</v>
      </c>
      <c r="B331" s="22">
        <v>322</v>
      </c>
      <c r="C331" s="58"/>
      <c r="D331" s="66">
        <f>YC!E324</f>
        <v>0.8152107193</v>
      </c>
      <c r="E331" s="34">
        <f>EXP(Intermediates!H331+Intermediates!F331/alpha-Intermediates!J331/alpha/alpha)/D331</f>
        <v>3.0268346344705424</v>
      </c>
      <c r="F331" s="46">
        <f>EXP(Intermediates!I331+Intermediates!G331/alpha-Intermediates!J331/alpha/alpha)/D331</f>
        <v>0.67804656875915625</v>
      </c>
      <c r="G331" s="40">
        <f>VLOOKUP((A331+1)&amp;"_"&amp;B331,scenarios!A:Q,5,0)</f>
        <v>3.0268000000000002</v>
      </c>
      <c r="H331" s="55">
        <f>VLOOKUP((A331+TT_Scen/2+1)&amp;"_"&amp;B331,scenarios!A:Q,5,0)</f>
        <v>0.67805000000000004</v>
      </c>
      <c r="I331" s="37">
        <f t="shared" si="11"/>
        <v>3.8065711385981693E-5</v>
      </c>
    </row>
    <row r="332" spans="1:9" x14ac:dyDescent="0.25">
      <c r="A332" s="21">
        <f t="shared" si="10"/>
        <v>4</v>
      </c>
      <c r="B332" s="22">
        <v>323</v>
      </c>
      <c r="C332" s="58"/>
      <c r="D332" s="66">
        <f>YC!E325</f>
        <v>0.81469513670000004</v>
      </c>
      <c r="E332" s="34">
        <f>EXP(Intermediates!H332+Intermediates!F332/alpha-Intermediates!J332/alpha/alpha)/D332</f>
        <v>3.0524226881158207</v>
      </c>
      <c r="F332" s="46">
        <f>EXP(Intermediates!I332+Intermediates!G332/alpha-Intermediates!J332/alpha/alpha)/D332</f>
        <v>0.67473695109525833</v>
      </c>
      <c r="G332" s="40">
        <f>VLOOKUP((A332+1)&amp;"_"&amp;B332,scenarios!A:Q,5,0)</f>
        <v>3.0524</v>
      </c>
      <c r="H332" s="55">
        <f>VLOOKUP((A332+TT_Scen/2+1)&amp;"_"&amp;B332,scenarios!A:Q,5,0)</f>
        <v>0.67474000000000001</v>
      </c>
      <c r="I332" s="37">
        <f t="shared" si="11"/>
        <v>2.5737020562410784E-5</v>
      </c>
    </row>
    <row r="333" spans="1:9" x14ac:dyDescent="0.25">
      <c r="A333" s="21">
        <f t="shared" si="10"/>
        <v>4</v>
      </c>
      <c r="B333" s="22">
        <v>324</v>
      </c>
      <c r="C333" s="58"/>
      <c r="D333" s="66">
        <f>YC!E326</f>
        <v>0.81418142260000004</v>
      </c>
      <c r="E333" s="34">
        <f>EXP(Intermediates!H333+Intermediates!F333/alpha-Intermediates!J333/alpha/alpha)/D333</f>
        <v>3.0787300666523945</v>
      </c>
      <c r="F333" s="46">
        <f>EXP(Intermediates!I333+Intermediates!G333/alpha-Intermediates!J333/alpha/alpha)/D333</f>
        <v>0.6713364786150211</v>
      </c>
      <c r="G333" s="40">
        <f>VLOOKUP((A333+1)&amp;"_"&amp;B333,scenarios!A:Q,5,0)</f>
        <v>3.0787</v>
      </c>
      <c r="H333" s="55">
        <f>VLOOKUP((A333+TT_Scen/2+1)&amp;"_"&amp;B333,scenarios!A:Q,5,0)</f>
        <v>0.67134000000000005</v>
      </c>
      <c r="I333" s="37">
        <f t="shared" si="11"/>
        <v>3.3588037373410984E-5</v>
      </c>
    </row>
    <row r="334" spans="1:9" x14ac:dyDescent="0.25">
      <c r="A334" s="21">
        <f t="shared" si="10"/>
        <v>4</v>
      </c>
      <c r="B334" s="22">
        <v>325</v>
      </c>
      <c r="C334" s="58"/>
      <c r="D334" s="66">
        <f>YC!E327</f>
        <v>0.81367042060000005</v>
      </c>
      <c r="E334" s="34">
        <f>EXP(Intermediates!H334+Intermediates!F334/alpha-Intermediates!J334/alpha/alpha)/D334</f>
        <v>3.1056314738765907</v>
      </c>
      <c r="F334" s="46">
        <f>EXP(Intermediates!I334+Intermediates!G334/alpha-Intermediates!J334/alpha/alpha)/D334</f>
        <v>0.66787542612015138</v>
      </c>
      <c r="G334" s="40">
        <f>VLOOKUP((A334+1)&amp;"_"&amp;B334,scenarios!A:Q,5,0)</f>
        <v>3.1055999999999999</v>
      </c>
      <c r="H334" s="55">
        <f>VLOOKUP((A334+TT_Scen/2+1)&amp;"_"&amp;B334,scenarios!A:Q,5,0)</f>
        <v>0.66788000000000003</v>
      </c>
      <c r="I334" s="37">
        <f t="shared" si="11"/>
        <v>3.6047756439394618E-5</v>
      </c>
    </row>
    <row r="335" spans="1:9" x14ac:dyDescent="0.25">
      <c r="A335" s="21">
        <f t="shared" si="10"/>
        <v>4</v>
      </c>
      <c r="B335" s="22">
        <v>326</v>
      </c>
      <c r="C335" s="58"/>
      <c r="D335" s="66">
        <f>YC!E328</f>
        <v>0.81316208889999997</v>
      </c>
      <c r="E335" s="34">
        <f>EXP(Intermediates!H335+Intermediates!F335/alpha-Intermediates!J335/alpha/alpha)/D335</f>
        <v>3.1328723607224385</v>
      </c>
      <c r="F335" s="46">
        <f>EXP(Intermediates!I335+Intermediates!G335/alpha-Intermediates!J335/alpha/alpha)/D335</f>
        <v>0.66441139711796726</v>
      </c>
      <c r="G335" s="40">
        <f>VLOOKUP((A335+1)&amp;"_"&amp;B335,scenarios!A:Q,5,0)</f>
        <v>3.1328999999999998</v>
      </c>
      <c r="H335" s="55">
        <f>VLOOKUP((A335+TT_Scen/2+1)&amp;"_"&amp;B335,scenarios!A:Q,5,0)</f>
        <v>0.66440999999999995</v>
      </c>
      <c r="I335" s="37">
        <f t="shared" si="11"/>
        <v>2.9036395528647674E-5</v>
      </c>
    </row>
    <row r="336" spans="1:9" x14ac:dyDescent="0.25">
      <c r="A336" s="21">
        <f t="shared" si="10"/>
        <v>4</v>
      </c>
      <c r="B336" s="22">
        <v>327</v>
      </c>
      <c r="C336" s="58"/>
      <c r="D336" s="66">
        <f>YC!E329</f>
        <v>0.81265616139999997</v>
      </c>
      <c r="E336" s="34">
        <f>EXP(Intermediates!H336+Intermediates!F336/alpha-Intermediates!J336/alpha/alpha)/D336</f>
        <v>3.1604207997588469</v>
      </c>
      <c r="F336" s="46">
        <f>EXP(Intermediates!I336+Intermediates!G336/alpha-Intermediates!J336/alpha/alpha)/D336</f>
        <v>0.66095272177344899</v>
      </c>
      <c r="G336" s="40">
        <f>VLOOKUP((A336+1)&amp;"_"&amp;B336,scenarios!A:Q,5,0)</f>
        <v>3.1604000000000001</v>
      </c>
      <c r="H336" s="55">
        <f>VLOOKUP((A336+TT_Scen/2+1)&amp;"_"&amp;B336,scenarios!A:Q,5,0)</f>
        <v>0.66095000000000004</v>
      </c>
      <c r="I336" s="37">
        <f t="shared" si="11"/>
        <v>2.3521532295789349E-5</v>
      </c>
    </row>
    <row r="337" spans="1:9" x14ac:dyDescent="0.25">
      <c r="A337" s="21">
        <f t="shared" si="10"/>
        <v>4</v>
      </c>
      <c r="B337" s="22">
        <v>328</v>
      </c>
      <c r="C337" s="58"/>
      <c r="D337" s="66">
        <f>YC!E330</f>
        <v>0.8121523692</v>
      </c>
      <c r="E337" s="34">
        <f>EXP(Intermediates!H337+Intermediates!F337/alpha-Intermediates!J337/alpha/alpha)/D337</f>
        <v>3.188042466710026</v>
      </c>
      <c r="F337" s="46">
        <f>EXP(Intermediates!I337+Intermediates!G337/alpha-Intermediates!J337/alpha/alpha)/D337</f>
        <v>0.65754905669858577</v>
      </c>
      <c r="G337" s="40">
        <f>VLOOKUP((A337+1)&amp;"_"&amp;B337,scenarios!A:Q,5,0)</f>
        <v>3.1880000000000002</v>
      </c>
      <c r="H337" s="55">
        <f>VLOOKUP((A337+TT_Scen/2+1)&amp;"_"&amp;B337,scenarios!A:Q,5,0)</f>
        <v>0.65754999999999997</v>
      </c>
      <c r="I337" s="37">
        <f t="shared" si="11"/>
        <v>4.3410011440037088E-5</v>
      </c>
    </row>
    <row r="338" spans="1:9" x14ac:dyDescent="0.25">
      <c r="A338" s="21">
        <f t="shared" si="10"/>
        <v>4</v>
      </c>
      <c r="B338" s="22">
        <v>329</v>
      </c>
      <c r="C338" s="58"/>
      <c r="D338" s="66">
        <f>YC!E331</f>
        <v>0.81165044050000001</v>
      </c>
      <c r="E338" s="34">
        <f>EXP(Intermediates!H338+Intermediates!F338/alpha-Intermediates!J338/alpha/alpha)/D338</f>
        <v>3.2155672308428156</v>
      </c>
      <c r="F338" s="46">
        <f>EXP(Intermediates!I338+Intermediates!G338/alpha-Intermediates!J338/alpha/alpha)/D338</f>
        <v>0.65423430500787261</v>
      </c>
      <c r="G338" s="40">
        <f>VLOOKUP((A338+1)&amp;"_"&amp;B338,scenarios!A:Q,5,0)</f>
        <v>3.2155999999999998</v>
      </c>
      <c r="H338" s="55">
        <f>VLOOKUP((A338+TT_Scen/2+1)&amp;"_"&amp;B338,scenarios!A:Q,5,0)</f>
        <v>0.65422999999999998</v>
      </c>
      <c r="I338" s="37">
        <f t="shared" si="11"/>
        <v>3.7074165056827368E-5</v>
      </c>
    </row>
    <row r="339" spans="1:9" x14ac:dyDescent="0.25">
      <c r="A339" s="21">
        <f t="shared" si="10"/>
        <v>4</v>
      </c>
      <c r="B339" s="22">
        <v>330</v>
      </c>
      <c r="C339" s="58"/>
      <c r="D339" s="66">
        <f>YC!E332</f>
        <v>0.81115010089999995</v>
      </c>
      <c r="E339" s="34">
        <f>EXP(Intermediates!H339+Intermediates!F339/alpha-Intermediates!J339/alpha/alpha)/D339</f>
        <v>3.2427870257480458</v>
      </c>
      <c r="F339" s="46">
        <f>EXP(Intermediates!I339+Intermediates!G339/alpha-Intermediates!J339/alpha/alpha)/D339</f>
        <v>0.65104815895034263</v>
      </c>
      <c r="G339" s="40">
        <f>VLOOKUP((A339+1)&amp;"_"&amp;B339,scenarios!A:Q,5,0)</f>
        <v>3.2427999999999999</v>
      </c>
      <c r="H339" s="55">
        <f>VLOOKUP((A339+TT_Scen/2+1)&amp;"_"&amp;B339,scenarios!A:Q,5,0)</f>
        <v>0.65105000000000002</v>
      </c>
      <c r="I339" s="37">
        <f t="shared" si="11"/>
        <v>1.4815301611514897E-5</v>
      </c>
    </row>
    <row r="340" spans="1:9" x14ac:dyDescent="0.25">
      <c r="A340" s="21">
        <f t="shared" si="10"/>
        <v>4</v>
      </c>
      <c r="B340" s="22">
        <v>331</v>
      </c>
      <c r="C340" s="58"/>
      <c r="D340" s="66">
        <f>YC!E333</f>
        <v>0.81065107280000004</v>
      </c>
      <c r="E340" s="34">
        <f>EXP(Intermediates!H340+Intermediates!F340/alpha-Intermediates!J340/alpha/alpha)/D340</f>
        <v>3.2698061733682979</v>
      </c>
      <c r="F340" s="46">
        <f>EXP(Intermediates!I340+Intermediates!G340/alpha-Intermediates!J340/alpha/alpha)/D340</f>
        <v>0.64796633284494998</v>
      </c>
      <c r="G340" s="40">
        <f>VLOOKUP((A340+1)&amp;"_"&amp;B340,scenarios!A:Q,5,0)</f>
        <v>3.2698</v>
      </c>
      <c r="H340" s="55">
        <f>VLOOKUP((A340+TT_Scen/2+1)&amp;"_"&amp;B340,scenarios!A:Q,5,0)</f>
        <v>0.64797000000000005</v>
      </c>
      <c r="I340" s="37">
        <f t="shared" si="11"/>
        <v>9.8405233479592624E-6</v>
      </c>
    </row>
    <row r="341" spans="1:9" x14ac:dyDescent="0.25">
      <c r="A341" s="21">
        <f t="shared" si="10"/>
        <v>4</v>
      </c>
      <c r="B341" s="22">
        <v>332</v>
      </c>
      <c r="C341" s="58"/>
      <c r="D341" s="66">
        <f>YC!E334</f>
        <v>0.81015307510000001</v>
      </c>
      <c r="E341" s="34">
        <f>EXP(Intermediates!H341+Intermediates!F341/alpha-Intermediates!J341/alpha/alpha)/D341</f>
        <v>3.297059014051885</v>
      </c>
      <c r="F341" s="46">
        <f>EXP(Intermediates!I341+Intermediates!G341/alpha-Intermediates!J341/alpha/alpha)/D341</f>
        <v>0.64490123183073333</v>
      </c>
      <c r="G341" s="40">
        <f>VLOOKUP((A341+1)&amp;"_"&amp;B341,scenarios!A:Q,5,0)</f>
        <v>3.2970999999999999</v>
      </c>
      <c r="H341" s="55">
        <f>VLOOKUP((A341+TT_Scen/2+1)&amp;"_"&amp;B341,scenarios!A:Q,5,0)</f>
        <v>0.64490000000000003</v>
      </c>
      <c r="I341" s="37">
        <f t="shared" si="11"/>
        <v>4.2217778848274712E-5</v>
      </c>
    </row>
    <row r="342" spans="1:9" x14ac:dyDescent="0.25">
      <c r="A342" s="21">
        <f t="shared" si="10"/>
        <v>4</v>
      </c>
      <c r="B342" s="22">
        <v>333</v>
      </c>
      <c r="C342" s="58"/>
      <c r="D342" s="66">
        <f>YC!E335</f>
        <v>0.8096558237</v>
      </c>
      <c r="E342" s="34">
        <f>EXP(Intermediates!H342+Intermediates!F342/alpha-Intermediates!J342/alpha/alpha)/D342</f>
        <v>3.3244583833409078</v>
      </c>
      <c r="F342" s="46">
        <f>EXP(Intermediates!I342+Intermediates!G342/alpha-Intermediates!J342/alpha/alpha)/D342</f>
        <v>0.64187042860399934</v>
      </c>
      <c r="G342" s="40">
        <f>VLOOKUP((A342+1)&amp;"_"&amp;B342,scenarios!A:Q,5,0)</f>
        <v>3.3245</v>
      </c>
      <c r="H342" s="55">
        <f>VLOOKUP((A342+TT_Scen/2+1)&amp;"_"&amp;B342,scenarios!A:Q,5,0)</f>
        <v>0.64187000000000005</v>
      </c>
      <c r="I342" s="37">
        <f t="shared" si="11"/>
        <v>4.2045263091483598E-5</v>
      </c>
    </row>
    <row r="343" spans="1:9" x14ac:dyDescent="0.25">
      <c r="A343" s="21">
        <f t="shared" si="10"/>
        <v>4</v>
      </c>
      <c r="B343" s="22">
        <v>334</v>
      </c>
      <c r="C343" s="58"/>
      <c r="D343" s="66">
        <f>YC!E336</f>
        <v>0.80915903170000003</v>
      </c>
      <c r="E343" s="34">
        <f>EXP(Intermediates!H343+Intermediates!F343/alpha-Intermediates!J343/alpha/alpha)/D343</f>
        <v>3.3520405883444937</v>
      </c>
      <c r="F343" s="46">
        <f>EXP(Intermediates!I343+Intermediates!G343/alpha-Intermediates!J343/alpha/alpha)/D343</f>
        <v>0.63886707651863905</v>
      </c>
      <c r="G343" s="40">
        <f>VLOOKUP((A343+1)&amp;"_"&amp;B343,scenarios!A:Q,5,0)</f>
        <v>3.3519999999999999</v>
      </c>
      <c r="H343" s="55">
        <f>VLOOKUP((A343+TT_Scen/2+1)&amp;"_"&amp;B343,scenarios!A:Q,5,0)</f>
        <v>0.63887000000000005</v>
      </c>
      <c r="I343" s="37">
        <f t="shared" si="11"/>
        <v>4.3511825854825048E-5</v>
      </c>
    </row>
    <row r="344" spans="1:9" x14ac:dyDescent="0.25">
      <c r="A344" s="21">
        <f t="shared" si="10"/>
        <v>4</v>
      </c>
      <c r="B344" s="22">
        <v>335</v>
      </c>
      <c r="C344" s="58"/>
      <c r="D344" s="66">
        <f>YC!E337</f>
        <v>0.8086624094</v>
      </c>
      <c r="E344" s="34">
        <f>EXP(Intermediates!H344+Intermediates!F344/alpha-Intermediates!J344/alpha/alpha)/D344</f>
        <v>3.3805189164018428</v>
      </c>
      <c r="F344" s="46">
        <f>EXP(Intermediates!I344+Intermediates!G344/alpha-Intermediates!J344/alpha/alpha)/D344</f>
        <v>0.63575734305397191</v>
      </c>
      <c r="G344" s="40">
        <f>VLOOKUP((A344+1)&amp;"_"&amp;B344,scenarios!A:Q,5,0)</f>
        <v>3.3805000000000001</v>
      </c>
      <c r="H344" s="55">
        <f>VLOOKUP((A344+TT_Scen/2+1)&amp;"_"&amp;B344,scenarios!A:Q,5,0)</f>
        <v>0.63575999999999999</v>
      </c>
      <c r="I344" s="37">
        <f t="shared" si="11"/>
        <v>2.1573347870784687E-5</v>
      </c>
    </row>
    <row r="345" spans="1:9" x14ac:dyDescent="0.25">
      <c r="A345" s="21">
        <f t="shared" si="10"/>
        <v>4</v>
      </c>
      <c r="B345" s="22">
        <v>336</v>
      </c>
      <c r="C345" s="58"/>
      <c r="D345" s="66">
        <f>YC!E338</f>
        <v>0.80816566450000005</v>
      </c>
      <c r="E345" s="34">
        <f>EXP(Intermediates!H345+Intermediates!F345/alpha-Intermediates!J345/alpha/alpha)/D345</f>
        <v>3.4097419563206302</v>
      </c>
      <c r="F345" s="46">
        <f>EXP(Intermediates!I345+Intermediates!G345/alpha-Intermediates!J345/alpha/alpha)/D345</f>
        <v>0.63257496615540498</v>
      </c>
      <c r="G345" s="40">
        <f>VLOOKUP((A345+1)&amp;"_"&amp;B345,scenarios!A:Q,5,0)</f>
        <v>3.4097</v>
      </c>
      <c r="H345" s="55">
        <f>VLOOKUP((A345+TT_Scen/2+1)&amp;"_"&amp;B345,scenarios!A:Q,5,0)</f>
        <v>0.63256999999999997</v>
      </c>
      <c r="I345" s="37">
        <f t="shared" si="11"/>
        <v>4.6922476035216043E-5</v>
      </c>
    </row>
    <row r="346" spans="1:9" x14ac:dyDescent="0.25">
      <c r="A346" s="21">
        <f t="shared" si="10"/>
        <v>4</v>
      </c>
      <c r="B346" s="22">
        <v>337</v>
      </c>
      <c r="C346" s="58"/>
      <c r="D346" s="66">
        <f>YC!E339</f>
        <v>0.80766856350000005</v>
      </c>
      <c r="E346" s="34">
        <f>EXP(Intermediates!H346+Intermediates!F346/alpha-Intermediates!J346/alpha/alpha)/D346</f>
        <v>3.4386489161534022</v>
      </c>
      <c r="F346" s="46">
        <f>EXP(Intermediates!I346+Intermediates!G346/alpha-Intermediates!J346/alpha/alpha)/D346</f>
        <v>0.62951844931062861</v>
      </c>
      <c r="G346" s="40">
        <f>VLOOKUP((A346+1)&amp;"_"&amp;B346,scenarios!A:Q,5,0)</f>
        <v>3.4386000000000001</v>
      </c>
      <c r="H346" s="55">
        <f>VLOOKUP((A346+TT_Scen/2+1)&amp;"_"&amp;B346,scenarios!A:Q,5,0)</f>
        <v>0.62951999999999997</v>
      </c>
      <c r="I346" s="37">
        <f t="shared" si="11"/>
        <v>5.0466842773433385E-5</v>
      </c>
    </row>
    <row r="347" spans="1:9" x14ac:dyDescent="0.25">
      <c r="A347" s="21">
        <f t="shared" si="10"/>
        <v>4</v>
      </c>
      <c r="B347" s="22">
        <v>338</v>
      </c>
      <c r="C347" s="58"/>
      <c r="D347" s="66">
        <f>YC!E340</f>
        <v>0.80717111789999996</v>
      </c>
      <c r="E347" s="34">
        <f>EXP(Intermediates!H347+Intermediates!F347/alpha-Intermediates!J347/alpha/alpha)/D347</f>
        <v>3.4672468602038689</v>
      </c>
      <c r="F347" s="46">
        <f>EXP(Intermediates!I347+Intermediates!G347/alpha-Intermediates!J347/alpha/alpha)/D347</f>
        <v>0.62658259895234991</v>
      </c>
      <c r="G347" s="40">
        <f>VLOOKUP((A347+1)&amp;"_"&amp;B347,scenarios!A:Q,5,0)</f>
        <v>3.4672000000000001</v>
      </c>
      <c r="H347" s="55">
        <f>VLOOKUP((A347+TT_Scen/2+1)&amp;"_"&amp;B347,scenarios!A:Q,5,0)</f>
        <v>0.62658000000000003</v>
      </c>
      <c r="I347" s="37">
        <f t="shared" si="11"/>
        <v>4.9459156218678579E-5</v>
      </c>
    </row>
    <row r="348" spans="1:9" x14ac:dyDescent="0.25">
      <c r="A348" s="21">
        <f t="shared" si="10"/>
        <v>4</v>
      </c>
      <c r="B348" s="22">
        <v>339</v>
      </c>
      <c r="C348" s="58"/>
      <c r="D348" s="66">
        <f>YC!E341</f>
        <v>0.80667340119999997</v>
      </c>
      <c r="E348" s="34">
        <f>EXP(Intermediates!H348+Intermediates!F348/alpha-Intermediates!J348/alpha/alpha)/D348</f>
        <v>3.4955405642199477</v>
      </c>
      <c r="F348" s="46">
        <f>EXP(Intermediates!I348+Intermediates!G348/alpha-Intermediates!J348/alpha/alpha)/D348</f>
        <v>0.62376279343075602</v>
      </c>
      <c r="G348" s="40">
        <f>VLOOKUP((A348+1)&amp;"_"&amp;B348,scenarios!A:Q,5,0)</f>
        <v>3.4954999999999998</v>
      </c>
      <c r="H348" s="55">
        <f>VLOOKUP((A348+TT_Scen/2+1)&amp;"_"&amp;B348,scenarios!A:Q,5,0)</f>
        <v>0.62375999999999998</v>
      </c>
      <c r="I348" s="37">
        <f t="shared" si="11"/>
        <v>4.3357650703956807E-5</v>
      </c>
    </row>
    <row r="349" spans="1:9" x14ac:dyDescent="0.25">
      <c r="A349" s="21">
        <f t="shared" si="10"/>
        <v>4</v>
      </c>
      <c r="B349" s="22">
        <v>340</v>
      </c>
      <c r="C349" s="58"/>
      <c r="D349" s="66">
        <f>YC!E342</f>
        <v>0.80617548770000003</v>
      </c>
      <c r="E349" s="34">
        <f>EXP(Intermediates!H349+Intermediates!F349/alpha-Intermediates!J349/alpha/alpha)/D349</f>
        <v>3.523766932499067</v>
      </c>
      <c r="F349" s="46">
        <f>EXP(Intermediates!I349+Intermediates!G349/alpha-Intermediates!J349/alpha/alpha)/D349</f>
        <v>0.62101372147209166</v>
      </c>
      <c r="G349" s="40">
        <f>VLOOKUP((A349+1)&amp;"_"&amp;B349,scenarios!A:Q,5,0)</f>
        <v>3.5238</v>
      </c>
      <c r="H349" s="55">
        <f>VLOOKUP((A349+TT_Scen/2+1)&amp;"_"&amp;B349,scenarios!A:Q,5,0)</f>
        <v>0.62100999999999995</v>
      </c>
      <c r="I349" s="37">
        <f t="shared" si="11"/>
        <v>3.6788973024726168E-5</v>
      </c>
    </row>
    <row r="350" spans="1:9" x14ac:dyDescent="0.25">
      <c r="A350" s="21">
        <f t="shared" si="10"/>
        <v>4</v>
      </c>
      <c r="B350" s="22">
        <v>341</v>
      </c>
      <c r="C350" s="58"/>
      <c r="D350" s="66">
        <f>YC!E343</f>
        <v>0.8056774525</v>
      </c>
      <c r="E350" s="34">
        <f>EXP(Intermediates!H350+Intermediates!F350/alpha-Intermediates!J350/alpha/alpha)/D350</f>
        <v>3.5515777184145287</v>
      </c>
      <c r="F350" s="46">
        <f>EXP(Intermediates!I350+Intermediates!G350/alpha-Intermediates!J350/alpha/alpha)/D350</f>
        <v>0.6183941366605572</v>
      </c>
      <c r="G350" s="40">
        <f>VLOOKUP((A350+1)&amp;"_"&amp;B350,scenarios!A:Q,5,0)</f>
        <v>3.5516000000000001</v>
      </c>
      <c r="H350" s="55">
        <f>VLOOKUP((A350+TT_Scen/2+1)&amp;"_"&amp;B350,scenarios!A:Q,5,0)</f>
        <v>0.61839</v>
      </c>
      <c r="I350" s="37">
        <f t="shared" si="11"/>
        <v>2.6418246028558912E-5</v>
      </c>
    </row>
    <row r="351" spans="1:9" x14ac:dyDescent="0.25">
      <c r="A351" s="21">
        <f t="shared" si="10"/>
        <v>4</v>
      </c>
      <c r="B351" s="22">
        <v>342</v>
      </c>
      <c r="C351" s="58"/>
      <c r="D351" s="66">
        <f>YC!E344</f>
        <v>0.80517937149999996</v>
      </c>
      <c r="E351" s="34">
        <f>EXP(Intermediates!H351+Intermediates!F351/alpha-Intermediates!J351/alpha/alpha)/D351</f>
        <v>3.5812738450707355</v>
      </c>
      <c r="F351" s="46">
        <f>EXP(Intermediates!I351+Intermediates!G351/alpha-Intermediates!J351/alpha/alpha)/D351</f>
        <v>0.61550436363957606</v>
      </c>
      <c r="G351" s="40">
        <f>VLOOKUP((A351+1)&amp;"_"&amp;B351,scenarios!A:Q,5,0)</f>
        <v>3.5813000000000001</v>
      </c>
      <c r="H351" s="55">
        <f>VLOOKUP((A351+TT_Scen/2+1)&amp;"_"&amp;B351,scenarios!A:Q,5,0)</f>
        <v>0.61550000000000005</v>
      </c>
      <c r="I351" s="37">
        <f t="shared" si="11"/>
        <v>3.0518568840620652E-5</v>
      </c>
    </row>
    <row r="352" spans="1:9" x14ac:dyDescent="0.25">
      <c r="A352" s="21">
        <f t="shared" si="10"/>
        <v>4</v>
      </c>
      <c r="B352" s="22">
        <v>343</v>
      </c>
      <c r="C352" s="58"/>
      <c r="D352" s="66">
        <f>YC!E345</f>
        <v>0.80468132120000002</v>
      </c>
      <c r="E352" s="34">
        <f>EXP(Intermediates!H352+Intermediates!F352/alpha-Intermediates!J352/alpha/alpha)/D352</f>
        <v>3.6114465816841337</v>
      </c>
      <c r="F352" s="46">
        <f>EXP(Intermediates!I352+Intermediates!G352/alpha-Intermediates!J352/alpha/alpha)/D352</f>
        <v>0.612594414550372</v>
      </c>
      <c r="G352" s="40">
        <f>VLOOKUP((A352+1)&amp;"_"&amp;B352,scenarios!A:Q,5,0)</f>
        <v>3.6114000000000002</v>
      </c>
      <c r="H352" s="55">
        <f>VLOOKUP((A352+TT_Scen/2+1)&amp;"_"&amp;B352,scenarios!A:Q,5,0)</f>
        <v>0.61258999999999997</v>
      </c>
      <c r="I352" s="37">
        <f t="shared" si="11"/>
        <v>5.0996234505551463E-5</v>
      </c>
    </row>
    <row r="353" spans="1:9" x14ac:dyDescent="0.25">
      <c r="A353" s="21">
        <f t="shared" si="10"/>
        <v>4</v>
      </c>
      <c r="B353" s="22">
        <v>344</v>
      </c>
      <c r="C353" s="58"/>
      <c r="D353" s="66">
        <f>YC!E346</f>
        <v>0.80418337920000005</v>
      </c>
      <c r="E353" s="34">
        <f>EXP(Intermediates!H353+Intermediates!F353/alpha-Intermediates!J353/alpha/alpha)/D353</f>
        <v>3.6411626487994511</v>
      </c>
      <c r="F353" s="46">
        <f>EXP(Intermediates!I353+Intermediates!G353/alpha-Intermediates!J353/alpha/alpha)/D353</f>
        <v>0.60982215781845905</v>
      </c>
      <c r="G353" s="40">
        <f>VLOOKUP((A353+1)&amp;"_"&amp;B353,scenarios!A:Q,5,0)</f>
        <v>3.6412</v>
      </c>
      <c r="H353" s="55">
        <f>VLOOKUP((A353+TT_Scen/2+1)&amp;"_"&amp;B353,scenarios!A:Q,5,0)</f>
        <v>0.60982000000000003</v>
      </c>
      <c r="I353" s="37">
        <f t="shared" si="11"/>
        <v>3.9509019007955004E-5</v>
      </c>
    </row>
    <row r="354" spans="1:9" x14ac:dyDescent="0.25">
      <c r="A354" s="21">
        <f t="shared" si="10"/>
        <v>4</v>
      </c>
      <c r="B354" s="22">
        <v>345</v>
      </c>
      <c r="C354" s="58"/>
      <c r="D354" s="66">
        <f>YC!E347</f>
        <v>0.80368562379999997</v>
      </c>
      <c r="E354" s="34">
        <f>EXP(Intermediates!H354+Intermediates!F354/alpha-Intermediates!J354/alpha/alpha)/D354</f>
        <v>3.6708769257339346</v>
      </c>
      <c r="F354" s="46">
        <f>EXP(Intermediates!I354+Intermediates!G354/alpha-Intermediates!J354/alpha/alpha)/D354</f>
        <v>0.60710793152109188</v>
      </c>
      <c r="G354" s="40">
        <f>VLOOKUP((A354+1)&amp;"_"&amp;B354,scenarios!A:Q,5,0)</f>
        <v>3.6709000000000001</v>
      </c>
      <c r="H354" s="55">
        <f>VLOOKUP((A354+TT_Scen/2+1)&amp;"_"&amp;B354,scenarios!A:Q,5,0)</f>
        <v>0.60711000000000004</v>
      </c>
      <c r="I354" s="37">
        <f t="shared" si="11"/>
        <v>2.5142744973560838E-5</v>
      </c>
    </row>
    <row r="355" spans="1:9" x14ac:dyDescent="0.25">
      <c r="A355" s="21">
        <f t="shared" si="10"/>
        <v>4</v>
      </c>
      <c r="B355" s="22">
        <v>346</v>
      </c>
      <c r="C355" s="58"/>
      <c r="D355" s="66">
        <f>YC!E348</f>
        <v>0.803188134</v>
      </c>
      <c r="E355" s="34">
        <f>EXP(Intermediates!H355+Intermediates!F355/alpha-Intermediates!J355/alpha/alpha)/D355</f>
        <v>3.7002496862268783</v>
      </c>
      <c r="F355" s="46">
        <f>EXP(Intermediates!I355+Intermediates!G355/alpha-Intermediates!J355/alpha/alpha)/D355</f>
        <v>0.60450578389050669</v>
      </c>
      <c r="G355" s="40">
        <f>VLOOKUP((A355+1)&amp;"_"&amp;B355,scenarios!A:Q,5,0)</f>
        <v>3.7002000000000002</v>
      </c>
      <c r="H355" s="55">
        <f>VLOOKUP((A355+TT_Scen/2+1)&amp;"_"&amp;B355,scenarios!A:Q,5,0)</f>
        <v>0.60450999999999999</v>
      </c>
      <c r="I355" s="37">
        <f t="shared" si="11"/>
        <v>5.3902336371480786E-5</v>
      </c>
    </row>
    <row r="356" spans="1:9" x14ac:dyDescent="0.25">
      <c r="A356" s="21">
        <f t="shared" si="10"/>
        <v>4</v>
      </c>
      <c r="B356" s="22">
        <v>347</v>
      </c>
      <c r="C356" s="58"/>
      <c r="D356" s="66">
        <f>YC!E349</f>
        <v>0.80269098979999998</v>
      </c>
      <c r="E356" s="34">
        <f>EXP(Intermediates!H356+Intermediates!F356/alpha-Intermediates!J356/alpha/alpha)/D356</f>
        <v>3.7309029964246245</v>
      </c>
      <c r="F356" s="46">
        <f>EXP(Intermediates!I356+Intermediates!G356/alpha-Intermediates!J356/alpha/alpha)/D356</f>
        <v>0.60175056957484296</v>
      </c>
      <c r="G356" s="40">
        <f>VLOOKUP((A356+1)&amp;"_"&amp;B356,scenarios!A:Q,5,0)</f>
        <v>3.7309000000000001</v>
      </c>
      <c r="H356" s="55">
        <f>VLOOKUP((A356+TT_Scen/2+1)&amp;"_"&amp;B356,scenarios!A:Q,5,0)</f>
        <v>0.60175000000000001</v>
      </c>
      <c r="I356" s="37">
        <f t="shared" si="11"/>
        <v>3.5659994673808981E-6</v>
      </c>
    </row>
    <row r="357" spans="1:9" x14ac:dyDescent="0.25">
      <c r="A357" s="21">
        <f t="shared" si="10"/>
        <v>4</v>
      </c>
      <c r="B357" s="22">
        <v>348</v>
      </c>
      <c r="C357" s="58"/>
      <c r="D357" s="66">
        <f>YC!E350</f>
        <v>0.8021942715</v>
      </c>
      <c r="E357" s="34">
        <f>EXP(Intermediates!H357+Intermediates!F357/alpha-Intermediates!J357/alpha/alpha)/D357</f>
        <v>3.7627561394685611</v>
      </c>
      <c r="F357" s="46">
        <f>EXP(Intermediates!I357+Intermediates!G357/alpha-Intermediates!J357/alpha/alpha)/D357</f>
        <v>0.59886163859411201</v>
      </c>
      <c r="G357" s="40">
        <f>VLOOKUP((A357+1)&amp;"_"&amp;B357,scenarios!A:Q,5,0)</f>
        <v>3.7627999999999999</v>
      </c>
      <c r="H357" s="55">
        <f>VLOOKUP((A357+TT_Scen/2+1)&amp;"_"&amp;B357,scenarios!A:Q,5,0)</f>
        <v>0.59885999999999995</v>
      </c>
      <c r="I357" s="37">
        <f t="shared" si="11"/>
        <v>4.5499125550851893E-5</v>
      </c>
    </row>
    <row r="358" spans="1:9" x14ac:dyDescent="0.25">
      <c r="A358" s="21">
        <f t="shared" si="10"/>
        <v>4</v>
      </c>
      <c r="B358" s="22">
        <v>349</v>
      </c>
      <c r="C358" s="58"/>
      <c r="D358" s="66">
        <f>YC!E351</f>
        <v>0.80169804339999995</v>
      </c>
      <c r="E358" s="34">
        <f>EXP(Intermediates!H358+Intermediates!F358/alpha-Intermediates!J358/alpha/alpha)/D358</f>
        <v>3.7943445371480857</v>
      </c>
      <c r="F358" s="46">
        <f>EXP(Intermediates!I358+Intermediates!G358/alpha-Intermediates!J358/alpha/alpha)/D358</f>
        <v>0.59607505955571893</v>
      </c>
      <c r="G358" s="40">
        <f>VLOOKUP((A358+1)&amp;"_"&amp;B358,scenarios!A:Q,5,0)</f>
        <v>3.7942999999999998</v>
      </c>
      <c r="H358" s="55">
        <f>VLOOKUP((A358+TT_Scen/2+1)&amp;"_"&amp;B358,scenarios!A:Q,5,0)</f>
        <v>0.59608000000000005</v>
      </c>
      <c r="I358" s="37">
        <f t="shared" si="11"/>
        <v>4.9477592367064283E-5</v>
      </c>
    </row>
    <row r="359" spans="1:9" x14ac:dyDescent="0.25">
      <c r="A359" s="21">
        <f t="shared" si="10"/>
        <v>4</v>
      </c>
      <c r="B359" s="22">
        <v>350</v>
      </c>
      <c r="C359" s="58"/>
      <c r="D359" s="66">
        <f>YC!E352</f>
        <v>0.80120230209999999</v>
      </c>
      <c r="E359" s="34">
        <f>EXP(Intermediates!H359+Intermediates!F359/alpha-Intermediates!J359/alpha/alpha)/D359</f>
        <v>3.8258576423179456</v>
      </c>
      <c r="F359" s="46">
        <f>EXP(Intermediates!I359+Intermediates!G359/alpha-Intermediates!J359/alpha/alpha)/D359</f>
        <v>0.59335840651008587</v>
      </c>
      <c r="G359" s="40">
        <f>VLOOKUP((A359+1)&amp;"_"&amp;B359,scenarios!A:Q,5,0)</f>
        <v>3.8258999999999999</v>
      </c>
      <c r="H359" s="55">
        <f>VLOOKUP((A359+TT_Scen/2+1)&amp;"_"&amp;B359,scenarios!A:Q,5,0)</f>
        <v>0.59336</v>
      </c>
      <c r="I359" s="37">
        <f t="shared" si="11"/>
        <v>4.3951171968426017E-5</v>
      </c>
    </row>
    <row r="360" spans="1:9" x14ac:dyDescent="0.25">
      <c r="A360" s="21">
        <f t="shared" si="10"/>
        <v>4</v>
      </c>
      <c r="B360" s="22">
        <v>351</v>
      </c>
      <c r="C360" s="58"/>
      <c r="D360" s="66">
        <f>YC!E353</f>
        <v>0.80070702680000005</v>
      </c>
      <c r="E360" s="34">
        <f>EXP(Intermediates!H360+Intermediates!F360/alpha-Intermediates!J360/alpha/alpha)/D360</f>
        <v>3.8585204010964524</v>
      </c>
      <c r="F360" s="46">
        <f>EXP(Intermediates!I360+Intermediates!G360/alpha-Intermediates!J360/alpha/alpha)/D360</f>
        <v>0.59052237414953868</v>
      </c>
      <c r="G360" s="40">
        <f>VLOOKUP((A360+1)&amp;"_"&amp;B360,scenarios!A:Q,5,0)</f>
        <v>3.8584999999999998</v>
      </c>
      <c r="H360" s="55">
        <f>VLOOKUP((A360+TT_Scen/2+1)&amp;"_"&amp;B360,scenarios!A:Q,5,0)</f>
        <v>0.59052000000000004</v>
      </c>
      <c r="I360" s="37">
        <f t="shared" si="11"/>
        <v>2.2775245991257798E-5</v>
      </c>
    </row>
    <row r="361" spans="1:9" x14ac:dyDescent="0.25">
      <c r="A361" s="21">
        <f t="shared" si="10"/>
        <v>4</v>
      </c>
      <c r="B361" s="22">
        <v>352</v>
      </c>
      <c r="C361" s="58"/>
      <c r="D361" s="66">
        <f>YC!E354</f>
        <v>0.80021219690000001</v>
      </c>
      <c r="E361" s="34">
        <f>EXP(Intermediates!H361+Intermediates!F361/alpha-Intermediates!J361/alpha/alpha)/D361</f>
        <v>3.8916805592689152</v>
      </c>
      <c r="F361" s="46">
        <f>EXP(Intermediates!I361+Intermediates!G361/alpha-Intermediates!J361/alpha/alpha)/D361</f>
        <v>0.58767105646259798</v>
      </c>
      <c r="G361" s="40">
        <f>VLOOKUP((A361+1)&amp;"_"&amp;B361,scenarios!A:Q,5,0)</f>
        <v>3.8917000000000002</v>
      </c>
      <c r="H361" s="55">
        <f>VLOOKUP((A361+TT_Scen/2+1)&amp;"_"&amp;B361,scenarios!A:Q,5,0)</f>
        <v>0.58767000000000003</v>
      </c>
      <c r="I361" s="37">
        <f t="shared" si="11"/>
        <v>2.0497193682911252E-5</v>
      </c>
    </row>
    <row r="362" spans="1:9" x14ac:dyDescent="0.25">
      <c r="A362" s="21">
        <f t="shared" si="10"/>
        <v>4</v>
      </c>
      <c r="B362" s="22">
        <v>353</v>
      </c>
      <c r="C362" s="58"/>
      <c r="D362" s="66">
        <f>YC!E355</f>
        <v>0.79971779129999998</v>
      </c>
      <c r="E362" s="34">
        <f>EXP(Intermediates!H362+Intermediates!F362/alpha-Intermediates!J362/alpha/alpha)/D362</f>
        <v>3.9264871536817068</v>
      </c>
      <c r="F362" s="46">
        <f>EXP(Intermediates!I362+Intermediates!G362/alpha-Intermediates!J362/alpha/alpha)/D362</f>
        <v>0.58463488668777885</v>
      </c>
      <c r="G362" s="40">
        <f>VLOOKUP((A362+1)&amp;"_"&amp;B362,scenarios!A:Q,5,0)</f>
        <v>3.9264999999999999</v>
      </c>
      <c r="H362" s="55">
        <f>VLOOKUP((A362+TT_Scen/2+1)&amp;"_"&amp;B362,scenarios!A:Q,5,0)</f>
        <v>0.58462999999999998</v>
      </c>
      <c r="I362" s="37">
        <f t="shared" si="11"/>
        <v>1.7733006071996016E-5</v>
      </c>
    </row>
    <row r="363" spans="1:9" x14ac:dyDescent="0.25">
      <c r="A363" s="21">
        <f t="shared" si="10"/>
        <v>4</v>
      </c>
      <c r="B363" s="22">
        <v>354</v>
      </c>
      <c r="C363" s="58"/>
      <c r="D363" s="66">
        <f>YC!E356</f>
        <v>0.79922378869999999</v>
      </c>
      <c r="E363" s="34">
        <f>EXP(Intermediates!H363+Intermediates!F363/alpha-Intermediates!J363/alpha/alpha)/D363</f>
        <v>3.9612773645661226</v>
      </c>
      <c r="F363" s="46">
        <f>EXP(Intermediates!I363+Intermediates!G363/alpha-Intermediates!J363/alpha/alpha)/D363</f>
        <v>0.58166668098024665</v>
      </c>
      <c r="G363" s="40">
        <f>VLOOKUP((A363+1)&amp;"_"&amp;B363,scenarios!A:Q,5,0)</f>
        <v>3.9613</v>
      </c>
      <c r="H363" s="55">
        <f>VLOOKUP((A363+TT_Scen/2+1)&amp;"_"&amp;B363,scenarios!A:Q,5,0)</f>
        <v>0.58167000000000002</v>
      </c>
      <c r="I363" s="37">
        <f t="shared" si="11"/>
        <v>2.5954453630849805E-5</v>
      </c>
    </row>
    <row r="364" spans="1:9" x14ac:dyDescent="0.25">
      <c r="A364" s="21">
        <f t="shared" si="10"/>
        <v>4</v>
      </c>
      <c r="B364" s="22">
        <v>355</v>
      </c>
      <c r="C364" s="58"/>
      <c r="D364" s="66">
        <f>YC!E357</f>
        <v>0.79873016789999995</v>
      </c>
      <c r="E364" s="34">
        <f>EXP(Intermediates!H364+Intermediates!F364/alpha-Intermediates!J364/alpha/alpha)/D364</f>
        <v>3.9961664653252758</v>
      </c>
      <c r="F364" s="46">
        <f>EXP(Intermediates!I364+Intermediates!G364/alpha-Intermediates!J364/alpha/alpha)/D364</f>
        <v>0.57874803096719374</v>
      </c>
      <c r="G364" s="40">
        <f>VLOOKUP((A364+1)&amp;"_"&amp;B364,scenarios!A:Q,5,0)</f>
        <v>3.9962</v>
      </c>
      <c r="H364" s="55">
        <f>VLOOKUP((A364+TT_Scen/2+1)&amp;"_"&amp;B364,scenarios!A:Q,5,0)</f>
        <v>0.57874999999999999</v>
      </c>
      <c r="I364" s="37">
        <f t="shared" si="11"/>
        <v>3.550370753047094E-5</v>
      </c>
    </row>
    <row r="365" spans="1:9" x14ac:dyDescent="0.25">
      <c r="A365" s="21">
        <f t="shared" si="10"/>
        <v>4</v>
      </c>
      <c r="B365" s="22">
        <v>356</v>
      </c>
      <c r="C365" s="58"/>
      <c r="D365" s="66">
        <f>YC!E358</f>
        <v>0.79823690700000005</v>
      </c>
      <c r="E365" s="34">
        <f>EXP(Intermediates!H365+Intermediates!F365/alpha-Intermediates!J365/alpha/alpha)/D365</f>
        <v>4.0312337616467273</v>
      </c>
      <c r="F365" s="46">
        <f>EXP(Intermediates!I365+Intermediates!G365/alpha-Intermediates!J365/alpha/alpha)/D365</f>
        <v>0.57586663499653545</v>
      </c>
      <c r="G365" s="40">
        <f>VLOOKUP((A365+1)&amp;"_"&amp;B365,scenarios!A:Q,5,0)</f>
        <v>4.0312000000000001</v>
      </c>
      <c r="H365" s="55">
        <f>VLOOKUP((A365+TT_Scen/2+1)&amp;"_"&amp;B365,scenarios!A:Q,5,0)</f>
        <v>0.57586999999999999</v>
      </c>
      <c r="I365" s="37">
        <f t="shared" si="11"/>
        <v>3.7126650191732224E-5</v>
      </c>
    </row>
    <row r="366" spans="1:9" x14ac:dyDescent="0.25">
      <c r="A366" s="21">
        <f t="shared" si="10"/>
        <v>4</v>
      </c>
      <c r="B366" s="22">
        <v>357</v>
      </c>
      <c r="C366" s="58"/>
      <c r="D366" s="66">
        <f>YC!E359</f>
        <v>0.79774398430000004</v>
      </c>
      <c r="E366" s="34">
        <f>EXP(Intermediates!H366+Intermediates!F366/alpha-Intermediates!J366/alpha/alpha)/D366</f>
        <v>4.0661682786343381</v>
      </c>
      <c r="F366" s="46">
        <f>EXP(Intermediates!I366+Intermediates!G366/alpha-Intermediates!J366/alpha/alpha)/D366</f>
        <v>0.57306583119081733</v>
      </c>
      <c r="G366" s="40">
        <f>VLOOKUP((A366+1)&amp;"_"&amp;B366,scenarios!A:Q,5,0)</f>
        <v>4.0662000000000003</v>
      </c>
      <c r="H366" s="55">
        <f>VLOOKUP((A366+TT_Scen/2+1)&amp;"_"&amp;B366,scenarios!A:Q,5,0)</f>
        <v>0.57306999999999997</v>
      </c>
      <c r="I366" s="37">
        <f t="shared" si="11"/>
        <v>3.5890174844843692E-5</v>
      </c>
    </row>
    <row r="367" spans="1:9" x14ac:dyDescent="0.25">
      <c r="A367" s="21">
        <f t="shared" si="10"/>
        <v>4</v>
      </c>
      <c r="B367" s="22">
        <v>358</v>
      </c>
      <c r="C367" s="58"/>
      <c r="D367" s="66">
        <f>YC!E360</f>
        <v>0.79725137759999998</v>
      </c>
      <c r="E367" s="34">
        <f>EXP(Intermediates!H367+Intermediates!F367/alpha-Intermediates!J367/alpha/alpha)/D367</f>
        <v>4.1013436230519842</v>
      </c>
      <c r="F367" s="46">
        <f>EXP(Intermediates!I367+Intermediates!G367/alpha-Intermediates!J367/alpha/alpha)/D367</f>
        <v>0.57029143320124098</v>
      </c>
      <c r="G367" s="40">
        <f>VLOOKUP((A367+1)&amp;"_"&amp;B367,scenarios!A:Q,5,0)</f>
        <v>4.1013000000000002</v>
      </c>
      <c r="H367" s="55">
        <f>VLOOKUP((A367+TT_Scen/2+1)&amp;"_"&amp;B367,scenarios!A:Q,5,0)</f>
        <v>0.57028999999999996</v>
      </c>
      <c r="I367" s="37">
        <f t="shared" si="11"/>
        <v>4.5056253225039811E-5</v>
      </c>
    </row>
    <row r="368" spans="1:9" x14ac:dyDescent="0.25">
      <c r="A368" s="21">
        <f t="shared" si="10"/>
        <v>4</v>
      </c>
      <c r="B368" s="22">
        <v>359</v>
      </c>
      <c r="C368" s="58"/>
      <c r="D368" s="66">
        <f>YC!E361</f>
        <v>0.79675906470000002</v>
      </c>
      <c r="E368" s="34">
        <f>EXP(Intermediates!H368+Intermediates!F368/alpha-Intermediates!J368/alpha/alpha)/D368</f>
        <v>4.1359382394540019</v>
      </c>
      <c r="F368" s="46">
        <f>EXP(Intermediates!I368+Intermediates!G368/alpha-Intermediates!J368/alpha/alpha)/D368</f>
        <v>0.56765608789940081</v>
      </c>
      <c r="G368" s="40">
        <f>VLOOKUP((A368+1)&amp;"_"&amp;B368,scenarios!A:Q,5,0)</f>
        <v>4.1359000000000004</v>
      </c>
      <c r="H368" s="55">
        <f>VLOOKUP((A368+TT_Scen/2+1)&amp;"_"&amp;B368,scenarios!A:Q,5,0)</f>
        <v>0.56766000000000005</v>
      </c>
      <c r="I368" s="37">
        <f t="shared" si="11"/>
        <v>4.215155460074449E-5</v>
      </c>
    </row>
    <row r="369" spans="1:9" x14ac:dyDescent="0.25">
      <c r="A369" s="21">
        <f t="shared" si="10"/>
        <v>4</v>
      </c>
      <c r="B369" s="22">
        <v>360</v>
      </c>
      <c r="C369" s="58"/>
      <c r="D369" s="66">
        <f>YC!E362</f>
        <v>0.79626702309999997</v>
      </c>
      <c r="E369" s="34">
        <f>EXP(Intermediates!H369+Intermediates!F369/alpha-Intermediates!J369/alpha/alpha)/D369</f>
        <v>4.1706700284997833</v>
      </c>
      <c r="F369" s="46">
        <f>EXP(Intermediates!I369+Intermediates!G369/alpha-Intermediates!J369/alpha/alpha)/D369</f>
        <v>0.56505805352473726</v>
      </c>
      <c r="G369" s="40">
        <f>VLOOKUP((A369+1)&amp;"_"&amp;B369,scenarios!A:Q,5,0)</f>
        <v>4.1707000000000001</v>
      </c>
      <c r="H369" s="55">
        <f>VLOOKUP((A369+TT_Scen/2+1)&amp;"_"&amp;B369,scenarios!A:Q,5,0)</f>
        <v>0.56506000000000001</v>
      </c>
      <c r="I369" s="37">
        <f t="shared" si="11"/>
        <v>3.1917975479522909E-5</v>
      </c>
    </row>
    <row r="370" spans="1:9" x14ac:dyDescent="0.25">
      <c r="A370" s="21">
        <f t="shared" si="10"/>
        <v>4</v>
      </c>
      <c r="B370" s="22">
        <v>361</v>
      </c>
      <c r="C370" s="58"/>
      <c r="D370" s="66">
        <f>YC!E363</f>
        <v>0.79577523490000002</v>
      </c>
      <c r="E370" s="34">
        <f>EXP(Intermediates!H370+Intermediates!F370/alpha-Intermediates!J370/alpha/alpha)/D370</f>
        <v>4.2050361782967274</v>
      </c>
      <c r="F370" s="46">
        <f>EXP(Intermediates!I370+Intermediates!G370/alpha-Intermediates!J370/alpha/alpha)/D370</f>
        <v>0.56256401406500967</v>
      </c>
      <c r="G370" s="40">
        <f>VLOOKUP((A370+1)&amp;"_"&amp;B370,scenarios!A:Q,5,0)</f>
        <v>4.2050000000000001</v>
      </c>
      <c r="H370" s="55">
        <f>VLOOKUP((A370+TT_Scen/2+1)&amp;"_"&amp;B370,scenarios!A:Q,5,0)</f>
        <v>0.56255999999999995</v>
      </c>
      <c r="I370" s="37">
        <f t="shared" si="11"/>
        <v>4.0192361737023674E-5</v>
      </c>
    </row>
    <row r="371" spans="1:9" x14ac:dyDescent="0.25">
      <c r="A371" s="21">
        <f t="shared" si="10"/>
        <v>4</v>
      </c>
      <c r="B371" s="22">
        <v>362</v>
      </c>
      <c r="C371" s="58"/>
      <c r="D371" s="66">
        <f>YC!E364</f>
        <v>0.79528370079999999</v>
      </c>
      <c r="E371" s="34">
        <f>EXP(Intermediates!H371+Intermediates!F371/alpha-Intermediates!J371/alpha/alpha)/D371</f>
        <v>4.2401852806300742</v>
      </c>
      <c r="F371" s="46">
        <f>EXP(Intermediates!I371+Intermediates!G371/alpha-Intermediates!J371/alpha/alpha)/D371</f>
        <v>0.56001912266299436</v>
      </c>
      <c r="G371" s="40">
        <f>VLOOKUP((A371+1)&amp;"_"&amp;B371,scenarios!A:Q,5,0)</f>
        <v>4.2401999999999997</v>
      </c>
      <c r="H371" s="55">
        <f>VLOOKUP((A371+TT_Scen/2+1)&amp;"_"&amp;B371,scenarios!A:Q,5,0)</f>
        <v>0.56001999999999996</v>
      </c>
      <c r="I371" s="37">
        <f t="shared" si="11"/>
        <v>1.5596706931186866E-5</v>
      </c>
    </row>
    <row r="372" spans="1:9" x14ac:dyDescent="0.25">
      <c r="A372" s="21">
        <f t="shared" si="10"/>
        <v>4</v>
      </c>
      <c r="B372" s="22">
        <v>363</v>
      </c>
      <c r="C372" s="58"/>
      <c r="D372" s="66">
        <f>YC!E365</f>
        <v>0.79479242630000002</v>
      </c>
      <c r="E372" s="34">
        <f>EXP(Intermediates!H372+Intermediates!F372/alpha-Intermediates!J372/alpha/alpha)/D372</f>
        <v>4.2764501932106951</v>
      </c>
      <c r="F372" s="46">
        <f>EXP(Intermediates!I372+Intermediates!G372/alpha-Intermediates!J372/alpha/alpha)/D372</f>
        <v>0.55738270525756595</v>
      </c>
      <c r="G372" s="40">
        <f>VLOOKUP((A372+1)&amp;"_"&amp;B372,scenarios!A:Q,5,0)</f>
        <v>4.2765000000000004</v>
      </c>
      <c r="H372" s="55">
        <f>VLOOKUP((A372+TT_Scen/2+1)&amp;"_"&amp;B372,scenarios!A:Q,5,0)</f>
        <v>0.55737999999999999</v>
      </c>
      <c r="I372" s="37">
        <f t="shared" si="11"/>
        <v>5.2512046871289186E-5</v>
      </c>
    </row>
    <row r="373" spans="1:9" x14ac:dyDescent="0.25">
      <c r="A373" s="21">
        <f t="shared" si="10"/>
        <v>4</v>
      </c>
      <c r="B373" s="22">
        <v>364</v>
      </c>
      <c r="C373" s="58"/>
      <c r="D373" s="66">
        <f>YC!E366</f>
        <v>0.79430141679999999</v>
      </c>
      <c r="E373" s="34">
        <f>EXP(Intermediates!H373+Intermediates!F373/alpha-Intermediates!J373/alpha/alpha)/D373</f>
        <v>4.3117883237356631</v>
      </c>
      <c r="F373" s="46">
        <f>EXP(Intermediates!I373+Intermediates!G373/alpha-Intermediates!J373/alpha/alpha)/D373</f>
        <v>0.55492193184225691</v>
      </c>
      <c r="G373" s="40">
        <f>VLOOKUP((A373+1)&amp;"_"&amp;B373,scenarios!A:Q,5,0)</f>
        <v>4.3117999999999999</v>
      </c>
      <c r="H373" s="55">
        <f>VLOOKUP((A373+TT_Scen/2+1)&amp;"_"&amp;B373,scenarios!A:Q,5,0)</f>
        <v>0.55491999999999997</v>
      </c>
      <c r="I373" s="37">
        <f t="shared" si="11"/>
        <v>1.3608106593676617E-5</v>
      </c>
    </row>
    <row r="374" spans="1:9" x14ac:dyDescent="0.25">
      <c r="A374" s="21">
        <f t="shared" si="10"/>
        <v>4</v>
      </c>
      <c r="B374" s="22">
        <v>365</v>
      </c>
      <c r="C374" s="58"/>
      <c r="D374" s="66">
        <f>YC!E367</f>
        <v>0.79381067800000005</v>
      </c>
      <c r="E374" s="34">
        <f>EXP(Intermediates!H374+Intermediates!F374/alpha-Intermediates!J374/alpha/alpha)/D374</f>
        <v>4.3470097451369991</v>
      </c>
      <c r="F374" s="46">
        <f>EXP(Intermediates!I374+Intermediates!G374/alpha-Intermediates!J374/alpha/alpha)/D374</f>
        <v>0.55252802071489948</v>
      </c>
      <c r="G374" s="40">
        <f>VLOOKUP((A374+1)&amp;"_"&amp;B374,scenarios!A:Q,5,0)</f>
        <v>4.3470000000000004</v>
      </c>
      <c r="H374" s="55">
        <f>VLOOKUP((A374+TT_Scen/2+1)&amp;"_"&amp;B374,scenarios!A:Q,5,0)</f>
        <v>0.55252999999999997</v>
      </c>
      <c r="I374" s="37">
        <f t="shared" si="11"/>
        <v>1.1724422099179677E-5</v>
      </c>
    </row>
    <row r="375" spans="1:9" x14ac:dyDescent="0.25">
      <c r="A375" s="21">
        <f t="shared" si="10"/>
        <v>4</v>
      </c>
      <c r="B375" s="22">
        <v>366</v>
      </c>
      <c r="C375" s="58"/>
      <c r="D375" s="66">
        <f>YC!E368</f>
        <v>0.79332021539999997</v>
      </c>
      <c r="E375" s="34">
        <f>EXP(Intermediates!H375+Intermediates!F375/alpha-Intermediates!J375/alpha/alpha)/D375</f>
        <v>4.3809850050045984</v>
      </c>
      <c r="F375" s="46">
        <f>EXP(Intermediates!I375+Intermediates!G375/alpha-Intermediates!J375/alpha/alpha)/D375</f>
        <v>0.55034107478016359</v>
      </c>
      <c r="G375" s="40">
        <f>VLOOKUP((A375+1)&amp;"_"&amp;B375,scenarios!A:Q,5,0)</f>
        <v>4.3810000000000002</v>
      </c>
      <c r="H375" s="55">
        <f>VLOOKUP((A375+TT_Scen/2+1)&amp;"_"&amp;B375,scenarios!A:Q,5,0)</f>
        <v>0.55034000000000005</v>
      </c>
      <c r="I375" s="37">
        <f t="shared" si="11"/>
        <v>1.6069775565341615E-5</v>
      </c>
    </row>
    <row r="376" spans="1:9" x14ac:dyDescent="0.25">
      <c r="A376" s="21">
        <f t="shared" si="10"/>
        <v>4</v>
      </c>
      <c r="B376" s="22">
        <v>367</v>
      </c>
      <c r="C376" s="58"/>
      <c r="D376" s="66">
        <f>YC!E369</f>
        <v>0.79283003480000003</v>
      </c>
      <c r="E376" s="34">
        <f>EXP(Intermediates!H376+Intermediates!F376/alpha-Intermediates!J376/alpha/alpha)/D376</f>
        <v>4.4149708897129578</v>
      </c>
      <c r="F376" s="46">
        <f>EXP(Intermediates!I376+Intermediates!G376/alpha-Intermediates!J376/alpha/alpha)/D376</f>
        <v>0.54819842518819051</v>
      </c>
      <c r="G376" s="40">
        <f>VLOOKUP((A376+1)&amp;"_"&amp;B376,scenarios!A:Q,5,0)</f>
        <v>4.415</v>
      </c>
      <c r="H376" s="55">
        <f>VLOOKUP((A376+TT_Scen/2+1)&amp;"_"&amp;B376,scenarios!A:Q,5,0)</f>
        <v>0.54820000000000002</v>
      </c>
      <c r="I376" s="37">
        <f t="shared" si="11"/>
        <v>3.0685098851734871E-5</v>
      </c>
    </row>
    <row r="377" spans="1:9" x14ac:dyDescent="0.25">
      <c r="A377" s="21">
        <f t="shared" si="10"/>
        <v>4</v>
      </c>
      <c r="B377" s="22">
        <v>368</v>
      </c>
      <c r="C377" s="58"/>
      <c r="D377" s="66">
        <f>YC!E370</f>
        <v>0.79234014180000001</v>
      </c>
      <c r="E377" s="34">
        <f>EXP(Intermediates!H377+Intermediates!F377/alpha-Intermediates!J377/alpha/alpha)/D377</f>
        <v>4.4481192329886925</v>
      </c>
      <c r="F377" s="46">
        <f>EXP(Intermediates!I377+Intermediates!G377/alpha-Intermediates!J377/alpha/alpha)/D377</f>
        <v>0.54620326241261441</v>
      </c>
      <c r="G377" s="40">
        <f>VLOOKUP((A377+1)&amp;"_"&amp;B377,scenarios!A:Q,5,0)</f>
        <v>4.4481000000000002</v>
      </c>
      <c r="H377" s="55">
        <f>VLOOKUP((A377+TT_Scen/2+1)&amp;"_"&amp;B377,scenarios!A:Q,5,0)</f>
        <v>0.54620000000000002</v>
      </c>
      <c r="I377" s="37">
        <f t="shared" si="11"/>
        <v>2.2495401306721341E-5</v>
      </c>
    </row>
    <row r="378" spans="1:9" x14ac:dyDescent="0.25">
      <c r="A378" s="21">
        <f t="shared" si="10"/>
        <v>4</v>
      </c>
      <c r="B378" s="22">
        <v>369</v>
      </c>
      <c r="C378" s="58"/>
      <c r="D378" s="66">
        <f>YC!E371</f>
        <v>0.79185054239999997</v>
      </c>
      <c r="E378" s="34">
        <f>EXP(Intermediates!H378+Intermediates!F378/alpha-Intermediates!J378/alpha/alpha)/D378</f>
        <v>4.4819323942232936</v>
      </c>
      <c r="F378" s="46">
        <f>EXP(Intermediates!I378+Intermediates!G378/alpha-Intermediates!J378/alpha/alpha)/D378</f>
        <v>0.54416878512156586</v>
      </c>
      <c r="G378" s="40">
        <f>VLOOKUP((A378+1)&amp;"_"&amp;B378,scenarios!A:Q,5,0)</f>
        <v>4.4819000000000004</v>
      </c>
      <c r="H378" s="55">
        <f>VLOOKUP((A378+TT_Scen/2+1)&amp;"_"&amp;B378,scenarios!A:Q,5,0)</f>
        <v>0.54417000000000004</v>
      </c>
      <c r="I378" s="37">
        <f t="shared" si="11"/>
        <v>3.3609101727338775E-5</v>
      </c>
    </row>
    <row r="379" spans="1:9" x14ac:dyDescent="0.25">
      <c r="A379" s="21">
        <f t="shared" si="10"/>
        <v>4</v>
      </c>
      <c r="B379" s="22">
        <v>370</v>
      </c>
      <c r="C379" s="58"/>
      <c r="D379" s="66">
        <f>YC!E372</f>
        <v>0.79136124220000004</v>
      </c>
      <c r="E379" s="34">
        <f>EXP(Intermediates!H379+Intermediates!F379/alpha-Intermediates!J379/alpha/alpha)/D379</f>
        <v>4.5165619418798029</v>
      </c>
      <c r="F379" s="46">
        <f>EXP(Intermediates!I379+Intermediates!G379/alpha-Intermediates!J379/alpha/alpha)/D379</f>
        <v>0.54207864273882311</v>
      </c>
      <c r="G379" s="40">
        <f>VLOOKUP((A379+1)&amp;"_"&amp;B379,scenarios!A:Q,5,0)</f>
        <v>4.5166000000000004</v>
      </c>
      <c r="H379" s="55">
        <f>VLOOKUP((A379+TT_Scen/2+1)&amp;"_"&amp;B379,scenarios!A:Q,5,0)</f>
        <v>0.54208000000000001</v>
      </c>
      <c r="I379" s="37">
        <f t="shared" si="11"/>
        <v>3.9415381374419134E-5</v>
      </c>
    </row>
    <row r="380" spans="1:9" x14ac:dyDescent="0.25">
      <c r="A380" s="21">
        <f t="shared" si="10"/>
        <v>4</v>
      </c>
      <c r="B380" s="22">
        <v>371</v>
      </c>
      <c r="C380" s="58"/>
      <c r="D380" s="66">
        <f>YC!E373</f>
        <v>0.79087224730000005</v>
      </c>
      <c r="E380" s="34">
        <f>EXP(Intermediates!H380+Intermediates!F380/alpha-Intermediates!J380/alpha/alpha)/D380</f>
        <v>4.5504756947734677</v>
      </c>
      <c r="F380" s="46">
        <f>EXP(Intermediates!I380+Intermediates!G380/alpha-Intermediates!J380/alpha/alpha)/D380</f>
        <v>0.54011708974672246</v>
      </c>
      <c r="G380" s="40">
        <f>VLOOKUP((A380+1)&amp;"_"&amp;B380,scenarios!A:Q,5,0)</f>
        <v>4.5505000000000004</v>
      </c>
      <c r="H380" s="55">
        <f>VLOOKUP((A380+TT_Scen/2+1)&amp;"_"&amp;B380,scenarios!A:Q,5,0)</f>
        <v>0.54012000000000004</v>
      </c>
      <c r="I380" s="37">
        <f t="shared" si="11"/>
        <v>2.7215479810327459E-5</v>
      </c>
    </row>
    <row r="381" spans="1:9" x14ac:dyDescent="0.25">
      <c r="A381" s="21">
        <f t="shared" si="10"/>
        <v>4</v>
      </c>
      <c r="B381" s="22">
        <v>372</v>
      </c>
      <c r="C381" s="58"/>
      <c r="D381" s="66">
        <f>YC!E374</f>
        <v>0.79038356359999995</v>
      </c>
      <c r="E381" s="34">
        <f>EXP(Intermediates!H381+Intermediates!F381/alpha-Intermediates!J381/alpha/alpha)/D381</f>
        <v>4.5847456612948925</v>
      </c>
      <c r="F381" s="46">
        <f>EXP(Intermediates!I381+Intermediates!G381/alpha-Intermediates!J381/alpha/alpha)/D381</f>
        <v>0.53815455098562648</v>
      </c>
      <c r="G381" s="40">
        <f>VLOOKUP((A381+1)&amp;"_"&amp;B381,scenarios!A:Q,5,0)</f>
        <v>4.5846999999999998</v>
      </c>
      <c r="H381" s="55">
        <f>VLOOKUP((A381+TT_Scen/2+1)&amp;"_"&amp;B381,scenarios!A:Q,5,0)</f>
        <v>0.53815000000000002</v>
      </c>
      <c r="I381" s="37">
        <f t="shared" si="11"/>
        <v>5.0212280519157382E-5</v>
      </c>
    </row>
    <row r="382" spans="1:9" x14ac:dyDescent="0.25">
      <c r="A382" s="21">
        <f t="shared" si="10"/>
        <v>4</v>
      </c>
      <c r="B382" s="22">
        <v>373</v>
      </c>
      <c r="C382" s="58"/>
      <c r="D382" s="66">
        <f>YC!E375</f>
        <v>0.7898951957</v>
      </c>
      <c r="E382" s="34">
        <f>EXP(Intermediates!H382+Intermediates!F382/alpha-Intermediates!J382/alpha/alpha)/D382</f>
        <v>4.6194446969559726</v>
      </c>
      <c r="F382" s="46">
        <f>EXP(Intermediates!I382+Intermediates!G382/alpha-Intermediates!J382/alpha/alpha)/D382</f>
        <v>0.53618310656619417</v>
      </c>
      <c r="G382" s="40">
        <f>VLOOKUP((A382+1)&amp;"_"&amp;B382,scenarios!A:Q,5,0)</f>
        <v>4.6193999999999997</v>
      </c>
      <c r="H382" s="55">
        <f>VLOOKUP((A382+TT_Scen/2+1)&amp;"_"&amp;B382,scenarios!A:Q,5,0)</f>
        <v>0.53617999999999999</v>
      </c>
      <c r="I382" s="37">
        <f t="shared" si="11"/>
        <v>4.7803522167044754E-5</v>
      </c>
    </row>
    <row r="383" spans="1:9" x14ac:dyDescent="0.25">
      <c r="A383" s="21">
        <f t="shared" si="10"/>
        <v>4</v>
      </c>
      <c r="B383" s="22">
        <v>374</v>
      </c>
      <c r="C383" s="58"/>
      <c r="D383" s="66">
        <f>YC!E376</f>
        <v>0.78940714329999995</v>
      </c>
      <c r="E383" s="34">
        <f>EXP(Intermediates!H383+Intermediates!F383/alpha-Intermediates!J383/alpha/alpha)/D383</f>
        <v>4.6539743617360712</v>
      </c>
      <c r="F383" s="46">
        <f>EXP(Intermediates!I383+Intermediates!G383/alpha-Intermediates!J383/alpha/alpha)/D383</f>
        <v>0.53427225958949853</v>
      </c>
      <c r="G383" s="40">
        <f>VLOOKUP((A383+1)&amp;"_"&amp;B383,scenarios!A:Q,5,0)</f>
        <v>4.6539999999999999</v>
      </c>
      <c r="H383" s="55">
        <f>VLOOKUP((A383+TT_Scen/2+1)&amp;"_"&amp;B383,scenarios!A:Q,5,0)</f>
        <v>0.53427000000000002</v>
      </c>
      <c r="I383" s="37">
        <f t="shared" si="11"/>
        <v>2.7897853427272246E-5</v>
      </c>
    </row>
    <row r="384" spans="1:9" x14ac:dyDescent="0.25">
      <c r="A384" s="21">
        <f t="shared" si="10"/>
        <v>4</v>
      </c>
      <c r="B384" s="22">
        <v>375</v>
      </c>
      <c r="C384" s="58"/>
      <c r="D384" s="66">
        <f>YC!E377</f>
        <v>0.78891940459999998</v>
      </c>
      <c r="E384" s="34">
        <f>EXP(Intermediates!H384+Intermediates!F384/alpha-Intermediates!J384/alpha/alpha)/D384</f>
        <v>4.68640644736867</v>
      </c>
      <c r="F384" s="46">
        <f>EXP(Intermediates!I384+Intermediates!G384/alpha-Intermediates!J384/alpha/alpha)/D384</f>
        <v>0.53263959605460121</v>
      </c>
      <c r="G384" s="40">
        <f>VLOOKUP((A384+1)&amp;"_"&amp;B384,scenarios!A:Q,5,0)</f>
        <v>4.6863999999999999</v>
      </c>
      <c r="H384" s="55">
        <f>VLOOKUP((A384+TT_Scen/2+1)&amp;"_"&amp;B384,scenarios!A:Q,5,0)</f>
        <v>0.53264</v>
      </c>
      <c r="I384" s="37">
        <f t="shared" si="11"/>
        <v>6.8513140688564178E-6</v>
      </c>
    </row>
    <row r="385" spans="1:9" x14ac:dyDescent="0.25">
      <c r="A385" s="21">
        <f t="shared" si="10"/>
        <v>4</v>
      </c>
      <c r="B385" s="22">
        <v>376</v>
      </c>
      <c r="C385" s="58"/>
      <c r="D385" s="66">
        <f>YC!E378</f>
        <v>0.78843197789999997</v>
      </c>
      <c r="E385" s="34">
        <f>EXP(Intermediates!H385+Intermediates!F385/alpha-Intermediates!J385/alpha/alpha)/D385</f>
        <v>4.7185881391001132</v>
      </c>
      <c r="F385" s="46">
        <f>EXP(Intermediates!I385+Intermediates!G385/alpha-Intermediates!J385/alpha/alpha)/D385</f>
        <v>0.53106928940918829</v>
      </c>
      <c r="G385" s="40">
        <f>VLOOKUP((A385+1)&amp;"_"&amp;B385,scenarios!A:Q,5,0)</f>
        <v>4.7186000000000003</v>
      </c>
      <c r="H385" s="55">
        <f>VLOOKUP((A385+TT_Scen/2+1)&amp;"_"&amp;B385,scenarios!A:Q,5,0)</f>
        <v>0.53107000000000004</v>
      </c>
      <c r="I385" s="37">
        <f t="shared" si="11"/>
        <v>1.2571490698887189E-5</v>
      </c>
    </row>
    <row r="386" spans="1:9" x14ac:dyDescent="0.25">
      <c r="A386" s="21">
        <f t="shared" si="10"/>
        <v>4</v>
      </c>
      <c r="B386" s="22">
        <v>377</v>
      </c>
      <c r="C386" s="58"/>
      <c r="D386" s="66">
        <f>YC!E379</f>
        <v>0.78794486129999997</v>
      </c>
      <c r="E386" s="34">
        <f>EXP(Intermediates!H386+Intermediates!F386/alpha-Intermediates!J386/alpha/alpha)/D386</f>
        <v>4.7510528932817069</v>
      </c>
      <c r="F386" s="46">
        <f>EXP(Intermediates!I386+Intermediates!G386/alpha-Intermediates!J386/alpha/alpha)/D386</f>
        <v>0.52950043341820796</v>
      </c>
      <c r="G386" s="40">
        <f>VLOOKUP((A386+1)&amp;"_"&amp;B386,scenarios!A:Q,5,0)</f>
        <v>4.7511000000000001</v>
      </c>
      <c r="H386" s="55">
        <f>VLOOKUP((A386+TT_Scen/2+1)&amp;"_"&amp;B386,scenarios!A:Q,5,0)</f>
        <v>0.52949999999999997</v>
      </c>
      <c r="I386" s="37">
        <f t="shared" si="11"/>
        <v>4.7540136501211805E-5</v>
      </c>
    </row>
    <row r="387" spans="1:9" x14ac:dyDescent="0.25">
      <c r="A387" s="21">
        <f t="shared" si="10"/>
        <v>4</v>
      </c>
      <c r="B387" s="22">
        <v>378</v>
      </c>
      <c r="C387" s="58"/>
      <c r="D387" s="66">
        <f>YC!E380</f>
        <v>0.78745805300000005</v>
      </c>
      <c r="E387" s="34">
        <f>EXP(Intermediates!H387+Intermediates!F387/alpha-Intermediates!J387/alpha/alpha)/D387</f>
        <v>4.7842589999930096</v>
      </c>
      <c r="F387" s="46">
        <f>EXP(Intermediates!I387+Intermediates!G387/alpha-Intermediates!J387/alpha/alpha)/D387</f>
        <v>0.52788277473479428</v>
      </c>
      <c r="G387" s="40">
        <f>VLOOKUP((A387+1)&amp;"_"&amp;B387,scenarios!A:Q,5,0)</f>
        <v>4.7843</v>
      </c>
      <c r="H387" s="55">
        <f>VLOOKUP((A387+TT_Scen/2+1)&amp;"_"&amp;B387,scenarios!A:Q,5,0)</f>
        <v>0.52788000000000002</v>
      </c>
      <c r="I387" s="37">
        <f t="shared" si="11"/>
        <v>4.3774741784630145E-5</v>
      </c>
    </row>
    <row r="388" spans="1:9" x14ac:dyDescent="0.25">
      <c r="A388" s="21">
        <f t="shared" si="10"/>
        <v>4</v>
      </c>
      <c r="B388" s="22">
        <v>379</v>
      </c>
      <c r="C388" s="58"/>
      <c r="D388" s="66">
        <f>YC!E381</f>
        <v>0.78697155139999997</v>
      </c>
      <c r="E388" s="34">
        <f>EXP(Intermediates!H388+Intermediates!F388/alpha-Intermediates!J388/alpha/alpha)/D388</f>
        <v>4.8183459906891057</v>
      </c>
      <c r="F388" s="46">
        <f>EXP(Intermediates!I388+Intermediates!G388/alpha-Intermediates!J388/alpha/alpha)/D388</f>
        <v>0.52620289942713161</v>
      </c>
      <c r="G388" s="40">
        <f>VLOOKUP((A388+1)&amp;"_"&amp;B388,scenarios!A:Q,5,0)</f>
        <v>4.8182999999999998</v>
      </c>
      <c r="H388" s="55">
        <f>VLOOKUP((A388+TT_Scen/2+1)&amp;"_"&amp;B388,scenarios!A:Q,5,0)</f>
        <v>0.5262</v>
      </c>
      <c r="I388" s="37">
        <f t="shared" si="11"/>
        <v>4.8890116237543246E-5</v>
      </c>
    </row>
    <row r="389" spans="1:9" x14ac:dyDescent="0.25">
      <c r="A389" s="21">
        <f t="shared" si="10"/>
        <v>4</v>
      </c>
      <c r="B389" s="22">
        <v>380</v>
      </c>
      <c r="C389" s="58"/>
      <c r="D389" s="66">
        <f>YC!E382</f>
        <v>0.78648535450000001</v>
      </c>
      <c r="E389" s="34">
        <f>EXP(Intermediates!H389+Intermediates!F389/alpha-Intermediates!J389/alpha/alpha)/D389</f>
        <v>4.8534336507491274</v>
      </c>
      <c r="F389" s="46">
        <f>EXP(Intermediates!I389+Intermediates!G389/alpha-Intermediates!J389/alpha/alpha)/D389</f>
        <v>0.52445015833888031</v>
      </c>
      <c r="G389" s="40">
        <f>VLOOKUP((A389+1)&amp;"_"&amp;B389,scenarios!A:Q,5,0)</f>
        <v>4.8533999999999997</v>
      </c>
      <c r="H389" s="55">
        <f>VLOOKUP((A389+TT_Scen/2+1)&amp;"_"&amp;B389,scenarios!A:Q,5,0)</f>
        <v>0.52444999999999997</v>
      </c>
      <c r="I389" s="37">
        <f t="shared" si="11"/>
        <v>3.3809088007985544E-5</v>
      </c>
    </row>
    <row r="390" spans="1:9" x14ac:dyDescent="0.25">
      <c r="A390" s="21">
        <f t="shared" si="10"/>
        <v>4</v>
      </c>
      <c r="B390" s="22">
        <v>381</v>
      </c>
      <c r="C390" s="58"/>
      <c r="D390" s="66">
        <f>YC!E383</f>
        <v>0.78599946050000002</v>
      </c>
      <c r="E390" s="34">
        <f>EXP(Intermediates!H390+Intermediates!F390/alpha-Intermediates!J390/alpha/alpha)/D390</f>
        <v>4.8871553068258775</v>
      </c>
      <c r="F390" s="46">
        <f>EXP(Intermediates!I390+Intermediates!G390/alpha-Intermediates!J390/alpha/alpha)/D390</f>
        <v>0.52288035476611872</v>
      </c>
      <c r="G390" s="40">
        <f>VLOOKUP((A390+1)&amp;"_"&amp;B390,scenarios!A:Q,5,0)</f>
        <v>4.8872</v>
      </c>
      <c r="H390" s="55">
        <f>VLOOKUP((A390+TT_Scen/2+1)&amp;"_"&amp;B390,scenarios!A:Q,5,0)</f>
        <v>0.52288000000000001</v>
      </c>
      <c r="I390" s="37">
        <f t="shared" si="11"/>
        <v>4.5047940241182971E-5</v>
      </c>
    </row>
    <row r="391" spans="1:9" x14ac:dyDescent="0.25">
      <c r="A391" s="21">
        <f t="shared" si="10"/>
        <v>4</v>
      </c>
      <c r="B391" s="22">
        <v>382</v>
      </c>
      <c r="C391" s="58"/>
      <c r="D391" s="66">
        <f>YC!E384</f>
        <v>0.78551386759999997</v>
      </c>
      <c r="E391" s="34">
        <f>EXP(Intermediates!H391+Intermediates!F391/alpha-Intermediates!J391/alpha/alpha)/D391</f>
        <v>4.9220867164788524</v>
      </c>
      <c r="F391" s="46">
        <f>EXP(Intermediates!I391+Intermediates!G391/alpha-Intermediates!J391/alpha/alpha)/D391</f>
        <v>0.52121559000983253</v>
      </c>
      <c r="G391" s="40">
        <f>VLOOKUP((A391+1)&amp;"_"&amp;B391,scenarios!A:Q,5,0)</f>
        <v>4.9221000000000004</v>
      </c>
      <c r="H391" s="55">
        <f>VLOOKUP((A391+TT_Scen/2+1)&amp;"_"&amp;B391,scenarios!A:Q,5,0)</f>
        <v>0.52122000000000002</v>
      </c>
      <c r="I391" s="37">
        <f t="shared" si="11"/>
        <v>1.7693511315419741E-5</v>
      </c>
    </row>
    <row r="392" spans="1:9" x14ac:dyDescent="0.25">
      <c r="A392" s="21">
        <f t="shared" si="10"/>
        <v>4</v>
      </c>
      <c r="B392" s="22">
        <v>383</v>
      </c>
      <c r="C392" s="58"/>
      <c r="D392" s="66">
        <f>YC!E385</f>
        <v>0.78502857390000003</v>
      </c>
      <c r="E392" s="34">
        <f>EXP(Intermediates!H392+Intermediates!F392/alpha-Intermediates!J392/alpha/alpha)/D392</f>
        <v>4.9577217160001918</v>
      </c>
      <c r="F392" s="46">
        <f>EXP(Intermediates!I392+Intermediates!G392/alpha-Intermediates!J392/alpha/alpha)/D392</f>
        <v>0.51951219338850896</v>
      </c>
      <c r="G392" s="40">
        <f>VLOOKUP((A392+1)&amp;"_"&amp;B392,scenarios!A:Q,5,0)</f>
        <v>4.9577</v>
      </c>
      <c r="H392" s="55">
        <f>VLOOKUP((A392+TT_Scen/2+1)&amp;"_"&amp;B392,scenarios!A:Q,5,0)</f>
        <v>0.51951000000000003</v>
      </c>
      <c r="I392" s="37">
        <f t="shared" si="11"/>
        <v>2.3909388700782408E-5</v>
      </c>
    </row>
    <row r="393" spans="1:9" x14ac:dyDescent="0.25">
      <c r="A393" s="21">
        <f t="shared" ref="A393:A456" si="12">iteration</f>
        <v>4</v>
      </c>
      <c r="B393" s="22">
        <v>384</v>
      </c>
      <c r="C393" s="58"/>
      <c r="D393" s="66">
        <f>YC!E386</f>
        <v>0.78454357750000003</v>
      </c>
      <c r="E393" s="34">
        <f>EXP(Intermediates!H393+Intermediates!F393/alpha-Intermediates!J393/alpha/alpha)/D393</f>
        <v>4.9940546401906394</v>
      </c>
      <c r="F393" s="46">
        <f>EXP(Intermediates!I393+Intermediates!G393/alpha-Intermediates!J393/alpha/alpha)/D393</f>
        <v>0.51777236813745531</v>
      </c>
      <c r="G393" s="40">
        <f>VLOOKUP((A393+1)&amp;"_"&amp;B393,scenarios!A:Q,5,0)</f>
        <v>4.9941000000000004</v>
      </c>
      <c r="H393" s="55">
        <f>VLOOKUP((A393+TT_Scen/2+1)&amp;"_"&amp;B393,scenarios!A:Q,5,0)</f>
        <v>0.51776999999999995</v>
      </c>
      <c r="I393" s="37">
        <f t="shared" si="11"/>
        <v>4.7727946816400468E-5</v>
      </c>
    </row>
    <row r="394" spans="1:9" x14ac:dyDescent="0.25">
      <c r="A394" s="21">
        <f t="shared" si="12"/>
        <v>4</v>
      </c>
      <c r="B394" s="22">
        <v>385</v>
      </c>
      <c r="C394" s="58"/>
      <c r="D394" s="66">
        <f>YC!E387</f>
        <v>0.78405887689999998</v>
      </c>
      <c r="E394" s="34">
        <f>EXP(Intermediates!H394+Intermediates!F394/alpha-Intermediates!J394/alpha/alpha)/D394</f>
        <v>5.0299634921675418</v>
      </c>
      <c r="F394" s="46">
        <f>EXP(Intermediates!I394+Intermediates!G394/alpha-Intermediates!J394/alpha/alpha)/D394</f>
        <v>0.51611279572464464</v>
      </c>
      <c r="G394" s="40">
        <f>VLOOKUP((A394+1)&amp;"_"&amp;B394,scenarios!A:Q,5,0)</f>
        <v>5.03</v>
      </c>
      <c r="H394" s="55">
        <f>VLOOKUP((A394+TT_Scen/2+1)&amp;"_"&amp;B394,scenarios!A:Q,5,0)</f>
        <v>0.51610999999999996</v>
      </c>
      <c r="I394" s="37">
        <f t="shared" ref="I394:I457" si="13">ABS(G394-E394)+ABS(H394-F394)</f>
        <v>3.9303557103131936E-5</v>
      </c>
    </row>
    <row r="395" spans="1:9" x14ac:dyDescent="0.25">
      <c r="A395" s="21">
        <f t="shared" si="12"/>
        <v>4</v>
      </c>
      <c r="B395" s="22">
        <v>386</v>
      </c>
      <c r="C395" s="58"/>
      <c r="D395" s="66">
        <f>YC!E388</f>
        <v>0.78357447199999997</v>
      </c>
      <c r="E395" s="34">
        <f>EXP(Intermediates!H395+Intermediates!F395/alpha-Intermediates!J395/alpha/alpha)/D395</f>
        <v>5.0652849442281518</v>
      </c>
      <c r="F395" s="46">
        <f>EXP(Intermediates!I395+Intermediates!G395/alpha-Intermediates!J395/alpha/alpha)/D395</f>
        <v>0.514548009946173</v>
      </c>
      <c r="G395" s="40">
        <f>VLOOKUP((A395+1)&amp;"_"&amp;B395,scenarios!A:Q,5,0)</f>
        <v>5.0652999999999997</v>
      </c>
      <c r="H395" s="55">
        <f>VLOOKUP((A395+TT_Scen/2+1)&amp;"_"&amp;B395,scenarios!A:Q,5,0)</f>
        <v>0.51454999999999995</v>
      </c>
      <c r="I395" s="37">
        <f t="shared" si="13"/>
        <v>1.7045825674855131E-5</v>
      </c>
    </row>
    <row r="396" spans="1:9" x14ac:dyDescent="0.25">
      <c r="A396" s="21">
        <f t="shared" si="12"/>
        <v>4</v>
      </c>
      <c r="B396" s="22">
        <v>387</v>
      </c>
      <c r="C396" s="58"/>
      <c r="D396" s="66">
        <f>YC!E389</f>
        <v>0.78309036300000001</v>
      </c>
      <c r="E396" s="34">
        <f>EXP(Intermediates!H396+Intermediates!F396/alpha-Intermediates!J396/alpha/alpha)/D396</f>
        <v>5.0995912937930061</v>
      </c>
      <c r="F396" s="46">
        <f>EXP(Intermediates!I396+Intermediates!G396/alpha-Intermediates!J396/alpha/alpha)/D396</f>
        <v>0.51311859843644969</v>
      </c>
      <c r="G396" s="40">
        <f>VLOOKUP((A396+1)&amp;"_"&amp;B396,scenarios!A:Q,5,0)</f>
        <v>5.0995999999999997</v>
      </c>
      <c r="H396" s="55">
        <f>VLOOKUP((A396+TT_Scen/2+1)&amp;"_"&amp;B396,scenarios!A:Q,5,0)</f>
        <v>0.51312000000000002</v>
      </c>
      <c r="I396" s="37">
        <f t="shared" si="13"/>
        <v>1.0107770543887895E-5</v>
      </c>
    </row>
    <row r="397" spans="1:9" x14ac:dyDescent="0.25">
      <c r="A397" s="21">
        <f t="shared" si="12"/>
        <v>4</v>
      </c>
      <c r="B397" s="22">
        <v>388</v>
      </c>
      <c r="C397" s="58"/>
      <c r="D397" s="66">
        <f>YC!E390</f>
        <v>0.78260655020000003</v>
      </c>
      <c r="E397" s="34">
        <f>EXP(Intermediates!H397+Intermediates!F397/alpha-Intermediates!J397/alpha/alpha)/D397</f>
        <v>5.1341847558444353</v>
      </c>
      <c r="F397" s="46">
        <f>EXP(Intermediates!I397+Intermediates!G397/alpha-Intermediates!J397/alpha/alpha)/D397</f>
        <v>0.51169124834986845</v>
      </c>
      <c r="G397" s="40">
        <f>VLOOKUP((A397+1)&amp;"_"&amp;B397,scenarios!A:Q,5,0)</f>
        <v>5.1341999999999999</v>
      </c>
      <c r="H397" s="55">
        <f>VLOOKUP((A397+TT_Scen/2+1)&amp;"_"&amp;B397,scenarios!A:Q,5,0)</f>
        <v>0.51168999999999998</v>
      </c>
      <c r="I397" s="37">
        <f t="shared" si="13"/>
        <v>1.6492505433007842E-5</v>
      </c>
    </row>
    <row r="398" spans="1:9" x14ac:dyDescent="0.25">
      <c r="A398" s="21">
        <f t="shared" si="12"/>
        <v>4</v>
      </c>
      <c r="B398" s="22">
        <v>389</v>
      </c>
      <c r="C398" s="58"/>
      <c r="D398" s="66">
        <f>YC!E391</f>
        <v>0.78212303390000004</v>
      </c>
      <c r="E398" s="34">
        <f>EXP(Intermediates!H398+Intermediates!F398/alpha-Intermediates!J398/alpha/alpha)/D398</f>
        <v>5.1684574495508899</v>
      </c>
      <c r="F398" s="46">
        <f>EXP(Intermediates!I398+Intermediates!G398/alpha-Intermediates!J398/alpha/alpha)/D398</f>
        <v>0.51032623625422335</v>
      </c>
      <c r="G398" s="40">
        <f>VLOOKUP((A398+1)&amp;"_"&amp;B398,scenarios!A:Q,5,0)</f>
        <v>5.1684999999999999</v>
      </c>
      <c r="H398" s="55">
        <f>VLOOKUP((A398+TT_Scen/2+1)&amp;"_"&amp;B398,scenarios!A:Q,5,0)</f>
        <v>0.51032999999999995</v>
      </c>
      <c r="I398" s="37">
        <f t="shared" si="13"/>
        <v>4.6314194886543092E-5</v>
      </c>
    </row>
    <row r="399" spans="1:9" x14ac:dyDescent="0.25">
      <c r="A399" s="21">
        <f t="shared" si="12"/>
        <v>4</v>
      </c>
      <c r="B399" s="22">
        <v>390</v>
      </c>
      <c r="C399" s="58"/>
      <c r="D399" s="66">
        <f>YC!E392</f>
        <v>0.78163981419999995</v>
      </c>
      <c r="E399" s="34">
        <f>EXP(Intermediates!H399+Intermediates!F399/alpha-Intermediates!J399/alpha/alpha)/D399</f>
        <v>5.2035830552095064</v>
      </c>
      <c r="F399" s="46">
        <f>EXP(Intermediates!I399+Intermediates!G399/alpha-Intermediates!J399/alpha/alpha)/D399</f>
        <v>0.50890733261449339</v>
      </c>
      <c r="G399" s="40">
        <f>VLOOKUP((A399+1)&amp;"_"&amp;B399,scenarios!A:Q,5,0)</f>
        <v>5.2035999999999998</v>
      </c>
      <c r="H399" s="55">
        <f>VLOOKUP((A399+TT_Scen/2+1)&amp;"_"&amp;B399,scenarios!A:Q,5,0)</f>
        <v>0.50890999999999997</v>
      </c>
      <c r="I399" s="37">
        <f t="shared" si="13"/>
        <v>1.9612175999994541E-5</v>
      </c>
    </row>
    <row r="400" spans="1:9" x14ac:dyDescent="0.25">
      <c r="A400" s="21">
        <f t="shared" si="12"/>
        <v>4</v>
      </c>
      <c r="B400" s="22">
        <v>391</v>
      </c>
      <c r="C400" s="58"/>
      <c r="D400" s="66">
        <f>YC!E393</f>
        <v>0.7811568914</v>
      </c>
      <c r="E400" s="34">
        <f>EXP(Intermediates!H400+Intermediates!F400/alpha-Intermediates!J400/alpha/alpha)/D400</f>
        <v>5.2389482710544391</v>
      </c>
      <c r="F400" s="46">
        <f>EXP(Intermediates!I400+Intermediates!G400/alpha-Intermediates!J400/alpha/alpha)/D400</f>
        <v>0.50749578344246871</v>
      </c>
      <c r="G400" s="40">
        <f>VLOOKUP((A400+1)&amp;"_"&amp;B400,scenarios!A:Q,5,0)</f>
        <v>5.2389000000000001</v>
      </c>
      <c r="H400" s="55">
        <f>VLOOKUP((A400+TT_Scen/2+1)&amp;"_"&amp;B400,scenarios!A:Q,5,0)</f>
        <v>0.50749999999999995</v>
      </c>
      <c r="I400" s="37">
        <f t="shared" si="13"/>
        <v>5.2487611970186698E-5</v>
      </c>
    </row>
    <row r="401" spans="1:9" x14ac:dyDescent="0.25">
      <c r="A401" s="21">
        <f t="shared" si="12"/>
        <v>4</v>
      </c>
      <c r="B401" s="22">
        <v>392</v>
      </c>
      <c r="C401" s="58"/>
      <c r="D401" s="66">
        <f>YC!E394</f>
        <v>0.7806742659</v>
      </c>
      <c r="E401" s="34">
        <f>EXP(Intermediates!H401+Intermediates!F401/alpha-Intermediates!J401/alpha/alpha)/D401</f>
        <v>5.2750736347327898</v>
      </c>
      <c r="F401" s="46">
        <f>EXP(Intermediates!I401+Intermediates!G401/alpha-Intermediates!J401/alpha/alpha)/D401</f>
        <v>0.50604175829676923</v>
      </c>
      <c r="G401" s="40">
        <f>VLOOKUP((A401+1)&amp;"_"&amp;B401,scenarios!A:Q,5,0)</f>
        <v>5.2751000000000001</v>
      </c>
      <c r="H401" s="55">
        <f>VLOOKUP((A401+TT_Scen/2+1)&amp;"_"&amp;B401,scenarios!A:Q,5,0)</f>
        <v>0.50604000000000005</v>
      </c>
      <c r="I401" s="37">
        <f t="shared" si="13"/>
        <v>2.812356397952076E-5</v>
      </c>
    </row>
    <row r="402" spans="1:9" x14ac:dyDescent="0.25">
      <c r="A402" s="21">
        <f t="shared" si="12"/>
        <v>4</v>
      </c>
      <c r="B402" s="22">
        <v>393</v>
      </c>
      <c r="C402" s="58"/>
      <c r="D402" s="66">
        <f>YC!E395</f>
        <v>0.78019193789999997</v>
      </c>
      <c r="E402" s="34">
        <f>EXP(Intermediates!H402+Intermediates!F402/alpha-Intermediates!J402/alpha/alpha)/D402</f>
        <v>5.3121446155843914</v>
      </c>
      <c r="F402" s="46">
        <f>EXP(Intermediates!I402+Intermediates!G402/alpha-Intermediates!J402/alpha/alpha)/D402</f>
        <v>0.504529197955916</v>
      </c>
      <c r="G402" s="40">
        <f>VLOOKUP((A402+1)&amp;"_"&amp;B402,scenarios!A:Q,5,0)</f>
        <v>5.3121</v>
      </c>
      <c r="H402" s="55">
        <f>VLOOKUP((A402+TT_Scen/2+1)&amp;"_"&amp;B402,scenarios!A:Q,5,0)</f>
        <v>0.50453000000000003</v>
      </c>
      <c r="I402" s="37">
        <f t="shared" si="13"/>
        <v>4.5417628475430405E-5</v>
      </c>
    </row>
    <row r="403" spans="1:9" x14ac:dyDescent="0.25">
      <c r="A403" s="21">
        <f t="shared" si="12"/>
        <v>4</v>
      </c>
      <c r="B403" s="22">
        <v>394</v>
      </c>
      <c r="C403" s="58"/>
      <c r="D403" s="66">
        <f>YC!E396</f>
        <v>0.77970990760000003</v>
      </c>
      <c r="E403" s="34">
        <f>EXP(Intermediates!H403+Intermediates!F403/alpha-Intermediates!J403/alpha/alpha)/D403</f>
        <v>5.3482613793377345</v>
      </c>
      <c r="F403" s="46">
        <f>EXP(Intermediates!I403+Intermediates!G403/alpha-Intermediates!J403/alpha/alpha)/D403</f>
        <v>0.50313885079024068</v>
      </c>
      <c r="G403" s="40">
        <f>VLOOKUP((A403+1)&amp;"_"&amp;B403,scenarios!A:Q,5,0)</f>
        <v>5.3483000000000001</v>
      </c>
      <c r="H403" s="55">
        <f>VLOOKUP((A403+TT_Scen/2+1)&amp;"_"&amp;B403,scenarios!A:Q,5,0)</f>
        <v>0.50314000000000003</v>
      </c>
      <c r="I403" s="37">
        <f t="shared" si="13"/>
        <v>3.976987202491955E-5</v>
      </c>
    </row>
    <row r="404" spans="1:9" x14ac:dyDescent="0.25">
      <c r="A404" s="21">
        <f t="shared" si="12"/>
        <v>4</v>
      </c>
      <c r="B404" s="22">
        <v>395</v>
      </c>
      <c r="C404" s="58"/>
      <c r="D404" s="66">
        <f>YC!E397</f>
        <v>0.7792281754</v>
      </c>
      <c r="E404" s="34">
        <f>EXP(Intermediates!H404+Intermediates!F404/alpha-Intermediates!J404/alpha/alpha)/D404</f>
        <v>5.3839919583754163</v>
      </c>
      <c r="F404" s="46">
        <f>EXP(Intermediates!I404+Intermediates!G404/alpha-Intermediates!J404/alpha/alpha)/D404</f>
        <v>0.50181463420190298</v>
      </c>
      <c r="G404" s="40">
        <f>VLOOKUP((A404+1)&amp;"_"&amp;B404,scenarios!A:Q,5,0)</f>
        <v>5.3840000000000003</v>
      </c>
      <c r="H404" s="55">
        <f>VLOOKUP((A404+TT_Scen/2+1)&amp;"_"&amp;B404,scenarios!A:Q,5,0)</f>
        <v>0.50180999999999998</v>
      </c>
      <c r="I404" s="37">
        <f t="shared" si="13"/>
        <v>1.2675826487007491E-5</v>
      </c>
    </row>
    <row r="405" spans="1:9" x14ac:dyDescent="0.25">
      <c r="A405" s="21">
        <f t="shared" si="12"/>
        <v>4</v>
      </c>
      <c r="B405" s="22">
        <v>396</v>
      </c>
      <c r="C405" s="58"/>
      <c r="D405" s="66">
        <f>YC!E398</f>
        <v>0.7787467414</v>
      </c>
      <c r="E405" s="34">
        <f>EXP(Intermediates!H405+Intermediates!F405/alpha-Intermediates!J405/alpha/alpha)/D405</f>
        <v>5.4180462093803499</v>
      </c>
      <c r="F405" s="46">
        <f>EXP(Intermediates!I405+Intermediates!G405/alpha-Intermediates!J405/alpha/alpha)/D405</f>
        <v>0.50067421488110309</v>
      </c>
      <c r="G405" s="40">
        <f>VLOOKUP((A405+1)&amp;"_"&amp;B405,scenarios!A:Q,5,0)</f>
        <v>5.4180000000000001</v>
      </c>
      <c r="H405" s="55">
        <f>VLOOKUP((A405+TT_Scen/2+1)&amp;"_"&amp;B405,scenarios!A:Q,5,0)</f>
        <v>0.50066999999999995</v>
      </c>
      <c r="I405" s="37">
        <f t="shared" si="13"/>
        <v>5.0424261452852726E-5</v>
      </c>
    </row>
    <row r="406" spans="1:9" x14ac:dyDescent="0.25">
      <c r="A406" s="21">
        <f t="shared" si="12"/>
        <v>4</v>
      </c>
      <c r="B406" s="22">
        <v>397</v>
      </c>
      <c r="C406" s="58"/>
      <c r="D406" s="66">
        <f>YC!E399</f>
        <v>0.77826560600000005</v>
      </c>
      <c r="E406" s="34">
        <f>EXP(Intermediates!H406+Intermediates!F406/alpha-Intermediates!J406/alpha/alpha)/D406</f>
        <v>5.4522667562168916</v>
      </c>
      <c r="F406" s="46">
        <f>EXP(Intermediates!I406+Intermediates!G406/alpha-Intermediates!J406/alpha/alpha)/D406</f>
        <v>0.499544280114398</v>
      </c>
      <c r="G406" s="40">
        <f>VLOOKUP((A406+1)&amp;"_"&amp;B406,scenarios!A:Q,5,0)</f>
        <v>5.4523000000000001</v>
      </c>
      <c r="H406" s="55">
        <f>VLOOKUP((A406+TT_Scen/2+1)&amp;"_"&amp;B406,scenarios!A:Q,5,0)</f>
        <v>0.49953999999999998</v>
      </c>
      <c r="I406" s="37">
        <f t="shared" si="13"/>
        <v>3.7523897506552828E-5</v>
      </c>
    </row>
    <row r="407" spans="1:9" x14ac:dyDescent="0.25">
      <c r="A407" s="21">
        <f t="shared" si="12"/>
        <v>4</v>
      </c>
      <c r="B407" s="22">
        <v>398</v>
      </c>
      <c r="C407" s="58"/>
      <c r="D407" s="66">
        <f>YC!E400</f>
        <v>0.77778476890000003</v>
      </c>
      <c r="E407" s="34">
        <f>EXP(Intermediates!H407+Intermediates!F407/alpha-Intermediates!J407/alpha/alpha)/D407</f>
        <v>5.4878742510827303</v>
      </c>
      <c r="F407" s="46">
        <f>EXP(Intermediates!I407+Intermediates!G407/alpha-Intermediates!J407/alpha/alpha)/D407</f>
        <v>0.49831393958339554</v>
      </c>
      <c r="G407" s="40">
        <f>VLOOKUP((A407+1)&amp;"_"&amp;B407,scenarios!A:Q,5,0)</f>
        <v>5.4878999999999998</v>
      </c>
      <c r="H407" s="55">
        <f>VLOOKUP((A407+TT_Scen/2+1)&amp;"_"&amp;B407,scenarios!A:Q,5,0)</f>
        <v>0.49830999999999998</v>
      </c>
      <c r="I407" s="37">
        <f t="shared" si="13"/>
        <v>2.9688500665037143E-5</v>
      </c>
    </row>
    <row r="408" spans="1:9" x14ac:dyDescent="0.25">
      <c r="A408" s="21">
        <f t="shared" si="12"/>
        <v>4</v>
      </c>
      <c r="B408" s="22">
        <v>399</v>
      </c>
      <c r="C408" s="58"/>
      <c r="D408" s="66">
        <f>YC!E401</f>
        <v>0.77730422980000002</v>
      </c>
      <c r="E408" s="34">
        <f>EXP(Intermediates!H408+Intermediates!F408/alpha-Intermediates!J408/alpha/alpha)/D408</f>
        <v>5.5237883435813577</v>
      </c>
      <c r="F408" s="46">
        <f>EXP(Intermediates!I408+Intermediates!G408/alpha-Intermediates!J408/alpha/alpha)/D408</f>
        <v>0.49708332873312344</v>
      </c>
      <c r="G408" s="40">
        <f>VLOOKUP((A408+1)&amp;"_"&amp;B408,scenarios!A:Q,5,0)</f>
        <v>5.5237999999999996</v>
      </c>
      <c r="H408" s="55">
        <f>VLOOKUP((A408+TT_Scen/2+1)&amp;"_"&amp;B408,scenarios!A:Q,5,0)</f>
        <v>0.49708000000000002</v>
      </c>
      <c r="I408" s="37">
        <f t="shared" si="13"/>
        <v>1.4985151765289917E-5</v>
      </c>
    </row>
    <row r="409" spans="1:9" x14ac:dyDescent="0.25">
      <c r="A409" s="21">
        <f t="shared" si="12"/>
        <v>4</v>
      </c>
      <c r="B409" s="22">
        <v>400</v>
      </c>
      <c r="C409" s="58"/>
      <c r="D409" s="66">
        <f>YC!E402</f>
        <v>0.7768239884</v>
      </c>
      <c r="E409" s="34">
        <f>EXP(Intermediates!H409+Intermediates!F409/alpha-Intermediates!J409/alpha/alpha)/D409</f>
        <v>5.5604901252959582</v>
      </c>
      <c r="F409" s="46">
        <f>EXP(Intermediates!I409+Intermediates!G409/alpha-Intermediates!J409/alpha/alpha)/D409</f>
        <v>0.49580982165330473</v>
      </c>
      <c r="G409" s="40">
        <f>VLOOKUP((A409+1)&amp;"_"&amp;B409,scenarios!A:Q,5,0)</f>
        <v>5.5605000000000002</v>
      </c>
      <c r="H409" s="55">
        <f>VLOOKUP((A409+TT_Scen/2+1)&amp;"_"&amp;B409,scenarios!A:Q,5,0)</f>
        <v>0.49580999999999997</v>
      </c>
      <c r="I409" s="37">
        <f t="shared" si="13"/>
        <v>1.0053050737257596E-5</v>
      </c>
    </row>
    <row r="410" spans="1:9" x14ac:dyDescent="0.25">
      <c r="A410" s="21">
        <f t="shared" si="12"/>
        <v>4</v>
      </c>
      <c r="B410" s="22">
        <v>401</v>
      </c>
      <c r="C410" s="58"/>
      <c r="D410" s="66">
        <f>YC!E403</f>
        <v>0.77634404430000004</v>
      </c>
      <c r="E410" s="34">
        <f>EXP(Intermediates!H410+Intermediates!F410/alpha-Intermediates!J410/alpha/alpha)/D410</f>
        <v>5.5975135158198626</v>
      </c>
      <c r="F410" s="46">
        <f>EXP(Intermediates!I410+Intermediates!G410/alpha-Intermediates!J410/alpha/alpha)/D410</f>
        <v>0.49453604042074245</v>
      </c>
      <c r="G410" s="40">
        <f>VLOOKUP((A410+1)&amp;"_"&amp;B410,scenarios!A:Q,5,0)</f>
        <v>5.5975000000000001</v>
      </c>
      <c r="H410" s="55">
        <f>VLOOKUP((A410+TT_Scen/2+1)&amp;"_"&amp;B410,scenarios!A:Q,5,0)</f>
        <v>0.49453999999999998</v>
      </c>
      <c r="I410" s="37">
        <f t="shared" si="13"/>
        <v>1.7475399119948332E-5</v>
      </c>
    </row>
    <row r="411" spans="1:9" x14ac:dyDescent="0.25">
      <c r="A411" s="21">
        <f t="shared" si="12"/>
        <v>4</v>
      </c>
      <c r="B411" s="22">
        <v>402</v>
      </c>
      <c r="C411" s="58"/>
      <c r="D411" s="66">
        <f>YC!E404</f>
        <v>0.77586439730000001</v>
      </c>
      <c r="E411" s="34">
        <f>EXP(Intermediates!H411+Intermediates!F411/alpha-Intermediates!J411/alpha/alpha)/D411</f>
        <v>5.6344332592082118</v>
      </c>
      <c r="F411" s="46">
        <f>EXP(Intermediates!I411+Intermediates!G411/alpha-Intermediates!J411/alpha/alpha)/D411</f>
        <v>0.49329950334079353</v>
      </c>
      <c r="G411" s="40">
        <f>VLOOKUP((A411+1)&amp;"_"&amp;B411,scenarios!A:Q,5,0)</f>
        <v>5.6344000000000003</v>
      </c>
      <c r="H411" s="55">
        <f>VLOOKUP((A411+TT_Scen/2+1)&amp;"_"&amp;B411,scenarios!A:Q,5,0)</f>
        <v>0.49330000000000002</v>
      </c>
      <c r="I411" s="37">
        <f t="shared" si="13"/>
        <v>3.3755867417994967E-5</v>
      </c>
    </row>
    <row r="412" spans="1:9" x14ac:dyDescent="0.25">
      <c r="A412" s="21">
        <f t="shared" si="12"/>
        <v>4</v>
      </c>
      <c r="B412" s="22">
        <v>403</v>
      </c>
      <c r="C412" s="58"/>
      <c r="D412" s="66">
        <f>YC!E405</f>
        <v>0.77538504720000001</v>
      </c>
      <c r="E412" s="34">
        <f>EXP(Intermediates!H412+Intermediates!F412/alpha-Intermediates!J412/alpha/alpha)/D412</f>
        <v>5.6712961101208856</v>
      </c>
      <c r="F412" s="46">
        <f>EXP(Intermediates!I412+Intermediates!G412/alpha-Intermediates!J412/alpha/alpha)/D412</f>
        <v>0.49209542439727155</v>
      </c>
      <c r="G412" s="40">
        <f>VLOOKUP((A412+1)&amp;"_"&amp;B412,scenarios!A:Q,5,0)</f>
        <v>5.6712999999999996</v>
      </c>
      <c r="H412" s="55">
        <f>VLOOKUP((A412+TT_Scen/2+1)&amp;"_"&amp;B412,scenarios!A:Q,5,0)</f>
        <v>0.49209999999999998</v>
      </c>
      <c r="I412" s="37">
        <f t="shared" si="13"/>
        <v>8.4654818423568479E-6</v>
      </c>
    </row>
    <row r="413" spans="1:9" x14ac:dyDescent="0.25">
      <c r="A413" s="21">
        <f t="shared" si="12"/>
        <v>4</v>
      </c>
      <c r="B413" s="22">
        <v>404</v>
      </c>
      <c r="C413" s="58"/>
      <c r="D413" s="66">
        <f>YC!E406</f>
        <v>0.7749059935</v>
      </c>
      <c r="E413" s="34">
        <f>EXP(Intermediates!H413+Intermediates!F413/alpha-Intermediates!J413/alpha/alpha)/D413</f>
        <v>5.7084901702661961</v>
      </c>
      <c r="F413" s="46">
        <f>EXP(Intermediates!I413+Intermediates!G413/alpha-Intermediates!J413/alpha/alpha)/D413</f>
        <v>0.49088982890028288</v>
      </c>
      <c r="G413" s="40">
        <f>VLOOKUP((A413+1)&amp;"_"&amp;B413,scenarios!A:Q,5,0)</f>
        <v>5.7084999999999999</v>
      </c>
      <c r="H413" s="55">
        <f>VLOOKUP((A413+TT_Scen/2+1)&amp;"_"&amp;B413,scenarios!A:Q,5,0)</f>
        <v>0.49088999999999999</v>
      </c>
      <c r="I413" s="37">
        <f t="shared" si="13"/>
        <v>1.0000833520928953E-5</v>
      </c>
    </row>
    <row r="414" spans="1:9" x14ac:dyDescent="0.25">
      <c r="A414" s="21">
        <f t="shared" si="12"/>
        <v>4</v>
      </c>
      <c r="B414" s="22">
        <v>405</v>
      </c>
      <c r="C414" s="58"/>
      <c r="D414" s="66">
        <f>YC!E407</f>
        <v>0.77442723589999996</v>
      </c>
      <c r="E414" s="34">
        <f>EXP(Intermediates!H414+Intermediates!F414/alpha-Intermediates!J414/alpha/alpha)/D414</f>
        <v>5.7466286308306653</v>
      </c>
      <c r="F414" s="46">
        <f>EXP(Intermediates!I414+Intermediates!G414/alpha-Intermediates!J414/alpha/alpha)/D414</f>
        <v>0.4896307695456843</v>
      </c>
      <c r="G414" s="40">
        <f>VLOOKUP((A414+1)&amp;"_"&amp;B414,scenarios!A:Q,5,0)</f>
        <v>5.7465999999999999</v>
      </c>
      <c r="H414" s="55">
        <f>VLOOKUP((A414+TT_Scen/2+1)&amp;"_"&amp;B414,scenarios!A:Q,5,0)</f>
        <v>0.48963000000000001</v>
      </c>
      <c r="I414" s="37">
        <f t="shared" si="13"/>
        <v>2.9400376349686397E-5</v>
      </c>
    </row>
    <row r="415" spans="1:9" x14ac:dyDescent="0.25">
      <c r="A415" s="21">
        <f t="shared" si="12"/>
        <v>4</v>
      </c>
      <c r="B415" s="22">
        <v>406</v>
      </c>
      <c r="C415" s="58"/>
      <c r="D415" s="66">
        <f>YC!E408</f>
        <v>0.77394877419999997</v>
      </c>
      <c r="E415" s="34">
        <f>EXP(Intermediates!H415+Intermediates!F415/alpha-Intermediates!J415/alpha/alpha)/D415</f>
        <v>5.7863457990970764</v>
      </c>
      <c r="F415" s="46">
        <f>EXP(Intermediates!I415+Intermediates!G415/alpha-Intermediates!J415/alpha/alpha)/D415</f>
        <v>0.48826645582547007</v>
      </c>
      <c r="G415" s="40">
        <f>VLOOKUP((A415+1)&amp;"_"&amp;B415,scenarios!A:Q,5,0)</f>
        <v>5.7862999999999998</v>
      </c>
      <c r="H415" s="55">
        <f>VLOOKUP((A415+TT_Scen/2+1)&amp;"_"&amp;B415,scenarios!A:Q,5,0)</f>
        <v>0.48826999999999998</v>
      </c>
      <c r="I415" s="37">
        <f t="shared" si="13"/>
        <v>4.9343271606494543E-5</v>
      </c>
    </row>
    <row r="416" spans="1:9" x14ac:dyDescent="0.25">
      <c r="A416" s="21">
        <f t="shared" si="12"/>
        <v>4</v>
      </c>
      <c r="B416" s="22">
        <v>407</v>
      </c>
      <c r="C416" s="58"/>
      <c r="D416" s="66">
        <f>YC!E409</f>
        <v>0.77347060810000001</v>
      </c>
      <c r="E416" s="34">
        <f>EXP(Intermediates!H416+Intermediates!F416/alpha-Intermediates!J416/alpha/alpha)/D416</f>
        <v>5.8275685004588142</v>
      </c>
      <c r="F416" s="46">
        <f>EXP(Intermediates!I416+Intermediates!G416/alpha-Intermediates!J416/alpha/alpha)/D416</f>
        <v>0.4868063271538316</v>
      </c>
      <c r="G416" s="40">
        <f>VLOOKUP((A416+1)&amp;"_"&amp;B416,scenarios!A:Q,5,0)</f>
        <v>5.8276000000000003</v>
      </c>
      <c r="H416" s="55">
        <f>VLOOKUP((A416+TT_Scen/2+1)&amp;"_"&amp;B416,scenarios!A:Q,5,0)</f>
        <v>0.48681000000000002</v>
      </c>
      <c r="I416" s="37">
        <f t="shared" si="13"/>
        <v>3.517238735450956E-5</v>
      </c>
    </row>
    <row r="417" spans="1:9" x14ac:dyDescent="0.25">
      <c r="A417" s="21">
        <f t="shared" si="12"/>
        <v>4</v>
      </c>
      <c r="B417" s="22">
        <v>408</v>
      </c>
      <c r="C417" s="58"/>
      <c r="D417" s="66">
        <f>YC!E410</f>
        <v>0.77299273719999995</v>
      </c>
      <c r="E417" s="34">
        <f>EXP(Intermediates!H417+Intermediates!F417/alpha-Intermediates!J417/alpha/alpha)/D417</f>
        <v>5.8684713648533631</v>
      </c>
      <c r="F417" s="46">
        <f>EXP(Intermediates!I417+Intermediates!G417/alpha-Intermediates!J417/alpha/alpha)/D417</f>
        <v>0.48540452820830793</v>
      </c>
      <c r="G417" s="40">
        <f>VLOOKUP((A417+1)&amp;"_"&amp;B417,scenarios!A:Q,5,0)</f>
        <v>5.8685</v>
      </c>
      <c r="H417" s="55">
        <f>VLOOKUP((A417+TT_Scen/2+1)&amp;"_"&amp;B417,scenarios!A:Q,5,0)</f>
        <v>0.4854</v>
      </c>
      <c r="I417" s="37">
        <f t="shared" si="13"/>
        <v>3.3163354944909518E-5</v>
      </c>
    </row>
    <row r="418" spans="1:9" x14ac:dyDescent="0.25">
      <c r="A418" s="21">
        <f t="shared" si="12"/>
        <v>4</v>
      </c>
      <c r="B418" s="22">
        <v>409</v>
      </c>
      <c r="C418" s="58"/>
      <c r="D418" s="66">
        <f>YC!E411</f>
        <v>0.77251516119999997</v>
      </c>
      <c r="E418" s="34">
        <f>EXP(Intermediates!H418+Intermediates!F418/alpha-Intermediates!J418/alpha/alpha)/D418</f>
        <v>5.908224857370497</v>
      </c>
      <c r="F418" s="46">
        <f>EXP(Intermediates!I418+Intermediates!G418/alpha-Intermediates!J418/alpha/alpha)/D418</f>
        <v>0.48412764966338762</v>
      </c>
      <c r="G418" s="40">
        <f>VLOOKUP((A418+1)&amp;"_"&amp;B418,scenarios!A:Q,5,0)</f>
        <v>5.9081999999999999</v>
      </c>
      <c r="H418" s="55">
        <f>VLOOKUP((A418+TT_Scen/2+1)&amp;"_"&amp;B418,scenarios!A:Q,5,0)</f>
        <v>0.48413</v>
      </c>
      <c r="I418" s="37">
        <f t="shared" si="13"/>
        <v>2.7207707109455637E-5</v>
      </c>
    </row>
    <row r="419" spans="1:9" x14ac:dyDescent="0.25">
      <c r="A419" s="21">
        <f t="shared" si="12"/>
        <v>4</v>
      </c>
      <c r="B419" s="22">
        <v>410</v>
      </c>
      <c r="C419" s="58"/>
      <c r="D419" s="66">
        <f>YC!E412</f>
        <v>0.77203788009999996</v>
      </c>
      <c r="E419" s="34">
        <f>EXP(Intermediates!H419+Intermediates!F419/alpha-Intermediates!J419/alpha/alpha)/D419</f>
        <v>5.9497120225977076</v>
      </c>
      <c r="F419" s="46">
        <f>EXP(Intermediates!I419+Intermediates!G419/alpha-Intermediates!J419/alpha/alpha)/D419</f>
        <v>0.48273847812104614</v>
      </c>
      <c r="G419" s="40">
        <f>VLOOKUP((A419+1)&amp;"_"&amp;B419,scenarios!A:Q,5,0)</f>
        <v>5.9497</v>
      </c>
      <c r="H419" s="55">
        <f>VLOOKUP((A419+TT_Scen/2+1)&amp;"_"&amp;B419,scenarios!A:Q,5,0)</f>
        <v>0.48274</v>
      </c>
      <c r="I419" s="37">
        <f t="shared" si="13"/>
        <v>1.3544476661464522E-5</v>
      </c>
    </row>
    <row r="420" spans="1:9" x14ac:dyDescent="0.25">
      <c r="A420" s="21">
        <f t="shared" si="12"/>
        <v>4</v>
      </c>
      <c r="B420" s="22">
        <v>411</v>
      </c>
      <c r="C420" s="58"/>
      <c r="D420" s="66">
        <f>YC!E413</f>
        <v>0.77156089350000001</v>
      </c>
      <c r="E420" s="34">
        <f>EXP(Intermediates!H420+Intermediates!F420/alpha-Intermediates!J420/alpha/alpha)/D420</f>
        <v>5.9907997074868362</v>
      </c>
      <c r="F420" s="46">
        <f>EXP(Intermediates!I420+Intermediates!G420/alpha-Intermediates!J420/alpha/alpha)/D420</f>
        <v>0.48141197332893365</v>
      </c>
      <c r="G420" s="40">
        <f>VLOOKUP((A420+1)&amp;"_"&amp;B420,scenarios!A:Q,5,0)</f>
        <v>5.9908000000000001</v>
      </c>
      <c r="H420" s="55">
        <f>VLOOKUP((A420+TT_Scen/2+1)&amp;"_"&amp;B420,scenarios!A:Q,5,0)</f>
        <v>0.48141</v>
      </c>
      <c r="I420" s="37">
        <f t="shared" si="13"/>
        <v>2.2658420975596449E-6</v>
      </c>
    </row>
    <row r="421" spans="1:9" x14ac:dyDescent="0.25">
      <c r="A421" s="21">
        <f t="shared" si="12"/>
        <v>4</v>
      </c>
      <c r="B421" s="22">
        <v>412</v>
      </c>
      <c r="C421" s="58"/>
      <c r="D421" s="66">
        <f>YC!E414</f>
        <v>0.7710842014</v>
      </c>
      <c r="E421" s="34">
        <f>EXP(Intermediates!H421+Intermediates!F421/alpha-Intermediates!J421/alpha/alpha)/D421</f>
        <v>6.0322958708268173</v>
      </c>
      <c r="F421" s="46">
        <f>EXP(Intermediates!I421+Intermediates!G421/alpha-Intermediates!J421/alpha/alpha)/D421</f>
        <v>0.4800823461870119</v>
      </c>
      <c r="G421" s="40">
        <f>VLOOKUP((A421+1)&amp;"_"&amp;B421,scenarios!A:Q,5,0)</f>
        <v>6.0323000000000002</v>
      </c>
      <c r="H421" s="55">
        <f>VLOOKUP((A421+TT_Scen/2+1)&amp;"_"&amp;B421,scenarios!A:Q,5,0)</f>
        <v>0.48008000000000001</v>
      </c>
      <c r="I421" s="37">
        <f t="shared" si="13"/>
        <v>6.4753601948241979E-6</v>
      </c>
    </row>
    <row r="422" spans="1:9" x14ac:dyDescent="0.25">
      <c r="A422" s="21">
        <f t="shared" si="12"/>
        <v>4</v>
      </c>
      <c r="B422" s="22">
        <v>413</v>
      </c>
      <c r="C422" s="58"/>
      <c r="D422" s="66">
        <f>YC!E415</f>
        <v>0.77060780370000004</v>
      </c>
      <c r="E422" s="34">
        <f>EXP(Intermediates!H422+Intermediates!F422/alpha-Intermediates!J422/alpha/alpha)/D422</f>
        <v>6.0758337699168763</v>
      </c>
      <c r="F422" s="46">
        <f>EXP(Intermediates!I422+Intermediates!G422/alpha-Intermediates!J422/alpha/alpha)/D422</f>
        <v>0.4786213006928729</v>
      </c>
      <c r="G422" s="40">
        <f>VLOOKUP((A422+1)&amp;"_"&amp;B422,scenarios!A:Q,5,0)</f>
        <v>6.0758000000000001</v>
      </c>
      <c r="H422" s="55">
        <f>VLOOKUP((A422+TT_Scen/2+1)&amp;"_"&amp;B422,scenarios!A:Q,5,0)</f>
        <v>0.47861999999999999</v>
      </c>
      <c r="I422" s="37">
        <f t="shared" si="13"/>
        <v>3.5070609749110471E-5</v>
      </c>
    </row>
    <row r="423" spans="1:9" x14ac:dyDescent="0.25">
      <c r="A423" s="21">
        <f t="shared" si="12"/>
        <v>4</v>
      </c>
      <c r="B423" s="22">
        <v>414</v>
      </c>
      <c r="C423" s="58"/>
      <c r="D423" s="66">
        <f>YC!E416</f>
        <v>0.77013170009999998</v>
      </c>
      <c r="E423" s="34">
        <f>EXP(Intermediates!H423+Intermediates!F423/alpha-Intermediates!J423/alpha/alpha)/D423</f>
        <v>6.1212737493048746</v>
      </c>
      <c r="F423" s="46">
        <f>EXP(Intermediates!I423+Intermediates!G423/alpha-Intermediates!J423/alpha/alpha)/D423</f>
        <v>0.47704405196933786</v>
      </c>
      <c r="G423" s="40">
        <f>VLOOKUP((A423+1)&amp;"_"&amp;B423,scenarios!A:Q,5,0)</f>
        <v>6.1212999999999997</v>
      </c>
      <c r="H423" s="55">
        <f>VLOOKUP((A423+TT_Scen/2+1)&amp;"_"&amp;B423,scenarios!A:Q,5,0)</f>
        <v>0.47704000000000002</v>
      </c>
      <c r="I423" s="37">
        <f t="shared" si="13"/>
        <v>3.0302664463022211E-5</v>
      </c>
    </row>
    <row r="424" spans="1:9" x14ac:dyDescent="0.25">
      <c r="A424" s="21">
        <f t="shared" si="12"/>
        <v>4</v>
      </c>
      <c r="B424" s="22">
        <v>415</v>
      </c>
      <c r="C424" s="58"/>
      <c r="D424" s="66">
        <f>YC!E417</f>
        <v>0.76965589050000005</v>
      </c>
      <c r="E424" s="34">
        <f>EXP(Intermediates!H424+Intermediates!F424/alpha-Intermediates!J424/alpha/alpha)/D424</f>
        <v>6.1665299413948551</v>
      </c>
      <c r="F424" s="46">
        <f>EXP(Intermediates!I424+Intermediates!G424/alpha-Intermediates!J424/alpha/alpha)/D424</f>
        <v>0.47551548406075644</v>
      </c>
      <c r="G424" s="40">
        <f>VLOOKUP((A424+1)&amp;"_"&amp;B424,scenarios!A:Q,5,0)</f>
        <v>6.1665000000000001</v>
      </c>
      <c r="H424" s="55">
        <f>VLOOKUP((A424+TT_Scen/2+1)&amp;"_"&amp;B424,scenarios!A:Q,5,0)</f>
        <v>0.47552</v>
      </c>
      <c r="I424" s="37">
        <f t="shared" si="13"/>
        <v>3.4457334098569881E-5</v>
      </c>
    </row>
    <row r="425" spans="1:9" x14ac:dyDescent="0.25">
      <c r="A425" s="21">
        <f t="shared" si="12"/>
        <v>4</v>
      </c>
      <c r="B425" s="22">
        <v>416</v>
      </c>
      <c r="C425" s="58"/>
      <c r="D425" s="66">
        <f>YC!E418</f>
        <v>0.76918037490000002</v>
      </c>
      <c r="E425" s="34">
        <f>EXP(Intermediates!H425+Intermediates!F425/alpha-Intermediates!J425/alpha/alpha)/D425</f>
        <v>6.2118214301877739</v>
      </c>
      <c r="F425" s="46">
        <f>EXP(Intermediates!I425+Intermediates!G425/alpha-Intermediates!J425/alpha/alpha)/D425</f>
        <v>0.47401774375109212</v>
      </c>
      <c r="G425" s="40">
        <f>VLOOKUP((A425+1)&amp;"_"&amp;B425,scenarios!A:Q,5,0)</f>
        <v>6.2118000000000002</v>
      </c>
      <c r="H425" s="55">
        <f>VLOOKUP((A425+TT_Scen/2+1)&amp;"_"&amp;B425,scenarios!A:Q,5,0)</f>
        <v>0.47402</v>
      </c>
      <c r="I425" s="37">
        <f t="shared" si="13"/>
        <v>2.3686436681547018E-5</v>
      </c>
    </row>
    <row r="426" spans="1:9" x14ac:dyDescent="0.25">
      <c r="A426" s="21">
        <f t="shared" si="12"/>
        <v>4</v>
      </c>
      <c r="B426" s="22">
        <v>417</v>
      </c>
      <c r="C426" s="58"/>
      <c r="D426" s="66">
        <f>YC!E419</f>
        <v>0.76870515299999997</v>
      </c>
      <c r="E426" s="34">
        <f>EXP(Intermediates!H426+Intermediates!F426/alpha-Intermediates!J426/alpha/alpha)/D426</f>
        <v>6.2570959714937038</v>
      </c>
      <c r="F426" s="46">
        <f>EXP(Intermediates!I426+Intermediates!G426/alpha-Intermediates!J426/alpha/alpha)/D426</f>
        <v>0.4725541980185865</v>
      </c>
      <c r="G426" s="40">
        <f>VLOOKUP((A426+1)&amp;"_"&amp;B426,scenarios!A:Q,5,0)</f>
        <v>6.2571000000000003</v>
      </c>
      <c r="H426" s="55">
        <f>VLOOKUP((A426+TT_Scen/2+1)&amp;"_"&amp;B426,scenarios!A:Q,5,0)</f>
        <v>0.47255000000000003</v>
      </c>
      <c r="I426" s="37">
        <f t="shared" si="13"/>
        <v>8.2265248830259985E-6</v>
      </c>
    </row>
    <row r="427" spans="1:9" x14ac:dyDescent="0.25">
      <c r="A427" s="21">
        <f t="shared" si="12"/>
        <v>4</v>
      </c>
      <c r="B427" s="22">
        <v>418</v>
      </c>
      <c r="C427" s="58"/>
      <c r="D427" s="66">
        <f>YC!E420</f>
        <v>0.76823022460000001</v>
      </c>
      <c r="E427" s="34">
        <f>EXP(Intermediates!H427+Intermediates!F427/alpha-Intermediates!J427/alpha/alpha)/D427</f>
        <v>6.3032118355793818</v>
      </c>
      <c r="F427" s="46">
        <f>EXP(Intermediates!I427+Intermediates!G427/alpha-Intermediates!J427/alpha/alpha)/D427</f>
        <v>0.47106001325954788</v>
      </c>
      <c r="G427" s="40">
        <f>VLOOKUP((A427+1)&amp;"_"&amp;B427,scenarios!A:Q,5,0)</f>
        <v>6.3032000000000004</v>
      </c>
      <c r="H427" s="55">
        <f>VLOOKUP((A427+TT_Scen/2+1)&amp;"_"&amp;B427,scenarios!A:Q,5,0)</f>
        <v>0.47105999999999998</v>
      </c>
      <c r="I427" s="37">
        <f t="shared" si="13"/>
        <v>1.1848838929351402E-5</v>
      </c>
    </row>
    <row r="428" spans="1:9" x14ac:dyDescent="0.25">
      <c r="A428" s="21">
        <f t="shared" si="12"/>
        <v>4</v>
      </c>
      <c r="B428" s="22">
        <v>419</v>
      </c>
      <c r="C428" s="58"/>
      <c r="D428" s="66">
        <f>YC!E421</f>
        <v>0.76775558970000002</v>
      </c>
      <c r="E428" s="34">
        <f>EXP(Intermediates!H428+Intermediates!F428/alpha-Intermediates!J428/alpha/alpha)/D428</f>
        <v>6.3497891857186195</v>
      </c>
      <c r="F428" s="46">
        <f>EXP(Intermediates!I428+Intermediates!G428/alpha-Intermediates!J428/alpha/alpha)/D428</f>
        <v>0.4695646029206596</v>
      </c>
      <c r="G428" s="40">
        <f>VLOOKUP((A428+1)&amp;"_"&amp;B428,scenarios!A:Q,5,0)</f>
        <v>6.3498000000000001</v>
      </c>
      <c r="H428" s="55">
        <f>VLOOKUP((A428+TT_Scen/2+1)&amp;"_"&amp;B428,scenarios!A:Q,5,0)</f>
        <v>0.46955999999999998</v>
      </c>
      <c r="I428" s="37">
        <f t="shared" si="13"/>
        <v>1.5417202040235445E-5</v>
      </c>
    </row>
    <row r="429" spans="1:9" x14ac:dyDescent="0.25">
      <c r="A429" s="21">
        <f t="shared" si="12"/>
        <v>4</v>
      </c>
      <c r="B429" s="22">
        <v>420</v>
      </c>
      <c r="C429" s="58"/>
      <c r="D429" s="66">
        <f>YC!E422</f>
        <v>0.76728124809999998</v>
      </c>
      <c r="E429" s="34">
        <f>EXP(Intermediates!H429+Intermediates!F429/alpha-Intermediates!J429/alpha/alpha)/D429</f>
        <v>6.3942842469413401</v>
      </c>
      <c r="F429" s="46">
        <f>EXP(Intermediates!I429+Intermediates!G429/alpha-Intermediates!J429/alpha/alpha)/D429</f>
        <v>0.46825458955411303</v>
      </c>
      <c r="G429" s="40">
        <f>VLOOKUP((A429+1)&amp;"_"&amp;B429,scenarios!A:Q,5,0)</f>
        <v>6.3943000000000003</v>
      </c>
      <c r="H429" s="55">
        <f>VLOOKUP((A429+TT_Scen/2+1)&amp;"_"&amp;B429,scenarios!A:Q,5,0)</f>
        <v>0.46825</v>
      </c>
      <c r="I429" s="37">
        <f t="shared" si="13"/>
        <v>2.0342612773227575E-5</v>
      </c>
    </row>
    <row r="430" spans="1:9" x14ac:dyDescent="0.25">
      <c r="A430" s="21">
        <f t="shared" si="12"/>
        <v>4</v>
      </c>
      <c r="B430" s="22">
        <v>421</v>
      </c>
      <c r="C430" s="58"/>
      <c r="D430" s="66">
        <f>YC!E423</f>
        <v>0.76680719959999999</v>
      </c>
      <c r="E430" s="34">
        <f>EXP(Intermediates!H430+Intermediates!F430/alpha-Intermediates!J430/alpha/alpha)/D430</f>
        <v>6.4390042008482702</v>
      </c>
      <c r="F430" s="46">
        <f>EXP(Intermediates!I430+Intermediates!G430/alpha-Intermediates!J430/alpha/alpha)/D430</f>
        <v>0.46695754497209174</v>
      </c>
      <c r="G430" s="40">
        <f>VLOOKUP((A430+1)&amp;"_"&amp;B430,scenarios!A:Q,5,0)</f>
        <v>6.4390000000000001</v>
      </c>
      <c r="H430" s="55">
        <f>VLOOKUP((A430+TT_Scen/2+1)&amp;"_"&amp;B430,scenarios!A:Q,5,0)</f>
        <v>0.46695999999999999</v>
      </c>
      <c r="I430" s="37">
        <f t="shared" si="13"/>
        <v>6.6558761783741538E-6</v>
      </c>
    </row>
    <row r="431" spans="1:9" x14ac:dyDescent="0.25">
      <c r="A431" s="21">
        <f t="shared" si="12"/>
        <v>4</v>
      </c>
      <c r="B431" s="22">
        <v>422</v>
      </c>
      <c r="C431" s="58"/>
      <c r="D431" s="66">
        <f>YC!E424</f>
        <v>0.76633344410000004</v>
      </c>
      <c r="E431" s="34">
        <f>EXP(Intermediates!H431+Intermediates!F431/alpha-Intermediates!J431/alpha/alpha)/D431</f>
        <v>6.482767944485972</v>
      </c>
      <c r="F431" s="46">
        <f>EXP(Intermediates!I431+Intermediates!G431/alpha-Intermediates!J431/alpha/alpha)/D431</f>
        <v>0.4657582422872375</v>
      </c>
      <c r="G431" s="40">
        <f>VLOOKUP((A431+1)&amp;"_"&amp;B431,scenarios!A:Q,5,0)</f>
        <v>6.4828000000000001</v>
      </c>
      <c r="H431" s="55">
        <f>VLOOKUP((A431+TT_Scen/2+1)&amp;"_"&amp;B431,scenarios!A:Q,5,0)</f>
        <v>0.46576000000000001</v>
      </c>
      <c r="I431" s="37">
        <f t="shared" si="13"/>
        <v>3.3813226790579964E-5</v>
      </c>
    </row>
    <row r="432" spans="1:9" x14ac:dyDescent="0.25">
      <c r="A432" s="21">
        <f t="shared" si="12"/>
        <v>4</v>
      </c>
      <c r="B432" s="22">
        <v>423</v>
      </c>
      <c r="C432" s="58"/>
      <c r="D432" s="66">
        <f>YC!E425</f>
        <v>0.7658599814</v>
      </c>
      <c r="E432" s="34">
        <f>EXP(Intermediates!H432+Intermediates!F432/alpha-Intermediates!J432/alpha/alpha)/D432</f>
        <v>6.5254046623076301</v>
      </c>
      <c r="F432" s="46">
        <f>EXP(Intermediates!I432+Intermediates!G432/alpha-Intermediates!J432/alpha/alpha)/D432</f>
        <v>0.46466641605214587</v>
      </c>
      <c r="G432" s="40">
        <f>VLOOKUP((A432+1)&amp;"_"&amp;B432,scenarios!A:Q,5,0)</f>
        <v>6.5254000000000003</v>
      </c>
      <c r="H432" s="55">
        <f>VLOOKUP((A432+TT_Scen/2+1)&amp;"_"&amp;B432,scenarios!A:Q,5,0)</f>
        <v>0.46467000000000003</v>
      </c>
      <c r="I432" s="37">
        <f t="shared" si="13"/>
        <v>8.2462554839013436E-6</v>
      </c>
    </row>
    <row r="433" spans="1:9" x14ac:dyDescent="0.25">
      <c r="A433" s="21">
        <f t="shared" si="12"/>
        <v>4</v>
      </c>
      <c r="B433" s="22">
        <v>424</v>
      </c>
      <c r="C433" s="58"/>
      <c r="D433" s="66">
        <f>YC!E426</f>
        <v>0.76538681119999996</v>
      </c>
      <c r="E433" s="34">
        <f>EXP(Intermediates!H433+Intermediates!F433/alpha-Intermediates!J433/alpha/alpha)/D433</f>
        <v>6.5678590175749658</v>
      </c>
      <c r="F433" s="46">
        <f>EXP(Intermediates!I433+Intermediates!G433/alpha-Intermediates!J433/alpha/alpha)/D433</f>
        <v>0.46361278424904867</v>
      </c>
      <c r="G433" s="40">
        <f>VLOOKUP((A433+1)&amp;"_"&amp;B433,scenarios!A:Q,5,0)</f>
        <v>6.5678999999999998</v>
      </c>
      <c r="H433" s="55">
        <f>VLOOKUP((A433+TT_Scen/2+1)&amp;"_"&amp;B433,scenarios!A:Q,5,0)</f>
        <v>0.46361000000000002</v>
      </c>
      <c r="I433" s="37">
        <f t="shared" si="13"/>
        <v>4.3766674082679202E-5</v>
      </c>
    </row>
    <row r="434" spans="1:9" x14ac:dyDescent="0.25">
      <c r="A434" s="21">
        <f t="shared" si="12"/>
        <v>4</v>
      </c>
      <c r="B434" s="22">
        <v>425</v>
      </c>
      <c r="C434" s="58"/>
      <c r="D434" s="66">
        <f>YC!E427</f>
        <v>0.76491393350000003</v>
      </c>
      <c r="E434" s="34">
        <f>EXP(Intermediates!H434+Intermediates!F434/alpha-Intermediates!J434/alpha/alpha)/D434</f>
        <v>6.6090004414607906</v>
      </c>
      <c r="F434" s="46">
        <f>EXP(Intermediates!I434+Intermediates!G434/alpha-Intermediates!J434/alpha/alpha)/D434</f>
        <v>0.46267572260294942</v>
      </c>
      <c r="G434" s="40">
        <f>VLOOKUP((A434+1)&amp;"_"&amp;B434,scenarios!A:Q,5,0)</f>
        <v>6.609</v>
      </c>
      <c r="H434" s="55">
        <f>VLOOKUP((A434+TT_Scen/2+1)&amp;"_"&amp;B434,scenarios!A:Q,5,0)</f>
        <v>0.46267999999999998</v>
      </c>
      <c r="I434" s="37">
        <f t="shared" si="13"/>
        <v>4.7188578411461179E-6</v>
      </c>
    </row>
    <row r="435" spans="1:9" x14ac:dyDescent="0.25">
      <c r="A435" s="21">
        <f t="shared" si="12"/>
        <v>4</v>
      </c>
      <c r="B435" s="22">
        <v>426</v>
      </c>
      <c r="C435" s="58"/>
      <c r="D435" s="66">
        <f>YC!E428</f>
        <v>0.76444134789999996</v>
      </c>
      <c r="E435" s="34">
        <f>EXP(Intermediates!H435+Intermediates!F435/alpha-Intermediates!J435/alpha/alpha)/D435</f>
        <v>6.6497967815876224</v>
      </c>
      <c r="F435" s="46">
        <f>EXP(Intermediates!I435+Intermediates!G435/alpha-Intermediates!J435/alpha/alpha)/D435</f>
        <v>0.46178535679055277</v>
      </c>
      <c r="G435" s="40">
        <f>VLOOKUP((A435+1)&amp;"_"&amp;B435,scenarios!A:Q,5,0)</f>
        <v>6.6497999999999999</v>
      </c>
      <c r="H435" s="55">
        <f>VLOOKUP((A435+TT_Scen/2+1)&amp;"_"&amp;B435,scenarios!A:Q,5,0)</f>
        <v>0.46178999999999998</v>
      </c>
      <c r="I435" s="37">
        <f t="shared" si="13"/>
        <v>7.8616218247007374E-6</v>
      </c>
    </row>
    <row r="436" spans="1:9" x14ac:dyDescent="0.25">
      <c r="A436" s="21">
        <f t="shared" si="12"/>
        <v>4</v>
      </c>
      <c r="B436" s="22">
        <v>427</v>
      </c>
      <c r="C436" s="58"/>
      <c r="D436" s="66">
        <f>YC!E429</f>
        <v>0.76396905429999995</v>
      </c>
      <c r="E436" s="34">
        <f>EXP(Intermediates!H436+Intermediates!F436/alpha-Intermediates!J436/alpha/alpha)/D436</f>
        <v>6.6916284702509898</v>
      </c>
      <c r="F436" s="46">
        <f>EXP(Intermediates!I436+Intermediates!G436/alpha-Intermediates!J436/alpha/alpha)/D436</f>
        <v>0.46084567111460056</v>
      </c>
      <c r="G436" s="40">
        <f>VLOOKUP((A436+1)&amp;"_"&amp;B436,scenarios!A:Q,5,0)</f>
        <v>6.6916000000000002</v>
      </c>
      <c r="H436" s="55">
        <f>VLOOKUP((A436+TT_Scen/2+1)&amp;"_"&amp;B436,scenarios!A:Q,5,0)</f>
        <v>0.46084999999999998</v>
      </c>
      <c r="I436" s="37">
        <f t="shared" si="13"/>
        <v>3.2799136389038974E-5</v>
      </c>
    </row>
    <row r="437" spans="1:9" x14ac:dyDescent="0.25">
      <c r="A437" s="21">
        <f t="shared" si="12"/>
        <v>4</v>
      </c>
      <c r="B437" s="22">
        <v>428</v>
      </c>
      <c r="C437" s="58"/>
      <c r="D437" s="66">
        <f>YC!E430</f>
        <v>0.7634970526</v>
      </c>
      <c r="E437" s="34">
        <f>EXP(Intermediates!H437+Intermediates!F437/alpha-Intermediates!J437/alpha/alpha)/D437</f>
        <v>6.7361195416094626</v>
      </c>
      <c r="F437" s="46">
        <f>EXP(Intermediates!I437+Intermediates!G437/alpha-Intermediates!J437/alpha/alpha)/D437</f>
        <v>0.45974721414799141</v>
      </c>
      <c r="G437" s="40">
        <f>VLOOKUP((A437+1)&amp;"_"&amp;B437,scenarios!A:Q,5,0)</f>
        <v>6.7361000000000004</v>
      </c>
      <c r="H437" s="55">
        <f>VLOOKUP((A437+TT_Scen/2+1)&amp;"_"&amp;B437,scenarios!A:Q,5,0)</f>
        <v>0.45974999999999999</v>
      </c>
      <c r="I437" s="37">
        <f t="shared" si="13"/>
        <v>2.2327461470739163E-5</v>
      </c>
    </row>
    <row r="438" spans="1:9" x14ac:dyDescent="0.25">
      <c r="A438" s="21">
        <f t="shared" si="12"/>
        <v>4</v>
      </c>
      <c r="B438" s="22">
        <v>429</v>
      </c>
      <c r="C438" s="58"/>
      <c r="D438" s="66">
        <f>YC!E431</f>
        <v>0.76302534249999998</v>
      </c>
      <c r="E438" s="34">
        <f>EXP(Intermediates!H438+Intermediates!F438/alpha-Intermediates!J438/alpha/alpha)/D438</f>
        <v>6.7819033118725738</v>
      </c>
      <c r="F438" s="46">
        <f>EXP(Intermediates!I438+Intermediates!G438/alpha-Intermediates!J438/alpha/alpha)/D438</f>
        <v>0.45858686245302233</v>
      </c>
      <c r="G438" s="40">
        <f>VLOOKUP((A438+1)&amp;"_"&amp;B438,scenarios!A:Q,5,0)</f>
        <v>6.7819000000000003</v>
      </c>
      <c r="H438" s="55">
        <f>VLOOKUP((A438+TT_Scen/2+1)&amp;"_"&amp;B438,scenarios!A:Q,5,0)</f>
        <v>0.45859</v>
      </c>
      <c r="I438" s="37">
        <f t="shared" si="13"/>
        <v>6.449419551191049E-6</v>
      </c>
    </row>
    <row r="439" spans="1:9" x14ac:dyDescent="0.25">
      <c r="A439" s="21">
        <f t="shared" si="12"/>
        <v>4</v>
      </c>
      <c r="B439" s="22">
        <v>430</v>
      </c>
      <c r="C439" s="58"/>
      <c r="D439" s="66">
        <f>YC!E432</f>
        <v>0.76255392379999998</v>
      </c>
      <c r="E439" s="34">
        <f>EXP(Intermediates!H439+Intermediates!F439/alpha-Intermediates!J439/alpha/alpha)/D439</f>
        <v>6.8262325446686374</v>
      </c>
      <c r="F439" s="46">
        <f>EXP(Intermediates!I439+Intermediates!G439/alpha-Intermediates!J439/alpha/alpha)/D439</f>
        <v>0.45755065323364558</v>
      </c>
      <c r="G439" s="40">
        <f>VLOOKUP((A439+1)&amp;"_"&amp;B439,scenarios!A:Q,5,0)</f>
        <v>6.8262</v>
      </c>
      <c r="H439" s="55">
        <f>VLOOKUP((A439+TT_Scen/2+1)&amp;"_"&amp;B439,scenarios!A:Q,5,0)</f>
        <v>0.45755000000000001</v>
      </c>
      <c r="I439" s="37">
        <f t="shared" si="13"/>
        <v>3.3197902282899872E-5</v>
      </c>
    </row>
    <row r="440" spans="1:9" x14ac:dyDescent="0.25">
      <c r="A440" s="21">
        <f t="shared" si="12"/>
        <v>4</v>
      </c>
      <c r="B440" s="22">
        <v>431</v>
      </c>
      <c r="C440" s="58"/>
      <c r="D440" s="66">
        <f>YC!E433</f>
        <v>0.76208279639999998</v>
      </c>
      <c r="E440" s="34">
        <f>EXP(Intermediates!H440+Intermediates!F440/alpha-Intermediates!J440/alpha/alpha)/D440</f>
        <v>6.8719417315746396</v>
      </c>
      <c r="F440" s="46">
        <f>EXP(Intermediates!I440+Intermediates!G440/alpha-Intermediates!J440/alpha/alpha)/D440</f>
        <v>0.45644723968586332</v>
      </c>
      <c r="G440" s="40">
        <f>VLOOKUP((A440+1)&amp;"_"&amp;B440,scenarios!A:Q,5,0)</f>
        <v>6.8719000000000001</v>
      </c>
      <c r="H440" s="55">
        <f>VLOOKUP((A440+TT_Scen/2+1)&amp;"_"&amp;B440,scenarios!A:Q,5,0)</f>
        <v>0.45645000000000002</v>
      </c>
      <c r="I440" s="37">
        <f t="shared" si="13"/>
        <v>4.449188877619914E-5</v>
      </c>
    </row>
    <row r="441" spans="1:9" x14ac:dyDescent="0.25">
      <c r="A441" s="21">
        <f t="shared" si="12"/>
        <v>4</v>
      </c>
      <c r="B441" s="22">
        <v>432</v>
      </c>
      <c r="C441" s="58"/>
      <c r="D441" s="66">
        <f>YC!E434</f>
        <v>0.76161195999999998</v>
      </c>
      <c r="E441" s="34">
        <f>EXP(Intermediates!H441+Intermediates!F441/alpha-Intermediates!J441/alpha/alpha)/D441</f>
        <v>6.9161310390187118</v>
      </c>
      <c r="F441" s="46">
        <f>EXP(Intermediates!I441+Intermediates!G441/alpha-Intermediates!J441/alpha/alpha)/D441</f>
        <v>0.45546957066709687</v>
      </c>
      <c r="G441" s="40">
        <f>VLOOKUP((A441+1)&amp;"_"&amp;B441,scenarios!A:Q,5,0)</f>
        <v>6.9161000000000001</v>
      </c>
      <c r="H441" s="55">
        <f>VLOOKUP((A441+TT_Scen/2+1)&amp;"_"&amp;B441,scenarios!A:Q,5,0)</f>
        <v>0.45546999999999999</v>
      </c>
      <c r="I441" s="37">
        <f t="shared" si="13"/>
        <v>3.1468351614827306E-5</v>
      </c>
    </row>
    <row r="442" spans="1:9" x14ac:dyDescent="0.25">
      <c r="A442" s="21">
        <f t="shared" si="12"/>
        <v>4</v>
      </c>
      <c r="B442" s="22">
        <v>433</v>
      </c>
      <c r="C442" s="58"/>
      <c r="D442" s="66">
        <f>YC!E435</f>
        <v>0.76114141459999995</v>
      </c>
      <c r="E442" s="34">
        <f>EXP(Intermediates!H442+Intermediates!F442/alpha-Intermediates!J442/alpha/alpha)/D442</f>
        <v>6.9593135567720639</v>
      </c>
      <c r="F442" s="46">
        <f>EXP(Intermediates!I442+Intermediates!G442/alpha-Intermediates!J442/alpha/alpha)/D442</f>
        <v>0.45458115734286259</v>
      </c>
      <c r="G442" s="40">
        <f>VLOOKUP((A442+1)&amp;"_"&amp;B442,scenarios!A:Q,5,0)</f>
        <v>6.9592999999999998</v>
      </c>
      <c r="H442" s="55">
        <f>VLOOKUP((A442+TT_Scen/2+1)&amp;"_"&amp;B442,scenarios!A:Q,5,0)</f>
        <v>0.45457999999999998</v>
      </c>
      <c r="I442" s="37">
        <f t="shared" si="13"/>
        <v>1.4714114926650534E-5</v>
      </c>
    </row>
    <row r="443" spans="1:9" x14ac:dyDescent="0.25">
      <c r="A443" s="21">
        <f t="shared" si="12"/>
        <v>4</v>
      </c>
      <c r="B443" s="22">
        <v>434</v>
      </c>
      <c r="C443" s="58"/>
      <c r="D443" s="66">
        <f>YC!E436</f>
        <v>0.7606711598</v>
      </c>
      <c r="E443" s="34">
        <f>EXP(Intermediates!H443+Intermediates!F443/alpha-Intermediates!J443/alpha/alpha)/D443</f>
        <v>7.0005648757126417</v>
      </c>
      <c r="F443" s="46">
        <f>EXP(Intermediates!I443+Intermediates!G443/alpha-Intermediates!J443/alpha/alpha)/D443</f>
        <v>0.45383995076403388</v>
      </c>
      <c r="G443" s="40">
        <f>VLOOKUP((A443+1)&amp;"_"&amp;B443,scenarios!A:Q,5,0)</f>
        <v>7.0006000000000004</v>
      </c>
      <c r="H443" s="55">
        <f>VLOOKUP((A443+TT_Scen/2+1)&amp;"_"&amp;B443,scenarios!A:Q,5,0)</f>
        <v>0.45384000000000002</v>
      </c>
      <c r="I443" s="37">
        <f t="shared" si="13"/>
        <v>3.517352332477186E-5</v>
      </c>
    </row>
    <row r="444" spans="1:9" x14ac:dyDescent="0.25">
      <c r="A444" s="21">
        <f t="shared" si="12"/>
        <v>4</v>
      </c>
      <c r="B444" s="22">
        <v>435</v>
      </c>
      <c r="C444" s="58"/>
      <c r="D444" s="66">
        <f>YC!E437</f>
        <v>0.76020119549999998</v>
      </c>
      <c r="E444" s="34">
        <f>EXP(Intermediates!H444+Intermediates!F444/alpha-Intermediates!J444/alpha/alpha)/D444</f>
        <v>7.0421647895619106</v>
      </c>
      <c r="F444" s="46">
        <f>EXP(Intermediates!I444+Intermediates!G444/alpha-Intermediates!J444/alpha/alpha)/D444</f>
        <v>0.45309608756422126</v>
      </c>
      <c r="G444" s="40">
        <f>VLOOKUP((A444+1)&amp;"_"&amp;B444,scenarios!A:Q,5,0)</f>
        <v>7.0422000000000002</v>
      </c>
      <c r="H444" s="55">
        <f>VLOOKUP((A444+TT_Scen/2+1)&amp;"_"&amp;B444,scenarios!A:Q,5,0)</f>
        <v>0.4531</v>
      </c>
      <c r="I444" s="37">
        <f t="shared" si="13"/>
        <v>3.9122873868369101E-5</v>
      </c>
    </row>
    <row r="445" spans="1:9" x14ac:dyDescent="0.25">
      <c r="A445" s="21">
        <f t="shared" si="12"/>
        <v>4</v>
      </c>
      <c r="B445" s="22">
        <v>436</v>
      </c>
      <c r="C445" s="58"/>
      <c r="D445" s="66">
        <f>YC!E438</f>
        <v>0.75973152160000001</v>
      </c>
      <c r="E445" s="34">
        <f>EXP(Intermediates!H445+Intermediates!F445/alpha-Intermediates!J445/alpha/alpha)/D445</f>
        <v>7.0859805624902865</v>
      </c>
      <c r="F445" s="46">
        <f>EXP(Intermediates!I445+Intermediates!G445/alpha-Intermediates!J445/alpha/alpha)/D445</f>
        <v>0.45223058810425915</v>
      </c>
      <c r="G445" s="40">
        <f>VLOOKUP((A445+1)&amp;"_"&amp;B445,scenarios!A:Q,5,0)</f>
        <v>7.0860000000000003</v>
      </c>
      <c r="H445" s="55">
        <f>VLOOKUP((A445+TT_Scen/2+1)&amp;"_"&amp;B445,scenarios!A:Q,5,0)</f>
        <v>0.45223000000000002</v>
      </c>
      <c r="I445" s="37">
        <f t="shared" si="13"/>
        <v>2.0025613972907141E-5</v>
      </c>
    </row>
    <row r="446" spans="1:9" x14ac:dyDescent="0.25">
      <c r="A446" s="21">
        <f t="shared" si="12"/>
        <v>4</v>
      </c>
      <c r="B446" s="22">
        <v>437</v>
      </c>
      <c r="C446" s="58"/>
      <c r="D446" s="66">
        <f>YC!E439</f>
        <v>0.75926213779999996</v>
      </c>
      <c r="E446" s="34">
        <f>EXP(Intermediates!H446+Intermediates!F446/alpha-Intermediates!J446/alpha/alpha)/D446</f>
        <v>7.1270310369556169</v>
      </c>
      <c r="F446" s="46">
        <f>EXP(Intermediates!I446+Intermediates!G446/alpha-Intermediates!J446/alpha/alpha)/D446</f>
        <v>0.45156194696757918</v>
      </c>
      <c r="G446" s="40">
        <f>VLOOKUP((A446+1)&amp;"_"&amp;B446,scenarios!A:Q,5,0)</f>
        <v>7.1269999999999998</v>
      </c>
      <c r="H446" s="55">
        <f>VLOOKUP((A446+TT_Scen/2+1)&amp;"_"&amp;B446,scenarios!A:Q,5,0)</f>
        <v>0.45156000000000002</v>
      </c>
      <c r="I446" s="37">
        <f t="shared" si="13"/>
        <v>3.2983923196283627E-5</v>
      </c>
    </row>
    <row r="447" spans="1:9" x14ac:dyDescent="0.25">
      <c r="A447" s="21">
        <f t="shared" si="12"/>
        <v>4</v>
      </c>
      <c r="B447" s="22">
        <v>438</v>
      </c>
      <c r="C447" s="58"/>
      <c r="D447" s="66">
        <f>YC!E440</f>
        <v>0.75879304410000004</v>
      </c>
      <c r="E447" s="34">
        <f>EXP(Intermediates!H447+Intermediates!F447/alpha-Intermediates!J447/alpha/alpha)/D447</f>
        <v>7.168329249073615</v>
      </c>
      <c r="F447" s="46">
        <f>EXP(Intermediates!I447+Intermediates!G447/alpha-Intermediates!J447/alpha/alpha)/D447</f>
        <v>0.45089646809333128</v>
      </c>
      <c r="G447" s="40">
        <f>VLOOKUP((A447+1)&amp;"_"&amp;B447,scenarios!A:Q,5,0)</f>
        <v>7.1683000000000003</v>
      </c>
      <c r="H447" s="55">
        <f>VLOOKUP((A447+TT_Scen/2+1)&amp;"_"&amp;B447,scenarios!A:Q,5,0)</f>
        <v>0.45090000000000002</v>
      </c>
      <c r="I447" s="37">
        <f t="shared" si="13"/>
        <v>3.2780980283420025E-5</v>
      </c>
    </row>
    <row r="448" spans="1:9" x14ac:dyDescent="0.25">
      <c r="A448" s="21">
        <f t="shared" si="12"/>
        <v>4</v>
      </c>
      <c r="B448" s="22">
        <v>439</v>
      </c>
      <c r="C448" s="58"/>
      <c r="D448" s="66">
        <f>YC!E441</f>
        <v>0.75832424009999999</v>
      </c>
      <c r="E448" s="34">
        <f>EXP(Intermediates!H448+Intermediates!F448/alpha-Intermediates!J448/alpha/alpha)/D448</f>
        <v>7.2113561442719201</v>
      </c>
      <c r="F448" s="46">
        <f>EXP(Intermediates!I448+Intermediates!G448/alpha-Intermediates!J448/alpha/alpha)/D448</f>
        <v>0.45014176956239366</v>
      </c>
      <c r="G448" s="40">
        <f>VLOOKUP((A448+1)&amp;"_"&amp;B448,scenarios!A:Q,5,0)</f>
        <v>7.2114000000000003</v>
      </c>
      <c r="H448" s="55">
        <f>VLOOKUP((A448+TT_Scen/2+1)&amp;"_"&amp;B448,scenarios!A:Q,5,0)</f>
        <v>0.45013999999999998</v>
      </c>
      <c r="I448" s="37">
        <f t="shared" si="13"/>
        <v>4.5625290473860769E-5</v>
      </c>
    </row>
    <row r="449" spans="1:9" x14ac:dyDescent="0.25">
      <c r="A449" s="21">
        <f t="shared" si="12"/>
        <v>4</v>
      </c>
      <c r="B449" s="22">
        <v>440</v>
      </c>
      <c r="C449" s="58"/>
      <c r="D449" s="66">
        <f>YC!E442</f>
        <v>0.75785572580000005</v>
      </c>
      <c r="E449" s="34">
        <f>EXP(Intermediates!H449+Intermediates!F449/alpha-Intermediates!J449/alpha/alpha)/D449</f>
        <v>7.2549064411313813</v>
      </c>
      <c r="F449" s="46">
        <f>EXP(Intermediates!I449+Intermediates!G449/alpha-Intermediates!J449/alpha/alpha)/D449</f>
        <v>0.44937468638327915</v>
      </c>
      <c r="G449" s="40">
        <f>VLOOKUP((A449+1)&amp;"_"&amp;B449,scenarios!A:Q,5,0)</f>
        <v>7.2549000000000001</v>
      </c>
      <c r="H449" s="55">
        <f>VLOOKUP((A449+TT_Scen/2+1)&amp;"_"&amp;B449,scenarios!A:Q,5,0)</f>
        <v>0.44936999999999999</v>
      </c>
      <c r="I449" s="37">
        <f t="shared" si="13"/>
        <v>1.1127514660314031E-5</v>
      </c>
    </row>
    <row r="450" spans="1:9" x14ac:dyDescent="0.25">
      <c r="A450" s="21">
        <f t="shared" si="12"/>
        <v>4</v>
      </c>
      <c r="B450" s="22">
        <v>441</v>
      </c>
      <c r="C450" s="58"/>
      <c r="D450" s="66">
        <f>YC!E443</f>
        <v>0.75738750089999995</v>
      </c>
      <c r="E450" s="34">
        <f>EXP(Intermediates!H450+Intermediates!F450/alpha-Intermediates!J450/alpha/alpha)/D450</f>
        <v>7.2987701345948324</v>
      </c>
      <c r="F450" s="46">
        <f>EXP(Intermediates!I450+Intermediates!G450/alpha-Intermediates!J450/alpha/alpha)/D450</f>
        <v>0.44860857770082363</v>
      </c>
      <c r="G450" s="40">
        <f>VLOOKUP((A450+1)&amp;"_"&amp;B450,scenarios!A:Q,5,0)</f>
        <v>7.2988</v>
      </c>
      <c r="H450" s="55">
        <f>VLOOKUP((A450+TT_Scen/2+1)&amp;"_"&amp;B450,scenarios!A:Q,5,0)</f>
        <v>0.44861000000000001</v>
      </c>
      <c r="I450" s="37">
        <f t="shared" si="13"/>
        <v>3.1287704343962996E-5</v>
      </c>
    </row>
    <row r="451" spans="1:9" x14ac:dyDescent="0.25">
      <c r="A451" s="21">
        <f t="shared" si="12"/>
        <v>4</v>
      </c>
      <c r="B451" s="22">
        <v>442</v>
      </c>
      <c r="C451" s="58"/>
      <c r="D451" s="66">
        <f>YC!E444</f>
        <v>0.75691956530000004</v>
      </c>
      <c r="E451" s="34">
        <f>EXP(Intermediates!H451+Intermediates!F451/alpha-Intermediates!J451/alpha/alpha)/D451</f>
        <v>7.3438112734371481</v>
      </c>
      <c r="F451" s="46">
        <f>EXP(Intermediates!I451+Intermediates!G451/alpha-Intermediates!J451/alpha/alpha)/D451</f>
        <v>0.44779089726315496</v>
      </c>
      <c r="G451" s="40">
        <f>VLOOKUP((A451+1)&amp;"_"&amp;B451,scenarios!A:Q,5,0)</f>
        <v>7.3437999999999999</v>
      </c>
      <c r="H451" s="55">
        <f>VLOOKUP((A451+TT_Scen/2+1)&amp;"_"&amp;B451,scenarios!A:Q,5,0)</f>
        <v>0.44779000000000002</v>
      </c>
      <c r="I451" s="37">
        <f t="shared" si="13"/>
        <v>1.2170700303182347E-5</v>
      </c>
    </row>
    <row r="452" spans="1:9" x14ac:dyDescent="0.25">
      <c r="A452" s="21">
        <f t="shared" si="12"/>
        <v>4</v>
      </c>
      <c r="B452" s="22">
        <v>443</v>
      </c>
      <c r="C452" s="58"/>
      <c r="D452" s="66">
        <f>YC!E445</f>
        <v>0.75645191879999996</v>
      </c>
      <c r="E452" s="34">
        <f>EXP(Intermediates!H452+Intermediates!F452/alpha-Intermediates!J452/alpha/alpha)/D452</f>
        <v>7.3902922865651375</v>
      </c>
      <c r="F452" s="46">
        <f>EXP(Intermediates!I452+Intermediates!G452/alpha-Intermediates!J452/alpha/alpha)/D452</f>
        <v>0.44690717369810196</v>
      </c>
      <c r="G452" s="40">
        <f>VLOOKUP((A452+1)&amp;"_"&amp;B452,scenarios!A:Q,5,0)</f>
        <v>7.3902999999999999</v>
      </c>
      <c r="H452" s="55">
        <f>VLOOKUP((A452+TT_Scen/2+1)&amp;"_"&amp;B452,scenarios!A:Q,5,0)</f>
        <v>0.44690999999999997</v>
      </c>
      <c r="I452" s="37">
        <f t="shared" si="13"/>
        <v>1.0539736760406537E-5</v>
      </c>
    </row>
    <row r="453" spans="1:9" x14ac:dyDescent="0.25">
      <c r="A453" s="21">
        <f t="shared" si="12"/>
        <v>4</v>
      </c>
      <c r="B453" s="22">
        <v>444</v>
      </c>
      <c r="C453" s="58"/>
      <c r="D453" s="66">
        <f>YC!E446</f>
        <v>0.75598456120000002</v>
      </c>
      <c r="E453" s="34">
        <f>EXP(Intermediates!H453+Intermediates!F453/alpha-Intermediates!J453/alpha/alpha)/D453</f>
        <v>7.4379325751341447</v>
      </c>
      <c r="F453" s="46">
        <f>EXP(Intermediates!I453+Intermediates!G453/alpha-Intermediates!J453/alpha/alpha)/D453</f>
        <v>0.44597604731486534</v>
      </c>
      <c r="G453" s="40">
        <f>VLOOKUP((A453+1)&amp;"_"&amp;B453,scenarios!A:Q,5,0)</f>
        <v>7.4379</v>
      </c>
      <c r="H453" s="55">
        <f>VLOOKUP((A453+TT_Scen/2+1)&amp;"_"&amp;B453,scenarios!A:Q,5,0)</f>
        <v>0.44597999999999999</v>
      </c>
      <c r="I453" s="37">
        <f t="shared" si="13"/>
        <v>3.6527819279430496E-5</v>
      </c>
    </row>
    <row r="454" spans="1:9" x14ac:dyDescent="0.25">
      <c r="A454" s="21">
        <f t="shared" si="12"/>
        <v>4</v>
      </c>
      <c r="B454" s="22">
        <v>445</v>
      </c>
      <c r="C454" s="58"/>
      <c r="D454" s="66">
        <f>YC!E447</f>
        <v>0.75551749239999999</v>
      </c>
      <c r="E454" s="34">
        <f>EXP(Intermediates!H454+Intermediates!F454/alpha-Intermediates!J454/alpha/alpha)/D454</f>
        <v>7.4845250907135785</v>
      </c>
      <c r="F454" s="46">
        <f>EXP(Intermediates!I454+Intermediates!G454/alpha-Intermediates!J454/alpha/alpha)/D454</f>
        <v>0.44513014242534055</v>
      </c>
      <c r="G454" s="40">
        <f>VLOOKUP((A454+1)&amp;"_"&amp;B454,scenarios!A:Q,5,0)</f>
        <v>7.4844999999999997</v>
      </c>
      <c r="H454" s="55">
        <f>VLOOKUP((A454+TT_Scen/2+1)&amp;"_"&amp;B454,scenarios!A:Q,5,0)</f>
        <v>0.44513000000000003</v>
      </c>
      <c r="I454" s="37">
        <f t="shared" si="13"/>
        <v>2.5233138919333875E-5</v>
      </c>
    </row>
    <row r="455" spans="1:9" x14ac:dyDescent="0.25">
      <c r="A455" s="21">
        <f t="shared" si="12"/>
        <v>4</v>
      </c>
      <c r="B455" s="22">
        <v>446</v>
      </c>
      <c r="C455" s="58"/>
      <c r="D455" s="66">
        <f>YC!E448</f>
        <v>0.75505071219999997</v>
      </c>
      <c r="E455" s="34">
        <f>EXP(Intermediates!H455+Intermediates!F455/alpha-Intermediates!J455/alpha/alpha)/D455</f>
        <v>7.5284852130849647</v>
      </c>
      <c r="F455" s="46">
        <f>EXP(Intermediates!I455+Intermediates!G455/alpha-Intermediates!J455/alpha/alpha)/D455</f>
        <v>0.44446112096327761</v>
      </c>
      <c r="G455" s="40">
        <f>VLOOKUP((A455+1)&amp;"_"&amp;B455,scenarios!A:Q,5,0)</f>
        <v>7.5285000000000002</v>
      </c>
      <c r="H455" s="55">
        <f>VLOOKUP((A455+TT_Scen/2+1)&amp;"_"&amp;B455,scenarios!A:Q,5,0)</f>
        <v>0.44446000000000002</v>
      </c>
      <c r="I455" s="37">
        <f t="shared" si="13"/>
        <v>1.5907878313126123E-5</v>
      </c>
    </row>
    <row r="456" spans="1:9" x14ac:dyDescent="0.25">
      <c r="A456" s="21">
        <f t="shared" si="12"/>
        <v>4</v>
      </c>
      <c r="B456" s="22">
        <v>447</v>
      </c>
      <c r="C456" s="58"/>
      <c r="D456" s="66">
        <f>YC!E449</f>
        <v>0.75458422039999995</v>
      </c>
      <c r="E456" s="34">
        <f>EXP(Intermediates!H456+Intermediates!F456/alpha-Intermediates!J456/alpha/alpha)/D456</f>
        <v>7.5723257868369283</v>
      </c>
      <c r="F456" s="46">
        <f>EXP(Intermediates!I456+Intermediates!G456/alpha-Intermediates!J456/alpha/alpha)/D456</f>
        <v>0.44381794041244033</v>
      </c>
      <c r="G456" s="40">
        <f>VLOOKUP((A456+1)&amp;"_"&amp;B456,scenarios!A:Q,5,0)</f>
        <v>7.5723000000000003</v>
      </c>
      <c r="H456" s="55">
        <f>VLOOKUP((A456+TT_Scen/2+1)&amp;"_"&amp;B456,scenarios!A:Q,5,0)</f>
        <v>0.44381999999999999</v>
      </c>
      <c r="I456" s="37">
        <f t="shared" si="13"/>
        <v>2.7846424487665278E-5</v>
      </c>
    </row>
    <row r="457" spans="1:9" x14ac:dyDescent="0.25">
      <c r="A457" s="21">
        <f t="shared" ref="A457:A520" si="14">iteration</f>
        <v>4</v>
      </c>
      <c r="B457" s="22">
        <v>448</v>
      </c>
      <c r="C457" s="58"/>
      <c r="D457" s="66">
        <f>YC!E450</f>
        <v>0.75411801680000001</v>
      </c>
      <c r="E457" s="34">
        <f>EXP(Intermediates!H457+Intermediates!F457/alpha-Intermediates!J457/alpha/alpha)/D457</f>
        <v>7.6160621203883174</v>
      </c>
      <c r="F457" s="46">
        <f>EXP(Intermediates!I457+Intermediates!G457/alpha-Intermediates!J457/alpha/alpha)/D457</f>
        <v>0.44319929850134471</v>
      </c>
      <c r="G457" s="40">
        <f>VLOOKUP((A457+1)&amp;"_"&amp;B457,scenarios!A:Q,5,0)</f>
        <v>7.6161000000000003</v>
      </c>
      <c r="H457" s="55">
        <f>VLOOKUP((A457+TT_Scen/2+1)&amp;"_"&amp;B457,scenarios!A:Q,5,0)</f>
        <v>0.44319999999999998</v>
      </c>
      <c r="I457" s="37">
        <f t="shared" si="13"/>
        <v>3.8581110338165026E-5</v>
      </c>
    </row>
    <row r="458" spans="1:9" x14ac:dyDescent="0.25">
      <c r="A458" s="21">
        <f t="shared" si="14"/>
        <v>4</v>
      </c>
      <c r="B458" s="22">
        <v>449</v>
      </c>
      <c r="C458" s="58"/>
      <c r="D458" s="66">
        <f>YC!E451</f>
        <v>0.75365210120000004</v>
      </c>
      <c r="E458" s="34">
        <f>EXP(Intermediates!H458+Intermediates!F458/alpha-Intermediates!J458/alpha/alpha)/D458</f>
        <v>7.6600720220155285</v>
      </c>
      <c r="F458" s="46">
        <f>EXP(Intermediates!I458+Intermediates!G458/alpha-Intermediates!J458/alpha/alpha)/D458</f>
        <v>0.44258298471841723</v>
      </c>
      <c r="G458" s="40">
        <f>VLOOKUP((A458+1)&amp;"_"&amp;B458,scenarios!A:Q,5,0)</f>
        <v>7.6600999999999999</v>
      </c>
      <c r="H458" s="55">
        <f>VLOOKUP((A458+TT_Scen/2+1)&amp;"_"&amp;B458,scenarios!A:Q,5,0)</f>
        <v>0.44257999999999997</v>
      </c>
      <c r="I458" s="37">
        <f t="shared" ref="I458:I521" si="15">ABS(G458-E458)+ABS(H458-F458)</f>
        <v>3.0962702888659432E-5</v>
      </c>
    </row>
    <row r="459" spans="1:9" x14ac:dyDescent="0.25">
      <c r="A459" s="21">
        <f t="shared" si="14"/>
        <v>4</v>
      </c>
      <c r="B459" s="22">
        <v>450</v>
      </c>
      <c r="C459" s="58"/>
      <c r="D459" s="66">
        <f>YC!E452</f>
        <v>0.75318647350000001</v>
      </c>
      <c r="E459" s="34">
        <f>EXP(Intermediates!H459+Intermediates!F459/alpha-Intermediates!J459/alpha/alpha)/D459</f>
        <v>7.7034784041103777</v>
      </c>
      <c r="F459" s="46">
        <f>EXP(Intermediates!I459+Intermediates!G459/alpha-Intermediates!J459/alpha/alpha)/D459</f>
        <v>0.44201941072211537</v>
      </c>
      <c r="G459" s="40">
        <f>VLOOKUP((A459+1)&amp;"_"&amp;B459,scenarios!A:Q,5,0)</f>
        <v>7.7035</v>
      </c>
      <c r="H459" s="55">
        <f>VLOOKUP((A459+TT_Scen/2+1)&amp;"_"&amp;B459,scenarios!A:Q,5,0)</f>
        <v>0.44202000000000002</v>
      </c>
      <c r="I459" s="37">
        <f t="shared" si="15"/>
        <v>2.2185167507016157E-5</v>
      </c>
    </row>
    <row r="460" spans="1:9" x14ac:dyDescent="0.25">
      <c r="A460" s="21">
        <f t="shared" si="14"/>
        <v>4</v>
      </c>
      <c r="B460" s="22">
        <v>451</v>
      </c>
      <c r="C460" s="58"/>
      <c r="D460" s="66">
        <f>YC!E453</f>
        <v>0.75272113340000002</v>
      </c>
      <c r="E460" s="34">
        <f>EXP(Intermediates!H460+Intermediates!F460/alpha-Intermediates!J460/alpha/alpha)/D460</f>
        <v>7.7473232470207041</v>
      </c>
      <c r="F460" s="46">
        <f>EXP(Intermediates!I460+Intermediates!G460/alpha-Intermediates!J460/alpha/alpha)/D460</f>
        <v>0.44144824273595018</v>
      </c>
      <c r="G460" s="40">
        <f>VLOOKUP((A460+1)&amp;"_"&amp;B460,scenarios!A:Q,5,0)</f>
        <v>7.7473000000000001</v>
      </c>
      <c r="H460" s="55">
        <f>VLOOKUP((A460+TT_Scen/2+1)&amp;"_"&amp;B460,scenarios!A:Q,5,0)</f>
        <v>0.44145000000000001</v>
      </c>
      <c r="I460" s="37">
        <f t="shared" si="15"/>
        <v>2.5004284753826767E-5</v>
      </c>
    </row>
    <row r="461" spans="1:9" x14ac:dyDescent="0.25">
      <c r="A461" s="21">
        <f t="shared" si="14"/>
        <v>4</v>
      </c>
      <c r="B461" s="22">
        <v>452</v>
      </c>
      <c r="C461" s="58"/>
      <c r="D461" s="66">
        <f>YC!E454</f>
        <v>0.75225608089999996</v>
      </c>
      <c r="E461" s="34">
        <f>EXP(Intermediates!H461+Intermediates!F461/alpha-Intermediates!J461/alpha/alpha)/D461</f>
        <v>7.7924948214424177</v>
      </c>
      <c r="F461" s="46">
        <f>EXP(Intermediates!I461+Intermediates!G461/alpha-Intermediates!J461/alpha/alpha)/D461</f>
        <v>0.44081951541178183</v>
      </c>
      <c r="G461" s="40">
        <f>VLOOKUP((A461+1)&amp;"_"&amp;B461,scenarios!A:Q,5,0)</f>
        <v>7.7925000000000004</v>
      </c>
      <c r="H461" s="55">
        <f>VLOOKUP((A461+TT_Scen/2+1)&amp;"_"&amp;B461,scenarios!A:Q,5,0)</f>
        <v>0.44081999999999999</v>
      </c>
      <c r="I461" s="37">
        <f t="shared" si="15"/>
        <v>5.6631458009159807E-6</v>
      </c>
    </row>
    <row r="462" spans="1:9" x14ac:dyDescent="0.25">
      <c r="A462" s="21">
        <f t="shared" si="14"/>
        <v>4</v>
      </c>
      <c r="B462" s="22">
        <v>453</v>
      </c>
      <c r="C462" s="58"/>
      <c r="D462" s="66">
        <f>YC!E455</f>
        <v>0.75179131570000002</v>
      </c>
      <c r="E462" s="34">
        <f>EXP(Intermediates!H462+Intermediates!F462/alpha-Intermediates!J462/alpha/alpha)/D462</f>
        <v>7.838564513957837</v>
      </c>
      <c r="F462" s="46">
        <f>EXP(Intermediates!I462+Intermediates!G462/alpha-Intermediates!J462/alpha/alpha)/D462</f>
        <v>0.4401586749969697</v>
      </c>
      <c r="G462" s="40">
        <f>VLOOKUP((A462+1)&amp;"_"&amp;B462,scenarios!A:Q,5,0)</f>
        <v>7.8385999999999996</v>
      </c>
      <c r="H462" s="55">
        <f>VLOOKUP((A462+TT_Scen/2+1)&amp;"_"&amp;B462,scenarios!A:Q,5,0)</f>
        <v>0.44016</v>
      </c>
      <c r="I462" s="37">
        <f t="shared" si="15"/>
        <v>3.6811045192819414E-5</v>
      </c>
    </row>
    <row r="463" spans="1:9" x14ac:dyDescent="0.25">
      <c r="A463" s="21">
        <f t="shared" si="14"/>
        <v>4</v>
      </c>
      <c r="B463" s="22">
        <v>454</v>
      </c>
      <c r="C463" s="58"/>
      <c r="D463" s="66">
        <f>YC!E456</f>
        <v>0.75132683759999996</v>
      </c>
      <c r="E463" s="34">
        <f>EXP(Intermediates!H463+Intermediates!F463/alpha-Intermediates!J463/alpha/alpha)/D463</f>
        <v>7.8849022985933646</v>
      </c>
      <c r="F463" s="46">
        <f>EXP(Intermediates!I463+Intermediates!G463/alpha-Intermediates!J463/alpha/alpha)/D463</f>
        <v>0.43950169003205286</v>
      </c>
      <c r="G463" s="40">
        <f>VLOOKUP((A463+1)&amp;"_"&amp;B463,scenarios!A:Q,5,0)</f>
        <v>7.8849</v>
      </c>
      <c r="H463" s="55">
        <f>VLOOKUP((A463+TT_Scen/2+1)&amp;"_"&amp;B463,scenarios!A:Q,5,0)</f>
        <v>0.4395</v>
      </c>
      <c r="I463" s="37">
        <f t="shared" si="15"/>
        <v>3.9886254173948643E-6</v>
      </c>
    </row>
    <row r="464" spans="1:9" x14ac:dyDescent="0.25">
      <c r="A464" s="21">
        <f t="shared" si="14"/>
        <v>4</v>
      </c>
      <c r="B464" s="22">
        <v>455</v>
      </c>
      <c r="C464" s="58"/>
      <c r="D464" s="66">
        <f>YC!E457</f>
        <v>0.75086264650000001</v>
      </c>
      <c r="E464" s="34">
        <f>EXP(Intermediates!H464+Intermediates!F464/alpha-Intermediates!J464/alpha/alpha)/D464</f>
        <v>7.9316361288907844</v>
      </c>
      <c r="F464" s="46">
        <f>EXP(Intermediates!I464+Intermediates!G464/alpha-Intermediates!J464/alpha/alpha)/D464</f>
        <v>0.43884154522535979</v>
      </c>
      <c r="G464" s="40">
        <f>VLOOKUP((A464+1)&amp;"_"&amp;B464,scenarios!A:Q,5,0)</f>
        <v>7.9316000000000004</v>
      </c>
      <c r="H464" s="55">
        <f>VLOOKUP((A464+TT_Scen/2+1)&amp;"_"&amp;B464,scenarios!A:Q,5,0)</f>
        <v>0.43884000000000001</v>
      </c>
      <c r="I464" s="37">
        <f t="shared" si="15"/>
        <v>3.7674116143748826E-5</v>
      </c>
    </row>
    <row r="465" spans="1:9" x14ac:dyDescent="0.25">
      <c r="A465" s="21">
        <f t="shared" si="14"/>
        <v>4</v>
      </c>
      <c r="B465" s="22">
        <v>456</v>
      </c>
      <c r="C465" s="58"/>
      <c r="D465" s="66">
        <f>YC!E458</f>
        <v>0.75039874220000002</v>
      </c>
      <c r="E465" s="34">
        <f>EXP(Intermediates!H465+Intermediates!F465/alpha-Intermediates!J465/alpha/alpha)/D465</f>
        <v>7.9787618035047387</v>
      </c>
      <c r="F465" s="46">
        <f>EXP(Intermediates!I465+Intermediates!G465/alpha-Intermediates!J465/alpha/alpha)/D465</f>
        <v>0.43817869045902058</v>
      </c>
      <c r="G465" s="40">
        <f>VLOOKUP((A465+1)&amp;"_"&amp;B465,scenarios!A:Q,5,0)</f>
        <v>7.9787999999999997</v>
      </c>
      <c r="H465" s="55">
        <f>VLOOKUP((A465+TT_Scen/2+1)&amp;"_"&amp;B465,scenarios!A:Q,5,0)</f>
        <v>0.43818000000000001</v>
      </c>
      <c r="I465" s="37">
        <f t="shared" si="15"/>
        <v>3.9506036240366527E-5</v>
      </c>
    </row>
    <row r="466" spans="1:9" x14ac:dyDescent="0.25">
      <c r="A466" s="21">
        <f t="shared" si="14"/>
        <v>4</v>
      </c>
      <c r="B466" s="22">
        <v>457</v>
      </c>
      <c r="C466" s="58"/>
      <c r="D466" s="66">
        <f>YC!E459</f>
        <v>0.74993512449999999</v>
      </c>
      <c r="E466" s="34">
        <f>EXP(Intermediates!H466+Intermediates!F466/alpha-Intermediates!J466/alpha/alpha)/D466</f>
        <v>8.0244887763808297</v>
      </c>
      <c r="F466" s="46">
        <f>EXP(Intermediates!I466+Intermediates!G466/alpha-Intermediates!J466/alpha/alpha)/D466</f>
        <v>0.43761096052726872</v>
      </c>
      <c r="G466" s="40">
        <f>VLOOKUP((A466+1)&amp;"_"&amp;B466,scenarios!A:Q,5,0)</f>
        <v>8.0244999999999997</v>
      </c>
      <c r="H466" s="55">
        <f>VLOOKUP((A466+TT_Scen/2+1)&amp;"_"&amp;B466,scenarios!A:Q,5,0)</f>
        <v>0.43761</v>
      </c>
      <c r="I466" s="37">
        <f t="shared" si="15"/>
        <v>1.2184146438776189E-5</v>
      </c>
    </row>
    <row r="467" spans="1:9" x14ac:dyDescent="0.25">
      <c r="A467" s="21">
        <f t="shared" si="14"/>
        <v>4</v>
      </c>
      <c r="B467" s="22">
        <v>458</v>
      </c>
      <c r="C467" s="58"/>
      <c r="D467" s="66">
        <f>YC!E460</f>
        <v>0.74947179320000001</v>
      </c>
      <c r="E467" s="34">
        <f>EXP(Intermediates!H467+Intermediates!F467/alpha-Intermediates!J467/alpha/alpha)/D467</f>
        <v>8.0680093477228301</v>
      </c>
      <c r="F467" s="46">
        <f>EXP(Intermediates!I467+Intermediates!G467/alpha-Intermediates!J467/alpha/alpha)/D467</f>
        <v>0.43718027069569698</v>
      </c>
      <c r="G467" s="40">
        <f>VLOOKUP((A467+1)&amp;"_"&amp;B467,scenarios!A:Q,5,0)</f>
        <v>8.0679999999999996</v>
      </c>
      <c r="H467" s="55">
        <f>VLOOKUP((A467+TT_Scen/2+1)&amp;"_"&amp;B467,scenarios!A:Q,5,0)</f>
        <v>0.43718000000000001</v>
      </c>
      <c r="I467" s="37">
        <f t="shared" si="15"/>
        <v>9.6184185274239553E-6</v>
      </c>
    </row>
    <row r="468" spans="1:9" x14ac:dyDescent="0.25">
      <c r="A468" s="21">
        <f t="shared" si="14"/>
        <v>4</v>
      </c>
      <c r="B468" s="22">
        <v>459</v>
      </c>
      <c r="C468" s="58"/>
      <c r="D468" s="66">
        <f>YC!E461</f>
        <v>0.74900874819999996</v>
      </c>
      <c r="E468" s="34">
        <f>EXP(Intermediates!H468+Intermediates!F468/alpha-Intermediates!J468/alpha/alpha)/D468</f>
        <v>8.1133802853115089</v>
      </c>
      <c r="F468" s="46">
        <f>EXP(Intermediates!I468+Intermediates!G468/alpha-Intermediates!J468/alpha/alpha)/D468</f>
        <v>0.43666568216981388</v>
      </c>
      <c r="G468" s="40">
        <f>VLOOKUP((A468+1)&amp;"_"&amp;B468,scenarios!A:Q,5,0)</f>
        <v>8.1134000000000004</v>
      </c>
      <c r="H468" s="55">
        <f>VLOOKUP((A468+TT_Scen/2+1)&amp;"_"&amp;B468,scenarios!A:Q,5,0)</f>
        <v>0.43667</v>
      </c>
      <c r="I468" s="37">
        <f t="shared" si="15"/>
        <v>2.4032518677608028E-5</v>
      </c>
    </row>
    <row r="469" spans="1:9" x14ac:dyDescent="0.25">
      <c r="A469" s="21">
        <f t="shared" si="14"/>
        <v>4</v>
      </c>
      <c r="B469" s="22">
        <v>460</v>
      </c>
      <c r="C469" s="58"/>
      <c r="D469" s="66">
        <f>YC!E462</f>
        <v>0.74854598930000005</v>
      </c>
      <c r="E469" s="34">
        <f>EXP(Intermediates!H469+Intermediates!F469/alpha-Intermediates!J469/alpha/alpha)/D469</f>
        <v>8.1566585927047637</v>
      </c>
      <c r="F469" s="46">
        <f>EXP(Intermediates!I469+Intermediates!G469/alpha-Intermediates!J469/alpha/alpha)/D469</f>
        <v>0.43627980921819509</v>
      </c>
      <c r="G469" s="40">
        <f>VLOOKUP((A469+1)&amp;"_"&amp;B469,scenarios!A:Q,5,0)</f>
        <v>8.1567000000000007</v>
      </c>
      <c r="H469" s="55">
        <f>VLOOKUP((A469+TT_Scen/2+1)&amp;"_"&amp;B469,scenarios!A:Q,5,0)</f>
        <v>0.43628</v>
      </c>
      <c r="I469" s="37">
        <f t="shared" si="15"/>
        <v>4.1598077041959947E-5</v>
      </c>
    </row>
    <row r="470" spans="1:9" x14ac:dyDescent="0.25">
      <c r="A470" s="21">
        <f t="shared" si="14"/>
        <v>4</v>
      </c>
      <c r="B470" s="22">
        <v>461</v>
      </c>
      <c r="C470" s="58"/>
      <c r="D470" s="66">
        <f>YC!E463</f>
        <v>0.74808351620000002</v>
      </c>
      <c r="E470" s="34">
        <f>EXP(Intermediates!H470+Intermediates!F470/alpha-Intermediates!J470/alpha/alpha)/D470</f>
        <v>8.1989977211271441</v>
      </c>
      <c r="F470" s="46">
        <f>EXP(Intermediates!I470+Intermediates!G470/alpha-Intermediates!J470/alpha/alpha)/D470</f>
        <v>0.43595904328343976</v>
      </c>
      <c r="G470" s="40">
        <f>VLOOKUP((A470+1)&amp;"_"&amp;B470,scenarios!A:Q,5,0)</f>
        <v>8.1989999999999998</v>
      </c>
      <c r="H470" s="55">
        <f>VLOOKUP((A470+TT_Scen/2+1)&amp;"_"&amp;B470,scenarios!A:Q,5,0)</f>
        <v>0.43596000000000001</v>
      </c>
      <c r="I470" s="37">
        <f t="shared" si="15"/>
        <v>3.2355894160063237E-6</v>
      </c>
    </row>
    <row r="471" spans="1:9" x14ac:dyDescent="0.25">
      <c r="A471" s="21">
        <f t="shared" si="14"/>
        <v>4</v>
      </c>
      <c r="B471" s="22">
        <v>462</v>
      </c>
      <c r="C471" s="58"/>
      <c r="D471" s="66">
        <f>YC!E464</f>
        <v>0.74762132889999999</v>
      </c>
      <c r="E471" s="34">
        <f>EXP(Intermediates!H471+Intermediates!F471/alpha-Intermediates!J471/alpha/alpha)/D471</f>
        <v>8.2429063990588745</v>
      </c>
      <c r="F471" s="46">
        <f>EXP(Intermediates!I471+Intermediates!G471/alpha-Intermediates!J471/alpha/alpha)/D471</f>
        <v>0.43556973056309495</v>
      </c>
      <c r="G471" s="40">
        <f>VLOOKUP((A471+1)&amp;"_"&amp;B471,scenarios!A:Q,5,0)</f>
        <v>8.2429000000000006</v>
      </c>
      <c r="H471" s="55">
        <f>VLOOKUP((A471+TT_Scen/2+1)&amp;"_"&amp;B471,scenarios!A:Q,5,0)</f>
        <v>0.43557000000000001</v>
      </c>
      <c r="I471" s="37">
        <f t="shared" si="15"/>
        <v>6.6684957789608923E-6</v>
      </c>
    </row>
    <row r="472" spans="1:9" x14ac:dyDescent="0.25">
      <c r="A472" s="21">
        <f t="shared" si="14"/>
        <v>4</v>
      </c>
      <c r="B472" s="22">
        <v>463</v>
      </c>
      <c r="C472" s="58"/>
      <c r="D472" s="66">
        <f>YC!E465</f>
        <v>0.74715942719999995</v>
      </c>
      <c r="E472" s="34">
        <f>EXP(Intermediates!H472+Intermediates!F472/alpha-Intermediates!J472/alpha/alpha)/D472</f>
        <v>8.2892492470468149</v>
      </c>
      <c r="F472" s="46">
        <f>EXP(Intermediates!I472+Intermediates!G472/alpha-Intermediates!J472/alpha/alpha)/D472</f>
        <v>0.43506786228910244</v>
      </c>
      <c r="G472" s="40">
        <f>VLOOKUP((A472+1)&amp;"_"&amp;B472,scenarios!A:Q,5,0)</f>
        <v>8.2891999999999992</v>
      </c>
      <c r="H472" s="55">
        <f>VLOOKUP((A472+TT_Scen/2+1)&amp;"_"&amp;B472,scenarios!A:Q,5,0)</f>
        <v>0.43507000000000001</v>
      </c>
      <c r="I472" s="37">
        <f t="shared" si="15"/>
        <v>5.1384757713213158E-5</v>
      </c>
    </row>
    <row r="473" spans="1:9" x14ac:dyDescent="0.25">
      <c r="A473" s="21">
        <f t="shared" si="14"/>
        <v>4</v>
      </c>
      <c r="B473" s="22">
        <v>464</v>
      </c>
      <c r="C473" s="58"/>
      <c r="D473" s="66">
        <f>YC!E466</f>
        <v>0.74669781079999997</v>
      </c>
      <c r="E473" s="34">
        <f>EXP(Intermediates!H473+Intermediates!F473/alpha-Intermediates!J473/alpha/alpha)/D473</f>
        <v>8.3344369491529839</v>
      </c>
      <c r="F473" s="46">
        <f>EXP(Intermediates!I473+Intermediates!G473/alpha-Intermediates!J473/alpha/alpha)/D473</f>
        <v>0.43464292370942326</v>
      </c>
      <c r="G473" s="40">
        <f>VLOOKUP((A473+1)&amp;"_"&amp;B473,scenarios!A:Q,5,0)</f>
        <v>8.3344000000000005</v>
      </c>
      <c r="H473" s="55">
        <f>VLOOKUP((A473+TT_Scen/2+1)&amp;"_"&amp;B473,scenarios!A:Q,5,0)</f>
        <v>0.43464000000000003</v>
      </c>
      <c r="I473" s="37">
        <f t="shared" si="15"/>
        <v>3.9872862406697962E-5</v>
      </c>
    </row>
    <row r="474" spans="1:9" x14ac:dyDescent="0.25">
      <c r="A474" s="21">
        <f t="shared" si="14"/>
        <v>4</v>
      </c>
      <c r="B474" s="22">
        <v>465</v>
      </c>
      <c r="C474" s="58"/>
      <c r="D474" s="66">
        <f>YC!E467</f>
        <v>0.74623647969999995</v>
      </c>
      <c r="E474" s="34">
        <f>EXP(Intermediates!H474+Intermediates!F474/alpha-Intermediates!J474/alpha/alpha)/D474</f>
        <v>8.3774663438077397</v>
      </c>
      <c r="F474" s="46">
        <f>EXP(Intermediates!I474+Intermediates!G474/alpha-Intermediates!J474/alpha/alpha)/D474</f>
        <v>0.43434556449816974</v>
      </c>
      <c r="G474" s="40">
        <f>VLOOKUP((A474+1)&amp;"_"&amp;B474,scenarios!A:Q,5,0)</f>
        <v>8.3774999999999995</v>
      </c>
      <c r="H474" s="55">
        <f>VLOOKUP((A474+TT_Scen/2+1)&amp;"_"&amp;B474,scenarios!A:Q,5,0)</f>
        <v>0.43435000000000001</v>
      </c>
      <c r="I474" s="37">
        <f t="shared" si="15"/>
        <v>3.8091694090081063E-5</v>
      </c>
    </row>
    <row r="475" spans="1:9" x14ac:dyDescent="0.25">
      <c r="A475" s="21">
        <f t="shared" si="14"/>
        <v>4</v>
      </c>
      <c r="B475" s="22">
        <v>466</v>
      </c>
      <c r="C475" s="58"/>
      <c r="D475" s="66">
        <f>YC!E468</f>
        <v>0.74577543349999997</v>
      </c>
      <c r="E475" s="34">
        <f>EXP(Intermediates!H475+Intermediates!F475/alpha-Intermediates!J475/alpha/alpha)/D475</f>
        <v>8.4212425275141829</v>
      </c>
      <c r="F475" s="46">
        <f>EXP(Intermediates!I475+Intermediates!G475/alpha-Intermediates!J475/alpha/alpha)/D475</f>
        <v>0.43402388780888262</v>
      </c>
      <c r="G475" s="40">
        <f>VLOOKUP((A475+1)&amp;"_"&amp;B475,scenarios!A:Q,5,0)</f>
        <v>8.4212000000000007</v>
      </c>
      <c r="H475" s="55">
        <f>VLOOKUP((A475+TT_Scen/2+1)&amp;"_"&amp;B475,scenarios!A:Q,5,0)</f>
        <v>0.43402000000000002</v>
      </c>
      <c r="I475" s="37">
        <f t="shared" si="15"/>
        <v>4.6415323064818992E-5</v>
      </c>
    </row>
    <row r="476" spans="1:9" x14ac:dyDescent="0.25">
      <c r="A476" s="21">
        <f t="shared" si="14"/>
        <v>4</v>
      </c>
      <c r="B476" s="22">
        <v>467</v>
      </c>
      <c r="C476" s="58"/>
      <c r="D476" s="66">
        <f>YC!E469</f>
        <v>0.74531467220000003</v>
      </c>
      <c r="E476" s="34">
        <f>EXP(Intermediates!H476+Intermediates!F476/alpha-Intermediates!J476/alpha/alpha)/D476</f>
        <v>8.4638402335348601</v>
      </c>
      <c r="F476" s="46">
        <f>EXP(Intermediates!I476+Intermediates!G476/alpha-Intermediates!J476/alpha/alpha)/D476</f>
        <v>0.43377707039462193</v>
      </c>
      <c r="G476" s="40">
        <f>VLOOKUP((A476+1)&amp;"_"&amp;B476,scenarios!A:Q,5,0)</f>
        <v>8.4638000000000009</v>
      </c>
      <c r="H476" s="55">
        <f>VLOOKUP((A476+TT_Scen/2+1)&amp;"_"&amp;B476,scenarios!A:Q,5,0)</f>
        <v>0.43378</v>
      </c>
      <c r="I476" s="37">
        <f t="shared" si="15"/>
        <v>4.3163140237334474E-5</v>
      </c>
    </row>
    <row r="477" spans="1:9" x14ac:dyDescent="0.25">
      <c r="A477" s="21">
        <f t="shared" si="14"/>
        <v>4</v>
      </c>
      <c r="B477" s="22">
        <v>468</v>
      </c>
      <c r="C477" s="58"/>
      <c r="D477" s="66">
        <f>YC!E470</f>
        <v>0.74485419559999999</v>
      </c>
      <c r="E477" s="34">
        <f>EXP(Intermediates!H477+Intermediates!F477/alpha-Intermediates!J477/alpha/alpha)/D477</f>
        <v>8.5041231982410999</v>
      </c>
      <c r="F477" s="46">
        <f>EXP(Intermediates!I477+Intermediates!G477/alpha-Intermediates!J477/alpha/alpha)/D477</f>
        <v>0.43366188617072382</v>
      </c>
      <c r="G477" s="40">
        <f>VLOOKUP((A477+1)&amp;"_"&amp;B477,scenarios!A:Q,5,0)</f>
        <v>8.5040999999999993</v>
      </c>
      <c r="H477" s="55">
        <f>VLOOKUP((A477+TT_Scen/2+1)&amp;"_"&amp;B477,scenarios!A:Q,5,0)</f>
        <v>0.43365999999999999</v>
      </c>
      <c r="I477" s="37">
        <f t="shared" si="15"/>
        <v>2.5084411824360942E-5</v>
      </c>
    </row>
    <row r="478" spans="1:9" x14ac:dyDescent="0.25">
      <c r="A478" s="21">
        <f t="shared" si="14"/>
        <v>4</v>
      </c>
      <c r="B478" s="22">
        <v>469</v>
      </c>
      <c r="C478" s="58"/>
      <c r="D478" s="66">
        <f>YC!E471</f>
        <v>0.74439400349999996</v>
      </c>
      <c r="E478" s="34">
        <f>EXP(Intermediates!H478+Intermediates!F478/alpha-Intermediates!J478/alpha/alpha)/D478</f>
        <v>8.5436785599977529</v>
      </c>
      <c r="F478" s="46">
        <f>EXP(Intermediates!I478+Intermediates!G478/alpha-Intermediates!J478/alpha/alpha)/D478</f>
        <v>0.43359588238264368</v>
      </c>
      <c r="G478" s="40">
        <f>VLOOKUP((A478+1)&amp;"_"&amp;B478,scenarios!A:Q,5,0)</f>
        <v>8.5436999999999994</v>
      </c>
      <c r="H478" s="55">
        <f>VLOOKUP((A478+TT_Scen/2+1)&amp;"_"&amp;B478,scenarios!A:Q,5,0)</f>
        <v>0.43359999999999999</v>
      </c>
      <c r="I478" s="37">
        <f t="shared" si="15"/>
        <v>2.5557619602767367E-5</v>
      </c>
    </row>
    <row r="479" spans="1:9" x14ac:dyDescent="0.25">
      <c r="A479" s="21">
        <f t="shared" si="14"/>
        <v>4</v>
      </c>
      <c r="B479" s="22">
        <v>470</v>
      </c>
      <c r="C479" s="58"/>
      <c r="D479" s="66">
        <f>YC!E472</f>
        <v>0.74393409570000002</v>
      </c>
      <c r="E479" s="34">
        <f>EXP(Intermediates!H479+Intermediates!F479/alpha-Intermediates!J479/alpha/alpha)/D479</f>
        <v>8.5814897144824407</v>
      </c>
      <c r="F479" s="46">
        <f>EXP(Intermediates!I479+Intermediates!G479/alpha-Intermediates!J479/alpha/alpha)/D479</f>
        <v>0.43362979230236942</v>
      </c>
      <c r="G479" s="40">
        <f>VLOOKUP((A479+1)&amp;"_"&amp;B479,scenarios!A:Q,5,0)</f>
        <v>8.5815000000000001</v>
      </c>
      <c r="H479" s="55">
        <f>VLOOKUP((A479+TT_Scen/2+1)&amp;"_"&amp;B479,scenarios!A:Q,5,0)</f>
        <v>0.43363000000000002</v>
      </c>
      <c r="I479" s="37">
        <f t="shared" si="15"/>
        <v>1.0493215190032767E-5</v>
      </c>
    </row>
    <row r="480" spans="1:9" x14ac:dyDescent="0.25">
      <c r="A480" s="21">
        <f t="shared" si="14"/>
        <v>4</v>
      </c>
      <c r="B480" s="22">
        <v>471</v>
      </c>
      <c r="C480" s="58"/>
      <c r="D480" s="66">
        <f>YC!E473</f>
        <v>0.74347447200000005</v>
      </c>
      <c r="E480" s="34">
        <f>EXP(Intermediates!H480+Intermediates!F480/alpha-Intermediates!J480/alpha/alpha)/D480</f>
        <v>8.6215961108555028</v>
      </c>
      <c r="F480" s="46">
        <f>EXP(Intermediates!I480+Intermediates!G480/alpha-Intermediates!J480/alpha/alpha)/D480</f>
        <v>0.4335591584521083</v>
      </c>
      <c r="G480" s="40">
        <f>VLOOKUP((A480+1)&amp;"_"&amp;B480,scenarios!A:Q,5,0)</f>
        <v>8.6216000000000008</v>
      </c>
      <c r="H480" s="55">
        <f>VLOOKUP((A480+TT_Scen/2+1)&amp;"_"&amp;B480,scenarios!A:Q,5,0)</f>
        <v>0.43356</v>
      </c>
      <c r="I480" s="37">
        <f t="shared" si="15"/>
        <v>4.7306923897094677E-6</v>
      </c>
    </row>
    <row r="481" spans="1:9" x14ac:dyDescent="0.25">
      <c r="A481" s="21">
        <f t="shared" si="14"/>
        <v>4</v>
      </c>
      <c r="B481" s="22">
        <v>472</v>
      </c>
      <c r="C481" s="58"/>
      <c r="D481" s="66">
        <f>YC!E474</f>
        <v>0.74301513230000005</v>
      </c>
      <c r="E481" s="34">
        <f>EXP(Intermediates!H481+Intermediates!F481/alpha-Intermediates!J481/alpha/alpha)/D481</f>
        <v>8.6639220315932057</v>
      </c>
      <c r="F481" s="46">
        <f>EXP(Intermediates!I481+Intermediates!G481/alpha-Intermediates!J481/alpha/alpha)/D481</f>
        <v>0.43338934269093676</v>
      </c>
      <c r="G481" s="40">
        <f>VLOOKUP((A481+1)&amp;"_"&amp;B481,scenarios!A:Q,5,0)</f>
        <v>8.6638999999999999</v>
      </c>
      <c r="H481" s="55">
        <f>VLOOKUP((A481+TT_Scen/2+1)&amp;"_"&amp;B481,scenarios!A:Q,5,0)</f>
        <v>0.43339</v>
      </c>
      <c r="I481" s="37">
        <f t="shared" si="15"/>
        <v>2.2688902269030198E-5</v>
      </c>
    </row>
    <row r="482" spans="1:9" x14ac:dyDescent="0.25">
      <c r="A482" s="21">
        <f t="shared" si="14"/>
        <v>4</v>
      </c>
      <c r="B482" s="22">
        <v>473</v>
      </c>
      <c r="C482" s="58"/>
      <c r="D482" s="66">
        <f>YC!E475</f>
        <v>0.74255607639999999</v>
      </c>
      <c r="E482" s="34">
        <f>EXP(Intermediates!H482+Intermediates!F482/alpha-Intermediates!J482/alpha/alpha)/D482</f>
        <v>8.706961211242831</v>
      </c>
      <c r="F482" s="46">
        <f>EXP(Intermediates!I482+Intermediates!G482/alpha-Intermediates!J482/alpha/alpha)/D482</f>
        <v>0.43319691575510622</v>
      </c>
      <c r="G482" s="40">
        <f>VLOOKUP((A482+1)&amp;"_"&amp;B482,scenarios!A:Q,5,0)</f>
        <v>8.7070000000000007</v>
      </c>
      <c r="H482" s="55">
        <f>VLOOKUP((A482+TT_Scen/2+1)&amp;"_"&amp;B482,scenarios!A:Q,5,0)</f>
        <v>0.43319999999999997</v>
      </c>
      <c r="I482" s="37">
        <f t="shared" si="15"/>
        <v>4.1873002063541609E-5</v>
      </c>
    </row>
    <row r="483" spans="1:9" x14ac:dyDescent="0.25">
      <c r="A483" s="21">
        <f t="shared" si="14"/>
        <v>4</v>
      </c>
      <c r="B483" s="22">
        <v>474</v>
      </c>
      <c r="C483" s="58"/>
      <c r="D483" s="66">
        <f>YC!E476</f>
        <v>0.74209730409999997</v>
      </c>
      <c r="E483" s="34">
        <f>EXP(Intermediates!H483+Intermediates!F483/alpha-Intermediates!J483/alpha/alpha)/D483</f>
        <v>8.7520543279799341</v>
      </c>
      <c r="F483" s="46">
        <f>EXP(Intermediates!I483+Intermediates!G483/alpha-Intermediates!J483/alpha/alpha)/D483</f>
        <v>0.43291599884011245</v>
      </c>
      <c r="G483" s="40">
        <f>VLOOKUP((A483+1)&amp;"_"&amp;B483,scenarios!A:Q,5,0)</f>
        <v>8.7521000000000004</v>
      </c>
      <c r="H483" s="55">
        <f>VLOOKUP((A483+TT_Scen/2+1)&amp;"_"&amp;B483,scenarios!A:Q,5,0)</f>
        <v>0.43292000000000003</v>
      </c>
      <c r="I483" s="37">
        <f t="shared" si="15"/>
        <v>4.967317995391296E-5</v>
      </c>
    </row>
    <row r="484" spans="1:9" x14ac:dyDescent="0.25">
      <c r="A484" s="21">
        <f t="shared" si="14"/>
        <v>4</v>
      </c>
      <c r="B484" s="22">
        <v>475</v>
      </c>
      <c r="C484" s="58"/>
      <c r="D484" s="66">
        <f>YC!E477</f>
        <v>0.74163881529999998</v>
      </c>
      <c r="E484" s="34">
        <f>EXP(Intermediates!H484+Intermediates!F484/alpha-Intermediates!J484/alpha/alpha)/D484</f>
        <v>8.8007027958453197</v>
      </c>
      <c r="F484" s="46">
        <f>EXP(Intermediates!I484+Intermediates!G484/alpha-Intermediates!J484/alpha/alpha)/D484</f>
        <v>0.43247442227325272</v>
      </c>
      <c r="G484" s="40">
        <f>VLOOKUP((A484+1)&amp;"_"&amp;B484,scenarios!A:Q,5,0)</f>
        <v>8.8007000000000009</v>
      </c>
      <c r="H484" s="55">
        <f>VLOOKUP((A484+TT_Scen/2+1)&amp;"_"&amp;B484,scenarios!A:Q,5,0)</f>
        <v>0.43247000000000002</v>
      </c>
      <c r="I484" s="37">
        <f t="shared" si="15"/>
        <v>7.218118571516996E-6</v>
      </c>
    </row>
    <row r="485" spans="1:9" x14ac:dyDescent="0.25">
      <c r="A485" s="21">
        <f t="shared" si="14"/>
        <v>4</v>
      </c>
      <c r="B485" s="22">
        <v>476</v>
      </c>
      <c r="C485" s="58"/>
      <c r="D485" s="66">
        <f>YC!E478</f>
        <v>0.74118060969999999</v>
      </c>
      <c r="E485" s="34">
        <f>EXP(Intermediates!H485+Intermediates!F485/alpha-Intermediates!J485/alpha/alpha)/D485</f>
        <v>8.851048464543636</v>
      </c>
      <c r="F485" s="46">
        <f>EXP(Intermediates!I485+Intermediates!G485/alpha-Intermediates!J485/alpha/alpha)/D485</f>
        <v>0.43196609949754122</v>
      </c>
      <c r="G485" s="40">
        <f>VLOOKUP((A485+1)&amp;"_"&amp;B485,scenarios!A:Q,5,0)</f>
        <v>8.8510000000000009</v>
      </c>
      <c r="H485" s="55">
        <f>VLOOKUP((A485+TT_Scen/2+1)&amp;"_"&amp;B485,scenarios!A:Q,5,0)</f>
        <v>0.43197000000000002</v>
      </c>
      <c r="I485" s="37">
        <f t="shared" si="15"/>
        <v>5.2365046093960643E-5</v>
      </c>
    </row>
    <row r="486" spans="1:9" x14ac:dyDescent="0.25">
      <c r="A486" s="21">
        <f t="shared" si="14"/>
        <v>4</v>
      </c>
      <c r="B486" s="22">
        <v>477</v>
      </c>
      <c r="C486" s="58"/>
      <c r="D486" s="66">
        <f>YC!E479</f>
        <v>0.74072268720000001</v>
      </c>
      <c r="E486" s="34">
        <f>EXP(Intermediates!H486+Intermediates!F486/alpha-Intermediates!J486/alpha/alpha)/D486</f>
        <v>8.9007435000714388</v>
      </c>
      <c r="F486" s="46">
        <f>EXP(Intermediates!I486+Intermediates!G486/alpha-Intermediates!J486/alpha/alpha)/D486</f>
        <v>0.43150631269120576</v>
      </c>
      <c r="G486" s="40">
        <f>VLOOKUP((A486+1)&amp;"_"&amp;B486,scenarios!A:Q,5,0)</f>
        <v>8.9007000000000005</v>
      </c>
      <c r="H486" s="55">
        <f>VLOOKUP((A486+TT_Scen/2+1)&amp;"_"&amp;B486,scenarios!A:Q,5,0)</f>
        <v>0.43151</v>
      </c>
      <c r="I486" s="37">
        <f t="shared" si="15"/>
        <v>4.7187380232516229E-5</v>
      </c>
    </row>
    <row r="487" spans="1:9" x14ac:dyDescent="0.25">
      <c r="A487" s="21">
        <f t="shared" si="14"/>
        <v>4</v>
      </c>
      <c r="B487" s="22">
        <v>478</v>
      </c>
      <c r="C487" s="58"/>
      <c r="D487" s="66">
        <f>YC!E480</f>
        <v>0.7402650476</v>
      </c>
      <c r="E487" s="34">
        <f>EXP(Intermediates!H487+Intermediates!F487/alpha-Intermediates!J487/alpha/alpha)/D487</f>
        <v>8.9532220701952614</v>
      </c>
      <c r="F487" s="46">
        <f>EXP(Intermediates!I487+Intermediates!G487/alpha-Intermediates!J487/alpha/alpha)/D487</f>
        <v>0.43092886601921576</v>
      </c>
      <c r="G487" s="40">
        <f>VLOOKUP((A487+1)&amp;"_"&amp;B487,scenarios!A:Q,5,0)</f>
        <v>8.9532000000000007</v>
      </c>
      <c r="H487" s="55">
        <f>VLOOKUP((A487+TT_Scen/2+1)&amp;"_"&amp;B487,scenarios!A:Q,5,0)</f>
        <v>0.43092999999999998</v>
      </c>
      <c r="I487" s="37">
        <f t="shared" si="15"/>
        <v>2.3204176044899771E-5</v>
      </c>
    </row>
    <row r="488" spans="1:9" x14ac:dyDescent="0.25">
      <c r="A488" s="21">
        <f t="shared" si="14"/>
        <v>4</v>
      </c>
      <c r="B488" s="22">
        <v>479</v>
      </c>
      <c r="C488" s="58"/>
      <c r="D488" s="66">
        <f>YC!E481</f>
        <v>0.73980769079999997</v>
      </c>
      <c r="E488" s="34">
        <f>EXP(Intermediates!H488+Intermediates!F488/alpha-Intermediates!J488/alpha/alpha)/D488</f>
        <v>9.0067339402140103</v>
      </c>
      <c r="F488" s="46">
        <f>EXP(Intermediates!I488+Intermediates!G488/alpha-Intermediates!J488/alpha/alpha)/D488</f>
        <v>0.43032002345426895</v>
      </c>
      <c r="G488" s="40">
        <f>VLOOKUP((A488+1)&amp;"_"&amp;B488,scenarios!A:Q,5,0)</f>
        <v>9.0067000000000004</v>
      </c>
      <c r="H488" s="55">
        <f>VLOOKUP((A488+TT_Scen/2+1)&amp;"_"&amp;B488,scenarios!A:Q,5,0)</f>
        <v>0.43031999999999998</v>
      </c>
      <c r="I488" s="37">
        <f t="shared" si="15"/>
        <v>3.3963668278902404E-5</v>
      </c>
    </row>
    <row r="489" spans="1:9" x14ac:dyDescent="0.25">
      <c r="A489" s="21">
        <f t="shared" si="14"/>
        <v>4</v>
      </c>
      <c r="B489" s="22">
        <v>480</v>
      </c>
      <c r="C489" s="58"/>
      <c r="D489" s="66">
        <f>YC!E482</f>
        <v>0.73935061660000001</v>
      </c>
      <c r="E489" s="34">
        <f>EXP(Intermediates!H489+Intermediates!F489/alpha-Intermediates!J489/alpha/alpha)/D489</f>
        <v>9.0616211775956526</v>
      </c>
      <c r="F489" s="46">
        <f>EXP(Intermediates!I489+Intermediates!G489/alpha-Intermediates!J489/alpha/alpha)/D489</f>
        <v>0.4296643963091662</v>
      </c>
      <c r="G489" s="40">
        <f>VLOOKUP((A489+1)&amp;"_"&amp;B489,scenarios!A:Q,5,0)</f>
        <v>9.0616000000000003</v>
      </c>
      <c r="H489" s="55">
        <f>VLOOKUP((A489+TT_Scen/2+1)&amp;"_"&amp;B489,scenarios!A:Q,5,0)</f>
        <v>0.42965999999999999</v>
      </c>
      <c r="I489" s="37">
        <f t="shared" si="15"/>
        <v>2.5573904818443349E-5</v>
      </c>
    </row>
    <row r="490" spans="1:9" x14ac:dyDescent="0.25">
      <c r="A490" s="21">
        <f t="shared" si="14"/>
        <v>4</v>
      </c>
      <c r="B490" s="22">
        <v>481</v>
      </c>
      <c r="C490" s="58"/>
      <c r="D490" s="66">
        <f>YC!E483</f>
        <v>0.73889382469999998</v>
      </c>
      <c r="E490" s="34">
        <f>EXP(Intermediates!H490+Intermediates!F490/alpha-Intermediates!J490/alpha/alpha)/D490</f>
        <v>9.1157844976047588</v>
      </c>
      <c r="F490" s="46">
        <f>EXP(Intermediates!I490+Intermediates!G490/alpha-Intermediates!J490/alpha/alpha)/D490</f>
        <v>0.42906197954692499</v>
      </c>
      <c r="G490" s="40">
        <f>VLOOKUP((A490+1)&amp;"_"&amp;B490,scenarios!A:Q,5,0)</f>
        <v>9.1158000000000001</v>
      </c>
      <c r="H490" s="55">
        <f>VLOOKUP((A490+TT_Scen/2+1)&amp;"_"&amp;B490,scenarios!A:Q,5,0)</f>
        <v>0.42906</v>
      </c>
      <c r="I490" s="37">
        <f t="shared" si="15"/>
        <v>1.7481942166275299E-5</v>
      </c>
    </row>
    <row r="491" spans="1:9" x14ac:dyDescent="0.25">
      <c r="A491" s="21">
        <f t="shared" si="14"/>
        <v>4</v>
      </c>
      <c r="B491" s="22">
        <v>482</v>
      </c>
      <c r="C491" s="58"/>
      <c r="D491" s="66">
        <f>YC!E484</f>
        <v>0.73843731509999999</v>
      </c>
      <c r="E491" s="34">
        <f>EXP(Intermediates!H491+Intermediates!F491/alpha-Intermediates!J491/alpha/alpha)/D491</f>
        <v>9.1690289217229086</v>
      </c>
      <c r="F491" s="46">
        <f>EXP(Intermediates!I491+Intermediates!G491/alpha-Intermediates!J491/alpha/alpha)/D491</f>
        <v>0.42852086643058002</v>
      </c>
      <c r="G491" s="40">
        <f>VLOOKUP((A491+1)&amp;"_"&amp;B491,scenarios!A:Q,5,0)</f>
        <v>9.1690000000000005</v>
      </c>
      <c r="H491" s="55">
        <f>VLOOKUP((A491+TT_Scen/2+1)&amp;"_"&amp;B491,scenarios!A:Q,5,0)</f>
        <v>0.42852000000000001</v>
      </c>
      <c r="I491" s="37">
        <f t="shared" si="15"/>
        <v>2.9788153488141678E-5</v>
      </c>
    </row>
    <row r="492" spans="1:9" x14ac:dyDescent="0.25">
      <c r="A492" s="21">
        <f t="shared" si="14"/>
        <v>4</v>
      </c>
      <c r="B492" s="22">
        <v>483</v>
      </c>
      <c r="C492" s="58"/>
      <c r="D492" s="66">
        <f>YC!E485</f>
        <v>0.73798108750000002</v>
      </c>
      <c r="E492" s="34">
        <f>EXP(Intermediates!H492+Intermediates!F492/alpha-Intermediates!J492/alpha/alpha)/D492</f>
        <v>9.2219701564216194</v>
      </c>
      <c r="F492" s="46">
        <f>EXP(Intermediates!I492+Intermediates!G492/alpha-Intermediates!J492/alpha/alpha)/D492</f>
        <v>0.42801132215186843</v>
      </c>
      <c r="G492" s="40">
        <f>VLOOKUP((A492+1)&amp;"_"&amp;B492,scenarios!A:Q,5,0)</f>
        <v>9.2219999999999995</v>
      </c>
      <c r="H492" s="55">
        <f>VLOOKUP((A492+TT_Scen/2+1)&amp;"_"&amp;B492,scenarios!A:Q,5,0)</f>
        <v>0.42801</v>
      </c>
      <c r="I492" s="37">
        <f t="shared" si="15"/>
        <v>3.1165730248527979E-5</v>
      </c>
    </row>
    <row r="493" spans="1:9" x14ac:dyDescent="0.25">
      <c r="A493" s="21">
        <f t="shared" si="14"/>
        <v>4</v>
      </c>
      <c r="B493" s="22">
        <v>484</v>
      </c>
      <c r="C493" s="58"/>
      <c r="D493" s="66">
        <f>YC!E486</f>
        <v>0.73752514179999995</v>
      </c>
      <c r="E493" s="34">
        <f>EXP(Intermediates!H493+Intermediates!F493/alpha-Intermediates!J493/alpha/alpha)/D493</f>
        <v>9.2761201711214341</v>
      </c>
      <c r="F493" s="46">
        <f>EXP(Intermediates!I493+Intermediates!G493/alpha-Intermediates!J493/alpha/alpha)/D493</f>
        <v>0.42746313687240856</v>
      </c>
      <c r="G493" s="40">
        <f>VLOOKUP((A493+1)&amp;"_"&amp;B493,scenarios!A:Q,5,0)</f>
        <v>9.2760999999999996</v>
      </c>
      <c r="H493" s="55">
        <f>VLOOKUP((A493+TT_Scen/2+1)&amp;"_"&amp;B493,scenarios!A:Q,5,0)</f>
        <v>0.42746000000000001</v>
      </c>
      <c r="I493" s="37">
        <f t="shared" si="15"/>
        <v>2.3307993843035835E-5</v>
      </c>
    </row>
    <row r="494" spans="1:9" x14ac:dyDescent="0.25">
      <c r="A494" s="21">
        <f t="shared" si="14"/>
        <v>4</v>
      </c>
      <c r="B494" s="22">
        <v>485</v>
      </c>
      <c r="C494" s="58"/>
      <c r="D494" s="66">
        <f>YC!E487</f>
        <v>0.73706947769999998</v>
      </c>
      <c r="E494" s="34">
        <f>EXP(Intermediates!H494+Intermediates!F494/alpha-Intermediates!J494/alpha/alpha)/D494</f>
        <v>9.3330769019349002</v>
      </c>
      <c r="F494" s="46">
        <f>EXP(Intermediates!I494+Intermediates!G494/alpha-Intermediates!J494/alpha/alpha)/D494</f>
        <v>0.42680417681384525</v>
      </c>
      <c r="G494" s="40">
        <f>VLOOKUP((A494+1)&amp;"_"&amp;B494,scenarios!A:Q,5,0)</f>
        <v>9.3331</v>
      </c>
      <c r="H494" s="55">
        <f>VLOOKUP((A494+TT_Scen/2+1)&amp;"_"&amp;B494,scenarios!A:Q,5,0)</f>
        <v>0.42680000000000001</v>
      </c>
      <c r="I494" s="37">
        <f t="shared" si="15"/>
        <v>2.7274878944938408E-5</v>
      </c>
    </row>
    <row r="495" spans="1:9" x14ac:dyDescent="0.25">
      <c r="A495" s="21">
        <f t="shared" si="14"/>
        <v>4</v>
      </c>
      <c r="B495" s="22">
        <v>486</v>
      </c>
      <c r="C495" s="58"/>
      <c r="D495" s="66">
        <f>YC!E488</f>
        <v>0.73661409519999999</v>
      </c>
      <c r="E495" s="34">
        <f>EXP(Intermediates!H495+Intermediates!F495/alpha-Intermediates!J495/alpha/alpha)/D495</f>
        <v>9.3913670977846877</v>
      </c>
      <c r="F495" s="46">
        <f>EXP(Intermediates!I495+Intermediates!G495/alpha-Intermediates!J495/alpha/alpha)/D495</f>
        <v>0.42610394824340603</v>
      </c>
      <c r="G495" s="40">
        <f>VLOOKUP((A495+1)&amp;"_"&amp;B495,scenarios!A:Q,5,0)</f>
        <v>9.3914000000000009</v>
      </c>
      <c r="H495" s="55">
        <f>VLOOKUP((A495+TT_Scen/2+1)&amp;"_"&amp;B495,scenarios!A:Q,5,0)</f>
        <v>0.42609999999999998</v>
      </c>
      <c r="I495" s="37">
        <f t="shared" si="15"/>
        <v>3.6850458719206447E-5</v>
      </c>
    </row>
    <row r="496" spans="1:9" x14ac:dyDescent="0.25">
      <c r="A496" s="21">
        <f t="shared" si="14"/>
        <v>4</v>
      </c>
      <c r="B496" s="22">
        <v>487</v>
      </c>
      <c r="C496" s="58"/>
      <c r="D496" s="66">
        <f>YC!E489</f>
        <v>0.73615899399999996</v>
      </c>
      <c r="E496" s="34">
        <f>EXP(Intermediates!H496+Intermediates!F496/alpha-Intermediates!J496/alpha/alpha)/D496</f>
        <v>9.44989239346482</v>
      </c>
      <c r="F496" s="46">
        <f>EXP(Intermediates!I496+Intermediates!G496/alpha-Intermediates!J496/alpha/alpha)/D496</f>
        <v>0.4254130183886205</v>
      </c>
      <c r="G496" s="40">
        <f>VLOOKUP((A496+1)&amp;"_"&amp;B496,scenarios!A:Q,5,0)</f>
        <v>9.4498999999999995</v>
      </c>
      <c r="H496" s="55">
        <f>VLOOKUP((A496+TT_Scen/2+1)&amp;"_"&amp;B496,scenarios!A:Q,5,0)</f>
        <v>0.42541000000000001</v>
      </c>
      <c r="I496" s="37">
        <f t="shared" si="15"/>
        <v>1.0624923799995578E-5</v>
      </c>
    </row>
    <row r="497" spans="1:9" x14ac:dyDescent="0.25">
      <c r="A497" s="21">
        <f t="shared" si="14"/>
        <v>4</v>
      </c>
      <c r="B497" s="22">
        <v>488</v>
      </c>
      <c r="C497" s="58"/>
      <c r="D497" s="66">
        <f>YC!E490</f>
        <v>0.7357041741</v>
      </c>
      <c r="E497" s="34">
        <f>EXP(Intermediates!H497+Intermediates!F497/alpha-Intermediates!J497/alpha/alpha)/D497</f>
        <v>9.5065214113939209</v>
      </c>
      <c r="F497" s="46">
        <f>EXP(Intermediates!I497+Intermediates!G497/alpha-Intermediates!J497/alpha/alpha)/D497</f>
        <v>0.42482655897495375</v>
      </c>
      <c r="G497" s="40">
        <f>VLOOKUP((A497+1)&amp;"_"&amp;B497,scenarios!A:Q,5,0)</f>
        <v>9.5065000000000008</v>
      </c>
      <c r="H497" s="55">
        <f>VLOOKUP((A497+TT_Scen/2+1)&amp;"_"&amp;B497,scenarios!A:Q,5,0)</f>
        <v>0.42482999999999999</v>
      </c>
      <c r="I497" s="37">
        <f t="shared" si="15"/>
        <v>2.4852418966325729E-5</v>
      </c>
    </row>
    <row r="498" spans="1:9" x14ac:dyDescent="0.25">
      <c r="A498" s="21">
        <f t="shared" si="14"/>
        <v>4</v>
      </c>
      <c r="B498" s="22">
        <v>489</v>
      </c>
      <c r="C498" s="58"/>
      <c r="D498" s="66">
        <f>YC!E491</f>
        <v>0.73524963509999997</v>
      </c>
      <c r="E498" s="34">
        <f>EXP(Intermediates!H498+Intermediates!F498/alpha-Intermediates!J498/alpha/alpha)/D498</f>
        <v>9.5612216518820627</v>
      </c>
      <c r="F498" s="46">
        <f>EXP(Intermediates!I498+Intermediates!G498/alpha-Intermediates!J498/alpha/alpha)/D498</f>
        <v>0.42434387442158367</v>
      </c>
      <c r="G498" s="40">
        <f>VLOOKUP((A498+1)&amp;"_"&amp;B498,scenarios!A:Q,5,0)</f>
        <v>9.5611999999999995</v>
      </c>
      <c r="H498" s="55">
        <f>VLOOKUP((A498+TT_Scen/2+1)&amp;"_"&amp;B498,scenarios!A:Q,5,0)</f>
        <v>0.42433999999999999</v>
      </c>
      <c r="I498" s="37">
        <f t="shared" si="15"/>
        <v>2.5526303646938864E-5</v>
      </c>
    </row>
    <row r="499" spans="1:9" x14ac:dyDescent="0.25">
      <c r="A499" s="21">
        <f t="shared" si="14"/>
        <v>4</v>
      </c>
      <c r="B499" s="22">
        <v>490</v>
      </c>
      <c r="C499" s="58"/>
      <c r="D499" s="66">
        <f>YC!E492</f>
        <v>0.73479537689999996</v>
      </c>
      <c r="E499" s="34">
        <f>EXP(Intermediates!H499+Intermediates!F499/alpha-Intermediates!J499/alpha/alpha)/D499</f>
        <v>9.6180751372961826</v>
      </c>
      <c r="F499" s="46">
        <f>EXP(Intermediates!I499+Intermediates!G499/alpha-Intermediates!J499/alpha/alpha)/D499</f>
        <v>0.42378303503602549</v>
      </c>
      <c r="G499" s="40">
        <f>VLOOKUP((A499+1)&amp;"_"&amp;B499,scenarios!A:Q,5,0)</f>
        <v>9.6181000000000001</v>
      </c>
      <c r="H499" s="55">
        <f>VLOOKUP((A499+TT_Scen/2+1)&amp;"_"&amp;B499,scenarios!A:Q,5,0)</f>
        <v>0.42377999999999999</v>
      </c>
      <c r="I499" s="37">
        <f t="shared" si="15"/>
        <v>2.7897739843019131E-5</v>
      </c>
    </row>
    <row r="500" spans="1:9" x14ac:dyDescent="0.25">
      <c r="A500" s="21">
        <f t="shared" si="14"/>
        <v>4</v>
      </c>
      <c r="B500" s="22">
        <v>491</v>
      </c>
      <c r="C500" s="58"/>
      <c r="D500" s="66">
        <f>YC!E493</f>
        <v>0.73434139939999998</v>
      </c>
      <c r="E500" s="34">
        <f>EXP(Intermediates!H500+Intermediates!F500/alpha-Intermediates!J500/alpha/alpha)/D500</f>
        <v>9.6738156733389857</v>
      </c>
      <c r="F500" s="46">
        <f>EXP(Intermediates!I500+Intermediates!G500/alpha-Intermediates!J500/alpha/alpha)/D500</f>
        <v>0.42328872738723056</v>
      </c>
      <c r="G500" s="40">
        <f>VLOOKUP((A500+1)&amp;"_"&amp;B500,scenarios!A:Q,5,0)</f>
        <v>9.6738</v>
      </c>
      <c r="H500" s="55">
        <f>VLOOKUP((A500+TT_Scen/2+1)&amp;"_"&amp;B500,scenarios!A:Q,5,0)</f>
        <v>0.42329</v>
      </c>
      <c r="I500" s="37">
        <f t="shared" si="15"/>
        <v>1.6945951755220623E-5</v>
      </c>
    </row>
    <row r="501" spans="1:9" x14ac:dyDescent="0.25">
      <c r="A501" s="21">
        <f t="shared" si="14"/>
        <v>4</v>
      </c>
      <c r="B501" s="22">
        <v>492</v>
      </c>
      <c r="C501" s="58"/>
      <c r="D501" s="66">
        <f>YC!E494</f>
        <v>0.73388770240000001</v>
      </c>
      <c r="E501" s="34">
        <f>EXP(Intermediates!H501+Intermediates!F501/alpha-Intermediates!J501/alpha/alpha)/D501</f>
        <v>9.7292700024596623</v>
      </c>
      <c r="F501" s="46">
        <f>EXP(Intermediates!I501+Intermediates!G501/alpha-Intermediates!J501/alpha/alpha)/D501</f>
        <v>0.42282377290599993</v>
      </c>
      <c r="G501" s="40">
        <f>VLOOKUP((A501+1)&amp;"_"&amp;B501,scenarios!A:Q,5,0)</f>
        <v>9.7293000000000003</v>
      </c>
      <c r="H501" s="55">
        <f>VLOOKUP((A501+TT_Scen/2+1)&amp;"_"&amp;B501,scenarios!A:Q,5,0)</f>
        <v>0.42281999999999997</v>
      </c>
      <c r="I501" s="37">
        <f t="shared" si="15"/>
        <v>3.3770446337899607E-5</v>
      </c>
    </row>
    <row r="502" spans="1:9" x14ac:dyDescent="0.25">
      <c r="A502" s="21">
        <f t="shared" si="14"/>
        <v>4</v>
      </c>
      <c r="B502" s="22">
        <v>493</v>
      </c>
      <c r="C502" s="58"/>
      <c r="D502" s="66">
        <f>YC!E495</f>
        <v>0.73343428570000002</v>
      </c>
      <c r="E502" s="34">
        <f>EXP(Intermediates!H502+Intermediates!F502/alpha-Intermediates!J502/alpha/alpha)/D502</f>
        <v>9.7888523324519401</v>
      </c>
      <c r="F502" s="46">
        <f>EXP(Intermediates!I502+Intermediates!G502/alpha-Intermediates!J502/alpha/alpha)/D502</f>
        <v>0.42219722634462692</v>
      </c>
      <c r="G502" s="40">
        <f>VLOOKUP((A502+1)&amp;"_"&amp;B502,scenarios!A:Q,5,0)</f>
        <v>9.7888999999999999</v>
      </c>
      <c r="H502" s="55">
        <f>VLOOKUP((A502+TT_Scen/2+1)&amp;"_"&amp;B502,scenarios!A:Q,5,0)</f>
        <v>0.42220000000000002</v>
      </c>
      <c r="I502" s="37">
        <f t="shared" si="15"/>
        <v>5.0441203432949333E-5</v>
      </c>
    </row>
    <row r="503" spans="1:9" x14ac:dyDescent="0.25">
      <c r="A503" s="21">
        <f t="shared" si="14"/>
        <v>4</v>
      </c>
      <c r="B503" s="22">
        <v>494</v>
      </c>
      <c r="C503" s="58"/>
      <c r="D503" s="66">
        <f>YC!E496</f>
        <v>0.73298114910000001</v>
      </c>
      <c r="E503" s="34">
        <f>EXP(Intermediates!H503+Intermediates!F503/alpha-Intermediates!J503/alpha/alpha)/D503</f>
        <v>9.8507340638990968</v>
      </c>
      <c r="F503" s="46">
        <f>EXP(Intermediates!I503+Intermediates!G503/alpha-Intermediates!J503/alpha/alpha)/D503</f>
        <v>0.42149110114636851</v>
      </c>
      <c r="G503" s="40">
        <f>VLOOKUP((A503+1)&amp;"_"&amp;B503,scenarios!A:Q,5,0)</f>
        <v>9.8506999999999998</v>
      </c>
      <c r="H503" s="55">
        <f>VLOOKUP((A503+TT_Scen/2+1)&amp;"_"&amp;B503,scenarios!A:Q,5,0)</f>
        <v>0.42148999999999998</v>
      </c>
      <c r="I503" s="37">
        <f t="shared" si="15"/>
        <v>3.5165045465523903E-5</v>
      </c>
    </row>
    <row r="504" spans="1:9" x14ac:dyDescent="0.25">
      <c r="A504" s="21">
        <f t="shared" si="14"/>
        <v>4</v>
      </c>
      <c r="B504" s="22">
        <v>495</v>
      </c>
      <c r="C504" s="58"/>
      <c r="D504" s="66">
        <f>YC!E497</f>
        <v>0.73252829249999996</v>
      </c>
      <c r="E504" s="34">
        <f>EXP(Intermediates!H504+Intermediates!F504/alpha-Intermediates!J504/alpha/alpha)/D504</f>
        <v>9.9126985296979875</v>
      </c>
      <c r="F504" s="46">
        <f>EXP(Intermediates!I504+Intermediates!G504/alpha-Intermediates!J504/alpha/alpha)/D504</f>
        <v>0.42080152372630658</v>
      </c>
      <c r="G504" s="40">
        <f>VLOOKUP((A504+1)&amp;"_"&amp;B504,scenarios!A:Q,5,0)</f>
        <v>9.9126999999999992</v>
      </c>
      <c r="H504" s="55">
        <f>VLOOKUP((A504+TT_Scen/2+1)&amp;"_"&amp;B504,scenarios!A:Q,5,0)</f>
        <v>0.42080000000000001</v>
      </c>
      <c r="I504" s="37">
        <f t="shared" si="15"/>
        <v>2.9940283182705585E-6</v>
      </c>
    </row>
    <row r="505" spans="1:9" x14ac:dyDescent="0.25">
      <c r="A505" s="21">
        <f t="shared" si="14"/>
        <v>4</v>
      </c>
      <c r="B505" s="22">
        <v>496</v>
      </c>
      <c r="C505" s="58"/>
      <c r="D505" s="66">
        <f>YC!E498</f>
        <v>0.73207571559999995</v>
      </c>
      <c r="E505" s="34">
        <f>EXP(Intermediates!H505+Intermediates!F505/alpha-Intermediates!J505/alpha/alpha)/D505</f>
        <v>9.9765781323172007</v>
      </c>
      <c r="F505" s="46">
        <f>EXP(Intermediates!I505+Intermediates!G505/alpha-Intermediates!J505/alpha/alpha)/D505</f>
        <v>0.42005110492078845</v>
      </c>
      <c r="G505" s="40">
        <f>VLOOKUP((A505+1)&amp;"_"&amp;B505,scenarios!A:Q,5,0)</f>
        <v>9.9765999999999995</v>
      </c>
      <c r="H505" s="55">
        <f>VLOOKUP((A505+TT_Scen/2+1)&amp;"_"&amp;B505,scenarios!A:Q,5,0)</f>
        <v>0.42004999999999998</v>
      </c>
      <c r="I505" s="37">
        <f t="shared" si="15"/>
        <v>2.2972603587245732E-5</v>
      </c>
    </row>
    <row r="506" spans="1:9" x14ac:dyDescent="0.25">
      <c r="A506" s="21">
        <f t="shared" si="14"/>
        <v>4</v>
      </c>
      <c r="B506" s="22">
        <v>497</v>
      </c>
      <c r="C506" s="58"/>
      <c r="D506" s="66">
        <f>YC!E499</f>
        <v>0.7316234184</v>
      </c>
      <c r="E506" s="34">
        <f>EXP(Intermediates!H506+Intermediates!F506/alpha-Intermediates!J506/alpha/alpha)/D506</f>
        <v>10.042680725162517</v>
      </c>
      <c r="F506" s="46">
        <f>EXP(Intermediates!I506+Intermediates!G506/alpha-Intermediates!J506/alpha/alpha)/D506</f>
        <v>0.41922865029047574</v>
      </c>
      <c r="G506" s="40">
        <f>VLOOKUP((A506+1)&amp;"_"&amp;B506,scenarios!A:Q,5,0)</f>
        <v>10.042999999999999</v>
      </c>
      <c r="H506" s="55">
        <f>VLOOKUP((A506+TT_Scen/2+1)&amp;"_"&amp;B506,scenarios!A:Q,5,0)</f>
        <v>0.41922999999999999</v>
      </c>
      <c r="I506" s="37">
        <f t="shared" si="15"/>
        <v>3.2062454700609866E-4</v>
      </c>
    </row>
    <row r="507" spans="1:9" x14ac:dyDescent="0.25">
      <c r="A507" s="21">
        <f t="shared" si="14"/>
        <v>4</v>
      </c>
      <c r="B507" s="22">
        <v>498</v>
      </c>
      <c r="C507" s="58"/>
      <c r="D507" s="66">
        <f>YC!E500</f>
        <v>0.73117140059999997</v>
      </c>
      <c r="E507" s="34">
        <f>EXP(Intermediates!H507+Intermediates!F507/alpha-Intermediates!J507/alpha/alpha)/D507</f>
        <v>10.108849387914832</v>
      </c>
      <c r="F507" s="46">
        <f>EXP(Intermediates!I507+Intermediates!G507/alpha-Intermediates!J507/alpha/alpha)/D507</f>
        <v>0.41842544247905811</v>
      </c>
      <c r="G507" s="40">
        <f>VLOOKUP((A507+1)&amp;"_"&amp;B507,scenarios!A:Q,5,0)</f>
        <v>10.109</v>
      </c>
      <c r="H507" s="55">
        <f>VLOOKUP((A507+TT_Scen/2+1)&amp;"_"&amp;B507,scenarios!A:Q,5,0)</f>
        <v>0.41843000000000002</v>
      </c>
      <c r="I507" s="37">
        <f t="shared" si="15"/>
        <v>1.5516960610989505E-4</v>
      </c>
    </row>
    <row r="508" spans="1:9" x14ac:dyDescent="0.25">
      <c r="A508" s="21">
        <f t="shared" si="14"/>
        <v>4</v>
      </c>
      <c r="B508" s="22">
        <v>499</v>
      </c>
      <c r="C508" s="58"/>
      <c r="D508" s="66">
        <f>YC!E501</f>
        <v>0.73071966209999994</v>
      </c>
      <c r="E508" s="34">
        <f>EXP(Intermediates!H508+Intermediates!F508/alpha-Intermediates!J508/alpha/alpha)/D508</f>
        <v>10.173861067774258</v>
      </c>
      <c r="F508" s="46">
        <f>EXP(Intermediates!I508+Intermediates!G508/alpha-Intermediates!J508/alpha/alpha)/D508</f>
        <v>0.41769139537783118</v>
      </c>
      <c r="G508" s="40">
        <f>VLOOKUP((A508+1)&amp;"_"&amp;B508,scenarios!A:Q,5,0)</f>
        <v>10.173999999999999</v>
      </c>
      <c r="H508" s="55">
        <f>VLOOKUP((A508+TT_Scen/2+1)&amp;"_"&amp;B508,scenarios!A:Q,5,0)</f>
        <v>0.41769000000000001</v>
      </c>
      <c r="I508" s="37">
        <f t="shared" si="15"/>
        <v>1.4032760357285401E-4</v>
      </c>
    </row>
    <row r="509" spans="1:9" x14ac:dyDescent="0.25">
      <c r="A509" s="21">
        <f t="shared" si="14"/>
        <v>4</v>
      </c>
      <c r="B509" s="22">
        <v>500</v>
      </c>
      <c r="C509" s="58"/>
      <c r="D509" s="66">
        <f>YC!E502</f>
        <v>0.73026820270000004</v>
      </c>
      <c r="E509" s="34">
        <f>EXP(Intermediates!H509+Intermediates!F509/alpha-Intermediates!J509/alpha/alpha)/D509</f>
        <v>10.236550525577346</v>
      </c>
      <c r="F509" s="46">
        <f>EXP(Intermediates!I509+Intermediates!G509/alpha-Intermediates!J509/alpha/alpha)/D509</f>
        <v>0.4170724800655306</v>
      </c>
      <c r="G509" s="40">
        <f>VLOOKUP((A509+1)&amp;"_"&amp;B509,scenarios!A:Q,5,0)</f>
        <v>10.237</v>
      </c>
      <c r="H509" s="55">
        <f>VLOOKUP((A509+TT_Scen/2+1)&amp;"_"&amp;B509,scenarios!A:Q,5,0)</f>
        <v>0.41707</v>
      </c>
      <c r="I509" s="37">
        <f t="shared" si="15"/>
        <v>4.5195448818435846E-4</v>
      </c>
    </row>
    <row r="510" spans="1:9" x14ac:dyDescent="0.25">
      <c r="A510" s="21">
        <f t="shared" si="14"/>
        <v>4</v>
      </c>
      <c r="B510" s="22">
        <v>501</v>
      </c>
      <c r="C510" s="58"/>
      <c r="D510" s="66">
        <f>YC!E503</f>
        <v>0.7298170222</v>
      </c>
      <c r="E510" s="34">
        <f>EXP(Intermediates!H510+Intermediates!F510/alpha-Intermediates!J510/alpha/alpha)/D510</f>
        <v>10.300883715022037</v>
      </c>
      <c r="F510" s="46">
        <f>EXP(Intermediates!I510+Intermediates!G510/alpha-Intermediates!J510/alpha/alpha)/D510</f>
        <v>0.41640585944335734</v>
      </c>
      <c r="G510" s="40">
        <f>VLOOKUP((A510+1)&amp;"_"&amp;B510,scenarios!A:Q,5,0)</f>
        <v>10.301</v>
      </c>
      <c r="H510" s="55">
        <f>VLOOKUP((A510+TT_Scen/2+1)&amp;"_"&amp;B510,scenarios!A:Q,5,0)</f>
        <v>0.41641</v>
      </c>
      <c r="I510" s="37">
        <f t="shared" si="15"/>
        <v>1.2042553460589467E-4</v>
      </c>
    </row>
    <row r="511" spans="1:9" x14ac:dyDescent="0.25">
      <c r="A511" s="21">
        <f t="shared" si="14"/>
        <v>4</v>
      </c>
      <c r="B511" s="22">
        <v>502</v>
      </c>
      <c r="C511" s="58"/>
      <c r="D511" s="66">
        <f>YC!E504</f>
        <v>0.72936612050000005</v>
      </c>
      <c r="E511" s="34">
        <f>EXP(Intermediates!H511+Intermediates!F511/alpha-Intermediates!J511/alpha/alpha)/D511</f>
        <v>10.36592396487706</v>
      </c>
      <c r="F511" s="46">
        <f>EXP(Intermediates!I511+Intermediates!G511/alpha-Intermediates!J511/alpha/alpha)/D511</f>
        <v>0.41573036790490875</v>
      </c>
      <c r="G511" s="40">
        <f>VLOOKUP((A511+1)&amp;"_"&amp;B511,scenarios!A:Q,5,0)</f>
        <v>10.366</v>
      </c>
      <c r="H511" s="55">
        <f>VLOOKUP((A511+TT_Scen/2+1)&amp;"_"&amp;B511,scenarios!A:Q,5,0)</f>
        <v>0.41572999999999999</v>
      </c>
      <c r="I511" s="37">
        <f t="shared" si="15"/>
        <v>7.6403027847948835E-5</v>
      </c>
    </row>
    <row r="512" spans="1:9" x14ac:dyDescent="0.25">
      <c r="A512" s="21">
        <f t="shared" si="14"/>
        <v>4</v>
      </c>
      <c r="B512" s="22">
        <v>503</v>
      </c>
      <c r="C512" s="58"/>
      <c r="D512" s="66">
        <f>YC!E505</f>
        <v>0.72891549730000005</v>
      </c>
      <c r="E512" s="34">
        <f>EXP(Intermediates!H512+Intermediates!F512/alpha-Intermediates!J512/alpha/alpha)/D512</f>
        <v>10.431740260836467</v>
      </c>
      <c r="F512" s="46">
        <f>EXP(Intermediates!I512+Intermediates!G512/alpha-Intermediates!J512/alpha/alpha)/D512</f>
        <v>0.41504363115371501</v>
      </c>
      <c r="G512" s="40">
        <f>VLOOKUP((A512+1)&amp;"_"&amp;B512,scenarios!A:Q,5,0)</f>
        <v>10.432</v>
      </c>
      <c r="H512" s="55">
        <f>VLOOKUP((A512+TT_Scen/2+1)&amp;"_"&amp;B512,scenarios!A:Q,5,0)</f>
        <v>0.41504000000000002</v>
      </c>
      <c r="I512" s="37">
        <f t="shared" si="15"/>
        <v>2.6337031724871229E-4</v>
      </c>
    </row>
    <row r="513" spans="1:9" x14ac:dyDescent="0.25">
      <c r="A513" s="21">
        <f t="shared" si="14"/>
        <v>4</v>
      </c>
      <c r="B513" s="22">
        <v>504</v>
      </c>
      <c r="C513" s="58"/>
      <c r="D513" s="66">
        <f>YC!E506</f>
        <v>0.7284651526</v>
      </c>
      <c r="E513" s="34">
        <f>EXP(Intermediates!H513+Intermediates!F513/alpha-Intermediates!J513/alpha/alpha)/D513</f>
        <v>10.49667305747551</v>
      </c>
      <c r="F513" s="46">
        <f>EXP(Intermediates!I513+Intermediates!G513/alpha-Intermediates!J513/alpha/alpha)/D513</f>
        <v>0.41441158873939971</v>
      </c>
      <c r="G513" s="40">
        <f>VLOOKUP((A513+1)&amp;"_"&amp;B513,scenarios!A:Q,5,0)</f>
        <v>10.497</v>
      </c>
      <c r="H513" s="55">
        <f>VLOOKUP((A513+TT_Scen/2+1)&amp;"_"&amp;B513,scenarios!A:Q,5,0)</f>
        <v>0.41441</v>
      </c>
      <c r="I513" s="37">
        <f t="shared" si="15"/>
        <v>3.2853126388954212E-4</v>
      </c>
    </row>
    <row r="514" spans="1:9" x14ac:dyDescent="0.25">
      <c r="A514" s="21">
        <f t="shared" si="14"/>
        <v>4</v>
      </c>
      <c r="B514" s="22">
        <v>505</v>
      </c>
      <c r="C514" s="58"/>
      <c r="D514" s="66">
        <f>YC!E507</f>
        <v>0.72801508609999999</v>
      </c>
      <c r="E514" s="34">
        <f>EXP(Intermediates!H514+Intermediates!F514/alpha-Intermediates!J514/alpha/alpha)/D514</f>
        <v>10.562011487574647</v>
      </c>
      <c r="F514" s="46">
        <f>EXP(Intermediates!I514+Intermediates!G514/alpha-Intermediates!J514/alpha/alpha)/D514</f>
        <v>0.4137826304541522</v>
      </c>
      <c r="G514" s="40">
        <f>VLOOKUP((A514+1)&amp;"_"&amp;B514,scenarios!A:Q,5,0)</f>
        <v>10.561999999999999</v>
      </c>
      <c r="H514" s="55">
        <f>VLOOKUP((A514+TT_Scen/2+1)&amp;"_"&amp;B514,scenarios!A:Q,5,0)</f>
        <v>0.41377999999999998</v>
      </c>
      <c r="I514" s="37">
        <f t="shared" si="15"/>
        <v>1.4118028800191862E-5</v>
      </c>
    </row>
    <row r="515" spans="1:9" x14ac:dyDescent="0.25">
      <c r="A515" s="21">
        <f t="shared" si="14"/>
        <v>4</v>
      </c>
      <c r="B515" s="22">
        <v>506</v>
      </c>
      <c r="C515" s="58"/>
      <c r="D515" s="66">
        <f>YC!E508</f>
        <v>0.72756529759999999</v>
      </c>
      <c r="E515" s="34">
        <f>EXP(Intermediates!H515+Intermediates!F515/alpha-Intermediates!J515/alpha/alpha)/D515</f>
        <v>10.633067233229124</v>
      </c>
      <c r="F515" s="46">
        <f>EXP(Intermediates!I515+Intermediates!G515/alpha-Intermediates!J515/alpha/alpha)/D515</f>
        <v>0.4129504485688581</v>
      </c>
      <c r="G515" s="40">
        <f>VLOOKUP((A515+1)&amp;"_"&amp;B515,scenarios!A:Q,5,0)</f>
        <v>10.632999999999999</v>
      </c>
      <c r="H515" s="55">
        <f>VLOOKUP((A515+TT_Scen/2+1)&amp;"_"&amp;B515,scenarios!A:Q,5,0)</f>
        <v>0.41294999999999998</v>
      </c>
      <c r="I515" s="37">
        <f t="shared" si="15"/>
        <v>6.7681797982610536E-5</v>
      </c>
    </row>
    <row r="516" spans="1:9" x14ac:dyDescent="0.25">
      <c r="A516" s="21">
        <f t="shared" si="14"/>
        <v>4</v>
      </c>
      <c r="B516" s="22">
        <v>507</v>
      </c>
      <c r="C516" s="58"/>
      <c r="D516" s="66">
        <f>YC!E509</f>
        <v>0.72711578710000002</v>
      </c>
      <c r="E516" s="34">
        <f>EXP(Intermediates!H516+Intermediates!F516/alpha-Intermediates!J516/alpha/alpha)/D516</f>
        <v>10.705646821040757</v>
      </c>
      <c r="F516" s="46">
        <f>EXP(Intermediates!I516+Intermediates!G516/alpha-Intermediates!J516/alpha/alpha)/D516</f>
        <v>0.41208183950063876</v>
      </c>
      <c r="G516" s="40">
        <f>VLOOKUP((A516+1)&amp;"_"&amp;B516,scenarios!A:Q,5,0)</f>
        <v>10.706</v>
      </c>
      <c r="H516" s="55">
        <f>VLOOKUP((A516+TT_Scen/2+1)&amp;"_"&amp;B516,scenarios!A:Q,5,0)</f>
        <v>0.41208</v>
      </c>
      <c r="I516" s="37">
        <f t="shared" si="15"/>
        <v>3.5501845988133995E-4</v>
      </c>
    </row>
    <row r="517" spans="1:9" x14ac:dyDescent="0.25">
      <c r="A517" s="21">
        <f t="shared" si="14"/>
        <v>4</v>
      </c>
      <c r="B517" s="22">
        <v>508</v>
      </c>
      <c r="C517" s="58"/>
      <c r="D517" s="66">
        <f>YC!E510</f>
        <v>0.72666655430000004</v>
      </c>
      <c r="E517" s="34">
        <f>EXP(Intermediates!H517+Intermediates!F517/alpha-Intermediates!J517/alpha/alpha)/D517</f>
        <v>10.777174305725167</v>
      </c>
      <c r="F517" s="46">
        <f>EXP(Intermediates!I517+Intermediates!G517/alpha-Intermediates!J517/alpha/alpha)/D517</f>
        <v>0.41127625363615339</v>
      </c>
      <c r="G517" s="40">
        <f>VLOOKUP((A517+1)&amp;"_"&amp;B517,scenarios!A:Q,5,0)</f>
        <v>10.776999999999999</v>
      </c>
      <c r="H517" s="55">
        <f>VLOOKUP((A517+TT_Scen/2+1)&amp;"_"&amp;B517,scenarios!A:Q,5,0)</f>
        <v>0.41127999999999998</v>
      </c>
      <c r="I517" s="37">
        <f t="shared" si="15"/>
        <v>1.7805208901389147E-4</v>
      </c>
    </row>
    <row r="518" spans="1:9" x14ac:dyDescent="0.25">
      <c r="A518" s="21">
        <f t="shared" si="14"/>
        <v>4</v>
      </c>
      <c r="B518" s="22">
        <v>509</v>
      </c>
      <c r="C518" s="58"/>
      <c r="D518" s="66">
        <f>YC!E511</f>
        <v>0.72621759900000005</v>
      </c>
      <c r="E518" s="34">
        <f>EXP(Intermediates!H518+Intermediates!F518/alpha-Intermediates!J518/alpha/alpha)/D518</f>
        <v>10.847928436780375</v>
      </c>
      <c r="F518" s="46">
        <f>EXP(Intermediates!I518+Intermediates!G518/alpha-Intermediates!J518/alpha/alpha)/D518</f>
        <v>0.41052172773771312</v>
      </c>
      <c r="G518" s="40">
        <f>VLOOKUP((A518+1)&amp;"_"&amp;B518,scenarios!A:Q,5,0)</f>
        <v>10.848000000000001</v>
      </c>
      <c r="H518" s="55">
        <f>VLOOKUP((A518+TT_Scen/2+1)&amp;"_"&amp;B518,scenarios!A:Q,5,0)</f>
        <v>0.41052</v>
      </c>
      <c r="I518" s="37">
        <f t="shared" si="15"/>
        <v>7.3290957338878471E-5</v>
      </c>
    </row>
    <row r="519" spans="1:9" x14ac:dyDescent="0.25">
      <c r="A519" s="21">
        <f t="shared" si="14"/>
        <v>4</v>
      </c>
      <c r="B519" s="22">
        <v>510</v>
      </c>
      <c r="C519" s="58"/>
      <c r="D519" s="66">
        <f>YC!E512</f>
        <v>0.72576892110000002</v>
      </c>
      <c r="E519" s="34">
        <f>EXP(Intermediates!H519+Intermediates!F519/alpha-Intermediates!J519/alpha/alpha)/D519</f>
        <v>10.918693756331002</v>
      </c>
      <c r="F519" s="46">
        <f>EXP(Intermediates!I519+Intermediates!G519/alpha-Intermediates!J519/alpha/alpha)/D519</f>
        <v>0.40978772894573151</v>
      </c>
      <c r="G519" s="40">
        <f>VLOOKUP((A519+1)&amp;"_"&amp;B519,scenarios!A:Q,5,0)</f>
        <v>10.919</v>
      </c>
      <c r="H519" s="55">
        <f>VLOOKUP((A519+TT_Scen/2+1)&amp;"_"&amp;B519,scenarios!A:Q,5,0)</f>
        <v>0.40978999999999999</v>
      </c>
      <c r="I519" s="37">
        <f t="shared" si="15"/>
        <v>3.0851472326648421E-4</v>
      </c>
    </row>
    <row r="520" spans="1:9" x14ac:dyDescent="0.25">
      <c r="A520" s="21">
        <f t="shared" si="14"/>
        <v>4</v>
      </c>
      <c r="B520" s="22">
        <v>511</v>
      </c>
      <c r="C520" s="58"/>
      <c r="D520" s="66">
        <f>YC!E513</f>
        <v>0.72532052039999995</v>
      </c>
      <c r="E520" s="34">
        <f>EXP(Intermediates!H520+Intermediates!F520/alpha-Intermediates!J520/alpha/alpha)/D520</f>
        <v>10.993777481832929</v>
      </c>
      <c r="F520" s="46">
        <f>EXP(Intermediates!I520+Intermediates!G520/alpha-Intermediates!J520/alpha/alpha)/D520</f>
        <v>0.40891366007206353</v>
      </c>
      <c r="G520" s="40">
        <f>VLOOKUP((A520+1)&amp;"_"&amp;B520,scenarios!A:Q,5,0)</f>
        <v>10.994</v>
      </c>
      <c r="H520" s="55">
        <f>VLOOKUP((A520+TT_Scen/2+1)&amp;"_"&amp;B520,scenarios!A:Q,5,0)</f>
        <v>0.40891</v>
      </c>
      <c r="I520" s="37">
        <f t="shared" si="15"/>
        <v>2.2617823913451129E-4</v>
      </c>
    </row>
    <row r="521" spans="1:9" x14ac:dyDescent="0.25">
      <c r="A521" s="21">
        <f t="shared" ref="A521:A584" si="16">iteration</f>
        <v>4</v>
      </c>
      <c r="B521" s="22">
        <v>512</v>
      </c>
      <c r="C521" s="58"/>
      <c r="D521" s="66">
        <f>YC!E514</f>
        <v>0.72487239670000003</v>
      </c>
      <c r="E521" s="34">
        <f>EXP(Intermediates!H521+Intermediates!F521/alpha-Intermediates!J521/alpha/alpha)/D521</f>
        <v>11.070451439985124</v>
      </c>
      <c r="F521" s="46">
        <f>EXP(Intermediates!I521+Intermediates!G521/alpha-Intermediates!J521/alpha/alpha)/D521</f>
        <v>0.40800398254149883</v>
      </c>
      <c r="G521" s="40">
        <f>VLOOKUP((A521+1)&amp;"_"&amp;B521,scenarios!A:Q,5,0)</f>
        <v>11.07</v>
      </c>
      <c r="H521" s="55">
        <f>VLOOKUP((A521+TT_Scen/2+1)&amp;"_"&amp;B521,scenarios!A:Q,5,0)</f>
        <v>0.40799999999999997</v>
      </c>
      <c r="I521" s="37">
        <f t="shared" si="15"/>
        <v>4.5542252662272853E-4</v>
      </c>
    </row>
    <row r="522" spans="1:9" x14ac:dyDescent="0.25">
      <c r="A522" s="21">
        <f t="shared" si="16"/>
        <v>4</v>
      </c>
      <c r="B522" s="22">
        <v>513</v>
      </c>
      <c r="C522" s="58"/>
      <c r="D522" s="66">
        <f>YC!E515</f>
        <v>0.72442454990000005</v>
      </c>
      <c r="E522" s="34">
        <f>EXP(Intermediates!H522+Intermediates!F522/alpha-Intermediates!J522/alpha/alpha)/D522</f>
        <v>11.150549655975382</v>
      </c>
      <c r="F522" s="46">
        <f>EXP(Intermediates!I522+Intermediates!G522/alpha-Intermediates!J522/alpha/alpha)/D522</f>
        <v>0.40699293438635442</v>
      </c>
      <c r="G522" s="40">
        <f>VLOOKUP((A522+1)&amp;"_"&amp;B522,scenarios!A:Q,5,0)</f>
        <v>11.151</v>
      </c>
      <c r="H522" s="55">
        <f>VLOOKUP((A522+TT_Scen/2+1)&amp;"_"&amp;B522,scenarios!A:Q,5,0)</f>
        <v>0.40699000000000002</v>
      </c>
      <c r="I522" s="37">
        <f t="shared" ref="I522:I585" si="17">ABS(G522-E522)+ABS(H522-F522)</f>
        <v>4.5327841097192456E-4</v>
      </c>
    </row>
    <row r="523" spans="1:9" x14ac:dyDescent="0.25">
      <c r="A523" s="21">
        <f t="shared" si="16"/>
        <v>4</v>
      </c>
      <c r="B523" s="22">
        <v>514</v>
      </c>
      <c r="C523" s="58"/>
      <c r="D523" s="66">
        <f>YC!E516</f>
        <v>0.72397697979999998</v>
      </c>
      <c r="E523" s="34">
        <f>EXP(Intermediates!H523+Intermediates!F523/alpha-Intermediates!J523/alpha/alpha)/D523</f>
        <v>11.233239825009402</v>
      </c>
      <c r="F523" s="46">
        <f>EXP(Intermediates!I523+Intermediates!G523/alpha-Intermediates!J523/alpha/alpha)/D523</f>
        <v>0.40591374827696647</v>
      </c>
      <c r="G523" s="40">
        <f>VLOOKUP((A523+1)&amp;"_"&amp;B523,scenarios!A:Q,5,0)</f>
        <v>11.233000000000001</v>
      </c>
      <c r="H523" s="55">
        <f>VLOOKUP((A523+TT_Scen/2+1)&amp;"_"&amp;B523,scenarios!A:Q,5,0)</f>
        <v>0.40590999999999999</v>
      </c>
      <c r="I523" s="37">
        <f t="shared" si="17"/>
        <v>2.4357328636825937E-4</v>
      </c>
    </row>
    <row r="524" spans="1:9" x14ac:dyDescent="0.25">
      <c r="A524" s="21">
        <f t="shared" si="16"/>
        <v>4</v>
      </c>
      <c r="B524" s="22">
        <v>515</v>
      </c>
      <c r="C524" s="58"/>
      <c r="D524" s="66">
        <f>YC!E517</f>
        <v>0.72352968620000002</v>
      </c>
      <c r="E524" s="34">
        <f>EXP(Intermediates!H524+Intermediates!F524/alpha-Intermediates!J524/alpha/alpha)/D524</f>
        <v>11.318039784295161</v>
      </c>
      <c r="F524" s="46">
        <f>EXP(Intermediates!I524+Intermediates!G524/alpha-Intermediates!J524/alpha/alpha)/D524</f>
        <v>0.40478596927735366</v>
      </c>
      <c r="G524" s="40">
        <f>VLOOKUP((A524+1)&amp;"_"&amp;B524,scenarios!A:Q,5,0)</f>
        <v>11.318</v>
      </c>
      <c r="H524" s="55">
        <f>VLOOKUP((A524+TT_Scen/2+1)&amp;"_"&amp;B524,scenarios!A:Q,5,0)</f>
        <v>0.40478999999999998</v>
      </c>
      <c r="I524" s="37">
        <f t="shared" si="17"/>
        <v>4.3815017807702361E-5</v>
      </c>
    </row>
    <row r="525" spans="1:9" x14ac:dyDescent="0.25">
      <c r="A525" s="21">
        <f t="shared" si="16"/>
        <v>4</v>
      </c>
      <c r="B525" s="22">
        <v>516</v>
      </c>
      <c r="C525" s="58"/>
      <c r="D525" s="66">
        <f>YC!E518</f>
        <v>0.72308266889999995</v>
      </c>
      <c r="E525" s="34">
        <f>EXP(Intermediates!H525+Intermediates!F525/alpha-Intermediates!J525/alpha/alpha)/D525</f>
        <v>11.403974462765042</v>
      </c>
      <c r="F525" s="46">
        <f>EXP(Intermediates!I525+Intermediates!G525/alpha-Intermediates!J525/alpha/alpha)/D525</f>
        <v>0.40364588358172937</v>
      </c>
      <c r="G525" s="40">
        <f>VLOOKUP((A525+1)&amp;"_"&amp;B525,scenarios!A:Q,5,0)</f>
        <v>11.404</v>
      </c>
      <c r="H525" s="55">
        <f>VLOOKUP((A525+TT_Scen/2+1)&amp;"_"&amp;B525,scenarios!A:Q,5,0)</f>
        <v>0.40365000000000001</v>
      </c>
      <c r="I525" s="37">
        <f t="shared" si="17"/>
        <v>2.9653653228434163E-5</v>
      </c>
    </row>
    <row r="526" spans="1:9" x14ac:dyDescent="0.25">
      <c r="A526" s="21">
        <f t="shared" si="16"/>
        <v>4</v>
      </c>
      <c r="B526" s="22">
        <v>517</v>
      </c>
      <c r="C526" s="58"/>
      <c r="D526" s="66">
        <f>YC!E519</f>
        <v>0.72263592789999997</v>
      </c>
      <c r="E526" s="34">
        <f>EXP(Intermediates!H526+Intermediates!F526/alpha-Intermediates!J526/alpha/alpha)/D526</f>
        <v>11.489284371107816</v>
      </c>
      <c r="F526" s="46">
        <f>EXP(Intermediates!I526+Intermediates!G526/alpha-Intermediates!J526/alpha/alpha)/D526</f>
        <v>0.40255580991871565</v>
      </c>
      <c r="G526" s="40">
        <f>VLOOKUP((A526+1)&amp;"_"&amp;B526,scenarios!A:Q,5,0)</f>
        <v>11.489000000000001</v>
      </c>
      <c r="H526" s="55">
        <f>VLOOKUP((A526+TT_Scen/2+1)&amp;"_"&amp;B526,scenarios!A:Q,5,0)</f>
        <v>0.40255999999999997</v>
      </c>
      <c r="I526" s="37">
        <f t="shared" si="17"/>
        <v>2.8856118909964534E-4</v>
      </c>
    </row>
    <row r="527" spans="1:9" x14ac:dyDescent="0.25">
      <c r="A527" s="21">
        <f t="shared" si="16"/>
        <v>4</v>
      </c>
      <c r="B527" s="22">
        <v>518</v>
      </c>
      <c r="C527" s="58"/>
      <c r="D527" s="66">
        <f>YC!E520</f>
        <v>0.72218946279999996</v>
      </c>
      <c r="E527" s="34">
        <f>EXP(Intermediates!H527+Intermediates!F527/alpha-Intermediates!J527/alpha/alpha)/D527</f>
        <v>11.574013916253202</v>
      </c>
      <c r="F527" s="46">
        <f>EXP(Intermediates!I527+Intermediates!G527/alpha-Intermediates!J527/alpha/alpha)/D527</f>
        <v>0.40151299193851697</v>
      </c>
      <c r="G527" s="40">
        <f>VLOOKUP((A527+1)&amp;"_"&amp;B527,scenarios!A:Q,5,0)</f>
        <v>11.574</v>
      </c>
      <c r="H527" s="55">
        <f>VLOOKUP((A527+TT_Scen/2+1)&amp;"_"&amp;B527,scenarios!A:Q,5,0)</f>
        <v>0.40150999999999998</v>
      </c>
      <c r="I527" s="37">
        <f t="shared" si="17"/>
        <v>1.6908191719233745E-5</v>
      </c>
    </row>
    <row r="528" spans="1:9" x14ac:dyDescent="0.25">
      <c r="A528" s="21">
        <f t="shared" si="16"/>
        <v>4</v>
      </c>
      <c r="B528" s="22">
        <v>519</v>
      </c>
      <c r="C528" s="58"/>
      <c r="D528" s="66">
        <f>YC!E521</f>
        <v>0.72174327360000001</v>
      </c>
      <c r="E528" s="34">
        <f>EXP(Intermediates!H528+Intermediates!F528/alpha-Intermediates!J528/alpha/alpha)/D528</f>
        <v>11.656457758695153</v>
      </c>
      <c r="F528" s="46">
        <f>EXP(Intermediates!I528+Intermediates!G528/alpha-Intermediates!J528/alpha/alpha)/D528</f>
        <v>0.40057490517817862</v>
      </c>
      <c r="G528" s="40">
        <f>VLOOKUP((A528+1)&amp;"_"&amp;B528,scenarios!A:Q,5,0)</f>
        <v>11.656000000000001</v>
      </c>
      <c r="H528" s="55">
        <f>VLOOKUP((A528+TT_Scen/2+1)&amp;"_"&amp;B528,scenarios!A:Q,5,0)</f>
        <v>0.40056999999999998</v>
      </c>
      <c r="I528" s="37">
        <f t="shared" si="17"/>
        <v>4.6266387333060432E-4</v>
      </c>
    </row>
    <row r="529" spans="1:9" x14ac:dyDescent="0.25">
      <c r="A529" s="21">
        <f t="shared" si="16"/>
        <v>4</v>
      </c>
      <c r="B529" s="22">
        <v>520</v>
      </c>
      <c r="C529" s="58"/>
      <c r="D529" s="66">
        <f>YC!E522</f>
        <v>0.72129736010000001</v>
      </c>
      <c r="E529" s="34">
        <f>EXP(Intermediates!H529+Intermediates!F529/alpha-Intermediates!J529/alpha/alpha)/D529</f>
        <v>11.740975755091151</v>
      </c>
      <c r="F529" s="46">
        <f>EXP(Intermediates!I529+Intermediates!G529/alpha-Intermediates!J529/alpha/alpha)/D529</f>
        <v>0.39959042302765391</v>
      </c>
      <c r="G529" s="40">
        <f>VLOOKUP((A529+1)&amp;"_"&amp;B529,scenarios!A:Q,5,0)</f>
        <v>11.741</v>
      </c>
      <c r="H529" s="55">
        <f>VLOOKUP((A529+TT_Scen/2+1)&amp;"_"&amp;B529,scenarios!A:Q,5,0)</f>
        <v>0.39959</v>
      </c>
      <c r="I529" s="37">
        <f t="shared" si="17"/>
        <v>2.4667936502464904E-5</v>
      </c>
    </row>
    <row r="530" spans="1:9" x14ac:dyDescent="0.25">
      <c r="A530" s="21">
        <f t="shared" si="16"/>
        <v>4</v>
      </c>
      <c r="B530" s="22">
        <v>521</v>
      </c>
      <c r="C530" s="58"/>
      <c r="D530" s="66">
        <f>YC!E523</f>
        <v>0.72085172200000003</v>
      </c>
      <c r="E530" s="34">
        <f>EXP(Intermediates!H530+Intermediates!F530/alpha-Intermediates!J530/alpha/alpha)/D530</f>
        <v>11.827900044719316</v>
      </c>
      <c r="F530" s="46">
        <f>EXP(Intermediates!I530+Intermediates!G530/alpha-Intermediates!J530/alpha/alpha)/D530</f>
        <v>0.3985499323227023</v>
      </c>
      <c r="G530" s="40">
        <f>VLOOKUP((A530+1)&amp;"_"&amp;B530,scenarios!A:Q,5,0)</f>
        <v>11.827999999999999</v>
      </c>
      <c r="H530" s="55">
        <f>VLOOKUP((A530+TT_Scen/2+1)&amp;"_"&amp;B530,scenarios!A:Q,5,0)</f>
        <v>0.39855000000000002</v>
      </c>
      <c r="I530" s="37">
        <f t="shared" si="17"/>
        <v>1.0002295798122729E-4</v>
      </c>
    </row>
    <row r="531" spans="1:9" x14ac:dyDescent="0.25">
      <c r="A531" s="21">
        <f t="shared" si="16"/>
        <v>4</v>
      </c>
      <c r="B531" s="22">
        <v>522</v>
      </c>
      <c r="C531" s="58"/>
      <c r="D531" s="66">
        <f>YC!E524</f>
        <v>0.72040635929999997</v>
      </c>
      <c r="E531" s="34">
        <f>EXP(Intermediates!H531+Intermediates!F531/alpha-Intermediates!J531/alpha/alpha)/D531</f>
        <v>11.915314223762495</v>
      </c>
      <c r="F531" s="46">
        <f>EXP(Intermediates!I531+Intermediates!G531/alpha-Intermediates!J531/alpha/alpha)/D531</f>
        <v>0.39751927967552714</v>
      </c>
      <c r="G531" s="40">
        <f>VLOOKUP((A531+1)&amp;"_"&amp;B531,scenarios!A:Q,5,0)</f>
        <v>11.914999999999999</v>
      </c>
      <c r="H531" s="55">
        <f>VLOOKUP((A531+TT_Scen/2+1)&amp;"_"&amp;B531,scenarios!A:Q,5,0)</f>
        <v>0.39751999999999998</v>
      </c>
      <c r="I531" s="37">
        <f t="shared" si="17"/>
        <v>3.1494408696886023E-4</v>
      </c>
    </row>
    <row r="532" spans="1:9" x14ac:dyDescent="0.25">
      <c r="A532" s="21">
        <f t="shared" si="16"/>
        <v>4</v>
      </c>
      <c r="B532" s="22">
        <v>523</v>
      </c>
      <c r="C532" s="58"/>
      <c r="D532" s="66">
        <f>YC!E525</f>
        <v>0.71996127180000002</v>
      </c>
      <c r="E532" s="34">
        <f>EXP(Intermediates!H532+Intermediates!F532/alpha-Intermediates!J532/alpha/alpha)/D532</f>
        <v>12.003600385816947</v>
      </c>
      <c r="F532" s="46">
        <f>EXP(Intermediates!I532+Intermediates!G532/alpha-Intermediates!J532/alpha/alpha)/D532</f>
        <v>0.39648582120440429</v>
      </c>
      <c r="G532" s="40">
        <f>VLOOKUP((A532+1)&amp;"_"&amp;B532,scenarios!A:Q,5,0)</f>
        <v>12.004</v>
      </c>
      <c r="H532" s="55">
        <f>VLOOKUP((A532+TT_Scen/2+1)&amp;"_"&amp;B532,scenarios!A:Q,5,0)</f>
        <v>0.39649000000000001</v>
      </c>
      <c r="I532" s="37">
        <f t="shared" si="17"/>
        <v>4.0379297864839847E-4</v>
      </c>
    </row>
    <row r="533" spans="1:9" x14ac:dyDescent="0.25">
      <c r="A533" s="21">
        <f t="shared" si="16"/>
        <v>4</v>
      </c>
      <c r="B533" s="22">
        <v>524</v>
      </c>
      <c r="C533" s="58"/>
      <c r="D533" s="66">
        <f>YC!E526</f>
        <v>0.71951645919999996</v>
      </c>
      <c r="E533" s="34">
        <f>EXP(Intermediates!H533+Intermediates!F533/alpha-Intermediates!J533/alpha/alpha)/D533</f>
        <v>12.093944762168217</v>
      </c>
      <c r="F533" s="46">
        <f>EXP(Intermediates!I533+Intermediates!G533/alpha-Intermediates!J533/alpha/alpha)/D533</f>
        <v>0.39541112039916204</v>
      </c>
      <c r="G533" s="40">
        <f>VLOOKUP((A533+1)&amp;"_"&amp;B533,scenarios!A:Q,5,0)</f>
        <v>12.093999999999999</v>
      </c>
      <c r="H533" s="55">
        <f>VLOOKUP((A533+TT_Scen/2+1)&amp;"_"&amp;B533,scenarios!A:Q,5,0)</f>
        <v>0.39540999999999998</v>
      </c>
      <c r="I533" s="37">
        <f t="shared" si="17"/>
        <v>5.6358230944464349E-5</v>
      </c>
    </row>
    <row r="534" spans="1:9" x14ac:dyDescent="0.25">
      <c r="A534" s="21">
        <f t="shared" si="16"/>
        <v>4</v>
      </c>
      <c r="B534" s="22">
        <v>525</v>
      </c>
      <c r="C534" s="58"/>
      <c r="D534" s="66">
        <f>YC!E527</f>
        <v>0.71907192139999998</v>
      </c>
      <c r="E534" s="34">
        <f>EXP(Intermediates!H534+Intermediates!F534/alpha-Intermediates!J534/alpha/alpha)/D534</f>
        <v>12.187871655758956</v>
      </c>
      <c r="F534" s="46">
        <f>EXP(Intermediates!I534+Intermediates!G534/alpha-Intermediates!J534/alpha/alpha)/D534</f>
        <v>0.39424739122987151</v>
      </c>
      <c r="G534" s="40">
        <f>VLOOKUP((A534+1)&amp;"_"&amp;B534,scenarios!A:Q,5,0)</f>
        <v>12.188000000000001</v>
      </c>
      <c r="H534" s="55">
        <f>VLOOKUP((A534+TT_Scen/2+1)&amp;"_"&amp;B534,scenarios!A:Q,5,0)</f>
        <v>0.39424999999999999</v>
      </c>
      <c r="I534" s="37">
        <f t="shared" si="17"/>
        <v>1.3095301117316271E-4</v>
      </c>
    </row>
    <row r="535" spans="1:9" x14ac:dyDescent="0.25">
      <c r="A535" s="21">
        <f t="shared" si="16"/>
        <v>4</v>
      </c>
      <c r="B535" s="22">
        <v>526</v>
      </c>
      <c r="C535" s="58"/>
      <c r="D535" s="66">
        <f>YC!E528</f>
        <v>0.71862765829999997</v>
      </c>
      <c r="E535" s="34">
        <f>EXP(Intermediates!H535+Intermediates!F535/alpha-Intermediates!J535/alpha/alpha)/D535</f>
        <v>12.284739725203234</v>
      </c>
      <c r="F535" s="46">
        <f>EXP(Intermediates!I535+Intermediates!G535/alpha-Intermediates!J535/alpha/alpha)/D535</f>
        <v>0.3930182763489985</v>
      </c>
      <c r="G535" s="40">
        <f>VLOOKUP((A535+1)&amp;"_"&amp;B535,scenarios!A:Q,5,0)</f>
        <v>12.285</v>
      </c>
      <c r="H535" s="55">
        <f>VLOOKUP((A535+TT_Scen/2+1)&amp;"_"&amp;B535,scenarios!A:Q,5,0)</f>
        <v>0.39301999999999998</v>
      </c>
      <c r="I535" s="37">
        <f t="shared" si="17"/>
        <v>2.6199844776719772E-4</v>
      </c>
    </row>
    <row r="536" spans="1:9" x14ac:dyDescent="0.25">
      <c r="A536" s="21">
        <f t="shared" si="16"/>
        <v>4</v>
      </c>
      <c r="B536" s="22">
        <v>527</v>
      </c>
      <c r="C536" s="58"/>
      <c r="D536" s="66">
        <f>YC!E529</f>
        <v>0.71818366970000003</v>
      </c>
      <c r="E536" s="34">
        <f>EXP(Intermediates!H536+Intermediates!F536/alpha-Intermediates!J536/alpha/alpha)/D536</f>
        <v>12.384978037872385</v>
      </c>
      <c r="F536" s="46">
        <f>EXP(Intermediates!I536+Intermediates!G536/alpha-Intermediates!J536/alpha/alpha)/D536</f>
        <v>0.39171268033196299</v>
      </c>
      <c r="G536" s="40">
        <f>VLOOKUP((A536+1)&amp;"_"&amp;B536,scenarios!A:Q,5,0)</f>
        <v>12.385</v>
      </c>
      <c r="H536" s="55">
        <f>VLOOKUP((A536+TT_Scen/2+1)&amp;"_"&amp;B536,scenarios!A:Q,5,0)</f>
        <v>0.39171</v>
      </c>
      <c r="I536" s="37">
        <f t="shared" si="17"/>
        <v>2.464245957817246E-5</v>
      </c>
    </row>
    <row r="537" spans="1:9" x14ac:dyDescent="0.25">
      <c r="A537" s="21">
        <f t="shared" si="16"/>
        <v>4</v>
      </c>
      <c r="B537" s="22">
        <v>528</v>
      </c>
      <c r="C537" s="58"/>
      <c r="D537" s="66">
        <f>YC!E530</f>
        <v>0.71773995540000002</v>
      </c>
      <c r="E537" s="34">
        <f>EXP(Intermediates!H537+Intermediates!F537/alpha-Intermediates!J537/alpha/alpha)/D537</f>
        <v>12.490572171088113</v>
      </c>
      <c r="F537" s="46">
        <f>EXP(Intermediates!I537+Intermediates!G537/alpha-Intermediates!J537/alpha/alpha)/D537</f>
        <v>0.39027151748573247</v>
      </c>
      <c r="G537" s="40">
        <f>VLOOKUP((A537+1)&amp;"_"&amp;B537,scenarios!A:Q,5,0)</f>
        <v>12.491</v>
      </c>
      <c r="H537" s="55">
        <f>VLOOKUP((A537+TT_Scen/2+1)&amp;"_"&amp;B537,scenarios!A:Q,5,0)</f>
        <v>0.39027000000000001</v>
      </c>
      <c r="I537" s="37">
        <f t="shared" si="17"/>
        <v>4.2934639761932347E-4</v>
      </c>
    </row>
    <row r="538" spans="1:9" x14ac:dyDescent="0.25">
      <c r="A538" s="21">
        <f t="shared" si="16"/>
        <v>4</v>
      </c>
      <c r="B538" s="22">
        <v>529</v>
      </c>
      <c r="C538" s="58"/>
      <c r="D538" s="66">
        <f>YC!E531</f>
        <v>0.71729651520000004</v>
      </c>
      <c r="E538" s="34">
        <f>EXP(Intermediates!H538+Intermediates!F538/alpha-Intermediates!J538/alpha/alpha)/D538</f>
        <v>12.598429299420443</v>
      </c>
      <c r="F538" s="46">
        <f>EXP(Intermediates!I538+Intermediates!G538/alpha-Intermediates!J538/alpha/alpha)/D538</f>
        <v>0.38879552173483162</v>
      </c>
      <c r="G538" s="40">
        <f>VLOOKUP((A538+1)&amp;"_"&amp;B538,scenarios!A:Q,5,0)</f>
        <v>12.598000000000001</v>
      </c>
      <c r="H538" s="55">
        <f>VLOOKUP((A538+TT_Scen/2+1)&amp;"_"&amp;B538,scenarios!A:Q,5,0)</f>
        <v>0.38879999999999998</v>
      </c>
      <c r="I538" s="37">
        <f t="shared" si="17"/>
        <v>4.3377768561103647E-4</v>
      </c>
    </row>
    <row r="539" spans="1:9" x14ac:dyDescent="0.25">
      <c r="A539" s="21">
        <f t="shared" si="16"/>
        <v>4</v>
      </c>
      <c r="B539" s="22">
        <v>530</v>
      </c>
      <c r="C539" s="58"/>
      <c r="D539" s="66">
        <f>YC!E532</f>
        <v>0.71685334899999997</v>
      </c>
      <c r="E539" s="34">
        <f>EXP(Intermediates!H539+Intermediates!F539/alpha-Intermediates!J539/alpha/alpha)/D539</f>
        <v>12.705131288653977</v>
      </c>
      <c r="F539" s="46">
        <f>EXP(Intermediates!I539+Intermediates!G539/alpha-Intermediates!J539/alpha/alpha)/D539</f>
        <v>0.38739062739649432</v>
      </c>
      <c r="G539" s="40">
        <f>VLOOKUP((A539+1)&amp;"_"&amp;B539,scenarios!A:Q,5,0)</f>
        <v>12.705</v>
      </c>
      <c r="H539" s="55">
        <f>VLOOKUP((A539+TT_Scen/2+1)&amp;"_"&amp;B539,scenarios!A:Q,5,0)</f>
        <v>0.38739000000000001</v>
      </c>
      <c r="I539" s="37">
        <f t="shared" si="17"/>
        <v>1.3191605047113697E-4</v>
      </c>
    </row>
    <row r="540" spans="1:9" x14ac:dyDescent="0.25">
      <c r="A540" s="21">
        <f t="shared" si="16"/>
        <v>4</v>
      </c>
      <c r="B540" s="22">
        <v>531</v>
      </c>
      <c r="C540" s="58"/>
      <c r="D540" s="66">
        <f>YC!E533</f>
        <v>0.71641045660000002</v>
      </c>
      <c r="E540" s="34">
        <f>EXP(Intermediates!H540+Intermediates!F540/alpha-Intermediates!J540/alpha/alpha)/D540</f>
        <v>12.810914762338047</v>
      </c>
      <c r="F540" s="46">
        <f>EXP(Intermediates!I540+Intermediates!G540/alpha-Intermediates!J540/alpha/alpha)/D540</f>
        <v>0.38604761224135098</v>
      </c>
      <c r="G540" s="40">
        <f>VLOOKUP((A540+1)&amp;"_"&amp;B540,scenarios!A:Q,5,0)</f>
        <v>12.811</v>
      </c>
      <c r="H540" s="55">
        <f>VLOOKUP((A540+TT_Scen/2+1)&amp;"_"&amp;B540,scenarios!A:Q,5,0)</f>
        <v>0.38605</v>
      </c>
      <c r="I540" s="37">
        <f t="shared" si="17"/>
        <v>8.7625420601700199E-5</v>
      </c>
    </row>
    <row r="541" spans="1:9" x14ac:dyDescent="0.25">
      <c r="A541" s="21">
        <f t="shared" si="16"/>
        <v>4</v>
      </c>
      <c r="B541" s="22">
        <v>532</v>
      </c>
      <c r="C541" s="58"/>
      <c r="D541" s="66">
        <f>YC!E534</f>
        <v>0.71596783779999995</v>
      </c>
      <c r="E541" s="34">
        <f>EXP(Intermediates!H541+Intermediates!F541/alpha-Intermediates!J541/alpha/alpha)/D541</f>
        <v>12.918230149603637</v>
      </c>
      <c r="F541" s="46">
        <f>EXP(Intermediates!I541+Intermediates!G541/alpha-Intermediates!J541/alpha/alpha)/D541</f>
        <v>0.38469174913060861</v>
      </c>
      <c r="G541" s="40">
        <f>VLOOKUP((A541+1)&amp;"_"&amp;B541,scenarios!A:Q,5,0)</f>
        <v>12.917999999999999</v>
      </c>
      <c r="H541" s="55">
        <f>VLOOKUP((A541+TT_Scen/2+1)&amp;"_"&amp;B541,scenarios!A:Q,5,0)</f>
        <v>0.38468999999999998</v>
      </c>
      <c r="I541" s="37">
        <f t="shared" si="17"/>
        <v>2.3189873424672713E-4</v>
      </c>
    </row>
    <row r="542" spans="1:9" x14ac:dyDescent="0.25">
      <c r="A542" s="21">
        <f t="shared" si="16"/>
        <v>4</v>
      </c>
      <c r="B542" s="22">
        <v>533</v>
      </c>
      <c r="C542" s="58"/>
      <c r="D542" s="66">
        <f>YC!E535</f>
        <v>0.71552549249999997</v>
      </c>
      <c r="E542" s="34">
        <f>EXP(Intermediates!H542+Intermediates!F542/alpha-Intermediates!J542/alpha/alpha)/D542</f>
        <v>13.023180444806385</v>
      </c>
      <c r="F542" s="46">
        <f>EXP(Intermediates!I542+Intermediates!G542/alpha-Intermediates!J542/alpha/alpha)/D542</f>
        <v>0.38343860293858889</v>
      </c>
      <c r="G542" s="40">
        <f>VLOOKUP((A542+1)&amp;"_"&amp;B542,scenarios!A:Q,5,0)</f>
        <v>13.023</v>
      </c>
      <c r="H542" s="55">
        <f>VLOOKUP((A542+TT_Scen/2+1)&amp;"_"&amp;B542,scenarios!A:Q,5,0)</f>
        <v>0.38344</v>
      </c>
      <c r="I542" s="37">
        <f t="shared" si="17"/>
        <v>1.8184186779690581E-4</v>
      </c>
    </row>
    <row r="543" spans="1:9" x14ac:dyDescent="0.25">
      <c r="A543" s="21">
        <f t="shared" si="16"/>
        <v>4</v>
      </c>
      <c r="B543" s="22">
        <v>534</v>
      </c>
      <c r="C543" s="58"/>
      <c r="D543" s="66">
        <f>YC!E536</f>
        <v>0.71508342049999996</v>
      </c>
      <c r="E543" s="34">
        <f>EXP(Intermediates!H543+Intermediates!F543/alpha-Intermediates!J543/alpha/alpha)/D543</f>
        <v>13.126537381820588</v>
      </c>
      <c r="F543" s="46">
        <f>EXP(Intermediates!I543+Intermediates!G543/alpha-Intermediates!J543/alpha/alpha)/D543</f>
        <v>0.38226262181283954</v>
      </c>
      <c r="G543" s="40">
        <f>VLOOKUP((A543+1)&amp;"_"&amp;B543,scenarios!A:Q,5,0)</f>
        <v>13.127000000000001</v>
      </c>
      <c r="H543" s="55">
        <f>VLOOKUP((A543+TT_Scen/2+1)&amp;"_"&amp;B543,scenarios!A:Q,5,0)</f>
        <v>0.38225999999999999</v>
      </c>
      <c r="I543" s="37">
        <f t="shared" si="17"/>
        <v>4.6523999225184243E-4</v>
      </c>
    </row>
    <row r="544" spans="1:9" x14ac:dyDescent="0.25">
      <c r="A544" s="21">
        <f t="shared" si="16"/>
        <v>4</v>
      </c>
      <c r="B544" s="22">
        <v>535</v>
      </c>
      <c r="C544" s="58"/>
      <c r="D544" s="66">
        <f>YC!E537</f>
        <v>0.7146416216</v>
      </c>
      <c r="E544" s="34">
        <f>EXP(Intermediates!H544+Intermediates!F544/alpha-Intermediates!J544/alpha/alpha)/D544</f>
        <v>13.230500051404102</v>
      </c>
      <c r="F544" s="46">
        <f>EXP(Intermediates!I544+Intermediates!G544/alpha-Intermediates!J544/alpha/alpha)/D544</f>
        <v>0.38109828237652316</v>
      </c>
      <c r="G544" s="40">
        <f>VLOOKUP((A544+1)&amp;"_"&amp;B544,scenarios!A:Q,5,0)</f>
        <v>13.231</v>
      </c>
      <c r="H544" s="55">
        <f>VLOOKUP((A544+TT_Scen/2+1)&amp;"_"&amp;B544,scenarios!A:Q,5,0)</f>
        <v>0.38109999999999999</v>
      </c>
      <c r="I544" s="37">
        <f t="shared" si="17"/>
        <v>5.0166621937514089E-4</v>
      </c>
    </row>
    <row r="545" spans="1:9" x14ac:dyDescent="0.25">
      <c r="A545" s="21">
        <f t="shared" si="16"/>
        <v>4</v>
      </c>
      <c r="B545" s="22">
        <v>536</v>
      </c>
      <c r="C545" s="58"/>
      <c r="D545" s="66">
        <f>YC!E538</f>
        <v>0.71420009559999997</v>
      </c>
      <c r="E545" s="34">
        <f>EXP(Intermediates!H545+Intermediates!F545/alpha-Intermediates!J545/alpha/alpha)/D545</f>
        <v>13.333062016095566</v>
      </c>
      <c r="F545" s="46">
        <f>EXP(Intermediates!I545+Intermediates!G545/alpha-Intermediates!J545/alpha/alpha)/D545</f>
        <v>0.38000271194585977</v>
      </c>
      <c r="G545" s="40">
        <f>VLOOKUP((A545+1)&amp;"_"&amp;B545,scenarios!A:Q,5,0)</f>
        <v>13.333</v>
      </c>
      <c r="H545" s="55">
        <f>VLOOKUP((A545+TT_Scen/2+1)&amp;"_"&amp;B545,scenarios!A:Q,5,0)</f>
        <v>0.38</v>
      </c>
      <c r="I545" s="37">
        <f t="shared" si="17"/>
        <v>6.4728041425321514E-5</v>
      </c>
    </row>
    <row r="546" spans="1:9" x14ac:dyDescent="0.25">
      <c r="A546" s="21">
        <f t="shared" si="16"/>
        <v>4</v>
      </c>
      <c r="B546" s="22">
        <v>537</v>
      </c>
      <c r="C546" s="58"/>
      <c r="D546" s="66">
        <f>YC!E539</f>
        <v>0.71375884249999999</v>
      </c>
      <c r="E546" s="34">
        <f>EXP(Intermediates!H546+Intermediates!F546/alpha-Intermediates!J546/alpha/alpha)/D546</f>
        <v>13.432451308712254</v>
      </c>
      <c r="F546" s="46">
        <f>EXP(Intermediates!I546+Intermediates!G546/alpha-Intermediates!J546/alpha/alpha)/D546</f>
        <v>0.37902405009950385</v>
      </c>
      <c r="G546" s="40">
        <f>VLOOKUP((A546+1)&amp;"_"&amp;B546,scenarios!A:Q,5,0)</f>
        <v>13.432</v>
      </c>
      <c r="H546" s="55">
        <f>VLOOKUP((A546+TT_Scen/2+1)&amp;"_"&amp;B546,scenarios!A:Q,5,0)</f>
        <v>0.37902000000000002</v>
      </c>
      <c r="I546" s="37">
        <f t="shared" si="17"/>
        <v>4.5535881175778892E-4</v>
      </c>
    </row>
    <row r="547" spans="1:9" x14ac:dyDescent="0.25">
      <c r="A547" s="21">
        <f t="shared" si="16"/>
        <v>4</v>
      </c>
      <c r="B547" s="22">
        <v>538</v>
      </c>
      <c r="C547" s="58"/>
      <c r="D547" s="66">
        <f>YC!E540</f>
        <v>0.71331786200000002</v>
      </c>
      <c r="E547" s="34">
        <f>EXP(Intermediates!H547+Intermediates!F547/alpha-Intermediates!J547/alpha/alpha)/D547</f>
        <v>13.537570791196524</v>
      </c>
      <c r="F547" s="46">
        <f>EXP(Intermediates!I547+Intermediates!G547/alpha-Intermediates!J547/alpha/alpha)/D547</f>
        <v>0.37791040321918767</v>
      </c>
      <c r="G547" s="40">
        <f>VLOOKUP((A547+1)&amp;"_"&amp;B547,scenarios!A:Q,5,0)</f>
        <v>13.538</v>
      </c>
      <c r="H547" s="55">
        <f>VLOOKUP((A547+TT_Scen/2+1)&amp;"_"&amp;B547,scenarios!A:Q,5,0)</f>
        <v>0.37791000000000002</v>
      </c>
      <c r="I547" s="37">
        <f t="shared" si="17"/>
        <v>4.2961202266394993E-4</v>
      </c>
    </row>
    <row r="548" spans="1:9" x14ac:dyDescent="0.25">
      <c r="A548" s="21">
        <f t="shared" si="16"/>
        <v>4</v>
      </c>
      <c r="B548" s="22">
        <v>539</v>
      </c>
      <c r="C548" s="58"/>
      <c r="D548" s="66">
        <f>YC!E541</f>
        <v>0.71287715389999995</v>
      </c>
      <c r="E548" s="34">
        <f>EXP(Intermediates!H548+Intermediates!F548/alpha-Intermediates!J548/alpha/alpha)/D548</f>
        <v>13.644629587765184</v>
      </c>
      <c r="F548" s="46">
        <f>EXP(Intermediates!I548+Intermediates!G548/alpha-Intermediates!J548/alpha/alpha)/D548</f>
        <v>0.37677100602546587</v>
      </c>
      <c r="G548" s="40">
        <f>VLOOKUP((A548+1)&amp;"_"&amp;B548,scenarios!A:Q,5,0)</f>
        <v>13.645</v>
      </c>
      <c r="H548" s="55">
        <f>VLOOKUP((A548+TT_Scen/2+1)&amp;"_"&amp;B548,scenarios!A:Q,5,0)</f>
        <v>0.37676999999999999</v>
      </c>
      <c r="I548" s="37">
        <f t="shared" si="17"/>
        <v>3.7141826028125324E-4</v>
      </c>
    </row>
    <row r="549" spans="1:9" x14ac:dyDescent="0.25">
      <c r="A549" s="21">
        <f t="shared" si="16"/>
        <v>4</v>
      </c>
      <c r="B549" s="22">
        <v>540</v>
      </c>
      <c r="C549" s="58"/>
      <c r="D549" s="66">
        <f>YC!E542</f>
        <v>0.71243671809999998</v>
      </c>
      <c r="E549" s="34">
        <f>EXP(Intermediates!H549+Intermediates!F549/alpha-Intermediates!J549/alpha/alpha)/D549</f>
        <v>13.754522230631867</v>
      </c>
      <c r="F549" s="46">
        <f>EXP(Intermediates!I549+Intermediates!G549/alpha-Intermediates!J549/alpha/alpha)/D549</f>
        <v>0.37558257805112488</v>
      </c>
      <c r="G549" s="40">
        <f>VLOOKUP((A549+1)&amp;"_"&amp;B549,scenarios!A:Q,5,0)</f>
        <v>13.755000000000001</v>
      </c>
      <c r="H549" s="55">
        <f>VLOOKUP((A549+TT_Scen/2+1)&amp;"_"&amp;B549,scenarios!A:Q,5,0)</f>
        <v>0.37558000000000002</v>
      </c>
      <c r="I549" s="37">
        <f t="shared" si="17"/>
        <v>4.8034741925856439E-4</v>
      </c>
    </row>
    <row r="550" spans="1:9" x14ac:dyDescent="0.25">
      <c r="A550" s="21">
        <f t="shared" si="16"/>
        <v>4</v>
      </c>
      <c r="B550" s="22">
        <v>541</v>
      </c>
      <c r="C550" s="58"/>
      <c r="D550" s="66">
        <f>YC!E543</f>
        <v>0.71199655439999998</v>
      </c>
      <c r="E550" s="34">
        <f>EXP(Intermediates!H550+Intermediates!F550/alpha-Intermediates!J550/alpha/alpha)/D550</f>
        <v>13.865035972911361</v>
      </c>
      <c r="F550" s="46">
        <f>EXP(Intermediates!I550+Intermediates!G550/alpha-Intermediates!J550/alpha/alpha)/D550</f>
        <v>0.37440682027682975</v>
      </c>
      <c r="G550" s="40">
        <f>VLOOKUP((A550+1)&amp;"_"&amp;B550,scenarios!A:Q,5,0)</f>
        <v>13.865</v>
      </c>
      <c r="H550" s="55">
        <f>VLOOKUP((A550+TT_Scen/2+1)&amp;"_"&amp;B550,scenarios!A:Q,5,0)</f>
        <v>0.37441000000000002</v>
      </c>
      <c r="I550" s="37">
        <f t="shared" si="17"/>
        <v>3.9152634531081087E-5</v>
      </c>
    </row>
    <row r="551" spans="1:9" x14ac:dyDescent="0.25">
      <c r="A551" s="21">
        <f t="shared" si="16"/>
        <v>4</v>
      </c>
      <c r="B551" s="22">
        <v>542</v>
      </c>
      <c r="C551" s="58"/>
      <c r="D551" s="66">
        <f>YC!E544</f>
        <v>0.71155666259999995</v>
      </c>
      <c r="E551" s="34">
        <f>EXP(Intermediates!H551+Intermediates!F551/alpha-Intermediates!J551/alpha/alpha)/D551</f>
        <v>13.979318461819441</v>
      </c>
      <c r="F551" s="46">
        <f>EXP(Intermediates!I551+Intermediates!G551/alpha-Intermediates!J551/alpha/alpha)/D551</f>
        <v>0.37315961154752009</v>
      </c>
      <c r="G551" s="40">
        <f>VLOOKUP((A551+1)&amp;"_"&amp;B551,scenarios!A:Q,5,0)</f>
        <v>13.978999999999999</v>
      </c>
      <c r="H551" s="55">
        <f>VLOOKUP((A551+TT_Scen/2+1)&amp;"_"&amp;B551,scenarios!A:Q,5,0)</f>
        <v>0.37315999999999999</v>
      </c>
      <c r="I551" s="37">
        <f t="shared" si="17"/>
        <v>3.1885027192130044E-4</v>
      </c>
    </row>
    <row r="552" spans="1:9" x14ac:dyDescent="0.25">
      <c r="A552" s="21">
        <f t="shared" si="16"/>
        <v>4</v>
      </c>
      <c r="B552" s="22">
        <v>543</v>
      </c>
      <c r="C552" s="58"/>
      <c r="D552" s="66">
        <f>YC!E545</f>
        <v>0.71111704269999998</v>
      </c>
      <c r="E552" s="34">
        <f>EXP(Intermediates!H552+Intermediates!F552/alpha-Intermediates!J552/alpha/alpha)/D552</f>
        <v>14.094206281366263</v>
      </c>
      <c r="F552" s="46">
        <f>EXP(Intermediates!I552+Intermediates!G552/alpha-Intermediates!J552/alpha/alpha)/D552</f>
        <v>0.37192721293965963</v>
      </c>
      <c r="G552" s="40">
        <f>VLOOKUP((A552+1)&amp;"_"&amp;B552,scenarios!A:Q,5,0)</f>
        <v>14.093999999999999</v>
      </c>
      <c r="H552" s="55">
        <f>VLOOKUP((A552+TT_Scen/2+1)&amp;"_"&amp;B552,scenarios!A:Q,5,0)</f>
        <v>0.37192999999999998</v>
      </c>
      <c r="I552" s="37">
        <f t="shared" si="17"/>
        <v>2.0906842660434188E-4</v>
      </c>
    </row>
    <row r="553" spans="1:9" x14ac:dyDescent="0.25">
      <c r="A553" s="21">
        <f t="shared" si="16"/>
        <v>4</v>
      </c>
      <c r="B553" s="22">
        <v>544</v>
      </c>
      <c r="C553" s="58"/>
      <c r="D553" s="66">
        <f>YC!E546</f>
        <v>0.71067769430000005</v>
      </c>
      <c r="E553" s="34">
        <f>EXP(Intermediates!H553+Intermediates!F553/alpha-Intermediates!J553/alpha/alpha)/D553</f>
        <v>14.211807455413423</v>
      </c>
      <c r="F553" s="46">
        <f>EXP(Intermediates!I553+Intermediates!G553/alpha-Intermediates!J553/alpha/alpha)/D553</f>
        <v>0.37065449959249813</v>
      </c>
      <c r="G553" s="40">
        <f>VLOOKUP((A553+1)&amp;"_"&amp;B553,scenarios!A:Q,5,0)</f>
        <v>14.212</v>
      </c>
      <c r="H553" s="55">
        <f>VLOOKUP((A553+TT_Scen/2+1)&amp;"_"&amp;B553,scenarios!A:Q,5,0)</f>
        <v>0.37064999999999998</v>
      </c>
      <c r="I553" s="37">
        <f t="shared" si="17"/>
        <v>1.9704417907506766E-4</v>
      </c>
    </row>
    <row r="554" spans="1:9" x14ac:dyDescent="0.25">
      <c r="A554" s="21">
        <f t="shared" si="16"/>
        <v>4</v>
      </c>
      <c r="B554" s="22">
        <v>545</v>
      </c>
      <c r="C554" s="58"/>
      <c r="D554" s="66">
        <f>YC!E547</f>
        <v>0.71023861740000005</v>
      </c>
      <c r="E554" s="34">
        <f>EXP(Intermediates!H554+Intermediates!F554/alpha-Intermediates!J554/alpha/alpha)/D554</f>
        <v>14.331075612074493</v>
      </c>
      <c r="F554" s="46">
        <f>EXP(Intermediates!I554+Intermediates!G554/alpha-Intermediates!J554/alpha/alpha)/D554</f>
        <v>0.36937021734560682</v>
      </c>
      <c r="G554" s="40">
        <f>VLOOKUP((A554+1)&amp;"_"&amp;B554,scenarios!A:Q,5,0)</f>
        <v>14.331</v>
      </c>
      <c r="H554" s="55">
        <f>VLOOKUP((A554+TT_Scen/2+1)&amp;"_"&amp;B554,scenarios!A:Q,5,0)</f>
        <v>0.36936999999999998</v>
      </c>
      <c r="I554" s="37">
        <f t="shared" si="17"/>
        <v>7.5829420099982059E-5</v>
      </c>
    </row>
    <row r="555" spans="1:9" x14ac:dyDescent="0.25">
      <c r="A555" s="21">
        <f t="shared" si="16"/>
        <v>4</v>
      </c>
      <c r="B555" s="22">
        <v>546</v>
      </c>
      <c r="C555" s="58"/>
      <c r="D555" s="66">
        <f>YC!E548</f>
        <v>0.70979981179999996</v>
      </c>
      <c r="E555" s="34">
        <f>EXP(Intermediates!H555+Intermediates!F555/alpha-Intermediates!J555/alpha/alpha)/D555</f>
        <v>14.450457040187953</v>
      </c>
      <c r="F555" s="46">
        <f>EXP(Intermediates!I555+Intermediates!G555/alpha-Intermediates!J555/alpha/alpha)/D555</f>
        <v>0.36811473579258447</v>
      </c>
      <c r="G555" s="40">
        <f>VLOOKUP((A555+1)&amp;"_"&amp;B555,scenarios!A:Q,5,0)</f>
        <v>14.45</v>
      </c>
      <c r="H555" s="55">
        <f>VLOOKUP((A555+TT_Scen/2+1)&amp;"_"&amp;B555,scenarios!A:Q,5,0)</f>
        <v>0.36810999999999999</v>
      </c>
      <c r="I555" s="37">
        <f t="shared" si="17"/>
        <v>4.6177598053781521E-4</v>
      </c>
    </row>
    <row r="556" spans="1:9" x14ac:dyDescent="0.25">
      <c r="A556" s="21">
        <f t="shared" si="16"/>
        <v>4</v>
      </c>
      <c r="B556" s="22">
        <v>547</v>
      </c>
      <c r="C556" s="58"/>
      <c r="D556" s="66">
        <f>YC!E549</f>
        <v>0.70936127719999997</v>
      </c>
      <c r="E556" s="34">
        <f>EXP(Intermediates!H556+Intermediates!F556/alpha-Intermediates!J556/alpha/alpha)/D556</f>
        <v>14.572159584013249</v>
      </c>
      <c r="F556" s="46">
        <f>EXP(Intermediates!I556+Intermediates!G556/alpha-Intermediates!J556/alpha/alpha)/D556</f>
        <v>0.36683185209178143</v>
      </c>
      <c r="G556" s="40">
        <f>VLOOKUP((A556+1)&amp;"_"&amp;B556,scenarios!A:Q,5,0)</f>
        <v>14.571999999999999</v>
      </c>
      <c r="H556" s="55">
        <f>VLOOKUP((A556+TT_Scen/2+1)&amp;"_"&amp;B556,scenarios!A:Q,5,0)</f>
        <v>0.36682999999999999</v>
      </c>
      <c r="I556" s="37">
        <f t="shared" si="17"/>
        <v>1.6143610503166483E-4</v>
      </c>
    </row>
    <row r="557" spans="1:9" x14ac:dyDescent="0.25">
      <c r="A557" s="21">
        <f t="shared" si="16"/>
        <v>4</v>
      </c>
      <c r="B557" s="22">
        <v>548</v>
      </c>
      <c r="C557" s="58"/>
      <c r="D557" s="66">
        <f>YC!E550</f>
        <v>0.70892301359999998</v>
      </c>
      <c r="E557" s="34">
        <f>EXP(Intermediates!H557+Intermediates!F557/alpha-Intermediates!J557/alpha/alpha)/D557</f>
        <v>14.688544130048554</v>
      </c>
      <c r="F557" s="46">
        <f>EXP(Intermediates!I557+Intermediates!G557/alpha-Intermediates!J557/alpha/alpha)/D557</f>
        <v>0.36571301632771891</v>
      </c>
      <c r="G557" s="40">
        <f>VLOOKUP((A557+1)&amp;"_"&amp;B557,scenarios!A:Q,5,0)</f>
        <v>14.689</v>
      </c>
      <c r="H557" s="55">
        <f>VLOOKUP((A557+TT_Scen/2+1)&amp;"_"&amp;B557,scenarios!A:Q,5,0)</f>
        <v>0.36570999999999998</v>
      </c>
      <c r="I557" s="37">
        <f t="shared" si="17"/>
        <v>4.5888627916546021E-4</v>
      </c>
    </row>
    <row r="558" spans="1:9" x14ac:dyDescent="0.25">
      <c r="A558" s="21">
        <f t="shared" si="16"/>
        <v>4</v>
      </c>
      <c r="B558" s="22">
        <v>549</v>
      </c>
      <c r="C558" s="58"/>
      <c r="D558" s="66">
        <f>YC!E551</f>
        <v>0.70848502079999998</v>
      </c>
      <c r="E558" s="34">
        <f>EXP(Intermediates!H558+Intermediates!F558/alpha-Intermediates!J558/alpha/alpha)/D558</f>
        <v>14.809310931734252</v>
      </c>
      <c r="F558" s="46">
        <f>EXP(Intermediates!I558+Intermediates!G558/alpha-Intermediates!J558/alpha/alpha)/D558</f>
        <v>0.36451429805087537</v>
      </c>
      <c r="G558" s="40">
        <f>VLOOKUP((A558+1)&amp;"_"&amp;B558,scenarios!A:Q,5,0)</f>
        <v>14.808999999999999</v>
      </c>
      <c r="H558" s="55">
        <f>VLOOKUP((A558+TT_Scen/2+1)&amp;"_"&amp;B558,scenarios!A:Q,5,0)</f>
        <v>0.36451</v>
      </c>
      <c r="I558" s="37">
        <f t="shared" si="17"/>
        <v>3.152297851284902E-4</v>
      </c>
    </row>
    <row r="559" spans="1:9" x14ac:dyDescent="0.25">
      <c r="A559" s="21">
        <f t="shared" si="16"/>
        <v>4</v>
      </c>
      <c r="B559" s="22">
        <v>550</v>
      </c>
      <c r="C559" s="58"/>
      <c r="D559" s="66">
        <f>YC!E552</f>
        <v>0.70804729860000004</v>
      </c>
      <c r="E559" s="34">
        <f>EXP(Intermediates!H559+Intermediates!F559/alpha-Intermediates!J559/alpha/alpha)/D559</f>
        <v>14.9284126508838</v>
      </c>
      <c r="F559" s="46">
        <f>EXP(Intermediates!I559+Intermediates!G559/alpha-Intermediates!J559/alpha/alpha)/D559</f>
        <v>0.36338589735308652</v>
      </c>
      <c r="G559" s="40">
        <f>VLOOKUP((A559+1)&amp;"_"&amp;B559,scenarios!A:Q,5,0)</f>
        <v>14.928000000000001</v>
      </c>
      <c r="H559" s="55">
        <f>VLOOKUP((A559+TT_Scen/2+1)&amp;"_"&amp;B559,scenarios!A:Q,5,0)</f>
        <v>0.36338999999999999</v>
      </c>
      <c r="I559" s="37">
        <f t="shared" si="17"/>
        <v>4.1675353071263244E-4</v>
      </c>
    </row>
    <row r="560" spans="1:9" x14ac:dyDescent="0.25">
      <c r="A560" s="21">
        <f t="shared" si="16"/>
        <v>4</v>
      </c>
      <c r="B560" s="22">
        <v>551</v>
      </c>
      <c r="C560" s="58"/>
      <c r="D560" s="66">
        <f>YC!E553</f>
        <v>0.70760984680000005</v>
      </c>
      <c r="E560" s="34">
        <f>EXP(Intermediates!H560+Intermediates!F560/alpha-Intermediates!J560/alpha/alpha)/D560</f>
        <v>15.049562178671378</v>
      </c>
      <c r="F560" s="46">
        <f>EXP(Intermediates!I560+Intermediates!G560/alpha-Intermediates!J560/alpha/alpha)/D560</f>
        <v>0.3622364427936986</v>
      </c>
      <c r="G560" s="40">
        <f>VLOOKUP((A560+1)&amp;"_"&amp;B560,scenarios!A:Q,5,0)</f>
        <v>15.05</v>
      </c>
      <c r="H560" s="55">
        <f>VLOOKUP((A560+TT_Scen/2+1)&amp;"_"&amp;B560,scenarios!A:Q,5,0)</f>
        <v>0.36224000000000001</v>
      </c>
      <c r="I560" s="37">
        <f t="shared" si="17"/>
        <v>4.4137853492409729E-4</v>
      </c>
    </row>
    <row r="561" spans="1:9" x14ac:dyDescent="0.25">
      <c r="A561" s="21">
        <f t="shared" si="16"/>
        <v>4</v>
      </c>
      <c r="B561" s="22">
        <v>552</v>
      </c>
      <c r="C561" s="58"/>
      <c r="D561" s="66">
        <f>YC!E554</f>
        <v>0.7071726653</v>
      </c>
      <c r="E561" s="34">
        <f>EXP(Intermediates!H561+Intermediates!F561/alpha-Intermediates!J561/alpha/alpha)/D561</f>
        <v>15.175462993436051</v>
      </c>
      <c r="F561" s="46">
        <f>EXP(Intermediates!I561+Intermediates!G561/alpha-Intermediates!J561/alpha/alpha)/D561</f>
        <v>0.36100264332915594</v>
      </c>
      <c r="G561" s="40">
        <f>VLOOKUP((A561+1)&amp;"_"&amp;B561,scenarios!A:Q,5,0)</f>
        <v>15.175000000000001</v>
      </c>
      <c r="H561" s="55">
        <f>VLOOKUP((A561+TT_Scen/2+1)&amp;"_"&amp;B561,scenarios!A:Q,5,0)</f>
        <v>0.36099999999999999</v>
      </c>
      <c r="I561" s="37">
        <f t="shared" si="17"/>
        <v>4.6563676520644526E-4</v>
      </c>
    </row>
    <row r="562" spans="1:9" x14ac:dyDescent="0.25">
      <c r="A562" s="21">
        <f t="shared" si="16"/>
        <v>4</v>
      </c>
      <c r="B562" s="22">
        <v>553</v>
      </c>
      <c r="C562" s="58"/>
      <c r="D562" s="66">
        <f>YC!E555</f>
        <v>0.70673575389999999</v>
      </c>
      <c r="E562" s="34">
        <f>EXP(Intermediates!H562+Intermediates!F562/alpha-Intermediates!J562/alpha/alpha)/D562</f>
        <v>15.303584228947638</v>
      </c>
      <c r="F562" s="46">
        <f>EXP(Intermediates!I562+Intermediates!G562/alpha-Intermediates!J562/alpha/alpha)/D562</f>
        <v>0.35974727601920281</v>
      </c>
      <c r="G562" s="40">
        <f>VLOOKUP((A562+1)&amp;"_"&amp;B562,scenarios!A:Q,5,0)</f>
        <v>15.304</v>
      </c>
      <c r="H562" s="55">
        <f>VLOOKUP((A562+TT_Scen/2+1)&amp;"_"&amp;B562,scenarios!A:Q,5,0)</f>
        <v>0.35975000000000001</v>
      </c>
      <c r="I562" s="37">
        <f t="shared" si="17"/>
        <v>4.1849503315899428E-4</v>
      </c>
    </row>
    <row r="563" spans="1:9" x14ac:dyDescent="0.25">
      <c r="A563" s="21">
        <f t="shared" si="16"/>
        <v>4</v>
      </c>
      <c r="B563" s="22">
        <v>554</v>
      </c>
      <c r="C563" s="58"/>
      <c r="D563" s="66">
        <f>YC!E556</f>
        <v>0.70629911239999998</v>
      </c>
      <c r="E563" s="34">
        <f>EXP(Intermediates!H563+Intermediates!F563/alpha-Intermediates!J563/alpha/alpha)/D563</f>
        <v>15.433738896656902</v>
      </c>
      <c r="F563" s="46">
        <f>EXP(Intermediates!I563+Intermediates!G563/alpha-Intermediates!J563/alpha/alpha)/D563</f>
        <v>0.35847582528385696</v>
      </c>
      <c r="G563" s="40">
        <f>VLOOKUP((A563+1)&amp;"_"&amp;B563,scenarios!A:Q,5,0)</f>
        <v>15.433999999999999</v>
      </c>
      <c r="H563" s="55">
        <f>VLOOKUP((A563+TT_Scen/2+1)&amp;"_"&amp;B563,scenarios!A:Q,5,0)</f>
        <v>0.35848000000000002</v>
      </c>
      <c r="I563" s="37">
        <f t="shared" si="17"/>
        <v>2.6527805924075887E-4</v>
      </c>
    </row>
    <row r="564" spans="1:9" x14ac:dyDescent="0.25">
      <c r="A564" s="21">
        <f t="shared" si="16"/>
        <v>4</v>
      </c>
      <c r="B564" s="22">
        <v>555</v>
      </c>
      <c r="C564" s="58"/>
      <c r="D564" s="66">
        <f>YC!E557</f>
        <v>0.70586274069999999</v>
      </c>
      <c r="E564" s="34">
        <f>EXP(Intermediates!H564+Intermediates!F564/alpha-Intermediates!J564/alpha/alpha)/D564</f>
        <v>15.563922818700815</v>
      </c>
      <c r="F564" s="46">
        <f>EXP(Intermediates!I564+Intermediates!G564/alpha-Intermediates!J564/alpha/alpha)/D564</f>
        <v>0.35723525053276034</v>
      </c>
      <c r="G564" s="40">
        <f>VLOOKUP((A564+1)&amp;"_"&amp;B564,scenarios!A:Q,5,0)</f>
        <v>15.564</v>
      </c>
      <c r="H564" s="55">
        <f>VLOOKUP((A564+TT_Scen/2+1)&amp;"_"&amp;B564,scenarios!A:Q,5,0)</f>
        <v>0.35724</v>
      </c>
      <c r="I564" s="37">
        <f t="shared" si="17"/>
        <v>8.1930766424320733E-5</v>
      </c>
    </row>
    <row r="565" spans="1:9" x14ac:dyDescent="0.25">
      <c r="A565" s="21">
        <f t="shared" si="16"/>
        <v>4</v>
      </c>
      <c r="B565" s="22">
        <v>556</v>
      </c>
      <c r="C565" s="58"/>
      <c r="D565" s="66">
        <f>YC!E558</f>
        <v>0.70542663859999999</v>
      </c>
      <c r="E565" s="34">
        <f>EXP(Intermediates!H565+Intermediates!F565/alpha-Intermediates!J565/alpha/alpha)/D565</f>
        <v>15.68840769289594</v>
      </c>
      <c r="F565" s="46">
        <f>EXP(Intermediates!I565+Intermediates!G565/alpha-Intermediates!J565/alpha/alpha)/D565</f>
        <v>0.35615484770194927</v>
      </c>
      <c r="G565" s="40">
        <f>VLOOKUP((A565+1)&amp;"_"&amp;B565,scenarios!A:Q,5,0)</f>
        <v>15.688000000000001</v>
      </c>
      <c r="H565" s="55">
        <f>VLOOKUP((A565+TT_Scen/2+1)&amp;"_"&amp;B565,scenarios!A:Q,5,0)</f>
        <v>0.35615000000000002</v>
      </c>
      <c r="I565" s="37">
        <f t="shared" si="17"/>
        <v>4.1254059788814468E-4</v>
      </c>
    </row>
    <row r="566" spans="1:9" x14ac:dyDescent="0.25">
      <c r="A566" s="21">
        <f t="shared" si="16"/>
        <v>4</v>
      </c>
      <c r="B566" s="22">
        <v>557</v>
      </c>
      <c r="C566" s="58"/>
      <c r="D566" s="66">
        <f>YC!E559</f>
        <v>0.70499080599999997</v>
      </c>
      <c r="E566" s="34">
        <f>EXP(Intermediates!H566+Intermediates!F566/alpha-Intermediates!J566/alpha/alpha)/D566</f>
        <v>15.810357628854442</v>
      </c>
      <c r="F566" s="46">
        <f>EXP(Intermediates!I566+Intermediates!G566/alpha-Intermediates!J566/alpha/alpha)/D566</f>
        <v>0.3551586343077861</v>
      </c>
      <c r="G566" s="40">
        <f>VLOOKUP((A566+1)&amp;"_"&amp;B566,scenarios!A:Q,5,0)</f>
        <v>15.81</v>
      </c>
      <c r="H566" s="55">
        <f>VLOOKUP((A566+TT_Scen/2+1)&amp;"_"&amp;B566,scenarios!A:Q,5,0)</f>
        <v>0.35515999999999998</v>
      </c>
      <c r="I566" s="37">
        <f t="shared" si="17"/>
        <v>3.589945466554445E-4</v>
      </c>
    </row>
    <row r="567" spans="1:9" x14ac:dyDescent="0.25">
      <c r="A567" s="21">
        <f t="shared" si="16"/>
        <v>4</v>
      </c>
      <c r="B567" s="22">
        <v>558</v>
      </c>
      <c r="C567" s="58"/>
      <c r="D567" s="66">
        <f>YC!E560</f>
        <v>0.70455524260000002</v>
      </c>
      <c r="E567" s="34">
        <f>EXP(Intermediates!H567+Intermediates!F567/alpha-Intermediates!J567/alpha/alpha)/D567</f>
        <v>15.92985876321942</v>
      </c>
      <c r="F567" s="46">
        <f>EXP(Intermediates!I567+Intermediates!G567/alpha-Intermediates!J567/alpha/alpha)/D567</f>
        <v>0.35424234784026803</v>
      </c>
      <c r="G567" s="40">
        <f>VLOOKUP((A567+1)&amp;"_"&amp;B567,scenarios!A:Q,5,0)</f>
        <v>15.93</v>
      </c>
      <c r="H567" s="55">
        <f>VLOOKUP((A567+TT_Scen/2+1)&amp;"_"&amp;B567,scenarios!A:Q,5,0)</f>
        <v>0.35424</v>
      </c>
      <c r="I567" s="37">
        <f t="shared" si="17"/>
        <v>1.4358462084823609E-4</v>
      </c>
    </row>
    <row r="568" spans="1:9" x14ac:dyDescent="0.25">
      <c r="A568" s="21">
        <f t="shared" si="16"/>
        <v>4</v>
      </c>
      <c r="B568" s="22">
        <v>559</v>
      </c>
      <c r="C568" s="58"/>
      <c r="D568" s="66">
        <f>YC!E561</f>
        <v>0.70411994830000002</v>
      </c>
      <c r="E568" s="34">
        <f>EXP(Intermediates!H568+Intermediates!F568/alpha-Intermediates!J568/alpha/alpha)/D568</f>
        <v>16.050153507961092</v>
      </c>
      <c r="F568" s="46">
        <f>EXP(Intermediates!I568+Intermediates!G568/alpha-Intermediates!J568/alpha/alpha)/D568</f>
        <v>0.3533324512393613</v>
      </c>
      <c r="G568" s="40">
        <f>VLOOKUP((A568+1)&amp;"_"&amp;B568,scenarios!A:Q,5,0)</f>
        <v>16.05</v>
      </c>
      <c r="H568" s="55">
        <f>VLOOKUP((A568+TT_Scen/2+1)&amp;"_"&amp;B568,scenarios!A:Q,5,0)</f>
        <v>0.35332999999999998</v>
      </c>
      <c r="I568" s="37">
        <f t="shared" si="17"/>
        <v>1.5595920045236022E-4</v>
      </c>
    </row>
    <row r="569" spans="1:9" x14ac:dyDescent="0.25">
      <c r="A569" s="21">
        <f t="shared" si="16"/>
        <v>4</v>
      </c>
      <c r="B569" s="22">
        <v>560</v>
      </c>
      <c r="C569" s="58"/>
      <c r="D569" s="66">
        <f>YC!E562</f>
        <v>0.70368492299999996</v>
      </c>
      <c r="E569" s="34">
        <f>EXP(Intermediates!H569+Intermediates!F569/alpha-Intermediates!J569/alpha/alpha)/D569</f>
        <v>16.166670471328583</v>
      </c>
      <c r="F569" s="46">
        <f>EXP(Intermediates!I569+Intermediates!G569/alpha-Intermediates!J569/alpha/alpha)/D569</f>
        <v>0.35252865269879302</v>
      </c>
      <c r="G569" s="40">
        <f>VLOOKUP((A569+1)&amp;"_"&amp;B569,scenarios!A:Q,5,0)</f>
        <v>16.167000000000002</v>
      </c>
      <c r="H569" s="55">
        <f>VLOOKUP((A569+TT_Scen/2+1)&amp;"_"&amp;B569,scenarios!A:Q,5,0)</f>
        <v>0.35253000000000001</v>
      </c>
      <c r="I569" s="37">
        <f t="shared" si="17"/>
        <v>3.3087597262543289E-4</v>
      </c>
    </row>
    <row r="570" spans="1:9" x14ac:dyDescent="0.25">
      <c r="A570" s="21">
        <f t="shared" si="16"/>
        <v>4</v>
      </c>
      <c r="B570" s="22">
        <v>561</v>
      </c>
      <c r="C570" s="58"/>
      <c r="D570" s="66">
        <f>YC!E563</f>
        <v>0.70325016640000004</v>
      </c>
      <c r="E570" s="34">
        <f>EXP(Intermediates!H570+Intermediates!F570/alpha-Intermediates!J570/alpha/alpha)/D570</f>
        <v>16.285122378882416</v>
      </c>
      <c r="F570" s="46">
        <f>EXP(Intermediates!I570+Intermediates!G570/alpha-Intermediates!J570/alpha/alpha)/D570</f>
        <v>0.35170475715231903</v>
      </c>
      <c r="G570" s="40">
        <f>VLOOKUP((A570+1)&amp;"_"&amp;B570,scenarios!A:Q,5,0)</f>
        <v>16.285</v>
      </c>
      <c r="H570" s="55">
        <f>VLOOKUP((A570+TT_Scen/2+1)&amp;"_"&amp;B570,scenarios!A:Q,5,0)</f>
        <v>0.35170000000000001</v>
      </c>
      <c r="I570" s="37">
        <f t="shared" si="17"/>
        <v>1.2713603473529789E-4</v>
      </c>
    </row>
    <row r="571" spans="1:9" x14ac:dyDescent="0.25">
      <c r="A571" s="21">
        <f t="shared" si="16"/>
        <v>4</v>
      </c>
      <c r="B571" s="22">
        <v>562</v>
      </c>
      <c r="C571" s="58"/>
      <c r="D571" s="66">
        <f>YC!E564</f>
        <v>0.70281567840000003</v>
      </c>
      <c r="E571" s="34">
        <f>EXP(Intermediates!H571+Intermediates!F571/alpha-Intermediates!J571/alpha/alpha)/D571</f>
        <v>16.40879510281124</v>
      </c>
      <c r="F571" s="46">
        <f>EXP(Intermediates!I571+Intermediates!G571/alpha-Intermediates!J571/alpha/alpha)/D571</f>
        <v>0.35079129280949556</v>
      </c>
      <c r="G571" s="40">
        <f>VLOOKUP((A571+1)&amp;"_"&amp;B571,scenarios!A:Q,5,0)</f>
        <v>16.408999999999999</v>
      </c>
      <c r="H571" s="55">
        <f>VLOOKUP((A571+TT_Scen/2+1)&amp;"_"&amp;B571,scenarios!A:Q,5,0)</f>
        <v>0.35078999999999999</v>
      </c>
      <c r="I571" s="37">
        <f t="shared" si="17"/>
        <v>2.0618999825450235E-4</v>
      </c>
    </row>
    <row r="572" spans="1:9" x14ac:dyDescent="0.25">
      <c r="A572" s="21">
        <f t="shared" si="16"/>
        <v>4</v>
      </c>
      <c r="B572" s="22">
        <v>563</v>
      </c>
      <c r="C572" s="58"/>
      <c r="D572" s="66">
        <f>YC!E565</f>
        <v>0.70238145890000003</v>
      </c>
      <c r="E572" s="34">
        <f>EXP(Intermediates!H572+Intermediates!F572/alpha-Intermediates!J572/alpha/alpha)/D572</f>
        <v>16.536776445398917</v>
      </c>
      <c r="F572" s="46">
        <f>EXP(Intermediates!I572+Intermediates!G572/alpha-Intermediates!J572/alpha/alpha)/D572</f>
        <v>0.34981049086194066</v>
      </c>
      <c r="G572" s="40">
        <f>VLOOKUP((A572+1)&amp;"_"&amp;B572,scenarios!A:Q,5,0)</f>
        <v>16.536999999999999</v>
      </c>
      <c r="H572" s="55">
        <f>VLOOKUP((A572+TT_Scen/2+1)&amp;"_"&amp;B572,scenarios!A:Q,5,0)</f>
        <v>0.34981000000000001</v>
      </c>
      <c r="I572" s="37">
        <f t="shared" si="17"/>
        <v>2.2404546302223771E-4</v>
      </c>
    </row>
    <row r="573" spans="1:9" x14ac:dyDescent="0.25">
      <c r="A573" s="21">
        <f t="shared" si="16"/>
        <v>4</v>
      </c>
      <c r="B573" s="22">
        <v>564</v>
      </c>
      <c r="C573" s="58"/>
      <c r="D573" s="66">
        <f>YC!E566</f>
        <v>0.70194750760000002</v>
      </c>
      <c r="E573" s="34">
        <f>EXP(Intermediates!H573+Intermediates!F573/alpha-Intermediates!J573/alpha/alpha)/D573</f>
        <v>16.663660473168385</v>
      </c>
      <c r="F573" s="46">
        <f>EXP(Intermediates!I573+Intermediates!G573/alpha-Intermediates!J573/alpha/alpha)/D573</f>
        <v>0.34887786883472893</v>
      </c>
      <c r="G573" s="40">
        <f>VLOOKUP((A573+1)&amp;"_"&amp;B573,scenarios!A:Q,5,0)</f>
        <v>16.664000000000001</v>
      </c>
      <c r="H573" s="55">
        <f>VLOOKUP((A573+TT_Scen/2+1)&amp;"_"&amp;B573,scenarios!A:Q,5,0)</f>
        <v>0.34888000000000002</v>
      </c>
      <c r="I573" s="37">
        <f t="shared" si="17"/>
        <v>3.4165799688795628E-4</v>
      </c>
    </row>
    <row r="574" spans="1:9" x14ac:dyDescent="0.25">
      <c r="A574" s="21">
        <f t="shared" si="16"/>
        <v>4</v>
      </c>
      <c r="B574" s="22">
        <v>565</v>
      </c>
      <c r="C574" s="58"/>
      <c r="D574" s="66">
        <f>YC!E567</f>
        <v>0.70151382439999999</v>
      </c>
      <c r="E574" s="34">
        <f>EXP(Intermediates!H574+Intermediates!F574/alpha-Intermediates!J574/alpha/alpha)/D574</f>
        <v>16.792123711042187</v>
      </c>
      <c r="F574" s="46">
        <f>EXP(Intermediates!I574+Intermediates!G574/alpha-Intermediates!J574/alpha/alpha)/D574</f>
        <v>0.34793674582994344</v>
      </c>
      <c r="G574" s="40">
        <f>VLOOKUP((A574+1)&amp;"_"&amp;B574,scenarios!A:Q,5,0)</f>
        <v>16.792000000000002</v>
      </c>
      <c r="H574" s="55">
        <f>VLOOKUP((A574+TT_Scen/2+1)&amp;"_"&amp;B574,scenarios!A:Q,5,0)</f>
        <v>0.34794000000000003</v>
      </c>
      <c r="I574" s="37">
        <f t="shared" si="17"/>
        <v>1.2696521224203616E-4</v>
      </c>
    </row>
    <row r="575" spans="1:9" x14ac:dyDescent="0.25">
      <c r="A575" s="21">
        <f t="shared" si="16"/>
        <v>4</v>
      </c>
      <c r="B575" s="22">
        <v>566</v>
      </c>
      <c r="C575" s="58"/>
      <c r="D575" s="66">
        <f>YC!E568</f>
        <v>0.70108040920000003</v>
      </c>
      <c r="E575" s="34">
        <f>EXP(Intermediates!H575+Intermediates!F575/alpha-Intermediates!J575/alpha/alpha)/D575</f>
        <v>16.923363858969218</v>
      </c>
      <c r="F575" s="46">
        <f>EXP(Intermediates!I575+Intermediates!G575/alpha-Intermediates!J575/alpha/alpha)/D575</f>
        <v>0.34696308320268926</v>
      </c>
      <c r="G575" s="40">
        <f>VLOOKUP((A575+1)&amp;"_"&amp;B575,scenarios!A:Q,5,0)</f>
        <v>16.922999999999998</v>
      </c>
      <c r="H575" s="55">
        <f>VLOOKUP((A575+TT_Scen/2+1)&amp;"_"&amp;B575,scenarios!A:Q,5,0)</f>
        <v>0.34695999999999999</v>
      </c>
      <c r="I575" s="37">
        <f t="shared" si="17"/>
        <v>3.6694217190869072E-4</v>
      </c>
    </row>
    <row r="576" spans="1:9" x14ac:dyDescent="0.25">
      <c r="A576" s="21">
        <f t="shared" si="16"/>
        <v>4</v>
      </c>
      <c r="B576" s="22">
        <v>567</v>
      </c>
      <c r="C576" s="58"/>
      <c r="D576" s="66">
        <f>YC!E569</f>
        <v>0.70064726180000003</v>
      </c>
      <c r="E576" s="34">
        <f>EXP(Intermediates!H576+Intermediates!F576/alpha-Intermediates!J576/alpha/alpha)/D576</f>
        <v>17.058203278896134</v>
      </c>
      <c r="F576" s="46">
        <f>EXP(Intermediates!I576+Intermediates!G576/alpha-Intermediates!J576/alpha/alpha)/D576</f>
        <v>0.34594149047589312</v>
      </c>
      <c r="G576" s="40">
        <f>VLOOKUP((A576+1)&amp;"_"&amp;B576,scenarios!A:Q,5,0)</f>
        <v>17.058</v>
      </c>
      <c r="H576" s="55">
        <f>VLOOKUP((A576+TT_Scen/2+1)&amp;"_"&amp;B576,scenarios!A:Q,5,0)</f>
        <v>0.34594000000000003</v>
      </c>
      <c r="I576" s="37">
        <f t="shared" si="17"/>
        <v>2.047693720267918E-4</v>
      </c>
    </row>
    <row r="577" spans="1:9" x14ac:dyDescent="0.25">
      <c r="A577" s="21">
        <f t="shared" si="16"/>
        <v>4</v>
      </c>
      <c r="B577" s="22">
        <v>568</v>
      </c>
      <c r="C577" s="58"/>
      <c r="D577" s="66">
        <f>YC!E570</f>
        <v>0.70021438199999997</v>
      </c>
      <c r="E577" s="34">
        <f>EXP(Intermediates!H577+Intermediates!F577/alpha-Intermediates!J577/alpha/alpha)/D577</f>
        <v>17.19293878425357</v>
      </c>
      <c r="F577" s="46">
        <f>EXP(Intermediates!I577+Intermediates!G577/alpha-Intermediates!J577/alpha/alpha)/D577</f>
        <v>0.34494808008640115</v>
      </c>
      <c r="G577" s="40">
        <f>VLOOKUP((A577+1)&amp;"_"&amp;B577,scenarios!A:Q,5,0)</f>
        <v>17.193000000000001</v>
      </c>
      <c r="H577" s="55">
        <f>VLOOKUP((A577+TT_Scen/2+1)&amp;"_"&amp;B577,scenarios!A:Q,5,0)</f>
        <v>0.34494999999999998</v>
      </c>
      <c r="I577" s="37">
        <f t="shared" si="17"/>
        <v>6.3135660029856044E-5</v>
      </c>
    </row>
    <row r="578" spans="1:9" x14ac:dyDescent="0.25">
      <c r="A578" s="21">
        <f t="shared" si="16"/>
        <v>4</v>
      </c>
      <c r="B578" s="22">
        <v>569</v>
      </c>
      <c r="C578" s="58"/>
      <c r="D578" s="66">
        <f>YC!E571</f>
        <v>0.69978176960000005</v>
      </c>
      <c r="E578" s="34">
        <f>EXP(Intermediates!H578+Intermediates!F578/alpha-Intermediates!J578/alpha/alpha)/D578</f>
        <v>17.323930114285126</v>
      </c>
      <c r="F578" s="46">
        <f>EXP(Intermediates!I578+Intermediates!G578/alpha-Intermediates!J578/alpha/alpha)/D578</f>
        <v>0.34405451847484453</v>
      </c>
      <c r="G578" s="40">
        <f>VLOOKUP((A578+1)&amp;"_"&amp;B578,scenarios!A:Q,5,0)</f>
        <v>17.324000000000002</v>
      </c>
      <c r="H578" s="55">
        <f>VLOOKUP((A578+TT_Scen/2+1)&amp;"_"&amp;B578,scenarios!A:Q,5,0)</f>
        <v>0.34405000000000002</v>
      </c>
      <c r="I578" s="37">
        <f t="shared" si="17"/>
        <v>7.4404189720045366E-5</v>
      </c>
    </row>
    <row r="579" spans="1:9" x14ac:dyDescent="0.25">
      <c r="A579" s="21">
        <f t="shared" si="16"/>
        <v>4</v>
      </c>
      <c r="B579" s="22">
        <v>570</v>
      </c>
      <c r="C579" s="58"/>
      <c r="D579" s="66">
        <f>YC!E572</f>
        <v>0.69934942450000004</v>
      </c>
      <c r="E579" s="34">
        <f>EXP(Intermediates!H579+Intermediates!F579/alpha-Intermediates!J579/alpha/alpha)/D579</f>
        <v>17.451109800527771</v>
      </c>
      <c r="F579" s="46">
        <f>EXP(Intermediates!I579+Intermediates!G579/alpha-Intermediates!J579/alpha/alpha)/D579</f>
        <v>0.34325937006692309</v>
      </c>
      <c r="G579" s="40">
        <f>VLOOKUP((A579+1)&amp;"_"&amp;B579,scenarios!A:Q,5,0)</f>
        <v>17.451000000000001</v>
      </c>
      <c r="H579" s="55">
        <f>VLOOKUP((A579+TT_Scen/2+1)&amp;"_"&amp;B579,scenarios!A:Q,5,0)</f>
        <v>0.34326000000000001</v>
      </c>
      <c r="I579" s="37">
        <f t="shared" si="17"/>
        <v>1.1043046084735497E-4</v>
      </c>
    </row>
    <row r="580" spans="1:9" x14ac:dyDescent="0.25">
      <c r="A580" s="21">
        <f t="shared" si="16"/>
        <v>4</v>
      </c>
      <c r="B580" s="22">
        <v>571</v>
      </c>
      <c r="C580" s="58"/>
      <c r="D580" s="66">
        <f>YC!E573</f>
        <v>0.69891734650000004</v>
      </c>
      <c r="E580" s="34">
        <f>EXP(Intermediates!H580+Intermediates!F580/alpha-Intermediates!J580/alpha/alpha)/D580</f>
        <v>17.576791263028099</v>
      </c>
      <c r="F580" s="46">
        <f>EXP(Intermediates!I580+Intermediates!G580/alpha-Intermediates!J580/alpha/alpha)/D580</f>
        <v>0.34251495491340878</v>
      </c>
      <c r="G580" s="40">
        <f>VLOOKUP((A580+1)&amp;"_"&amp;B580,scenarios!A:Q,5,0)</f>
        <v>17.577000000000002</v>
      </c>
      <c r="H580" s="55">
        <f>VLOOKUP((A580+TT_Scen/2+1)&amp;"_"&amp;B580,scenarios!A:Q,5,0)</f>
        <v>0.34250999999999998</v>
      </c>
      <c r="I580" s="37">
        <f t="shared" si="17"/>
        <v>2.1369188531161765E-4</v>
      </c>
    </row>
    <row r="581" spans="1:9" x14ac:dyDescent="0.25">
      <c r="A581" s="21">
        <f t="shared" si="16"/>
        <v>4</v>
      </c>
      <c r="B581" s="22">
        <v>572</v>
      </c>
      <c r="C581" s="58"/>
      <c r="D581" s="66">
        <f>YC!E574</f>
        <v>0.69848553550000003</v>
      </c>
      <c r="E581" s="34">
        <f>EXP(Intermediates!H581+Intermediates!F581/alpha-Intermediates!J581/alpha/alpha)/D581</f>
        <v>17.702607923888159</v>
      </c>
      <c r="F581" s="46">
        <f>EXP(Intermediates!I581+Intermediates!G581/alpha-Intermediates!J581/alpha/alpha)/D581</f>
        <v>0.34178852437798102</v>
      </c>
      <c r="G581" s="40">
        <f>VLOOKUP((A581+1)&amp;"_"&amp;B581,scenarios!A:Q,5,0)</f>
        <v>17.702999999999999</v>
      </c>
      <c r="H581" s="55">
        <f>VLOOKUP((A581+TT_Scen/2+1)&amp;"_"&amp;B581,scenarios!A:Q,5,0)</f>
        <v>0.34178999999999998</v>
      </c>
      <c r="I581" s="37">
        <f t="shared" si="17"/>
        <v>3.935517338590766E-4</v>
      </c>
    </row>
    <row r="582" spans="1:9" x14ac:dyDescent="0.25">
      <c r="A582" s="21">
        <f t="shared" si="16"/>
        <v>4</v>
      </c>
      <c r="B582" s="22">
        <v>573</v>
      </c>
      <c r="C582" s="58"/>
      <c r="D582" s="66">
        <f>YC!E575</f>
        <v>0.6980539912</v>
      </c>
      <c r="E582" s="34">
        <f>EXP(Intermediates!H582+Intermediates!F582/alpha-Intermediates!J582/alpha/alpha)/D582</f>
        <v>17.825965736699857</v>
      </c>
      <c r="F582" s="46">
        <f>EXP(Intermediates!I582+Intermediates!G582/alpha-Intermediates!J582/alpha/alpha)/D582</f>
        <v>0.3411294093589809</v>
      </c>
      <c r="G582" s="40">
        <f>VLOOKUP((A582+1)&amp;"_"&amp;B582,scenarios!A:Q,5,0)</f>
        <v>17.826000000000001</v>
      </c>
      <c r="H582" s="55">
        <f>VLOOKUP((A582+TT_Scen/2+1)&amp;"_"&amp;B582,scenarios!A:Q,5,0)</f>
        <v>0.34112999999999999</v>
      </c>
      <c r="I582" s="37">
        <f t="shared" si="17"/>
        <v>3.4853941162871216E-5</v>
      </c>
    </row>
    <row r="583" spans="1:9" x14ac:dyDescent="0.25">
      <c r="A583" s="21">
        <f t="shared" si="16"/>
        <v>4</v>
      </c>
      <c r="B583" s="22">
        <v>574</v>
      </c>
      <c r="C583" s="58"/>
      <c r="D583" s="66">
        <f>YC!E576</f>
        <v>0.69762271360000006</v>
      </c>
      <c r="E583" s="34">
        <f>EXP(Intermediates!H583+Intermediates!F583/alpha-Intermediates!J583/alpha/alpha)/D583</f>
        <v>17.952753077835911</v>
      </c>
      <c r="F583" s="46">
        <f>EXP(Intermediates!I583+Intermediates!G583/alpha-Intermediates!J583/alpha/alpha)/D583</f>
        <v>0.34042431811620538</v>
      </c>
      <c r="G583" s="40">
        <f>VLOOKUP((A583+1)&amp;"_"&amp;B583,scenarios!A:Q,5,0)</f>
        <v>17.952999999999999</v>
      </c>
      <c r="H583" s="55">
        <f>VLOOKUP((A583+TT_Scen/2+1)&amp;"_"&amp;B583,scenarios!A:Q,5,0)</f>
        <v>0.34042</v>
      </c>
      <c r="I583" s="37">
        <f t="shared" si="17"/>
        <v>2.5124028029333001E-4</v>
      </c>
    </row>
    <row r="584" spans="1:9" x14ac:dyDescent="0.25">
      <c r="A584" s="21">
        <f t="shared" si="16"/>
        <v>4</v>
      </c>
      <c r="B584" s="22">
        <v>575</v>
      </c>
      <c r="C584" s="58"/>
      <c r="D584" s="66">
        <f>YC!E577</f>
        <v>0.69719170239999995</v>
      </c>
      <c r="E584" s="34">
        <f>EXP(Intermediates!H584+Intermediates!F584/alpha-Intermediates!J584/alpha/alpha)/D584</f>
        <v>18.077967694053466</v>
      </c>
      <c r="F584" s="46">
        <f>EXP(Intermediates!I584+Intermediates!G584/alpha-Intermediates!J584/alpha/alpha)/D584</f>
        <v>0.3397686692507379</v>
      </c>
      <c r="G584" s="40">
        <f>VLOOKUP((A584+1)&amp;"_"&amp;B584,scenarios!A:Q,5,0)</f>
        <v>18.077999999999999</v>
      </c>
      <c r="H584" s="55">
        <f>VLOOKUP((A584+TT_Scen/2+1)&amp;"_"&amp;B584,scenarios!A:Q,5,0)</f>
        <v>0.33977000000000002</v>
      </c>
      <c r="I584" s="37">
        <f t="shared" si="17"/>
        <v>3.3636695795147276E-5</v>
      </c>
    </row>
    <row r="585" spans="1:9" x14ac:dyDescent="0.25">
      <c r="A585" s="21">
        <f t="shared" ref="A585:A648" si="18">iteration</f>
        <v>4</v>
      </c>
      <c r="B585" s="22">
        <v>576</v>
      </c>
      <c r="C585" s="58"/>
      <c r="D585" s="66">
        <f>YC!E578</f>
        <v>0.6967609575</v>
      </c>
      <c r="E585" s="34">
        <f>EXP(Intermediates!H585+Intermediates!F585/alpha-Intermediates!J585/alpha/alpha)/D585</f>
        <v>18.203847997155634</v>
      </c>
      <c r="F585" s="46">
        <f>EXP(Intermediates!I585+Intermediates!G585/alpha-Intermediates!J585/alpha/alpha)/D585</f>
        <v>0.33911962856417199</v>
      </c>
      <c r="G585" s="40">
        <f>VLOOKUP((A585+1)&amp;"_"&amp;B585,scenarios!A:Q,5,0)</f>
        <v>18.204000000000001</v>
      </c>
      <c r="H585" s="55">
        <f>VLOOKUP((A585+TT_Scen/2+1)&amp;"_"&amp;B585,scenarios!A:Q,5,0)</f>
        <v>0.33911999999999998</v>
      </c>
      <c r="I585" s="37">
        <f t="shared" si="17"/>
        <v>1.5237428019443389E-4</v>
      </c>
    </row>
    <row r="586" spans="1:9" x14ac:dyDescent="0.25">
      <c r="A586" s="21">
        <f t="shared" si="18"/>
        <v>4</v>
      </c>
      <c r="B586" s="22">
        <v>577</v>
      </c>
      <c r="C586" s="58"/>
      <c r="D586" s="66">
        <f>YC!E579</f>
        <v>0.69633047879999999</v>
      </c>
      <c r="E586" s="34">
        <f>EXP(Intermediates!H586+Intermediates!F586/alpha-Intermediates!J586/alpha/alpha)/D586</f>
        <v>18.323335812504599</v>
      </c>
      <c r="F586" s="46">
        <f>EXP(Intermediates!I586+Intermediates!G586/alpha-Intermediates!J586/alpha/alpha)/D586</f>
        <v>0.33860757313461637</v>
      </c>
      <c r="G586" s="40">
        <f>VLOOKUP((A586+1)&amp;"_"&amp;B586,scenarios!A:Q,5,0)</f>
        <v>18.323</v>
      </c>
      <c r="H586" s="55">
        <f>VLOOKUP((A586+TT_Scen/2+1)&amp;"_"&amp;B586,scenarios!A:Q,5,0)</f>
        <v>0.33861000000000002</v>
      </c>
      <c r="I586" s="37">
        <f t="shared" ref="I586:I649" si="19">ABS(G586-E586)+ABS(H586-F586)</f>
        <v>3.3823936998211845E-4</v>
      </c>
    </row>
    <row r="587" spans="1:9" x14ac:dyDescent="0.25">
      <c r="A587" s="21">
        <f t="shared" si="18"/>
        <v>4</v>
      </c>
      <c r="B587" s="22">
        <v>578</v>
      </c>
      <c r="C587" s="58"/>
      <c r="D587" s="66">
        <f>YC!E580</f>
        <v>0.69590026599999999</v>
      </c>
      <c r="E587" s="34">
        <f>EXP(Intermediates!H587+Intermediates!F587/alpha-Intermediates!J587/alpha/alpha)/D587</f>
        <v>18.438012427954554</v>
      </c>
      <c r="F587" s="46">
        <f>EXP(Intermediates!I587+Intermediates!G587/alpha-Intermediates!J587/alpha/alpha)/D587</f>
        <v>0.33820036037998252</v>
      </c>
      <c r="G587" s="40">
        <f>VLOOKUP((A587+1)&amp;"_"&amp;B587,scenarios!A:Q,5,0)</f>
        <v>18.437999999999999</v>
      </c>
      <c r="H587" s="55">
        <f>VLOOKUP((A587+TT_Scen/2+1)&amp;"_"&amp;B587,scenarios!A:Q,5,0)</f>
        <v>0.3382</v>
      </c>
      <c r="I587" s="37">
        <f t="shared" si="19"/>
        <v>1.2788334537772172E-5</v>
      </c>
    </row>
    <row r="588" spans="1:9" x14ac:dyDescent="0.25">
      <c r="A588" s="21">
        <f t="shared" si="18"/>
        <v>4</v>
      </c>
      <c r="B588" s="22">
        <v>579</v>
      </c>
      <c r="C588" s="58"/>
      <c r="D588" s="66">
        <f>YC!E581</f>
        <v>0.695470319</v>
      </c>
      <c r="E588" s="34">
        <f>EXP(Intermediates!H588+Intermediates!F588/alpha-Intermediates!J588/alpha/alpha)/D588</f>
        <v>18.551636906934213</v>
      </c>
      <c r="F588" s="46">
        <f>EXP(Intermediates!I588+Intermediates!G588/alpha-Intermediates!J588/alpha/alpha)/D588</f>
        <v>0.33782732261379367</v>
      </c>
      <c r="G588" s="40">
        <f>VLOOKUP((A588+1)&amp;"_"&amp;B588,scenarios!A:Q,5,0)</f>
        <v>18.552</v>
      </c>
      <c r="H588" s="55">
        <f>VLOOKUP((A588+TT_Scen/2+1)&amp;"_"&amp;B588,scenarios!A:Q,5,0)</f>
        <v>0.33783000000000002</v>
      </c>
      <c r="I588" s="37">
        <f t="shared" si="19"/>
        <v>3.6577045199265301E-4</v>
      </c>
    </row>
    <row r="589" spans="1:9" x14ac:dyDescent="0.25">
      <c r="A589" s="21">
        <f t="shared" si="18"/>
        <v>4</v>
      </c>
      <c r="B589" s="22">
        <v>580</v>
      </c>
      <c r="C589" s="58"/>
      <c r="D589" s="66">
        <f>YC!E582</f>
        <v>0.69504063760000001</v>
      </c>
      <c r="E589" s="34">
        <f>EXP(Intermediates!H589+Intermediates!F589/alpha-Intermediates!J589/alpha/alpha)/D589</f>
        <v>18.664914435212214</v>
      </c>
      <c r="F589" s="46">
        <f>EXP(Intermediates!I589+Intermediates!G589/alpha-Intermediates!J589/alpha/alpha)/D589</f>
        <v>0.33747508261478121</v>
      </c>
      <c r="G589" s="40">
        <f>VLOOKUP((A589+1)&amp;"_"&amp;B589,scenarios!A:Q,5,0)</f>
        <v>18.664999999999999</v>
      </c>
      <c r="H589" s="55">
        <f>VLOOKUP((A589+TT_Scen/2+1)&amp;"_"&amp;B589,scenarios!A:Q,5,0)</f>
        <v>0.33748</v>
      </c>
      <c r="I589" s="37">
        <f t="shared" si="19"/>
        <v>9.0482173003669786E-5</v>
      </c>
    </row>
    <row r="590" spans="1:9" x14ac:dyDescent="0.25">
      <c r="A590" s="21">
        <f t="shared" si="18"/>
        <v>4</v>
      </c>
      <c r="B590" s="22">
        <v>581</v>
      </c>
      <c r="C590" s="58"/>
      <c r="D590" s="66">
        <f>YC!E583</f>
        <v>0.6946112217</v>
      </c>
      <c r="E590" s="34">
        <f>EXP(Intermediates!H590+Intermediates!F590/alpha-Intermediates!J590/alpha/alpha)/D590</f>
        <v>18.782426300847039</v>
      </c>
      <c r="F590" s="46">
        <f>EXP(Intermediates!I590+Intermediates!G590/alpha-Intermediates!J590/alpha/alpha)/D590</f>
        <v>0.33706107133830687</v>
      </c>
      <c r="G590" s="40">
        <f>VLOOKUP((A590+1)&amp;"_"&amp;B590,scenarios!A:Q,5,0)</f>
        <v>18.782</v>
      </c>
      <c r="H590" s="55">
        <f>VLOOKUP((A590+TT_Scen/2+1)&amp;"_"&amp;B590,scenarios!A:Q,5,0)</f>
        <v>0.33706000000000003</v>
      </c>
      <c r="I590" s="37">
        <f t="shared" si="19"/>
        <v>4.2737218534572019E-4</v>
      </c>
    </row>
    <row r="591" spans="1:9" x14ac:dyDescent="0.25">
      <c r="A591" s="21">
        <f t="shared" si="18"/>
        <v>4</v>
      </c>
      <c r="B591" s="22">
        <v>582</v>
      </c>
      <c r="C591" s="58"/>
      <c r="D591" s="66">
        <f>YC!E584</f>
        <v>0.69418207109999996</v>
      </c>
      <c r="E591" s="34">
        <f>EXP(Intermediates!H591+Intermediates!F591/alpha-Intermediates!J591/alpha/alpha)/D591</f>
        <v>18.89941071030886</v>
      </c>
      <c r="F591" s="46">
        <f>EXP(Intermediates!I591+Intermediates!G591/alpha-Intermediates!J591/alpha/alpha)/D591</f>
        <v>0.33667158427683652</v>
      </c>
      <c r="G591" s="40">
        <f>VLOOKUP((A591+1)&amp;"_"&amp;B591,scenarios!A:Q,5,0)</f>
        <v>18.899000000000001</v>
      </c>
      <c r="H591" s="55">
        <f>VLOOKUP((A591+TT_Scen/2+1)&amp;"_"&amp;B591,scenarios!A:Q,5,0)</f>
        <v>0.33667000000000002</v>
      </c>
      <c r="I591" s="37">
        <f t="shared" si="19"/>
        <v>4.122945856958049E-4</v>
      </c>
    </row>
    <row r="592" spans="1:9" x14ac:dyDescent="0.25">
      <c r="A592" s="21">
        <f t="shared" si="18"/>
        <v>4</v>
      </c>
      <c r="B592" s="22">
        <v>583</v>
      </c>
      <c r="C592" s="58"/>
      <c r="D592" s="66">
        <f>YC!E585</f>
        <v>0.6937531857</v>
      </c>
      <c r="E592" s="34">
        <f>EXP(Intermediates!H592+Intermediates!F592/alpha-Intermediates!J592/alpha/alpha)/D592</f>
        <v>19.012935682890575</v>
      </c>
      <c r="F592" s="46">
        <f>EXP(Intermediates!I592+Intermediates!G592/alpha-Intermediates!J592/alpha/alpha)/D592</f>
        <v>0.33635805879600134</v>
      </c>
      <c r="G592" s="40">
        <f>VLOOKUP((A592+1)&amp;"_"&amp;B592,scenarios!A:Q,5,0)</f>
        <v>19.013000000000002</v>
      </c>
      <c r="H592" s="55">
        <f>VLOOKUP((A592+TT_Scen/2+1)&amp;"_"&amp;B592,scenarios!A:Q,5,0)</f>
        <v>0.33635999999999999</v>
      </c>
      <c r="I592" s="37">
        <f t="shared" si="19"/>
        <v>6.6258313425437976E-5</v>
      </c>
    </row>
    <row r="593" spans="1:9" x14ac:dyDescent="0.25">
      <c r="A593" s="21">
        <f t="shared" si="18"/>
        <v>4</v>
      </c>
      <c r="B593" s="22">
        <v>584</v>
      </c>
      <c r="C593" s="58"/>
      <c r="D593" s="66">
        <f>YC!E586</f>
        <v>0.69332456519999996</v>
      </c>
      <c r="E593" s="34">
        <f>EXP(Intermediates!H593+Intermediates!F593/alpha-Intermediates!J593/alpha/alpha)/D593</f>
        <v>19.131795105588221</v>
      </c>
      <c r="F593" s="46">
        <f>EXP(Intermediates!I593+Intermediates!G593/alpha-Intermediates!J593/alpha/alpha)/D593</f>
        <v>0.33596453644216728</v>
      </c>
      <c r="G593" s="40">
        <f>VLOOKUP((A593+1)&amp;"_"&amp;B593,scenarios!A:Q,5,0)</f>
        <v>19.132000000000001</v>
      </c>
      <c r="H593" s="55">
        <f>VLOOKUP((A593+TT_Scen/2+1)&amp;"_"&amp;B593,scenarios!A:Q,5,0)</f>
        <v>0.33595999999999998</v>
      </c>
      <c r="I593" s="37">
        <f t="shared" si="19"/>
        <v>2.0943085394758976E-4</v>
      </c>
    </row>
    <row r="594" spans="1:9" x14ac:dyDescent="0.25">
      <c r="A594" s="21">
        <f t="shared" si="18"/>
        <v>4</v>
      </c>
      <c r="B594" s="22">
        <v>585</v>
      </c>
      <c r="C594" s="58"/>
      <c r="D594" s="66">
        <f>YC!E587</f>
        <v>0.69289620959999998</v>
      </c>
      <c r="E594" s="34">
        <f>EXP(Intermediates!H594+Intermediates!F594/alpha-Intermediates!J594/alpha/alpha)/D594</f>
        <v>19.251698818583133</v>
      </c>
      <c r="F594" s="46">
        <f>EXP(Intermediates!I594+Intermediates!G594/alpha-Intermediates!J594/alpha/alpha)/D594</f>
        <v>0.33556764939566613</v>
      </c>
      <c r="G594" s="40">
        <f>VLOOKUP((A594+1)&amp;"_"&amp;B594,scenarios!A:Q,5,0)</f>
        <v>19.251999999999999</v>
      </c>
      <c r="H594" s="55">
        <f>VLOOKUP((A594+TT_Scen/2+1)&amp;"_"&amp;B594,scenarios!A:Q,5,0)</f>
        <v>0.33556999999999998</v>
      </c>
      <c r="I594" s="37">
        <f t="shared" si="19"/>
        <v>3.0353202119970391E-4</v>
      </c>
    </row>
    <row r="595" spans="1:9" x14ac:dyDescent="0.25">
      <c r="A595" s="21">
        <f t="shared" si="18"/>
        <v>4</v>
      </c>
      <c r="B595" s="22">
        <v>586</v>
      </c>
      <c r="C595" s="58"/>
      <c r="D595" s="66">
        <f>YC!E588</f>
        <v>0.69246811860000002</v>
      </c>
      <c r="E595" s="34">
        <f>EXP(Intermediates!H595+Intermediates!F595/alpha-Intermediates!J595/alpha/alpha)/D595</f>
        <v>19.367317816850665</v>
      </c>
      <c r="F595" s="46">
        <f>EXP(Intermediates!I595+Intermediates!G595/alpha-Intermediates!J595/alpha/alpha)/D595</f>
        <v>0.33525980808609246</v>
      </c>
      <c r="G595" s="40">
        <f>VLOOKUP((A595+1)&amp;"_"&amp;B595,scenarios!A:Q,5,0)</f>
        <v>19.367000000000001</v>
      </c>
      <c r="H595" s="55">
        <f>VLOOKUP((A595+TT_Scen/2+1)&amp;"_"&amp;B595,scenarios!A:Q,5,0)</f>
        <v>0.33526</v>
      </c>
      <c r="I595" s="37">
        <f t="shared" si="19"/>
        <v>3.1800876457188654E-4</v>
      </c>
    </row>
    <row r="596" spans="1:9" x14ac:dyDescent="0.25">
      <c r="A596" s="21">
        <f t="shared" si="18"/>
        <v>4</v>
      </c>
      <c r="B596" s="22">
        <v>587</v>
      </c>
      <c r="C596" s="58"/>
      <c r="D596" s="66">
        <f>YC!E589</f>
        <v>0.69204029199999995</v>
      </c>
      <c r="E596" s="34">
        <f>EXP(Intermediates!H596+Intermediates!F596/alpha-Intermediates!J596/alpha/alpha)/D596</f>
        <v>19.474873340778863</v>
      </c>
      <c r="F596" s="46">
        <f>EXP(Intermediates!I596+Intermediates!G596/alpha-Intermediates!J596/alpha/alpha)/D596</f>
        <v>0.3351042931090466</v>
      </c>
      <c r="G596" s="40">
        <f>VLOOKUP((A596+1)&amp;"_"&amp;B596,scenarios!A:Q,5,0)</f>
        <v>19.475000000000001</v>
      </c>
      <c r="H596" s="55">
        <f>VLOOKUP((A596+TT_Scen/2+1)&amp;"_"&amp;B596,scenarios!A:Q,5,0)</f>
        <v>0.33510000000000001</v>
      </c>
      <c r="I596" s="37">
        <f t="shared" si="19"/>
        <v>1.3095233018456387E-4</v>
      </c>
    </row>
    <row r="597" spans="1:9" x14ac:dyDescent="0.25">
      <c r="A597" s="21">
        <f t="shared" si="18"/>
        <v>4</v>
      </c>
      <c r="B597" s="22">
        <v>588</v>
      </c>
      <c r="C597" s="58"/>
      <c r="D597" s="66">
        <f>YC!E590</f>
        <v>0.69161272979999999</v>
      </c>
      <c r="E597" s="34">
        <f>EXP(Intermediates!H597+Intermediates!F597/alpha-Intermediates!J597/alpha/alpha)/D597</f>
        <v>19.57950915751152</v>
      </c>
      <c r="F597" s="46">
        <f>EXP(Intermediates!I597+Intermediates!G597/alpha-Intermediates!J597/alpha/alpha)/D597</f>
        <v>0.33501042774707918</v>
      </c>
      <c r="G597" s="40">
        <f>VLOOKUP((A597+1)&amp;"_"&amp;B597,scenarios!A:Q,5,0)</f>
        <v>19.579999999999998</v>
      </c>
      <c r="H597" s="55">
        <f>VLOOKUP((A597+TT_Scen/2+1)&amp;"_"&amp;B597,scenarios!A:Q,5,0)</f>
        <v>0.33500999999999997</v>
      </c>
      <c r="I597" s="37">
        <f t="shared" si="19"/>
        <v>4.9127023555739502E-4</v>
      </c>
    </row>
    <row r="598" spans="1:9" x14ac:dyDescent="0.25">
      <c r="A598" s="21">
        <f t="shared" si="18"/>
        <v>4</v>
      </c>
      <c r="B598" s="22">
        <v>589</v>
      </c>
      <c r="C598" s="58"/>
      <c r="D598" s="66">
        <f>YC!E591</f>
        <v>0.69118543180000003</v>
      </c>
      <c r="E598" s="34">
        <f>EXP(Intermediates!H598+Intermediates!F598/alpha-Intermediates!J598/alpha/alpha)/D598</f>
        <v>19.684227546305387</v>
      </c>
      <c r="F598" s="46">
        <f>EXP(Intermediates!I598+Intermediates!G598/alpha-Intermediates!J598/alpha/alpha)/D598</f>
        <v>0.33492615650106045</v>
      </c>
      <c r="G598" s="40">
        <f>VLOOKUP((A598+1)&amp;"_"&amp;B598,scenarios!A:Q,5,0)</f>
        <v>19.684000000000001</v>
      </c>
      <c r="H598" s="55">
        <f>VLOOKUP((A598+TT_Scen/2+1)&amp;"_"&amp;B598,scenarios!A:Q,5,0)</f>
        <v>0.33493000000000001</v>
      </c>
      <c r="I598" s="37">
        <f t="shared" si="19"/>
        <v>2.3138980432513279E-4</v>
      </c>
    </row>
    <row r="599" spans="1:9" x14ac:dyDescent="0.25">
      <c r="A599" s="21">
        <f t="shared" si="18"/>
        <v>4</v>
      </c>
      <c r="B599" s="22">
        <v>590</v>
      </c>
      <c r="C599" s="58"/>
      <c r="D599" s="66">
        <f>YC!E592</f>
        <v>0.69075839780000003</v>
      </c>
      <c r="E599" s="34">
        <f>EXP(Intermediates!H599+Intermediates!F599/alpha-Intermediates!J599/alpha/alpha)/D599</f>
        <v>19.793315018016777</v>
      </c>
      <c r="F599" s="46">
        <f>EXP(Intermediates!I599+Intermediates!G599/alpha-Intermediates!J599/alpha/alpha)/D599</f>
        <v>0.33477887254545863</v>
      </c>
      <c r="G599" s="40">
        <f>VLOOKUP((A599+1)&amp;"_"&amp;B599,scenarios!A:Q,5,0)</f>
        <v>19.792999999999999</v>
      </c>
      <c r="H599" s="55">
        <f>VLOOKUP((A599+TT_Scen/2+1)&amp;"_"&amp;B599,scenarios!A:Q,5,0)</f>
        <v>0.33478000000000002</v>
      </c>
      <c r="I599" s="37">
        <f t="shared" si="19"/>
        <v>3.1614547131930681E-4</v>
      </c>
    </row>
    <row r="600" spans="1:9" x14ac:dyDescent="0.25">
      <c r="A600" s="21">
        <f t="shared" si="18"/>
        <v>4</v>
      </c>
      <c r="B600" s="22">
        <v>591</v>
      </c>
      <c r="C600" s="58"/>
      <c r="D600" s="66">
        <f>YC!E593</f>
        <v>0.6903316276</v>
      </c>
      <c r="E600" s="34">
        <f>EXP(Intermediates!H600+Intermediates!F600/alpha-Intermediates!J600/alpha/alpha)/D600</f>
        <v>19.909419709824125</v>
      </c>
      <c r="F600" s="46">
        <f>EXP(Intermediates!I600+Intermediates!G600/alpha-Intermediates!J600/alpha/alpha)/D600</f>
        <v>0.33452526895449297</v>
      </c>
      <c r="G600" s="40">
        <f>VLOOKUP((A600+1)&amp;"_"&amp;B600,scenarios!A:Q,5,0)</f>
        <v>19.908999999999999</v>
      </c>
      <c r="H600" s="55">
        <f>VLOOKUP((A600+TT_Scen/2+1)&amp;"_"&amp;B600,scenarios!A:Q,5,0)</f>
        <v>0.33452999999999999</v>
      </c>
      <c r="I600" s="37">
        <f t="shared" si="19"/>
        <v>4.2444086963266958E-4</v>
      </c>
    </row>
    <row r="601" spans="1:9" x14ac:dyDescent="0.25">
      <c r="A601" s="21">
        <f t="shared" si="18"/>
        <v>4</v>
      </c>
      <c r="B601" s="22">
        <v>592</v>
      </c>
      <c r="C601" s="58"/>
      <c r="D601" s="66">
        <f>YC!E594</f>
        <v>0.68990512100000001</v>
      </c>
      <c r="E601" s="34">
        <f>EXP(Intermediates!H601+Intermediates!F601/alpha-Intermediates!J601/alpha/alpha)/D601</f>
        <v>20.02796437283558</v>
      </c>
      <c r="F601" s="46">
        <f>EXP(Intermediates!I601+Intermediates!G601/alpha-Intermediates!J601/alpha/alpha)/D601</f>
        <v>0.33424389353117001</v>
      </c>
      <c r="G601" s="40">
        <f>VLOOKUP((A601+1)&amp;"_"&amp;B601,scenarios!A:Q,5,0)</f>
        <v>20.027999999999999</v>
      </c>
      <c r="H601" s="55">
        <f>VLOOKUP((A601+TT_Scen/2+1)&amp;"_"&amp;B601,scenarios!A:Q,5,0)</f>
        <v>0.33423999999999998</v>
      </c>
      <c r="I601" s="37">
        <f t="shared" si="19"/>
        <v>3.952069558865734E-5</v>
      </c>
    </row>
    <row r="602" spans="1:9" x14ac:dyDescent="0.25">
      <c r="A602" s="21">
        <f t="shared" si="18"/>
        <v>4</v>
      </c>
      <c r="B602" s="22">
        <v>593</v>
      </c>
      <c r="C602" s="58"/>
      <c r="D602" s="66">
        <f>YC!E595</f>
        <v>0.68947887799999996</v>
      </c>
      <c r="E602" s="34">
        <f>EXP(Intermediates!H602+Intermediates!F602/alpha-Intermediates!J602/alpha/alpha)/D602</f>
        <v>20.145075378183872</v>
      </c>
      <c r="F602" s="46">
        <f>EXP(Intermediates!I602+Intermediates!G602/alpha-Intermediates!J602/alpha/alpha)/D602</f>
        <v>0.33399961089281871</v>
      </c>
      <c r="G602" s="40">
        <f>VLOOKUP((A602+1)&amp;"_"&amp;B602,scenarios!A:Q,5,0)</f>
        <v>20.145</v>
      </c>
      <c r="H602" s="55">
        <f>VLOOKUP((A602+TT_Scen/2+1)&amp;"_"&amp;B602,scenarios!A:Q,5,0)</f>
        <v>0.33400000000000002</v>
      </c>
      <c r="I602" s="37">
        <f t="shared" si="19"/>
        <v>7.5767291053796537E-5</v>
      </c>
    </row>
    <row r="603" spans="1:9" x14ac:dyDescent="0.25">
      <c r="A603" s="21">
        <f t="shared" si="18"/>
        <v>4</v>
      </c>
      <c r="B603" s="22">
        <v>594</v>
      </c>
      <c r="C603" s="58"/>
      <c r="D603" s="66">
        <f>YC!E596</f>
        <v>0.68905289830000005</v>
      </c>
      <c r="E603" s="34">
        <f>EXP(Intermediates!H603+Intermediates!F603/alpha-Intermediates!J603/alpha/alpha)/D603</f>
        <v>20.262453409749476</v>
      </c>
      <c r="F603" s="46">
        <f>EXP(Intermediates!I603+Intermediates!G603/alpha-Intermediates!J603/alpha/alpha)/D603</f>
        <v>0.33376377113826217</v>
      </c>
      <c r="G603" s="40">
        <f>VLOOKUP((A603+1)&amp;"_"&amp;B603,scenarios!A:Q,5,0)</f>
        <v>20.262</v>
      </c>
      <c r="H603" s="55">
        <f>VLOOKUP((A603+TT_Scen/2+1)&amp;"_"&amp;B603,scenarios!A:Q,5,0)</f>
        <v>0.33376</v>
      </c>
      <c r="I603" s="37">
        <f t="shared" si="19"/>
        <v>4.5718088773766263E-4</v>
      </c>
    </row>
    <row r="604" spans="1:9" x14ac:dyDescent="0.25">
      <c r="A604" s="21">
        <f t="shared" si="18"/>
        <v>4</v>
      </c>
      <c r="B604" s="22">
        <v>595</v>
      </c>
      <c r="C604" s="58"/>
      <c r="D604" s="66">
        <f>YC!E597</f>
        <v>0.68862718180000004</v>
      </c>
      <c r="E604" s="34">
        <f>EXP(Intermediates!H604+Intermediates!F604/alpha-Intermediates!J604/alpha/alpha)/D604</f>
        <v>20.380434737243402</v>
      </c>
      <c r="F604" s="46">
        <f>EXP(Intermediates!I604+Intermediates!G604/alpha-Intermediates!J604/alpha/alpha)/D604</f>
        <v>0.33353079550202636</v>
      </c>
      <c r="G604" s="40">
        <f>VLOOKUP((A604+1)&amp;"_"&amp;B604,scenarios!A:Q,5,0)</f>
        <v>20.38</v>
      </c>
      <c r="H604" s="55">
        <f>VLOOKUP((A604+TT_Scen/2+1)&amp;"_"&amp;B604,scenarios!A:Q,5,0)</f>
        <v>0.33352999999999999</v>
      </c>
      <c r="I604" s="37">
        <f t="shared" si="19"/>
        <v>4.3553274542895704E-4</v>
      </c>
    </row>
    <row r="605" spans="1:9" x14ac:dyDescent="0.25">
      <c r="A605" s="21">
        <f t="shared" si="18"/>
        <v>4</v>
      </c>
      <c r="B605" s="22">
        <v>596</v>
      </c>
      <c r="C605" s="58"/>
      <c r="D605" s="66">
        <f>YC!E598</f>
        <v>0.68820172830000004</v>
      </c>
      <c r="E605" s="34">
        <f>EXP(Intermediates!H605+Intermediates!F605/alpha-Intermediates!J605/alpha/alpha)/D605</f>
        <v>20.502623540623301</v>
      </c>
      <c r="F605" s="46">
        <f>EXP(Intermediates!I605+Intermediates!G605/alpha-Intermediates!J605/alpha/alpha)/D605</f>
        <v>0.33324212497725619</v>
      </c>
      <c r="G605" s="40">
        <f>VLOOKUP((A605+1)&amp;"_"&amp;B605,scenarios!A:Q,5,0)</f>
        <v>20.503</v>
      </c>
      <c r="H605" s="55">
        <f>VLOOKUP((A605+TT_Scen/2+1)&amp;"_"&amp;B605,scenarios!A:Q,5,0)</f>
        <v>0.33323999999999998</v>
      </c>
      <c r="I605" s="37">
        <f t="shared" si="19"/>
        <v>3.7858435395571322E-4</v>
      </c>
    </row>
    <row r="606" spans="1:9" x14ac:dyDescent="0.25">
      <c r="A606" s="21">
        <f t="shared" si="18"/>
        <v>4</v>
      </c>
      <c r="B606" s="22">
        <v>597</v>
      </c>
      <c r="C606" s="58"/>
      <c r="D606" s="66">
        <f>YC!E599</f>
        <v>0.68777653770000002</v>
      </c>
      <c r="E606" s="34">
        <f>EXP(Intermediates!H606+Intermediates!F606/alpha-Intermediates!J606/alpha/alpha)/D606</f>
        <v>20.628832632114555</v>
      </c>
      <c r="F606" s="46">
        <f>EXP(Intermediates!I606+Intermediates!G606/alpha-Intermediates!J606/alpha/alpha)/D606</f>
        <v>0.33290200771451212</v>
      </c>
      <c r="G606" s="40">
        <f>VLOOKUP((A606+1)&amp;"_"&amp;B606,scenarios!A:Q,5,0)</f>
        <v>20.629000000000001</v>
      </c>
      <c r="H606" s="55">
        <f>VLOOKUP((A606+TT_Scen/2+1)&amp;"_"&amp;B606,scenarios!A:Q,5,0)</f>
        <v>0.33289999999999997</v>
      </c>
      <c r="I606" s="37">
        <f t="shared" si="19"/>
        <v>1.6937559995805485E-4</v>
      </c>
    </row>
    <row r="607" spans="1:9" x14ac:dyDescent="0.25">
      <c r="A607" s="21">
        <f t="shared" si="18"/>
        <v>4</v>
      </c>
      <c r="B607" s="22">
        <v>598</v>
      </c>
      <c r="C607" s="58"/>
      <c r="D607" s="66">
        <f>YC!E600</f>
        <v>0.68735160979999999</v>
      </c>
      <c r="E607" s="34">
        <f>EXP(Intermediates!H607+Intermediates!F607/alpha-Intermediates!J607/alpha/alpha)/D607</f>
        <v>20.755152006785394</v>
      </c>
      <c r="F607" s="46">
        <f>EXP(Intermediates!I607+Intermediates!G607/alpha-Intermediates!J607/alpha/alpha)/D607</f>
        <v>0.33257428179490167</v>
      </c>
      <c r="G607" s="40">
        <f>VLOOKUP((A607+1)&amp;"_"&amp;B607,scenarios!A:Q,5,0)</f>
        <v>20.754999999999999</v>
      </c>
      <c r="H607" s="55">
        <f>VLOOKUP((A607+TT_Scen/2+1)&amp;"_"&amp;B607,scenarios!A:Q,5,0)</f>
        <v>0.33256999999999998</v>
      </c>
      <c r="I607" s="37">
        <f t="shared" si="19"/>
        <v>1.5628858029698156E-4</v>
      </c>
    </row>
    <row r="608" spans="1:9" x14ac:dyDescent="0.25">
      <c r="A608" s="21">
        <f t="shared" si="18"/>
        <v>4</v>
      </c>
      <c r="B608" s="22">
        <v>599</v>
      </c>
      <c r="C608" s="58"/>
      <c r="D608" s="66">
        <f>YC!E601</f>
        <v>0.68692694440000002</v>
      </c>
      <c r="E608" s="34">
        <f>EXP(Intermediates!H608+Intermediates!F608/alpha-Intermediates!J608/alpha/alpha)/D608</f>
        <v>20.882317678345601</v>
      </c>
      <c r="F608" s="46">
        <f>EXP(Intermediates!I608+Intermediates!G608/alpha-Intermediates!J608/alpha/alpha)/D608</f>
        <v>0.33224707803254799</v>
      </c>
      <c r="G608" s="40">
        <f>VLOOKUP((A608+1)&amp;"_"&amp;B608,scenarios!A:Q,5,0)</f>
        <v>20.882000000000001</v>
      </c>
      <c r="H608" s="55">
        <f>VLOOKUP((A608+TT_Scen/2+1)&amp;"_"&amp;B608,scenarios!A:Q,5,0)</f>
        <v>0.33224999999999999</v>
      </c>
      <c r="I608" s="37">
        <f t="shared" si="19"/>
        <v>3.2060031305114478E-4</v>
      </c>
    </row>
    <row r="609" spans="1:9" x14ac:dyDescent="0.25">
      <c r="A609" s="21">
        <f t="shared" si="18"/>
        <v>4</v>
      </c>
      <c r="B609" s="22">
        <v>600</v>
      </c>
      <c r="C609" s="58"/>
      <c r="D609" s="66">
        <f>YC!E602</f>
        <v>0.6865025414</v>
      </c>
      <c r="E609" s="34">
        <f>EXP(Intermediates!H609+Intermediates!F609/alpha-Intermediates!J609/alpha/alpha)/D609</f>
        <v>21.007572578553315</v>
      </c>
      <c r="F609" s="46">
        <f>EXP(Intermediates!I609+Intermediates!G609/alpha-Intermediates!J609/alpha/alpha)/D609</f>
        <v>0.33196404940936175</v>
      </c>
      <c r="G609" s="40">
        <f>VLOOKUP((A609+1)&amp;"_"&amp;B609,scenarios!A:Q,5,0)</f>
        <v>21.007999999999999</v>
      </c>
      <c r="H609" s="55">
        <f>VLOOKUP((A609+TT_Scen/2+1)&amp;"_"&amp;B609,scenarios!A:Q,5,0)</f>
        <v>0.33195999999999998</v>
      </c>
      <c r="I609" s="37">
        <f t="shared" si="19"/>
        <v>4.3147085604572366E-4</v>
      </c>
    </row>
    <row r="610" spans="1:9" x14ac:dyDescent="0.25">
      <c r="A610" s="21">
        <f t="shared" si="18"/>
        <v>4</v>
      </c>
      <c r="B610" s="22">
        <v>601</v>
      </c>
      <c r="C610" s="58"/>
      <c r="D610" s="66">
        <f>YC!E603</f>
        <v>0.68607840060000003</v>
      </c>
      <c r="E610" s="34">
        <f>EXP(Intermediates!H610+Intermediates!F610/alpha-Intermediates!J610/alpha/alpha)/D610</f>
        <v>21.140225896325855</v>
      </c>
      <c r="F610" s="46">
        <f>EXP(Intermediates!I610+Intermediates!G610/alpha-Intermediates!J610/alpha/alpha)/D610</f>
        <v>0.3315783186031972</v>
      </c>
      <c r="G610" s="40">
        <f>VLOOKUP((A610+1)&amp;"_"&amp;B610,scenarios!A:Q,5,0)</f>
        <v>21.14</v>
      </c>
      <c r="H610" s="55">
        <f>VLOOKUP((A610+TT_Scen/2+1)&amp;"_"&amp;B610,scenarios!A:Q,5,0)</f>
        <v>0.33157999999999999</v>
      </c>
      <c r="I610" s="37">
        <f t="shared" si="19"/>
        <v>2.2757772265757925E-4</v>
      </c>
    </row>
    <row r="611" spans="1:9" x14ac:dyDescent="0.25">
      <c r="A611" s="21">
        <f t="shared" si="18"/>
        <v>4</v>
      </c>
      <c r="B611" s="22">
        <v>602</v>
      </c>
      <c r="C611" s="58"/>
      <c r="D611" s="66">
        <f>YC!E604</f>
        <v>0.68565452179999997</v>
      </c>
      <c r="E611" s="34">
        <f>EXP(Intermediates!H611+Intermediates!F611/alpha-Intermediates!J611/alpha/alpha)/D611</f>
        <v>21.281078084948128</v>
      </c>
      <c r="F611" s="46">
        <f>EXP(Intermediates!I611+Intermediates!G611/alpha-Intermediates!J611/alpha/alpha)/D611</f>
        <v>0.33107981627357735</v>
      </c>
      <c r="G611" s="40">
        <f>VLOOKUP((A611+1)&amp;"_"&amp;B611,scenarios!A:Q,5,0)</f>
        <v>21.280999999999999</v>
      </c>
      <c r="H611" s="55">
        <f>VLOOKUP((A611+TT_Scen/2+1)&amp;"_"&amp;B611,scenarios!A:Q,5,0)</f>
        <v>0.33107999999999999</v>
      </c>
      <c r="I611" s="37">
        <f t="shared" si="19"/>
        <v>7.826867455140718E-5</v>
      </c>
    </row>
    <row r="612" spans="1:9" x14ac:dyDescent="0.25">
      <c r="A612" s="21">
        <f t="shared" si="18"/>
        <v>4</v>
      </c>
      <c r="B612" s="22">
        <v>603</v>
      </c>
      <c r="C612" s="58"/>
      <c r="D612" s="66">
        <f>YC!E605</f>
        <v>0.68523090490000005</v>
      </c>
      <c r="E612" s="34">
        <f>EXP(Intermediates!H612+Intermediates!F612/alpha-Intermediates!J612/alpha/alpha)/D612</f>
        <v>21.424068661598326</v>
      </c>
      <c r="F612" s="46">
        <f>EXP(Intermediates!I612+Intermediates!G612/alpha-Intermediates!J612/alpha/alpha)/D612</f>
        <v>0.33056488367937165</v>
      </c>
      <c r="G612" s="40">
        <f>VLOOKUP((A612+1)&amp;"_"&amp;B612,scenarios!A:Q,5,0)</f>
        <v>21.423999999999999</v>
      </c>
      <c r="H612" s="55">
        <f>VLOOKUP((A612+TT_Scen/2+1)&amp;"_"&amp;B612,scenarios!A:Q,5,0)</f>
        <v>0.33056000000000002</v>
      </c>
      <c r="I612" s="37">
        <f t="shared" si="19"/>
        <v>7.3545277698594536E-5</v>
      </c>
    </row>
    <row r="613" spans="1:9" x14ac:dyDescent="0.25">
      <c r="A613" s="21">
        <f t="shared" si="18"/>
        <v>4</v>
      </c>
      <c r="B613" s="22">
        <v>604</v>
      </c>
      <c r="C613" s="58"/>
      <c r="D613" s="66">
        <f>YC!E606</f>
        <v>0.68480754980000003</v>
      </c>
      <c r="E613" s="34">
        <f>EXP(Intermediates!H613+Intermediates!F613/alpha-Intermediates!J613/alpha/alpha)/D613</f>
        <v>21.567740956535065</v>
      </c>
      <c r="F613" s="46">
        <f>EXP(Intermediates!I613+Intermediates!G613/alpha-Intermediates!J613/alpha/alpha)/D613</f>
        <v>0.33005635207602335</v>
      </c>
      <c r="G613" s="40">
        <f>VLOOKUP((A613+1)&amp;"_"&amp;B613,scenarios!A:Q,5,0)</f>
        <v>21.568000000000001</v>
      </c>
      <c r="H613" s="55">
        <f>VLOOKUP((A613+TT_Scen/2+1)&amp;"_"&amp;B613,scenarios!A:Q,5,0)</f>
        <v>0.33006000000000002</v>
      </c>
      <c r="I613" s="37">
        <f t="shared" si="19"/>
        <v>2.6269138891299448E-4</v>
      </c>
    </row>
    <row r="614" spans="1:9" x14ac:dyDescent="0.25">
      <c r="A614" s="21">
        <f t="shared" si="18"/>
        <v>4</v>
      </c>
      <c r="B614" s="22">
        <v>605</v>
      </c>
      <c r="C614" s="58"/>
      <c r="D614" s="66">
        <f>YC!E607</f>
        <v>0.68438445619999999</v>
      </c>
      <c r="E614" s="34">
        <f>EXP(Intermediates!H614+Intermediates!F614/alpha-Intermediates!J614/alpha/alpha)/D614</f>
        <v>21.719957037873339</v>
      </c>
      <c r="F614" s="46">
        <f>EXP(Intermediates!I614+Intermediates!G614/alpha-Intermediates!J614/alpha/alpha)/D614</f>
        <v>0.32943491335974906</v>
      </c>
      <c r="G614" s="40">
        <f>VLOOKUP((A614+1)&amp;"_"&amp;B614,scenarios!A:Q,5,0)</f>
        <v>21.72</v>
      </c>
      <c r="H614" s="55">
        <f>VLOOKUP((A614+TT_Scen/2+1)&amp;"_"&amp;B614,scenarios!A:Q,5,0)</f>
        <v>0.32943</v>
      </c>
      <c r="I614" s="37">
        <f t="shared" si="19"/>
        <v>4.7875486408832657E-5</v>
      </c>
    </row>
    <row r="615" spans="1:9" x14ac:dyDescent="0.25">
      <c r="A615" s="21">
        <f t="shared" si="18"/>
        <v>4</v>
      </c>
      <c r="B615" s="22">
        <v>606</v>
      </c>
      <c r="C615" s="58"/>
      <c r="D615" s="66">
        <f>YC!E608</f>
        <v>0.68396162400000005</v>
      </c>
      <c r="E615" s="34">
        <f>EXP(Intermediates!H615+Intermediates!F615/alpha-Intermediates!J615/alpha/alpha)/D615</f>
        <v>21.875938767497967</v>
      </c>
      <c r="F615" s="46">
        <f>EXP(Intermediates!I615+Intermediates!G615/alpha-Intermediates!J615/alpha/alpha)/D615</f>
        <v>0.32877550821740664</v>
      </c>
      <c r="G615" s="40">
        <f>VLOOKUP((A615+1)&amp;"_"&amp;B615,scenarios!A:Q,5,0)</f>
        <v>21.876000000000001</v>
      </c>
      <c r="H615" s="55">
        <f>VLOOKUP((A615+TT_Scen/2+1)&amp;"_"&amp;B615,scenarios!A:Q,5,0)</f>
        <v>0.32878000000000002</v>
      </c>
      <c r="I615" s="37">
        <f t="shared" si="19"/>
        <v>6.5724284627532992E-5</v>
      </c>
    </row>
    <row r="616" spans="1:9" x14ac:dyDescent="0.25">
      <c r="A616" s="21">
        <f t="shared" si="18"/>
        <v>4</v>
      </c>
      <c r="B616" s="22">
        <v>607</v>
      </c>
      <c r="C616" s="58"/>
      <c r="D616" s="66">
        <f>YC!E609</f>
        <v>0.68353905299999995</v>
      </c>
      <c r="E616" s="34">
        <f>EXP(Intermediates!H616+Intermediates!F616/alpha-Intermediates!J616/alpha/alpha)/D616</f>
        <v>22.03743311987175</v>
      </c>
      <c r="F616" s="46">
        <f>EXP(Intermediates!I616+Intermediates!G616/alpha-Intermediates!J616/alpha/alpha)/D616</f>
        <v>0.32805333411838572</v>
      </c>
      <c r="G616" s="40">
        <f>VLOOKUP((A616+1)&amp;"_"&amp;B616,scenarios!A:Q,5,0)</f>
        <v>22.036999999999999</v>
      </c>
      <c r="H616" s="55">
        <f>VLOOKUP((A616+TT_Scen/2+1)&amp;"_"&amp;B616,scenarios!A:Q,5,0)</f>
        <v>0.32805000000000001</v>
      </c>
      <c r="I616" s="37">
        <f t="shared" si="19"/>
        <v>4.3645399013658714E-4</v>
      </c>
    </row>
    <row r="617" spans="1:9" x14ac:dyDescent="0.25">
      <c r="A617" s="21">
        <f t="shared" si="18"/>
        <v>4</v>
      </c>
      <c r="B617" s="22">
        <v>608</v>
      </c>
      <c r="C617" s="58"/>
      <c r="D617" s="66">
        <f>YC!E610</f>
        <v>0.68311674310000003</v>
      </c>
      <c r="E617" s="34">
        <f>EXP(Intermediates!H617+Intermediates!F617/alpha-Intermediates!J617/alpha/alpha)/D617</f>
        <v>22.19680042282873</v>
      </c>
      <c r="F617" s="46">
        <f>EXP(Intermediates!I617+Intermediates!G617/alpha-Intermediates!J617/alpha/alpha)/D617</f>
        <v>0.32738299892627815</v>
      </c>
      <c r="G617" s="40">
        <f>VLOOKUP((A617+1)&amp;"_"&amp;B617,scenarios!A:Q,5,0)</f>
        <v>22.196999999999999</v>
      </c>
      <c r="H617" s="55">
        <f>VLOOKUP((A617+TT_Scen/2+1)&amp;"_"&amp;B617,scenarios!A:Q,5,0)</f>
        <v>0.32738</v>
      </c>
      <c r="I617" s="37">
        <f t="shared" si="19"/>
        <v>2.0257609754742445E-4</v>
      </c>
    </row>
    <row r="618" spans="1:9" x14ac:dyDescent="0.25">
      <c r="A618" s="21">
        <f t="shared" si="18"/>
        <v>4</v>
      </c>
      <c r="B618" s="22">
        <v>609</v>
      </c>
      <c r="C618" s="58"/>
      <c r="D618" s="66">
        <f>YC!E611</f>
        <v>0.68269469410000005</v>
      </c>
      <c r="E618" s="34">
        <f>EXP(Intermediates!H618+Intermediates!F618/alpha-Intermediates!J618/alpha/alpha)/D618</f>
        <v>22.357975882192328</v>
      </c>
      <c r="F618" s="46">
        <f>EXP(Intermediates!I618+Intermediates!G618/alpha-Intermediates!J618/alpha/alpha)/D618</f>
        <v>0.32670575019579717</v>
      </c>
      <c r="G618" s="40">
        <f>VLOOKUP((A618+1)&amp;"_"&amp;B618,scenarios!A:Q,5,0)</f>
        <v>22.358000000000001</v>
      </c>
      <c r="H618" s="55">
        <f>VLOOKUP((A618+TT_Scen/2+1)&amp;"_"&amp;B618,scenarios!A:Q,5,0)</f>
        <v>0.32671</v>
      </c>
      <c r="I618" s="37">
        <f t="shared" si="19"/>
        <v>2.8367611875579346E-5</v>
      </c>
    </row>
    <row r="619" spans="1:9" x14ac:dyDescent="0.25">
      <c r="A619" s="21">
        <f t="shared" si="18"/>
        <v>4</v>
      </c>
      <c r="B619" s="22">
        <v>610</v>
      </c>
      <c r="C619" s="58"/>
      <c r="D619" s="66">
        <f>YC!E612</f>
        <v>0.6822729059</v>
      </c>
      <c r="E619" s="34">
        <f>EXP(Intermediates!H619+Intermediates!F619/alpha-Intermediates!J619/alpha/alpha)/D619</f>
        <v>22.518007169620709</v>
      </c>
      <c r="F619" s="46">
        <f>EXP(Intermediates!I619+Intermediates!G619/alpha-Intermediates!J619/alpha/alpha)/D619</f>
        <v>0.32606470486201022</v>
      </c>
      <c r="G619" s="40">
        <f>VLOOKUP((A619+1)&amp;"_"&amp;B619,scenarios!A:Q,5,0)</f>
        <v>22.518000000000001</v>
      </c>
      <c r="H619" s="55">
        <f>VLOOKUP((A619+TT_Scen/2+1)&amp;"_"&amp;B619,scenarios!A:Q,5,0)</f>
        <v>0.32606000000000002</v>
      </c>
      <c r="I619" s="37">
        <f t="shared" si="19"/>
        <v>1.1874482718887691E-5</v>
      </c>
    </row>
    <row r="620" spans="1:9" x14ac:dyDescent="0.25">
      <c r="A620" s="21">
        <f t="shared" si="18"/>
        <v>4</v>
      </c>
      <c r="B620" s="22">
        <v>611</v>
      </c>
      <c r="C620" s="58"/>
      <c r="D620" s="66">
        <f>YC!E613</f>
        <v>0.68185137829999998</v>
      </c>
      <c r="E620" s="34">
        <f>EXP(Intermediates!H620+Intermediates!F620/alpha-Intermediates!J620/alpha/alpha)/D620</f>
        <v>22.680434214369608</v>
      </c>
      <c r="F620" s="46">
        <f>EXP(Intermediates!I620+Intermediates!G620/alpha-Intermediates!J620/alpha/alpha)/D620</f>
        <v>0.32540826305608583</v>
      </c>
      <c r="G620" s="40">
        <f>VLOOKUP((A620+1)&amp;"_"&amp;B620,scenarios!A:Q,5,0)</f>
        <v>22.68</v>
      </c>
      <c r="H620" s="55">
        <f>VLOOKUP((A620+TT_Scen/2+1)&amp;"_"&amp;B620,scenarios!A:Q,5,0)</f>
        <v>0.32540999999999998</v>
      </c>
      <c r="I620" s="37">
        <f t="shared" si="19"/>
        <v>4.3595131352269778E-4</v>
      </c>
    </row>
    <row r="621" spans="1:9" x14ac:dyDescent="0.25">
      <c r="A621" s="21">
        <f t="shared" si="18"/>
        <v>4</v>
      </c>
      <c r="B621" s="22">
        <v>612</v>
      </c>
      <c r="C621" s="58"/>
      <c r="D621" s="66">
        <f>YC!E614</f>
        <v>0.68143011109999996</v>
      </c>
      <c r="E621" s="34">
        <f>EXP(Intermediates!H621+Intermediates!F621/alpha-Intermediates!J621/alpha/alpha)/D621</f>
        <v>22.840325476573913</v>
      </c>
      <c r="F621" s="46">
        <f>EXP(Intermediates!I621+Intermediates!G621/alpha-Intermediates!J621/alpha/alpha)/D621</f>
        <v>0.32480713562188129</v>
      </c>
      <c r="G621" s="40">
        <f>VLOOKUP((A621+1)&amp;"_"&amp;B621,scenarios!A:Q,5,0)</f>
        <v>22.84</v>
      </c>
      <c r="H621" s="55">
        <f>VLOOKUP((A621+TT_Scen/2+1)&amp;"_"&amp;B621,scenarios!A:Q,5,0)</f>
        <v>0.32480999999999999</v>
      </c>
      <c r="I621" s="37">
        <f t="shared" si="19"/>
        <v>3.2834095203160274E-4</v>
      </c>
    </row>
    <row r="622" spans="1:9" x14ac:dyDescent="0.25">
      <c r="A622" s="21">
        <f t="shared" si="18"/>
        <v>4</v>
      </c>
      <c r="B622" s="22">
        <v>613</v>
      </c>
      <c r="C622" s="58"/>
      <c r="D622" s="66">
        <f>YC!E615</f>
        <v>0.68100910420000005</v>
      </c>
      <c r="E622" s="34">
        <f>EXP(Intermediates!H622+Intermediates!F622/alpha-Intermediates!J622/alpha/alpha)/D622</f>
        <v>23.003570199829664</v>
      </c>
      <c r="F622" s="46">
        <f>EXP(Intermediates!I622+Intermediates!G622/alpha-Intermediates!J622/alpha/alpha)/D622</f>
        <v>0.32417701540598837</v>
      </c>
      <c r="G622" s="40">
        <f>VLOOKUP((A622+1)&amp;"_"&amp;B622,scenarios!A:Q,5,0)</f>
        <v>23.004000000000001</v>
      </c>
      <c r="H622" s="55">
        <f>VLOOKUP((A622+TT_Scen/2+1)&amp;"_"&amp;B622,scenarios!A:Q,5,0)</f>
        <v>0.32418000000000002</v>
      </c>
      <c r="I622" s="37">
        <f t="shared" si="19"/>
        <v>4.3278476434921442E-4</v>
      </c>
    </row>
    <row r="623" spans="1:9" x14ac:dyDescent="0.25">
      <c r="A623" s="21">
        <f t="shared" si="18"/>
        <v>4</v>
      </c>
      <c r="B623" s="22">
        <v>614</v>
      </c>
      <c r="C623" s="58"/>
      <c r="D623" s="66">
        <f>YC!E616</f>
        <v>0.68058835740000001</v>
      </c>
      <c r="E623" s="34">
        <f>EXP(Intermediates!H623+Intermediates!F623/alpha-Intermediates!J623/alpha/alpha)/D623</f>
        <v>23.163896939829254</v>
      </c>
      <c r="F623" s="46">
        <f>EXP(Intermediates!I623+Intermediates!G623/alpha-Intermediates!J623/alpha/alpha)/D623</f>
        <v>0.32360643965928637</v>
      </c>
      <c r="G623" s="40">
        <f>VLOOKUP((A623+1)&amp;"_"&amp;B623,scenarios!A:Q,5,0)</f>
        <v>23.164000000000001</v>
      </c>
      <c r="H623" s="55">
        <f>VLOOKUP((A623+TT_Scen/2+1)&amp;"_"&amp;B623,scenarios!A:Q,5,0)</f>
        <v>0.32361000000000001</v>
      </c>
      <c r="I623" s="37">
        <f t="shared" si="19"/>
        <v>1.0662051146131946E-4</v>
      </c>
    </row>
    <row r="624" spans="1:9" x14ac:dyDescent="0.25">
      <c r="A624" s="21">
        <f t="shared" si="18"/>
        <v>4</v>
      </c>
      <c r="B624" s="22">
        <v>615</v>
      </c>
      <c r="C624" s="58"/>
      <c r="D624" s="66">
        <f>YC!E617</f>
        <v>0.68016787050000005</v>
      </c>
      <c r="E624" s="34">
        <f>EXP(Intermediates!H624+Intermediates!F624/alpha-Intermediates!J624/alpha/alpha)/D624</f>
        <v>23.324440674403135</v>
      </c>
      <c r="F624" s="46">
        <f>EXP(Intermediates!I624+Intermediates!G624/alpha-Intermediates!J624/alpha/alpha)/D624</f>
        <v>0.32305060056367002</v>
      </c>
      <c r="G624" s="40">
        <f>VLOOKUP((A624+1)&amp;"_"&amp;B624,scenarios!A:Q,5,0)</f>
        <v>23.324000000000002</v>
      </c>
      <c r="H624" s="55">
        <f>VLOOKUP((A624+TT_Scen/2+1)&amp;"_"&amp;B624,scenarios!A:Q,5,0)</f>
        <v>0.32305</v>
      </c>
      <c r="I624" s="37">
        <f t="shared" si="19"/>
        <v>4.4127496680357314E-4</v>
      </c>
    </row>
    <row r="625" spans="1:9" x14ac:dyDescent="0.25">
      <c r="A625" s="21">
        <f t="shared" si="18"/>
        <v>4</v>
      </c>
      <c r="B625" s="22">
        <v>616</v>
      </c>
      <c r="C625" s="58"/>
      <c r="D625" s="66">
        <f>YC!E618</f>
        <v>0.67974764340000005</v>
      </c>
      <c r="E625" s="34">
        <f>EXP(Intermediates!H625+Intermediates!F625/alpha-Intermediates!J625/alpha/alpha)/D625</f>
        <v>23.485717060121971</v>
      </c>
      <c r="F625" s="46">
        <f>EXP(Intermediates!I625+Intermediates!G625/alpha-Intermediates!J625/alpha/alpha)/D625</f>
        <v>0.32250219073989639</v>
      </c>
      <c r="G625" s="40">
        <f>VLOOKUP((A625+1)&amp;"_"&amp;B625,scenarios!A:Q,5,0)</f>
        <v>23.486000000000001</v>
      </c>
      <c r="H625" s="55">
        <f>VLOOKUP((A625+TT_Scen/2+1)&amp;"_"&amp;B625,scenarios!A:Q,5,0)</f>
        <v>0.32250000000000001</v>
      </c>
      <c r="I625" s="37">
        <f t="shared" si="19"/>
        <v>2.8513061792634353E-4</v>
      </c>
    </row>
    <row r="626" spans="1:9" x14ac:dyDescent="0.25">
      <c r="A626" s="21">
        <f t="shared" si="18"/>
        <v>4</v>
      </c>
      <c r="B626" s="22">
        <v>617</v>
      </c>
      <c r="C626" s="58"/>
      <c r="D626" s="66">
        <f>YC!E619</f>
        <v>0.67932767599999999</v>
      </c>
      <c r="E626" s="34">
        <f>EXP(Intermediates!H626+Intermediates!F626/alpha-Intermediates!J626/alpha/alpha)/D626</f>
        <v>23.64609217026349</v>
      </c>
      <c r="F626" s="46">
        <f>EXP(Intermediates!I626+Intermediates!G626/alpha-Intermediates!J626/alpha/alpha)/D626</f>
        <v>0.32198341689188936</v>
      </c>
      <c r="G626" s="40">
        <f>VLOOKUP((A626+1)&amp;"_"&amp;B626,scenarios!A:Q,5,0)</f>
        <v>23.646000000000001</v>
      </c>
      <c r="H626" s="55">
        <f>VLOOKUP((A626+TT_Scen/2+1)&amp;"_"&amp;B626,scenarios!A:Q,5,0)</f>
        <v>0.32197999999999999</v>
      </c>
      <c r="I626" s="37">
        <f t="shared" si="19"/>
        <v>9.5587155378440425E-5</v>
      </c>
    </row>
    <row r="627" spans="1:9" x14ac:dyDescent="0.25">
      <c r="A627" s="21">
        <f t="shared" si="18"/>
        <v>4</v>
      </c>
      <c r="B627" s="22">
        <v>618</v>
      </c>
      <c r="C627" s="58"/>
      <c r="D627" s="66">
        <f>YC!E620</f>
        <v>0.67890796799999997</v>
      </c>
      <c r="E627" s="34">
        <f>EXP(Intermediates!H627+Intermediates!F627/alpha-Intermediates!J627/alpha/alpha)/D627</f>
        <v>23.806324681336232</v>
      </c>
      <c r="F627" s="46">
        <f>EXP(Intermediates!I627+Intermediates!G627/alpha-Intermediates!J627/alpha/alpha)/D627</f>
        <v>0.32148343618469649</v>
      </c>
      <c r="G627" s="40">
        <f>VLOOKUP((A627+1)&amp;"_"&amp;B627,scenarios!A:Q,5,0)</f>
        <v>23.806000000000001</v>
      </c>
      <c r="H627" s="55">
        <f>VLOOKUP((A627+TT_Scen/2+1)&amp;"_"&amp;B627,scenarios!A:Q,5,0)</f>
        <v>0.32147999999999999</v>
      </c>
      <c r="I627" s="37">
        <f t="shared" si="19"/>
        <v>3.2811752092748447E-4</v>
      </c>
    </row>
    <row r="628" spans="1:9" x14ac:dyDescent="0.25">
      <c r="A628" s="21">
        <f t="shared" si="18"/>
        <v>4</v>
      </c>
      <c r="B628" s="22">
        <v>619</v>
      </c>
      <c r="C628" s="58"/>
      <c r="D628" s="66">
        <f>YC!E621</f>
        <v>0.67848851929999998</v>
      </c>
      <c r="E628" s="34">
        <f>EXP(Intermediates!H628+Intermediates!F628/alpha-Intermediates!J628/alpha/alpha)/D628</f>
        <v>23.969590007638502</v>
      </c>
      <c r="F628" s="46">
        <f>EXP(Intermediates!I628+Intermediates!G628/alpha-Intermediates!J628/alpha/alpha)/D628</f>
        <v>0.32095939787375083</v>
      </c>
      <c r="G628" s="40">
        <f>VLOOKUP((A628+1)&amp;"_"&amp;B628,scenarios!A:Q,5,0)</f>
        <v>23.97</v>
      </c>
      <c r="H628" s="55">
        <f>VLOOKUP((A628+TT_Scen/2+1)&amp;"_"&amp;B628,scenarios!A:Q,5,0)</f>
        <v>0.32096000000000002</v>
      </c>
      <c r="I628" s="37">
        <f t="shared" si="19"/>
        <v>4.1059448774649621E-4</v>
      </c>
    </row>
    <row r="629" spans="1:9" x14ac:dyDescent="0.25">
      <c r="A629" s="21">
        <f t="shared" si="18"/>
        <v>4</v>
      </c>
      <c r="B629" s="22">
        <v>620</v>
      </c>
      <c r="C629" s="58"/>
      <c r="D629" s="66">
        <f>YC!E622</f>
        <v>0.67806932980000001</v>
      </c>
      <c r="E629" s="34">
        <f>EXP(Intermediates!H629+Intermediates!F629/alpha-Intermediates!J629/alpha/alpha)/D629</f>
        <v>24.128864552691208</v>
      </c>
      <c r="F629" s="46">
        <f>EXP(Intermediates!I629+Intermediates!G629/alpha-Intermediates!J629/alpha/alpha)/D629</f>
        <v>0.32050531583787195</v>
      </c>
      <c r="G629" s="40">
        <f>VLOOKUP((A629+1)&amp;"_"&amp;B629,scenarios!A:Q,5,0)</f>
        <v>24.129000000000001</v>
      </c>
      <c r="H629" s="55">
        <f>VLOOKUP((A629+TT_Scen/2+1)&amp;"_"&amp;B629,scenarios!A:Q,5,0)</f>
        <v>0.32051000000000002</v>
      </c>
      <c r="I629" s="37">
        <f t="shared" si="19"/>
        <v>1.4013147092095668E-4</v>
      </c>
    </row>
    <row r="630" spans="1:9" x14ac:dyDescent="0.25">
      <c r="A630" s="21">
        <f t="shared" si="18"/>
        <v>4</v>
      </c>
      <c r="B630" s="22">
        <v>621</v>
      </c>
      <c r="C630" s="58"/>
      <c r="D630" s="66">
        <f>YC!E623</f>
        <v>0.67765039930000004</v>
      </c>
      <c r="E630" s="34">
        <f>EXP(Intermediates!H630+Intermediates!F630/alpha-Intermediates!J630/alpha/alpha)/D630</f>
        <v>24.290580663853511</v>
      </c>
      <c r="F630" s="46">
        <f>EXP(Intermediates!I630+Intermediates!G630/alpha-Intermediates!J630/alpha/alpha)/D630</f>
        <v>0.32003487986464529</v>
      </c>
      <c r="G630" s="40">
        <f>VLOOKUP((A630+1)&amp;"_"&amp;B630,scenarios!A:Q,5,0)</f>
        <v>24.291</v>
      </c>
      <c r="H630" s="55">
        <f>VLOOKUP((A630+TT_Scen/2+1)&amp;"_"&amp;B630,scenarios!A:Q,5,0)</f>
        <v>0.32002999999999998</v>
      </c>
      <c r="I630" s="37">
        <f t="shared" si="19"/>
        <v>4.2421601113457053E-4</v>
      </c>
    </row>
    <row r="631" spans="1:9" x14ac:dyDescent="0.25">
      <c r="A631" s="21">
        <f t="shared" si="18"/>
        <v>4</v>
      </c>
      <c r="B631" s="22">
        <v>622</v>
      </c>
      <c r="C631" s="58"/>
      <c r="D631" s="66">
        <f>YC!E624</f>
        <v>0.67723172750000005</v>
      </c>
      <c r="E631" s="34">
        <f>EXP(Intermediates!H631+Intermediates!F631/alpha-Intermediates!J631/alpha/alpha)/D631</f>
        <v>24.459521212918325</v>
      </c>
      <c r="F631" s="46">
        <f>EXP(Intermediates!I631+Intermediates!G631/alpha-Intermediates!J631/alpha/alpha)/D631</f>
        <v>0.31948613055107539</v>
      </c>
      <c r="G631" s="40">
        <f>VLOOKUP((A631+1)&amp;"_"&amp;B631,scenarios!A:Q,5,0)</f>
        <v>24.46</v>
      </c>
      <c r="H631" s="55">
        <f>VLOOKUP((A631+TT_Scen/2+1)&amp;"_"&amp;B631,scenarios!A:Q,5,0)</f>
        <v>0.31949</v>
      </c>
      <c r="I631" s="37">
        <f t="shared" si="19"/>
        <v>4.8265653060020064E-4</v>
      </c>
    </row>
    <row r="632" spans="1:9" x14ac:dyDescent="0.25">
      <c r="A632" s="21">
        <f t="shared" si="18"/>
        <v>4</v>
      </c>
      <c r="B632" s="22">
        <v>623</v>
      </c>
      <c r="C632" s="58"/>
      <c r="D632" s="66">
        <f>YC!E625</f>
        <v>0.67681331450000004</v>
      </c>
      <c r="E632" s="34">
        <f>EXP(Intermediates!H632+Intermediates!F632/alpha-Intermediates!J632/alpha/alpha)/D632</f>
        <v>24.626507698664422</v>
      </c>
      <c r="F632" s="46">
        <f>EXP(Intermediates!I632+Intermediates!G632/alpha-Intermediates!J632/alpha/alpha)/D632</f>
        <v>0.31898006405970714</v>
      </c>
      <c r="G632" s="40">
        <f>VLOOKUP((A632+1)&amp;"_"&amp;B632,scenarios!A:Q,5,0)</f>
        <v>24.626999999999999</v>
      </c>
      <c r="H632" s="55">
        <f>VLOOKUP((A632+TT_Scen/2+1)&amp;"_"&amp;B632,scenarios!A:Q,5,0)</f>
        <v>0.31897999999999999</v>
      </c>
      <c r="I632" s="37">
        <f t="shared" si="19"/>
        <v>4.9236539528357826E-4</v>
      </c>
    </row>
    <row r="633" spans="1:9" x14ac:dyDescent="0.25">
      <c r="A633" s="21">
        <f t="shared" si="18"/>
        <v>4</v>
      </c>
      <c r="B633" s="22">
        <v>624</v>
      </c>
      <c r="C633" s="58"/>
      <c r="D633" s="66">
        <f>YC!E626</f>
        <v>0.67639516</v>
      </c>
      <c r="E633" s="34">
        <f>EXP(Intermediates!H633+Intermediates!F633/alpha-Intermediates!J633/alpha/alpha)/D633</f>
        <v>24.794452227046005</v>
      </c>
      <c r="F633" s="46">
        <f>EXP(Intermediates!I633+Intermediates!G633/alpha-Intermediates!J633/alpha/alpha)/D633</f>
        <v>0.31847834906349254</v>
      </c>
      <c r="G633" s="40">
        <f>VLOOKUP((A633+1)&amp;"_"&amp;B633,scenarios!A:Q,5,0)</f>
        <v>24.794</v>
      </c>
      <c r="H633" s="55">
        <f>VLOOKUP((A633+TT_Scen/2+1)&amp;"_"&amp;B633,scenarios!A:Q,5,0)</f>
        <v>0.31847999999999999</v>
      </c>
      <c r="I633" s="37">
        <f t="shared" si="19"/>
        <v>4.5387798251178557E-4</v>
      </c>
    </row>
    <row r="634" spans="1:9" x14ac:dyDescent="0.25">
      <c r="A634" s="21">
        <f t="shared" si="18"/>
        <v>4</v>
      </c>
      <c r="B634" s="22">
        <v>625</v>
      </c>
      <c r="C634" s="58"/>
      <c r="D634" s="66">
        <f>YC!E627</f>
        <v>0.67597726380000001</v>
      </c>
      <c r="E634" s="34">
        <f>EXP(Intermediates!H634+Intermediates!F634/alpha-Intermediates!J634/alpha/alpha)/D634</f>
        <v>24.958866547999168</v>
      </c>
      <c r="F634" s="46">
        <f>EXP(Intermediates!I634+Intermediates!G634/alpha-Intermediates!J634/alpha/alpha)/D634</f>
        <v>0.31803819705588438</v>
      </c>
      <c r="G634" s="40">
        <f>VLOOKUP((A634+1)&amp;"_"&amp;B634,scenarios!A:Q,5,0)</f>
        <v>24.959</v>
      </c>
      <c r="H634" s="55">
        <f>VLOOKUP((A634+TT_Scen/2+1)&amp;"_"&amp;B634,scenarios!A:Q,5,0)</f>
        <v>0.31803999999999999</v>
      </c>
      <c r="I634" s="37">
        <f t="shared" si="19"/>
        <v>1.3525494494698309E-4</v>
      </c>
    </row>
    <row r="635" spans="1:9" x14ac:dyDescent="0.25">
      <c r="A635" s="21">
        <f t="shared" si="18"/>
        <v>4</v>
      </c>
      <c r="B635" s="22">
        <v>626</v>
      </c>
      <c r="C635" s="58"/>
      <c r="D635" s="66">
        <f>YC!E628</f>
        <v>0.67555962579999995</v>
      </c>
      <c r="E635" s="34">
        <f>EXP(Intermediates!H635+Intermediates!F635/alpha-Intermediates!J635/alpha/alpha)/D635</f>
        <v>25.116703018126604</v>
      </c>
      <c r="F635" s="46">
        <f>EXP(Intermediates!I635+Intermediates!G635/alpha-Intermediates!J635/alpha/alpha)/D635</f>
        <v>0.31769681832258734</v>
      </c>
      <c r="G635" s="40">
        <f>VLOOKUP((A635+1)&amp;"_"&amp;B635,scenarios!A:Q,5,0)</f>
        <v>25.117000000000001</v>
      </c>
      <c r="H635" s="55">
        <f>VLOOKUP((A635+TT_Scen/2+1)&amp;"_"&amp;B635,scenarios!A:Q,5,0)</f>
        <v>0.31769999999999998</v>
      </c>
      <c r="I635" s="37">
        <f t="shared" si="19"/>
        <v>3.0016355080997315E-4</v>
      </c>
    </row>
    <row r="636" spans="1:9" x14ac:dyDescent="0.25">
      <c r="A636" s="21">
        <f t="shared" si="18"/>
        <v>4</v>
      </c>
      <c r="B636" s="22">
        <v>627</v>
      </c>
      <c r="C636" s="58"/>
      <c r="D636" s="66">
        <f>YC!E629</f>
        <v>0.67514224580000004</v>
      </c>
      <c r="E636" s="34">
        <f>EXP(Intermediates!H636+Intermediates!F636/alpha-Intermediates!J636/alpha/alpha)/D636</f>
        <v>25.269766948518722</v>
      </c>
      <c r="F636" s="46">
        <f>EXP(Intermediates!I636+Intermediates!G636/alpha-Intermediates!J636/alpha/alpha)/D636</f>
        <v>0.31742947639175034</v>
      </c>
      <c r="G636" s="40">
        <f>VLOOKUP((A636+1)&amp;"_"&amp;B636,scenarios!A:Q,5,0)</f>
        <v>25.27</v>
      </c>
      <c r="H636" s="55">
        <f>VLOOKUP((A636+TT_Scen/2+1)&amp;"_"&amp;B636,scenarios!A:Q,5,0)</f>
        <v>0.31742999999999999</v>
      </c>
      <c r="I636" s="37">
        <f t="shared" si="19"/>
        <v>2.3357508952726036E-4</v>
      </c>
    </row>
    <row r="637" spans="1:9" x14ac:dyDescent="0.25">
      <c r="A637" s="21">
        <f t="shared" si="18"/>
        <v>4</v>
      </c>
      <c r="B637" s="22">
        <v>628</v>
      </c>
      <c r="C637" s="58"/>
      <c r="D637" s="66">
        <f>YC!E630</f>
        <v>0.67472512370000004</v>
      </c>
      <c r="E637" s="34">
        <f>EXP(Intermediates!H637+Intermediates!F637/alpha-Intermediates!J637/alpha/alpha)/D637</f>
        <v>25.421478225803103</v>
      </c>
      <c r="F637" s="46">
        <f>EXP(Intermediates!I637+Intermediates!G637/alpha-Intermediates!J637/alpha/alpha)/D637</f>
        <v>0.3171920666755294</v>
      </c>
      <c r="G637" s="40">
        <f>VLOOKUP((A637+1)&amp;"_"&amp;B637,scenarios!A:Q,5,0)</f>
        <v>25.420999999999999</v>
      </c>
      <c r="H637" s="55">
        <f>VLOOKUP((A637+TT_Scen/2+1)&amp;"_"&amp;B637,scenarios!A:Q,5,0)</f>
        <v>0.31719000000000003</v>
      </c>
      <c r="I637" s="37">
        <f t="shared" si="19"/>
        <v>4.8029247863290436E-4</v>
      </c>
    </row>
    <row r="638" spans="1:9" x14ac:dyDescent="0.25">
      <c r="A638" s="21">
        <f t="shared" si="18"/>
        <v>4</v>
      </c>
      <c r="B638" s="22">
        <v>629</v>
      </c>
      <c r="C638" s="58"/>
      <c r="D638" s="66">
        <f>YC!E631</f>
        <v>0.67430825930000005</v>
      </c>
      <c r="E638" s="34">
        <f>EXP(Intermediates!H638+Intermediates!F638/alpha-Intermediates!J638/alpha/alpha)/D638</f>
        <v>25.570221056255367</v>
      </c>
      <c r="F638" s="46">
        <f>EXP(Intermediates!I638+Intermediates!G638/alpha-Intermediates!J638/alpha/alpha)/D638</f>
        <v>0.31700410953508201</v>
      </c>
      <c r="G638" s="40">
        <f>VLOOKUP((A638+1)&amp;"_"&amp;B638,scenarios!A:Q,5,0)</f>
        <v>25.57</v>
      </c>
      <c r="H638" s="55">
        <f>VLOOKUP((A638+TT_Scen/2+1)&amp;"_"&amp;B638,scenarios!A:Q,5,0)</f>
        <v>0.317</v>
      </c>
      <c r="I638" s="37">
        <f t="shared" si="19"/>
        <v>2.2516579044840057E-4</v>
      </c>
    </row>
    <row r="639" spans="1:9" x14ac:dyDescent="0.25">
      <c r="A639" s="21">
        <f t="shared" si="18"/>
        <v>4</v>
      </c>
      <c r="B639" s="22">
        <v>630</v>
      </c>
      <c r="C639" s="58"/>
      <c r="D639" s="66">
        <f>YC!E632</f>
        <v>0.67389165250000005</v>
      </c>
      <c r="E639" s="34">
        <f>EXP(Intermediates!H639+Intermediates!F639/alpha-Intermediates!J639/alpha/alpha)/D639</f>
        <v>25.718909316125202</v>
      </c>
      <c r="F639" s="46">
        <f>EXP(Intermediates!I639+Intermediates!G639/alpha-Intermediates!J639/alpha/alpha)/D639</f>
        <v>0.31682884229391484</v>
      </c>
      <c r="G639" s="40">
        <f>VLOOKUP((A639+1)&amp;"_"&amp;B639,scenarios!A:Q,5,0)</f>
        <v>25.719000000000001</v>
      </c>
      <c r="H639" s="55">
        <f>VLOOKUP((A639+TT_Scen/2+1)&amp;"_"&amp;B639,scenarios!A:Q,5,0)</f>
        <v>0.31683</v>
      </c>
      <c r="I639" s="37">
        <f t="shared" si="19"/>
        <v>9.1841580883877949E-5</v>
      </c>
    </row>
    <row r="640" spans="1:9" x14ac:dyDescent="0.25">
      <c r="A640" s="21">
        <f t="shared" si="18"/>
        <v>4</v>
      </c>
      <c r="B640" s="22">
        <v>631</v>
      </c>
      <c r="C640" s="58"/>
      <c r="D640" s="66">
        <f>YC!E633</f>
        <v>0.67347530300000003</v>
      </c>
      <c r="E640" s="34">
        <f>EXP(Intermediates!H640+Intermediates!F640/alpha-Intermediates!J640/alpha/alpha)/D640</f>
        <v>25.880433920716733</v>
      </c>
      <c r="F640" s="46">
        <f>EXP(Intermediates!I640+Intermediates!G640/alpha-Intermediates!J640/alpha/alpha)/D640</f>
        <v>0.3165083757775099</v>
      </c>
      <c r="G640" s="40">
        <f>VLOOKUP((A640+1)&amp;"_"&amp;B640,scenarios!A:Q,5,0)</f>
        <v>25.88</v>
      </c>
      <c r="H640" s="55">
        <f>VLOOKUP((A640+TT_Scen/2+1)&amp;"_"&amp;B640,scenarios!A:Q,5,0)</f>
        <v>0.31651000000000001</v>
      </c>
      <c r="I640" s="37">
        <f t="shared" si="19"/>
        <v>4.3554493922420834E-4</v>
      </c>
    </row>
    <row r="641" spans="1:9" x14ac:dyDescent="0.25">
      <c r="A641" s="21">
        <f t="shared" si="18"/>
        <v>4</v>
      </c>
      <c r="B641" s="22">
        <v>632</v>
      </c>
      <c r="C641" s="58"/>
      <c r="D641" s="66">
        <f>YC!E634</f>
        <v>0.67305921079999997</v>
      </c>
      <c r="E641" s="34">
        <f>EXP(Intermediates!H641+Intermediates!F641/alpha-Intermediates!J641/alpha/alpha)/D641</f>
        <v>26.048299407155959</v>
      </c>
      <c r="F641" s="46">
        <f>EXP(Intermediates!I641+Intermediates!G641/alpha-Intermediates!J641/alpha/alpha)/D641</f>
        <v>0.31612475426018971</v>
      </c>
      <c r="G641" s="40">
        <f>VLOOKUP((A641+1)&amp;"_"&amp;B641,scenarios!A:Q,5,0)</f>
        <v>26.047999999999998</v>
      </c>
      <c r="H641" s="55">
        <f>VLOOKUP((A641+TT_Scen/2+1)&amp;"_"&amp;B641,scenarios!A:Q,5,0)</f>
        <v>0.31612000000000001</v>
      </c>
      <c r="I641" s="37">
        <f t="shared" si="19"/>
        <v>3.0416141615025039E-4</v>
      </c>
    </row>
    <row r="642" spans="1:9" x14ac:dyDescent="0.25">
      <c r="A642" s="21">
        <f t="shared" si="18"/>
        <v>4</v>
      </c>
      <c r="B642" s="22">
        <v>633</v>
      </c>
      <c r="C642" s="58"/>
      <c r="D642" s="66">
        <f>YC!E635</f>
        <v>0.67264337569999999</v>
      </c>
      <c r="E642" s="34">
        <f>EXP(Intermediates!H642+Intermediates!F642/alpha-Intermediates!J642/alpha/alpha)/D642</f>
        <v>26.217137128937054</v>
      </c>
      <c r="F642" s="46">
        <f>EXP(Intermediates!I642+Intermediates!G642/alpha-Intermediates!J642/alpha/alpha)/D642</f>
        <v>0.31574417299075141</v>
      </c>
      <c r="G642" s="40">
        <f>VLOOKUP((A642+1)&amp;"_"&amp;B642,scenarios!A:Q,5,0)</f>
        <v>26.216999999999999</v>
      </c>
      <c r="H642" s="55">
        <f>VLOOKUP((A642+TT_Scen/2+1)&amp;"_"&amp;B642,scenarios!A:Q,5,0)</f>
        <v>0.31574000000000002</v>
      </c>
      <c r="I642" s="37">
        <f t="shared" si="19"/>
        <v>1.4130192780670292E-4</v>
      </c>
    </row>
    <row r="643" spans="1:9" x14ac:dyDescent="0.25">
      <c r="A643" s="21">
        <f t="shared" si="18"/>
        <v>4</v>
      </c>
      <c r="B643" s="22">
        <v>634</v>
      </c>
      <c r="C643" s="58"/>
      <c r="D643" s="66">
        <f>YC!E636</f>
        <v>0.67222779740000005</v>
      </c>
      <c r="E643" s="34">
        <f>EXP(Intermediates!H643+Intermediates!F643/alpha-Intermediates!J643/alpha/alpha)/D643</f>
        <v>26.384476089455461</v>
      </c>
      <c r="F643" s="46">
        <f>EXP(Intermediates!I643+Intermediates!G643/alpha-Intermediates!J643/alpha/alpha)/D643</f>
        <v>0.3153962113641855</v>
      </c>
      <c r="G643" s="40">
        <f>VLOOKUP((A643+1)&amp;"_"&amp;B643,scenarios!A:Q,5,0)</f>
        <v>26.384</v>
      </c>
      <c r="H643" s="55">
        <f>VLOOKUP((A643+TT_Scen/2+1)&amp;"_"&amp;B643,scenarios!A:Q,5,0)</f>
        <v>0.31540000000000001</v>
      </c>
      <c r="I643" s="37">
        <f t="shared" si="19"/>
        <v>4.7987809127525427E-4</v>
      </c>
    </row>
    <row r="644" spans="1:9" x14ac:dyDescent="0.25">
      <c r="A644" s="21">
        <f t="shared" si="18"/>
        <v>4</v>
      </c>
      <c r="B644" s="22">
        <v>635</v>
      </c>
      <c r="C644" s="58"/>
      <c r="D644" s="66">
        <f>YC!E637</f>
        <v>0.67181247600000005</v>
      </c>
      <c r="E644" s="34">
        <f>EXP(Intermediates!H644+Intermediates!F644/alpha-Intermediates!J644/alpha/alpha)/D644</f>
        <v>26.552418548925964</v>
      </c>
      <c r="F644" s="46">
        <f>EXP(Intermediates!I644+Intermediates!G644/alpha-Intermediates!J644/alpha/alpha)/D644</f>
        <v>0.31505530767669337</v>
      </c>
      <c r="G644" s="40">
        <f>VLOOKUP((A644+1)&amp;"_"&amp;B644,scenarios!A:Q,5,0)</f>
        <v>26.552</v>
      </c>
      <c r="H644" s="55">
        <f>VLOOKUP((A644+TT_Scen/2+1)&amp;"_"&amp;B644,scenarios!A:Q,5,0)</f>
        <v>0.31506000000000001</v>
      </c>
      <c r="I644" s="37">
        <f t="shared" si="19"/>
        <v>4.232412492706783E-4</v>
      </c>
    </row>
    <row r="645" spans="1:9" x14ac:dyDescent="0.25">
      <c r="A645" s="21">
        <f t="shared" si="18"/>
        <v>4</v>
      </c>
      <c r="B645" s="22">
        <v>636</v>
      </c>
      <c r="C645" s="58"/>
      <c r="D645" s="66">
        <f>YC!E638</f>
        <v>0.67139741109999995</v>
      </c>
      <c r="E645" s="34">
        <f>EXP(Intermediates!H645+Intermediates!F645/alpha-Intermediates!J645/alpha/alpha)/D645</f>
        <v>26.714981694708541</v>
      </c>
      <c r="F645" s="46">
        <f>EXP(Intermediates!I645+Intermediates!G645/alpha-Intermediates!J645/alpha/alpha)/D645</f>
        <v>0.31479189433150462</v>
      </c>
      <c r="G645" s="40">
        <f>VLOOKUP((A645+1)&amp;"_"&amp;B645,scenarios!A:Q,5,0)</f>
        <v>26.715</v>
      </c>
      <c r="H645" s="55">
        <f>VLOOKUP((A645+TT_Scen/2+1)&amp;"_"&amp;B645,scenarios!A:Q,5,0)</f>
        <v>0.31479000000000001</v>
      </c>
      <c r="I645" s="37">
        <f t="shared" si="19"/>
        <v>2.0199622963235075E-5</v>
      </c>
    </row>
    <row r="646" spans="1:9" x14ac:dyDescent="0.25">
      <c r="A646" s="21">
        <f t="shared" si="18"/>
        <v>4</v>
      </c>
      <c r="B646" s="22">
        <v>637</v>
      </c>
      <c r="C646" s="58"/>
      <c r="D646" s="66">
        <f>YC!E639</f>
        <v>0.67098260269999999</v>
      </c>
      <c r="E646" s="34">
        <f>EXP(Intermediates!H646+Intermediates!F646/alpha-Intermediates!J646/alpha/alpha)/D646</f>
        <v>26.87970343824357</v>
      </c>
      <c r="F646" s="46">
        <f>EXP(Intermediates!I646+Intermediates!G646/alpha-Intermediates!J646/alpha/alpha)/D646</f>
        <v>0.31451624213066731</v>
      </c>
      <c r="G646" s="40">
        <f>VLOOKUP((A646+1)&amp;"_"&amp;B646,scenarios!A:Q,5,0)</f>
        <v>26.88</v>
      </c>
      <c r="H646" s="55">
        <f>VLOOKUP((A646+TT_Scen/2+1)&amp;"_"&amp;B646,scenarios!A:Q,5,0)</f>
        <v>0.31452000000000002</v>
      </c>
      <c r="I646" s="37">
        <f t="shared" si="19"/>
        <v>3.0031962576126947E-4</v>
      </c>
    </row>
    <row r="647" spans="1:9" x14ac:dyDescent="0.25">
      <c r="A647" s="21">
        <f t="shared" si="18"/>
        <v>4</v>
      </c>
      <c r="B647" s="22">
        <v>638</v>
      </c>
      <c r="C647" s="58"/>
      <c r="D647" s="66">
        <f>YC!E640</f>
        <v>0.67056805050000001</v>
      </c>
      <c r="E647" s="34">
        <f>EXP(Intermediates!H647+Intermediates!F647/alpha-Intermediates!J647/alpha/alpha)/D647</f>
        <v>27.052808653918714</v>
      </c>
      <c r="F647" s="46">
        <f>EXP(Intermediates!I647+Intermediates!G647/alpha-Intermediates!J647/alpha/alpha)/D647</f>
        <v>0.31415639694690406</v>
      </c>
      <c r="G647" s="40">
        <f>VLOOKUP((A647+1)&amp;"_"&amp;B647,scenarios!A:Q,5,0)</f>
        <v>27.053000000000001</v>
      </c>
      <c r="H647" s="55">
        <f>VLOOKUP((A647+TT_Scen/2+1)&amp;"_"&amp;B647,scenarios!A:Q,5,0)</f>
        <v>0.31415999999999999</v>
      </c>
      <c r="I647" s="37">
        <f t="shared" si="19"/>
        <v>1.9494913438317107E-4</v>
      </c>
    </row>
    <row r="648" spans="1:9" x14ac:dyDescent="0.25">
      <c r="A648" s="21">
        <f t="shared" si="18"/>
        <v>4</v>
      </c>
      <c r="B648" s="22">
        <v>639</v>
      </c>
      <c r="C648" s="58"/>
      <c r="D648" s="66">
        <f>YC!E641</f>
        <v>0.67015375450000003</v>
      </c>
      <c r="E648" s="34">
        <f>EXP(Intermediates!H648+Intermediates!F648/alpha-Intermediates!J648/alpha/alpha)/D648</f>
        <v>27.232509745252315</v>
      </c>
      <c r="F648" s="46">
        <f>EXP(Intermediates!I648+Intermediates!G648/alpha-Intermediates!J648/alpha/alpha)/D648</f>
        <v>0.31373494959508558</v>
      </c>
      <c r="G648" s="40">
        <f>VLOOKUP((A648+1)&amp;"_"&amp;B648,scenarios!A:Q,5,0)</f>
        <v>27.233000000000001</v>
      </c>
      <c r="H648" s="55">
        <f>VLOOKUP((A648+TT_Scen/2+1)&amp;"_"&amp;B648,scenarios!A:Q,5,0)</f>
        <v>0.31373000000000001</v>
      </c>
      <c r="I648" s="37">
        <f t="shared" si="19"/>
        <v>4.9520434277083858E-4</v>
      </c>
    </row>
    <row r="649" spans="1:9" x14ac:dyDescent="0.25">
      <c r="A649" s="21">
        <f t="shared" ref="A649:A712" si="20">iteration</f>
        <v>4</v>
      </c>
      <c r="B649" s="22">
        <v>640</v>
      </c>
      <c r="C649" s="58"/>
      <c r="D649" s="66">
        <f>YC!E642</f>
        <v>0.66973971440000002</v>
      </c>
      <c r="E649" s="34">
        <f>EXP(Intermediates!H649+Intermediates!F649/alpha-Intermediates!J649/alpha/alpha)/D649</f>
        <v>27.413906275851044</v>
      </c>
      <c r="F649" s="46">
        <f>EXP(Intermediates!I649+Intermediates!G649/alpha-Intermediates!J649/alpha/alpha)/D649</f>
        <v>0.31330947227529349</v>
      </c>
      <c r="G649" s="40">
        <f>VLOOKUP((A649+1)&amp;"_"&amp;B649,scenarios!A:Q,5,0)</f>
        <v>27.414000000000001</v>
      </c>
      <c r="H649" s="55">
        <f>VLOOKUP((A649+TT_Scen/2+1)&amp;"_"&amp;B649,scenarios!A:Q,5,0)</f>
        <v>0.31330999999999998</v>
      </c>
      <c r="I649" s="37">
        <f t="shared" si="19"/>
        <v>9.4251873663853125E-5</v>
      </c>
    </row>
    <row r="650" spans="1:9" x14ac:dyDescent="0.25">
      <c r="A650" s="21">
        <f t="shared" si="20"/>
        <v>4</v>
      </c>
      <c r="B650" s="22">
        <v>641</v>
      </c>
      <c r="C650" s="58"/>
      <c r="D650" s="66">
        <f>YC!E643</f>
        <v>0.66932593009999997</v>
      </c>
      <c r="E650" s="34">
        <f>EXP(Intermediates!H650+Intermediates!F650/alpha-Intermediates!J650/alpha/alpha)/D650</f>
        <v>27.597738225038697</v>
      </c>
      <c r="F650" s="46">
        <f>EXP(Intermediates!I650+Intermediates!G650/alpha-Intermediates!J650/alpha/alpha)/D650</f>
        <v>0.31287179389777614</v>
      </c>
      <c r="G650" s="40">
        <f>VLOOKUP((A650+1)&amp;"_"&amp;B650,scenarios!A:Q,5,0)</f>
        <v>27.597999999999999</v>
      </c>
      <c r="H650" s="55">
        <f>VLOOKUP((A650+TT_Scen/2+1)&amp;"_"&amp;B650,scenarios!A:Q,5,0)</f>
        <v>0.31286999999999998</v>
      </c>
      <c r="I650" s="37">
        <f t="shared" ref="I650:I713" si="21">ABS(G650-E650)+ABS(H650-F650)</f>
        <v>2.6356885907846683E-4</v>
      </c>
    </row>
    <row r="651" spans="1:9" x14ac:dyDescent="0.25">
      <c r="A651" s="21">
        <f t="shared" si="20"/>
        <v>4</v>
      </c>
      <c r="B651" s="22">
        <v>642</v>
      </c>
      <c r="C651" s="58"/>
      <c r="D651" s="66">
        <f>YC!E644</f>
        <v>0.66891240149999998</v>
      </c>
      <c r="E651" s="34">
        <f>EXP(Intermediates!H651+Intermediates!F651/alpha-Intermediates!J651/alpha/alpha)/D651</f>
        <v>27.78051407329087</v>
      </c>
      <c r="F651" s="46">
        <f>EXP(Intermediates!I651+Intermediates!G651/alpha-Intermediates!J651/alpha/alpha)/D651</f>
        <v>0.31246159797188694</v>
      </c>
      <c r="G651" s="40">
        <f>VLOOKUP((A651+1)&amp;"_"&amp;B651,scenarios!A:Q,5,0)</f>
        <v>27.780999999999999</v>
      </c>
      <c r="H651" s="55">
        <f>VLOOKUP((A651+TT_Scen/2+1)&amp;"_"&amp;B651,scenarios!A:Q,5,0)</f>
        <v>0.31246000000000002</v>
      </c>
      <c r="I651" s="37">
        <f t="shared" si="21"/>
        <v>4.8752468101531665E-4</v>
      </c>
    </row>
    <row r="652" spans="1:9" x14ac:dyDescent="0.25">
      <c r="A652" s="21">
        <f t="shared" si="20"/>
        <v>4</v>
      </c>
      <c r="B652" s="22">
        <v>643</v>
      </c>
      <c r="C652" s="58"/>
      <c r="D652" s="66">
        <f>YC!E645</f>
        <v>0.66849912840000003</v>
      </c>
      <c r="E652" s="34">
        <f>EXP(Intermediates!H652+Intermediates!F652/alpha-Intermediates!J652/alpha/alpha)/D652</f>
        <v>27.969674849201478</v>
      </c>
      <c r="F652" s="46">
        <f>EXP(Intermediates!I652+Intermediates!G652/alpha-Intermediates!J652/alpha/alpha)/D652</f>
        <v>0.31199533439304139</v>
      </c>
      <c r="G652" s="40">
        <f>VLOOKUP((A652+1)&amp;"_"&amp;B652,scenarios!A:Q,5,0)</f>
        <v>27.97</v>
      </c>
      <c r="H652" s="55">
        <f>VLOOKUP((A652+TT_Scen/2+1)&amp;"_"&amp;B652,scenarios!A:Q,5,0)</f>
        <v>0.312</v>
      </c>
      <c r="I652" s="37">
        <f t="shared" si="21"/>
        <v>3.2981640547907753E-4</v>
      </c>
    </row>
    <row r="653" spans="1:9" x14ac:dyDescent="0.25">
      <c r="A653" s="21">
        <f t="shared" si="20"/>
        <v>4</v>
      </c>
      <c r="B653" s="22">
        <v>644</v>
      </c>
      <c r="C653" s="58"/>
      <c r="D653" s="66">
        <f>YC!E646</f>
        <v>0.6680861106</v>
      </c>
      <c r="E653" s="34">
        <f>EXP(Intermediates!H653+Intermediates!F653/alpha-Intermediates!J653/alpha/alpha)/D653</f>
        <v>28.163930439112892</v>
      </c>
      <c r="F653" s="46">
        <f>EXP(Intermediates!I653+Intermediates!G653/alpha-Intermediates!J653/alpha/alpha)/D653</f>
        <v>0.31148877803792263</v>
      </c>
      <c r="G653" s="40">
        <f>VLOOKUP((A653+1)&amp;"_"&amp;B653,scenarios!A:Q,5,0)</f>
        <v>28.164000000000001</v>
      </c>
      <c r="H653" s="55">
        <f>VLOOKUP((A653+TT_Scen/2+1)&amp;"_"&amp;B653,scenarios!A:Q,5,0)</f>
        <v>0.31148999999999999</v>
      </c>
      <c r="I653" s="37">
        <f t="shared" si="21"/>
        <v>7.0782849186434849E-5</v>
      </c>
    </row>
    <row r="654" spans="1:9" x14ac:dyDescent="0.25">
      <c r="A654" s="21">
        <f t="shared" si="20"/>
        <v>4</v>
      </c>
      <c r="B654" s="22">
        <v>645</v>
      </c>
      <c r="C654" s="58"/>
      <c r="D654" s="66">
        <f>YC!E647</f>
        <v>0.667673348</v>
      </c>
      <c r="E654" s="34">
        <f>EXP(Intermediates!H654+Intermediates!F654/alpha-Intermediates!J654/alpha/alpha)/D654</f>
        <v>28.356139051383252</v>
      </c>
      <c r="F654" s="46">
        <f>EXP(Intermediates!I654+Intermediates!G654/alpha-Intermediates!J654/alpha/alpha)/D654</f>
        <v>0.31102140420846081</v>
      </c>
      <c r="G654" s="40">
        <f>VLOOKUP((A654+1)&amp;"_"&amp;B654,scenarios!A:Q,5,0)</f>
        <v>28.356000000000002</v>
      </c>
      <c r="H654" s="55">
        <f>VLOOKUP((A654+TT_Scen/2+1)&amp;"_"&amp;B654,scenarios!A:Q,5,0)</f>
        <v>0.31102000000000002</v>
      </c>
      <c r="I654" s="37">
        <f t="shared" si="21"/>
        <v>1.4045559171121935E-4</v>
      </c>
    </row>
    <row r="655" spans="1:9" x14ac:dyDescent="0.25">
      <c r="A655" s="21">
        <f t="shared" si="20"/>
        <v>4</v>
      </c>
      <c r="B655" s="22">
        <v>646</v>
      </c>
      <c r="C655" s="58"/>
      <c r="D655" s="66">
        <f>YC!E648</f>
        <v>0.6672608404</v>
      </c>
      <c r="E655" s="34">
        <f>EXP(Intermediates!H655+Intermediates!F655/alpha-Intermediates!J655/alpha/alpha)/D655</f>
        <v>28.55173176713858</v>
      </c>
      <c r="F655" s="46">
        <f>EXP(Intermediates!I655+Intermediates!G655/alpha-Intermediates!J655/alpha/alpha)/D655</f>
        <v>0.31053330057625245</v>
      </c>
      <c r="G655" s="40">
        <f>VLOOKUP((A655+1)&amp;"_"&amp;B655,scenarios!A:Q,5,0)</f>
        <v>28.552</v>
      </c>
      <c r="H655" s="55">
        <f>VLOOKUP((A655+TT_Scen/2+1)&amp;"_"&amp;B655,scenarios!A:Q,5,0)</f>
        <v>0.31052999999999997</v>
      </c>
      <c r="I655" s="37">
        <f t="shared" si="21"/>
        <v>2.7153343767166715E-4</v>
      </c>
    </row>
    <row r="656" spans="1:9" x14ac:dyDescent="0.25">
      <c r="A656" s="21">
        <f t="shared" si="20"/>
        <v>4</v>
      </c>
      <c r="B656" s="22">
        <v>647</v>
      </c>
      <c r="C656" s="58"/>
      <c r="D656" s="66">
        <f>YC!E649</f>
        <v>0.66684858759999999</v>
      </c>
      <c r="E656" s="34">
        <f>EXP(Intermediates!H656+Intermediates!F656/alpha-Intermediates!J656/alpha/alpha)/D656</f>
        <v>28.744083450298742</v>
      </c>
      <c r="F656" s="46">
        <f>EXP(Intermediates!I656+Intermediates!G656/alpha-Intermediates!J656/alpha/alpha)/D656</f>
        <v>0.31009657952446434</v>
      </c>
      <c r="G656" s="40">
        <f>VLOOKUP((A656+1)&amp;"_"&amp;B656,scenarios!A:Q,5,0)</f>
        <v>28.744</v>
      </c>
      <c r="H656" s="55">
        <f>VLOOKUP((A656+TT_Scen/2+1)&amp;"_"&amp;B656,scenarios!A:Q,5,0)</f>
        <v>0.31009999999999999</v>
      </c>
      <c r="I656" s="37">
        <f t="shared" si="21"/>
        <v>8.6870774277991725E-5</v>
      </c>
    </row>
    <row r="657" spans="1:9" x14ac:dyDescent="0.25">
      <c r="A657" s="21">
        <f t="shared" si="20"/>
        <v>4</v>
      </c>
      <c r="B657" s="22">
        <v>648</v>
      </c>
      <c r="C657" s="58"/>
      <c r="D657" s="66">
        <f>YC!E650</f>
        <v>0.66643658959999996</v>
      </c>
      <c r="E657" s="34">
        <f>EXP(Intermediates!H657+Intermediates!F657/alpha-Intermediates!J657/alpha/alpha)/D657</f>
        <v>28.942103630125168</v>
      </c>
      <c r="F657" s="46">
        <f>EXP(Intermediates!I657+Intermediates!G657/alpha-Intermediates!J657/alpha/alpha)/D657</f>
        <v>0.30961478843380713</v>
      </c>
      <c r="G657" s="40">
        <f>VLOOKUP((A657+1)&amp;"_"&amp;B657,scenarios!A:Q,5,0)</f>
        <v>28.942</v>
      </c>
      <c r="H657" s="55">
        <f>VLOOKUP((A657+TT_Scen/2+1)&amp;"_"&amp;B657,scenarios!A:Q,5,0)</f>
        <v>0.30961</v>
      </c>
      <c r="I657" s="37">
        <f t="shared" si="21"/>
        <v>1.0841855897447683E-4</v>
      </c>
    </row>
    <row r="658" spans="1:9" x14ac:dyDescent="0.25">
      <c r="A658" s="21">
        <f t="shared" si="20"/>
        <v>4</v>
      </c>
      <c r="B658" s="22">
        <v>649</v>
      </c>
      <c r="C658" s="58"/>
      <c r="D658" s="66">
        <f>YC!E651</f>
        <v>0.66602484610000001</v>
      </c>
      <c r="E658" s="34">
        <f>EXP(Intermediates!H658+Intermediates!F658/alpha-Intermediates!J658/alpha/alpha)/D658</f>
        <v>29.145691185632135</v>
      </c>
      <c r="F658" s="46">
        <f>EXP(Intermediates!I658+Intermediates!G658/alpha-Intermediates!J658/alpha/alpha)/D658</f>
        <v>0.30909025966542963</v>
      </c>
      <c r="G658" s="40">
        <f>VLOOKUP((A658+1)&amp;"_"&amp;B658,scenarios!A:Q,5,0)</f>
        <v>29.146000000000001</v>
      </c>
      <c r="H658" s="55">
        <f>VLOOKUP((A658+TT_Scen/2+1)&amp;"_"&amp;B658,scenarios!A:Q,5,0)</f>
        <v>0.30908999999999998</v>
      </c>
      <c r="I658" s="37">
        <f t="shared" si="21"/>
        <v>3.090740332956643E-4</v>
      </c>
    </row>
    <row r="659" spans="1:9" x14ac:dyDescent="0.25">
      <c r="A659" s="21">
        <f t="shared" si="20"/>
        <v>4</v>
      </c>
      <c r="B659" s="22">
        <v>650</v>
      </c>
      <c r="C659" s="58"/>
      <c r="D659" s="66">
        <f>YC!E652</f>
        <v>0.66561335700000002</v>
      </c>
      <c r="E659" s="34">
        <f>EXP(Intermediates!H659+Intermediates!F659/alpha-Intermediates!J659/alpha/alpha)/D659</f>
        <v>29.355339192048415</v>
      </c>
      <c r="F659" s="46">
        <f>EXP(Intermediates!I659+Intermediates!G659/alpha-Intermediates!J659/alpha/alpha)/D659</f>
        <v>0.30851905865792456</v>
      </c>
      <c r="G659" s="40">
        <f>VLOOKUP((A659+1)&amp;"_"&amp;B659,scenarios!A:Q,5,0)</f>
        <v>29.355</v>
      </c>
      <c r="H659" s="55">
        <f>VLOOKUP((A659+TT_Scen/2+1)&amp;"_"&amp;B659,scenarios!A:Q,5,0)</f>
        <v>0.30852000000000002</v>
      </c>
      <c r="I659" s="37">
        <f t="shared" si="21"/>
        <v>3.4013339049027147E-4</v>
      </c>
    </row>
    <row r="660" spans="1:9" x14ac:dyDescent="0.25">
      <c r="A660" s="21">
        <f t="shared" si="20"/>
        <v>4</v>
      </c>
      <c r="B660" s="22">
        <v>651</v>
      </c>
      <c r="C660" s="58"/>
      <c r="D660" s="66">
        <f>YC!E653</f>
        <v>0.66520212209999996</v>
      </c>
      <c r="E660" s="34">
        <f>EXP(Intermediates!H660+Intermediates!F660/alpha-Intermediates!J660/alpha/alpha)/D660</f>
        <v>29.562141230492305</v>
      </c>
      <c r="F660" s="46">
        <f>EXP(Intermediates!I660+Intermediates!G660/alpha-Intermediates!J660/alpha/alpha)/D660</f>
        <v>0.3079953535421493</v>
      </c>
      <c r="G660" s="40">
        <f>VLOOKUP((A660+1)&amp;"_"&amp;B660,scenarios!A:Q,5,0)</f>
        <v>29.562000000000001</v>
      </c>
      <c r="H660" s="55">
        <f>VLOOKUP((A660+TT_Scen/2+1)&amp;"_"&amp;B660,scenarios!A:Q,5,0)</f>
        <v>0.308</v>
      </c>
      <c r="I660" s="37">
        <f t="shared" si="21"/>
        <v>1.4587695015433333E-4</v>
      </c>
    </row>
    <row r="661" spans="1:9" x14ac:dyDescent="0.25">
      <c r="A661" s="21">
        <f t="shared" si="20"/>
        <v>4</v>
      </c>
      <c r="B661" s="22">
        <v>652</v>
      </c>
      <c r="C661" s="58"/>
      <c r="D661" s="66">
        <f>YC!E654</f>
        <v>0.66479114130000005</v>
      </c>
      <c r="E661" s="34">
        <f>EXP(Intermediates!H661+Intermediates!F661/alpha-Intermediates!J661/alpha/alpha)/D661</f>
        <v>29.757433677436886</v>
      </c>
      <c r="F661" s="46">
        <f>EXP(Intermediates!I661+Intermediates!G661/alpha-Intermediates!J661/alpha/alpha)/D661</f>
        <v>0.30760759535135396</v>
      </c>
      <c r="G661" s="40">
        <f>VLOOKUP((A661+1)&amp;"_"&amp;B661,scenarios!A:Q,5,0)</f>
        <v>29.757000000000001</v>
      </c>
      <c r="H661" s="55">
        <f>VLOOKUP((A661+TT_Scen/2+1)&amp;"_"&amp;B661,scenarios!A:Q,5,0)</f>
        <v>0.30760999999999999</v>
      </c>
      <c r="I661" s="37">
        <f t="shared" si="21"/>
        <v>4.360820855305314E-4</v>
      </c>
    </row>
    <row r="662" spans="1:9" x14ac:dyDescent="0.25">
      <c r="A662" s="21">
        <f t="shared" si="20"/>
        <v>4</v>
      </c>
      <c r="B662" s="22">
        <v>653</v>
      </c>
      <c r="C662" s="58"/>
      <c r="D662" s="66">
        <f>YC!E655</f>
        <v>0.66438041439999995</v>
      </c>
      <c r="E662" s="34">
        <f>EXP(Intermediates!H662+Intermediates!F662/alpha-Intermediates!J662/alpha/alpha)/D662</f>
        <v>29.954261637355092</v>
      </c>
      <c r="F662" s="46">
        <f>EXP(Intermediates!I662+Intermediates!G662/alpha-Intermediates!J662/alpha/alpha)/D662</f>
        <v>0.30721888444852075</v>
      </c>
      <c r="G662" s="40">
        <f>VLOOKUP((A662+1)&amp;"_"&amp;B662,scenarios!A:Q,5,0)</f>
        <v>29.954000000000001</v>
      </c>
      <c r="H662" s="55">
        <f>VLOOKUP((A662+TT_Scen/2+1)&amp;"_"&amp;B662,scenarios!A:Q,5,0)</f>
        <v>0.30721999999999999</v>
      </c>
      <c r="I662" s="37">
        <f t="shared" si="21"/>
        <v>2.6275290657068462E-4</v>
      </c>
    </row>
    <row r="663" spans="1:9" x14ac:dyDescent="0.25">
      <c r="A663" s="21">
        <f t="shared" si="20"/>
        <v>4</v>
      </c>
      <c r="B663" s="22">
        <v>654</v>
      </c>
      <c r="C663" s="58"/>
      <c r="D663" s="66">
        <f>YC!E656</f>
        <v>0.66396994129999998</v>
      </c>
      <c r="E663" s="34">
        <f>EXP(Intermediates!H663+Intermediates!F663/alpha-Intermediates!J663/alpha/alpha)/D663</f>
        <v>30.15847530960875</v>
      </c>
      <c r="F663" s="46">
        <f>EXP(Intermediates!I663+Intermediates!G663/alpha-Intermediates!J663/alpha/alpha)/D663</f>
        <v>0.30676983943342206</v>
      </c>
      <c r="G663" s="40">
        <f>VLOOKUP((A663+1)&amp;"_"&amp;B663,scenarios!A:Q,5,0)</f>
        <v>30.158000000000001</v>
      </c>
      <c r="H663" s="55">
        <f>VLOOKUP((A663+TT_Scen/2+1)&amp;"_"&amp;B663,scenarios!A:Q,5,0)</f>
        <v>0.30676999999999999</v>
      </c>
      <c r="I663" s="37">
        <f t="shared" si="21"/>
        <v>4.7547017532700853E-4</v>
      </c>
    </row>
    <row r="664" spans="1:9" x14ac:dyDescent="0.25">
      <c r="A664" s="21">
        <f t="shared" si="20"/>
        <v>4</v>
      </c>
      <c r="B664" s="22">
        <v>655</v>
      </c>
      <c r="C664" s="58"/>
      <c r="D664" s="66">
        <f>YC!E657</f>
        <v>0.66355972169999999</v>
      </c>
      <c r="E664" s="34">
        <f>EXP(Intermediates!H664+Intermediates!F664/alpha-Intermediates!J664/alpha/alpha)/D664</f>
        <v>30.366806665332899</v>
      </c>
      <c r="F664" s="46">
        <f>EXP(Intermediates!I664+Intermediates!G664/alpha-Intermediates!J664/alpha/alpha)/D664</f>
        <v>0.30629502450065865</v>
      </c>
      <c r="G664" s="40">
        <f>VLOOKUP((A664+1)&amp;"_"&amp;B664,scenarios!A:Q,5,0)</f>
        <v>30.367000000000001</v>
      </c>
      <c r="H664" s="55">
        <f>VLOOKUP((A664+TT_Scen/2+1)&amp;"_"&amp;B664,scenarios!A:Q,5,0)</f>
        <v>0.30630000000000002</v>
      </c>
      <c r="I664" s="37">
        <f t="shared" si="21"/>
        <v>1.9831016644372701E-4</v>
      </c>
    </row>
    <row r="665" spans="1:9" x14ac:dyDescent="0.25">
      <c r="A665" s="21">
        <f t="shared" si="20"/>
        <v>4</v>
      </c>
      <c r="B665" s="22">
        <v>656</v>
      </c>
      <c r="C665" s="58"/>
      <c r="D665" s="66">
        <f>YC!E658</f>
        <v>0.6631497556</v>
      </c>
      <c r="E665" s="34">
        <f>EXP(Intermediates!H665+Intermediates!F665/alpha-Intermediates!J665/alpha/alpha)/D665</f>
        <v>30.578051263692743</v>
      </c>
      <c r="F665" s="46">
        <f>EXP(Intermediates!I665+Intermediates!G665/alpha-Intermediates!J665/alpha/alpha)/D665</f>
        <v>0.30580726288189392</v>
      </c>
      <c r="G665" s="40">
        <f>VLOOKUP((A665+1)&amp;"_"&amp;B665,scenarios!A:Q,5,0)</f>
        <v>30.577999999999999</v>
      </c>
      <c r="H665" s="55">
        <f>VLOOKUP((A665+TT_Scen/2+1)&amp;"_"&amp;B665,scenarios!A:Q,5,0)</f>
        <v>0.30581000000000003</v>
      </c>
      <c r="I665" s="37">
        <f t="shared" si="21"/>
        <v>5.4000810849330616E-5</v>
      </c>
    </row>
    <row r="666" spans="1:9" x14ac:dyDescent="0.25">
      <c r="A666" s="21">
        <f t="shared" si="20"/>
        <v>4</v>
      </c>
      <c r="B666" s="22">
        <v>657</v>
      </c>
      <c r="C666" s="58"/>
      <c r="D666" s="66">
        <f>YC!E659</f>
        <v>0.66274004279999998</v>
      </c>
      <c r="E666" s="34">
        <f>EXP(Intermediates!H666+Intermediates!F666/alpha-Intermediates!J666/alpha/alpha)/D666</f>
        <v>30.78904039122159</v>
      </c>
      <c r="F666" s="46">
        <f>EXP(Intermediates!I666+Intermediates!G666/alpha-Intermediates!J666/alpha/alpha)/D666</f>
        <v>0.3053384406147866</v>
      </c>
      <c r="G666" s="40">
        <f>VLOOKUP((A666+1)&amp;"_"&amp;B666,scenarios!A:Q,5,0)</f>
        <v>30.789000000000001</v>
      </c>
      <c r="H666" s="55">
        <f>VLOOKUP((A666+TT_Scen/2+1)&amp;"_"&amp;B666,scenarios!A:Q,5,0)</f>
        <v>0.30534</v>
      </c>
      <c r="I666" s="37">
        <f t="shared" si="21"/>
        <v>4.1950606802121371E-5</v>
      </c>
    </row>
    <row r="667" spans="1:9" x14ac:dyDescent="0.25">
      <c r="A667" s="21">
        <f t="shared" si="20"/>
        <v>4</v>
      </c>
      <c r="B667" s="22">
        <v>658</v>
      </c>
      <c r="C667" s="58"/>
      <c r="D667" s="66">
        <f>YC!E660</f>
        <v>0.66233058320000004</v>
      </c>
      <c r="E667" s="34">
        <f>EXP(Intermediates!H667+Intermediates!F667/alpha-Intermediates!J667/alpha/alpha)/D667</f>
        <v>31.001456424616482</v>
      </c>
      <c r="F667" s="46">
        <f>EXP(Intermediates!I667+Intermediates!G667/alpha-Intermediates!J667/alpha/alpha)/D667</f>
        <v>0.30487167358981493</v>
      </c>
      <c r="G667" s="40">
        <f>VLOOKUP((A667+1)&amp;"_"&amp;B667,scenarios!A:Q,5,0)</f>
        <v>31.001000000000001</v>
      </c>
      <c r="H667" s="55">
        <f>VLOOKUP((A667+TT_Scen/2+1)&amp;"_"&amp;B667,scenarios!A:Q,5,0)</f>
        <v>0.30486999999999997</v>
      </c>
      <c r="I667" s="37">
        <f t="shared" si="21"/>
        <v>4.5809820629538756E-4</v>
      </c>
    </row>
    <row r="668" spans="1:9" x14ac:dyDescent="0.25">
      <c r="A668" s="21">
        <f t="shared" si="20"/>
        <v>4</v>
      </c>
      <c r="B668" s="22">
        <v>659</v>
      </c>
      <c r="C668" s="58"/>
      <c r="D668" s="66">
        <f>YC!E661</f>
        <v>0.66192137650000005</v>
      </c>
      <c r="E668" s="34">
        <f>EXP(Intermediates!H668+Intermediates!F668/alpha-Intermediates!J668/alpha/alpha)/D668</f>
        <v>31.212185049583496</v>
      </c>
      <c r="F668" s="46">
        <f>EXP(Intermediates!I668+Intermediates!G668/alpha-Intermediates!J668/alpha/alpha)/D668</f>
        <v>0.30443741714174244</v>
      </c>
      <c r="G668" s="40">
        <f>VLOOKUP((A668+1)&amp;"_"&amp;B668,scenarios!A:Q,5,0)</f>
        <v>31.212</v>
      </c>
      <c r="H668" s="55">
        <f>VLOOKUP((A668+TT_Scen/2+1)&amp;"_"&amp;B668,scenarios!A:Q,5,0)</f>
        <v>0.30443999999999999</v>
      </c>
      <c r="I668" s="37">
        <f t="shared" si="21"/>
        <v>1.876324417540709E-4</v>
      </c>
    </row>
    <row r="669" spans="1:9" x14ac:dyDescent="0.25">
      <c r="A669" s="21">
        <f t="shared" si="20"/>
        <v>4</v>
      </c>
      <c r="B669" s="22">
        <v>660</v>
      </c>
      <c r="C669" s="58"/>
      <c r="D669" s="66">
        <f>YC!E662</f>
        <v>0.66151242259999998</v>
      </c>
      <c r="E669" s="34">
        <f>EXP(Intermediates!H669+Intermediates!F669/alpha-Intermediates!J669/alpha/alpha)/D669</f>
        <v>31.423709135793214</v>
      </c>
      <c r="F669" s="46">
        <f>EXP(Intermediates!I669+Intermediates!G669/alpha-Intermediates!J669/alpha/alpha)/D669</f>
        <v>0.30401098431789386</v>
      </c>
      <c r="G669" s="40">
        <f>VLOOKUP((A669+1)&amp;"_"&amp;B669,scenarios!A:Q,5,0)</f>
        <v>31.423999999999999</v>
      </c>
      <c r="H669" s="55">
        <f>VLOOKUP((A669+TT_Scen/2+1)&amp;"_"&amp;B669,scenarios!A:Q,5,0)</f>
        <v>0.30401</v>
      </c>
      <c r="I669" s="37">
        <f t="shared" si="21"/>
        <v>2.9184852467967204E-4</v>
      </c>
    </row>
    <row r="670" spans="1:9" x14ac:dyDescent="0.25">
      <c r="A670" s="21">
        <f t="shared" si="20"/>
        <v>4</v>
      </c>
      <c r="B670" s="22">
        <v>661</v>
      </c>
      <c r="C670" s="58"/>
      <c r="D670" s="66">
        <f>YC!E663</f>
        <v>0.66110372139999996</v>
      </c>
      <c r="E670" s="34">
        <f>EXP(Intermediates!H670+Intermediates!F670/alpha-Intermediates!J670/alpha/alpha)/D670</f>
        <v>31.637860165925659</v>
      </c>
      <c r="F670" s="46">
        <f>EXP(Intermediates!I670+Intermediates!G670/alpha-Intermediates!J670/alpha/alpha)/D670</f>
        <v>0.30357473539933921</v>
      </c>
      <c r="G670" s="40">
        <f>VLOOKUP((A670+1)&amp;"_"&amp;B670,scenarios!A:Q,5,0)</f>
        <v>31.638000000000002</v>
      </c>
      <c r="H670" s="55">
        <f>VLOOKUP((A670+TT_Scen/2+1)&amp;"_"&amp;B670,scenarios!A:Q,5,0)</f>
        <v>0.30357000000000001</v>
      </c>
      <c r="I670" s="37">
        <f t="shared" si="21"/>
        <v>1.4456947368202133E-4</v>
      </c>
    </row>
    <row r="671" spans="1:9" x14ac:dyDescent="0.25">
      <c r="A671" s="21">
        <f t="shared" si="20"/>
        <v>4</v>
      </c>
      <c r="B671" s="22">
        <v>662</v>
      </c>
      <c r="C671" s="58"/>
      <c r="D671" s="66">
        <f>YC!E664</f>
        <v>0.66069527269999995</v>
      </c>
      <c r="E671" s="34">
        <f>EXP(Intermediates!H671+Intermediates!F671/alpha-Intermediates!J671/alpha/alpha)/D671</f>
        <v>31.85511640826379</v>
      </c>
      <c r="F671" s="46">
        <f>EXP(Intermediates!I671+Intermediates!G671/alpha-Intermediates!J671/alpha/alpha)/D671</f>
        <v>0.30312448489434363</v>
      </c>
      <c r="G671" s="40">
        <f>VLOOKUP((A671+1)&amp;"_"&amp;B671,scenarios!A:Q,5,0)</f>
        <v>31.855</v>
      </c>
      <c r="H671" s="55">
        <f>VLOOKUP((A671+TT_Scen/2+1)&amp;"_"&amp;B671,scenarios!A:Q,5,0)</f>
        <v>0.30312</v>
      </c>
      <c r="I671" s="37">
        <f t="shared" si="21"/>
        <v>1.2089315813285095E-4</v>
      </c>
    </row>
    <row r="672" spans="1:9" x14ac:dyDescent="0.25">
      <c r="A672" s="21">
        <f t="shared" si="20"/>
        <v>4</v>
      </c>
      <c r="B672" s="22">
        <v>663</v>
      </c>
      <c r="C672" s="58"/>
      <c r="D672" s="66">
        <f>YC!E665</f>
        <v>0.66028707639999995</v>
      </c>
      <c r="E672" s="34">
        <f>EXP(Intermediates!H672+Intermediates!F672/alpha-Intermediates!J672/alpha/alpha)/D672</f>
        <v>32.07268663564799</v>
      </c>
      <c r="F672" s="46">
        <f>EXP(Intermediates!I672+Intermediates!G672/alpha-Intermediates!J672/alpha/alpha)/D672</f>
        <v>0.30268704770361615</v>
      </c>
      <c r="G672" s="40">
        <f>VLOOKUP((A672+1)&amp;"_"&amp;B672,scenarios!A:Q,5,0)</f>
        <v>32.073</v>
      </c>
      <c r="H672" s="55">
        <f>VLOOKUP((A672+TT_Scen/2+1)&amp;"_"&amp;B672,scenarios!A:Q,5,0)</f>
        <v>0.30269000000000001</v>
      </c>
      <c r="I672" s="37">
        <f t="shared" si="21"/>
        <v>3.1631664839398832E-4</v>
      </c>
    </row>
    <row r="673" spans="1:9" x14ac:dyDescent="0.25">
      <c r="A673" s="21">
        <f t="shared" si="20"/>
        <v>4</v>
      </c>
      <c r="B673" s="22">
        <v>664</v>
      </c>
      <c r="C673" s="58"/>
      <c r="D673" s="66">
        <f>YC!E666</f>
        <v>0.65987913220000005</v>
      </c>
      <c r="E673" s="34">
        <f>EXP(Intermediates!H673+Intermediates!F673/alpha-Intermediates!J673/alpha/alpha)/D673</f>
        <v>32.294370670651823</v>
      </c>
      <c r="F673" s="46">
        <f>EXP(Intermediates!I673+Intermediates!G673/alpha-Intermediates!J673/alpha/alpha)/D673</f>
        <v>0.30222667256175878</v>
      </c>
      <c r="G673" s="40">
        <f>VLOOKUP((A673+1)&amp;"_"&amp;B673,scenarios!A:Q,5,0)</f>
        <v>32.293999999999997</v>
      </c>
      <c r="H673" s="55">
        <f>VLOOKUP((A673+TT_Scen/2+1)&amp;"_"&amp;B673,scenarios!A:Q,5,0)</f>
        <v>0.30223</v>
      </c>
      <c r="I673" s="37">
        <f t="shared" si="21"/>
        <v>3.7399809006705143E-4</v>
      </c>
    </row>
    <row r="674" spans="1:9" x14ac:dyDescent="0.25">
      <c r="A674" s="21">
        <f t="shared" si="20"/>
        <v>4</v>
      </c>
      <c r="B674" s="22">
        <v>665</v>
      </c>
      <c r="C674" s="58"/>
      <c r="D674" s="66">
        <f>YC!E667</f>
        <v>0.65947144010000003</v>
      </c>
      <c r="E674" s="34">
        <f>EXP(Intermediates!H674+Intermediates!F674/alpha-Intermediates!J674/alpha/alpha)/D674</f>
        <v>32.520003201917319</v>
      </c>
      <c r="F674" s="46">
        <f>EXP(Intermediates!I674+Intermediates!G674/alpha-Intermediates!J674/alpha/alpha)/D674</f>
        <v>0.30174559661270772</v>
      </c>
      <c r="G674" s="40">
        <f>VLOOKUP((A674+1)&amp;"_"&amp;B674,scenarios!A:Q,5,0)</f>
        <v>32.520000000000003</v>
      </c>
      <c r="H674" s="55">
        <f>VLOOKUP((A674+TT_Scen/2+1)&amp;"_"&amp;B674,scenarios!A:Q,5,0)</f>
        <v>0.30175000000000002</v>
      </c>
      <c r="I674" s="37">
        <f t="shared" si="21"/>
        <v>7.6053046084711973E-6</v>
      </c>
    </row>
    <row r="675" spans="1:9" x14ac:dyDescent="0.25">
      <c r="A675" s="21">
        <f t="shared" si="20"/>
        <v>4</v>
      </c>
      <c r="B675" s="22">
        <v>666</v>
      </c>
      <c r="C675" s="58"/>
      <c r="D675" s="66">
        <f>YC!E668</f>
        <v>0.65906399989999997</v>
      </c>
      <c r="E675" s="34">
        <f>EXP(Intermediates!H675+Intermediates!F675/alpha-Intermediates!J675/alpha/alpha)/D675</f>
        <v>32.75002343739439</v>
      </c>
      <c r="F675" s="46">
        <f>EXP(Intermediates!I675+Intermediates!G675/alpha-Intermediates!J675/alpha/alpha)/D675</f>
        <v>0.30124044135855299</v>
      </c>
      <c r="G675" s="40">
        <f>VLOOKUP((A675+1)&amp;"_"&amp;B675,scenarios!A:Q,5,0)</f>
        <v>32.75</v>
      </c>
      <c r="H675" s="55">
        <f>VLOOKUP((A675+TT_Scen/2+1)&amp;"_"&amp;B675,scenarios!A:Q,5,0)</f>
        <v>0.30124000000000001</v>
      </c>
      <c r="I675" s="37">
        <f t="shared" si="21"/>
        <v>2.3878752942685377E-5</v>
      </c>
    </row>
    <row r="676" spans="1:9" x14ac:dyDescent="0.25">
      <c r="A676" s="21">
        <f t="shared" si="20"/>
        <v>4</v>
      </c>
      <c r="B676" s="22">
        <v>667</v>
      </c>
      <c r="C676" s="58"/>
      <c r="D676" s="66">
        <f>YC!E669</f>
        <v>0.65865681139999999</v>
      </c>
      <c r="E676" s="34">
        <f>EXP(Intermediates!H676+Intermediates!F676/alpha-Intermediates!J676/alpha/alpha)/D676</f>
        <v>32.975598195007571</v>
      </c>
      <c r="F676" s="46">
        <f>EXP(Intermediates!I676+Intermediates!G676/alpha-Intermediates!J676/alpha/alpha)/D676</f>
        <v>0.30079252349679797</v>
      </c>
      <c r="G676" s="40">
        <f>VLOOKUP((A676+1)&amp;"_"&amp;B676,scenarios!A:Q,5,0)</f>
        <v>32.975999999999999</v>
      </c>
      <c r="H676" s="55">
        <f>VLOOKUP((A676+TT_Scen/2+1)&amp;"_"&amp;B676,scenarios!A:Q,5,0)</f>
        <v>0.30079</v>
      </c>
      <c r="I676" s="37">
        <f t="shared" si="21"/>
        <v>4.0432848922633546E-4</v>
      </c>
    </row>
    <row r="677" spans="1:9" x14ac:dyDescent="0.25">
      <c r="A677" s="21">
        <f t="shared" si="20"/>
        <v>4</v>
      </c>
      <c r="B677" s="22">
        <v>668</v>
      </c>
      <c r="C677" s="58"/>
      <c r="D677" s="66">
        <f>YC!E670</f>
        <v>0.65824987440000005</v>
      </c>
      <c r="E677" s="34">
        <f>EXP(Intermediates!H677+Intermediates!F677/alpha-Intermediates!J677/alpha/alpha)/D677</f>
        <v>33.189277691505687</v>
      </c>
      <c r="F677" s="46">
        <f>EXP(Intermediates!I677+Intermediates!G677/alpha-Intermediates!J677/alpha/alpha)/D677</f>
        <v>0.30046798480608167</v>
      </c>
      <c r="G677" s="40">
        <f>VLOOKUP((A677+1)&amp;"_"&amp;B677,scenarios!A:Q,5,0)</f>
        <v>33.189</v>
      </c>
      <c r="H677" s="55">
        <f>VLOOKUP((A677+TT_Scen/2+1)&amp;"_"&amp;B677,scenarios!A:Q,5,0)</f>
        <v>0.30047000000000001</v>
      </c>
      <c r="I677" s="37">
        <f t="shared" si="21"/>
        <v>2.7970669960536432E-4</v>
      </c>
    </row>
    <row r="678" spans="1:9" x14ac:dyDescent="0.25">
      <c r="A678" s="21">
        <f t="shared" si="20"/>
        <v>4</v>
      </c>
      <c r="B678" s="22">
        <v>669</v>
      </c>
      <c r="C678" s="58"/>
      <c r="D678" s="66">
        <f>YC!E671</f>
        <v>0.65784318890000004</v>
      </c>
      <c r="E678" s="34">
        <f>EXP(Intermediates!H678+Intermediates!F678/alpha-Intermediates!J678/alpha/alpha)/D678</f>
        <v>33.398800863387038</v>
      </c>
      <c r="F678" s="46">
        <f>EXP(Intermediates!I678+Intermediates!G678/alpha-Intermediates!J678/alpha/alpha)/D678</f>
        <v>0.30019459410541327</v>
      </c>
      <c r="G678" s="40">
        <f>VLOOKUP((A678+1)&amp;"_"&amp;B678,scenarios!A:Q,5,0)</f>
        <v>33.399000000000001</v>
      </c>
      <c r="H678" s="55">
        <f>VLOOKUP((A678+TT_Scen/2+1)&amp;"_"&amp;B678,scenarios!A:Q,5,0)</f>
        <v>0.30019000000000001</v>
      </c>
      <c r="I678" s="37">
        <f t="shared" si="21"/>
        <v>2.0373071837626044E-4</v>
      </c>
    </row>
    <row r="679" spans="1:9" x14ac:dyDescent="0.25">
      <c r="A679" s="21">
        <f t="shared" si="20"/>
        <v>4</v>
      </c>
      <c r="B679" s="22">
        <v>670</v>
      </c>
      <c r="C679" s="58"/>
      <c r="D679" s="66">
        <f>YC!E672</f>
        <v>0.65743675469999996</v>
      </c>
      <c r="E679" s="34">
        <f>EXP(Intermediates!H679+Intermediates!F679/alpha-Intermediates!J679/alpha/alpha)/D679</f>
        <v>33.613288564226416</v>
      </c>
      <c r="F679" s="46">
        <f>EXP(Intermediates!I679+Intermediates!G679/alpha-Intermediates!J679/alpha/alpha)/D679</f>
        <v>0.29988995657239603</v>
      </c>
      <c r="G679" s="40">
        <f>VLOOKUP((A679+1)&amp;"_"&amp;B679,scenarios!A:Q,5,0)</f>
        <v>33.613</v>
      </c>
      <c r="H679" s="55">
        <f>VLOOKUP((A679+TT_Scen/2+1)&amp;"_"&amp;B679,scenarios!A:Q,5,0)</f>
        <v>0.29988999999999999</v>
      </c>
      <c r="I679" s="37">
        <f t="shared" si="21"/>
        <v>2.8860765402005661E-4</v>
      </c>
    </row>
    <row r="680" spans="1:9" x14ac:dyDescent="0.25">
      <c r="A680" s="21">
        <f t="shared" si="20"/>
        <v>4</v>
      </c>
      <c r="B680" s="22">
        <v>671</v>
      </c>
      <c r="C680" s="58"/>
      <c r="D680" s="66">
        <f>YC!E673</f>
        <v>0.65703057149999999</v>
      </c>
      <c r="E680" s="34">
        <f>EXP(Intermediates!H680+Intermediates!F680/alpha-Intermediates!J680/alpha/alpha)/D680</f>
        <v>33.833672749679017</v>
      </c>
      <c r="F680" s="46">
        <f>EXP(Intermediates!I680+Intermediates!G680/alpha-Intermediates!J680/alpha/alpha)/D680</f>
        <v>0.29954660893096702</v>
      </c>
      <c r="G680" s="40">
        <f>VLOOKUP((A680+1)&amp;"_"&amp;B680,scenarios!A:Q,5,0)</f>
        <v>33.834000000000003</v>
      </c>
      <c r="H680" s="55">
        <f>VLOOKUP((A680+TT_Scen/2+1)&amp;"_"&amp;B680,scenarios!A:Q,5,0)</f>
        <v>0.29954999999999998</v>
      </c>
      <c r="I680" s="37">
        <f t="shared" si="21"/>
        <v>3.306413900186489E-4</v>
      </c>
    </row>
    <row r="681" spans="1:9" x14ac:dyDescent="0.25">
      <c r="A681" s="21">
        <f t="shared" si="20"/>
        <v>4</v>
      </c>
      <c r="B681" s="22">
        <v>672</v>
      </c>
      <c r="C681" s="58"/>
      <c r="D681" s="66">
        <f>YC!E674</f>
        <v>0.65662463930000003</v>
      </c>
      <c r="E681" s="34">
        <f>EXP(Intermediates!H681+Intermediates!F681/alpha-Intermediates!J681/alpha/alpha)/D681</f>
        <v>34.047271902314208</v>
      </c>
      <c r="F681" s="46">
        <f>EXP(Intermediates!I681+Intermediates!G681/alpha-Intermediates!J681/alpha/alpha)/D681</f>
        <v>0.29927696984201568</v>
      </c>
      <c r="G681" s="40">
        <f>VLOOKUP((A681+1)&amp;"_"&amp;B681,scenarios!A:Q,5,0)</f>
        <v>34.046999999999997</v>
      </c>
      <c r="H681" s="55">
        <f>VLOOKUP((A681+TT_Scen/2+1)&amp;"_"&amp;B681,scenarios!A:Q,5,0)</f>
        <v>0.29927999999999999</v>
      </c>
      <c r="I681" s="37">
        <f t="shared" si="21"/>
        <v>2.749324721948998E-4</v>
      </c>
    </row>
    <row r="682" spans="1:9" x14ac:dyDescent="0.25">
      <c r="A682" s="21">
        <f t="shared" si="20"/>
        <v>4</v>
      </c>
      <c r="B682" s="22">
        <v>673</v>
      </c>
      <c r="C682" s="58"/>
      <c r="D682" s="66">
        <f>YC!E675</f>
        <v>0.65621895789999996</v>
      </c>
      <c r="E682" s="34">
        <f>EXP(Intermediates!H682+Intermediates!F682/alpha-Intermediates!J682/alpha/alpha)/D682</f>
        <v>34.260423404358335</v>
      </c>
      <c r="F682" s="46">
        <f>EXP(Intermediates!I682+Intermediates!G682/alpha-Intermediates!J682/alpha/alpha)/D682</f>
        <v>0.29902423699162606</v>
      </c>
      <c r="G682" s="40">
        <f>VLOOKUP((A682+1)&amp;"_"&amp;B682,scenarios!A:Q,5,0)</f>
        <v>34.26</v>
      </c>
      <c r="H682" s="55">
        <f>VLOOKUP((A682+TT_Scen/2+1)&amp;"_"&amp;B682,scenarios!A:Q,5,0)</f>
        <v>0.29902000000000001</v>
      </c>
      <c r="I682" s="37">
        <f t="shared" si="21"/>
        <v>4.2764134996270409E-4</v>
      </c>
    </row>
    <row r="683" spans="1:9" x14ac:dyDescent="0.25">
      <c r="A683" s="21">
        <f t="shared" si="20"/>
        <v>4</v>
      </c>
      <c r="B683" s="22">
        <v>674</v>
      </c>
      <c r="C683" s="58"/>
      <c r="D683" s="66">
        <f>YC!E676</f>
        <v>0.65581352719999997</v>
      </c>
      <c r="E683" s="34">
        <f>EXP(Intermediates!H683+Intermediates!F683/alpha-Intermediates!J683/alpha/alpha)/D683</f>
        <v>34.469497501579802</v>
      </c>
      <c r="F683" s="46">
        <f>EXP(Intermediates!I683+Intermediates!G683/alpha-Intermediates!J683/alpha/alpha)/D683</f>
        <v>0.2988196098041957</v>
      </c>
      <c r="G683" s="40">
        <f>VLOOKUP((A683+1)&amp;"_"&amp;B683,scenarios!A:Q,5,0)</f>
        <v>34.469000000000001</v>
      </c>
      <c r="H683" s="55">
        <f>VLOOKUP((A683+TT_Scen/2+1)&amp;"_"&amp;B683,scenarios!A:Q,5,0)</f>
        <v>0.29881999999999997</v>
      </c>
      <c r="I683" s="37">
        <f t="shared" si="21"/>
        <v>4.9789177560527476E-4</v>
      </c>
    </row>
    <row r="684" spans="1:9" x14ac:dyDescent="0.25">
      <c r="A684" s="21">
        <f t="shared" si="20"/>
        <v>4</v>
      </c>
      <c r="B684" s="22">
        <v>675</v>
      </c>
      <c r="C684" s="58"/>
      <c r="D684" s="66">
        <f>YC!E677</f>
        <v>0.65540834690000005</v>
      </c>
      <c r="E684" s="34">
        <f>EXP(Intermediates!H684+Intermediates!F684/alpha-Intermediates!J684/alpha/alpha)/D684</f>
        <v>34.665650248616323</v>
      </c>
      <c r="F684" s="46">
        <f>EXP(Intermediates!I684+Intermediates!G684/alpha-Intermediates!J684/alpha/alpha)/D684</f>
        <v>0.29873840068557561</v>
      </c>
      <c r="G684" s="40">
        <f>VLOOKUP((A684+1)&amp;"_"&amp;B684,scenarios!A:Q,5,0)</f>
        <v>34.665999999999997</v>
      </c>
      <c r="H684" s="55">
        <f>VLOOKUP((A684+TT_Scen/2+1)&amp;"_"&amp;B684,scenarios!A:Q,5,0)</f>
        <v>0.29874000000000001</v>
      </c>
      <c r="I684" s="37">
        <f t="shared" si="21"/>
        <v>3.5135069809782982E-4</v>
      </c>
    </row>
    <row r="685" spans="1:9" x14ac:dyDescent="0.25">
      <c r="A685" s="21">
        <f t="shared" si="20"/>
        <v>4</v>
      </c>
      <c r="B685" s="22">
        <v>676</v>
      </c>
      <c r="C685" s="58"/>
      <c r="D685" s="66">
        <f>YC!E678</f>
        <v>0.65500341699999998</v>
      </c>
      <c r="E685" s="34">
        <f>EXP(Intermediates!H685+Intermediates!F685/alpha-Intermediates!J685/alpha/alpha)/D685</f>
        <v>34.860208576918865</v>
      </c>
      <c r="F685" s="46">
        <f>EXP(Intermediates!I685+Intermediates!G685/alpha-Intermediates!J685/alpha/alpha)/D685</f>
        <v>0.29868141434013046</v>
      </c>
      <c r="G685" s="40">
        <f>VLOOKUP((A685+1)&amp;"_"&amp;B685,scenarios!A:Q,5,0)</f>
        <v>34.86</v>
      </c>
      <c r="H685" s="55">
        <f>VLOOKUP((A685+TT_Scen/2+1)&amp;"_"&amp;B685,scenarios!A:Q,5,0)</f>
        <v>0.29868</v>
      </c>
      <c r="I685" s="37">
        <f t="shared" si="21"/>
        <v>2.0999125899578974E-4</v>
      </c>
    </row>
    <row r="686" spans="1:9" x14ac:dyDescent="0.25">
      <c r="A686" s="21">
        <f t="shared" si="20"/>
        <v>4</v>
      </c>
      <c r="B686" s="22">
        <v>677</v>
      </c>
      <c r="C686" s="58"/>
      <c r="D686" s="66">
        <f>YC!E679</f>
        <v>0.65459873719999995</v>
      </c>
      <c r="E686" s="34">
        <f>EXP(Intermediates!H686+Intermediates!F686/alpha-Intermediates!J686/alpha/alpha)/D686</f>
        <v>35.069317446489563</v>
      </c>
      <c r="F686" s="46">
        <f>EXP(Intermediates!I686+Intermediates!G686/alpha-Intermediates!J686/alpha/alpha)/D686</f>
        <v>0.29851080989039919</v>
      </c>
      <c r="G686" s="40">
        <f>VLOOKUP((A686+1)&amp;"_"&amp;B686,scenarios!A:Q,5,0)</f>
        <v>35.069000000000003</v>
      </c>
      <c r="H686" s="55">
        <f>VLOOKUP((A686+TT_Scen/2+1)&amp;"_"&amp;B686,scenarios!A:Q,5,0)</f>
        <v>0.29851</v>
      </c>
      <c r="I686" s="37">
        <f t="shared" si="21"/>
        <v>3.1825637995996914E-4</v>
      </c>
    </row>
    <row r="687" spans="1:9" x14ac:dyDescent="0.25">
      <c r="A687" s="21">
        <f t="shared" si="20"/>
        <v>4</v>
      </c>
      <c r="B687" s="22">
        <v>678</v>
      </c>
      <c r="C687" s="58"/>
      <c r="D687" s="66">
        <f>YC!E680</f>
        <v>0.65419430749999996</v>
      </c>
      <c r="E687" s="34">
        <f>EXP(Intermediates!H687+Intermediates!F687/alpha-Intermediates!J687/alpha/alpha)/D687</f>
        <v>35.27633048626501</v>
      </c>
      <c r="F687" s="46">
        <f>EXP(Intermediates!I687+Intermediates!G687/alpha-Intermediates!J687/alpha/alpha)/D687</f>
        <v>0.29836960711106153</v>
      </c>
      <c r="G687" s="40">
        <f>VLOOKUP((A687+1)&amp;"_"&amp;B687,scenarios!A:Q,5,0)</f>
        <v>35.276000000000003</v>
      </c>
      <c r="H687" s="55">
        <f>VLOOKUP((A687+TT_Scen/2+1)&amp;"_"&amp;B687,scenarios!A:Q,5,0)</f>
        <v>0.29837000000000002</v>
      </c>
      <c r="I687" s="37">
        <f t="shared" si="21"/>
        <v>3.308791539453626E-4</v>
      </c>
    </row>
    <row r="688" spans="1:9" x14ac:dyDescent="0.25">
      <c r="A688" s="21">
        <f t="shared" si="20"/>
        <v>4</v>
      </c>
      <c r="B688" s="22">
        <v>679</v>
      </c>
      <c r="C688" s="58"/>
      <c r="D688" s="66">
        <f>YC!E681</f>
        <v>0.65379012759999999</v>
      </c>
      <c r="E688" s="34">
        <f>EXP(Intermediates!H688+Intermediates!F688/alpha-Intermediates!J688/alpha/alpha)/D688</f>
        <v>35.478394035098532</v>
      </c>
      <c r="F688" s="46">
        <f>EXP(Intermediates!I688+Intermediates!G688/alpha-Intermediates!J688/alpha/alpha)/D688</f>
        <v>0.29828131613782383</v>
      </c>
      <c r="G688" s="40">
        <f>VLOOKUP((A688+1)&amp;"_"&amp;B688,scenarios!A:Q,5,0)</f>
        <v>35.478000000000002</v>
      </c>
      <c r="H688" s="55">
        <f>VLOOKUP((A688+TT_Scen/2+1)&amp;"_"&amp;B688,scenarios!A:Q,5,0)</f>
        <v>0.29827999999999999</v>
      </c>
      <c r="I688" s="37">
        <f t="shared" si="21"/>
        <v>3.9535123635414671E-4</v>
      </c>
    </row>
    <row r="689" spans="1:9" x14ac:dyDescent="0.25">
      <c r="A689" s="21">
        <f t="shared" si="20"/>
        <v>4</v>
      </c>
      <c r="B689" s="22">
        <v>680</v>
      </c>
      <c r="C689" s="58"/>
      <c r="D689" s="66">
        <f>YC!E682</f>
        <v>0.65338619740000003</v>
      </c>
      <c r="E689" s="34">
        <f>EXP(Intermediates!H689+Intermediates!F689/alpha-Intermediates!J689/alpha/alpha)/D689</f>
        <v>35.681608777021822</v>
      </c>
      <c r="F689" s="46">
        <f>EXP(Intermediates!I689+Intermediates!G689/alpha-Intermediates!J689/alpha/alpha)/D689</f>
        <v>0.29819406822604066</v>
      </c>
      <c r="G689" s="40">
        <f>VLOOKUP((A689+1)&amp;"_"&amp;B689,scenarios!A:Q,5,0)</f>
        <v>35.682000000000002</v>
      </c>
      <c r="H689" s="55">
        <f>VLOOKUP((A689+TT_Scen/2+1)&amp;"_"&amp;B689,scenarios!A:Q,5,0)</f>
        <v>0.29819000000000001</v>
      </c>
      <c r="I689" s="37">
        <f t="shared" si="21"/>
        <v>3.952912042210488E-4</v>
      </c>
    </row>
    <row r="690" spans="1:9" x14ac:dyDescent="0.25">
      <c r="A690" s="21">
        <f t="shared" si="20"/>
        <v>4</v>
      </c>
      <c r="B690" s="22">
        <v>681</v>
      </c>
      <c r="C690" s="58"/>
      <c r="D690" s="66">
        <f>YC!E683</f>
        <v>0.65298251679999997</v>
      </c>
      <c r="E690" s="34">
        <f>EXP(Intermediates!H690+Intermediates!F690/alpha-Intermediates!J690/alpha/alpha)/D690</f>
        <v>35.874435865171954</v>
      </c>
      <c r="F690" s="46">
        <f>EXP(Intermediates!I690+Intermediates!G690/alpha-Intermediates!J690/alpha/alpha)/D690</f>
        <v>0.29820379880773523</v>
      </c>
      <c r="G690" s="40">
        <f>VLOOKUP((A690+1)&amp;"_"&amp;B690,scenarios!A:Q,5,0)</f>
        <v>35.874000000000002</v>
      </c>
      <c r="H690" s="55">
        <f>VLOOKUP((A690+TT_Scen/2+1)&amp;"_"&amp;B690,scenarios!A:Q,5,0)</f>
        <v>0.29820000000000002</v>
      </c>
      <c r="I690" s="37">
        <f t="shared" si="21"/>
        <v>4.3966397968658866E-4</v>
      </c>
    </row>
    <row r="691" spans="1:9" x14ac:dyDescent="0.25">
      <c r="A691" s="21">
        <f t="shared" si="20"/>
        <v>4</v>
      </c>
      <c r="B691" s="22">
        <v>682</v>
      </c>
      <c r="C691" s="58"/>
      <c r="D691" s="66">
        <f>YC!E684</f>
        <v>0.65257908570000001</v>
      </c>
      <c r="E691" s="34">
        <f>EXP(Intermediates!H691+Intermediates!F691/alpha-Intermediates!J691/alpha/alpha)/D691</f>
        <v>36.055432938616867</v>
      </c>
      <c r="F691" s="46">
        <f>EXP(Intermediates!I691+Intermediates!G691/alpha-Intermediates!J691/alpha/alpha)/D691</f>
        <v>0.29832095377321349</v>
      </c>
      <c r="G691" s="40">
        <f>VLOOKUP((A691+1)&amp;"_"&amp;B691,scenarios!A:Q,5,0)</f>
        <v>36.055</v>
      </c>
      <c r="H691" s="55">
        <f>VLOOKUP((A691+TT_Scen/2+1)&amp;"_"&amp;B691,scenarios!A:Q,5,0)</f>
        <v>0.29831999999999997</v>
      </c>
      <c r="I691" s="37">
        <f t="shared" si="21"/>
        <v>4.3389239008129188E-4</v>
      </c>
    </row>
    <row r="692" spans="1:9" x14ac:dyDescent="0.25">
      <c r="A692" s="21">
        <f t="shared" si="20"/>
        <v>4</v>
      </c>
      <c r="B692" s="22">
        <v>683</v>
      </c>
      <c r="C692" s="58"/>
      <c r="D692" s="66">
        <f>YC!E685</f>
        <v>0.6521759037</v>
      </c>
      <c r="E692" s="34">
        <f>EXP(Intermediates!H692+Intermediates!F692/alpha-Intermediates!J692/alpha/alpha)/D692</f>
        <v>36.242065043282579</v>
      </c>
      <c r="F692" s="46">
        <f>EXP(Intermediates!I692+Intermediates!G692/alpha-Intermediates!J692/alpha/alpha)/D692</f>
        <v>0.29840022948707468</v>
      </c>
      <c r="G692" s="40">
        <f>VLOOKUP((A692+1)&amp;"_"&amp;B692,scenarios!A:Q,5,0)</f>
        <v>36.241999999999997</v>
      </c>
      <c r="H692" s="55">
        <f>VLOOKUP((A692+TT_Scen/2+1)&amp;"_"&amp;B692,scenarios!A:Q,5,0)</f>
        <v>0.2984</v>
      </c>
      <c r="I692" s="37">
        <f t="shared" si="21"/>
        <v>6.5272769656843366E-5</v>
      </c>
    </row>
    <row r="693" spans="1:9" x14ac:dyDescent="0.25">
      <c r="A693" s="21">
        <f t="shared" si="20"/>
        <v>4</v>
      </c>
      <c r="B693" s="22">
        <v>684</v>
      </c>
      <c r="C693" s="58"/>
      <c r="D693" s="66">
        <f>YC!E686</f>
        <v>0.65177297089999997</v>
      </c>
      <c r="E693" s="34">
        <f>EXP(Intermediates!H693+Intermediates!F693/alpha-Intermediates!J693/alpha/alpha)/D693</f>
        <v>36.435691607289883</v>
      </c>
      <c r="F693" s="46">
        <f>EXP(Intermediates!I693+Intermediates!G693/alpha-Intermediates!J693/alpha/alpha)/D693</f>
        <v>0.29843109605375889</v>
      </c>
      <c r="G693" s="40">
        <f>VLOOKUP((A693+1)&amp;"_"&amp;B693,scenarios!A:Q,5,0)</f>
        <v>36.436</v>
      </c>
      <c r="H693" s="55">
        <f>VLOOKUP((A693+TT_Scen/2+1)&amp;"_"&amp;B693,scenarios!A:Q,5,0)</f>
        <v>0.29842999999999997</v>
      </c>
      <c r="I693" s="37">
        <f t="shared" si="21"/>
        <v>3.0948876387620894E-4</v>
      </c>
    </row>
    <row r="694" spans="1:9" x14ac:dyDescent="0.25">
      <c r="A694" s="21">
        <f t="shared" si="20"/>
        <v>4</v>
      </c>
      <c r="B694" s="22">
        <v>685</v>
      </c>
      <c r="C694" s="58"/>
      <c r="D694" s="66">
        <f>YC!E687</f>
        <v>0.65137028699999999</v>
      </c>
      <c r="E694" s="34">
        <f>EXP(Intermediates!H694+Intermediates!F694/alpha-Intermediates!J694/alpha/alpha)/D694</f>
        <v>36.627721504430284</v>
      </c>
      <c r="F694" s="46">
        <f>EXP(Intermediates!I694+Intermediates!G694/alpha-Intermediates!J694/alpha/alpha)/D694</f>
        <v>0.298484357370839</v>
      </c>
      <c r="G694" s="40">
        <f>VLOOKUP((A694+1)&amp;"_"&amp;B694,scenarios!A:Q,5,0)</f>
        <v>36.628</v>
      </c>
      <c r="H694" s="55">
        <f>VLOOKUP((A694+TT_Scen/2+1)&amp;"_"&amp;B694,scenarios!A:Q,5,0)</f>
        <v>0.29848000000000002</v>
      </c>
      <c r="I694" s="37">
        <f t="shared" si="21"/>
        <v>2.8285294055557797E-4</v>
      </c>
    </row>
    <row r="695" spans="1:9" x14ac:dyDescent="0.25">
      <c r="A695" s="21">
        <f t="shared" si="20"/>
        <v>4</v>
      </c>
      <c r="B695" s="22">
        <v>686</v>
      </c>
      <c r="C695" s="58"/>
      <c r="D695" s="66">
        <f>YC!E688</f>
        <v>0.65096785189999995</v>
      </c>
      <c r="E695" s="34">
        <f>EXP(Intermediates!H695+Intermediates!F695/alpha-Intermediates!J695/alpha/alpha)/D695</f>
        <v>36.825742241005322</v>
      </c>
      <c r="F695" s="46">
        <f>EXP(Intermediates!I695+Intermediates!G695/alpha-Intermediates!J695/alpha/alpha)/D695</f>
        <v>0.29849821535828375</v>
      </c>
      <c r="G695" s="40">
        <f>VLOOKUP((A695+1)&amp;"_"&amp;B695,scenarios!A:Q,5,0)</f>
        <v>36.826000000000001</v>
      </c>
      <c r="H695" s="55">
        <f>VLOOKUP((A695+TT_Scen/2+1)&amp;"_"&amp;B695,scenarios!A:Q,5,0)</f>
        <v>0.29849999999999999</v>
      </c>
      <c r="I695" s="37">
        <f t="shared" si="21"/>
        <v>2.5954363639441036E-4</v>
      </c>
    </row>
    <row r="696" spans="1:9" x14ac:dyDescent="0.25">
      <c r="A696" s="21">
        <f t="shared" si="20"/>
        <v>4</v>
      </c>
      <c r="B696" s="22">
        <v>687</v>
      </c>
      <c r="C696" s="58"/>
      <c r="D696" s="66">
        <f>YC!E689</f>
        <v>0.65056566540000005</v>
      </c>
      <c r="E696" s="34">
        <f>EXP(Intermediates!H696+Intermediates!F696/alpha-Intermediates!J696/alpha/alpha)/D696</f>
        <v>37.027698837649645</v>
      </c>
      <c r="F696" s="46">
        <f>EXP(Intermediates!I696+Intermediates!G696/alpha-Intermediates!J696/alpha/alpha)/D696</f>
        <v>0.29848992044397449</v>
      </c>
      <c r="G696" s="40">
        <f>VLOOKUP((A696+1)&amp;"_"&amp;B696,scenarios!A:Q,5,0)</f>
        <v>37.027999999999999</v>
      </c>
      <c r="H696" s="55">
        <f>VLOOKUP((A696+TT_Scen/2+1)&amp;"_"&amp;B696,scenarios!A:Q,5,0)</f>
        <v>0.29848999999999998</v>
      </c>
      <c r="I696" s="37">
        <f t="shared" si="21"/>
        <v>3.0124190637942361E-4</v>
      </c>
    </row>
    <row r="697" spans="1:9" x14ac:dyDescent="0.25">
      <c r="A697" s="21">
        <f t="shared" si="20"/>
        <v>4</v>
      </c>
      <c r="B697" s="22">
        <v>688</v>
      </c>
      <c r="C697" s="58"/>
      <c r="D697" s="66">
        <f>YC!E690</f>
        <v>0.65016372739999995</v>
      </c>
      <c r="E697" s="34">
        <f>EXP(Intermediates!H697+Intermediates!F697/alpha-Intermediates!J697/alpha/alpha)/D697</f>
        <v>37.233761937245987</v>
      </c>
      <c r="F697" s="46">
        <f>EXP(Intermediates!I697+Intermediates!G697/alpha-Intermediates!J697/alpha/alpha)/D697</f>
        <v>0.29845852805551376</v>
      </c>
      <c r="G697" s="40">
        <f>VLOOKUP((A697+1)&amp;"_"&amp;B697,scenarios!A:Q,5,0)</f>
        <v>37.234000000000002</v>
      </c>
      <c r="H697" s="55">
        <f>VLOOKUP((A697+TT_Scen/2+1)&amp;"_"&amp;B697,scenarios!A:Q,5,0)</f>
        <v>0.29846</v>
      </c>
      <c r="I697" s="37">
        <f t="shared" si="21"/>
        <v>2.39534698501076E-4</v>
      </c>
    </row>
    <row r="698" spans="1:9" x14ac:dyDescent="0.25">
      <c r="A698" s="21">
        <f t="shared" si="20"/>
        <v>4</v>
      </c>
      <c r="B698" s="22">
        <v>689</v>
      </c>
      <c r="C698" s="58"/>
      <c r="D698" s="66">
        <f>YC!E691</f>
        <v>0.64976203779999997</v>
      </c>
      <c r="E698" s="34">
        <f>EXP(Intermediates!H698+Intermediates!F698/alpha-Intermediates!J698/alpha/alpha)/D698</f>
        <v>37.434333889114988</v>
      </c>
      <c r="F698" s="46">
        <f>EXP(Intermediates!I698+Intermediates!G698/alpha-Intermediates!J698/alpha/alpha)/D698</f>
        <v>0.29848099688994639</v>
      </c>
      <c r="G698" s="40">
        <f>VLOOKUP((A698+1)&amp;"_"&amp;B698,scenarios!A:Q,5,0)</f>
        <v>37.433999999999997</v>
      </c>
      <c r="H698" s="55">
        <f>VLOOKUP((A698+TT_Scen/2+1)&amp;"_"&amp;B698,scenarios!A:Q,5,0)</f>
        <v>0.29848000000000002</v>
      </c>
      <c r="I698" s="37">
        <f t="shared" si="21"/>
        <v>3.3488600493725151E-4</v>
      </c>
    </row>
    <row r="699" spans="1:9" x14ac:dyDescent="0.25">
      <c r="A699" s="21">
        <f t="shared" si="20"/>
        <v>4</v>
      </c>
      <c r="B699" s="22">
        <v>690</v>
      </c>
      <c r="C699" s="58"/>
      <c r="D699" s="66">
        <f>YC!E692</f>
        <v>0.64936059629999998</v>
      </c>
      <c r="E699" s="34">
        <f>EXP(Intermediates!H699+Intermediates!F699/alpha-Intermediates!J699/alpha/alpha)/D699</f>
        <v>37.637372424087772</v>
      </c>
      <c r="F699" s="46">
        <f>EXP(Intermediates!I699+Intermediates!G699/alpha-Intermediates!J699/alpha/alpha)/D699</f>
        <v>0.29849341169509291</v>
      </c>
      <c r="G699" s="40">
        <f>VLOOKUP((A699+1)&amp;"_"&amp;B699,scenarios!A:Q,5,0)</f>
        <v>37.637</v>
      </c>
      <c r="H699" s="55">
        <f>VLOOKUP((A699+TT_Scen/2+1)&amp;"_"&amp;B699,scenarios!A:Q,5,0)</f>
        <v>0.29848999999999998</v>
      </c>
      <c r="I699" s="37">
        <f t="shared" si="21"/>
        <v>3.75835782864542E-4</v>
      </c>
    </row>
    <row r="700" spans="1:9" x14ac:dyDescent="0.25">
      <c r="A700" s="21">
        <f t="shared" si="20"/>
        <v>4</v>
      </c>
      <c r="B700" s="22">
        <v>691</v>
      </c>
      <c r="C700" s="58"/>
      <c r="D700" s="66">
        <f>YC!E693</f>
        <v>0.64895940279999997</v>
      </c>
      <c r="E700" s="34">
        <f>EXP(Intermediates!H700+Intermediates!F700/alpha-Intermediates!J700/alpha/alpha)/D700</f>
        <v>37.846554995283739</v>
      </c>
      <c r="F700" s="46">
        <f>EXP(Intermediates!I700+Intermediates!G700/alpha-Intermediates!J700/alpha/alpha)/D700</f>
        <v>0.29846698811509592</v>
      </c>
      <c r="G700" s="40">
        <f>VLOOKUP((A700+1)&amp;"_"&amp;B700,scenarios!A:Q,5,0)</f>
        <v>37.847000000000001</v>
      </c>
      <c r="H700" s="55">
        <f>VLOOKUP((A700+TT_Scen/2+1)&amp;"_"&amp;B700,scenarios!A:Q,5,0)</f>
        <v>0.29847000000000001</v>
      </c>
      <c r="I700" s="37">
        <f t="shared" si="21"/>
        <v>4.4801660116616793E-4</v>
      </c>
    </row>
    <row r="701" spans="1:9" x14ac:dyDescent="0.25">
      <c r="A701" s="21">
        <f t="shared" si="20"/>
        <v>4</v>
      </c>
      <c r="B701" s="22">
        <v>692</v>
      </c>
      <c r="C701" s="58"/>
      <c r="D701" s="66">
        <f>YC!E694</f>
        <v>0.64855845720000005</v>
      </c>
      <c r="E701" s="34">
        <f>EXP(Intermediates!H701+Intermediates!F701/alpha-Intermediates!J701/alpha/alpha)/D701</f>
        <v>38.051907255780918</v>
      </c>
      <c r="F701" s="46">
        <f>EXP(Intermediates!I701+Intermediates!G701/alpha-Intermediates!J701/alpha/alpha)/D701</f>
        <v>0.29848065833291981</v>
      </c>
      <c r="G701" s="40">
        <f>VLOOKUP((A701+1)&amp;"_"&amp;B701,scenarios!A:Q,5,0)</f>
        <v>38.052</v>
      </c>
      <c r="H701" s="55">
        <f>VLOOKUP((A701+TT_Scen/2+1)&amp;"_"&amp;B701,scenarios!A:Q,5,0)</f>
        <v>0.29848000000000002</v>
      </c>
      <c r="I701" s="37">
        <f t="shared" si="21"/>
        <v>9.34025520012427E-5</v>
      </c>
    </row>
    <row r="702" spans="1:9" x14ac:dyDescent="0.25">
      <c r="A702" s="21">
        <f t="shared" si="20"/>
        <v>4</v>
      </c>
      <c r="B702" s="22">
        <v>693</v>
      </c>
      <c r="C702" s="58"/>
      <c r="D702" s="66">
        <f>YC!E695</f>
        <v>0.64815775929999997</v>
      </c>
      <c r="E702" s="34">
        <f>EXP(Intermediates!H702+Intermediates!F702/alpha-Intermediates!J702/alpha/alpha)/D702</f>
        <v>38.260891083724509</v>
      </c>
      <c r="F702" s="46">
        <f>EXP(Intermediates!I702+Intermediates!G702/alpha-Intermediates!J702/alpha/alpha)/D702</f>
        <v>0.29847561936443517</v>
      </c>
      <c r="G702" s="40">
        <f>VLOOKUP((A702+1)&amp;"_"&amp;B702,scenarios!A:Q,5,0)</f>
        <v>38.261000000000003</v>
      </c>
      <c r="H702" s="55">
        <f>VLOOKUP((A702+TT_Scen/2+1)&amp;"_"&amp;B702,scenarios!A:Q,5,0)</f>
        <v>0.29848000000000002</v>
      </c>
      <c r="I702" s="37">
        <f t="shared" si="21"/>
        <v>1.1329691105854689E-4</v>
      </c>
    </row>
    <row r="703" spans="1:9" x14ac:dyDescent="0.25">
      <c r="A703" s="21">
        <f t="shared" si="20"/>
        <v>4</v>
      </c>
      <c r="B703" s="22">
        <v>694</v>
      </c>
      <c r="C703" s="58"/>
      <c r="D703" s="66">
        <f>YC!E696</f>
        <v>0.64775730899999995</v>
      </c>
      <c r="E703" s="34">
        <f>EXP(Intermediates!H703+Intermediates!F703/alpha-Intermediates!J703/alpha/alpha)/D703</f>
        <v>38.476037088473824</v>
      </c>
      <c r="F703" s="46">
        <f>EXP(Intermediates!I703+Intermediates!G703/alpha-Intermediates!J703/alpha/alpha)/D703</f>
        <v>0.29843260848370856</v>
      </c>
      <c r="G703" s="40">
        <f>VLOOKUP((A703+1)&amp;"_"&amp;B703,scenarios!A:Q,5,0)</f>
        <v>38.475999999999999</v>
      </c>
      <c r="H703" s="55">
        <f>VLOOKUP((A703+TT_Scen/2+1)&amp;"_"&amp;B703,scenarios!A:Q,5,0)</f>
        <v>0.29842999999999997</v>
      </c>
      <c r="I703" s="37">
        <f t="shared" si="21"/>
        <v>3.9696957533141841E-5</v>
      </c>
    </row>
    <row r="704" spans="1:9" x14ac:dyDescent="0.25">
      <c r="A704" s="21">
        <f t="shared" si="20"/>
        <v>4</v>
      </c>
      <c r="B704" s="22">
        <v>695</v>
      </c>
      <c r="C704" s="58"/>
      <c r="D704" s="66">
        <f>YC!E697</f>
        <v>0.64735710609999997</v>
      </c>
      <c r="E704" s="34">
        <f>EXP(Intermediates!H704+Intermediates!F704/alpha-Intermediates!J704/alpha/alpha)/D704</f>
        <v>38.699384236703288</v>
      </c>
      <c r="F704" s="46">
        <f>EXP(Intermediates!I704+Intermediates!G704/alpha-Intermediates!J704/alpha/alpha)/D704</f>
        <v>0.298336620801742</v>
      </c>
      <c r="G704" s="40">
        <f>VLOOKUP((A704+1)&amp;"_"&amp;B704,scenarios!A:Q,5,0)</f>
        <v>38.698999999999998</v>
      </c>
      <c r="H704" s="55">
        <f>VLOOKUP((A704+TT_Scen/2+1)&amp;"_"&amp;B704,scenarios!A:Q,5,0)</f>
        <v>0.29833999999999999</v>
      </c>
      <c r="I704" s="37">
        <f t="shared" si="21"/>
        <v>3.8761590154823278E-4</v>
      </c>
    </row>
    <row r="705" spans="1:9" x14ac:dyDescent="0.25">
      <c r="A705" s="21">
        <f t="shared" si="20"/>
        <v>4</v>
      </c>
      <c r="B705" s="22">
        <v>696</v>
      </c>
      <c r="C705" s="58"/>
      <c r="D705" s="66">
        <f>YC!E698</f>
        <v>0.64695715040000001</v>
      </c>
      <c r="E705" s="34">
        <f>EXP(Intermediates!H705+Intermediates!F705/alpha-Intermediates!J705/alpha/alpha)/D705</f>
        <v>38.924988688682888</v>
      </c>
      <c r="F705" s="46">
        <f>EXP(Intermediates!I705+Intermediates!G705/alpha-Intermediates!J705/alpha/alpha)/D705</f>
        <v>0.29823422276187062</v>
      </c>
      <c r="G705" s="40">
        <f>VLOOKUP((A705+1)&amp;"_"&amp;B705,scenarios!A:Q,5,0)</f>
        <v>38.924999999999997</v>
      </c>
      <c r="H705" s="55">
        <f>VLOOKUP((A705+TT_Scen/2+1)&amp;"_"&amp;B705,scenarios!A:Q,5,0)</f>
        <v>0.29823</v>
      </c>
      <c r="I705" s="37">
        <f t="shared" si="21"/>
        <v>1.5534078980250499E-5</v>
      </c>
    </row>
    <row r="706" spans="1:9" x14ac:dyDescent="0.25">
      <c r="A706" s="21">
        <f t="shared" si="20"/>
        <v>4</v>
      </c>
      <c r="B706" s="22">
        <v>697</v>
      </c>
      <c r="C706" s="58"/>
      <c r="D706" s="66">
        <f>YC!E699</f>
        <v>0.64655744189999997</v>
      </c>
      <c r="E706" s="34">
        <f>EXP(Intermediates!H706+Intermediates!F706/alpha-Intermediates!J706/alpha/alpha)/D706</f>
        <v>39.142944059839678</v>
      </c>
      <c r="F706" s="46">
        <f>EXP(Intermediates!I706+Intermediates!G706/alpha-Intermediates!J706/alpha/alpha)/D706</f>
        <v>0.2982010536728858</v>
      </c>
      <c r="G706" s="40">
        <f>VLOOKUP((A706+1)&amp;"_"&amp;B706,scenarios!A:Q,5,0)</f>
        <v>39.143000000000001</v>
      </c>
      <c r="H706" s="55">
        <f>VLOOKUP((A706+TT_Scen/2+1)&amp;"_"&amp;B706,scenarios!A:Q,5,0)</f>
        <v>0.29820000000000002</v>
      </c>
      <c r="I706" s="37">
        <f t="shared" si="21"/>
        <v>5.6993833208396349E-5</v>
      </c>
    </row>
    <row r="707" spans="1:9" x14ac:dyDescent="0.25">
      <c r="A707" s="21">
        <f t="shared" si="20"/>
        <v>4</v>
      </c>
      <c r="B707" s="22">
        <v>698</v>
      </c>
      <c r="C707" s="58"/>
      <c r="D707" s="66">
        <f>YC!E700</f>
        <v>0.64615798030000005</v>
      </c>
      <c r="E707" s="34">
        <f>EXP(Intermediates!H707+Intermediates!F707/alpha-Intermediates!J707/alpha/alpha)/D707</f>
        <v>39.371090640224068</v>
      </c>
      <c r="F707" s="46">
        <f>EXP(Intermediates!I707+Intermediates!G707/alpha-Intermediates!J707/alpha/alpha)/D707</f>
        <v>0.29810086457425261</v>
      </c>
      <c r="G707" s="40">
        <f>VLOOKUP((A707+1)&amp;"_"&amp;B707,scenarios!A:Q,5,0)</f>
        <v>39.371000000000002</v>
      </c>
      <c r="H707" s="55">
        <f>VLOOKUP((A707+TT_Scen/2+1)&amp;"_"&amp;B707,scenarios!A:Q,5,0)</f>
        <v>0.29809999999999998</v>
      </c>
      <c r="I707" s="37">
        <f t="shared" si="21"/>
        <v>9.1504798318542413E-5</v>
      </c>
    </row>
    <row r="708" spans="1:9" x14ac:dyDescent="0.25">
      <c r="A708" s="21">
        <f t="shared" si="20"/>
        <v>4</v>
      </c>
      <c r="B708" s="22">
        <v>699</v>
      </c>
      <c r="C708" s="58"/>
      <c r="D708" s="66">
        <f>YC!E701</f>
        <v>0.6457587655</v>
      </c>
      <c r="E708" s="34">
        <f>EXP(Intermediates!H708+Intermediates!F708/alpha-Intermediates!J708/alpha/alpha)/D708</f>
        <v>39.593255969884311</v>
      </c>
      <c r="F708" s="46">
        <f>EXP(Intermediates!I708+Intermediates!G708/alpha-Intermediates!J708/alpha/alpha)/D708</f>
        <v>0.29805664753479072</v>
      </c>
      <c r="G708" s="40">
        <f>VLOOKUP((A708+1)&amp;"_"&amp;B708,scenarios!A:Q,5,0)</f>
        <v>39.593000000000004</v>
      </c>
      <c r="H708" s="55">
        <f>VLOOKUP((A708+TT_Scen/2+1)&amp;"_"&amp;B708,scenarios!A:Q,5,0)</f>
        <v>0.29805999999999999</v>
      </c>
      <c r="I708" s="37">
        <f t="shared" si="21"/>
        <v>2.5932234951647759E-4</v>
      </c>
    </row>
    <row r="709" spans="1:9" x14ac:dyDescent="0.25">
      <c r="A709" s="21">
        <f t="shared" si="20"/>
        <v>4</v>
      </c>
      <c r="B709" s="22">
        <v>700</v>
      </c>
      <c r="C709" s="58"/>
      <c r="D709" s="66">
        <f>YC!E702</f>
        <v>0.64535979740000005</v>
      </c>
      <c r="E709" s="34">
        <f>EXP(Intermediates!H709+Intermediates!F709/alpha-Intermediates!J709/alpha/alpha)/D709</f>
        <v>39.806054122143784</v>
      </c>
      <c r="F709" s="46">
        <f>EXP(Intermediates!I709+Intermediates!G709/alpha-Intermediates!J709/alpha/alpha)/D709</f>
        <v>0.29809286005212393</v>
      </c>
      <c r="G709" s="40">
        <f>VLOOKUP((A709+1)&amp;"_"&amp;B709,scenarios!A:Q,5,0)</f>
        <v>39.805999999999997</v>
      </c>
      <c r="H709" s="55">
        <f>VLOOKUP((A709+TT_Scen/2+1)&amp;"_"&amp;B709,scenarios!A:Q,5,0)</f>
        <v>0.29809000000000002</v>
      </c>
      <c r="I709" s="37">
        <f t="shared" si="21"/>
        <v>5.698219591099285E-5</v>
      </c>
    </row>
    <row r="710" spans="1:9" x14ac:dyDescent="0.25">
      <c r="A710" s="21">
        <f t="shared" si="20"/>
        <v>4</v>
      </c>
      <c r="B710" s="22">
        <v>701</v>
      </c>
      <c r="C710" s="58"/>
      <c r="D710" s="66">
        <f>YC!E703</f>
        <v>0.64496107570000005</v>
      </c>
      <c r="E710" s="34">
        <f>EXP(Intermediates!H710+Intermediates!F710/alpha-Intermediates!J710/alpha/alpha)/D710</f>
        <v>40.021723071307193</v>
      </c>
      <c r="F710" s="46">
        <f>EXP(Intermediates!I710+Intermediates!G710/alpha-Intermediates!J710/alpha/alpha)/D710</f>
        <v>0.2981171180891008</v>
      </c>
      <c r="G710" s="40">
        <f>VLOOKUP((A710+1)&amp;"_"&amp;B710,scenarios!A:Q,5,0)</f>
        <v>40.021999999999998</v>
      </c>
      <c r="H710" s="55">
        <f>VLOOKUP((A710+TT_Scen/2+1)&amp;"_"&amp;B710,scenarios!A:Q,5,0)</f>
        <v>0.29812</v>
      </c>
      <c r="I710" s="37">
        <f t="shared" si="21"/>
        <v>2.7981060370491084E-4</v>
      </c>
    </row>
    <row r="711" spans="1:9" x14ac:dyDescent="0.25">
      <c r="A711" s="21">
        <f t="shared" si="20"/>
        <v>4</v>
      </c>
      <c r="B711" s="22">
        <v>702</v>
      </c>
      <c r="C711" s="58"/>
      <c r="D711" s="66">
        <f>YC!E704</f>
        <v>0.64456260040000002</v>
      </c>
      <c r="E711" s="34">
        <f>EXP(Intermediates!H711+Intermediates!F711/alpha-Intermediates!J711/alpha/alpha)/D711</f>
        <v>40.240481195408144</v>
      </c>
      <c r="F711" s="46">
        <f>EXP(Intermediates!I711+Intermediates!G711/alpha-Intermediates!J711/alpha/alpha)/D711</f>
        <v>0.2981280515148384</v>
      </c>
      <c r="G711" s="40">
        <f>VLOOKUP((A711+1)&amp;"_"&amp;B711,scenarios!A:Q,5,0)</f>
        <v>40.24</v>
      </c>
      <c r="H711" s="55">
        <f>VLOOKUP((A711+TT_Scen/2+1)&amp;"_"&amp;B711,scenarios!A:Q,5,0)</f>
        <v>0.29813000000000001</v>
      </c>
      <c r="I711" s="37">
        <f t="shared" si="21"/>
        <v>4.8314389330345042E-4</v>
      </c>
    </row>
    <row r="712" spans="1:9" x14ac:dyDescent="0.25">
      <c r="A712" s="21">
        <f t="shared" si="20"/>
        <v>4</v>
      </c>
      <c r="B712" s="22">
        <v>703</v>
      </c>
      <c r="C712" s="58"/>
      <c r="D712" s="66">
        <f>YC!E705</f>
        <v>0.64416437130000004</v>
      </c>
      <c r="E712" s="34">
        <f>EXP(Intermediates!H712+Intermediates!F712/alpha-Intermediates!J712/alpha/alpha)/D712</f>
        <v>40.465407346523023</v>
      </c>
      <c r="F712" s="46">
        <f>EXP(Intermediates!I712+Intermediates!G712/alpha-Intermediates!J712/alpha/alpha)/D712</f>
        <v>0.29810325170487056</v>
      </c>
      <c r="G712" s="40">
        <f>VLOOKUP((A712+1)&amp;"_"&amp;B712,scenarios!A:Q,5,0)</f>
        <v>40.465000000000003</v>
      </c>
      <c r="H712" s="55">
        <f>VLOOKUP((A712+TT_Scen/2+1)&amp;"_"&amp;B712,scenarios!A:Q,5,0)</f>
        <v>0.29809999999999998</v>
      </c>
      <c r="I712" s="37">
        <f t="shared" si="21"/>
        <v>4.1059822788980238E-4</v>
      </c>
    </row>
    <row r="713" spans="1:9" x14ac:dyDescent="0.25">
      <c r="A713" s="21">
        <f t="shared" ref="A713:A728" si="22">iteration</f>
        <v>4</v>
      </c>
      <c r="B713" s="22">
        <v>704</v>
      </c>
      <c r="C713" s="58"/>
      <c r="D713" s="66">
        <f>YC!E706</f>
        <v>0.64376638819999998</v>
      </c>
      <c r="E713" s="34">
        <f>EXP(Intermediates!H713+Intermediates!F713/alpha-Intermediates!J713/alpha/alpha)/D713</f>
        <v>40.697293053677001</v>
      </c>
      <c r="F713" s="46">
        <f>EXP(Intermediates!I713+Intermediates!G713/alpha-Intermediates!J713/alpha/alpha)/D713</f>
        <v>0.29803758673546399</v>
      </c>
      <c r="G713" s="40">
        <f>VLOOKUP((A713+1)&amp;"_"&amp;B713,scenarios!A:Q,5,0)</f>
        <v>40.697000000000003</v>
      </c>
      <c r="H713" s="55">
        <f>VLOOKUP((A713+TT_Scen/2+1)&amp;"_"&amp;B713,scenarios!A:Q,5,0)</f>
        <v>0.29804000000000003</v>
      </c>
      <c r="I713" s="37">
        <f t="shared" si="21"/>
        <v>2.9546694153409492E-4</v>
      </c>
    </row>
    <row r="714" spans="1:9" x14ac:dyDescent="0.25">
      <c r="A714" s="21">
        <f t="shared" si="22"/>
        <v>4</v>
      </c>
      <c r="B714" s="22">
        <v>705</v>
      </c>
      <c r="C714" s="58"/>
      <c r="D714" s="66">
        <f>YC!E707</f>
        <v>0.64336865099999996</v>
      </c>
      <c r="E714" s="34">
        <f>EXP(Intermediates!H714+Intermediates!F714/alpha-Intermediates!J714/alpha/alpha)/D714</f>
        <v>40.928284441802155</v>
      </c>
      <c r="F714" s="46">
        <f>EXP(Intermediates!I714+Intermediates!G714/alpha-Intermediates!J714/alpha/alpha)/D714</f>
        <v>0.2979890167104059</v>
      </c>
      <c r="G714" s="40">
        <f>VLOOKUP((A714+1)&amp;"_"&amp;B714,scenarios!A:Q,5,0)</f>
        <v>40.927999999999997</v>
      </c>
      <c r="H714" s="55">
        <f>VLOOKUP((A714+TT_Scen/2+1)&amp;"_"&amp;B714,scenarios!A:Q,5,0)</f>
        <v>0.29798999999999998</v>
      </c>
      <c r="I714" s="37">
        <f t="shared" ref="I714:I728" si="23">ABS(G714-E714)+ABS(H714-F714)</f>
        <v>2.8542509175222275E-4</v>
      </c>
    </row>
    <row r="715" spans="1:9" x14ac:dyDescent="0.25">
      <c r="A715" s="21">
        <f t="shared" si="22"/>
        <v>4</v>
      </c>
      <c r="B715" s="22">
        <v>706</v>
      </c>
      <c r="C715" s="58"/>
      <c r="D715" s="66">
        <f>YC!E708</f>
        <v>0.64297115949999994</v>
      </c>
      <c r="E715" s="34">
        <f>EXP(Intermediates!H715+Intermediates!F715/alpha-Intermediates!J715/alpha/alpha)/D715</f>
        <v>41.169326035011451</v>
      </c>
      <c r="F715" s="46">
        <f>EXP(Intermediates!I715+Intermediates!G715/alpha-Intermediates!J715/alpha/alpha)/D715</f>
        <v>0.29787810225947076</v>
      </c>
      <c r="G715" s="40">
        <f>VLOOKUP((A715+1)&amp;"_"&amp;B715,scenarios!A:Q,5,0)</f>
        <v>41.168999999999997</v>
      </c>
      <c r="H715" s="55">
        <f>VLOOKUP((A715+TT_Scen/2+1)&amp;"_"&amp;B715,scenarios!A:Q,5,0)</f>
        <v>0.29787999999999998</v>
      </c>
      <c r="I715" s="37">
        <f t="shared" si="23"/>
        <v>3.2793275198367278E-4</v>
      </c>
    </row>
    <row r="716" spans="1:9" x14ac:dyDescent="0.25">
      <c r="A716" s="21">
        <f t="shared" si="22"/>
        <v>4</v>
      </c>
      <c r="B716" s="22">
        <v>707</v>
      </c>
      <c r="C716" s="58"/>
      <c r="D716" s="66">
        <f>YC!E709</f>
        <v>0.64257391360000005</v>
      </c>
      <c r="E716" s="34">
        <f>EXP(Intermediates!H716+Intermediates!F716/alpha-Intermediates!J716/alpha/alpha)/D716</f>
        <v>41.407382872017017</v>
      </c>
      <c r="F716" s="46">
        <f>EXP(Intermediates!I716+Intermediates!G716/alpha-Intermediates!J716/alpha/alpha)/D716</f>
        <v>0.29779979082440766</v>
      </c>
      <c r="G716" s="40">
        <f>VLOOKUP((A716+1)&amp;"_"&amp;B716,scenarios!A:Q,5,0)</f>
        <v>41.406999999999996</v>
      </c>
      <c r="H716" s="55">
        <f>VLOOKUP((A716+TT_Scen/2+1)&amp;"_"&amp;B716,scenarios!A:Q,5,0)</f>
        <v>0.29780000000000001</v>
      </c>
      <c r="I716" s="37">
        <f t="shared" si="23"/>
        <v>3.8308119261282192E-4</v>
      </c>
    </row>
    <row r="717" spans="1:9" x14ac:dyDescent="0.25">
      <c r="A717" s="21">
        <f t="shared" si="22"/>
        <v>4</v>
      </c>
      <c r="B717" s="22">
        <v>708</v>
      </c>
      <c r="C717" s="58"/>
      <c r="D717" s="66">
        <f>YC!E710</f>
        <v>0.64217691320000003</v>
      </c>
      <c r="E717" s="34">
        <f>EXP(Intermediates!H717+Intermediates!F717/alpha-Intermediates!J717/alpha/alpha)/D717</f>
        <v>41.642641435586235</v>
      </c>
      <c r="F717" s="46">
        <f>EXP(Intermediates!I717+Intermediates!G717/alpha-Intermediates!J717/alpha/alpha)/D717</f>
        <v>0.2977522341009472</v>
      </c>
      <c r="G717" s="40">
        <f>VLOOKUP((A717+1)&amp;"_"&amp;B717,scenarios!A:Q,5,0)</f>
        <v>41.643000000000001</v>
      </c>
      <c r="H717" s="55">
        <f>VLOOKUP((A717+TT_Scen/2+1)&amp;"_"&amp;B717,scenarios!A:Q,5,0)</f>
        <v>0.29775000000000001</v>
      </c>
      <c r="I717" s="37">
        <f t="shared" si="23"/>
        <v>3.6079851471298996E-4</v>
      </c>
    </row>
    <row r="718" spans="1:9" x14ac:dyDescent="0.25">
      <c r="A718" s="21">
        <f t="shared" si="22"/>
        <v>4</v>
      </c>
      <c r="B718" s="22">
        <v>709</v>
      </c>
      <c r="C718" s="58"/>
      <c r="D718" s="66">
        <f>YC!E711</f>
        <v>0.64178015799999999</v>
      </c>
      <c r="E718" s="34">
        <f>EXP(Intermediates!H718+Intermediates!F718/alpha-Intermediates!J718/alpha/alpha)/D718</f>
        <v>41.893330531559108</v>
      </c>
      <c r="F718" s="46">
        <f>EXP(Intermediates!I718+Intermediates!G718/alpha-Intermediates!J718/alpha/alpha)/D718</f>
        <v>0.29760541379046246</v>
      </c>
      <c r="G718" s="40">
        <f>VLOOKUP((A718+1)&amp;"_"&amp;B718,scenarios!A:Q,5,0)</f>
        <v>41.893000000000001</v>
      </c>
      <c r="H718" s="55">
        <f>VLOOKUP((A718+TT_Scen/2+1)&amp;"_"&amp;B718,scenarios!A:Q,5,0)</f>
        <v>0.29760999999999999</v>
      </c>
      <c r="I718" s="37">
        <f t="shared" si="23"/>
        <v>3.3511776864530995E-4</v>
      </c>
    </row>
    <row r="719" spans="1:9" x14ac:dyDescent="0.25">
      <c r="A719" s="21">
        <f t="shared" si="22"/>
        <v>4</v>
      </c>
      <c r="B719" s="22">
        <v>710</v>
      </c>
      <c r="C719" s="58"/>
      <c r="D719" s="66">
        <f>YC!E712</f>
        <v>0.64138364790000002</v>
      </c>
      <c r="E719" s="34">
        <f>EXP(Intermediates!H719+Intermediates!F719/alpha-Intermediates!J719/alpha/alpha)/D719</f>
        <v>42.15314627697817</v>
      </c>
      <c r="F719" s="46">
        <f>EXP(Intermediates!I719+Intermediates!G719/alpha-Intermediates!J719/alpha/alpha)/D719</f>
        <v>0.29740579246168775</v>
      </c>
      <c r="G719" s="40">
        <f>VLOOKUP((A719+1)&amp;"_"&amp;B719,scenarios!A:Q,5,0)</f>
        <v>42.152999999999999</v>
      </c>
      <c r="H719" s="55">
        <f>VLOOKUP((A719+TT_Scen/2+1)&amp;"_"&amp;B719,scenarios!A:Q,5,0)</f>
        <v>0.29741000000000001</v>
      </c>
      <c r="I719" s="37">
        <f t="shared" si="23"/>
        <v>1.5048451648330685E-4</v>
      </c>
    </row>
    <row r="720" spans="1:9" x14ac:dyDescent="0.25">
      <c r="A720" s="21">
        <f t="shared" si="22"/>
        <v>4</v>
      </c>
      <c r="B720" s="22">
        <v>711</v>
      </c>
      <c r="C720" s="58"/>
      <c r="D720" s="66">
        <f>YC!E713</f>
        <v>0.64098738280000001</v>
      </c>
      <c r="E720" s="34">
        <f>EXP(Intermediates!H720+Intermediates!F720/alpha-Intermediates!J720/alpha/alpha)/D720</f>
        <v>42.41624931984191</v>
      </c>
      <c r="F720" s="46">
        <f>EXP(Intermediates!I720+Intermediates!G720/alpha-Intermediates!J720/alpha/alpha)/D720</f>
        <v>0.29719543881088289</v>
      </c>
      <c r="G720" s="40">
        <f>VLOOKUP((A720+1)&amp;"_"&amp;B720,scenarios!A:Q,5,0)</f>
        <v>42.415999999999997</v>
      </c>
      <c r="H720" s="55">
        <f>VLOOKUP((A720+TT_Scen/2+1)&amp;"_"&amp;B720,scenarios!A:Q,5,0)</f>
        <v>0.29720000000000002</v>
      </c>
      <c r="I720" s="37">
        <f t="shared" si="23"/>
        <v>2.5388103103024529E-4</v>
      </c>
    </row>
    <row r="721" spans="1:9" x14ac:dyDescent="0.25">
      <c r="A721" s="21">
        <f t="shared" si="22"/>
        <v>4</v>
      </c>
      <c r="B721" s="22">
        <v>712</v>
      </c>
      <c r="C721" s="58"/>
      <c r="D721" s="66">
        <f>YC!E714</f>
        <v>0.64059136260000005</v>
      </c>
      <c r="E721" s="34">
        <f>EXP(Intermediates!H721+Intermediates!F721/alpha-Intermediates!J721/alpha/alpha)/D721</f>
        <v>42.685127896848556</v>
      </c>
      <c r="F721" s="46">
        <f>EXP(Intermediates!I721+Intermediates!G721/alpha-Intermediates!J721/alpha/alpha)/D721</f>
        <v>0.29695734952789465</v>
      </c>
      <c r="G721" s="40">
        <f>VLOOKUP((A721+1)&amp;"_"&amp;B721,scenarios!A:Q,5,0)</f>
        <v>42.685000000000002</v>
      </c>
      <c r="H721" s="55">
        <f>VLOOKUP((A721+TT_Scen/2+1)&amp;"_"&amp;B721,scenarios!A:Q,5,0)</f>
        <v>0.29696</v>
      </c>
      <c r="I721" s="37">
        <f t="shared" si="23"/>
        <v>1.3054732065898023E-4</v>
      </c>
    </row>
    <row r="722" spans="1:9" x14ac:dyDescent="0.25">
      <c r="A722" s="21">
        <f t="shared" si="22"/>
        <v>4</v>
      </c>
      <c r="B722" s="22">
        <v>713</v>
      </c>
      <c r="C722" s="58"/>
      <c r="D722" s="66">
        <f>YC!E715</f>
        <v>0.64019558700000001</v>
      </c>
      <c r="E722" s="34">
        <f>EXP(Intermediates!H722+Intermediates!F722/alpha-Intermediates!J722/alpha/alpha)/D722</f>
        <v>42.949548437528392</v>
      </c>
      <c r="F722" s="46">
        <f>EXP(Intermediates!I722+Intermediates!G722/alpha-Intermediates!J722/alpha/alpha)/D722</f>
        <v>0.29676289543038997</v>
      </c>
      <c r="G722" s="40">
        <f>VLOOKUP((A722+1)&amp;"_"&amp;B722,scenarios!A:Q,5,0)</f>
        <v>42.95</v>
      </c>
      <c r="H722" s="55">
        <f>VLOOKUP((A722+TT_Scen/2+1)&amp;"_"&amp;B722,scenarios!A:Q,5,0)</f>
        <v>0.29676000000000002</v>
      </c>
      <c r="I722" s="37">
        <f t="shared" si="23"/>
        <v>4.5445790200054903E-4</v>
      </c>
    </row>
    <row r="723" spans="1:9" x14ac:dyDescent="0.25">
      <c r="A723" s="21">
        <f t="shared" si="22"/>
        <v>4</v>
      </c>
      <c r="B723" s="22">
        <v>714</v>
      </c>
      <c r="C723" s="58"/>
      <c r="D723" s="66">
        <f>YC!E716</f>
        <v>0.6398000559</v>
      </c>
      <c r="E723" s="34">
        <f>EXP(Intermediates!H723+Intermediates!F723/alpha-Intermediates!J723/alpha/alpha)/D723</f>
        <v>43.228810577374603</v>
      </c>
      <c r="F723" s="46">
        <f>EXP(Intermediates!I723+Intermediates!G723/alpha-Intermediates!J723/alpha/alpha)/D723</f>
        <v>0.29647885337702085</v>
      </c>
      <c r="G723" s="40">
        <f>VLOOKUP((A723+1)&amp;"_"&amp;B723,scenarios!A:Q,5,0)</f>
        <v>43.228999999999999</v>
      </c>
      <c r="H723" s="55">
        <f>VLOOKUP((A723+TT_Scen/2+1)&amp;"_"&amp;B723,scenarios!A:Q,5,0)</f>
        <v>0.29648000000000002</v>
      </c>
      <c r="I723" s="37">
        <f t="shared" si="23"/>
        <v>1.9056924837584921E-4</v>
      </c>
    </row>
    <row r="724" spans="1:9" x14ac:dyDescent="0.25">
      <c r="A724" s="21">
        <f t="shared" si="22"/>
        <v>4</v>
      </c>
      <c r="B724" s="22">
        <v>715</v>
      </c>
      <c r="C724" s="58"/>
      <c r="D724" s="66">
        <f>YC!E717</f>
        <v>0.63940476930000001</v>
      </c>
      <c r="E724" s="34">
        <f>EXP(Intermediates!H724+Intermediates!F724/alpha-Intermediates!J724/alpha/alpha)/D724</f>
        <v>43.507306748894429</v>
      </c>
      <c r="F724" s="46">
        <f>EXP(Intermediates!I724+Intermediates!G724/alpha-Intermediates!J724/alpha/alpha)/D724</f>
        <v>0.29621352332081546</v>
      </c>
      <c r="G724" s="40">
        <f>VLOOKUP((A724+1)&amp;"_"&amp;B724,scenarios!A:Q,5,0)</f>
        <v>43.506999999999998</v>
      </c>
      <c r="H724" s="55">
        <f>VLOOKUP((A724+TT_Scen/2+1)&amp;"_"&amp;B724,scenarios!A:Q,5,0)</f>
        <v>0.29620999999999997</v>
      </c>
      <c r="I724" s="37">
        <f t="shared" si="23"/>
        <v>3.1027221524654314E-4</v>
      </c>
    </row>
    <row r="725" spans="1:9" x14ac:dyDescent="0.25">
      <c r="A725" s="21">
        <f t="shared" si="22"/>
        <v>4</v>
      </c>
      <c r="B725" s="22">
        <v>716</v>
      </c>
      <c r="C725" s="58"/>
      <c r="D725" s="66">
        <f>YC!E718</f>
        <v>0.63900972680000001</v>
      </c>
      <c r="E725" s="34">
        <f>EXP(Intermediates!H725+Intermediates!F725/alpha-Intermediates!J725/alpha/alpha)/D725</f>
        <v>43.780032041581094</v>
      </c>
      <c r="F725" s="46">
        <f>EXP(Intermediates!I725+Intermediates!G725/alpha-Intermediates!J725/alpha/alpha)/D725</f>
        <v>0.29600043040969193</v>
      </c>
      <c r="G725" s="40">
        <f>VLOOKUP((A725+1)&amp;"_"&amp;B725,scenarios!A:Q,5,0)</f>
        <v>43.78</v>
      </c>
      <c r="H725" s="55">
        <f>VLOOKUP((A725+TT_Scen/2+1)&amp;"_"&amp;B725,scenarios!A:Q,5,0)</f>
        <v>0.29599999999999999</v>
      </c>
      <c r="I725" s="37">
        <f t="shared" si="23"/>
        <v>3.2471990785210014E-5</v>
      </c>
    </row>
    <row r="726" spans="1:9" x14ac:dyDescent="0.25">
      <c r="A726" s="21">
        <f t="shared" si="22"/>
        <v>4</v>
      </c>
      <c r="B726" s="22">
        <v>717</v>
      </c>
      <c r="C726" s="58"/>
      <c r="D726" s="66">
        <f>YC!E719</f>
        <v>0.6386149284</v>
      </c>
      <c r="E726" s="34">
        <f>EXP(Intermediates!H726+Intermediates!F726/alpha-Intermediates!J726/alpha/alpha)/D726</f>
        <v>44.046714631171831</v>
      </c>
      <c r="F726" s="46">
        <f>EXP(Intermediates!I726+Intermediates!G726/alpha-Intermediates!J726/alpha/alpha)/D726</f>
        <v>0.29584040731657191</v>
      </c>
      <c r="G726" s="40">
        <f>VLOOKUP((A726+1)&amp;"_"&amp;B726,scenarios!A:Q,5,0)</f>
        <v>44.046999999999997</v>
      </c>
      <c r="H726" s="55">
        <f>VLOOKUP((A726+TT_Scen/2+1)&amp;"_"&amp;B726,scenarios!A:Q,5,0)</f>
        <v>0.29583999999999999</v>
      </c>
      <c r="I726" s="37">
        <f t="shared" si="23"/>
        <v>2.8577614473801471E-4</v>
      </c>
    </row>
    <row r="727" spans="1:9" x14ac:dyDescent="0.25">
      <c r="A727" s="21">
        <f t="shared" si="22"/>
        <v>4</v>
      </c>
      <c r="B727" s="22">
        <v>718</v>
      </c>
      <c r="C727" s="58"/>
      <c r="D727" s="66">
        <f>YC!E720</f>
        <v>0.63822037389999997</v>
      </c>
      <c r="E727" s="34">
        <f>EXP(Intermediates!H727+Intermediates!F727/alpha-Intermediates!J727/alpha/alpha)/D727</f>
        <v>44.319171050288361</v>
      </c>
      <c r="F727" s="46">
        <f>EXP(Intermediates!I727+Intermediates!G727/alpha-Intermediates!J727/alpha/alpha)/D727</f>
        <v>0.295653642314126</v>
      </c>
      <c r="G727" s="40">
        <f>VLOOKUP((A727+1)&amp;"_"&amp;B727,scenarios!A:Q,5,0)</f>
        <v>44.319000000000003</v>
      </c>
      <c r="H727" s="55">
        <f>VLOOKUP((A727+TT_Scen/2+1)&amp;"_"&amp;B727,scenarios!A:Q,5,0)</f>
        <v>0.29565000000000002</v>
      </c>
      <c r="I727" s="37">
        <f t="shared" si="23"/>
        <v>1.7469260248426099E-4</v>
      </c>
    </row>
    <row r="728" spans="1:9" ht="15.75" thickBot="1" x14ac:dyDescent="0.3">
      <c r="A728" s="23">
        <f t="shared" si="22"/>
        <v>4</v>
      </c>
      <c r="B728" s="22">
        <v>719</v>
      </c>
      <c r="C728" s="58"/>
      <c r="D728" s="66">
        <f>YC!E721</f>
        <v>0.63782606320000002</v>
      </c>
      <c r="E728" s="34">
        <f>EXP(Intermediates!H728+Intermediates!F728/alpha-Intermediates!J728/alpha/alpha)/D728</f>
        <v>44.612248484617524</v>
      </c>
      <c r="F728" s="46">
        <f>EXP(Intermediates!I728+Intermediates!G728/alpha-Intermediates!J728/alpha/alpha)/D728</f>
        <v>0.29534243500081514</v>
      </c>
      <c r="G728" s="40">
        <f>VLOOKUP((A728+1)&amp;"_"&amp;B728,scenarios!A:Q,5,0)</f>
        <v>44.612000000000002</v>
      </c>
      <c r="H728" s="55">
        <f>VLOOKUP((A728+TT_Scen/2+1)&amp;"_"&amp;B728,scenarios!A:Q,5,0)</f>
        <v>0.29533999999999999</v>
      </c>
      <c r="I728" s="38">
        <f t="shared" si="23"/>
        <v>2.5091961833728638E-4</v>
      </c>
    </row>
    <row r="729" spans="1:9" ht="15.75" thickBot="1" x14ac:dyDescent="0.3">
      <c r="A729" s="6"/>
      <c r="B729" s="22">
        <v>720</v>
      </c>
      <c r="D729" s="67">
        <f>YC!E722</f>
        <v>0.63743199610000001</v>
      </c>
      <c r="E729" s="53"/>
      <c r="F729" s="54"/>
    </row>
    <row r="730" spans="1:9" x14ac:dyDescent="0.25">
      <c r="A730" s="6"/>
      <c r="B730" s="22">
        <v>721</v>
      </c>
    </row>
    <row r="731" spans="1:9" x14ac:dyDescent="0.25">
      <c r="A731" s="6"/>
      <c r="B731" s="22">
        <v>722</v>
      </c>
    </row>
    <row r="732" spans="1:9" x14ac:dyDescent="0.25">
      <c r="A732" s="6"/>
      <c r="B732" s="22">
        <v>723</v>
      </c>
    </row>
    <row r="733" spans="1:9" x14ac:dyDescent="0.25">
      <c r="A733" s="6"/>
      <c r="B733" s="22">
        <v>724</v>
      </c>
    </row>
    <row r="734" spans="1:9" x14ac:dyDescent="0.25">
      <c r="A734" s="6"/>
      <c r="B734" s="22">
        <v>725</v>
      </c>
    </row>
    <row r="735" spans="1:9" x14ac:dyDescent="0.25">
      <c r="A735" s="6"/>
      <c r="B735" s="22">
        <v>726</v>
      </c>
    </row>
    <row r="736" spans="1:9" x14ac:dyDescent="0.25">
      <c r="A736" s="6"/>
      <c r="B736" s="22">
        <v>727</v>
      </c>
    </row>
    <row r="737" spans="1:2" x14ac:dyDescent="0.25">
      <c r="A737" s="6"/>
      <c r="B737" s="22">
        <v>728</v>
      </c>
    </row>
    <row r="738" spans="1:2" x14ac:dyDescent="0.25">
      <c r="A738" s="6"/>
      <c r="B738" s="22">
        <v>729</v>
      </c>
    </row>
    <row r="739" spans="1:2" x14ac:dyDescent="0.25">
      <c r="A739" s="6"/>
      <c r="B739" s="22">
        <v>730</v>
      </c>
    </row>
    <row r="740" spans="1:2" x14ac:dyDescent="0.25">
      <c r="A740" s="6"/>
      <c r="B740" s="22">
        <v>731</v>
      </c>
    </row>
    <row r="741" spans="1:2" x14ac:dyDescent="0.25">
      <c r="A741" s="6"/>
      <c r="B741" s="22">
        <v>732</v>
      </c>
    </row>
    <row r="742" spans="1:2" x14ac:dyDescent="0.25">
      <c r="A742" s="6"/>
      <c r="B742" s="22">
        <v>733</v>
      </c>
    </row>
    <row r="743" spans="1:2" x14ac:dyDescent="0.25">
      <c r="A743" s="6"/>
      <c r="B743" s="22">
        <v>734</v>
      </c>
    </row>
    <row r="744" spans="1:2" x14ac:dyDescent="0.25">
      <c r="A744" s="6"/>
      <c r="B744" s="22">
        <v>735</v>
      </c>
    </row>
    <row r="745" spans="1:2" x14ac:dyDescent="0.25">
      <c r="A745" s="6"/>
      <c r="B745" s="22">
        <v>736</v>
      </c>
    </row>
    <row r="746" spans="1:2" x14ac:dyDescent="0.25">
      <c r="A746" s="6"/>
      <c r="B746" s="22">
        <v>737</v>
      </c>
    </row>
    <row r="747" spans="1:2" x14ac:dyDescent="0.25">
      <c r="A747" s="6"/>
      <c r="B747" s="22">
        <v>738</v>
      </c>
    </row>
    <row r="748" spans="1:2" x14ac:dyDescent="0.25">
      <c r="A748" s="6"/>
      <c r="B748" s="22">
        <v>739</v>
      </c>
    </row>
    <row r="749" spans="1:2" x14ac:dyDescent="0.25">
      <c r="A749" s="6"/>
      <c r="B749" s="22">
        <v>740</v>
      </c>
    </row>
    <row r="750" spans="1:2" x14ac:dyDescent="0.25">
      <c r="A750" s="6"/>
      <c r="B750" s="22">
        <v>741</v>
      </c>
    </row>
    <row r="751" spans="1:2" x14ac:dyDescent="0.25">
      <c r="A751" s="6"/>
      <c r="B751" s="22">
        <v>742</v>
      </c>
    </row>
    <row r="752" spans="1:2" x14ac:dyDescent="0.25">
      <c r="A752" s="6"/>
      <c r="B752" s="22">
        <v>743</v>
      </c>
    </row>
    <row r="753" spans="1:2" x14ac:dyDescent="0.25">
      <c r="A753" s="6"/>
      <c r="B753" s="22">
        <v>744</v>
      </c>
    </row>
    <row r="754" spans="1:2" x14ac:dyDescent="0.25">
      <c r="A754" s="6"/>
      <c r="B754" s="22">
        <v>745</v>
      </c>
    </row>
    <row r="755" spans="1:2" x14ac:dyDescent="0.25">
      <c r="A755" s="6"/>
      <c r="B755" s="22">
        <v>746</v>
      </c>
    </row>
    <row r="756" spans="1:2" x14ac:dyDescent="0.25">
      <c r="A756" s="6"/>
      <c r="B756" s="22">
        <v>747</v>
      </c>
    </row>
    <row r="757" spans="1:2" x14ac:dyDescent="0.25">
      <c r="A757" s="6"/>
      <c r="B757" s="22">
        <v>748</v>
      </c>
    </row>
    <row r="758" spans="1:2" x14ac:dyDescent="0.25">
      <c r="A758" s="6"/>
      <c r="B758" s="22">
        <v>749</v>
      </c>
    </row>
    <row r="759" spans="1:2" x14ac:dyDescent="0.25">
      <c r="A759" s="6"/>
      <c r="B759" s="22">
        <v>750</v>
      </c>
    </row>
    <row r="760" spans="1:2" x14ac:dyDescent="0.25">
      <c r="A760" s="6"/>
      <c r="B760" s="22">
        <v>751</v>
      </c>
    </row>
    <row r="761" spans="1:2" x14ac:dyDescent="0.25">
      <c r="A761" s="6"/>
      <c r="B761" s="22">
        <v>752</v>
      </c>
    </row>
    <row r="762" spans="1:2" x14ac:dyDescent="0.25">
      <c r="A762" s="6"/>
      <c r="B762" s="22">
        <v>753</v>
      </c>
    </row>
    <row r="763" spans="1:2" x14ac:dyDescent="0.25">
      <c r="A763" s="6"/>
      <c r="B763" s="22">
        <v>754</v>
      </c>
    </row>
    <row r="764" spans="1:2" x14ac:dyDescent="0.25">
      <c r="A764" s="6"/>
      <c r="B764" s="22">
        <v>755</v>
      </c>
    </row>
    <row r="765" spans="1:2" x14ac:dyDescent="0.25">
      <c r="A765" s="6"/>
      <c r="B765" s="22">
        <v>756</v>
      </c>
    </row>
    <row r="766" spans="1:2" x14ac:dyDescent="0.25">
      <c r="A766" s="6"/>
      <c r="B766" s="22">
        <v>757</v>
      </c>
    </row>
    <row r="767" spans="1:2" x14ac:dyDescent="0.25">
      <c r="A767" s="6"/>
      <c r="B767" s="22">
        <v>758</v>
      </c>
    </row>
    <row r="768" spans="1:2" x14ac:dyDescent="0.25">
      <c r="A768" s="6"/>
      <c r="B768" s="22">
        <v>759</v>
      </c>
    </row>
    <row r="769" spans="1:2" x14ac:dyDescent="0.25">
      <c r="A769" s="6"/>
      <c r="B769" s="22">
        <v>760</v>
      </c>
    </row>
    <row r="770" spans="1:2" x14ac:dyDescent="0.25">
      <c r="A770" s="6"/>
      <c r="B770" s="22">
        <v>761</v>
      </c>
    </row>
    <row r="771" spans="1:2" x14ac:dyDescent="0.25">
      <c r="A771" s="6"/>
      <c r="B771" s="22">
        <v>762</v>
      </c>
    </row>
    <row r="772" spans="1:2" x14ac:dyDescent="0.25">
      <c r="A772" s="6"/>
      <c r="B772" s="22">
        <v>763</v>
      </c>
    </row>
    <row r="773" spans="1:2" x14ac:dyDescent="0.25">
      <c r="A773" s="6"/>
      <c r="B773" s="22">
        <v>764</v>
      </c>
    </row>
    <row r="774" spans="1:2" x14ac:dyDescent="0.25">
      <c r="A774" s="6"/>
      <c r="B774" s="22">
        <v>765</v>
      </c>
    </row>
    <row r="775" spans="1:2" x14ac:dyDescent="0.25">
      <c r="A775" s="6"/>
      <c r="B775" s="22">
        <v>766</v>
      </c>
    </row>
    <row r="776" spans="1:2" x14ac:dyDescent="0.25">
      <c r="A776" s="6"/>
      <c r="B776" s="22">
        <v>767</v>
      </c>
    </row>
    <row r="777" spans="1:2" x14ac:dyDescent="0.25">
      <c r="A777" s="6"/>
      <c r="B777" s="22">
        <v>768</v>
      </c>
    </row>
    <row r="778" spans="1:2" x14ac:dyDescent="0.25">
      <c r="A778" s="6"/>
      <c r="B778" s="22">
        <v>769</v>
      </c>
    </row>
    <row r="779" spans="1:2" x14ac:dyDescent="0.25">
      <c r="A779" s="6"/>
      <c r="B779" s="22">
        <v>770</v>
      </c>
    </row>
    <row r="780" spans="1:2" x14ac:dyDescent="0.25">
      <c r="A780" s="6"/>
      <c r="B780" s="22">
        <v>771</v>
      </c>
    </row>
    <row r="781" spans="1:2" x14ac:dyDescent="0.25">
      <c r="A781" s="6"/>
      <c r="B781" s="22">
        <v>772</v>
      </c>
    </row>
    <row r="782" spans="1:2" x14ac:dyDescent="0.25">
      <c r="A782" s="6"/>
      <c r="B782" s="22">
        <v>773</v>
      </c>
    </row>
    <row r="783" spans="1:2" x14ac:dyDescent="0.25">
      <c r="A783" s="6"/>
      <c r="B783" s="22">
        <v>774</v>
      </c>
    </row>
    <row r="784" spans="1:2" x14ac:dyDescent="0.25">
      <c r="A784" s="6"/>
      <c r="B784" s="22">
        <v>775</v>
      </c>
    </row>
    <row r="785" spans="1:2" x14ac:dyDescent="0.25">
      <c r="A785" s="6"/>
      <c r="B785" s="22">
        <v>776</v>
      </c>
    </row>
    <row r="786" spans="1:2" x14ac:dyDescent="0.25">
      <c r="A786" s="6"/>
      <c r="B786" s="22">
        <v>777</v>
      </c>
    </row>
    <row r="787" spans="1:2" x14ac:dyDescent="0.25">
      <c r="A787" s="6"/>
      <c r="B787" s="22">
        <v>778</v>
      </c>
    </row>
    <row r="788" spans="1:2" x14ac:dyDescent="0.25">
      <c r="A788" s="6"/>
      <c r="B788" s="22">
        <v>779</v>
      </c>
    </row>
    <row r="789" spans="1:2" x14ac:dyDescent="0.25">
      <c r="A789" s="6"/>
      <c r="B789" s="22">
        <v>780</v>
      </c>
    </row>
    <row r="790" spans="1:2" x14ac:dyDescent="0.25">
      <c r="A790" s="6"/>
      <c r="B790" s="22">
        <v>781</v>
      </c>
    </row>
    <row r="791" spans="1:2" x14ac:dyDescent="0.25">
      <c r="A791" s="6"/>
      <c r="B791" s="22">
        <v>782</v>
      </c>
    </row>
    <row r="792" spans="1:2" x14ac:dyDescent="0.25">
      <c r="A792" s="6"/>
      <c r="B792" s="22">
        <v>783</v>
      </c>
    </row>
    <row r="793" spans="1:2" x14ac:dyDescent="0.25">
      <c r="A793" s="6"/>
      <c r="B793" s="22">
        <v>784</v>
      </c>
    </row>
    <row r="794" spans="1:2" x14ac:dyDescent="0.25">
      <c r="A794" s="6"/>
      <c r="B794" s="22">
        <v>785</v>
      </c>
    </row>
    <row r="795" spans="1:2" x14ac:dyDescent="0.25">
      <c r="A795" s="6"/>
      <c r="B795" s="22">
        <v>786</v>
      </c>
    </row>
    <row r="796" spans="1:2" x14ac:dyDescent="0.25">
      <c r="A796" s="6"/>
      <c r="B796" s="22">
        <v>787</v>
      </c>
    </row>
    <row r="797" spans="1:2" x14ac:dyDescent="0.25">
      <c r="A797" s="6"/>
      <c r="B797" s="22">
        <v>788</v>
      </c>
    </row>
    <row r="798" spans="1:2" x14ac:dyDescent="0.25">
      <c r="A798" s="6"/>
      <c r="B798" s="22">
        <v>789</v>
      </c>
    </row>
    <row r="799" spans="1:2" x14ac:dyDescent="0.25">
      <c r="A799" s="6"/>
      <c r="B799" s="22">
        <v>790</v>
      </c>
    </row>
    <row r="800" spans="1:2" x14ac:dyDescent="0.25">
      <c r="A800" s="6"/>
      <c r="B800" s="22">
        <v>791</v>
      </c>
    </row>
    <row r="801" spans="1:2" x14ac:dyDescent="0.25">
      <c r="A801" s="6"/>
      <c r="B801" s="22">
        <v>792</v>
      </c>
    </row>
    <row r="802" spans="1:2" x14ac:dyDescent="0.25">
      <c r="A802" s="6"/>
      <c r="B802" s="22">
        <v>793</v>
      </c>
    </row>
    <row r="803" spans="1:2" x14ac:dyDescent="0.25">
      <c r="A803" s="6"/>
      <c r="B803" s="22">
        <v>794</v>
      </c>
    </row>
    <row r="804" spans="1:2" x14ac:dyDescent="0.25">
      <c r="A804" s="6"/>
      <c r="B804" s="22">
        <v>795</v>
      </c>
    </row>
    <row r="805" spans="1:2" x14ac:dyDescent="0.25">
      <c r="A805" s="6"/>
      <c r="B805" s="22">
        <v>796</v>
      </c>
    </row>
    <row r="806" spans="1:2" x14ac:dyDescent="0.25">
      <c r="A806" s="6"/>
      <c r="B806" s="22">
        <v>797</v>
      </c>
    </row>
    <row r="807" spans="1:2" x14ac:dyDescent="0.25">
      <c r="A807" s="6"/>
      <c r="B807" s="22">
        <v>798</v>
      </c>
    </row>
    <row r="808" spans="1:2" x14ac:dyDescent="0.25">
      <c r="A808" s="6"/>
      <c r="B808" s="22">
        <v>799</v>
      </c>
    </row>
    <row r="809" spans="1:2" x14ac:dyDescent="0.25">
      <c r="A809" s="6"/>
      <c r="B809" s="22">
        <v>800</v>
      </c>
    </row>
    <row r="810" spans="1:2" x14ac:dyDescent="0.25">
      <c r="A810" s="6"/>
      <c r="B810" s="22">
        <v>801</v>
      </c>
    </row>
    <row r="811" spans="1:2" x14ac:dyDescent="0.25">
      <c r="A811" s="6"/>
      <c r="B811" s="22">
        <v>802</v>
      </c>
    </row>
    <row r="812" spans="1:2" x14ac:dyDescent="0.25">
      <c r="A812" s="6"/>
      <c r="B812" s="22">
        <v>803</v>
      </c>
    </row>
    <row r="813" spans="1:2" x14ac:dyDescent="0.25">
      <c r="A813" s="6"/>
      <c r="B813" s="22">
        <v>804</v>
      </c>
    </row>
    <row r="814" spans="1:2" x14ac:dyDescent="0.25">
      <c r="A814" s="6"/>
      <c r="B814" s="22">
        <v>805</v>
      </c>
    </row>
    <row r="815" spans="1:2" x14ac:dyDescent="0.25">
      <c r="A815" s="6"/>
      <c r="B815" s="22">
        <v>806</v>
      </c>
    </row>
    <row r="816" spans="1:2" x14ac:dyDescent="0.25">
      <c r="A816" s="6"/>
      <c r="B816" s="22">
        <v>807</v>
      </c>
    </row>
    <row r="817" spans="1:2" x14ac:dyDescent="0.25">
      <c r="A817" s="6"/>
      <c r="B817" s="22">
        <v>808</v>
      </c>
    </row>
    <row r="818" spans="1:2" x14ac:dyDescent="0.25">
      <c r="A818" s="6"/>
      <c r="B818" s="22">
        <v>809</v>
      </c>
    </row>
    <row r="819" spans="1:2" x14ac:dyDescent="0.25">
      <c r="A819" s="6"/>
      <c r="B819" s="22">
        <v>810</v>
      </c>
    </row>
    <row r="820" spans="1:2" x14ac:dyDescent="0.25">
      <c r="A820" s="6"/>
      <c r="B820" s="22">
        <v>811</v>
      </c>
    </row>
    <row r="821" spans="1:2" x14ac:dyDescent="0.25">
      <c r="A821" s="6"/>
      <c r="B821" s="22">
        <v>812</v>
      </c>
    </row>
    <row r="822" spans="1:2" x14ac:dyDescent="0.25">
      <c r="A822" s="6"/>
      <c r="B822" s="22">
        <v>813</v>
      </c>
    </row>
    <row r="823" spans="1:2" x14ac:dyDescent="0.25">
      <c r="A823" s="6"/>
      <c r="B823" s="22">
        <v>814</v>
      </c>
    </row>
    <row r="824" spans="1:2" x14ac:dyDescent="0.25">
      <c r="A824" s="6"/>
      <c r="B824" s="22">
        <v>815</v>
      </c>
    </row>
    <row r="825" spans="1:2" x14ac:dyDescent="0.25">
      <c r="A825" s="6"/>
      <c r="B825" s="22">
        <v>816</v>
      </c>
    </row>
    <row r="826" spans="1:2" x14ac:dyDescent="0.25">
      <c r="A826" s="6"/>
      <c r="B826" s="22">
        <v>817</v>
      </c>
    </row>
    <row r="827" spans="1:2" x14ac:dyDescent="0.25">
      <c r="A827" s="6"/>
      <c r="B827" s="22">
        <v>818</v>
      </c>
    </row>
    <row r="828" spans="1:2" x14ac:dyDescent="0.25">
      <c r="A828" s="6"/>
      <c r="B828" s="22">
        <v>819</v>
      </c>
    </row>
    <row r="829" spans="1:2" x14ac:dyDescent="0.25">
      <c r="A829" s="6"/>
      <c r="B829" s="22">
        <v>820</v>
      </c>
    </row>
    <row r="830" spans="1:2" x14ac:dyDescent="0.25">
      <c r="A830" s="6"/>
      <c r="B830" s="22">
        <v>821</v>
      </c>
    </row>
    <row r="831" spans="1:2" x14ac:dyDescent="0.25">
      <c r="A831" s="6"/>
      <c r="B831" s="22">
        <v>822</v>
      </c>
    </row>
    <row r="832" spans="1:2" x14ac:dyDescent="0.25">
      <c r="A832" s="6"/>
      <c r="B832" s="22">
        <v>823</v>
      </c>
    </row>
    <row r="833" spans="1:2" x14ac:dyDescent="0.25">
      <c r="A833" s="6"/>
      <c r="B833" s="22">
        <v>824</v>
      </c>
    </row>
    <row r="834" spans="1:2" x14ac:dyDescent="0.25">
      <c r="A834" s="6"/>
      <c r="B834" s="22">
        <v>825</v>
      </c>
    </row>
    <row r="835" spans="1:2" x14ac:dyDescent="0.25">
      <c r="A835" s="6"/>
      <c r="B835" s="22">
        <v>826</v>
      </c>
    </row>
    <row r="836" spans="1:2" x14ac:dyDescent="0.25">
      <c r="A836" s="6"/>
      <c r="B836" s="22">
        <v>827</v>
      </c>
    </row>
    <row r="837" spans="1:2" x14ac:dyDescent="0.25">
      <c r="A837" s="6"/>
      <c r="B837" s="22">
        <v>828</v>
      </c>
    </row>
    <row r="838" spans="1:2" x14ac:dyDescent="0.25">
      <c r="A838" s="6"/>
      <c r="B838" s="22">
        <v>829</v>
      </c>
    </row>
    <row r="839" spans="1:2" x14ac:dyDescent="0.25">
      <c r="A839" s="6"/>
      <c r="B839" s="22">
        <v>830</v>
      </c>
    </row>
    <row r="840" spans="1:2" x14ac:dyDescent="0.25">
      <c r="A840" s="6"/>
      <c r="B840" s="22">
        <v>831</v>
      </c>
    </row>
    <row r="841" spans="1:2" x14ac:dyDescent="0.25">
      <c r="A841" s="6"/>
      <c r="B841" s="22">
        <v>832</v>
      </c>
    </row>
    <row r="842" spans="1:2" x14ac:dyDescent="0.25">
      <c r="A842" s="6"/>
      <c r="B842" s="22">
        <v>833</v>
      </c>
    </row>
    <row r="843" spans="1:2" x14ac:dyDescent="0.25">
      <c r="A843" s="6"/>
      <c r="B843" s="22">
        <v>834</v>
      </c>
    </row>
    <row r="844" spans="1:2" x14ac:dyDescent="0.25">
      <c r="A844" s="6"/>
      <c r="B844" s="22">
        <v>835</v>
      </c>
    </row>
    <row r="845" spans="1:2" x14ac:dyDescent="0.25">
      <c r="A845" s="6"/>
      <c r="B845" s="22">
        <v>836</v>
      </c>
    </row>
    <row r="846" spans="1:2" x14ac:dyDescent="0.25">
      <c r="A846" s="6"/>
      <c r="B846" s="22">
        <v>837</v>
      </c>
    </row>
    <row r="847" spans="1:2" x14ac:dyDescent="0.25">
      <c r="A847" s="6"/>
      <c r="B847" s="22">
        <v>838</v>
      </c>
    </row>
    <row r="848" spans="1:2" x14ac:dyDescent="0.25">
      <c r="A848" s="6"/>
      <c r="B848" s="22">
        <v>839</v>
      </c>
    </row>
    <row r="849" spans="1:2" x14ac:dyDescent="0.25">
      <c r="A849" s="6"/>
      <c r="B849" s="22">
        <v>840</v>
      </c>
    </row>
    <row r="850" spans="1:2" x14ac:dyDescent="0.25">
      <c r="A850" s="6"/>
      <c r="B850" s="22">
        <v>841</v>
      </c>
    </row>
    <row r="851" spans="1:2" x14ac:dyDescent="0.25">
      <c r="A851" s="6"/>
      <c r="B851" s="22">
        <v>842</v>
      </c>
    </row>
    <row r="852" spans="1:2" x14ac:dyDescent="0.25">
      <c r="A852" s="6"/>
      <c r="B852" s="22">
        <v>843</v>
      </c>
    </row>
    <row r="853" spans="1:2" x14ac:dyDescent="0.25">
      <c r="A853" s="6"/>
      <c r="B853" s="22">
        <v>844</v>
      </c>
    </row>
    <row r="854" spans="1:2" x14ac:dyDescent="0.25">
      <c r="A854" s="6"/>
      <c r="B854" s="22">
        <v>845</v>
      </c>
    </row>
    <row r="855" spans="1:2" x14ac:dyDescent="0.25">
      <c r="A855" s="6"/>
      <c r="B855" s="22">
        <v>846</v>
      </c>
    </row>
    <row r="856" spans="1:2" x14ac:dyDescent="0.25">
      <c r="A856" s="6"/>
      <c r="B856" s="22">
        <v>847</v>
      </c>
    </row>
    <row r="857" spans="1:2" x14ac:dyDescent="0.25">
      <c r="A857" s="6"/>
      <c r="B857" s="22">
        <v>848</v>
      </c>
    </row>
    <row r="858" spans="1:2" x14ac:dyDescent="0.25">
      <c r="A858" s="6"/>
      <c r="B858" s="22">
        <v>849</v>
      </c>
    </row>
    <row r="859" spans="1:2" x14ac:dyDescent="0.25">
      <c r="A859" s="6"/>
      <c r="B859" s="22">
        <v>850</v>
      </c>
    </row>
    <row r="860" spans="1:2" x14ac:dyDescent="0.25">
      <c r="A860" s="6"/>
      <c r="B860" s="22">
        <v>851</v>
      </c>
    </row>
    <row r="861" spans="1:2" x14ac:dyDescent="0.25">
      <c r="A861" s="6"/>
      <c r="B861" s="22">
        <v>852</v>
      </c>
    </row>
    <row r="862" spans="1:2" x14ac:dyDescent="0.25">
      <c r="A862" s="6"/>
      <c r="B862" s="22">
        <v>853</v>
      </c>
    </row>
    <row r="863" spans="1:2" x14ac:dyDescent="0.25">
      <c r="A863" s="6"/>
      <c r="B863" s="22">
        <v>854</v>
      </c>
    </row>
    <row r="864" spans="1:2" x14ac:dyDescent="0.25">
      <c r="A864" s="6"/>
      <c r="B864" s="22">
        <v>855</v>
      </c>
    </row>
    <row r="865" spans="1:2" x14ac:dyDescent="0.25">
      <c r="A865" s="6"/>
      <c r="B865" s="22">
        <v>856</v>
      </c>
    </row>
    <row r="866" spans="1:2" x14ac:dyDescent="0.25">
      <c r="A866" s="6"/>
      <c r="B866" s="22">
        <v>857</v>
      </c>
    </row>
    <row r="867" spans="1:2" x14ac:dyDescent="0.25">
      <c r="A867" s="6"/>
      <c r="B867" s="22">
        <v>858</v>
      </c>
    </row>
    <row r="868" spans="1:2" x14ac:dyDescent="0.25">
      <c r="A868" s="6"/>
      <c r="B868" s="22">
        <v>859</v>
      </c>
    </row>
    <row r="869" spans="1:2" x14ac:dyDescent="0.25">
      <c r="A869" s="6"/>
      <c r="B869" s="22">
        <v>860</v>
      </c>
    </row>
    <row r="870" spans="1:2" x14ac:dyDescent="0.25">
      <c r="A870" s="6"/>
      <c r="B870" s="22">
        <v>861</v>
      </c>
    </row>
    <row r="871" spans="1:2" x14ac:dyDescent="0.25">
      <c r="A871" s="6"/>
      <c r="B871" s="22">
        <v>862</v>
      </c>
    </row>
    <row r="872" spans="1:2" x14ac:dyDescent="0.25">
      <c r="A872" s="6"/>
      <c r="B872" s="22">
        <v>863</v>
      </c>
    </row>
    <row r="873" spans="1:2" x14ac:dyDescent="0.25">
      <c r="A873" s="6"/>
      <c r="B873" s="22">
        <v>864</v>
      </c>
    </row>
    <row r="874" spans="1:2" x14ac:dyDescent="0.25">
      <c r="A874" s="6"/>
      <c r="B874" s="22">
        <v>865</v>
      </c>
    </row>
    <row r="875" spans="1:2" x14ac:dyDescent="0.25">
      <c r="A875" s="6"/>
      <c r="B875" s="22">
        <v>866</v>
      </c>
    </row>
    <row r="876" spans="1:2" x14ac:dyDescent="0.25">
      <c r="A876" s="6"/>
      <c r="B876" s="22">
        <v>867</v>
      </c>
    </row>
    <row r="877" spans="1:2" x14ac:dyDescent="0.25">
      <c r="A877" s="6"/>
      <c r="B877" s="22">
        <v>868</v>
      </c>
    </row>
    <row r="878" spans="1:2" x14ac:dyDescent="0.25">
      <c r="A878" s="6"/>
      <c r="B878" s="22">
        <v>869</v>
      </c>
    </row>
    <row r="879" spans="1:2" x14ac:dyDescent="0.25">
      <c r="A879" s="6"/>
      <c r="B879" s="22">
        <v>870</v>
      </c>
    </row>
    <row r="880" spans="1:2" x14ac:dyDescent="0.25">
      <c r="A880" s="6"/>
      <c r="B880" s="22">
        <v>871</v>
      </c>
    </row>
    <row r="881" spans="1:2" x14ac:dyDescent="0.25">
      <c r="A881" s="6"/>
      <c r="B881" s="22">
        <v>872</v>
      </c>
    </row>
    <row r="882" spans="1:2" x14ac:dyDescent="0.25">
      <c r="A882" s="6"/>
      <c r="B882" s="22">
        <v>873</v>
      </c>
    </row>
    <row r="883" spans="1:2" x14ac:dyDescent="0.25">
      <c r="A883" s="6"/>
      <c r="B883" s="22">
        <v>874</v>
      </c>
    </row>
    <row r="884" spans="1:2" x14ac:dyDescent="0.25">
      <c r="A884" s="6"/>
      <c r="B884" s="22">
        <v>875</v>
      </c>
    </row>
    <row r="885" spans="1:2" x14ac:dyDescent="0.25">
      <c r="A885" s="6"/>
      <c r="B885" s="22">
        <v>876</v>
      </c>
    </row>
    <row r="886" spans="1:2" x14ac:dyDescent="0.25">
      <c r="A886" s="6"/>
      <c r="B886" s="22">
        <v>877</v>
      </c>
    </row>
    <row r="887" spans="1:2" x14ac:dyDescent="0.25">
      <c r="A887" s="6"/>
      <c r="B887" s="22">
        <v>878</v>
      </c>
    </row>
    <row r="888" spans="1:2" x14ac:dyDescent="0.25">
      <c r="A888" s="6"/>
      <c r="B888" s="22">
        <v>879</v>
      </c>
    </row>
    <row r="889" spans="1:2" x14ac:dyDescent="0.25">
      <c r="A889" s="6"/>
      <c r="B889" s="22">
        <v>880</v>
      </c>
    </row>
    <row r="890" spans="1:2" x14ac:dyDescent="0.25">
      <c r="A890" s="6"/>
      <c r="B890" s="22">
        <v>881</v>
      </c>
    </row>
    <row r="891" spans="1:2" x14ac:dyDescent="0.25">
      <c r="A891" s="6"/>
      <c r="B891" s="22">
        <v>882</v>
      </c>
    </row>
    <row r="892" spans="1:2" x14ac:dyDescent="0.25">
      <c r="A892" s="6"/>
      <c r="B892" s="22">
        <v>883</v>
      </c>
    </row>
    <row r="893" spans="1:2" x14ac:dyDescent="0.25">
      <c r="A893" s="6"/>
      <c r="B893" s="22">
        <v>884</v>
      </c>
    </row>
    <row r="894" spans="1:2" x14ac:dyDescent="0.25">
      <c r="A894" s="6"/>
      <c r="B894" s="22">
        <v>885</v>
      </c>
    </row>
    <row r="895" spans="1:2" x14ac:dyDescent="0.25">
      <c r="A895" s="6"/>
      <c r="B895" s="22">
        <v>886</v>
      </c>
    </row>
    <row r="896" spans="1:2" x14ac:dyDescent="0.25">
      <c r="A896" s="6"/>
      <c r="B896" s="22">
        <v>887</v>
      </c>
    </row>
    <row r="897" spans="1:2" x14ac:dyDescent="0.25">
      <c r="A897" s="6"/>
      <c r="B897" s="22">
        <v>888</v>
      </c>
    </row>
    <row r="898" spans="1:2" x14ac:dyDescent="0.25">
      <c r="A898" s="6"/>
      <c r="B898" s="22">
        <v>889</v>
      </c>
    </row>
    <row r="899" spans="1:2" x14ac:dyDescent="0.25">
      <c r="A899" s="6"/>
      <c r="B899" s="22">
        <v>890</v>
      </c>
    </row>
    <row r="900" spans="1:2" x14ac:dyDescent="0.25">
      <c r="A900" s="6"/>
      <c r="B900" s="22">
        <v>891</v>
      </c>
    </row>
    <row r="901" spans="1:2" x14ac:dyDescent="0.25">
      <c r="A901" s="6"/>
      <c r="B901" s="22">
        <v>892</v>
      </c>
    </row>
    <row r="902" spans="1:2" x14ac:dyDescent="0.25">
      <c r="A902" s="6"/>
      <c r="B902" s="22">
        <v>893</v>
      </c>
    </row>
    <row r="903" spans="1:2" x14ac:dyDescent="0.25">
      <c r="A903" s="6"/>
      <c r="B903" s="22">
        <v>894</v>
      </c>
    </row>
    <row r="904" spans="1:2" x14ac:dyDescent="0.25">
      <c r="A904" s="6"/>
      <c r="B904" s="22">
        <v>895</v>
      </c>
    </row>
    <row r="905" spans="1:2" x14ac:dyDescent="0.25">
      <c r="A905" s="6"/>
      <c r="B905" s="22">
        <v>896</v>
      </c>
    </row>
    <row r="906" spans="1:2" x14ac:dyDescent="0.25">
      <c r="A906" s="6"/>
      <c r="B906" s="22">
        <v>897</v>
      </c>
    </row>
    <row r="907" spans="1:2" x14ac:dyDescent="0.25">
      <c r="A907" s="6"/>
      <c r="B907" s="22">
        <v>898</v>
      </c>
    </row>
    <row r="908" spans="1:2" x14ac:dyDescent="0.25">
      <c r="A908" s="6"/>
      <c r="B908" s="22">
        <v>899</v>
      </c>
    </row>
    <row r="909" spans="1:2" x14ac:dyDescent="0.25">
      <c r="A909" s="6"/>
      <c r="B909" s="22">
        <v>900</v>
      </c>
    </row>
    <row r="910" spans="1:2" x14ac:dyDescent="0.25">
      <c r="A910" s="6"/>
      <c r="B910" s="22">
        <v>901</v>
      </c>
    </row>
    <row r="911" spans="1:2" x14ac:dyDescent="0.25">
      <c r="A911" s="6"/>
      <c r="B911" s="22">
        <v>902</v>
      </c>
    </row>
    <row r="912" spans="1:2" x14ac:dyDescent="0.25">
      <c r="A912" s="6"/>
      <c r="B912" s="22">
        <v>903</v>
      </c>
    </row>
    <row r="913" spans="1:2" x14ac:dyDescent="0.25">
      <c r="A913" s="6"/>
      <c r="B913" s="22">
        <v>904</v>
      </c>
    </row>
    <row r="914" spans="1:2" x14ac:dyDescent="0.25">
      <c r="A914" s="6"/>
      <c r="B914" s="22">
        <v>905</v>
      </c>
    </row>
    <row r="915" spans="1:2" x14ac:dyDescent="0.25">
      <c r="A915" s="6"/>
      <c r="B915" s="22">
        <v>906</v>
      </c>
    </row>
    <row r="916" spans="1:2" x14ac:dyDescent="0.25">
      <c r="A916" s="6"/>
      <c r="B916" s="22">
        <v>907</v>
      </c>
    </row>
    <row r="917" spans="1:2" x14ac:dyDescent="0.25">
      <c r="A917" s="6"/>
      <c r="B917" s="22">
        <v>908</v>
      </c>
    </row>
    <row r="918" spans="1:2" x14ac:dyDescent="0.25">
      <c r="A918" s="6"/>
      <c r="B918" s="22">
        <v>909</v>
      </c>
    </row>
    <row r="919" spans="1:2" x14ac:dyDescent="0.25">
      <c r="A919" s="6"/>
      <c r="B919" s="22">
        <v>910</v>
      </c>
    </row>
    <row r="920" spans="1:2" x14ac:dyDescent="0.25">
      <c r="A920" s="6"/>
      <c r="B920" s="22">
        <v>911</v>
      </c>
    </row>
    <row r="921" spans="1:2" x14ac:dyDescent="0.25">
      <c r="A921" s="6"/>
      <c r="B921" s="22">
        <v>912</v>
      </c>
    </row>
    <row r="922" spans="1:2" x14ac:dyDescent="0.25">
      <c r="A922" s="6"/>
      <c r="B922" s="22">
        <v>913</v>
      </c>
    </row>
    <row r="923" spans="1:2" x14ac:dyDescent="0.25">
      <c r="A923" s="6"/>
      <c r="B923" s="22">
        <v>914</v>
      </c>
    </row>
    <row r="924" spans="1:2" x14ac:dyDescent="0.25">
      <c r="A924" s="6"/>
      <c r="B924" s="22">
        <v>915</v>
      </c>
    </row>
    <row r="925" spans="1:2" x14ac:dyDescent="0.25">
      <c r="A925" s="6"/>
      <c r="B925" s="22">
        <v>916</v>
      </c>
    </row>
    <row r="926" spans="1:2" x14ac:dyDescent="0.25">
      <c r="A926" s="6"/>
      <c r="B926" s="22">
        <v>917</v>
      </c>
    </row>
    <row r="927" spans="1:2" x14ac:dyDescent="0.25">
      <c r="A927" s="6"/>
      <c r="B927" s="22">
        <v>918</v>
      </c>
    </row>
    <row r="928" spans="1:2" x14ac:dyDescent="0.25">
      <c r="A928" s="6"/>
      <c r="B928" s="22">
        <v>919</v>
      </c>
    </row>
    <row r="929" spans="1:2" x14ac:dyDescent="0.25">
      <c r="A929" s="6"/>
      <c r="B929" s="22">
        <v>920</v>
      </c>
    </row>
    <row r="930" spans="1:2" x14ac:dyDescent="0.25">
      <c r="A930" s="6"/>
      <c r="B930" s="22">
        <v>921</v>
      </c>
    </row>
    <row r="931" spans="1:2" x14ac:dyDescent="0.25">
      <c r="A931" s="6"/>
      <c r="B931" s="22">
        <v>922</v>
      </c>
    </row>
    <row r="932" spans="1:2" x14ac:dyDescent="0.25">
      <c r="A932" s="6"/>
      <c r="B932" s="22">
        <v>923</v>
      </c>
    </row>
    <row r="933" spans="1:2" x14ac:dyDescent="0.25">
      <c r="A933" s="6"/>
      <c r="B933" s="22">
        <v>924</v>
      </c>
    </row>
    <row r="934" spans="1:2" x14ac:dyDescent="0.25">
      <c r="A934" s="6"/>
      <c r="B934" s="22">
        <v>925</v>
      </c>
    </row>
    <row r="935" spans="1:2" x14ac:dyDescent="0.25">
      <c r="A935" s="6"/>
      <c r="B935" s="22">
        <v>926</v>
      </c>
    </row>
    <row r="936" spans="1:2" x14ac:dyDescent="0.25">
      <c r="A936" s="6"/>
      <c r="B936" s="22">
        <v>927</v>
      </c>
    </row>
    <row r="937" spans="1:2" x14ac:dyDescent="0.25">
      <c r="A937" s="6"/>
      <c r="B937" s="22">
        <v>928</v>
      </c>
    </row>
    <row r="938" spans="1:2" x14ac:dyDescent="0.25">
      <c r="A938" s="6"/>
      <c r="B938" s="22">
        <v>929</v>
      </c>
    </row>
    <row r="939" spans="1:2" x14ac:dyDescent="0.25">
      <c r="A939" s="6"/>
      <c r="B939" s="22">
        <v>930</v>
      </c>
    </row>
    <row r="940" spans="1:2" x14ac:dyDescent="0.25">
      <c r="A940" s="6"/>
      <c r="B940" s="22">
        <v>931</v>
      </c>
    </row>
    <row r="941" spans="1:2" x14ac:dyDescent="0.25">
      <c r="A941" s="6"/>
      <c r="B941" s="22">
        <v>932</v>
      </c>
    </row>
    <row r="942" spans="1:2" x14ac:dyDescent="0.25">
      <c r="A942" s="6"/>
      <c r="B942" s="22">
        <v>933</v>
      </c>
    </row>
    <row r="943" spans="1:2" x14ac:dyDescent="0.25">
      <c r="A943" s="6"/>
      <c r="B943" s="22">
        <v>934</v>
      </c>
    </row>
    <row r="944" spans="1:2" x14ac:dyDescent="0.25">
      <c r="A944" s="6"/>
      <c r="B944" s="22">
        <v>935</v>
      </c>
    </row>
    <row r="945" spans="1:2" x14ac:dyDescent="0.25">
      <c r="A945" s="6"/>
      <c r="B945" s="22">
        <v>936</v>
      </c>
    </row>
    <row r="946" spans="1:2" x14ac:dyDescent="0.25">
      <c r="A946" s="6"/>
      <c r="B946" s="22">
        <v>937</v>
      </c>
    </row>
    <row r="947" spans="1:2" x14ac:dyDescent="0.25">
      <c r="A947" s="6"/>
      <c r="B947" s="22">
        <v>938</v>
      </c>
    </row>
    <row r="948" spans="1:2" x14ac:dyDescent="0.25">
      <c r="A948" s="6"/>
      <c r="B948" s="22">
        <v>939</v>
      </c>
    </row>
    <row r="949" spans="1:2" x14ac:dyDescent="0.25">
      <c r="A949" s="6"/>
      <c r="B949" s="22">
        <v>940</v>
      </c>
    </row>
    <row r="950" spans="1:2" x14ac:dyDescent="0.25">
      <c r="A950" s="6"/>
      <c r="B950" s="22">
        <v>941</v>
      </c>
    </row>
    <row r="951" spans="1:2" x14ac:dyDescent="0.25">
      <c r="A951" s="6"/>
      <c r="B951" s="22">
        <v>942</v>
      </c>
    </row>
    <row r="952" spans="1:2" x14ac:dyDescent="0.25">
      <c r="A952" s="6"/>
      <c r="B952" s="22">
        <v>943</v>
      </c>
    </row>
    <row r="953" spans="1:2" x14ac:dyDescent="0.25">
      <c r="A953" s="6"/>
      <c r="B953" s="22">
        <v>944</v>
      </c>
    </row>
    <row r="954" spans="1:2" x14ac:dyDescent="0.25">
      <c r="A954" s="6"/>
      <c r="B954" s="22">
        <v>945</v>
      </c>
    </row>
    <row r="955" spans="1:2" x14ac:dyDescent="0.25">
      <c r="A955" s="6"/>
      <c r="B955" s="22">
        <v>946</v>
      </c>
    </row>
    <row r="956" spans="1:2" x14ac:dyDescent="0.25">
      <c r="A956" s="6"/>
      <c r="B956" s="22">
        <v>947</v>
      </c>
    </row>
    <row r="957" spans="1:2" x14ac:dyDescent="0.25">
      <c r="A957" s="6"/>
      <c r="B957" s="22">
        <v>948</v>
      </c>
    </row>
    <row r="958" spans="1:2" x14ac:dyDescent="0.25">
      <c r="A958" s="6"/>
      <c r="B958" s="22">
        <v>949</v>
      </c>
    </row>
    <row r="959" spans="1:2" x14ac:dyDescent="0.25">
      <c r="A959" s="6"/>
      <c r="B959" s="22">
        <v>950</v>
      </c>
    </row>
    <row r="960" spans="1:2" x14ac:dyDescent="0.25">
      <c r="A960" s="6"/>
      <c r="B960" s="22">
        <v>951</v>
      </c>
    </row>
    <row r="961" spans="1:2" x14ac:dyDescent="0.25">
      <c r="A961" s="6"/>
      <c r="B961" s="22">
        <v>952</v>
      </c>
    </row>
    <row r="962" spans="1:2" x14ac:dyDescent="0.25">
      <c r="A962" s="6"/>
      <c r="B962" s="22">
        <v>953</v>
      </c>
    </row>
    <row r="963" spans="1:2" x14ac:dyDescent="0.25">
      <c r="A963" s="6"/>
      <c r="B963" s="22">
        <v>954</v>
      </c>
    </row>
    <row r="964" spans="1:2" x14ac:dyDescent="0.25">
      <c r="A964" s="6"/>
      <c r="B964" s="22">
        <v>955</v>
      </c>
    </row>
    <row r="965" spans="1:2" x14ac:dyDescent="0.25">
      <c r="A965" s="6"/>
      <c r="B965" s="22">
        <v>956</v>
      </c>
    </row>
    <row r="966" spans="1:2" x14ac:dyDescent="0.25">
      <c r="A966" s="6"/>
      <c r="B966" s="22">
        <v>957</v>
      </c>
    </row>
    <row r="967" spans="1:2" x14ac:dyDescent="0.25">
      <c r="A967" s="6"/>
      <c r="B967" s="22">
        <v>958</v>
      </c>
    </row>
    <row r="968" spans="1:2" x14ac:dyDescent="0.25">
      <c r="A968" s="6"/>
      <c r="B968" s="22">
        <v>959</v>
      </c>
    </row>
    <row r="969" spans="1:2" x14ac:dyDescent="0.25">
      <c r="A969" s="6"/>
      <c r="B969" s="22">
        <v>960</v>
      </c>
    </row>
    <row r="970" spans="1:2" x14ac:dyDescent="0.25">
      <c r="A970" s="6"/>
      <c r="B970" s="22">
        <v>961</v>
      </c>
    </row>
    <row r="971" spans="1:2" x14ac:dyDescent="0.25">
      <c r="A971" s="6"/>
      <c r="B971" s="22">
        <v>962</v>
      </c>
    </row>
    <row r="972" spans="1:2" x14ac:dyDescent="0.25">
      <c r="A972" s="6"/>
      <c r="B972" s="22">
        <v>963</v>
      </c>
    </row>
    <row r="973" spans="1:2" x14ac:dyDescent="0.25">
      <c r="A973" s="6"/>
      <c r="B973" s="22">
        <v>964</v>
      </c>
    </row>
    <row r="974" spans="1:2" x14ac:dyDescent="0.25">
      <c r="A974" s="6"/>
      <c r="B974" s="22">
        <v>965</v>
      </c>
    </row>
    <row r="975" spans="1:2" x14ac:dyDescent="0.25">
      <c r="A975" s="6"/>
      <c r="B975" s="22">
        <v>966</v>
      </c>
    </row>
    <row r="976" spans="1:2" x14ac:dyDescent="0.25">
      <c r="A976" s="6"/>
      <c r="B976" s="22">
        <v>967</v>
      </c>
    </row>
    <row r="977" spans="1:2" x14ac:dyDescent="0.25">
      <c r="A977" s="6"/>
      <c r="B977" s="22">
        <v>968</v>
      </c>
    </row>
    <row r="978" spans="1:2" x14ac:dyDescent="0.25">
      <c r="A978" s="6"/>
      <c r="B978" s="22">
        <v>969</v>
      </c>
    </row>
    <row r="979" spans="1:2" x14ac:dyDescent="0.25">
      <c r="A979" s="6"/>
      <c r="B979" s="22">
        <v>970</v>
      </c>
    </row>
    <row r="980" spans="1:2" x14ac:dyDescent="0.25">
      <c r="A980" s="6"/>
      <c r="B980" s="22">
        <v>971</v>
      </c>
    </row>
    <row r="981" spans="1:2" x14ac:dyDescent="0.25">
      <c r="A981" s="6"/>
      <c r="B981" s="22">
        <v>972</v>
      </c>
    </row>
    <row r="982" spans="1:2" x14ac:dyDescent="0.25">
      <c r="A982" s="6"/>
      <c r="B982" s="22">
        <v>973</v>
      </c>
    </row>
    <row r="983" spans="1:2" x14ac:dyDescent="0.25">
      <c r="A983" s="6"/>
      <c r="B983" s="22">
        <v>974</v>
      </c>
    </row>
    <row r="984" spans="1:2" x14ac:dyDescent="0.25">
      <c r="A984" s="6"/>
      <c r="B984" s="22">
        <v>975</v>
      </c>
    </row>
    <row r="985" spans="1:2" x14ac:dyDescent="0.25">
      <c r="A985" s="6"/>
      <c r="B985" s="22">
        <v>976</v>
      </c>
    </row>
    <row r="986" spans="1:2" x14ac:dyDescent="0.25">
      <c r="A986" s="6"/>
      <c r="B986" s="22">
        <v>977</v>
      </c>
    </row>
    <row r="987" spans="1:2" x14ac:dyDescent="0.25">
      <c r="A987" s="6"/>
      <c r="B987" s="22">
        <v>978</v>
      </c>
    </row>
    <row r="988" spans="1:2" x14ac:dyDescent="0.25">
      <c r="A988" s="6"/>
      <c r="B988" s="22">
        <v>979</v>
      </c>
    </row>
    <row r="989" spans="1:2" x14ac:dyDescent="0.25">
      <c r="A989" s="6"/>
      <c r="B989" s="22">
        <v>980</v>
      </c>
    </row>
    <row r="990" spans="1:2" x14ac:dyDescent="0.25">
      <c r="A990" s="6"/>
      <c r="B990" s="22">
        <v>981</v>
      </c>
    </row>
    <row r="991" spans="1:2" x14ac:dyDescent="0.25">
      <c r="A991" s="6"/>
      <c r="B991" s="22">
        <v>982</v>
      </c>
    </row>
    <row r="992" spans="1:2" x14ac:dyDescent="0.25">
      <c r="A992" s="6"/>
      <c r="B992" s="22">
        <v>983</v>
      </c>
    </row>
    <row r="993" spans="1:2" x14ac:dyDescent="0.25">
      <c r="A993" s="6"/>
      <c r="B993" s="22">
        <v>984</v>
      </c>
    </row>
    <row r="994" spans="1:2" x14ac:dyDescent="0.25">
      <c r="A994" s="6"/>
      <c r="B994" s="22">
        <v>985</v>
      </c>
    </row>
    <row r="995" spans="1:2" x14ac:dyDescent="0.25">
      <c r="A995" s="6"/>
      <c r="B995" s="22">
        <v>986</v>
      </c>
    </row>
    <row r="996" spans="1:2" x14ac:dyDescent="0.25">
      <c r="A996" s="6"/>
      <c r="B996" s="22">
        <v>987</v>
      </c>
    </row>
    <row r="997" spans="1:2" x14ac:dyDescent="0.25">
      <c r="A997" s="6"/>
      <c r="B997" s="22">
        <v>988</v>
      </c>
    </row>
    <row r="998" spans="1:2" x14ac:dyDescent="0.25">
      <c r="A998" s="6"/>
      <c r="B998" s="22">
        <v>989</v>
      </c>
    </row>
    <row r="999" spans="1:2" x14ac:dyDescent="0.25">
      <c r="A999" s="6"/>
      <c r="B999" s="22">
        <v>990</v>
      </c>
    </row>
    <row r="1000" spans="1:2" x14ac:dyDescent="0.25">
      <c r="A1000" s="6"/>
      <c r="B1000" s="22">
        <v>991</v>
      </c>
    </row>
    <row r="1001" spans="1:2" x14ac:dyDescent="0.25">
      <c r="A1001" s="6"/>
      <c r="B1001" s="22">
        <v>992</v>
      </c>
    </row>
    <row r="1002" spans="1:2" x14ac:dyDescent="0.25">
      <c r="A1002" s="6"/>
      <c r="B1002" s="22">
        <v>993</v>
      </c>
    </row>
    <row r="1003" spans="1:2" x14ac:dyDescent="0.25">
      <c r="A1003" s="6"/>
      <c r="B1003" s="22">
        <v>994</v>
      </c>
    </row>
    <row r="1004" spans="1:2" x14ac:dyDescent="0.25">
      <c r="A1004" s="6"/>
      <c r="B1004" s="22">
        <v>995</v>
      </c>
    </row>
    <row r="1005" spans="1:2" x14ac:dyDescent="0.25">
      <c r="A1005" s="6"/>
      <c r="B1005" s="22">
        <v>996</v>
      </c>
    </row>
    <row r="1006" spans="1:2" x14ac:dyDescent="0.25">
      <c r="A1006" s="6"/>
      <c r="B1006" s="22">
        <v>997</v>
      </c>
    </row>
    <row r="1007" spans="1:2" x14ac:dyDescent="0.25">
      <c r="A1007" s="6"/>
      <c r="B1007" s="22">
        <v>998</v>
      </c>
    </row>
    <row r="1008" spans="1:2" x14ac:dyDescent="0.25">
      <c r="A1008" s="6"/>
      <c r="B1008" s="22">
        <v>999</v>
      </c>
    </row>
    <row r="1009" spans="1:2" x14ac:dyDescent="0.25">
      <c r="A1009" s="6"/>
      <c r="B1009" s="22">
        <v>1000</v>
      </c>
    </row>
    <row r="1010" spans="1:2" x14ac:dyDescent="0.25">
      <c r="A1010" s="6"/>
      <c r="B1010" s="22">
        <v>1001</v>
      </c>
    </row>
    <row r="1011" spans="1:2" x14ac:dyDescent="0.25">
      <c r="A1011" s="6"/>
      <c r="B1011" s="22">
        <v>1002</v>
      </c>
    </row>
    <row r="1012" spans="1:2" x14ac:dyDescent="0.25">
      <c r="A1012" s="6"/>
      <c r="B1012" s="22">
        <v>1003</v>
      </c>
    </row>
    <row r="1013" spans="1:2" x14ac:dyDescent="0.25">
      <c r="A1013" s="6"/>
      <c r="B1013" s="22">
        <v>1004</v>
      </c>
    </row>
    <row r="1014" spans="1:2" x14ac:dyDescent="0.25">
      <c r="A1014" s="6"/>
      <c r="B1014" s="22">
        <v>1005</v>
      </c>
    </row>
    <row r="1015" spans="1:2" x14ac:dyDescent="0.25">
      <c r="A1015" s="6"/>
      <c r="B1015" s="22">
        <v>1006</v>
      </c>
    </row>
    <row r="1016" spans="1:2" x14ac:dyDescent="0.25">
      <c r="A1016" s="6"/>
      <c r="B1016" s="22">
        <v>1007</v>
      </c>
    </row>
    <row r="1017" spans="1:2" x14ac:dyDescent="0.25">
      <c r="A1017" s="6"/>
      <c r="B1017" s="22">
        <v>1008</v>
      </c>
    </row>
    <row r="1018" spans="1:2" x14ac:dyDescent="0.25">
      <c r="A1018" s="6"/>
      <c r="B1018" s="22">
        <v>1009</v>
      </c>
    </row>
    <row r="1019" spans="1:2" x14ac:dyDescent="0.25">
      <c r="A1019" s="6"/>
      <c r="B1019" s="22">
        <v>1010</v>
      </c>
    </row>
    <row r="1020" spans="1:2" x14ac:dyDescent="0.25">
      <c r="A1020" s="6"/>
      <c r="B1020" s="22">
        <v>1011</v>
      </c>
    </row>
    <row r="1021" spans="1:2" x14ac:dyDescent="0.25">
      <c r="A1021" s="6"/>
      <c r="B1021" s="22">
        <v>1012</v>
      </c>
    </row>
    <row r="1022" spans="1:2" x14ac:dyDescent="0.25">
      <c r="A1022" s="6"/>
      <c r="B1022" s="22">
        <v>1013</v>
      </c>
    </row>
    <row r="1023" spans="1:2" x14ac:dyDescent="0.25">
      <c r="A1023" s="6"/>
      <c r="B1023" s="22">
        <v>1014</v>
      </c>
    </row>
    <row r="1024" spans="1:2" x14ac:dyDescent="0.25">
      <c r="A1024" s="6"/>
      <c r="B1024" s="22">
        <v>1015</v>
      </c>
    </row>
    <row r="1025" spans="1:2" x14ac:dyDescent="0.25">
      <c r="A1025" s="6"/>
      <c r="B1025" s="22">
        <v>1016</v>
      </c>
    </row>
    <row r="1026" spans="1:2" x14ac:dyDescent="0.25">
      <c r="A1026" s="6"/>
      <c r="B1026" s="22">
        <v>1017</v>
      </c>
    </row>
    <row r="1027" spans="1:2" x14ac:dyDescent="0.25">
      <c r="A1027" s="6"/>
      <c r="B1027" s="22">
        <v>1018</v>
      </c>
    </row>
    <row r="1028" spans="1:2" x14ac:dyDescent="0.25">
      <c r="A1028" s="6"/>
      <c r="B1028" s="22">
        <v>1019</v>
      </c>
    </row>
    <row r="1029" spans="1:2" x14ac:dyDescent="0.25">
      <c r="A1029" s="6"/>
      <c r="B1029" s="22">
        <v>1020</v>
      </c>
    </row>
    <row r="1030" spans="1:2" x14ac:dyDescent="0.25">
      <c r="A1030" s="6"/>
      <c r="B1030" s="22">
        <v>1021</v>
      </c>
    </row>
    <row r="1031" spans="1:2" x14ac:dyDescent="0.25">
      <c r="A1031" s="6"/>
      <c r="B1031" s="22">
        <v>1022</v>
      </c>
    </row>
    <row r="1032" spans="1:2" x14ac:dyDescent="0.25">
      <c r="A1032" s="6"/>
      <c r="B1032" s="22">
        <v>1023</v>
      </c>
    </row>
    <row r="1033" spans="1:2" x14ac:dyDescent="0.25">
      <c r="A1033" s="6"/>
      <c r="B1033" s="22">
        <v>1024</v>
      </c>
    </row>
    <row r="1034" spans="1:2" x14ac:dyDescent="0.25">
      <c r="A1034" s="6"/>
      <c r="B1034" s="22">
        <v>1025</v>
      </c>
    </row>
    <row r="1035" spans="1:2" x14ac:dyDescent="0.25">
      <c r="A1035" s="6"/>
      <c r="B1035" s="22">
        <v>1026</v>
      </c>
    </row>
    <row r="1036" spans="1:2" x14ac:dyDescent="0.25">
      <c r="A1036" s="6"/>
      <c r="B1036" s="22">
        <v>1027</v>
      </c>
    </row>
    <row r="1037" spans="1:2" x14ac:dyDescent="0.25">
      <c r="A1037" s="6"/>
      <c r="B1037" s="22">
        <v>1028</v>
      </c>
    </row>
    <row r="1038" spans="1:2" x14ac:dyDescent="0.25">
      <c r="A1038" s="6"/>
      <c r="B1038" s="22">
        <v>1029</v>
      </c>
    </row>
    <row r="1039" spans="1:2" x14ac:dyDescent="0.25">
      <c r="A1039" s="6"/>
      <c r="B1039" s="22">
        <v>1030</v>
      </c>
    </row>
    <row r="1040" spans="1:2" x14ac:dyDescent="0.25">
      <c r="A1040" s="6"/>
      <c r="B1040" s="22">
        <v>1031</v>
      </c>
    </row>
    <row r="1041" spans="1:2" x14ac:dyDescent="0.25">
      <c r="A1041" s="6"/>
      <c r="B1041" s="22">
        <v>1032</v>
      </c>
    </row>
    <row r="1042" spans="1:2" x14ac:dyDescent="0.25">
      <c r="A1042" s="6"/>
      <c r="B1042" s="22">
        <v>1033</v>
      </c>
    </row>
    <row r="1043" spans="1:2" x14ac:dyDescent="0.25">
      <c r="A1043" s="6"/>
      <c r="B1043" s="22">
        <v>1034</v>
      </c>
    </row>
    <row r="1044" spans="1:2" x14ac:dyDescent="0.25">
      <c r="A1044" s="6"/>
      <c r="B1044" s="22">
        <v>1035</v>
      </c>
    </row>
    <row r="1045" spans="1:2" x14ac:dyDescent="0.25">
      <c r="A1045" s="6"/>
      <c r="B1045" s="22">
        <v>1036</v>
      </c>
    </row>
    <row r="1046" spans="1:2" x14ac:dyDescent="0.25">
      <c r="A1046" s="6"/>
      <c r="B1046" s="22">
        <v>1037</v>
      </c>
    </row>
    <row r="1047" spans="1:2" x14ac:dyDescent="0.25">
      <c r="A1047" s="6"/>
      <c r="B1047" s="22">
        <v>1038</v>
      </c>
    </row>
    <row r="1048" spans="1:2" x14ac:dyDescent="0.25">
      <c r="A1048" s="6"/>
      <c r="B1048" s="22">
        <v>1039</v>
      </c>
    </row>
    <row r="1049" spans="1:2" x14ac:dyDescent="0.25">
      <c r="A1049" s="6"/>
      <c r="B1049" s="22">
        <v>1040</v>
      </c>
    </row>
    <row r="1050" spans="1:2" x14ac:dyDescent="0.25">
      <c r="A1050" s="6"/>
      <c r="B1050" s="22">
        <v>1041</v>
      </c>
    </row>
    <row r="1051" spans="1:2" x14ac:dyDescent="0.25">
      <c r="A1051" s="6"/>
      <c r="B1051" s="22">
        <v>1042</v>
      </c>
    </row>
    <row r="1052" spans="1:2" x14ac:dyDescent="0.25">
      <c r="A1052" s="6"/>
      <c r="B1052" s="22">
        <v>1043</v>
      </c>
    </row>
    <row r="1053" spans="1:2" x14ac:dyDescent="0.25">
      <c r="A1053" s="6"/>
      <c r="B1053" s="22">
        <v>1044</v>
      </c>
    </row>
    <row r="1054" spans="1:2" x14ac:dyDescent="0.25">
      <c r="A1054" s="6"/>
      <c r="B1054" s="22">
        <v>1045</v>
      </c>
    </row>
    <row r="1055" spans="1:2" x14ac:dyDescent="0.25">
      <c r="A1055" s="6"/>
      <c r="B1055" s="22">
        <v>1046</v>
      </c>
    </row>
    <row r="1056" spans="1:2" x14ac:dyDescent="0.25">
      <c r="A1056" s="6"/>
      <c r="B1056" s="22">
        <v>1047</v>
      </c>
    </row>
    <row r="1057" spans="1:2" x14ac:dyDescent="0.25">
      <c r="A1057" s="6"/>
      <c r="B1057" s="22">
        <v>1048</v>
      </c>
    </row>
    <row r="1058" spans="1:2" x14ac:dyDescent="0.25">
      <c r="A1058" s="6"/>
      <c r="B1058" s="22">
        <v>1049</v>
      </c>
    </row>
    <row r="1059" spans="1:2" x14ac:dyDescent="0.25">
      <c r="A1059" s="6"/>
      <c r="B1059" s="22">
        <v>1050</v>
      </c>
    </row>
    <row r="1060" spans="1:2" x14ac:dyDescent="0.25">
      <c r="A1060" s="6"/>
      <c r="B1060" s="22">
        <v>1051</v>
      </c>
    </row>
    <row r="1061" spans="1:2" x14ac:dyDescent="0.25">
      <c r="A1061" s="6"/>
      <c r="B1061" s="22">
        <v>1052</v>
      </c>
    </row>
    <row r="1062" spans="1:2" x14ac:dyDescent="0.25">
      <c r="A1062" s="6"/>
      <c r="B1062" s="22">
        <v>1053</v>
      </c>
    </row>
    <row r="1063" spans="1:2" x14ac:dyDescent="0.25">
      <c r="A1063" s="6"/>
      <c r="B1063" s="22">
        <v>1054</v>
      </c>
    </row>
    <row r="1064" spans="1:2" x14ac:dyDescent="0.25">
      <c r="A1064" s="6"/>
      <c r="B1064" s="22">
        <v>1055</v>
      </c>
    </row>
    <row r="1065" spans="1:2" x14ac:dyDescent="0.25">
      <c r="A1065" s="6"/>
      <c r="B1065" s="22">
        <v>1056</v>
      </c>
    </row>
    <row r="1066" spans="1:2" x14ac:dyDescent="0.25">
      <c r="A1066" s="6"/>
      <c r="B1066" s="22">
        <v>1057</v>
      </c>
    </row>
    <row r="1067" spans="1:2" x14ac:dyDescent="0.25">
      <c r="A1067" s="6"/>
      <c r="B1067" s="22">
        <v>1058</v>
      </c>
    </row>
    <row r="1068" spans="1:2" x14ac:dyDescent="0.25">
      <c r="A1068" s="6"/>
      <c r="B1068" s="22">
        <v>1059</v>
      </c>
    </row>
    <row r="1069" spans="1:2" x14ac:dyDescent="0.25">
      <c r="A1069" s="6"/>
      <c r="B1069" s="22">
        <v>1060</v>
      </c>
    </row>
    <row r="1070" spans="1:2" x14ac:dyDescent="0.25">
      <c r="A1070" s="6"/>
      <c r="B1070" s="22">
        <v>1061</v>
      </c>
    </row>
    <row r="1071" spans="1:2" x14ac:dyDescent="0.25">
      <c r="A1071" s="6"/>
      <c r="B1071" s="22">
        <v>1062</v>
      </c>
    </row>
    <row r="1072" spans="1:2" x14ac:dyDescent="0.25">
      <c r="A1072" s="6"/>
      <c r="B1072" s="22">
        <v>1063</v>
      </c>
    </row>
    <row r="1073" spans="1:2" x14ac:dyDescent="0.25">
      <c r="A1073" s="6"/>
      <c r="B1073" s="22">
        <v>1064</v>
      </c>
    </row>
    <row r="1074" spans="1:2" x14ac:dyDescent="0.25">
      <c r="A1074" s="6"/>
      <c r="B1074" s="22">
        <v>1065</v>
      </c>
    </row>
    <row r="1075" spans="1:2" x14ac:dyDescent="0.25">
      <c r="A1075" s="6"/>
      <c r="B1075" s="22">
        <v>1066</v>
      </c>
    </row>
    <row r="1076" spans="1:2" x14ac:dyDescent="0.25">
      <c r="A1076" s="6"/>
      <c r="B1076" s="22">
        <v>1067</v>
      </c>
    </row>
    <row r="1077" spans="1:2" x14ac:dyDescent="0.25">
      <c r="A1077" s="6"/>
      <c r="B1077" s="22">
        <v>1068</v>
      </c>
    </row>
    <row r="1078" spans="1:2" x14ac:dyDescent="0.25">
      <c r="A1078" s="6"/>
      <c r="B1078" s="22">
        <v>1069</v>
      </c>
    </row>
    <row r="1079" spans="1:2" x14ac:dyDescent="0.25">
      <c r="A1079" s="6"/>
      <c r="B1079" s="22">
        <v>1070</v>
      </c>
    </row>
    <row r="1080" spans="1:2" x14ac:dyDescent="0.25">
      <c r="A1080" s="6"/>
      <c r="B1080" s="22">
        <v>1071</v>
      </c>
    </row>
    <row r="1081" spans="1:2" x14ac:dyDescent="0.25">
      <c r="A1081" s="6"/>
      <c r="B1081" s="22">
        <v>1072</v>
      </c>
    </row>
    <row r="1082" spans="1:2" x14ac:dyDescent="0.25">
      <c r="A1082" s="6"/>
      <c r="B1082" s="22">
        <v>1073</v>
      </c>
    </row>
    <row r="1083" spans="1:2" x14ac:dyDescent="0.25">
      <c r="A1083" s="6"/>
      <c r="B1083" s="22">
        <v>1074</v>
      </c>
    </row>
    <row r="1084" spans="1:2" x14ac:dyDescent="0.25">
      <c r="A1084" s="6"/>
      <c r="B1084" s="22">
        <v>1075</v>
      </c>
    </row>
    <row r="1085" spans="1:2" x14ac:dyDescent="0.25">
      <c r="A1085" s="6"/>
      <c r="B1085" s="22">
        <v>1076</v>
      </c>
    </row>
    <row r="1086" spans="1:2" x14ac:dyDescent="0.25">
      <c r="A1086" s="6"/>
      <c r="B1086" s="22">
        <v>1077</v>
      </c>
    </row>
    <row r="1087" spans="1:2" x14ac:dyDescent="0.25">
      <c r="A1087" s="6"/>
      <c r="B1087" s="22">
        <v>1078</v>
      </c>
    </row>
    <row r="1088" spans="1:2" x14ac:dyDescent="0.25">
      <c r="A1088" s="6"/>
      <c r="B1088" s="22">
        <v>1079</v>
      </c>
    </row>
    <row r="1089" spans="1:2" x14ac:dyDescent="0.25">
      <c r="A1089" s="6"/>
      <c r="B1089" s="22">
        <v>1080</v>
      </c>
    </row>
    <row r="1090" spans="1:2" x14ac:dyDescent="0.25">
      <c r="A1090" s="6"/>
      <c r="B1090" s="22">
        <v>1081</v>
      </c>
    </row>
    <row r="1091" spans="1:2" x14ac:dyDescent="0.25">
      <c r="A1091" s="6"/>
      <c r="B1091" s="22">
        <v>1082</v>
      </c>
    </row>
    <row r="1092" spans="1:2" x14ac:dyDescent="0.25">
      <c r="A1092" s="6"/>
      <c r="B1092" s="22">
        <v>1083</v>
      </c>
    </row>
    <row r="1093" spans="1:2" x14ac:dyDescent="0.25">
      <c r="A1093" s="6"/>
      <c r="B1093" s="22">
        <v>1084</v>
      </c>
    </row>
    <row r="1094" spans="1:2" x14ac:dyDescent="0.25">
      <c r="A1094" s="6"/>
      <c r="B1094" s="22">
        <v>1085</v>
      </c>
    </row>
    <row r="1095" spans="1:2" x14ac:dyDescent="0.25">
      <c r="A1095" s="6"/>
      <c r="B1095" s="22">
        <v>1086</v>
      </c>
    </row>
    <row r="1096" spans="1:2" x14ac:dyDescent="0.25">
      <c r="A1096" s="6"/>
      <c r="B1096" s="22">
        <v>1087</v>
      </c>
    </row>
    <row r="1097" spans="1:2" x14ac:dyDescent="0.25">
      <c r="A1097" s="6"/>
      <c r="B1097" s="22">
        <v>1088</v>
      </c>
    </row>
    <row r="1098" spans="1:2" x14ac:dyDescent="0.25">
      <c r="A1098" s="6"/>
      <c r="B1098" s="22">
        <v>1089</v>
      </c>
    </row>
    <row r="1099" spans="1:2" x14ac:dyDescent="0.25">
      <c r="A1099" s="6"/>
      <c r="B1099" s="22">
        <v>1090</v>
      </c>
    </row>
    <row r="1100" spans="1:2" x14ac:dyDescent="0.25">
      <c r="A1100" s="6"/>
      <c r="B1100" s="22">
        <v>1091</v>
      </c>
    </row>
    <row r="1101" spans="1:2" x14ac:dyDescent="0.25">
      <c r="A1101" s="6"/>
      <c r="B1101" s="22">
        <v>1092</v>
      </c>
    </row>
    <row r="1102" spans="1:2" x14ac:dyDescent="0.25">
      <c r="A1102" s="6"/>
      <c r="B1102" s="22">
        <v>1093</v>
      </c>
    </row>
    <row r="1103" spans="1:2" x14ac:dyDescent="0.25">
      <c r="A1103" s="6"/>
      <c r="B1103" s="22">
        <v>1094</v>
      </c>
    </row>
    <row r="1104" spans="1:2" x14ac:dyDescent="0.25">
      <c r="A1104" s="6"/>
      <c r="B1104" s="22">
        <v>1095</v>
      </c>
    </row>
    <row r="1105" spans="1:2" x14ac:dyDescent="0.25">
      <c r="A1105" s="6"/>
      <c r="B1105" s="22">
        <v>1096</v>
      </c>
    </row>
    <row r="1106" spans="1:2" x14ac:dyDescent="0.25">
      <c r="A1106" s="6"/>
      <c r="B1106" s="22">
        <v>1097</v>
      </c>
    </row>
    <row r="1107" spans="1:2" x14ac:dyDescent="0.25">
      <c r="A1107" s="6"/>
      <c r="B1107" s="22">
        <v>1098</v>
      </c>
    </row>
    <row r="1108" spans="1:2" x14ac:dyDescent="0.25">
      <c r="A1108" s="6"/>
      <c r="B1108" s="22">
        <v>1099</v>
      </c>
    </row>
    <row r="1109" spans="1:2" x14ac:dyDescent="0.25">
      <c r="A1109" s="6"/>
      <c r="B1109" s="22">
        <v>1100</v>
      </c>
    </row>
    <row r="1110" spans="1:2" x14ac:dyDescent="0.25">
      <c r="A1110" s="6"/>
      <c r="B1110" s="22">
        <v>1101</v>
      </c>
    </row>
    <row r="1111" spans="1:2" x14ac:dyDescent="0.25">
      <c r="A1111" s="6"/>
      <c r="B1111" s="22">
        <v>1102</v>
      </c>
    </row>
    <row r="1112" spans="1:2" x14ac:dyDescent="0.25">
      <c r="A1112" s="6"/>
      <c r="B1112" s="22">
        <v>1103</v>
      </c>
    </row>
    <row r="1113" spans="1:2" x14ac:dyDescent="0.25">
      <c r="A1113" s="6"/>
      <c r="B1113" s="22">
        <v>1104</v>
      </c>
    </row>
    <row r="1114" spans="1:2" x14ac:dyDescent="0.25">
      <c r="A1114" s="6"/>
      <c r="B1114" s="22">
        <v>1105</v>
      </c>
    </row>
    <row r="1115" spans="1:2" x14ac:dyDescent="0.25">
      <c r="A1115" s="6"/>
      <c r="B1115" s="22">
        <v>1106</v>
      </c>
    </row>
    <row r="1116" spans="1:2" x14ac:dyDescent="0.25">
      <c r="A1116" s="6"/>
      <c r="B1116" s="22">
        <v>1107</v>
      </c>
    </row>
    <row r="1117" spans="1:2" x14ac:dyDescent="0.25">
      <c r="A1117" s="6"/>
      <c r="B1117" s="22">
        <v>1108</v>
      </c>
    </row>
    <row r="1118" spans="1:2" x14ac:dyDescent="0.25">
      <c r="A1118" s="6"/>
      <c r="B1118" s="22">
        <v>1109</v>
      </c>
    </row>
    <row r="1119" spans="1:2" x14ac:dyDescent="0.25">
      <c r="A1119" s="6"/>
      <c r="B1119" s="22">
        <v>1110</v>
      </c>
    </row>
    <row r="1120" spans="1:2" x14ac:dyDescent="0.25">
      <c r="A1120" s="6"/>
      <c r="B1120" s="22">
        <v>1111</v>
      </c>
    </row>
    <row r="1121" spans="1:2" x14ac:dyDescent="0.25">
      <c r="A1121" s="6"/>
      <c r="B1121" s="22">
        <v>1112</v>
      </c>
    </row>
    <row r="1122" spans="1:2" x14ac:dyDescent="0.25">
      <c r="A1122" s="6"/>
      <c r="B1122" s="22">
        <v>1113</v>
      </c>
    </row>
    <row r="1123" spans="1:2" x14ac:dyDescent="0.25">
      <c r="A1123" s="6"/>
      <c r="B1123" s="22">
        <v>1114</v>
      </c>
    </row>
    <row r="1124" spans="1:2" x14ac:dyDescent="0.25">
      <c r="A1124" s="6"/>
      <c r="B1124" s="22">
        <v>1115</v>
      </c>
    </row>
    <row r="1125" spans="1:2" x14ac:dyDescent="0.25">
      <c r="A1125" s="6"/>
      <c r="B1125" s="22">
        <v>1116</v>
      </c>
    </row>
    <row r="1126" spans="1:2" x14ac:dyDescent="0.25">
      <c r="A1126" s="6"/>
      <c r="B1126" s="22">
        <v>1117</v>
      </c>
    </row>
    <row r="1127" spans="1:2" x14ac:dyDescent="0.25">
      <c r="A1127" s="6"/>
      <c r="B1127" s="22">
        <v>1118</v>
      </c>
    </row>
    <row r="1128" spans="1:2" x14ac:dyDescent="0.25">
      <c r="A1128" s="6"/>
      <c r="B1128" s="22">
        <v>1119</v>
      </c>
    </row>
    <row r="1129" spans="1:2" x14ac:dyDescent="0.25">
      <c r="A1129" s="6"/>
      <c r="B1129" s="22">
        <v>1120</v>
      </c>
    </row>
    <row r="1130" spans="1:2" x14ac:dyDescent="0.25">
      <c r="A1130" s="6"/>
      <c r="B1130" s="22">
        <v>1121</v>
      </c>
    </row>
    <row r="1131" spans="1:2" x14ac:dyDescent="0.25">
      <c r="A1131" s="6"/>
      <c r="B1131" s="22">
        <v>1122</v>
      </c>
    </row>
    <row r="1132" spans="1:2" x14ac:dyDescent="0.25">
      <c r="A1132" s="6"/>
      <c r="B1132" s="22">
        <v>1123</v>
      </c>
    </row>
    <row r="1133" spans="1:2" x14ac:dyDescent="0.25">
      <c r="A1133" s="6"/>
      <c r="B1133" s="22">
        <v>1124</v>
      </c>
    </row>
    <row r="1134" spans="1:2" x14ac:dyDescent="0.25">
      <c r="A1134" s="6"/>
      <c r="B1134" s="22">
        <v>1125</v>
      </c>
    </row>
    <row r="1135" spans="1:2" x14ac:dyDescent="0.25">
      <c r="A1135" s="6"/>
      <c r="B1135" s="22">
        <v>1126</v>
      </c>
    </row>
    <row r="1136" spans="1:2" x14ac:dyDescent="0.25">
      <c r="A1136" s="6"/>
      <c r="B1136" s="22">
        <v>1127</v>
      </c>
    </row>
    <row r="1137" spans="1:2" x14ac:dyDescent="0.25">
      <c r="A1137" s="6"/>
      <c r="B1137" s="22">
        <v>1128</v>
      </c>
    </row>
    <row r="1138" spans="1:2" x14ac:dyDescent="0.25">
      <c r="A1138" s="6"/>
      <c r="B1138" s="22">
        <v>1129</v>
      </c>
    </row>
    <row r="1139" spans="1:2" x14ac:dyDescent="0.25">
      <c r="A1139" s="6"/>
      <c r="B1139" s="22">
        <v>1130</v>
      </c>
    </row>
    <row r="1140" spans="1:2" x14ac:dyDescent="0.25">
      <c r="A1140" s="6"/>
      <c r="B1140" s="22">
        <v>1131</v>
      </c>
    </row>
    <row r="1141" spans="1:2" x14ac:dyDescent="0.25">
      <c r="A1141" s="6"/>
      <c r="B1141" s="22">
        <v>1132</v>
      </c>
    </row>
    <row r="1142" spans="1:2" x14ac:dyDescent="0.25">
      <c r="A1142" s="6"/>
      <c r="B1142" s="22">
        <v>1133</v>
      </c>
    </row>
    <row r="1143" spans="1:2" x14ac:dyDescent="0.25">
      <c r="A1143" s="6"/>
      <c r="B1143" s="22">
        <v>1134</v>
      </c>
    </row>
    <row r="1144" spans="1:2" x14ac:dyDescent="0.25">
      <c r="A1144" s="6"/>
      <c r="B1144" s="22">
        <v>1135</v>
      </c>
    </row>
    <row r="1145" spans="1:2" x14ac:dyDescent="0.25">
      <c r="A1145" s="6"/>
      <c r="B1145" s="22">
        <v>1136</v>
      </c>
    </row>
    <row r="1146" spans="1:2" x14ac:dyDescent="0.25">
      <c r="A1146" s="6"/>
      <c r="B1146" s="22">
        <v>1137</v>
      </c>
    </row>
    <row r="1147" spans="1:2" x14ac:dyDescent="0.25">
      <c r="A1147" s="6"/>
      <c r="B1147" s="22">
        <v>1138</v>
      </c>
    </row>
    <row r="1148" spans="1:2" x14ac:dyDescent="0.25">
      <c r="A1148" s="6"/>
      <c r="B1148" s="22">
        <v>1139</v>
      </c>
    </row>
    <row r="1149" spans="1:2" x14ac:dyDescent="0.25">
      <c r="A1149" s="6"/>
      <c r="B1149" s="22">
        <v>1140</v>
      </c>
    </row>
    <row r="1150" spans="1:2" x14ac:dyDescent="0.25">
      <c r="A1150" s="6"/>
      <c r="B1150" s="22">
        <v>1141</v>
      </c>
    </row>
    <row r="1151" spans="1:2" x14ac:dyDescent="0.25">
      <c r="A1151" s="6"/>
      <c r="B1151" s="22">
        <v>1142</v>
      </c>
    </row>
    <row r="1152" spans="1:2" x14ac:dyDescent="0.25">
      <c r="A1152" s="6"/>
      <c r="B1152" s="22">
        <v>1143</v>
      </c>
    </row>
    <row r="1153" spans="1:2" x14ac:dyDescent="0.25">
      <c r="A1153" s="6"/>
      <c r="B1153" s="22">
        <v>1144</v>
      </c>
    </row>
    <row r="1154" spans="1:2" x14ac:dyDescent="0.25">
      <c r="A1154" s="6"/>
      <c r="B1154" s="22">
        <v>1145</v>
      </c>
    </row>
    <row r="1155" spans="1:2" x14ac:dyDescent="0.25">
      <c r="A1155" s="6"/>
      <c r="B1155" s="22">
        <v>1146</v>
      </c>
    </row>
    <row r="1156" spans="1:2" x14ac:dyDescent="0.25">
      <c r="A1156" s="6"/>
      <c r="B1156" s="22">
        <v>1147</v>
      </c>
    </row>
    <row r="1157" spans="1:2" x14ac:dyDescent="0.25">
      <c r="A1157" s="6"/>
      <c r="B1157" s="22">
        <v>1148</v>
      </c>
    </row>
    <row r="1158" spans="1:2" x14ac:dyDescent="0.25">
      <c r="A1158" s="6"/>
      <c r="B1158" s="22">
        <v>1149</v>
      </c>
    </row>
    <row r="1159" spans="1:2" x14ac:dyDescent="0.25">
      <c r="A1159" s="6"/>
      <c r="B1159" s="22">
        <v>1150</v>
      </c>
    </row>
    <row r="1160" spans="1:2" x14ac:dyDescent="0.25">
      <c r="A1160" s="6"/>
      <c r="B1160" s="22">
        <v>1151</v>
      </c>
    </row>
    <row r="1161" spans="1:2" x14ac:dyDescent="0.25">
      <c r="A1161" s="6"/>
      <c r="B1161" s="22">
        <v>1152</v>
      </c>
    </row>
    <row r="1162" spans="1:2" x14ac:dyDescent="0.25">
      <c r="A1162" s="6"/>
      <c r="B1162" s="22">
        <v>1153</v>
      </c>
    </row>
    <row r="1163" spans="1:2" x14ac:dyDescent="0.25">
      <c r="A1163" s="6"/>
      <c r="B1163" s="22">
        <v>1154</v>
      </c>
    </row>
    <row r="1164" spans="1:2" x14ac:dyDescent="0.25">
      <c r="A1164" s="6"/>
      <c r="B1164" s="22">
        <v>1155</v>
      </c>
    </row>
    <row r="1165" spans="1:2" x14ac:dyDescent="0.25">
      <c r="A1165" s="6"/>
      <c r="B1165" s="22">
        <v>1156</v>
      </c>
    </row>
    <row r="1166" spans="1:2" x14ac:dyDescent="0.25">
      <c r="A1166" s="6"/>
      <c r="B1166" s="22">
        <v>1157</v>
      </c>
    </row>
    <row r="1167" spans="1:2" x14ac:dyDescent="0.25">
      <c r="A1167" s="6"/>
      <c r="B1167" s="22">
        <v>1158</v>
      </c>
    </row>
    <row r="1168" spans="1:2" x14ac:dyDescent="0.25">
      <c r="A1168" s="6"/>
      <c r="B1168" s="22">
        <v>1159</v>
      </c>
    </row>
    <row r="1169" spans="1:2" x14ac:dyDescent="0.25">
      <c r="A1169" s="6"/>
      <c r="B1169" s="22">
        <v>1160</v>
      </c>
    </row>
    <row r="1170" spans="1:2" x14ac:dyDescent="0.25">
      <c r="A1170" s="6"/>
      <c r="B1170" s="22">
        <v>1161</v>
      </c>
    </row>
    <row r="1171" spans="1:2" x14ac:dyDescent="0.25">
      <c r="A1171" s="6"/>
      <c r="B1171" s="22">
        <v>1162</v>
      </c>
    </row>
    <row r="1172" spans="1:2" x14ac:dyDescent="0.25">
      <c r="A1172" s="6"/>
      <c r="B1172" s="22">
        <v>1163</v>
      </c>
    </row>
    <row r="1173" spans="1:2" x14ac:dyDescent="0.25">
      <c r="A1173" s="6"/>
      <c r="B1173" s="22">
        <v>1164</v>
      </c>
    </row>
    <row r="1174" spans="1:2" x14ac:dyDescent="0.25">
      <c r="A1174" s="6"/>
      <c r="B1174" s="22">
        <v>1165</v>
      </c>
    </row>
    <row r="1175" spans="1:2" x14ac:dyDescent="0.25">
      <c r="A1175" s="6"/>
      <c r="B1175" s="22">
        <v>1166</v>
      </c>
    </row>
    <row r="1176" spans="1:2" x14ac:dyDescent="0.25">
      <c r="A1176" s="6"/>
      <c r="B1176" s="22">
        <v>1167</v>
      </c>
    </row>
    <row r="1177" spans="1:2" x14ac:dyDescent="0.25">
      <c r="A1177" s="6"/>
      <c r="B1177" s="22">
        <v>1168</v>
      </c>
    </row>
    <row r="1178" spans="1:2" x14ac:dyDescent="0.25">
      <c r="A1178" s="6"/>
      <c r="B1178" s="22">
        <v>1169</v>
      </c>
    </row>
    <row r="1179" spans="1:2" x14ac:dyDescent="0.25">
      <c r="A1179" s="6"/>
      <c r="B1179" s="22">
        <v>1170</v>
      </c>
    </row>
    <row r="1180" spans="1:2" x14ac:dyDescent="0.25">
      <c r="A1180" s="6"/>
      <c r="B1180" s="22">
        <v>1171</v>
      </c>
    </row>
    <row r="1181" spans="1:2" x14ac:dyDescent="0.25">
      <c r="A1181" s="6"/>
      <c r="B1181" s="22">
        <v>1172</v>
      </c>
    </row>
    <row r="1182" spans="1:2" x14ac:dyDescent="0.25">
      <c r="A1182" s="6"/>
      <c r="B1182" s="22">
        <v>1173</v>
      </c>
    </row>
    <row r="1183" spans="1:2" x14ac:dyDescent="0.25">
      <c r="A1183" s="6"/>
      <c r="B1183" s="22">
        <v>1174</v>
      </c>
    </row>
    <row r="1184" spans="1:2" x14ac:dyDescent="0.25">
      <c r="A1184" s="6"/>
      <c r="B1184" s="22">
        <v>1175</v>
      </c>
    </row>
    <row r="1185" spans="1:2" x14ac:dyDescent="0.25">
      <c r="A1185" s="6"/>
      <c r="B1185" s="22">
        <v>1176</v>
      </c>
    </row>
    <row r="1186" spans="1:2" x14ac:dyDescent="0.25">
      <c r="A1186" s="6"/>
      <c r="B1186" s="22">
        <v>1177</v>
      </c>
    </row>
    <row r="1187" spans="1:2" x14ac:dyDescent="0.25">
      <c r="A1187" s="6"/>
      <c r="B1187" s="22">
        <v>1178</v>
      </c>
    </row>
    <row r="1188" spans="1:2" x14ac:dyDescent="0.25">
      <c r="A1188" s="6"/>
      <c r="B1188" s="22">
        <v>1179</v>
      </c>
    </row>
    <row r="1189" spans="1:2" x14ac:dyDescent="0.25">
      <c r="A1189" s="6"/>
      <c r="B1189" s="22">
        <v>1180</v>
      </c>
    </row>
    <row r="1190" spans="1:2" x14ac:dyDescent="0.25">
      <c r="A1190" s="6"/>
      <c r="B1190" s="22">
        <v>1181</v>
      </c>
    </row>
    <row r="1191" spans="1:2" x14ac:dyDescent="0.25">
      <c r="A1191" s="6"/>
      <c r="B1191" s="22">
        <v>1182</v>
      </c>
    </row>
    <row r="1192" spans="1:2" x14ac:dyDescent="0.25">
      <c r="A1192" s="6"/>
      <c r="B1192" s="22">
        <v>1183</v>
      </c>
    </row>
    <row r="1193" spans="1:2" x14ac:dyDescent="0.25">
      <c r="A1193" s="6"/>
      <c r="B1193" s="22">
        <v>1184</v>
      </c>
    </row>
    <row r="1194" spans="1:2" x14ac:dyDescent="0.25">
      <c r="A1194" s="6"/>
      <c r="B1194" s="22">
        <v>1185</v>
      </c>
    </row>
    <row r="1195" spans="1:2" x14ac:dyDescent="0.25">
      <c r="A1195" s="6"/>
      <c r="B1195" s="22">
        <v>1186</v>
      </c>
    </row>
    <row r="1196" spans="1:2" x14ac:dyDescent="0.25">
      <c r="A1196" s="6"/>
      <c r="B1196" s="22">
        <v>1187</v>
      </c>
    </row>
    <row r="1197" spans="1:2" x14ac:dyDescent="0.25">
      <c r="A1197" s="6"/>
      <c r="B1197" s="22">
        <v>1188</v>
      </c>
    </row>
    <row r="1198" spans="1:2" x14ac:dyDescent="0.25">
      <c r="A1198" s="6"/>
      <c r="B1198" s="22">
        <v>1189</v>
      </c>
    </row>
    <row r="1199" spans="1:2" x14ac:dyDescent="0.25">
      <c r="A1199" s="6"/>
      <c r="B1199" s="22">
        <v>1190</v>
      </c>
    </row>
    <row r="1200" spans="1:2" x14ac:dyDescent="0.25">
      <c r="A1200" s="6"/>
      <c r="B1200" s="22">
        <v>1191</v>
      </c>
    </row>
    <row r="1201" spans="1:2" x14ac:dyDescent="0.25">
      <c r="A1201" s="6"/>
      <c r="B1201" s="22">
        <v>1192</v>
      </c>
    </row>
    <row r="1202" spans="1:2" x14ac:dyDescent="0.25">
      <c r="A1202" s="6"/>
      <c r="B1202" s="22">
        <v>1193</v>
      </c>
    </row>
    <row r="1203" spans="1:2" x14ac:dyDescent="0.25">
      <c r="A1203" s="6"/>
      <c r="B1203" s="22">
        <v>1194</v>
      </c>
    </row>
    <row r="1204" spans="1:2" x14ac:dyDescent="0.25">
      <c r="A1204" s="6"/>
      <c r="B1204" s="22">
        <v>1195</v>
      </c>
    </row>
    <row r="1205" spans="1:2" x14ac:dyDescent="0.25">
      <c r="A1205" s="6"/>
      <c r="B1205" s="22">
        <v>1196</v>
      </c>
    </row>
    <row r="1206" spans="1:2" x14ac:dyDescent="0.25">
      <c r="A1206" s="6"/>
      <c r="B1206" s="22">
        <v>1197</v>
      </c>
    </row>
    <row r="1207" spans="1:2" x14ac:dyDescent="0.25">
      <c r="A1207" s="6"/>
      <c r="B1207" s="22">
        <v>1198</v>
      </c>
    </row>
    <row r="1208" spans="1:2" x14ac:dyDescent="0.25">
      <c r="A1208" s="6"/>
      <c r="B1208" s="22">
        <v>1199</v>
      </c>
    </row>
    <row r="1209" spans="1:2" x14ac:dyDescent="0.25">
      <c r="A1209" s="6"/>
      <c r="B1209" s="22">
        <v>1200</v>
      </c>
    </row>
    <row r="1210" spans="1:2" x14ac:dyDescent="0.25">
      <c r="A1210" s="6"/>
      <c r="B1210" s="22">
        <v>1201</v>
      </c>
    </row>
    <row r="1211" spans="1:2" x14ac:dyDescent="0.25">
      <c r="A1211" s="6"/>
      <c r="B1211" s="22">
        <v>1202</v>
      </c>
    </row>
    <row r="1212" spans="1:2" x14ac:dyDescent="0.25">
      <c r="A1212" s="6"/>
      <c r="B1212" s="22">
        <v>1203</v>
      </c>
    </row>
    <row r="1213" spans="1:2" x14ac:dyDescent="0.25">
      <c r="A1213" s="6"/>
      <c r="B1213" s="22">
        <v>1204</v>
      </c>
    </row>
    <row r="1214" spans="1:2" x14ac:dyDescent="0.25">
      <c r="A1214" s="6"/>
      <c r="B1214" s="22">
        <v>1205</v>
      </c>
    </row>
    <row r="1215" spans="1:2" x14ac:dyDescent="0.25">
      <c r="A1215" s="6"/>
      <c r="B1215" s="22">
        <v>1206</v>
      </c>
    </row>
    <row r="1216" spans="1:2" x14ac:dyDescent="0.25">
      <c r="A1216" s="6"/>
      <c r="B1216" s="22">
        <v>1207</v>
      </c>
    </row>
    <row r="1217" spans="1:2" x14ac:dyDescent="0.25">
      <c r="A1217" s="6"/>
      <c r="B1217" s="22">
        <v>1208</v>
      </c>
    </row>
    <row r="1218" spans="1:2" x14ac:dyDescent="0.25">
      <c r="A1218" s="6"/>
      <c r="B1218" s="22">
        <v>1209</v>
      </c>
    </row>
    <row r="1219" spans="1:2" x14ac:dyDescent="0.25">
      <c r="A1219" s="6"/>
      <c r="B1219" s="22">
        <v>1210</v>
      </c>
    </row>
    <row r="1220" spans="1:2" x14ac:dyDescent="0.25">
      <c r="A1220" s="6"/>
      <c r="B1220" s="22">
        <v>1211</v>
      </c>
    </row>
    <row r="1221" spans="1:2" x14ac:dyDescent="0.25">
      <c r="A1221" s="6"/>
      <c r="B1221" s="22">
        <v>1212</v>
      </c>
    </row>
    <row r="1222" spans="1:2" x14ac:dyDescent="0.25">
      <c r="A1222" s="6"/>
      <c r="B1222" s="22">
        <v>1213</v>
      </c>
    </row>
    <row r="1223" spans="1:2" x14ac:dyDescent="0.25">
      <c r="A1223" s="6"/>
      <c r="B1223" s="22">
        <v>1214</v>
      </c>
    </row>
    <row r="1224" spans="1:2" x14ac:dyDescent="0.25">
      <c r="A1224" s="6"/>
      <c r="B1224" s="22">
        <v>1215</v>
      </c>
    </row>
    <row r="1225" spans="1:2" x14ac:dyDescent="0.25">
      <c r="A1225" s="6"/>
      <c r="B1225" s="22">
        <v>1216</v>
      </c>
    </row>
    <row r="1226" spans="1:2" x14ac:dyDescent="0.25">
      <c r="A1226" s="6"/>
      <c r="B1226" s="22">
        <v>1217</v>
      </c>
    </row>
    <row r="1227" spans="1:2" x14ac:dyDescent="0.25">
      <c r="A1227" s="6"/>
      <c r="B1227" s="22">
        <v>1218</v>
      </c>
    </row>
    <row r="1228" spans="1:2" x14ac:dyDescent="0.25">
      <c r="A1228" s="6"/>
      <c r="B1228" s="22">
        <v>1219</v>
      </c>
    </row>
    <row r="1229" spans="1:2" x14ac:dyDescent="0.25">
      <c r="A1229" s="6"/>
      <c r="B1229" s="22">
        <v>1220</v>
      </c>
    </row>
    <row r="1230" spans="1:2" x14ac:dyDescent="0.25">
      <c r="A1230" s="6"/>
      <c r="B1230" s="22">
        <v>1221</v>
      </c>
    </row>
    <row r="1231" spans="1:2" x14ac:dyDescent="0.25">
      <c r="A1231" s="6"/>
      <c r="B1231" s="22">
        <v>1222</v>
      </c>
    </row>
    <row r="1232" spans="1:2" x14ac:dyDescent="0.25">
      <c r="A1232" s="6"/>
      <c r="B1232" s="22">
        <v>1223</v>
      </c>
    </row>
    <row r="1233" spans="1:2" x14ac:dyDescent="0.25">
      <c r="A1233" s="6"/>
      <c r="B1233" s="22">
        <v>1224</v>
      </c>
    </row>
    <row r="1234" spans="1:2" x14ac:dyDescent="0.25">
      <c r="A1234" s="6"/>
      <c r="B1234" s="22">
        <v>1225</v>
      </c>
    </row>
    <row r="1235" spans="1:2" x14ac:dyDescent="0.25">
      <c r="A1235" s="6"/>
      <c r="B1235" s="22">
        <v>1226</v>
      </c>
    </row>
    <row r="1236" spans="1:2" x14ac:dyDescent="0.25">
      <c r="A1236" s="6"/>
      <c r="B1236" s="22">
        <v>1227</v>
      </c>
    </row>
    <row r="1237" spans="1:2" x14ac:dyDescent="0.25">
      <c r="A1237" s="6"/>
      <c r="B1237" s="22">
        <v>1228</v>
      </c>
    </row>
    <row r="1238" spans="1:2" x14ac:dyDescent="0.25">
      <c r="A1238" s="6"/>
      <c r="B1238" s="22">
        <v>1229</v>
      </c>
    </row>
    <row r="1239" spans="1:2" x14ac:dyDescent="0.25">
      <c r="A1239" s="6"/>
      <c r="B1239" s="22">
        <v>1230</v>
      </c>
    </row>
    <row r="1240" spans="1:2" x14ac:dyDescent="0.25">
      <c r="A1240" s="6"/>
      <c r="B1240" s="22">
        <v>1231</v>
      </c>
    </row>
    <row r="1241" spans="1:2" x14ac:dyDescent="0.25">
      <c r="A1241" s="6"/>
      <c r="B1241" s="22">
        <v>1232</v>
      </c>
    </row>
    <row r="1242" spans="1:2" x14ac:dyDescent="0.25">
      <c r="A1242" s="6"/>
      <c r="B1242" s="22">
        <v>1233</v>
      </c>
    </row>
    <row r="1243" spans="1:2" x14ac:dyDescent="0.25">
      <c r="A1243" s="6"/>
      <c r="B1243" s="22">
        <v>1234</v>
      </c>
    </row>
    <row r="1244" spans="1:2" x14ac:dyDescent="0.25">
      <c r="A1244" s="6"/>
      <c r="B1244" s="22">
        <v>1235</v>
      </c>
    </row>
    <row r="1245" spans="1:2" x14ac:dyDescent="0.25">
      <c r="A1245" s="6"/>
      <c r="B1245" s="22">
        <v>1236</v>
      </c>
    </row>
    <row r="1246" spans="1:2" x14ac:dyDescent="0.25">
      <c r="A1246" s="6"/>
      <c r="B1246" s="22">
        <v>1237</v>
      </c>
    </row>
    <row r="1247" spans="1:2" x14ac:dyDescent="0.25">
      <c r="A1247" s="6"/>
      <c r="B1247" s="22">
        <v>1238</v>
      </c>
    </row>
    <row r="1248" spans="1:2" x14ac:dyDescent="0.25">
      <c r="A1248" s="6"/>
      <c r="B1248" s="22">
        <v>1239</v>
      </c>
    </row>
    <row r="1249" spans="1:2" x14ac:dyDescent="0.25">
      <c r="A1249" s="6"/>
      <c r="B1249" s="22">
        <v>1240</v>
      </c>
    </row>
    <row r="1250" spans="1:2" x14ac:dyDescent="0.25">
      <c r="A1250" s="6"/>
      <c r="B1250" s="22">
        <v>1241</v>
      </c>
    </row>
    <row r="1251" spans="1:2" x14ac:dyDescent="0.25">
      <c r="A1251" s="6"/>
      <c r="B1251" s="22">
        <v>1242</v>
      </c>
    </row>
    <row r="1252" spans="1:2" x14ac:dyDescent="0.25">
      <c r="A1252" s="6"/>
      <c r="B1252" s="22">
        <v>1243</v>
      </c>
    </row>
    <row r="1253" spans="1:2" x14ac:dyDescent="0.25">
      <c r="A1253" s="6"/>
      <c r="B1253" s="22">
        <v>1244</v>
      </c>
    </row>
    <row r="1254" spans="1:2" x14ac:dyDescent="0.25">
      <c r="A1254" s="6"/>
      <c r="B1254" s="22">
        <v>1245</v>
      </c>
    </row>
    <row r="1255" spans="1:2" x14ac:dyDescent="0.25">
      <c r="A1255" s="6"/>
      <c r="B1255" s="22">
        <v>1246</v>
      </c>
    </row>
    <row r="1256" spans="1:2" x14ac:dyDescent="0.25">
      <c r="A1256" s="6"/>
      <c r="B1256" s="22">
        <v>1247</v>
      </c>
    </row>
    <row r="1257" spans="1:2" x14ac:dyDescent="0.25">
      <c r="A1257" s="6"/>
      <c r="B1257" s="22">
        <v>1248</v>
      </c>
    </row>
    <row r="1258" spans="1:2" x14ac:dyDescent="0.25">
      <c r="A1258" s="6"/>
      <c r="B1258" s="22">
        <v>1249</v>
      </c>
    </row>
    <row r="1259" spans="1:2" x14ac:dyDescent="0.25">
      <c r="A1259" s="6"/>
      <c r="B1259" s="22">
        <v>1250</v>
      </c>
    </row>
    <row r="1260" spans="1:2" x14ac:dyDescent="0.25">
      <c r="A1260" s="6"/>
      <c r="B1260" s="22">
        <v>1251</v>
      </c>
    </row>
    <row r="1261" spans="1:2" x14ac:dyDescent="0.25">
      <c r="A1261" s="6"/>
      <c r="B1261" s="22">
        <v>1252</v>
      </c>
    </row>
    <row r="1262" spans="1:2" x14ac:dyDescent="0.25">
      <c r="A1262" s="6"/>
      <c r="B1262" s="22">
        <v>1253</v>
      </c>
    </row>
    <row r="1263" spans="1:2" x14ac:dyDescent="0.25">
      <c r="A1263" s="6"/>
      <c r="B1263" s="22">
        <v>1254</v>
      </c>
    </row>
    <row r="1264" spans="1:2" x14ac:dyDescent="0.25">
      <c r="A1264" s="6"/>
      <c r="B1264" s="22">
        <v>1255</v>
      </c>
    </row>
    <row r="1265" spans="1:2" x14ac:dyDescent="0.25">
      <c r="A1265" s="6"/>
      <c r="B1265" s="22">
        <v>1256</v>
      </c>
    </row>
    <row r="1266" spans="1:2" x14ac:dyDescent="0.25">
      <c r="A1266" s="6"/>
      <c r="B1266" s="22">
        <v>1257</v>
      </c>
    </row>
    <row r="1267" spans="1:2" x14ac:dyDescent="0.25">
      <c r="A1267" s="6"/>
      <c r="B1267" s="22">
        <v>1258</v>
      </c>
    </row>
    <row r="1268" spans="1:2" x14ac:dyDescent="0.25">
      <c r="A1268" s="6"/>
      <c r="B1268" s="22">
        <v>1259</v>
      </c>
    </row>
    <row r="1269" spans="1:2" x14ac:dyDescent="0.25">
      <c r="A1269" s="6"/>
      <c r="B1269" s="22">
        <v>1260</v>
      </c>
    </row>
    <row r="1270" spans="1:2" x14ac:dyDescent="0.25">
      <c r="A1270" s="6"/>
      <c r="B1270" s="22">
        <v>1261</v>
      </c>
    </row>
    <row r="1271" spans="1:2" x14ac:dyDescent="0.25">
      <c r="A1271" s="6"/>
      <c r="B1271" s="22">
        <v>1262</v>
      </c>
    </row>
    <row r="1272" spans="1:2" x14ac:dyDescent="0.25">
      <c r="A1272" s="6"/>
      <c r="B1272" s="22">
        <v>1263</v>
      </c>
    </row>
    <row r="1273" spans="1:2" x14ac:dyDescent="0.25">
      <c r="A1273" s="6"/>
      <c r="B1273" s="22">
        <v>1264</v>
      </c>
    </row>
    <row r="1274" spans="1:2" x14ac:dyDescent="0.25">
      <c r="A1274" s="6"/>
      <c r="B1274" s="22">
        <v>1265</v>
      </c>
    </row>
    <row r="1275" spans="1:2" x14ac:dyDescent="0.25">
      <c r="A1275" s="6"/>
      <c r="B1275" s="22">
        <v>1266</v>
      </c>
    </row>
    <row r="1276" spans="1:2" x14ac:dyDescent="0.25">
      <c r="A1276" s="6"/>
      <c r="B1276" s="22">
        <v>1267</v>
      </c>
    </row>
    <row r="1277" spans="1:2" x14ac:dyDescent="0.25">
      <c r="A1277" s="6"/>
      <c r="B1277" s="22">
        <v>1268</v>
      </c>
    </row>
    <row r="1278" spans="1:2" x14ac:dyDescent="0.25">
      <c r="A1278" s="6"/>
      <c r="B1278" s="22">
        <v>1269</v>
      </c>
    </row>
    <row r="1279" spans="1:2" x14ac:dyDescent="0.25">
      <c r="A1279" s="6"/>
      <c r="B1279" s="22">
        <v>1270</v>
      </c>
    </row>
    <row r="1280" spans="1:2" x14ac:dyDescent="0.25">
      <c r="A1280" s="6"/>
      <c r="B1280" s="22">
        <v>1271</v>
      </c>
    </row>
    <row r="1281" spans="1:2" x14ac:dyDescent="0.25">
      <c r="A1281" s="6"/>
      <c r="B1281" s="22">
        <v>1272</v>
      </c>
    </row>
    <row r="1282" spans="1:2" x14ac:dyDescent="0.25">
      <c r="A1282" s="6"/>
      <c r="B1282" s="22">
        <v>1273</v>
      </c>
    </row>
    <row r="1283" spans="1:2" x14ac:dyDescent="0.25">
      <c r="A1283" s="6"/>
      <c r="B1283" s="22">
        <v>1274</v>
      </c>
    </row>
    <row r="1284" spans="1:2" x14ac:dyDescent="0.25">
      <c r="A1284" s="6"/>
      <c r="B1284" s="22">
        <v>1275</v>
      </c>
    </row>
    <row r="1285" spans="1:2" x14ac:dyDescent="0.25">
      <c r="A1285" s="6"/>
      <c r="B1285" s="22">
        <v>1276</v>
      </c>
    </row>
    <row r="1286" spans="1:2" x14ac:dyDescent="0.25">
      <c r="A1286" s="6"/>
      <c r="B1286" s="22">
        <v>1277</v>
      </c>
    </row>
    <row r="1287" spans="1:2" x14ac:dyDescent="0.25">
      <c r="A1287" s="6"/>
      <c r="B1287" s="22">
        <v>1278</v>
      </c>
    </row>
    <row r="1288" spans="1:2" x14ac:dyDescent="0.25">
      <c r="A1288" s="6"/>
      <c r="B1288" s="22">
        <v>1279</v>
      </c>
    </row>
    <row r="1289" spans="1:2" x14ac:dyDescent="0.25">
      <c r="A1289" s="6"/>
      <c r="B1289" s="22">
        <v>1280</v>
      </c>
    </row>
    <row r="1290" spans="1:2" x14ac:dyDescent="0.25">
      <c r="A1290" s="6"/>
      <c r="B1290" s="22">
        <v>1281</v>
      </c>
    </row>
    <row r="1291" spans="1:2" x14ac:dyDescent="0.25">
      <c r="A1291" s="6"/>
      <c r="B1291" s="22">
        <v>1282</v>
      </c>
    </row>
    <row r="1292" spans="1:2" x14ac:dyDescent="0.25">
      <c r="A1292" s="6"/>
      <c r="B1292" s="22">
        <v>1283</v>
      </c>
    </row>
    <row r="1293" spans="1:2" x14ac:dyDescent="0.25">
      <c r="A1293" s="6"/>
      <c r="B1293" s="22">
        <v>1284</v>
      </c>
    </row>
    <row r="1294" spans="1:2" x14ac:dyDescent="0.25">
      <c r="A1294" s="6"/>
      <c r="B1294" s="22">
        <v>1285</v>
      </c>
    </row>
    <row r="1295" spans="1:2" x14ac:dyDescent="0.25">
      <c r="A1295" s="6"/>
      <c r="B1295" s="22">
        <v>1286</v>
      </c>
    </row>
    <row r="1296" spans="1:2" x14ac:dyDescent="0.25">
      <c r="A1296" s="6"/>
      <c r="B1296" s="22">
        <v>1287</v>
      </c>
    </row>
    <row r="1297" spans="1:2" x14ac:dyDescent="0.25">
      <c r="A1297" s="6"/>
      <c r="B1297" s="22">
        <v>1288</v>
      </c>
    </row>
    <row r="1298" spans="1:2" x14ac:dyDescent="0.25">
      <c r="A1298" s="6"/>
      <c r="B1298" s="22">
        <v>1289</v>
      </c>
    </row>
    <row r="1299" spans="1:2" x14ac:dyDescent="0.25">
      <c r="A1299" s="6"/>
      <c r="B1299" s="22">
        <v>1290</v>
      </c>
    </row>
    <row r="1300" spans="1:2" x14ac:dyDescent="0.25">
      <c r="A1300" s="6"/>
      <c r="B1300" s="22">
        <v>1291</v>
      </c>
    </row>
    <row r="1301" spans="1:2" x14ac:dyDescent="0.25">
      <c r="A1301" s="6"/>
      <c r="B1301" s="22">
        <v>1292</v>
      </c>
    </row>
    <row r="1302" spans="1:2" x14ac:dyDescent="0.25">
      <c r="A1302" s="6"/>
      <c r="B1302" s="22">
        <v>1293</v>
      </c>
    </row>
    <row r="1303" spans="1:2" x14ac:dyDescent="0.25">
      <c r="A1303" s="6"/>
      <c r="B1303" s="22">
        <v>1294</v>
      </c>
    </row>
    <row r="1304" spans="1:2" x14ac:dyDescent="0.25">
      <c r="A1304" s="6"/>
      <c r="B1304" s="22">
        <v>1295</v>
      </c>
    </row>
    <row r="1305" spans="1:2" x14ac:dyDescent="0.25">
      <c r="A1305" s="6"/>
      <c r="B1305" s="22">
        <v>1296</v>
      </c>
    </row>
    <row r="1306" spans="1:2" x14ac:dyDescent="0.25">
      <c r="A1306" s="6"/>
      <c r="B1306" s="22">
        <v>1297</v>
      </c>
    </row>
    <row r="1307" spans="1:2" x14ac:dyDescent="0.25">
      <c r="A1307" s="6"/>
      <c r="B1307" s="22">
        <v>1298</v>
      </c>
    </row>
    <row r="1308" spans="1:2" x14ac:dyDescent="0.25">
      <c r="A1308" s="6"/>
      <c r="B1308" s="22">
        <v>1299</v>
      </c>
    </row>
    <row r="1309" spans="1:2" x14ac:dyDescent="0.25">
      <c r="A1309" s="6"/>
      <c r="B1309" s="22">
        <v>1300</v>
      </c>
    </row>
    <row r="1310" spans="1:2" x14ac:dyDescent="0.25">
      <c r="A1310" s="6"/>
      <c r="B1310" s="22">
        <v>1301</v>
      </c>
    </row>
    <row r="1311" spans="1:2" x14ac:dyDescent="0.25">
      <c r="A1311" s="6"/>
      <c r="B1311" s="22">
        <v>1302</v>
      </c>
    </row>
    <row r="1312" spans="1:2" x14ac:dyDescent="0.25">
      <c r="A1312" s="6"/>
      <c r="B1312" s="22">
        <v>1303</v>
      </c>
    </row>
    <row r="1313" spans="1:2" x14ac:dyDescent="0.25">
      <c r="A1313" s="6"/>
      <c r="B1313" s="22">
        <v>1304</v>
      </c>
    </row>
    <row r="1314" spans="1:2" x14ac:dyDescent="0.25">
      <c r="A1314" s="6"/>
      <c r="B1314" s="22">
        <v>1305</v>
      </c>
    </row>
    <row r="1315" spans="1:2" x14ac:dyDescent="0.25">
      <c r="A1315" s="6"/>
      <c r="B1315" s="22">
        <v>1306</v>
      </c>
    </row>
    <row r="1316" spans="1:2" x14ac:dyDescent="0.25">
      <c r="A1316" s="6"/>
      <c r="B1316" s="22">
        <v>1307</v>
      </c>
    </row>
    <row r="1317" spans="1:2" x14ac:dyDescent="0.25">
      <c r="A1317" s="6"/>
      <c r="B1317" s="22">
        <v>1308</v>
      </c>
    </row>
    <row r="1318" spans="1:2" x14ac:dyDescent="0.25">
      <c r="A1318" s="6"/>
      <c r="B1318" s="22">
        <v>1309</v>
      </c>
    </row>
    <row r="1319" spans="1:2" x14ac:dyDescent="0.25">
      <c r="A1319" s="6"/>
      <c r="B1319" s="22">
        <v>1310</v>
      </c>
    </row>
    <row r="1320" spans="1:2" x14ac:dyDescent="0.25">
      <c r="A1320" s="6"/>
      <c r="B1320" s="22">
        <v>1311</v>
      </c>
    </row>
    <row r="1321" spans="1:2" x14ac:dyDescent="0.25">
      <c r="A1321" s="6"/>
      <c r="B1321" s="22">
        <v>1312</v>
      </c>
    </row>
    <row r="1322" spans="1:2" x14ac:dyDescent="0.25">
      <c r="A1322" s="6"/>
      <c r="B1322" s="22">
        <v>1313</v>
      </c>
    </row>
    <row r="1323" spans="1:2" x14ac:dyDescent="0.25">
      <c r="A1323" s="6"/>
      <c r="B1323" s="22">
        <v>1314</v>
      </c>
    </row>
    <row r="1324" spans="1:2" x14ac:dyDescent="0.25">
      <c r="A1324" s="6"/>
      <c r="B1324" s="22">
        <v>1315</v>
      </c>
    </row>
    <row r="1325" spans="1:2" x14ac:dyDescent="0.25">
      <c r="A1325" s="6"/>
      <c r="B1325" s="22">
        <v>1316</v>
      </c>
    </row>
    <row r="1326" spans="1:2" x14ac:dyDescent="0.25">
      <c r="A1326" s="6"/>
      <c r="B1326" s="22">
        <v>1317</v>
      </c>
    </row>
    <row r="1327" spans="1:2" x14ac:dyDescent="0.25">
      <c r="A1327" s="6"/>
      <c r="B1327" s="22">
        <v>1318</v>
      </c>
    </row>
    <row r="1328" spans="1:2" x14ac:dyDescent="0.25">
      <c r="A1328" s="6"/>
      <c r="B1328" s="22">
        <v>1319</v>
      </c>
    </row>
    <row r="1329" spans="1:2" x14ac:dyDescent="0.25">
      <c r="A1329" s="6"/>
      <c r="B1329" s="22">
        <v>1320</v>
      </c>
    </row>
    <row r="1330" spans="1:2" x14ac:dyDescent="0.25">
      <c r="A1330" s="6"/>
      <c r="B1330" s="22">
        <v>1321</v>
      </c>
    </row>
    <row r="1331" spans="1:2" x14ac:dyDescent="0.25">
      <c r="A1331" s="6"/>
      <c r="B1331" s="22">
        <v>1322</v>
      </c>
    </row>
    <row r="1332" spans="1:2" x14ac:dyDescent="0.25">
      <c r="A1332" s="6"/>
      <c r="B1332" s="22">
        <v>1323</v>
      </c>
    </row>
    <row r="1333" spans="1:2" x14ac:dyDescent="0.25">
      <c r="A1333" s="6"/>
      <c r="B1333" s="22">
        <v>1324</v>
      </c>
    </row>
    <row r="1334" spans="1:2" x14ac:dyDescent="0.25">
      <c r="A1334" s="6"/>
      <c r="B1334" s="22">
        <v>1325</v>
      </c>
    </row>
    <row r="1335" spans="1:2" x14ac:dyDescent="0.25">
      <c r="A1335" s="6"/>
      <c r="B1335" s="22">
        <v>1326</v>
      </c>
    </row>
    <row r="1336" spans="1:2" x14ac:dyDescent="0.25">
      <c r="A1336" s="6"/>
      <c r="B1336" s="22">
        <v>1327</v>
      </c>
    </row>
    <row r="1337" spans="1:2" x14ac:dyDescent="0.25">
      <c r="A1337" s="6"/>
      <c r="B1337" s="22">
        <v>1328</v>
      </c>
    </row>
    <row r="1338" spans="1:2" x14ac:dyDescent="0.25">
      <c r="A1338" s="6"/>
      <c r="B1338" s="22">
        <v>1329</v>
      </c>
    </row>
    <row r="1339" spans="1:2" x14ac:dyDescent="0.25">
      <c r="A1339" s="6"/>
      <c r="B1339" s="22">
        <v>1330</v>
      </c>
    </row>
    <row r="1340" spans="1:2" x14ac:dyDescent="0.25">
      <c r="A1340" s="6"/>
      <c r="B1340" s="22">
        <v>1331</v>
      </c>
    </row>
    <row r="1341" spans="1:2" x14ac:dyDescent="0.25">
      <c r="A1341" s="6"/>
      <c r="B1341" s="22">
        <v>1332</v>
      </c>
    </row>
    <row r="1342" spans="1:2" x14ac:dyDescent="0.25">
      <c r="A1342" s="6"/>
      <c r="B1342" s="22">
        <v>1333</v>
      </c>
    </row>
    <row r="1343" spans="1:2" x14ac:dyDescent="0.25">
      <c r="A1343" s="6"/>
      <c r="B1343" s="22">
        <v>1334</v>
      </c>
    </row>
    <row r="1344" spans="1:2" x14ac:dyDescent="0.25">
      <c r="A1344" s="6"/>
      <c r="B1344" s="22">
        <v>1335</v>
      </c>
    </row>
    <row r="1345" spans="1:2" x14ac:dyDescent="0.25">
      <c r="A1345" s="6"/>
      <c r="B1345" s="22">
        <v>1336</v>
      </c>
    </row>
    <row r="1346" spans="1:2" x14ac:dyDescent="0.25">
      <c r="A1346" s="6"/>
      <c r="B1346" s="22">
        <v>1337</v>
      </c>
    </row>
    <row r="1347" spans="1:2" x14ac:dyDescent="0.25">
      <c r="A1347" s="6"/>
      <c r="B1347" s="22">
        <v>1338</v>
      </c>
    </row>
    <row r="1348" spans="1:2" x14ac:dyDescent="0.25">
      <c r="A1348" s="6"/>
      <c r="B1348" s="22">
        <v>1339</v>
      </c>
    </row>
    <row r="1349" spans="1:2" x14ac:dyDescent="0.25">
      <c r="A1349" s="6"/>
      <c r="B1349" s="22">
        <v>1340</v>
      </c>
    </row>
    <row r="1350" spans="1:2" x14ac:dyDescent="0.25">
      <c r="A1350" s="6"/>
      <c r="B1350" s="22">
        <v>1341</v>
      </c>
    </row>
    <row r="1351" spans="1:2" x14ac:dyDescent="0.25">
      <c r="A1351" s="6"/>
      <c r="B1351" s="22">
        <v>1342</v>
      </c>
    </row>
    <row r="1352" spans="1:2" x14ac:dyDescent="0.25">
      <c r="A1352" s="6"/>
      <c r="B1352" s="22">
        <v>1343</v>
      </c>
    </row>
    <row r="1353" spans="1:2" x14ac:dyDescent="0.25">
      <c r="A1353" s="6"/>
      <c r="B1353" s="22">
        <v>1344</v>
      </c>
    </row>
    <row r="1354" spans="1:2" x14ac:dyDescent="0.25">
      <c r="A1354" s="6"/>
      <c r="B1354" s="22">
        <v>1345</v>
      </c>
    </row>
    <row r="1355" spans="1:2" x14ac:dyDescent="0.25">
      <c r="A1355" s="6"/>
      <c r="B1355" s="22">
        <v>1346</v>
      </c>
    </row>
    <row r="1356" spans="1:2" x14ac:dyDescent="0.25">
      <c r="A1356" s="6"/>
      <c r="B1356" s="22">
        <v>1347</v>
      </c>
    </row>
    <row r="1357" spans="1:2" x14ac:dyDescent="0.25">
      <c r="A1357" s="6"/>
      <c r="B1357" s="22">
        <v>1348</v>
      </c>
    </row>
    <row r="1358" spans="1:2" x14ac:dyDescent="0.25">
      <c r="A1358" s="6"/>
      <c r="B1358" s="22">
        <v>1349</v>
      </c>
    </row>
    <row r="1359" spans="1:2" x14ac:dyDescent="0.25">
      <c r="A1359" s="6"/>
      <c r="B1359" s="22">
        <v>1350</v>
      </c>
    </row>
    <row r="1360" spans="1:2" x14ac:dyDescent="0.25">
      <c r="A1360" s="6"/>
      <c r="B1360" s="22">
        <v>1351</v>
      </c>
    </row>
    <row r="1361" spans="1:2" x14ac:dyDescent="0.25">
      <c r="A1361" s="6"/>
      <c r="B1361" s="22">
        <v>1352</v>
      </c>
    </row>
    <row r="1362" spans="1:2" x14ac:dyDescent="0.25">
      <c r="A1362" s="6"/>
      <c r="B1362" s="22">
        <v>1353</v>
      </c>
    </row>
    <row r="1363" spans="1:2" x14ac:dyDescent="0.25">
      <c r="A1363" s="6"/>
      <c r="B1363" s="22">
        <v>1354</v>
      </c>
    </row>
    <row r="1364" spans="1:2" x14ac:dyDescent="0.25">
      <c r="A1364" s="6"/>
      <c r="B1364" s="22">
        <v>1355</v>
      </c>
    </row>
    <row r="1365" spans="1:2" x14ac:dyDescent="0.25">
      <c r="A1365" s="6"/>
      <c r="B1365" s="22">
        <v>1356</v>
      </c>
    </row>
    <row r="1366" spans="1:2" x14ac:dyDescent="0.25">
      <c r="A1366" s="6"/>
      <c r="B1366" s="22">
        <v>1357</v>
      </c>
    </row>
    <row r="1367" spans="1:2" x14ac:dyDescent="0.25">
      <c r="A1367" s="6"/>
      <c r="B1367" s="22">
        <v>1358</v>
      </c>
    </row>
    <row r="1368" spans="1:2" x14ac:dyDescent="0.25">
      <c r="A1368" s="6"/>
      <c r="B1368" s="22">
        <v>1359</v>
      </c>
    </row>
    <row r="1369" spans="1:2" x14ac:dyDescent="0.25">
      <c r="A1369" s="6"/>
      <c r="B1369" s="22">
        <v>1360</v>
      </c>
    </row>
    <row r="1370" spans="1:2" x14ac:dyDescent="0.25">
      <c r="A1370" s="6"/>
      <c r="B1370" s="22">
        <v>1361</v>
      </c>
    </row>
    <row r="1371" spans="1:2" x14ac:dyDescent="0.25">
      <c r="A1371" s="6"/>
      <c r="B1371" s="22">
        <v>1362</v>
      </c>
    </row>
    <row r="1372" spans="1:2" x14ac:dyDescent="0.25">
      <c r="A1372" s="6"/>
      <c r="B1372" s="22">
        <v>1363</v>
      </c>
    </row>
    <row r="1373" spans="1:2" x14ac:dyDescent="0.25">
      <c r="A1373" s="6"/>
      <c r="B1373" s="22">
        <v>1364</v>
      </c>
    </row>
    <row r="1374" spans="1:2" x14ac:dyDescent="0.25">
      <c r="A1374" s="6"/>
      <c r="B1374" s="22">
        <v>1365</v>
      </c>
    </row>
    <row r="1375" spans="1:2" x14ac:dyDescent="0.25">
      <c r="A1375" s="6"/>
      <c r="B1375" s="22">
        <v>1366</v>
      </c>
    </row>
    <row r="1376" spans="1:2" x14ac:dyDescent="0.25">
      <c r="A1376" s="6"/>
      <c r="B1376" s="22">
        <v>1367</v>
      </c>
    </row>
    <row r="1377" spans="1:2" x14ac:dyDescent="0.25">
      <c r="A1377" s="6"/>
      <c r="B1377" s="22">
        <v>1368</v>
      </c>
    </row>
    <row r="1378" spans="1:2" x14ac:dyDescent="0.25">
      <c r="A1378" s="6"/>
      <c r="B1378" s="22">
        <v>1369</v>
      </c>
    </row>
    <row r="1379" spans="1:2" x14ac:dyDescent="0.25">
      <c r="A1379" s="6"/>
      <c r="B1379" s="22">
        <v>1370</v>
      </c>
    </row>
    <row r="1380" spans="1:2" x14ac:dyDescent="0.25">
      <c r="A1380" s="6"/>
      <c r="B1380" s="22">
        <v>1371</v>
      </c>
    </row>
    <row r="1381" spans="1:2" x14ac:dyDescent="0.25">
      <c r="A1381" s="6"/>
      <c r="B1381" s="22">
        <v>1372</v>
      </c>
    </row>
    <row r="1382" spans="1:2" x14ac:dyDescent="0.25">
      <c r="A1382" s="6"/>
      <c r="B1382" s="22">
        <v>1373</v>
      </c>
    </row>
    <row r="1383" spans="1:2" x14ac:dyDescent="0.25">
      <c r="A1383" s="6"/>
      <c r="B1383" s="22">
        <v>1374</v>
      </c>
    </row>
    <row r="1384" spans="1:2" x14ac:dyDescent="0.25">
      <c r="A1384" s="6"/>
      <c r="B1384" s="22">
        <v>1375</v>
      </c>
    </row>
    <row r="1385" spans="1:2" x14ac:dyDescent="0.25">
      <c r="A1385" s="6"/>
      <c r="B1385" s="22">
        <v>1376</v>
      </c>
    </row>
    <row r="1386" spans="1:2" x14ac:dyDescent="0.25">
      <c r="A1386" s="6"/>
      <c r="B1386" s="22">
        <v>1377</v>
      </c>
    </row>
    <row r="1387" spans="1:2" x14ac:dyDescent="0.25">
      <c r="A1387" s="6"/>
      <c r="B1387" s="22">
        <v>1378</v>
      </c>
    </row>
    <row r="1388" spans="1:2" x14ac:dyDescent="0.25">
      <c r="A1388" s="6"/>
      <c r="B1388" s="22">
        <v>1379</v>
      </c>
    </row>
    <row r="1389" spans="1:2" x14ac:dyDescent="0.25">
      <c r="A1389" s="6"/>
      <c r="B1389" s="22">
        <v>1380</v>
      </c>
    </row>
    <row r="1390" spans="1:2" x14ac:dyDescent="0.25">
      <c r="A1390" s="6"/>
      <c r="B1390" s="22">
        <v>1381</v>
      </c>
    </row>
    <row r="1391" spans="1:2" x14ac:dyDescent="0.25">
      <c r="A1391" s="6"/>
      <c r="B1391" s="22">
        <v>1382</v>
      </c>
    </row>
    <row r="1392" spans="1:2" x14ac:dyDescent="0.25">
      <c r="A1392" s="6"/>
      <c r="B1392" s="22">
        <v>1383</v>
      </c>
    </row>
    <row r="1393" spans="1:2" x14ac:dyDescent="0.25">
      <c r="A1393" s="6"/>
      <c r="B1393" s="22">
        <v>1384</v>
      </c>
    </row>
    <row r="1394" spans="1:2" x14ac:dyDescent="0.25">
      <c r="A1394" s="6"/>
      <c r="B1394" s="22">
        <v>1385</v>
      </c>
    </row>
    <row r="1395" spans="1:2" x14ac:dyDescent="0.25">
      <c r="A1395" s="6"/>
      <c r="B1395" s="22">
        <v>1386</v>
      </c>
    </row>
    <row r="1396" spans="1:2" x14ac:dyDescent="0.25">
      <c r="A1396" s="6"/>
      <c r="B1396" s="22">
        <v>1387</v>
      </c>
    </row>
    <row r="1397" spans="1:2" x14ac:dyDescent="0.25">
      <c r="A1397" s="6"/>
      <c r="B1397" s="22">
        <v>1388</v>
      </c>
    </row>
    <row r="1398" spans="1:2" x14ac:dyDescent="0.25">
      <c r="A1398" s="6"/>
      <c r="B1398" s="22">
        <v>1389</v>
      </c>
    </row>
    <row r="1399" spans="1:2" x14ac:dyDescent="0.25">
      <c r="A1399" s="6"/>
      <c r="B1399" s="22">
        <v>1390</v>
      </c>
    </row>
    <row r="1400" spans="1:2" x14ac:dyDescent="0.25">
      <c r="A1400" s="6"/>
      <c r="B1400" s="22">
        <v>1391</v>
      </c>
    </row>
    <row r="1401" spans="1:2" x14ac:dyDescent="0.25">
      <c r="A1401" s="6"/>
      <c r="B1401" s="22">
        <v>1392</v>
      </c>
    </row>
    <row r="1402" spans="1:2" x14ac:dyDescent="0.25">
      <c r="A1402" s="6"/>
      <c r="B1402" s="22">
        <v>1393</v>
      </c>
    </row>
    <row r="1403" spans="1:2" x14ac:dyDescent="0.25">
      <c r="A1403" s="6"/>
      <c r="B1403" s="22">
        <v>1394</v>
      </c>
    </row>
    <row r="1404" spans="1:2" x14ac:dyDescent="0.25">
      <c r="A1404" s="6"/>
      <c r="B1404" s="22">
        <v>1395</v>
      </c>
    </row>
    <row r="1405" spans="1:2" x14ac:dyDescent="0.25">
      <c r="A1405" s="6"/>
      <c r="B1405" s="22">
        <v>1396</v>
      </c>
    </row>
    <row r="1406" spans="1:2" x14ac:dyDescent="0.25">
      <c r="A1406" s="6"/>
      <c r="B1406" s="22">
        <v>1397</v>
      </c>
    </row>
    <row r="1407" spans="1:2" x14ac:dyDescent="0.25">
      <c r="A1407" s="6"/>
      <c r="B1407" s="22">
        <v>1398</v>
      </c>
    </row>
    <row r="1408" spans="1:2" x14ac:dyDescent="0.25">
      <c r="A1408" s="6"/>
      <c r="B1408" s="22">
        <v>1399</v>
      </c>
    </row>
    <row r="1409" spans="1:2" x14ac:dyDescent="0.25">
      <c r="A1409" s="6"/>
      <c r="B1409" s="22">
        <v>1400</v>
      </c>
    </row>
    <row r="1410" spans="1:2" x14ac:dyDescent="0.25">
      <c r="A1410" s="6"/>
      <c r="B1410" s="22">
        <v>1401</v>
      </c>
    </row>
    <row r="1411" spans="1:2" x14ac:dyDescent="0.25">
      <c r="A1411" s="6"/>
      <c r="B1411" s="22">
        <v>1402</v>
      </c>
    </row>
    <row r="1412" spans="1:2" x14ac:dyDescent="0.25">
      <c r="A1412" s="6"/>
      <c r="B1412" s="22">
        <v>1403</v>
      </c>
    </row>
    <row r="1413" spans="1:2" x14ac:dyDescent="0.25">
      <c r="A1413" s="6"/>
      <c r="B1413" s="22">
        <v>1404</v>
      </c>
    </row>
    <row r="1414" spans="1:2" x14ac:dyDescent="0.25">
      <c r="A1414" s="6"/>
      <c r="B1414" s="22">
        <v>1405</v>
      </c>
    </row>
    <row r="1415" spans="1:2" x14ac:dyDescent="0.25">
      <c r="A1415" s="6"/>
      <c r="B1415" s="22">
        <v>1406</v>
      </c>
    </row>
    <row r="1416" spans="1:2" x14ac:dyDescent="0.25">
      <c r="A1416" s="6"/>
      <c r="B1416" s="22">
        <v>1407</v>
      </c>
    </row>
    <row r="1417" spans="1:2" x14ac:dyDescent="0.25">
      <c r="A1417" s="6"/>
      <c r="B1417" s="22">
        <v>1408</v>
      </c>
    </row>
    <row r="1418" spans="1:2" x14ac:dyDescent="0.25">
      <c r="A1418" s="6"/>
      <c r="B1418" s="22">
        <v>1409</v>
      </c>
    </row>
    <row r="1419" spans="1:2" x14ac:dyDescent="0.25">
      <c r="A1419" s="6"/>
      <c r="B1419" s="22">
        <v>1410</v>
      </c>
    </row>
    <row r="1420" spans="1:2" x14ac:dyDescent="0.25">
      <c r="A1420" s="6"/>
      <c r="B1420" s="22">
        <v>1411</v>
      </c>
    </row>
    <row r="1421" spans="1:2" x14ac:dyDescent="0.25">
      <c r="A1421" s="6"/>
      <c r="B1421" s="22">
        <v>1412</v>
      </c>
    </row>
    <row r="1422" spans="1:2" x14ac:dyDescent="0.25">
      <c r="A1422" s="6"/>
      <c r="B1422" s="22">
        <v>1413</v>
      </c>
    </row>
    <row r="1423" spans="1:2" x14ac:dyDescent="0.25">
      <c r="A1423" s="6"/>
      <c r="B1423" s="22">
        <v>1414</v>
      </c>
    </row>
    <row r="1424" spans="1:2" x14ac:dyDescent="0.25">
      <c r="A1424" s="6"/>
      <c r="B1424" s="22">
        <v>1415</v>
      </c>
    </row>
    <row r="1425" spans="1:2" x14ac:dyDescent="0.25">
      <c r="A1425" s="6"/>
      <c r="B1425" s="22">
        <v>1416</v>
      </c>
    </row>
    <row r="1426" spans="1:2" x14ac:dyDescent="0.25">
      <c r="A1426" s="6"/>
      <c r="B1426" s="22">
        <v>1417</v>
      </c>
    </row>
    <row r="1427" spans="1:2" x14ac:dyDescent="0.25">
      <c r="A1427" s="6"/>
      <c r="B1427" s="22">
        <v>1418</v>
      </c>
    </row>
    <row r="1428" spans="1:2" x14ac:dyDescent="0.25">
      <c r="A1428" s="6"/>
      <c r="B1428" s="22">
        <v>1419</v>
      </c>
    </row>
    <row r="1429" spans="1:2" x14ac:dyDescent="0.25">
      <c r="A1429" s="6"/>
      <c r="B1429" s="22">
        <v>1420</v>
      </c>
    </row>
    <row r="1430" spans="1:2" x14ac:dyDescent="0.25">
      <c r="A1430" s="6"/>
      <c r="B1430" s="22">
        <v>1421</v>
      </c>
    </row>
    <row r="1431" spans="1:2" x14ac:dyDescent="0.25">
      <c r="A1431" s="6"/>
      <c r="B1431" s="22">
        <v>1422</v>
      </c>
    </row>
    <row r="1432" spans="1:2" x14ac:dyDescent="0.25">
      <c r="A1432" s="6"/>
      <c r="B1432" s="22">
        <v>1423</v>
      </c>
    </row>
    <row r="1433" spans="1:2" x14ac:dyDescent="0.25">
      <c r="A1433" s="6"/>
      <c r="B1433" s="22">
        <v>1424</v>
      </c>
    </row>
    <row r="1434" spans="1:2" x14ac:dyDescent="0.25">
      <c r="A1434" s="6"/>
      <c r="B1434" s="22">
        <v>1425</v>
      </c>
    </row>
    <row r="1435" spans="1:2" x14ac:dyDescent="0.25">
      <c r="A1435" s="6"/>
      <c r="B1435" s="22">
        <v>1426</v>
      </c>
    </row>
    <row r="1436" spans="1:2" x14ac:dyDescent="0.25">
      <c r="A1436" s="6"/>
      <c r="B1436" s="22">
        <v>1427</v>
      </c>
    </row>
    <row r="1437" spans="1:2" x14ac:dyDescent="0.25">
      <c r="A1437" s="6"/>
      <c r="B1437" s="22">
        <v>1428</v>
      </c>
    </row>
    <row r="1438" spans="1:2" x14ac:dyDescent="0.25">
      <c r="A1438" s="6"/>
      <c r="B1438" s="22">
        <v>1429</v>
      </c>
    </row>
    <row r="1439" spans="1:2" x14ac:dyDescent="0.25">
      <c r="A1439" s="6"/>
      <c r="B1439" s="22">
        <v>1430</v>
      </c>
    </row>
    <row r="1440" spans="1:2" x14ac:dyDescent="0.25">
      <c r="A1440" s="6"/>
      <c r="B1440" s="22">
        <v>1431</v>
      </c>
    </row>
    <row r="1441" spans="1:2" x14ac:dyDescent="0.25">
      <c r="A1441" s="6"/>
      <c r="B1441" s="22">
        <v>1432</v>
      </c>
    </row>
    <row r="1442" spans="1:2" x14ac:dyDescent="0.25">
      <c r="A1442" s="6"/>
      <c r="B1442" s="22">
        <v>1433</v>
      </c>
    </row>
    <row r="1443" spans="1:2" x14ac:dyDescent="0.25">
      <c r="A1443" s="6"/>
      <c r="B1443" s="22">
        <v>1434</v>
      </c>
    </row>
    <row r="1444" spans="1:2" x14ac:dyDescent="0.25">
      <c r="A1444" s="6"/>
      <c r="B1444" s="22">
        <v>1435</v>
      </c>
    </row>
    <row r="1445" spans="1:2" x14ac:dyDescent="0.25">
      <c r="A1445" s="6"/>
      <c r="B1445" s="22">
        <v>1436</v>
      </c>
    </row>
    <row r="1446" spans="1:2" x14ac:dyDescent="0.25">
      <c r="A1446" s="6"/>
      <c r="B1446" s="22">
        <v>1437</v>
      </c>
    </row>
    <row r="1447" spans="1:2" x14ac:dyDescent="0.25">
      <c r="A1447" s="6"/>
      <c r="B1447" s="22">
        <v>1438</v>
      </c>
    </row>
    <row r="1448" spans="1:2" x14ac:dyDescent="0.25">
      <c r="A1448" s="6"/>
      <c r="B1448" s="22">
        <v>1439</v>
      </c>
    </row>
    <row r="1449" spans="1:2" x14ac:dyDescent="0.25">
      <c r="A1449" s="6"/>
      <c r="B1449" s="22">
        <v>1440</v>
      </c>
    </row>
    <row r="1450" spans="1:2" x14ac:dyDescent="0.25">
      <c r="A1450" s="6"/>
      <c r="B1450" s="22">
        <v>1441</v>
      </c>
    </row>
    <row r="1451" spans="1:2" x14ac:dyDescent="0.25">
      <c r="A1451" s="6"/>
      <c r="B1451" s="22">
        <v>1442</v>
      </c>
    </row>
    <row r="1452" spans="1:2" x14ac:dyDescent="0.25">
      <c r="A1452" s="6"/>
      <c r="B1452" s="22">
        <v>1443</v>
      </c>
    </row>
    <row r="1453" spans="1:2" x14ac:dyDescent="0.25">
      <c r="A1453" s="6"/>
      <c r="B1453" s="22">
        <v>1444</v>
      </c>
    </row>
    <row r="1454" spans="1:2" x14ac:dyDescent="0.25">
      <c r="A1454" s="6"/>
      <c r="B1454" s="22">
        <v>1445</v>
      </c>
    </row>
    <row r="1455" spans="1:2" x14ac:dyDescent="0.25">
      <c r="A1455" s="6"/>
      <c r="B1455" s="22">
        <v>1446</v>
      </c>
    </row>
    <row r="1456" spans="1:2" x14ac:dyDescent="0.25">
      <c r="A1456" s="6"/>
      <c r="B1456" s="22">
        <v>1447</v>
      </c>
    </row>
    <row r="1457" spans="1:2" x14ac:dyDescent="0.25">
      <c r="A1457" s="6"/>
      <c r="B1457" s="22">
        <v>1448</v>
      </c>
    </row>
    <row r="1458" spans="1:2" x14ac:dyDescent="0.25">
      <c r="A1458" s="6"/>
      <c r="B1458" s="22">
        <v>1449</v>
      </c>
    </row>
    <row r="1459" spans="1:2" x14ac:dyDescent="0.25">
      <c r="A1459" s="6"/>
      <c r="B1459" s="22">
        <v>1450</v>
      </c>
    </row>
    <row r="1460" spans="1:2" x14ac:dyDescent="0.25">
      <c r="A1460" s="6"/>
      <c r="B1460" s="22">
        <v>1451</v>
      </c>
    </row>
    <row r="1461" spans="1:2" x14ac:dyDescent="0.25">
      <c r="A1461" s="6"/>
      <c r="B1461" s="22">
        <v>1452</v>
      </c>
    </row>
    <row r="1462" spans="1:2" x14ac:dyDescent="0.25">
      <c r="A1462" s="6"/>
      <c r="B1462" s="22">
        <v>1453</v>
      </c>
    </row>
    <row r="1463" spans="1:2" x14ac:dyDescent="0.25">
      <c r="A1463" s="6"/>
      <c r="B1463" s="22">
        <v>1454</v>
      </c>
    </row>
    <row r="1464" spans="1:2" x14ac:dyDescent="0.25">
      <c r="A1464" s="6"/>
      <c r="B1464" s="22">
        <v>1455</v>
      </c>
    </row>
    <row r="1465" spans="1:2" x14ac:dyDescent="0.25">
      <c r="A1465" s="6"/>
      <c r="B1465" s="22">
        <v>1456</v>
      </c>
    </row>
    <row r="1466" spans="1:2" x14ac:dyDescent="0.25">
      <c r="A1466" s="6"/>
      <c r="B1466" s="22">
        <v>1457</v>
      </c>
    </row>
    <row r="1467" spans="1:2" x14ac:dyDescent="0.25">
      <c r="A1467" s="6"/>
      <c r="B1467" s="22">
        <v>1458</v>
      </c>
    </row>
    <row r="1468" spans="1:2" x14ac:dyDescent="0.25">
      <c r="A1468" s="6"/>
      <c r="B1468" s="22">
        <v>1459</v>
      </c>
    </row>
    <row r="1469" spans="1:2" x14ac:dyDescent="0.25">
      <c r="A1469" s="6"/>
      <c r="B1469" s="22">
        <v>1460</v>
      </c>
    </row>
    <row r="1470" spans="1:2" x14ac:dyDescent="0.25">
      <c r="A1470" s="6"/>
      <c r="B1470" s="22">
        <v>1461</v>
      </c>
    </row>
    <row r="1471" spans="1:2" x14ac:dyDescent="0.25">
      <c r="A1471" s="6"/>
      <c r="B1471" s="22">
        <v>1462</v>
      </c>
    </row>
    <row r="1472" spans="1:2" x14ac:dyDescent="0.25">
      <c r="A1472" s="6"/>
      <c r="B1472" s="22">
        <v>1463</v>
      </c>
    </row>
    <row r="1473" spans="1:2" x14ac:dyDescent="0.25">
      <c r="A1473" s="6"/>
      <c r="B1473" s="22">
        <v>1464</v>
      </c>
    </row>
    <row r="1474" spans="1:2" x14ac:dyDescent="0.25">
      <c r="A1474" s="6"/>
      <c r="B1474" s="22">
        <v>1465</v>
      </c>
    </row>
    <row r="1475" spans="1:2" x14ac:dyDescent="0.25">
      <c r="A1475" s="6"/>
      <c r="B1475" s="22">
        <v>1466</v>
      </c>
    </row>
    <row r="1476" spans="1:2" x14ac:dyDescent="0.25">
      <c r="A1476" s="6"/>
      <c r="B1476" s="22">
        <v>1467</v>
      </c>
    </row>
    <row r="1477" spans="1:2" x14ac:dyDescent="0.25">
      <c r="A1477" s="6"/>
      <c r="B1477" s="22">
        <v>1468</v>
      </c>
    </row>
    <row r="1478" spans="1:2" x14ac:dyDescent="0.25">
      <c r="A1478" s="6"/>
      <c r="B1478" s="22">
        <v>1469</v>
      </c>
    </row>
    <row r="1479" spans="1:2" x14ac:dyDescent="0.25">
      <c r="A1479" s="6"/>
      <c r="B1479" s="22">
        <v>1470</v>
      </c>
    </row>
    <row r="1480" spans="1:2" x14ac:dyDescent="0.25">
      <c r="A1480" s="6"/>
      <c r="B1480" s="22">
        <v>1471</v>
      </c>
    </row>
    <row r="1481" spans="1:2" x14ac:dyDescent="0.25">
      <c r="A1481" s="6"/>
      <c r="B1481" s="22">
        <v>1472</v>
      </c>
    </row>
    <row r="1482" spans="1:2" x14ac:dyDescent="0.25">
      <c r="A1482" s="6"/>
      <c r="B1482" s="22">
        <v>1473</v>
      </c>
    </row>
    <row r="1483" spans="1:2" x14ac:dyDescent="0.25">
      <c r="A1483" s="6"/>
      <c r="B1483" s="22">
        <v>1474</v>
      </c>
    </row>
    <row r="1484" spans="1:2" x14ac:dyDescent="0.25">
      <c r="A1484" s="6"/>
      <c r="B1484" s="22">
        <v>1475</v>
      </c>
    </row>
    <row r="1485" spans="1:2" x14ac:dyDescent="0.25">
      <c r="A1485" s="6"/>
      <c r="B1485" s="22">
        <v>1476</v>
      </c>
    </row>
    <row r="1486" spans="1:2" x14ac:dyDescent="0.25">
      <c r="A1486" s="6"/>
      <c r="B1486" s="22">
        <v>1477</v>
      </c>
    </row>
    <row r="1487" spans="1:2" x14ac:dyDescent="0.25">
      <c r="A1487" s="6"/>
      <c r="B1487" s="22">
        <v>1478</v>
      </c>
    </row>
    <row r="1488" spans="1:2" x14ac:dyDescent="0.25">
      <c r="A1488" s="6"/>
      <c r="B1488" s="22">
        <v>1479</v>
      </c>
    </row>
    <row r="1489" spans="1:2" x14ac:dyDescent="0.25">
      <c r="A1489" s="6"/>
      <c r="B1489" s="22">
        <v>1480</v>
      </c>
    </row>
    <row r="1490" spans="1:2" x14ac:dyDescent="0.25">
      <c r="A1490" s="6"/>
      <c r="B1490" s="22">
        <v>1481</v>
      </c>
    </row>
    <row r="1491" spans="1:2" x14ac:dyDescent="0.25">
      <c r="A1491" s="6"/>
      <c r="B1491" s="22">
        <v>1482</v>
      </c>
    </row>
    <row r="1492" spans="1:2" x14ac:dyDescent="0.25">
      <c r="A1492" s="6"/>
      <c r="B1492" s="22">
        <v>1483</v>
      </c>
    </row>
    <row r="1493" spans="1:2" x14ac:dyDescent="0.25">
      <c r="A1493" s="6"/>
      <c r="B1493" s="22">
        <v>1484</v>
      </c>
    </row>
    <row r="1494" spans="1:2" x14ac:dyDescent="0.25">
      <c r="A1494" s="6"/>
      <c r="B1494" s="22">
        <v>1485</v>
      </c>
    </row>
    <row r="1495" spans="1:2" x14ac:dyDescent="0.25">
      <c r="A1495" s="6"/>
      <c r="B1495" s="22">
        <v>1486</v>
      </c>
    </row>
    <row r="1496" spans="1:2" x14ac:dyDescent="0.25">
      <c r="A1496" s="6"/>
      <c r="B1496" s="22">
        <v>1487</v>
      </c>
    </row>
    <row r="1497" spans="1:2" x14ac:dyDescent="0.25">
      <c r="A1497" s="6"/>
      <c r="B1497" s="22">
        <v>1488</v>
      </c>
    </row>
    <row r="1498" spans="1:2" x14ac:dyDescent="0.25">
      <c r="A1498" s="6"/>
      <c r="B1498" s="22">
        <v>1489</v>
      </c>
    </row>
    <row r="1499" spans="1:2" x14ac:dyDescent="0.25">
      <c r="A1499" s="6"/>
      <c r="B1499" s="22">
        <v>1490</v>
      </c>
    </row>
    <row r="1500" spans="1:2" x14ac:dyDescent="0.25">
      <c r="A1500" s="6"/>
      <c r="B1500" s="22">
        <v>1491</v>
      </c>
    </row>
    <row r="1501" spans="1:2" x14ac:dyDescent="0.25">
      <c r="A1501" s="6"/>
      <c r="B1501" s="22">
        <v>1492</v>
      </c>
    </row>
    <row r="1502" spans="1:2" x14ac:dyDescent="0.25">
      <c r="A1502" s="6"/>
      <c r="B1502" s="22">
        <v>1493</v>
      </c>
    </row>
    <row r="1503" spans="1:2" x14ac:dyDescent="0.25">
      <c r="A1503" s="6"/>
      <c r="B1503" s="22">
        <v>1494</v>
      </c>
    </row>
    <row r="1504" spans="1:2" x14ac:dyDescent="0.25">
      <c r="A1504" s="6"/>
      <c r="B1504" s="22">
        <v>1495</v>
      </c>
    </row>
    <row r="1505" spans="1:2" x14ac:dyDescent="0.25">
      <c r="A1505" s="6"/>
      <c r="B1505" s="22">
        <v>1496</v>
      </c>
    </row>
    <row r="1506" spans="1:2" x14ac:dyDescent="0.25">
      <c r="A1506" s="6"/>
      <c r="B1506" s="22">
        <v>1497</v>
      </c>
    </row>
    <row r="1507" spans="1:2" x14ac:dyDescent="0.25">
      <c r="A1507" s="6"/>
      <c r="B1507" s="22">
        <v>1498</v>
      </c>
    </row>
    <row r="1508" spans="1:2" x14ac:dyDescent="0.25">
      <c r="A1508" s="6"/>
      <c r="B1508" s="22">
        <v>1499</v>
      </c>
    </row>
    <row r="1509" spans="1:2" x14ac:dyDescent="0.25">
      <c r="A1509" s="6"/>
      <c r="B1509" s="22">
        <v>1500</v>
      </c>
    </row>
    <row r="1510" spans="1:2" x14ac:dyDescent="0.25">
      <c r="A1510" s="6"/>
      <c r="B1510" s="22">
        <v>1501</v>
      </c>
    </row>
    <row r="1511" spans="1:2" x14ac:dyDescent="0.25">
      <c r="A1511" s="6"/>
      <c r="B1511" s="22">
        <v>1502</v>
      </c>
    </row>
    <row r="1512" spans="1:2" x14ac:dyDescent="0.25">
      <c r="A1512" s="6"/>
      <c r="B1512" s="22">
        <v>1503</v>
      </c>
    </row>
    <row r="1513" spans="1:2" x14ac:dyDescent="0.25">
      <c r="A1513" s="6"/>
      <c r="B1513" s="22">
        <v>1504</v>
      </c>
    </row>
    <row r="1514" spans="1:2" x14ac:dyDescent="0.25">
      <c r="A1514" s="6"/>
      <c r="B1514" s="22">
        <v>1505</v>
      </c>
    </row>
    <row r="1515" spans="1:2" x14ac:dyDescent="0.25">
      <c r="A1515" s="6"/>
      <c r="B1515" s="22">
        <v>1506</v>
      </c>
    </row>
    <row r="1516" spans="1:2" x14ac:dyDescent="0.25">
      <c r="A1516" s="6"/>
      <c r="B1516" s="22">
        <v>1507</v>
      </c>
    </row>
    <row r="1517" spans="1:2" x14ac:dyDescent="0.25">
      <c r="A1517" s="6"/>
      <c r="B1517" s="22">
        <v>1508</v>
      </c>
    </row>
    <row r="1518" spans="1:2" x14ac:dyDescent="0.25">
      <c r="A1518" s="6"/>
      <c r="B1518" s="22">
        <v>1509</v>
      </c>
    </row>
    <row r="1519" spans="1:2" x14ac:dyDescent="0.25">
      <c r="A1519" s="6"/>
      <c r="B1519" s="22">
        <v>1510</v>
      </c>
    </row>
    <row r="1520" spans="1:2" x14ac:dyDescent="0.25">
      <c r="A1520" s="6"/>
      <c r="B1520" s="22">
        <v>1511</v>
      </c>
    </row>
    <row r="1521" spans="1:2" x14ac:dyDescent="0.25">
      <c r="A1521" s="6"/>
      <c r="B1521" s="22">
        <v>1512</v>
      </c>
    </row>
    <row r="1522" spans="1:2" x14ac:dyDescent="0.25">
      <c r="A1522" s="6"/>
      <c r="B1522" s="22">
        <v>1513</v>
      </c>
    </row>
    <row r="1523" spans="1:2" x14ac:dyDescent="0.25">
      <c r="A1523" s="6"/>
      <c r="B1523" s="22">
        <v>1514</v>
      </c>
    </row>
    <row r="1524" spans="1:2" x14ac:dyDescent="0.25">
      <c r="A1524" s="6"/>
      <c r="B1524" s="22">
        <v>1515</v>
      </c>
    </row>
    <row r="1525" spans="1:2" x14ac:dyDescent="0.25">
      <c r="A1525" s="6"/>
      <c r="B1525" s="22">
        <v>1516</v>
      </c>
    </row>
    <row r="1526" spans="1:2" x14ac:dyDescent="0.25">
      <c r="A1526" s="6"/>
      <c r="B1526" s="22">
        <v>1517</v>
      </c>
    </row>
    <row r="1527" spans="1:2" x14ac:dyDescent="0.25">
      <c r="A1527" s="6"/>
      <c r="B1527" s="22">
        <v>1518</v>
      </c>
    </row>
    <row r="1528" spans="1:2" x14ac:dyDescent="0.25">
      <c r="A1528" s="6"/>
      <c r="B1528" s="22">
        <v>1519</v>
      </c>
    </row>
    <row r="1529" spans="1:2" x14ac:dyDescent="0.25">
      <c r="A1529" s="6"/>
      <c r="B1529" s="22">
        <v>1520</v>
      </c>
    </row>
    <row r="1530" spans="1:2" x14ac:dyDescent="0.25">
      <c r="A1530" s="6"/>
      <c r="B1530" s="22">
        <v>1521</v>
      </c>
    </row>
    <row r="1531" spans="1:2" x14ac:dyDescent="0.25">
      <c r="A1531" s="6"/>
      <c r="B1531" s="22">
        <v>1522</v>
      </c>
    </row>
    <row r="1532" spans="1:2" x14ac:dyDescent="0.25">
      <c r="A1532" s="6"/>
      <c r="B1532" s="22">
        <v>1523</v>
      </c>
    </row>
    <row r="1533" spans="1:2" x14ac:dyDescent="0.25">
      <c r="A1533" s="6"/>
      <c r="B1533" s="22">
        <v>1524</v>
      </c>
    </row>
    <row r="1534" spans="1:2" x14ac:dyDescent="0.25">
      <c r="A1534" s="6"/>
      <c r="B1534" s="22">
        <v>1525</v>
      </c>
    </row>
    <row r="1535" spans="1:2" x14ac:dyDescent="0.25">
      <c r="A1535" s="6"/>
      <c r="B1535" s="22">
        <v>1526</v>
      </c>
    </row>
    <row r="1536" spans="1:2" x14ac:dyDescent="0.25">
      <c r="A1536" s="6"/>
      <c r="B1536" s="22">
        <v>1527</v>
      </c>
    </row>
    <row r="1537" spans="1:2" x14ac:dyDescent="0.25">
      <c r="A1537" s="6"/>
      <c r="B1537" s="22">
        <v>1528</v>
      </c>
    </row>
    <row r="1538" spans="1:2" x14ac:dyDescent="0.25">
      <c r="A1538" s="6"/>
      <c r="B1538" s="22">
        <v>1529</v>
      </c>
    </row>
    <row r="1539" spans="1:2" x14ac:dyDescent="0.25">
      <c r="A1539" s="6"/>
      <c r="B1539" s="22">
        <v>1530</v>
      </c>
    </row>
    <row r="1540" spans="1:2" x14ac:dyDescent="0.25">
      <c r="A1540" s="6"/>
      <c r="B1540" s="22">
        <v>1531</v>
      </c>
    </row>
    <row r="1541" spans="1:2" x14ac:dyDescent="0.25">
      <c r="A1541" s="6"/>
      <c r="B1541" s="22">
        <v>1532</v>
      </c>
    </row>
    <row r="1542" spans="1:2" x14ac:dyDescent="0.25">
      <c r="A1542" s="6"/>
      <c r="B1542" s="22">
        <v>1533</v>
      </c>
    </row>
    <row r="1543" spans="1:2" x14ac:dyDescent="0.25">
      <c r="A1543" s="6"/>
      <c r="B1543" s="22">
        <v>1534</v>
      </c>
    </row>
    <row r="1544" spans="1:2" x14ac:dyDescent="0.25">
      <c r="A1544" s="6"/>
      <c r="B1544" s="22">
        <v>1535</v>
      </c>
    </row>
    <row r="1545" spans="1:2" x14ac:dyDescent="0.25">
      <c r="A1545" s="6"/>
      <c r="B1545" s="22">
        <v>1536</v>
      </c>
    </row>
    <row r="1546" spans="1:2" x14ac:dyDescent="0.25">
      <c r="A1546" s="6"/>
      <c r="B1546" s="22">
        <v>1537</v>
      </c>
    </row>
    <row r="1547" spans="1:2" x14ac:dyDescent="0.25">
      <c r="A1547" s="6"/>
      <c r="B1547" s="22">
        <v>1538</v>
      </c>
    </row>
    <row r="1548" spans="1:2" x14ac:dyDescent="0.25">
      <c r="A1548" s="6"/>
      <c r="B1548" s="22">
        <v>1539</v>
      </c>
    </row>
    <row r="1549" spans="1:2" x14ac:dyDescent="0.25">
      <c r="A1549" s="6"/>
      <c r="B1549" s="22">
        <v>1540</v>
      </c>
    </row>
    <row r="1550" spans="1:2" x14ac:dyDescent="0.25">
      <c r="A1550" s="6"/>
      <c r="B1550" s="22">
        <v>1541</v>
      </c>
    </row>
    <row r="1551" spans="1:2" x14ac:dyDescent="0.25">
      <c r="A1551" s="6"/>
      <c r="B1551" s="22">
        <v>1542</v>
      </c>
    </row>
    <row r="1552" spans="1:2" x14ac:dyDescent="0.25">
      <c r="A1552" s="6"/>
      <c r="B1552" s="22">
        <v>1543</v>
      </c>
    </row>
    <row r="1553" spans="1:2" x14ac:dyDescent="0.25">
      <c r="A1553" s="6"/>
      <c r="B1553" s="22">
        <v>1544</v>
      </c>
    </row>
    <row r="1554" spans="1:2" x14ac:dyDescent="0.25">
      <c r="A1554" s="6"/>
      <c r="B1554" s="22">
        <v>1545</v>
      </c>
    </row>
    <row r="1555" spans="1:2" x14ac:dyDescent="0.25">
      <c r="A1555" s="6"/>
      <c r="B1555" s="22">
        <v>1546</v>
      </c>
    </row>
    <row r="1556" spans="1:2" x14ac:dyDescent="0.25">
      <c r="A1556" s="6"/>
      <c r="B1556" s="22">
        <v>1547</v>
      </c>
    </row>
    <row r="1557" spans="1:2" x14ac:dyDescent="0.25">
      <c r="A1557" s="6"/>
      <c r="B1557" s="22">
        <v>1548</v>
      </c>
    </row>
    <row r="1558" spans="1:2" x14ac:dyDescent="0.25">
      <c r="A1558" s="6"/>
      <c r="B1558" s="22">
        <v>1549</v>
      </c>
    </row>
    <row r="1559" spans="1:2" x14ac:dyDescent="0.25">
      <c r="A1559" s="6"/>
      <c r="B1559" s="22">
        <v>1550</v>
      </c>
    </row>
    <row r="1560" spans="1:2" x14ac:dyDescent="0.25">
      <c r="A1560" s="6"/>
      <c r="B1560" s="22">
        <v>1551</v>
      </c>
    </row>
    <row r="1561" spans="1:2" x14ac:dyDescent="0.25">
      <c r="A1561" s="6"/>
      <c r="B1561" s="22">
        <v>1552</v>
      </c>
    </row>
    <row r="1562" spans="1:2" x14ac:dyDescent="0.25">
      <c r="A1562" s="6"/>
      <c r="B1562" s="22">
        <v>1553</v>
      </c>
    </row>
    <row r="1563" spans="1:2" x14ac:dyDescent="0.25">
      <c r="A1563" s="6"/>
      <c r="B1563" s="22">
        <v>1554</v>
      </c>
    </row>
    <row r="1564" spans="1:2" x14ac:dyDescent="0.25">
      <c r="A1564" s="6"/>
      <c r="B1564" s="22">
        <v>1555</v>
      </c>
    </row>
    <row r="1565" spans="1:2" x14ac:dyDescent="0.25">
      <c r="A1565" s="6"/>
      <c r="B1565" s="22">
        <v>1556</v>
      </c>
    </row>
    <row r="1566" spans="1:2" x14ac:dyDescent="0.25">
      <c r="A1566" s="6"/>
      <c r="B1566" s="22">
        <v>1557</v>
      </c>
    </row>
    <row r="1567" spans="1:2" x14ac:dyDescent="0.25">
      <c r="A1567" s="6"/>
      <c r="B1567" s="22">
        <v>1558</v>
      </c>
    </row>
    <row r="1568" spans="1:2" x14ac:dyDescent="0.25">
      <c r="A1568" s="6"/>
      <c r="B1568" s="22">
        <v>1559</v>
      </c>
    </row>
    <row r="1569" spans="1:2" x14ac:dyDescent="0.25">
      <c r="A1569" s="6"/>
      <c r="B1569" s="22">
        <v>1560</v>
      </c>
    </row>
    <row r="1570" spans="1:2" x14ac:dyDescent="0.25">
      <c r="A1570" s="6"/>
      <c r="B1570" s="22">
        <v>1561</v>
      </c>
    </row>
    <row r="1571" spans="1:2" x14ac:dyDescent="0.25">
      <c r="A1571" s="6"/>
      <c r="B1571" s="22">
        <v>1562</v>
      </c>
    </row>
    <row r="1572" spans="1:2" x14ac:dyDescent="0.25">
      <c r="A1572" s="6"/>
      <c r="B1572" s="22">
        <v>1563</v>
      </c>
    </row>
    <row r="1573" spans="1:2" x14ac:dyDescent="0.25">
      <c r="A1573" s="6"/>
      <c r="B1573" s="22">
        <v>1564</v>
      </c>
    </row>
    <row r="1574" spans="1:2" x14ac:dyDescent="0.25">
      <c r="A1574" s="6"/>
      <c r="B1574" s="22">
        <v>1565</v>
      </c>
    </row>
    <row r="1575" spans="1:2" x14ac:dyDescent="0.25">
      <c r="A1575" s="6"/>
      <c r="B1575" s="22">
        <v>1566</v>
      </c>
    </row>
    <row r="1576" spans="1:2" x14ac:dyDescent="0.25">
      <c r="A1576" s="6"/>
      <c r="B1576" s="22">
        <v>1567</v>
      </c>
    </row>
    <row r="1577" spans="1:2" x14ac:dyDescent="0.25">
      <c r="A1577" s="6"/>
      <c r="B1577" s="22">
        <v>1568</v>
      </c>
    </row>
    <row r="1578" spans="1:2" x14ac:dyDescent="0.25">
      <c r="A1578" s="6"/>
      <c r="B1578" s="22">
        <v>1569</v>
      </c>
    </row>
    <row r="1579" spans="1:2" x14ac:dyDescent="0.25">
      <c r="A1579" s="6"/>
      <c r="B1579" s="22">
        <v>1570</v>
      </c>
    </row>
    <row r="1580" spans="1:2" x14ac:dyDescent="0.25">
      <c r="A1580" s="6"/>
      <c r="B1580" s="22">
        <v>1571</v>
      </c>
    </row>
    <row r="1581" spans="1:2" x14ac:dyDescent="0.25">
      <c r="A1581" s="6"/>
      <c r="B1581" s="22">
        <v>1572</v>
      </c>
    </row>
    <row r="1582" spans="1:2" x14ac:dyDescent="0.25">
      <c r="A1582" s="6"/>
      <c r="B1582" s="22">
        <v>1573</v>
      </c>
    </row>
    <row r="1583" spans="1:2" x14ac:dyDescent="0.25">
      <c r="A1583" s="6"/>
      <c r="B1583" s="22">
        <v>1574</v>
      </c>
    </row>
    <row r="1584" spans="1:2" x14ac:dyDescent="0.25">
      <c r="A1584" s="6"/>
      <c r="B1584" s="22">
        <v>1575</v>
      </c>
    </row>
    <row r="1585" spans="1:2" x14ac:dyDescent="0.25">
      <c r="A1585" s="6"/>
      <c r="B1585" s="22">
        <v>1576</v>
      </c>
    </row>
    <row r="1586" spans="1:2" x14ac:dyDescent="0.25">
      <c r="A1586" s="6"/>
      <c r="B1586" s="22">
        <v>1577</v>
      </c>
    </row>
    <row r="1587" spans="1:2" x14ac:dyDescent="0.25">
      <c r="A1587" s="6"/>
      <c r="B1587" s="22">
        <v>1578</v>
      </c>
    </row>
    <row r="1588" spans="1:2" x14ac:dyDescent="0.25">
      <c r="A1588" s="6"/>
      <c r="B1588" s="22">
        <v>1579</v>
      </c>
    </row>
    <row r="1589" spans="1:2" x14ac:dyDescent="0.25">
      <c r="A1589" s="6"/>
      <c r="B1589" s="22">
        <v>1580</v>
      </c>
    </row>
    <row r="1590" spans="1:2" x14ac:dyDescent="0.25">
      <c r="A1590" s="6"/>
      <c r="B1590" s="22">
        <v>1581</v>
      </c>
    </row>
    <row r="1591" spans="1:2" x14ac:dyDescent="0.25">
      <c r="A1591" s="6"/>
      <c r="B1591" s="22">
        <v>1582</v>
      </c>
    </row>
    <row r="1592" spans="1:2" x14ac:dyDescent="0.25">
      <c r="A1592" s="6"/>
      <c r="B1592" s="22">
        <v>1583</v>
      </c>
    </row>
    <row r="1593" spans="1:2" x14ac:dyDescent="0.25">
      <c r="A1593" s="6"/>
      <c r="B1593" s="22">
        <v>1584</v>
      </c>
    </row>
    <row r="1594" spans="1:2" x14ac:dyDescent="0.25">
      <c r="A1594" s="6"/>
      <c r="B1594" s="22">
        <v>1585</v>
      </c>
    </row>
    <row r="1595" spans="1:2" x14ac:dyDescent="0.25">
      <c r="A1595" s="6"/>
      <c r="B1595" s="22">
        <v>1586</v>
      </c>
    </row>
    <row r="1596" spans="1:2" x14ac:dyDescent="0.25">
      <c r="A1596" s="6"/>
      <c r="B1596" s="22">
        <v>1587</v>
      </c>
    </row>
    <row r="1597" spans="1:2" x14ac:dyDescent="0.25">
      <c r="A1597" s="6"/>
      <c r="B1597" s="22">
        <v>1588</v>
      </c>
    </row>
    <row r="1598" spans="1:2" x14ac:dyDescent="0.25">
      <c r="A1598" s="6"/>
      <c r="B1598" s="22">
        <v>1589</v>
      </c>
    </row>
    <row r="1599" spans="1:2" x14ac:dyDescent="0.25">
      <c r="A1599" s="6"/>
      <c r="B1599" s="22">
        <v>1590</v>
      </c>
    </row>
    <row r="1600" spans="1:2" x14ac:dyDescent="0.25">
      <c r="A1600" s="6"/>
      <c r="B1600" s="22">
        <v>1591</v>
      </c>
    </row>
    <row r="1601" spans="1:2" x14ac:dyDescent="0.25">
      <c r="A1601" s="6"/>
      <c r="B1601" s="22">
        <v>1592</v>
      </c>
    </row>
    <row r="1602" spans="1:2" x14ac:dyDescent="0.25">
      <c r="A1602" s="6"/>
      <c r="B1602" s="22">
        <v>1593</v>
      </c>
    </row>
    <row r="1603" spans="1:2" x14ac:dyDescent="0.25">
      <c r="A1603" s="6"/>
      <c r="B1603" s="22">
        <v>1594</v>
      </c>
    </row>
    <row r="1604" spans="1:2" x14ac:dyDescent="0.25">
      <c r="A1604" s="6"/>
      <c r="B1604" s="22">
        <v>1595</v>
      </c>
    </row>
    <row r="1605" spans="1:2" x14ac:dyDescent="0.25">
      <c r="A1605" s="6"/>
      <c r="B1605" s="22">
        <v>1596</v>
      </c>
    </row>
    <row r="1606" spans="1:2" x14ac:dyDescent="0.25">
      <c r="A1606" s="6"/>
      <c r="B1606" s="22">
        <v>1597</v>
      </c>
    </row>
    <row r="1607" spans="1:2" x14ac:dyDescent="0.25">
      <c r="A1607" s="6"/>
      <c r="B1607" s="22">
        <v>1598</v>
      </c>
    </row>
    <row r="1608" spans="1:2" x14ac:dyDescent="0.25">
      <c r="A1608" s="6"/>
      <c r="B1608" s="22">
        <v>1599</v>
      </c>
    </row>
    <row r="1609" spans="1:2" x14ac:dyDescent="0.25">
      <c r="A1609" s="6"/>
      <c r="B1609" s="22">
        <v>1600</v>
      </c>
    </row>
    <row r="1610" spans="1:2" x14ac:dyDescent="0.25">
      <c r="A1610" s="6"/>
      <c r="B1610" s="22">
        <v>1601</v>
      </c>
    </row>
    <row r="1611" spans="1:2" x14ac:dyDescent="0.25">
      <c r="A1611" s="6"/>
      <c r="B1611" s="22">
        <v>1602</v>
      </c>
    </row>
    <row r="1612" spans="1:2" x14ac:dyDescent="0.25">
      <c r="A1612" s="6"/>
      <c r="B1612" s="22">
        <v>1603</v>
      </c>
    </row>
    <row r="1613" spans="1:2" x14ac:dyDescent="0.25">
      <c r="A1613" s="6"/>
      <c r="B1613" s="22">
        <v>1604</v>
      </c>
    </row>
    <row r="1614" spans="1:2" x14ac:dyDescent="0.25">
      <c r="A1614" s="6"/>
      <c r="B1614" s="22">
        <v>1605</v>
      </c>
    </row>
    <row r="1615" spans="1:2" x14ac:dyDescent="0.25">
      <c r="A1615" s="6"/>
      <c r="B1615" s="22">
        <v>1606</v>
      </c>
    </row>
    <row r="1616" spans="1:2" x14ac:dyDescent="0.25">
      <c r="A1616" s="6"/>
      <c r="B1616" s="22">
        <v>1607</v>
      </c>
    </row>
    <row r="1617" spans="1:2" x14ac:dyDescent="0.25">
      <c r="A1617" s="6"/>
      <c r="B1617" s="22">
        <v>1608</v>
      </c>
    </row>
    <row r="1618" spans="1:2" x14ac:dyDescent="0.25">
      <c r="A1618" s="6"/>
      <c r="B1618" s="22">
        <v>1609</v>
      </c>
    </row>
    <row r="1619" spans="1:2" x14ac:dyDescent="0.25">
      <c r="A1619" s="6"/>
      <c r="B1619" s="22">
        <v>1610</v>
      </c>
    </row>
    <row r="1620" spans="1:2" x14ac:dyDescent="0.25">
      <c r="A1620" s="6"/>
      <c r="B1620" s="22">
        <v>1611</v>
      </c>
    </row>
    <row r="1621" spans="1:2" x14ac:dyDescent="0.25">
      <c r="A1621" s="6"/>
      <c r="B1621" s="22">
        <v>1612</v>
      </c>
    </row>
    <row r="1622" spans="1:2" x14ac:dyDescent="0.25">
      <c r="A1622" s="6"/>
      <c r="B1622" s="22">
        <v>1613</v>
      </c>
    </row>
    <row r="1623" spans="1:2" x14ac:dyDescent="0.25">
      <c r="A1623" s="6"/>
      <c r="B1623" s="22">
        <v>1614</v>
      </c>
    </row>
    <row r="1624" spans="1:2" x14ac:dyDescent="0.25">
      <c r="A1624" s="6"/>
      <c r="B1624" s="22">
        <v>1615</v>
      </c>
    </row>
    <row r="1625" spans="1:2" x14ac:dyDescent="0.25">
      <c r="A1625" s="6"/>
      <c r="B1625" s="22">
        <v>1616</v>
      </c>
    </row>
    <row r="1626" spans="1:2" x14ac:dyDescent="0.25">
      <c r="A1626" s="6"/>
      <c r="B1626" s="22">
        <v>1617</v>
      </c>
    </row>
    <row r="1627" spans="1:2" x14ac:dyDescent="0.25">
      <c r="A1627" s="6"/>
      <c r="B1627" s="22">
        <v>1618</v>
      </c>
    </row>
    <row r="1628" spans="1:2" x14ac:dyDescent="0.25">
      <c r="A1628" s="6"/>
      <c r="B1628" s="22">
        <v>1619</v>
      </c>
    </row>
    <row r="1629" spans="1:2" x14ac:dyDescent="0.25">
      <c r="A1629" s="6"/>
      <c r="B1629" s="22">
        <v>1620</v>
      </c>
    </row>
    <row r="1630" spans="1:2" x14ac:dyDescent="0.25">
      <c r="A1630" s="6"/>
      <c r="B1630" s="22">
        <v>1621</v>
      </c>
    </row>
    <row r="1631" spans="1:2" x14ac:dyDescent="0.25">
      <c r="A1631" s="6"/>
      <c r="B1631" s="22">
        <v>1622</v>
      </c>
    </row>
    <row r="1632" spans="1:2" x14ac:dyDescent="0.25">
      <c r="A1632" s="6"/>
      <c r="B1632" s="22">
        <v>1623</v>
      </c>
    </row>
    <row r="1633" spans="1:2" x14ac:dyDescent="0.25">
      <c r="A1633" s="6"/>
      <c r="B1633" s="22">
        <v>1624</v>
      </c>
    </row>
    <row r="1634" spans="1:2" x14ac:dyDescent="0.25">
      <c r="A1634" s="6"/>
      <c r="B1634" s="22">
        <v>1625</v>
      </c>
    </row>
    <row r="1635" spans="1:2" x14ac:dyDescent="0.25">
      <c r="A1635" s="6"/>
      <c r="B1635" s="22">
        <v>1626</v>
      </c>
    </row>
    <row r="1636" spans="1:2" x14ac:dyDescent="0.25">
      <c r="A1636" s="6"/>
      <c r="B1636" s="22">
        <v>1627</v>
      </c>
    </row>
    <row r="1637" spans="1:2" x14ac:dyDescent="0.25">
      <c r="A1637" s="6"/>
      <c r="B1637" s="22">
        <v>1628</v>
      </c>
    </row>
    <row r="1638" spans="1:2" x14ac:dyDescent="0.25">
      <c r="A1638" s="6"/>
      <c r="B1638" s="22">
        <v>1629</v>
      </c>
    </row>
    <row r="1639" spans="1:2" x14ac:dyDescent="0.25">
      <c r="A1639" s="6"/>
      <c r="B1639" s="22">
        <v>1630</v>
      </c>
    </row>
    <row r="1640" spans="1:2" x14ac:dyDescent="0.25">
      <c r="A1640" s="6"/>
      <c r="B1640" s="22">
        <v>1631</v>
      </c>
    </row>
    <row r="1641" spans="1:2" x14ac:dyDescent="0.25">
      <c r="A1641" s="6"/>
      <c r="B1641" s="22">
        <v>1632</v>
      </c>
    </row>
    <row r="1642" spans="1:2" x14ac:dyDescent="0.25">
      <c r="A1642" s="6"/>
      <c r="B1642" s="22">
        <v>1633</v>
      </c>
    </row>
    <row r="1643" spans="1:2" x14ac:dyDescent="0.25">
      <c r="A1643" s="6"/>
      <c r="B1643" s="22">
        <v>1634</v>
      </c>
    </row>
    <row r="1644" spans="1:2" x14ac:dyDescent="0.25">
      <c r="A1644" s="6"/>
      <c r="B1644" s="22">
        <v>1635</v>
      </c>
    </row>
    <row r="1645" spans="1:2" x14ac:dyDescent="0.25">
      <c r="A1645" s="6"/>
      <c r="B1645" s="22">
        <v>1636</v>
      </c>
    </row>
    <row r="1646" spans="1:2" x14ac:dyDescent="0.25">
      <c r="A1646" s="6"/>
      <c r="B1646" s="22">
        <v>1637</v>
      </c>
    </row>
    <row r="1647" spans="1:2" x14ac:dyDescent="0.25">
      <c r="A1647" s="6"/>
      <c r="B1647" s="22">
        <v>1638</v>
      </c>
    </row>
    <row r="1648" spans="1:2" x14ac:dyDescent="0.25">
      <c r="A1648" s="6"/>
      <c r="B1648" s="22">
        <v>1639</v>
      </c>
    </row>
    <row r="1649" spans="1:2" x14ac:dyDescent="0.25">
      <c r="A1649" s="6"/>
      <c r="B1649" s="22">
        <v>1640</v>
      </c>
    </row>
    <row r="1650" spans="1:2" x14ac:dyDescent="0.25">
      <c r="A1650" s="6"/>
      <c r="B1650" s="22">
        <v>1641</v>
      </c>
    </row>
    <row r="1651" spans="1:2" x14ac:dyDescent="0.25">
      <c r="A1651" s="6"/>
      <c r="B1651" s="22">
        <v>1642</v>
      </c>
    </row>
    <row r="1652" spans="1:2" x14ac:dyDescent="0.25">
      <c r="A1652" s="6"/>
      <c r="B1652" s="22">
        <v>1643</v>
      </c>
    </row>
    <row r="1653" spans="1:2" x14ac:dyDescent="0.25">
      <c r="A1653" s="6"/>
      <c r="B1653" s="22">
        <v>1644</v>
      </c>
    </row>
    <row r="1654" spans="1:2" x14ac:dyDescent="0.25">
      <c r="A1654" s="6"/>
      <c r="B1654" s="22">
        <v>1645</v>
      </c>
    </row>
    <row r="1655" spans="1:2" x14ac:dyDescent="0.25">
      <c r="A1655" s="6"/>
      <c r="B1655" s="22">
        <v>1646</v>
      </c>
    </row>
    <row r="1656" spans="1:2" x14ac:dyDescent="0.25">
      <c r="A1656" s="6"/>
      <c r="B1656" s="22">
        <v>1647</v>
      </c>
    </row>
    <row r="1657" spans="1:2" x14ac:dyDescent="0.25">
      <c r="A1657" s="6"/>
      <c r="B1657" s="22">
        <v>1648</v>
      </c>
    </row>
    <row r="1658" spans="1:2" x14ac:dyDescent="0.25">
      <c r="A1658" s="6"/>
      <c r="B1658" s="22">
        <v>1649</v>
      </c>
    </row>
    <row r="1659" spans="1:2" x14ac:dyDescent="0.25">
      <c r="A1659" s="6"/>
      <c r="B1659" s="22">
        <v>1650</v>
      </c>
    </row>
    <row r="1660" spans="1:2" x14ac:dyDescent="0.25">
      <c r="A1660" s="6"/>
      <c r="B1660" s="22">
        <v>1651</v>
      </c>
    </row>
    <row r="1661" spans="1:2" x14ac:dyDescent="0.25">
      <c r="A1661" s="6"/>
      <c r="B1661" s="22">
        <v>1652</v>
      </c>
    </row>
    <row r="1662" spans="1:2" x14ac:dyDescent="0.25">
      <c r="A1662" s="6"/>
      <c r="B1662" s="22">
        <v>1653</v>
      </c>
    </row>
    <row r="1663" spans="1:2" x14ac:dyDescent="0.25">
      <c r="A1663" s="6"/>
      <c r="B1663" s="22">
        <v>1654</v>
      </c>
    </row>
    <row r="1664" spans="1:2" x14ac:dyDescent="0.25">
      <c r="A1664" s="6"/>
      <c r="B1664" s="22">
        <v>1655</v>
      </c>
    </row>
    <row r="1665" spans="1:2" x14ac:dyDescent="0.25">
      <c r="A1665" s="6"/>
      <c r="B1665" s="22">
        <v>1656</v>
      </c>
    </row>
    <row r="1666" spans="1:2" x14ac:dyDescent="0.25">
      <c r="A1666" s="6"/>
      <c r="B1666" s="22">
        <v>1657</v>
      </c>
    </row>
    <row r="1667" spans="1:2" x14ac:dyDescent="0.25">
      <c r="A1667" s="6"/>
      <c r="B1667" s="22">
        <v>1658</v>
      </c>
    </row>
    <row r="1668" spans="1:2" x14ac:dyDescent="0.25">
      <c r="A1668" s="6"/>
      <c r="B1668" s="22">
        <v>1659</v>
      </c>
    </row>
    <row r="1669" spans="1:2" x14ac:dyDescent="0.25">
      <c r="A1669" s="6"/>
      <c r="B1669" s="22">
        <v>1660</v>
      </c>
    </row>
    <row r="1670" spans="1:2" x14ac:dyDescent="0.25">
      <c r="A1670" s="6"/>
      <c r="B1670" s="22">
        <v>1661</v>
      </c>
    </row>
    <row r="1671" spans="1:2" x14ac:dyDescent="0.25">
      <c r="A1671" s="6"/>
      <c r="B1671" s="22">
        <v>1662</v>
      </c>
    </row>
    <row r="1672" spans="1:2" x14ac:dyDescent="0.25">
      <c r="A1672" s="6"/>
      <c r="B1672" s="22">
        <v>1663</v>
      </c>
    </row>
    <row r="1673" spans="1:2" x14ac:dyDescent="0.25">
      <c r="A1673" s="6"/>
      <c r="B1673" s="22">
        <v>1664</v>
      </c>
    </row>
    <row r="1674" spans="1:2" x14ac:dyDescent="0.25">
      <c r="A1674" s="6"/>
      <c r="B1674" s="22">
        <v>1665</v>
      </c>
    </row>
    <row r="1675" spans="1:2" x14ac:dyDescent="0.25">
      <c r="A1675" s="7"/>
      <c r="B1675" s="24">
        <v>1666</v>
      </c>
    </row>
  </sheetData>
  <conditionalFormatting sqref="I8">
    <cfRule type="cellIs" dxfId="9" priority="3" operator="greaterThan">
      <formula>0.000001</formula>
    </cfRule>
  </conditionalFormatting>
  <conditionalFormatting sqref="I8:I15">
    <cfRule type="cellIs" dxfId="8" priority="2" operator="lessThan">
      <formula>0.000001</formula>
    </cfRule>
  </conditionalFormatting>
  <conditionalFormatting sqref="I16:I728">
    <cfRule type="cellIs" dxfId="7" priority="1" operator="lessThan">
      <formula>0.000001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728"/>
  <sheetViews>
    <sheetView zoomScale="85" zoomScaleNormal="8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I12" sqref="I12"/>
    </sheetView>
  </sheetViews>
  <sheetFormatPr defaultRowHeight="15" x14ac:dyDescent="0.25"/>
  <cols>
    <col min="1" max="1" width="8.7109375" style="2" bestFit="1" customWidth="1"/>
    <col min="2" max="2" width="8.85546875" style="2" customWidth="1"/>
    <col min="3" max="3" width="1.5703125" style="2" customWidth="1"/>
    <col min="4" max="4" width="14.85546875" style="2" customWidth="1"/>
    <col min="5" max="5" width="24" style="2" customWidth="1"/>
    <col min="6" max="6" width="1.28515625" style="2" customWidth="1"/>
    <col min="7" max="7" width="15.5703125" style="2" bestFit="1" customWidth="1"/>
    <col min="8" max="8" width="11" style="2" customWidth="1"/>
    <col min="9" max="9" width="15.5703125" style="2" bestFit="1" customWidth="1"/>
    <col min="10" max="10" width="24.85546875" style="2" bestFit="1" customWidth="1"/>
    <col min="11" max="11" width="19.85546875" style="2" bestFit="1" customWidth="1"/>
    <col min="12" max="12" width="29.140625" style="2" bestFit="1" customWidth="1"/>
    <col min="13" max="13" width="13.7109375" style="2" customWidth="1"/>
    <col min="14" max="14" width="2" style="12" customWidth="1"/>
    <col min="15" max="15" width="15.5703125" style="2" bestFit="1" customWidth="1"/>
    <col min="16" max="16" width="15.5703125" style="2" customWidth="1"/>
    <col min="17" max="18" width="24" style="2" customWidth="1"/>
    <col min="19" max="19" width="19.28515625" style="2" bestFit="1" customWidth="1"/>
    <col min="20" max="20" width="28.5703125" style="2" bestFit="1" customWidth="1"/>
    <col min="21" max="21" width="13.7109375" style="2" customWidth="1"/>
    <col min="22" max="16384" width="9.140625" style="2"/>
  </cols>
  <sheetData>
    <row r="1" spans="1:21" x14ac:dyDescent="0.25">
      <c r="A1" s="18"/>
      <c r="B1" s="18"/>
      <c r="C1" s="18"/>
      <c r="D1" s="12"/>
      <c r="E1" s="3"/>
      <c r="F1" s="3"/>
      <c r="G1" s="3"/>
      <c r="H1" s="3"/>
      <c r="I1" s="9">
        <v>0</v>
      </c>
      <c r="J1" s="9">
        <v>1</v>
      </c>
      <c r="K1" s="9">
        <v>2</v>
      </c>
      <c r="L1" s="3"/>
      <c r="M1" s="3"/>
      <c r="N1" s="18"/>
      <c r="O1" s="3"/>
      <c r="P1" s="3"/>
      <c r="Q1" s="3"/>
      <c r="R1" s="3"/>
      <c r="U1" s="3"/>
    </row>
    <row r="2" spans="1:21" x14ac:dyDescent="0.25">
      <c r="G2" s="3"/>
      <c r="I2" s="10">
        <v>1</v>
      </c>
      <c r="J2" s="11">
        <f>Sheet1!G5</f>
        <v>0.05</v>
      </c>
      <c r="K2" s="11">
        <f>Sheet1!H5</f>
        <v>0.03</v>
      </c>
      <c r="L2" s="3"/>
      <c r="M2" s="3"/>
      <c r="N2" s="18"/>
      <c r="O2" s="3"/>
      <c r="P2" s="3"/>
      <c r="U2" s="3"/>
    </row>
    <row r="3" spans="1:21" x14ac:dyDescent="0.25">
      <c r="E3" s="3"/>
      <c r="F3" s="3"/>
      <c r="H3" s="3"/>
      <c r="I3" s="10">
        <v>60</v>
      </c>
      <c r="J3" s="11">
        <f>Sheet1!G6</f>
        <v>0.05</v>
      </c>
      <c r="K3" s="11">
        <f>Sheet1!H6</f>
        <v>3.5000000000000003E-2</v>
      </c>
      <c r="Q3" s="3"/>
      <c r="R3" s="3"/>
    </row>
    <row r="4" spans="1:21" x14ac:dyDescent="0.25">
      <c r="I4" s="10">
        <v>120</v>
      </c>
      <c r="J4" s="11">
        <f>Sheet1!G7</f>
        <v>0.05</v>
      </c>
      <c r="K4" s="11">
        <f>Sheet1!H7</f>
        <v>0.04</v>
      </c>
    </row>
    <row r="5" spans="1:21" x14ac:dyDescent="0.25">
      <c r="I5" s="10">
        <v>180</v>
      </c>
      <c r="J5" s="11">
        <f>Sheet1!G8</f>
        <v>0.05</v>
      </c>
      <c r="K5" s="11">
        <f>Sheet1!H8</f>
        <v>4.4999999999999998E-2</v>
      </c>
    </row>
    <row r="6" spans="1:21" x14ac:dyDescent="0.25">
      <c r="I6" s="10">
        <v>240</v>
      </c>
      <c r="J6" s="11">
        <f>Sheet1!G9</f>
        <v>0.05</v>
      </c>
      <c r="K6" s="11">
        <f>Sheet1!H9</f>
        <v>0.05</v>
      </c>
    </row>
    <row r="7" spans="1:21" ht="15.75" thickBot="1" x14ac:dyDescent="0.3"/>
    <row r="8" spans="1:21" ht="15.75" thickBot="1" x14ac:dyDescent="0.3">
      <c r="A8" s="13" t="s">
        <v>0</v>
      </c>
      <c r="B8" s="13" t="s">
        <v>1</v>
      </c>
      <c r="C8" s="19"/>
      <c r="D8" s="26" t="s">
        <v>23</v>
      </c>
      <c r="E8" s="27" t="s">
        <v>37</v>
      </c>
      <c r="F8" s="25"/>
      <c r="G8" s="31" t="s">
        <v>52</v>
      </c>
      <c r="H8" s="32" t="s">
        <v>53</v>
      </c>
      <c r="I8" s="41" t="s">
        <v>40</v>
      </c>
      <c r="J8" s="41" t="s">
        <v>41</v>
      </c>
      <c r="K8" s="39" t="s">
        <v>42</v>
      </c>
      <c r="L8" s="39" t="s">
        <v>43</v>
      </c>
      <c r="M8" s="29">
        <f>MAX(M9:M728)</f>
        <v>9.7878997614396501E-7</v>
      </c>
      <c r="N8" s="8"/>
      <c r="O8" s="31" t="s">
        <v>49</v>
      </c>
      <c r="P8" s="32" t="s">
        <v>48</v>
      </c>
      <c r="Q8" s="41" t="s">
        <v>44</v>
      </c>
      <c r="R8" s="41" t="s">
        <v>45</v>
      </c>
      <c r="S8" s="39" t="s">
        <v>46</v>
      </c>
      <c r="T8" s="39" t="s">
        <v>47</v>
      </c>
      <c r="U8" s="29">
        <f>MAX(U9:U728)</f>
        <v>1.4688585479646132E-2</v>
      </c>
    </row>
    <row r="9" spans="1:21" x14ac:dyDescent="0.25">
      <c r="A9" s="21">
        <f t="shared" ref="A9:A72" si="0">iteration</f>
        <v>4</v>
      </c>
      <c r="B9" s="22">
        <v>0</v>
      </c>
      <c r="C9" s="20"/>
      <c r="D9" s="14">
        <f>Beta!E9</f>
        <v>1</v>
      </c>
      <c r="E9" s="15">
        <f>Beta!F9</f>
        <v>1</v>
      </c>
      <c r="F9" s="12"/>
      <c r="G9" s="42">
        <f>G10</f>
        <v>2.5000000000000005E-3</v>
      </c>
      <c r="H9" s="43">
        <f t="shared" ref="H9:H72" si="1">SQRT((G9+G10)*delta/2)</f>
        <v>1.4433756729740645E-2</v>
      </c>
      <c r="I9" s="30">
        <v>0</v>
      </c>
      <c r="J9" s="44">
        <v>0</v>
      </c>
      <c r="K9" s="35">
        <f>VLOOKUP((A9+1)&amp;"_"&amp;B9,scenarios!A:Q,6,0)</f>
        <v>0</v>
      </c>
      <c r="L9" s="44">
        <f>VLOOKUP((A9+TT_Scen/2+1)&amp;"_"&amp;B9,scenarios!A:Q,6,0)</f>
        <v>0</v>
      </c>
      <c r="M9" s="36">
        <f>ABS(K9-I9)+ABS(L9-J9)</f>
        <v>0</v>
      </c>
      <c r="N9" s="8"/>
      <c r="O9" s="42">
        <f>O10</f>
        <v>8.9999999999999998E-4</v>
      </c>
      <c r="P9" s="43">
        <f t="shared" ref="P9:P72" si="2">SQRT((O9+O10)*delta/2)</f>
        <v>8.6602540378443865E-3</v>
      </c>
      <c r="Q9" s="30">
        <v>0</v>
      </c>
      <c r="R9" s="44">
        <v>0</v>
      </c>
      <c r="S9" s="35">
        <f>VLOOKUP((A9+1)&amp;"_"&amp;B9,scenarios!A:Q,13,0)</f>
        <v>0</v>
      </c>
      <c r="T9" s="44">
        <f>VLOOKUP((A9+TT_Scen/2+1)&amp;"_"&amp;B9,scenarios!A:Q,13,0)</f>
        <v>0</v>
      </c>
      <c r="U9" s="36">
        <f>ABS(S9-Q9)+ABS(T9-R9)</f>
        <v>0</v>
      </c>
    </row>
    <row r="10" spans="1:21" x14ac:dyDescent="0.25">
      <c r="A10" s="21">
        <f t="shared" si="0"/>
        <v>4</v>
      </c>
      <c r="B10" s="22">
        <v>1</v>
      </c>
      <c r="C10" s="20"/>
      <c r="D10" s="14">
        <f>Beta!E10</f>
        <v>0.99993522461610684</v>
      </c>
      <c r="E10" s="15">
        <f>Beta!F10</f>
        <v>1.0001481202278204</v>
      </c>
      <c r="F10" s="12"/>
      <c r="G10" s="45">
        <f>J2^2</f>
        <v>2.5000000000000005E-3</v>
      </c>
      <c r="H10" s="33">
        <f t="shared" si="1"/>
        <v>1.4433756729740645E-2</v>
      </c>
      <c r="I10" s="34">
        <f>D10/D9*EXP(-H9*H9/2+H9*VLOOKUP((A10)&amp;"_"&amp;(B10-1),Gaussian!A:F,6,0))-1</f>
        <v>-8.8291196809473504E-3</v>
      </c>
      <c r="J10" s="46">
        <f>E10/E9*EXP(-H9*H9/2-H9*VLOOKUP((A10)&amp;"_"&amp;(B10-1),Gaussian!A:F,6,0))-1</f>
        <v>8.7816602666683785E-3</v>
      </c>
      <c r="K10" s="40">
        <f>VLOOKUP((A10+1)&amp;"_"&amp;B10,scenarios!A:Q,6,0)</f>
        <v>-8.8290999999999994E-3</v>
      </c>
      <c r="L10" s="55">
        <f>VLOOKUP((A10+TT_Scen/2+1)&amp;"_"&amp;B10,scenarios!A:Q,6,0)</f>
        <v>8.7816999999999999E-3</v>
      </c>
      <c r="M10" s="37">
        <f>ABS(K10-I10)+ABS(L10-J10)</f>
        <v>5.9414278972408363E-8</v>
      </c>
      <c r="N10" s="8"/>
      <c r="O10" s="45">
        <f>K2^2</f>
        <v>8.9999999999999998E-4</v>
      </c>
      <c r="P10" s="33">
        <f t="shared" si="2"/>
        <v>8.6734952455173042E-3</v>
      </c>
      <c r="Q10" s="34">
        <f>D10/D9*EXP(-P9*P9/2+P9*Gaussian!G2)-1</f>
        <v>-1.022722517456387E-4</v>
      </c>
      <c r="R10" s="46">
        <f>E10/E9*EXP(-P9*P9/2-P9*Gaussian!G2)-1</f>
        <v>1.1061537653223041E-4</v>
      </c>
      <c r="S10" s="40">
        <f>VLOOKUP((A10+1)&amp;"_"&amp;B10,scenarios!A:Q,13,0)</f>
        <v>0</v>
      </c>
      <c r="T10" s="55">
        <f>VLOOKUP((A10+TT_Scen/2+1)&amp;"_"&amp;B10,scenarios!A:Q,13,0)</f>
        <v>0</v>
      </c>
      <c r="U10" s="37">
        <f>ABS(S10-Q10)+ABS(T10-R10)</f>
        <v>2.1288762827786911E-4</v>
      </c>
    </row>
    <row r="11" spans="1:21" x14ac:dyDescent="0.25">
      <c r="A11" s="21">
        <f t="shared" si="0"/>
        <v>4</v>
      </c>
      <c r="B11" s="22">
        <v>2</v>
      </c>
      <c r="C11" s="20"/>
      <c r="D11" s="14">
        <f>Beta!E11</f>
        <v>1.000155146335258</v>
      </c>
      <c r="E11" s="15">
        <f>Beta!F11</f>
        <v>1.0000116442590363</v>
      </c>
      <c r="F11" s="12"/>
      <c r="G11" s="47">
        <f>($G$69-$G$10)/($B$69-$B$10)*(B11-$B$10)+$G$10</f>
        <v>2.5000000000000005E-3</v>
      </c>
      <c r="H11" s="33">
        <f t="shared" si="1"/>
        <v>1.4433756729740645E-2</v>
      </c>
      <c r="I11" s="34">
        <f>D11/D10*EXP(-H10*H10/2+H10*VLOOKUP((A11)&amp;"_"&amp;(B11-1),Gaussian!A:F,6,0))-1</f>
        <v>-2.0032205833995231E-2</v>
      </c>
      <c r="J11" s="46">
        <f>E11/E10*EXP(-H10*H10/2-H10*VLOOKUP((A11)&amp;"_"&amp;(B11-1),Gaussian!A:F,6,0))-1</f>
        <v>2.0314266583599361E-2</v>
      </c>
      <c r="K11" s="40">
        <f>VLOOKUP((A11+1)&amp;"_"&amp;B11,scenarios!A:Q,6,0)</f>
        <v>-2.0032000000000001E-2</v>
      </c>
      <c r="L11" s="55">
        <f>VLOOKUP((A11+TT_Scen/2+1)&amp;"_"&amp;B11,scenarios!A:Q,6,0)</f>
        <v>2.0313999999999999E-2</v>
      </c>
      <c r="M11" s="37">
        <f t="shared" ref="M11:M74" si="3">ABS(K11-I11)+ABS(L11-J11)</f>
        <v>4.7241759459221155E-7</v>
      </c>
      <c r="N11" s="8"/>
      <c r="O11" s="47">
        <f>($O$69-$O$10)/($B$69-$B$10)*(B11-$B$10)+$O$10</f>
        <v>9.0550847457627115E-4</v>
      </c>
      <c r="P11" s="33">
        <f t="shared" si="2"/>
        <v>8.6999172020217463E-3</v>
      </c>
      <c r="Q11" s="34">
        <f>D11/D10*EXP(-P10*P10/2+P10*Gaussian!G3)-1</f>
        <v>1.8231364044418719E-4</v>
      </c>
      <c r="R11" s="46">
        <f>E11/E10*EXP(-P10*P10/2-P10*Gaussian!G3)-1</f>
        <v>-1.7406467673308779E-4</v>
      </c>
      <c r="S11" s="40">
        <f>VLOOKUP((A11+1)&amp;"_"&amp;B11,scenarios!A:Q,13,0)</f>
        <v>0</v>
      </c>
      <c r="T11" s="55">
        <f>VLOOKUP((A11+TT_Scen/2+1)&amp;"_"&amp;B11,scenarios!A:Q,13,0)</f>
        <v>0</v>
      </c>
      <c r="U11" s="37">
        <f>ABS(S11-Q11)+ABS(T11-R11)</f>
        <v>3.5637831717727497E-4</v>
      </c>
    </row>
    <row r="12" spans="1:21" x14ac:dyDescent="0.25">
      <c r="A12" s="21">
        <f t="shared" si="0"/>
        <v>4</v>
      </c>
      <c r="B12" s="22">
        <v>3</v>
      </c>
      <c r="C12" s="20"/>
      <c r="D12" s="14">
        <f>Beta!E12</f>
        <v>1.0004775149647793</v>
      </c>
      <c r="E12" s="15">
        <f>Beta!F12</f>
        <v>0.99977307932140302</v>
      </c>
      <c r="F12" s="12"/>
      <c r="G12" s="47">
        <f t="shared" ref="G12:G68" si="4">($G$69-$G$10)/($B$69-$B$10)*(B12-$B$10)+$G$10</f>
        <v>2.5000000000000005E-3</v>
      </c>
      <c r="H12" s="33">
        <f t="shared" si="1"/>
        <v>1.4433756729740645E-2</v>
      </c>
      <c r="I12" s="34">
        <f>D12/D11*EXP(-H11*H11/2+H11*VLOOKUP((A12)&amp;"_"&amp;(B12-1),Gaussian!A:F,6,0))-1</f>
        <v>-3.6357661807014052E-2</v>
      </c>
      <c r="J12" s="46">
        <f>E12/E11*EXP(-H11*H11/2-H11*VLOOKUP((A12)&amp;"_"&amp;(B12-1),Gaussian!A:F,6,0))-1</f>
        <v>3.7600062674981949E-2</v>
      </c>
      <c r="K12" s="40">
        <f>VLOOKUP((A12+1)&amp;"_"&amp;B12,scenarios!A:Q,6,0)</f>
        <v>-3.6358000000000001E-2</v>
      </c>
      <c r="L12" s="55">
        <f>VLOOKUP((A12+TT_Scen/2+1)&amp;"_"&amp;B12,scenarios!A:Q,6,0)</f>
        <v>3.7600000000000001E-2</v>
      </c>
      <c r="M12" s="37">
        <f t="shared" si="3"/>
        <v>4.0086796789656765E-7</v>
      </c>
      <c r="N12" s="8"/>
      <c r="O12" s="47">
        <f t="shared" ref="O12:O68" si="5">($O$69-$O$10)/($B$69-$B$10)*(B12-$B$10)+$O$10</f>
        <v>9.1101694915254232E-4</v>
      </c>
      <c r="P12" s="33">
        <f t="shared" si="2"/>
        <v>8.7262591567095048E-3</v>
      </c>
      <c r="Q12" s="34">
        <f>D12/D11*EXP(-P11*P11/2+P11*Gaussian!G4)-1</f>
        <v>2.8446286170757951E-4</v>
      </c>
      <c r="R12" s="46">
        <f>E12/E11*EXP(-P11*P11/2-P11*Gaussian!G4)-1</f>
        <v>-2.7639669528667365E-4</v>
      </c>
      <c r="S12" s="40">
        <f>VLOOKUP((A12+1)&amp;"_"&amp;B12,scenarios!A:Q,13,0)</f>
        <v>0</v>
      </c>
      <c r="T12" s="55">
        <f>VLOOKUP((A12+TT_Scen/2+1)&amp;"_"&amp;B12,scenarios!A:Q,13,0)</f>
        <v>0</v>
      </c>
      <c r="U12" s="37">
        <f>ABS(S12-Q12)+ABS(T12-R12)</f>
        <v>5.6085955699425316E-4</v>
      </c>
    </row>
    <row r="13" spans="1:21" x14ac:dyDescent="0.25">
      <c r="A13" s="21">
        <f t="shared" si="0"/>
        <v>4</v>
      </c>
      <c r="B13" s="22">
        <v>4</v>
      </c>
      <c r="C13" s="20"/>
      <c r="D13" s="14">
        <f>Beta!E13</f>
        <v>1.0007878079331423</v>
      </c>
      <c r="E13" s="15">
        <f>Beta!F13</f>
        <v>0.99954707708622381</v>
      </c>
      <c r="F13" s="12"/>
      <c r="G13" s="47">
        <f t="shared" si="4"/>
        <v>2.5000000000000005E-3</v>
      </c>
      <c r="H13" s="33">
        <f t="shared" si="1"/>
        <v>1.4433756729740645E-2</v>
      </c>
      <c r="I13" s="34">
        <f>D13/D12*EXP(-H12*H12/2+H12*VLOOKUP((A13)&amp;"_"&amp;(B13-1),Gaussian!A:F,6,0))-1</f>
        <v>5.1241012649974049E-3</v>
      </c>
      <c r="J13" s="46">
        <f>E13/E12*EXP(-H12*H12/2-H12*VLOOKUP((A13)&amp;"_"&amp;(B13-1),Gaussian!A:F,6,0))-1</f>
        <v>-5.2216528940449702E-3</v>
      </c>
      <c r="K13" s="40">
        <f>VLOOKUP((A13+1)&amp;"_"&amp;B13,scenarios!A:Q,6,0)</f>
        <v>5.1241000000000004E-3</v>
      </c>
      <c r="L13" s="55">
        <f>VLOOKUP((A13+TT_Scen/2+1)&amp;"_"&amp;B13,scenarios!A:Q,6,0)</f>
        <v>-5.2217000000000001E-3</v>
      </c>
      <c r="M13" s="37">
        <f t="shared" si="3"/>
        <v>4.837095243445666E-8</v>
      </c>
      <c r="N13" s="8"/>
      <c r="O13" s="47">
        <f t="shared" si="5"/>
        <v>9.165254237288135E-4</v>
      </c>
      <c r="P13" s="33">
        <f t="shared" si="2"/>
        <v>8.7525218319110237E-3</v>
      </c>
      <c r="Q13" s="34">
        <f>D13/D12*EXP(-P12*P12/2+P12*Gaussian!G5)-1</f>
        <v>2.7205998674051379E-4</v>
      </c>
      <c r="R13" s="46">
        <f>E13/E12*EXP(-P12*P12/2-P12*Gaussian!G5)-1</f>
        <v>-2.6411799948400372E-4</v>
      </c>
      <c r="S13" s="40">
        <f>VLOOKUP((A13+1)&amp;"_"&amp;B13,scenarios!A:Q,13,0)</f>
        <v>0</v>
      </c>
      <c r="T13" s="55">
        <f>VLOOKUP((A13+TT_Scen/2+1)&amp;"_"&amp;B13,scenarios!A:Q,13,0)</f>
        <v>0</v>
      </c>
      <c r="U13" s="37">
        <f>ABS(S13-Q13)+ABS(T13-R13)</f>
        <v>5.3617798622451751E-4</v>
      </c>
    </row>
    <row r="14" spans="1:21" x14ac:dyDescent="0.25">
      <c r="A14" s="21">
        <f t="shared" si="0"/>
        <v>4</v>
      </c>
      <c r="B14" s="22">
        <v>5</v>
      </c>
      <c r="C14" s="20"/>
      <c r="D14" s="14">
        <f>Beta!E14</f>
        <v>1.000925306681103</v>
      </c>
      <c r="E14" s="15">
        <f>Beta!F14</f>
        <v>0.99949419305045173</v>
      </c>
      <c r="F14" s="12"/>
      <c r="G14" s="47">
        <f t="shared" si="4"/>
        <v>2.5000000000000005E-3</v>
      </c>
      <c r="H14" s="33">
        <f t="shared" si="1"/>
        <v>1.4433756729740645E-2</v>
      </c>
      <c r="I14" s="34">
        <f>D14/D13*EXP(-H13*H13/2+H13*VLOOKUP((A14)&amp;"_"&amp;(B14-1),Gaussian!A:F,6,0))-1</f>
        <v>-1.2185003389485582E-2</v>
      </c>
      <c r="J14" s="46">
        <f>E14/E13*EXP(-H13*H13/2-H13*VLOOKUP((A14)&amp;"_"&amp;(B14-1),Gaussian!A:F,6,0))-1</f>
        <v>1.2209927408265875E-2</v>
      </c>
      <c r="K14" s="40">
        <f>VLOOKUP((A14+1)&amp;"_"&amp;B14,scenarios!A:Q,6,0)</f>
        <v>-1.2185E-2</v>
      </c>
      <c r="L14" s="55">
        <f>VLOOKUP((A14+TT_Scen/2+1)&amp;"_"&amp;B14,scenarios!A:Q,6,0)</f>
        <v>1.221E-2</v>
      </c>
      <c r="M14" s="37">
        <f t="shared" si="3"/>
        <v>7.59812197083376E-8</v>
      </c>
      <c r="N14" s="8"/>
      <c r="O14" s="47">
        <f t="shared" si="5"/>
        <v>9.2203389830508478E-4</v>
      </c>
      <c r="P14" s="33">
        <f t="shared" si="2"/>
        <v>8.7787059391519484E-3</v>
      </c>
      <c r="Q14" s="34">
        <f>D14/D13*EXP(-P13*P13/2+P13*Gaussian!G6)-1</f>
        <v>9.9082662568417135E-5</v>
      </c>
      <c r="R14" s="46">
        <f>E14/E13*EXP(-P13*P13/2-P13*Gaussian!G6)-1</f>
        <v>-9.1208558150257524E-5</v>
      </c>
      <c r="S14" s="40">
        <f>VLOOKUP((A14+1)&amp;"_"&amp;B14,scenarios!A:Q,13,0)</f>
        <v>0</v>
      </c>
      <c r="T14" s="55">
        <f>VLOOKUP((A14+TT_Scen/2+1)&amp;"_"&amp;B14,scenarios!A:Q,13,0)</f>
        <v>0</v>
      </c>
      <c r="U14" s="37">
        <f t="shared" ref="U14:U74" si="6">ABS(S14-Q14)+ABS(T14-R14)</f>
        <v>1.9029122071867466E-4</v>
      </c>
    </row>
    <row r="15" spans="1:21" x14ac:dyDescent="0.25">
      <c r="A15" s="21">
        <f t="shared" si="0"/>
        <v>4</v>
      </c>
      <c r="B15" s="22">
        <v>6</v>
      </c>
      <c r="C15" s="20"/>
      <c r="D15" s="14">
        <f>Beta!E15</f>
        <v>1.000940484822993</v>
      </c>
      <c r="E15" s="15">
        <f>Beta!F15</f>
        <v>0.99956403202685395</v>
      </c>
      <c r="F15" s="12"/>
      <c r="G15" s="47">
        <f t="shared" si="4"/>
        <v>2.5000000000000005E-3</v>
      </c>
      <c r="H15" s="33">
        <f t="shared" si="1"/>
        <v>1.4433756729740645E-2</v>
      </c>
      <c r="I15" s="34">
        <f>D15/D14*EXP(-H14*H14/2+H14*VLOOKUP((A15)&amp;"_"&amp;(B15-1),Gaussian!A:F,6,0))-1</f>
        <v>2.06546925381621E-2</v>
      </c>
      <c r="J15" s="46">
        <f>E15/E14*EXP(-H14*H14/2-H14*VLOOKUP((A15)&amp;"_"&amp;(B15-1),Gaussian!A:F,6,0))-1</f>
        <v>-2.0357504402708448E-2</v>
      </c>
      <c r="K15" s="40">
        <f>VLOOKUP((A15+1)&amp;"_"&amp;B15,scenarios!A:Q,6,0)</f>
        <v>2.0655E-2</v>
      </c>
      <c r="L15" s="55">
        <f>VLOOKUP((A15+TT_Scen/2+1)&amp;"_"&amp;B15,scenarios!A:Q,6,0)</f>
        <v>-2.0358000000000001E-2</v>
      </c>
      <c r="M15" s="37">
        <f t="shared" si="3"/>
        <v>8.0305912945194402E-7</v>
      </c>
      <c r="N15" s="8"/>
      <c r="O15" s="47">
        <f t="shared" si="5"/>
        <v>9.2754237288135595E-4</v>
      </c>
      <c r="P15" s="33">
        <f t="shared" si="2"/>
        <v>8.8048121793780632E-3</v>
      </c>
      <c r="Q15" s="34">
        <f>D15/D14*EXP(-P14*P14/2+P14*Gaussian!G7)-1</f>
        <v>-2.3368570470361227E-5</v>
      </c>
      <c r="R15" s="46">
        <f>E15/E14*EXP(-P14*P14/2-P14*Gaussian!G7)-1</f>
        <v>3.1339530311758068E-5</v>
      </c>
      <c r="S15" s="40">
        <f>VLOOKUP((A15+1)&amp;"_"&amp;B15,scenarios!A:Q,13,0)</f>
        <v>0</v>
      </c>
      <c r="T15" s="55">
        <f>VLOOKUP((A15+TT_Scen/2+1)&amp;"_"&amp;B15,scenarios!A:Q,13,0)</f>
        <v>0</v>
      </c>
      <c r="U15" s="37">
        <f t="shared" si="6"/>
        <v>5.4708100782119296E-5</v>
      </c>
    </row>
    <row r="16" spans="1:21" x14ac:dyDescent="0.25">
      <c r="A16" s="21">
        <f t="shared" si="0"/>
        <v>4</v>
      </c>
      <c r="B16" s="22">
        <v>7</v>
      </c>
      <c r="C16" s="20"/>
      <c r="D16" s="14">
        <f>Beta!E16</f>
        <v>1.0008960635906847</v>
      </c>
      <c r="E16" s="15">
        <f>Beta!F16</f>
        <v>0.99969407383197206</v>
      </c>
      <c r="F16" s="12"/>
      <c r="G16" s="47">
        <f t="shared" si="4"/>
        <v>2.5000000000000005E-3</v>
      </c>
      <c r="H16" s="33">
        <f t="shared" si="1"/>
        <v>1.4433756729740645E-2</v>
      </c>
      <c r="I16" s="34">
        <f>D16/D15*EXP(-H15*H15/2+H15*VLOOKUP((A16)&amp;"_"&amp;(B16-1),Gaussian!A:F,6,0))-1</f>
        <v>2.0777218374501416E-4</v>
      </c>
      <c r="J16" s="46">
        <f>E16/E15*EXP(-H15*H15/2-H15*VLOOKUP((A16)&amp;"_"&amp;(B16-1),Gaussian!A:F,6,0))-1</f>
        <v>-3.3031978486830482E-4</v>
      </c>
      <c r="K16" s="40">
        <f>VLOOKUP((A16+1)&amp;"_"&amp;B16,scenarios!A:Q,6,0)</f>
        <v>2.0777E-4</v>
      </c>
      <c r="L16" s="55">
        <f>VLOOKUP((A16+TT_Scen/2+1)&amp;"_"&amp;B16,scenarios!A:Q,6,0)</f>
        <v>-3.3032E-4</v>
      </c>
      <c r="M16" s="37">
        <f t="shared" si="3"/>
        <v>2.3988767093357979E-9</v>
      </c>
      <c r="N16" s="8"/>
      <c r="O16" s="47">
        <f t="shared" si="5"/>
        <v>9.3305084745762712E-4</v>
      </c>
      <c r="P16" s="33">
        <f t="shared" si="2"/>
        <v>8.8308412431742245E-3</v>
      </c>
      <c r="Q16" s="34">
        <f>D16/D15*EXP(-P15*P15/2+P15*Gaussian!G8)-1</f>
        <v>-8.3139381353625197E-5</v>
      </c>
      <c r="R16" s="46">
        <f>E16/E15*EXP(-P15*P15/2-P15*Gaussian!G8)-1</f>
        <v>9.133187357357464E-5</v>
      </c>
      <c r="S16" s="40">
        <f>VLOOKUP((A16+1)&amp;"_"&amp;B16,scenarios!A:Q,13,0)</f>
        <v>0</v>
      </c>
      <c r="T16" s="55">
        <f>VLOOKUP((A16+TT_Scen/2+1)&amp;"_"&amp;B16,scenarios!A:Q,13,0)</f>
        <v>0</v>
      </c>
      <c r="U16" s="37">
        <f t="shared" si="6"/>
        <v>1.7447125492719984E-4</v>
      </c>
    </row>
    <row r="17" spans="1:21" x14ac:dyDescent="0.25">
      <c r="A17" s="21">
        <f t="shared" si="0"/>
        <v>4</v>
      </c>
      <c r="B17" s="22">
        <v>8</v>
      </c>
      <c r="C17" s="20"/>
      <c r="D17" s="14">
        <f>Beta!E17</f>
        <v>1.0007818059250646</v>
      </c>
      <c r="E17" s="15">
        <f>Beta!F17</f>
        <v>0.99989468656236624</v>
      </c>
      <c r="F17" s="12"/>
      <c r="G17" s="47">
        <f t="shared" si="4"/>
        <v>2.5000000000000005E-3</v>
      </c>
      <c r="H17" s="33">
        <f t="shared" si="1"/>
        <v>1.4433756729740645E-2</v>
      </c>
      <c r="I17" s="34">
        <f>D17/D16*EXP(-H16*H16/2+H16*VLOOKUP((A17)&amp;"_"&amp;(B17-1),Gaussian!A:F,6,0))-1</f>
        <v>-1.2450725149303343E-3</v>
      </c>
      <c r="J17" s="46">
        <f>E17/E16*EXP(-H16*H16/2-H16*VLOOKUP((A17)&amp;"_"&amp;(B17-1),Gaussian!A:F,6,0))-1</f>
        <v>1.1246389591312855E-3</v>
      </c>
      <c r="K17" s="40">
        <f>VLOOKUP((A17+1)&amp;"_"&amp;B17,scenarios!A:Q,6,0)</f>
        <v>-1.2451000000000001E-3</v>
      </c>
      <c r="L17" s="55">
        <f>VLOOKUP((A17+TT_Scen/2+1)&amp;"_"&amp;B17,scenarios!A:Q,6,0)</f>
        <v>1.1245999999999999E-3</v>
      </c>
      <c r="M17" s="37">
        <f t="shared" si="3"/>
        <v>6.644420095136723E-8</v>
      </c>
      <c r="N17" s="8"/>
      <c r="O17" s="47">
        <f t="shared" si="5"/>
        <v>9.385593220338983E-4</v>
      </c>
      <c r="P17" s="33">
        <f t="shared" si="2"/>
        <v>8.8567938109775073E-3</v>
      </c>
      <c r="Q17" s="34">
        <f>D17/D16*EXP(-P16*P16/2+P16*Gaussian!G9)-1</f>
        <v>-1.5314204245675533E-4</v>
      </c>
      <c r="R17" s="46">
        <f>E17/E16*EXP(-P16*P16/2-P16*Gaussian!G9)-1</f>
        <v>1.6167517899301487E-4</v>
      </c>
      <c r="S17" s="40">
        <f>VLOOKUP((A17+1)&amp;"_"&amp;B17,scenarios!A:Q,13,0)</f>
        <v>0</v>
      </c>
      <c r="T17" s="55">
        <f>VLOOKUP((A17+TT_Scen/2+1)&amp;"_"&amp;B17,scenarios!A:Q,13,0)</f>
        <v>0</v>
      </c>
      <c r="U17" s="37">
        <f t="shared" si="6"/>
        <v>3.148172214497702E-4</v>
      </c>
    </row>
    <row r="18" spans="1:21" x14ac:dyDescent="0.25">
      <c r="A18" s="21">
        <f t="shared" si="0"/>
        <v>4</v>
      </c>
      <c r="B18" s="22">
        <v>9</v>
      </c>
      <c r="C18" s="20"/>
      <c r="D18" s="14">
        <f>Beta!E18</f>
        <v>1.0006781509191038</v>
      </c>
      <c r="E18" s="15">
        <f>Beta!F18</f>
        <v>1.0000856456022413</v>
      </c>
      <c r="F18" s="12"/>
      <c r="G18" s="47">
        <f t="shared" si="4"/>
        <v>2.5000000000000005E-3</v>
      </c>
      <c r="H18" s="33">
        <f t="shared" si="1"/>
        <v>1.4433756729740645E-2</v>
      </c>
      <c r="I18" s="34">
        <f>D18/D17*EXP(-H17*H17/2+H17*VLOOKUP((A18)&amp;"_"&amp;(B18-1),Gaussian!A:F,6,0))-1</f>
        <v>-1.5524702070523255E-2</v>
      </c>
      <c r="J18" s="46">
        <f>E18/E17*EXP(-H17*H17/2-H17*VLOOKUP((A18)&amp;"_"&amp;(B18-1),Gaussian!A:F,6,0))-1</f>
        <v>1.5646667424750405E-2</v>
      </c>
      <c r="K18" s="40">
        <f>VLOOKUP((A18+1)&amp;"_"&amp;B18,scenarios!A:Q,6,0)</f>
        <v>-1.5525000000000001E-2</v>
      </c>
      <c r="L18" s="55">
        <f>VLOOKUP((A18+TT_Scen/2+1)&amp;"_"&amp;B18,scenarios!A:Q,6,0)</f>
        <v>1.5647000000000001E-2</v>
      </c>
      <c r="M18" s="37">
        <f t="shared" si="3"/>
        <v>6.3050472634204602E-7</v>
      </c>
      <c r="N18" s="8"/>
      <c r="O18" s="47">
        <f t="shared" si="5"/>
        <v>9.4406779661016947E-4</v>
      </c>
      <c r="P18" s="33">
        <f t="shared" si="2"/>
        <v>8.8826705532847553E-3</v>
      </c>
      <c r="Q18" s="34">
        <f>D18/D17*EXP(-P17*P17/2+P17*Gaussian!G10)-1</f>
        <v>-1.4279059808697259E-4</v>
      </c>
      <c r="R18" s="46">
        <f>E18/E17*EXP(-P17*P17/2-P17*Gaussian!G10)-1</f>
        <v>1.5175103306752646E-4</v>
      </c>
      <c r="S18" s="40">
        <f>VLOOKUP((A18+1)&amp;"_"&amp;B18,scenarios!A:Q,13,0)</f>
        <v>0</v>
      </c>
      <c r="T18" s="55">
        <f>VLOOKUP((A18+TT_Scen/2+1)&amp;"_"&amp;B18,scenarios!A:Q,13,0)</f>
        <v>0</v>
      </c>
      <c r="U18" s="37">
        <f t="shared" si="6"/>
        <v>2.9454163115449905E-4</v>
      </c>
    </row>
    <row r="19" spans="1:21" x14ac:dyDescent="0.25">
      <c r="A19" s="21">
        <f t="shared" si="0"/>
        <v>4</v>
      </c>
      <c r="B19" s="22">
        <v>10</v>
      </c>
      <c r="C19" s="20"/>
      <c r="D19" s="14">
        <f>Beta!E19</f>
        <v>1.0005248900932506</v>
      </c>
      <c r="E19" s="15">
        <f>Beta!F19</f>
        <v>1.0003272417292657</v>
      </c>
      <c r="F19" s="12"/>
      <c r="G19" s="47">
        <f t="shared" si="4"/>
        <v>2.5000000000000005E-3</v>
      </c>
      <c r="H19" s="33">
        <f t="shared" si="1"/>
        <v>1.4433756729740645E-2</v>
      </c>
      <c r="I19" s="34">
        <f>D19/D18*EXP(-H18*H18/2+H18*VLOOKUP((A19)&amp;"_"&amp;(B19-1),Gaussian!A:F,6,0))-1</f>
        <v>2.2309308175557652E-2</v>
      </c>
      <c r="J19" s="46">
        <f>E19/E18*EXP(-H18*H18/2-H18*VLOOKUP((A19)&amp;"_"&amp;(B19-1),Gaussian!A:F,6,0))-1</f>
        <v>-2.1939795093966707E-2</v>
      </c>
      <c r="K19" s="40">
        <f>VLOOKUP((A19+1)&amp;"_"&amp;B19,scenarios!A:Q,6,0)</f>
        <v>2.2308999999999999E-2</v>
      </c>
      <c r="L19" s="55">
        <f>VLOOKUP((A19+TT_Scen/2+1)&amp;"_"&amp;B19,scenarios!A:Q,6,0)</f>
        <v>-2.1940000000000001E-2</v>
      </c>
      <c r="M19" s="37">
        <f t="shared" si="3"/>
        <v>5.1308159094640149E-7</v>
      </c>
      <c r="N19" s="8"/>
      <c r="O19" s="47">
        <f t="shared" si="5"/>
        <v>9.4957627118644064E-4</v>
      </c>
      <c r="P19" s="33">
        <f t="shared" si="2"/>
        <v>8.9084721308546888E-3</v>
      </c>
      <c r="Q19" s="34">
        <f>D19/D18*EXP(-P18*P18/2+P18*Gaussian!G11)-1</f>
        <v>-1.9260106015661638E-4</v>
      </c>
      <c r="R19" s="46">
        <f>E19/E18*EXP(-P18*P18/2-P18*Gaussian!G11)-1</f>
        <v>2.0211576706397061E-4</v>
      </c>
      <c r="S19" s="40">
        <f>VLOOKUP((A19+1)&amp;"_"&amp;B19,scenarios!A:Q,13,0)</f>
        <v>0</v>
      </c>
      <c r="T19" s="55">
        <f>VLOOKUP((A19+TT_Scen/2+1)&amp;"_"&amp;B19,scenarios!A:Q,13,0)</f>
        <v>0</v>
      </c>
      <c r="U19" s="37">
        <f t="shared" si="6"/>
        <v>3.9471682722058699E-4</v>
      </c>
    </row>
    <row r="20" spans="1:21" x14ac:dyDescent="0.25">
      <c r="A20" s="21">
        <f t="shared" si="0"/>
        <v>4</v>
      </c>
      <c r="B20" s="22">
        <v>11</v>
      </c>
      <c r="C20" s="20"/>
      <c r="D20" s="14">
        <f>Beta!E20</f>
        <v>1.0001448897895122</v>
      </c>
      <c r="E20" s="15">
        <f>Beta!F20</f>
        <v>1.0007968569731593</v>
      </c>
      <c r="F20" s="12"/>
      <c r="G20" s="47">
        <f t="shared" si="4"/>
        <v>2.5000000000000005E-3</v>
      </c>
      <c r="H20" s="33">
        <f t="shared" si="1"/>
        <v>1.4433756729740645E-2</v>
      </c>
      <c r="I20" s="34">
        <f>D20/D19*EXP(-H19*H19/2+H19*VLOOKUP((A20)&amp;"_"&amp;(B20-1),Gaussian!A:F,6,0))-1</f>
        <v>-2.7433629696538953E-2</v>
      </c>
      <c r="J20" s="46">
        <f>E20/E19*EXP(-H19*H19/2-H19*VLOOKUP((A20)&amp;"_"&amp;(B20-1),Gaussian!A:F,6,0))-1</f>
        <v>2.8085262478137585E-2</v>
      </c>
      <c r="K20" s="40">
        <f>VLOOKUP((A20+1)&amp;"_"&amp;B20,scenarios!A:Q,6,0)</f>
        <v>-2.7434E-2</v>
      </c>
      <c r="L20" s="55">
        <f>VLOOKUP((A20+TT_Scen/2+1)&amp;"_"&amp;B20,scenarios!A:Q,6,0)</f>
        <v>2.8084999999999999E-2</v>
      </c>
      <c r="M20" s="37">
        <f t="shared" si="3"/>
        <v>6.327815986334473E-7</v>
      </c>
      <c r="N20" s="8"/>
      <c r="O20" s="47">
        <f t="shared" si="5"/>
        <v>9.5508474576271193E-4</v>
      </c>
      <c r="P20" s="33">
        <f t="shared" si="2"/>
        <v>8.9341991949047836E-3</v>
      </c>
      <c r="Q20" s="34">
        <f>D20/D19*EXP(-P19*P19/2+P19*Gaussian!G12)-1</f>
        <v>-4.1946553020832944E-4</v>
      </c>
      <c r="R20" s="46">
        <f>E20/E19*EXP(-P19*P19/2-P19*Gaussian!G12)-1</f>
        <v>4.2976333779454201E-4</v>
      </c>
      <c r="S20" s="40">
        <f>VLOOKUP((A20+1)&amp;"_"&amp;B20,scenarios!A:Q,13,0)</f>
        <v>0</v>
      </c>
      <c r="T20" s="55">
        <f>VLOOKUP((A20+TT_Scen/2+1)&amp;"_"&amp;B20,scenarios!A:Q,13,0)</f>
        <v>0</v>
      </c>
      <c r="U20" s="37">
        <f t="shared" si="6"/>
        <v>8.4922886800287145E-4</v>
      </c>
    </row>
    <row r="21" spans="1:21" x14ac:dyDescent="0.25">
      <c r="A21" s="21">
        <f t="shared" si="0"/>
        <v>4</v>
      </c>
      <c r="B21" s="22">
        <v>12</v>
      </c>
      <c r="C21" s="20"/>
      <c r="D21" s="14">
        <f>Beta!E21</f>
        <v>0.99984735846704464</v>
      </c>
      <c r="E21" s="15">
        <f>Beta!F21</f>
        <v>1.0011855822638756</v>
      </c>
      <c r="F21" s="12"/>
      <c r="G21" s="47">
        <f t="shared" si="4"/>
        <v>2.5000000000000005E-3</v>
      </c>
      <c r="H21" s="33">
        <f t="shared" si="1"/>
        <v>1.4433756729740645E-2</v>
      </c>
      <c r="I21" s="34">
        <f>D21/D20*EXP(-H20*H20/2+H20*VLOOKUP((A21)&amp;"_"&amp;(B21-1),Gaussian!A:F,6,0))-1</f>
        <v>-1.2487415176107963E-2</v>
      </c>
      <c r="J21" s="46">
        <f>E21/E20*EXP(-H20*H20/2-H20*VLOOKUP((A21)&amp;"_"&amp;(B21-1),Gaussian!A:F,6,0))-1</f>
        <v>1.2526317968877487E-2</v>
      </c>
      <c r="K21" s="40">
        <f>VLOOKUP((A21+1)&amp;"_"&amp;B21,scenarios!A:Q,6,0)</f>
        <v>-1.2487E-2</v>
      </c>
      <c r="L21" s="55">
        <f>VLOOKUP((A21+TT_Scen/2+1)&amp;"_"&amp;B21,scenarios!A:Q,6,0)</f>
        <v>1.2526000000000001E-2</v>
      </c>
      <c r="M21" s="37">
        <f t="shared" si="3"/>
        <v>7.3314498545001827E-7</v>
      </c>
      <c r="N21" s="8"/>
      <c r="O21" s="47">
        <f t="shared" si="5"/>
        <v>9.605932203389831E-4</v>
      </c>
      <c r="P21" s="33">
        <f t="shared" si="2"/>
        <v>8.9598523873030342E-3</v>
      </c>
      <c r="Q21" s="34">
        <f>D21/D20*EXP(-P20*P20/2+P20*Gaussian!G13)-1</f>
        <v>-3.3738550819206736E-4</v>
      </c>
      <c r="R21" s="46">
        <f>E21/E20*EXP(-P20*P20/2-P20*Gaussian!G13)-1</f>
        <v>3.4849111631096719E-4</v>
      </c>
      <c r="S21" s="40">
        <f>VLOOKUP((A21+1)&amp;"_"&amp;B21,scenarios!A:Q,13,0)</f>
        <v>0</v>
      </c>
      <c r="T21" s="55">
        <f>VLOOKUP((A21+TT_Scen/2+1)&amp;"_"&amp;B21,scenarios!A:Q,13,0)</f>
        <v>0</v>
      </c>
      <c r="U21" s="37">
        <f t="shared" si="6"/>
        <v>6.8587662450303455E-4</v>
      </c>
    </row>
    <row r="22" spans="1:21" x14ac:dyDescent="0.25">
      <c r="A22" s="21">
        <f t="shared" si="0"/>
        <v>4</v>
      </c>
      <c r="B22" s="22">
        <v>13</v>
      </c>
      <c r="C22" s="20"/>
      <c r="D22" s="14">
        <f>Beta!E22</f>
        <v>0.99975461321275505</v>
      </c>
      <c r="E22" s="15">
        <f>Beta!F22</f>
        <v>1.0013706898371084</v>
      </c>
      <c r="F22" s="12"/>
      <c r="G22" s="47">
        <f t="shared" si="4"/>
        <v>2.5000000000000005E-3</v>
      </c>
      <c r="H22" s="33">
        <f t="shared" si="1"/>
        <v>1.4433756729740645E-2</v>
      </c>
      <c r="I22" s="34">
        <f>D22/D21*EXP(-H21*H21/2+H21*VLOOKUP((A22)&amp;"_"&amp;(B22-1),Gaussian!A:F,6,0))-1</f>
        <v>1.7722040281376916E-2</v>
      </c>
      <c r="J22" s="46">
        <f>E22/E21*EXP(-H21*H21/2-H21*VLOOKUP((A22)&amp;"_"&amp;(B22-1),Gaussian!A:F,6,0))-1</f>
        <v>-1.7527633859994118E-2</v>
      </c>
      <c r="K22" s="40">
        <f>VLOOKUP((A22+1)&amp;"_"&amp;B22,scenarios!A:Q,6,0)</f>
        <v>1.7722000000000002E-2</v>
      </c>
      <c r="L22" s="55">
        <f>VLOOKUP((A22+TT_Scen/2+1)&amp;"_"&amp;B22,scenarios!A:Q,6,0)</f>
        <v>-1.7527999999999998E-2</v>
      </c>
      <c r="M22" s="37">
        <f t="shared" si="3"/>
        <v>4.0642138279464723E-7</v>
      </c>
      <c r="N22" s="8"/>
      <c r="O22" s="47">
        <f t="shared" si="5"/>
        <v>9.6610169491525427E-4</v>
      </c>
      <c r="P22" s="33">
        <f t="shared" si="2"/>
        <v>8.9854323407548113E-3</v>
      </c>
      <c r="Q22" s="34">
        <f>D22/D21*EXP(-P21*P21/2+P21*Gaussian!G14)-1</f>
        <v>-1.3289436181207481E-4</v>
      </c>
      <c r="R22" s="46">
        <f>E22/E21*EXP(-P21*P21/2-P21*Gaussian!G14)-1</f>
        <v>1.4474227986038812E-4</v>
      </c>
      <c r="S22" s="40">
        <f>VLOOKUP((A22+1)&amp;"_"&amp;B22,scenarios!A:Q,13,0)</f>
        <v>0</v>
      </c>
      <c r="T22" s="55">
        <f>VLOOKUP((A22+TT_Scen/2+1)&amp;"_"&amp;B22,scenarios!A:Q,13,0)</f>
        <v>0</v>
      </c>
      <c r="U22" s="37">
        <f t="shared" si="6"/>
        <v>2.7763664167246294E-4</v>
      </c>
    </row>
    <row r="23" spans="1:21" x14ac:dyDescent="0.25">
      <c r="A23" s="21">
        <f t="shared" si="0"/>
        <v>4</v>
      </c>
      <c r="B23" s="22">
        <v>14</v>
      </c>
      <c r="C23" s="20"/>
      <c r="D23" s="14">
        <f>Beta!E23</f>
        <v>0.99981297347029507</v>
      </c>
      <c r="E23" s="15">
        <f>Beta!F23</f>
        <v>1.0014058268461101</v>
      </c>
      <c r="F23" s="12"/>
      <c r="G23" s="47">
        <f t="shared" si="4"/>
        <v>2.5000000000000005E-3</v>
      </c>
      <c r="H23" s="33">
        <f t="shared" si="1"/>
        <v>1.4433756729740645E-2</v>
      </c>
      <c r="I23" s="34">
        <f>D23/D22*EXP(-H22*H22/2+H22*VLOOKUP((A23)&amp;"_"&amp;(B23-1),Gaussian!A:F,6,0))-1</f>
        <v>-4.8107984907410639E-3</v>
      </c>
      <c r="J23" s="46">
        <f>E23/E22*EXP(-H22*H22/2-H22*VLOOKUP((A23)&amp;"_"&amp;(B23-1),Gaussian!A:F,6,0))-1</f>
        <v>4.7186333245829992E-3</v>
      </c>
      <c r="K23" s="40">
        <f>VLOOKUP((A23+1)&amp;"_"&amp;B23,scenarios!A:Q,6,0)</f>
        <v>-4.8107999999999996E-3</v>
      </c>
      <c r="L23" s="55">
        <f>VLOOKUP((A23+TT_Scen/2+1)&amp;"_"&amp;B23,scenarios!A:Q,6,0)</f>
        <v>4.7185999999999999E-3</v>
      </c>
      <c r="M23" s="37">
        <f t="shared" si="3"/>
        <v>3.4833841935054399E-8</v>
      </c>
      <c r="N23" s="8"/>
      <c r="O23" s="47">
        <f t="shared" si="5"/>
        <v>9.7161016949152545E-4</v>
      </c>
      <c r="P23" s="33">
        <f t="shared" si="2"/>
        <v>9.0109396789849333E-3</v>
      </c>
      <c r="Q23" s="34">
        <f>D23/D22*EXP(-P22*P22/2+P22*Gaussian!G15)-1</f>
        <v>1.800404305729586E-5</v>
      </c>
      <c r="R23" s="46">
        <f>E23/E22*EXP(-P22*P22/2-P22*Gaussian!G15)-1</f>
        <v>-5.2806858484855113E-6</v>
      </c>
      <c r="S23" s="40">
        <f>VLOOKUP((A23+1)&amp;"_"&amp;B23,scenarios!A:Q,13,0)</f>
        <v>0</v>
      </c>
      <c r="T23" s="55">
        <f>VLOOKUP((A23+TT_Scen/2+1)&amp;"_"&amp;B23,scenarios!A:Q,13,0)</f>
        <v>0</v>
      </c>
      <c r="U23" s="37">
        <f t="shared" si="6"/>
        <v>2.3284728905781371E-5</v>
      </c>
    </row>
    <row r="24" spans="1:21" x14ac:dyDescent="0.25">
      <c r="A24" s="21">
        <f t="shared" si="0"/>
        <v>4</v>
      </c>
      <c r="B24" s="22">
        <v>15</v>
      </c>
      <c r="C24" s="20"/>
      <c r="D24" s="14">
        <f>Beta!E24</f>
        <v>1.0000498542952649</v>
      </c>
      <c r="E24" s="15">
        <f>Beta!F24</f>
        <v>1.0012636607608041</v>
      </c>
      <c r="F24" s="12"/>
      <c r="G24" s="47">
        <f t="shared" si="4"/>
        <v>2.5000000000000005E-3</v>
      </c>
      <c r="H24" s="33">
        <f t="shared" si="1"/>
        <v>1.4433756729740645E-2</v>
      </c>
      <c r="I24" s="34">
        <f>D24/D23*EXP(-H23*H23/2+H23*VLOOKUP((A24)&amp;"_"&amp;(B24-1),Gaussian!A:F,6,0))-1</f>
        <v>-2.9673862448055699E-2</v>
      </c>
      <c r="J24" s="46">
        <f>E24/E23*EXP(-H23*H23/2-H23*VLOOKUP((A24)&amp;"_"&amp;(B24-1),Gaussian!A:F,6,0))-1</f>
        <v>3.0464454055666668E-2</v>
      </c>
      <c r="K24" s="40">
        <f>VLOOKUP((A24+1)&amp;"_"&amp;B24,scenarios!A:Q,6,0)</f>
        <v>-2.9673999999999999E-2</v>
      </c>
      <c r="L24" s="55">
        <f>VLOOKUP((A24+TT_Scen/2+1)&amp;"_"&amp;B24,scenarios!A:Q,6,0)</f>
        <v>3.0464000000000001E-2</v>
      </c>
      <c r="M24" s="37">
        <f t="shared" si="3"/>
        <v>5.916076109661883E-7</v>
      </c>
      <c r="N24" s="8"/>
      <c r="O24" s="47">
        <f t="shared" si="5"/>
        <v>9.7711864406779662E-4</v>
      </c>
      <c r="P24" s="33">
        <f t="shared" si="2"/>
        <v>9.0363750169151179E-3</v>
      </c>
      <c r="Q24" s="34">
        <f>D24/D23*EXP(-P23*P23/2+P23*Gaussian!G16)-1</f>
        <v>1.9631782480145077E-4</v>
      </c>
      <c r="R24" s="46">
        <f>E24/E23*EXP(-P23*P23/2-P23*Gaussian!G16)-1</f>
        <v>-1.8255843431003171E-4</v>
      </c>
      <c r="S24" s="40">
        <f>VLOOKUP((A24+1)&amp;"_"&amp;B24,scenarios!A:Q,13,0)</f>
        <v>0</v>
      </c>
      <c r="T24" s="55">
        <f>VLOOKUP((A24+TT_Scen/2+1)&amp;"_"&amp;B24,scenarios!A:Q,13,0)</f>
        <v>0</v>
      </c>
      <c r="U24" s="37">
        <f t="shared" si="6"/>
        <v>3.7887625911148248E-4</v>
      </c>
    </row>
    <row r="25" spans="1:21" x14ac:dyDescent="0.25">
      <c r="A25" s="21">
        <f t="shared" si="0"/>
        <v>4</v>
      </c>
      <c r="B25" s="22">
        <v>16</v>
      </c>
      <c r="C25" s="20"/>
      <c r="D25" s="14">
        <f>Beta!E25</f>
        <v>1.0002734442016794</v>
      </c>
      <c r="E25" s="15">
        <f>Beta!F25</f>
        <v>1.0011364457900882</v>
      </c>
      <c r="F25" s="12"/>
      <c r="G25" s="47">
        <f t="shared" si="4"/>
        <v>2.5000000000000005E-3</v>
      </c>
      <c r="H25" s="33">
        <f t="shared" si="1"/>
        <v>1.4433756729740645E-2</v>
      </c>
      <c r="I25" s="34">
        <f>D25/D24*EXP(-H24*H24/2+H24*VLOOKUP((A25)&amp;"_"&amp;(B25-1),Gaussian!A:F,6,0))-1</f>
        <v>-1.4988511543422289E-3</v>
      </c>
      <c r="J25" s="46">
        <f>E25/E24*EXP(-H24*H24/2-H24*VLOOKUP((A25)&amp;"_"&amp;(B25-1),Gaussian!A:F,6,0))-1</f>
        <v>1.3890974062646944E-3</v>
      </c>
      <c r="K25" s="40">
        <f>VLOOKUP((A25+1)&amp;"_"&amp;B25,scenarios!A:Q,6,0)</f>
        <v>-1.4989000000000001E-3</v>
      </c>
      <c r="L25" s="55">
        <f>VLOOKUP((A25+TT_Scen/2+1)&amp;"_"&amp;B25,scenarios!A:Q,6,0)</f>
        <v>1.3891000000000001E-3</v>
      </c>
      <c r="M25" s="37">
        <f t="shared" si="3"/>
        <v>5.1439393076871745E-8</v>
      </c>
      <c r="N25" s="8"/>
      <c r="O25" s="47">
        <f t="shared" si="5"/>
        <v>9.826271186440679E-4</v>
      </c>
      <c r="P25" s="33">
        <f t="shared" si="2"/>
        <v>9.0617389608369479E-3</v>
      </c>
      <c r="Q25" s="34">
        <f>D25/D24*EXP(-P24*P24/2+P24*Gaussian!G17)-1</f>
        <v>1.8274242868709933E-4</v>
      </c>
      <c r="R25" s="46">
        <f>E25/E24*EXP(-P24*P24/2-P24*Gaussian!G17)-1</f>
        <v>-1.6787643302840216E-4</v>
      </c>
      <c r="S25" s="40">
        <f>VLOOKUP((A25+1)&amp;"_"&amp;B25,scenarios!A:Q,13,0)</f>
        <v>0</v>
      </c>
      <c r="T25" s="55">
        <f>VLOOKUP((A25+TT_Scen/2+1)&amp;"_"&amp;B25,scenarios!A:Q,13,0)</f>
        <v>0</v>
      </c>
      <c r="U25" s="37">
        <f t="shared" si="6"/>
        <v>3.506188617155015E-4</v>
      </c>
    </row>
    <row r="26" spans="1:21" x14ac:dyDescent="0.25">
      <c r="A26" s="21">
        <f t="shared" si="0"/>
        <v>4</v>
      </c>
      <c r="B26" s="22">
        <v>17</v>
      </c>
      <c r="C26" s="20"/>
      <c r="D26" s="14">
        <f>Beta!E26</f>
        <v>1.000239160456212</v>
      </c>
      <c r="E26" s="15">
        <f>Beta!F26</f>
        <v>1.0012690571794176</v>
      </c>
      <c r="F26" s="12"/>
      <c r="G26" s="47">
        <f t="shared" si="4"/>
        <v>2.5000000000000005E-3</v>
      </c>
      <c r="H26" s="33">
        <f t="shared" si="1"/>
        <v>1.4433756729740645E-2</v>
      </c>
      <c r="I26" s="34">
        <f>D26/D25*EXP(-H25*H25/2+H25*VLOOKUP((A26)&amp;"_"&amp;(B26-1),Gaussian!A:F,6,0))-1</f>
        <v>3.4745970183363006E-3</v>
      </c>
      <c r="J26" s="46">
        <f>E26/E25*EXP(-H25*H25/2-H25*VLOOKUP((A26)&amp;"_"&amp;(B26-1),Gaussian!A:F,6,0))-1</f>
        <v>-3.5723347391979354E-3</v>
      </c>
      <c r="K26" s="40">
        <f>VLOOKUP((A26+1)&amp;"_"&amp;B26,scenarios!A:Q,6,0)</f>
        <v>3.4746E-3</v>
      </c>
      <c r="L26" s="55">
        <f>VLOOKUP((A26+TT_Scen/2+1)&amp;"_"&amp;B26,scenarios!A:Q,6,0)</f>
        <v>-3.5723E-3</v>
      </c>
      <c r="M26" s="37">
        <f t="shared" si="3"/>
        <v>3.7720861634747693E-8</v>
      </c>
      <c r="N26" s="8"/>
      <c r="O26" s="47">
        <f t="shared" si="5"/>
        <v>9.8813559322033897E-4</v>
      </c>
      <c r="P26" s="33">
        <f t="shared" si="2"/>
        <v>9.0870321085804954E-3</v>
      </c>
      <c r="Q26" s="34">
        <f>D26/D25*EXP(-P25*P25/2+P25*Gaussian!G18)-1</f>
        <v>-7.5329679792957016E-5</v>
      </c>
      <c r="R26" s="46">
        <f>E26/E25*EXP(-P25*P25/2-P25*Gaussian!G18)-1</f>
        <v>9.1398702694034384E-5</v>
      </c>
      <c r="S26" s="40">
        <f>VLOOKUP((A26+1)&amp;"_"&amp;B26,scenarios!A:Q,13,0)</f>
        <v>0</v>
      </c>
      <c r="T26" s="55">
        <f>VLOOKUP((A26+TT_Scen/2+1)&amp;"_"&amp;B26,scenarios!A:Q,13,0)</f>
        <v>0</v>
      </c>
      <c r="U26" s="37">
        <f t="shared" si="6"/>
        <v>1.667283824869914E-4</v>
      </c>
    </row>
    <row r="27" spans="1:21" x14ac:dyDescent="0.25">
      <c r="A27" s="21">
        <f t="shared" si="0"/>
        <v>4</v>
      </c>
      <c r="B27" s="22">
        <v>18</v>
      </c>
      <c r="C27" s="20"/>
      <c r="D27" s="14">
        <f>Beta!E27</f>
        <v>1.0001997154308648</v>
      </c>
      <c r="E27" s="15">
        <f>Beta!F27</f>
        <v>1.0014086638145294</v>
      </c>
      <c r="F27" s="12"/>
      <c r="G27" s="47">
        <f t="shared" si="4"/>
        <v>2.5000000000000005E-3</v>
      </c>
      <c r="H27" s="33">
        <f t="shared" si="1"/>
        <v>1.4433756729740645E-2</v>
      </c>
      <c r="I27" s="34">
        <f>D27/D26*EXP(-H26*H26/2+H26*VLOOKUP((A27)&amp;"_"&amp;(B27-1),Gaussian!A:F,6,0))-1</f>
        <v>7.6256228471422993E-3</v>
      </c>
      <c r="J27" s="46">
        <f>E27/E26*EXP(-H26*H26/2-H26*VLOOKUP((A27)&amp;"_"&amp;(B27-1),Gaussian!A:F,6,0))-1</f>
        <v>-7.6754367252714895E-3</v>
      </c>
      <c r="K27" s="40">
        <f>VLOOKUP((A27+1)&amp;"_"&amp;B27,scenarios!A:Q,6,0)</f>
        <v>7.6255999999999997E-3</v>
      </c>
      <c r="L27" s="55">
        <f>VLOOKUP((A27+TT_Scen/2+1)&amp;"_"&amp;B27,scenarios!A:Q,6,0)</f>
        <v>-7.6753999999999998E-3</v>
      </c>
      <c r="M27" s="37">
        <f t="shared" si="3"/>
        <v>5.9572413789281409E-8</v>
      </c>
      <c r="N27" s="8"/>
      <c r="O27" s="47">
        <f t="shared" si="5"/>
        <v>9.9364406779661025E-4</v>
      </c>
      <c r="P27" s="33">
        <f t="shared" si="2"/>
        <v>9.1122550496787278E-3</v>
      </c>
      <c r="Q27" s="34">
        <f>D27/D26*EXP(-P26*P26/2+P26*Gaussian!G19)-1</f>
        <v>-8.0720189737371051E-5</v>
      </c>
      <c r="R27" s="46">
        <f>E27/E26*EXP(-P26*P26/2-P26*Gaussian!G19)-1</f>
        <v>9.8137710364598618E-5</v>
      </c>
      <c r="S27" s="40">
        <f>VLOOKUP((A27+1)&amp;"_"&amp;B27,scenarios!A:Q,13,0)</f>
        <v>0</v>
      </c>
      <c r="T27" s="55">
        <f>VLOOKUP((A27+TT_Scen/2+1)&amp;"_"&amp;B27,scenarios!A:Q,13,0)</f>
        <v>0</v>
      </c>
      <c r="U27" s="37">
        <f t="shared" si="6"/>
        <v>1.7885790010196967E-4</v>
      </c>
    </row>
    <row r="28" spans="1:21" x14ac:dyDescent="0.25">
      <c r="A28" s="21">
        <f t="shared" si="0"/>
        <v>4</v>
      </c>
      <c r="B28" s="22">
        <v>19</v>
      </c>
      <c r="C28" s="20"/>
      <c r="D28" s="14">
        <f>Beta!E28</f>
        <v>0.99999505008772116</v>
      </c>
      <c r="E28" s="15">
        <f>Beta!F28</f>
        <v>1.0017156970251564</v>
      </c>
      <c r="F28" s="12"/>
      <c r="G28" s="47">
        <f t="shared" si="4"/>
        <v>2.5000000000000005E-3</v>
      </c>
      <c r="H28" s="33">
        <f t="shared" si="1"/>
        <v>1.4433756729740645E-2</v>
      </c>
      <c r="I28" s="34">
        <f>D28/D27*EXP(-H27*H27/2+H27*VLOOKUP((A28)&amp;"_"&amp;(B28-1),Gaussian!A:F,6,0))-1</f>
        <v>-6.4111736374498074E-3</v>
      </c>
      <c r="J28" s="46">
        <f>E28/E27*EXP(-H27*H27/2-H27*VLOOKUP((A28)&amp;"_"&amp;(B28-1),Gaussian!A:F,6,0))-1</f>
        <v>6.3454365675879032E-3</v>
      </c>
      <c r="K28" s="40">
        <f>VLOOKUP((A28+1)&amp;"_"&amp;B28,scenarios!A:Q,6,0)</f>
        <v>-6.4111999999999997E-3</v>
      </c>
      <c r="L28" s="55">
        <f>VLOOKUP((A28+TT_Scen/2+1)&amp;"_"&amp;B28,scenarios!A:Q,6,0)</f>
        <v>6.3454000000000002E-3</v>
      </c>
      <c r="M28" s="37">
        <f t="shared" si="3"/>
        <v>6.2930138095343424E-8</v>
      </c>
      <c r="N28" s="8"/>
      <c r="O28" s="47">
        <f t="shared" si="5"/>
        <v>9.9915254237288131E-4</v>
      </c>
      <c r="P28" s="33">
        <f t="shared" si="2"/>
        <v>9.1374083655278368E-3</v>
      </c>
      <c r="Q28" s="34">
        <f>D28/D27*EXP(-P27*P27/2+P27*Gaussian!G20)-1</f>
        <v>-2.4613171558607316E-4</v>
      </c>
      <c r="R28" s="46">
        <f>E28/E27*EXP(-P27*P27/2-P27*Gaussian!G20)-1</f>
        <v>2.6507284943066978E-4</v>
      </c>
      <c r="S28" s="40">
        <f>VLOOKUP((A28+1)&amp;"_"&amp;B28,scenarios!A:Q,13,0)</f>
        <v>0</v>
      </c>
      <c r="T28" s="55">
        <f>VLOOKUP((A28+TT_Scen/2+1)&amp;"_"&amp;B28,scenarios!A:Q,13,0)</f>
        <v>0</v>
      </c>
      <c r="U28" s="37">
        <f t="shared" si="6"/>
        <v>5.1120456501674294E-4</v>
      </c>
    </row>
    <row r="29" spans="1:21" x14ac:dyDescent="0.25">
      <c r="A29" s="21">
        <f t="shared" si="0"/>
        <v>4</v>
      </c>
      <c r="B29" s="22">
        <v>20</v>
      </c>
      <c r="C29" s="20"/>
      <c r="D29" s="14">
        <f>Beta!E29</f>
        <v>0.99997997717984632</v>
      </c>
      <c r="E29" s="15">
        <f>Beta!F29</f>
        <v>1.0018349150143242</v>
      </c>
      <c r="F29" s="12"/>
      <c r="G29" s="47">
        <f t="shared" si="4"/>
        <v>2.5000000000000005E-3</v>
      </c>
      <c r="H29" s="33">
        <f t="shared" si="1"/>
        <v>1.4433756729740645E-2</v>
      </c>
      <c r="I29" s="34">
        <f>D29/D28*EXP(-H28*H28/2+H28*VLOOKUP((A29)&amp;"_"&amp;(B29-1),Gaussian!A:F,6,0))-1</f>
        <v>8.1571282383212651E-3</v>
      </c>
      <c r="J29" s="46">
        <f>E29/E28*EXP(-H28*H28/2-H28*VLOOKUP((A29)&amp;"_"&amp;(B29-1),Gaussian!A:F,6,0))-1</f>
        <v>-8.1946774673354872E-3</v>
      </c>
      <c r="K29" s="40">
        <f>VLOOKUP((A29+1)&amp;"_"&amp;B29,scenarios!A:Q,6,0)</f>
        <v>8.1571000000000005E-3</v>
      </c>
      <c r="L29" s="55">
        <f>VLOOKUP((A29+TT_Scen/2+1)&amp;"_"&amp;B29,scenarios!A:Q,6,0)</f>
        <v>-8.1946999999999992E-3</v>
      </c>
      <c r="M29" s="37">
        <f t="shared" si="3"/>
        <v>5.0770985776660282E-8</v>
      </c>
      <c r="N29" s="8"/>
      <c r="O29" s="47">
        <f t="shared" si="5"/>
        <v>1.0046610169491526E-3</v>
      </c>
      <c r="P29" s="33">
        <f t="shared" si="2"/>
        <v>9.1624926295435939E-3</v>
      </c>
      <c r="Q29" s="34">
        <f>D29/D28*EXP(-P28*P28/2+P28*Gaussian!G21)-1</f>
        <v>-5.6817597721692259E-5</v>
      </c>
      <c r="R29" s="46">
        <f>E29/E28*EXP(-P28*P28/2-P28*Gaussian!G21)-1</f>
        <v>7.726358482695872E-5</v>
      </c>
      <c r="S29" s="40">
        <f>VLOOKUP((A29+1)&amp;"_"&amp;B29,scenarios!A:Q,13,0)</f>
        <v>0</v>
      </c>
      <c r="T29" s="55">
        <f>VLOOKUP((A29+TT_Scen/2+1)&amp;"_"&amp;B29,scenarios!A:Q,13,0)</f>
        <v>0</v>
      </c>
      <c r="U29" s="37">
        <f t="shared" si="6"/>
        <v>1.3408118254865098E-4</v>
      </c>
    </row>
    <row r="30" spans="1:21" x14ac:dyDescent="0.25">
      <c r="A30" s="21">
        <f t="shared" si="0"/>
        <v>4</v>
      </c>
      <c r="B30" s="22">
        <v>21</v>
      </c>
      <c r="C30" s="20"/>
      <c r="D30" s="14">
        <f>Beta!E30</f>
        <v>1.0000389781540935</v>
      </c>
      <c r="E30" s="15">
        <f>Beta!F30</f>
        <v>1.0018820525835483</v>
      </c>
      <c r="F30" s="12"/>
      <c r="G30" s="47">
        <f t="shared" si="4"/>
        <v>2.5000000000000005E-3</v>
      </c>
      <c r="H30" s="33">
        <f t="shared" si="1"/>
        <v>1.4433756729740645E-2</v>
      </c>
      <c r="I30" s="34">
        <f>D30/D29*EXP(-H29*H29/2+H29*VLOOKUP((A30)&amp;"_"&amp;(B30-1),Gaussian!A:F,6,0))-1</f>
        <v>-6.2715948084021145E-3</v>
      </c>
      <c r="J30" s="46">
        <f>E30/E29*EXP(-H29*H29/2-H29*VLOOKUP((A30)&amp;"_"&amp;(B30-1),Gaussian!A:F,6,0))-1</f>
        <v>6.2082528948110838E-3</v>
      </c>
      <c r="K30" s="40">
        <f>VLOOKUP((A30+1)&amp;"_"&amp;B30,scenarios!A:Q,6,0)</f>
        <v>-6.2715999999999996E-3</v>
      </c>
      <c r="L30" s="55">
        <f>VLOOKUP((A30+TT_Scen/2+1)&amp;"_"&amp;B30,scenarios!A:Q,6,0)</f>
        <v>6.2082999999999999E-3</v>
      </c>
      <c r="M30" s="37">
        <f t="shared" si="3"/>
        <v>5.229678680124944E-8</v>
      </c>
      <c r="N30" s="8"/>
      <c r="O30" s="47">
        <f t="shared" si="5"/>
        <v>1.0101694915254239E-3</v>
      </c>
      <c r="P30" s="33">
        <f t="shared" si="2"/>
        <v>9.1875084073138828E-3</v>
      </c>
      <c r="Q30" s="34">
        <f>D30/D29*EXP(-P29*P29/2+P29*Gaussian!G22)-1</f>
        <v>1.7024924407360587E-5</v>
      </c>
      <c r="R30" s="46">
        <f>E30/E29*EXP(-P29*P29/2-P29*Gaussian!G22)-1</f>
        <v>5.0745046156208673E-6</v>
      </c>
      <c r="S30" s="40">
        <f>VLOOKUP((A30+1)&amp;"_"&amp;B30,scenarios!A:Q,13,0)</f>
        <v>0</v>
      </c>
      <c r="T30" s="55">
        <f>VLOOKUP((A30+TT_Scen/2+1)&amp;"_"&amp;B30,scenarios!A:Q,13,0)</f>
        <v>0</v>
      </c>
      <c r="U30" s="37">
        <f t="shared" si="6"/>
        <v>2.2099429022981454E-5</v>
      </c>
    </row>
    <row r="31" spans="1:21" x14ac:dyDescent="0.25">
      <c r="A31" s="21">
        <f t="shared" si="0"/>
        <v>4</v>
      </c>
      <c r="B31" s="22">
        <v>22</v>
      </c>
      <c r="C31" s="20"/>
      <c r="D31" s="14">
        <f>Beta!E31</f>
        <v>1.0002096225156933</v>
      </c>
      <c r="E31" s="15">
        <f>Beta!F31</f>
        <v>1.0018195708826216</v>
      </c>
      <c r="F31" s="12"/>
      <c r="G31" s="47">
        <f t="shared" si="4"/>
        <v>2.5000000000000005E-3</v>
      </c>
      <c r="H31" s="33">
        <f t="shared" si="1"/>
        <v>1.4433756729740645E-2</v>
      </c>
      <c r="I31" s="34">
        <f>D31/D30*EXP(-H30*H30/2+H30*VLOOKUP((A31)&amp;"_"&amp;(B31-1),Gaussian!A:F,6,0))-1</f>
        <v>3.2271077222389977E-4</v>
      </c>
      <c r="J31" s="46">
        <f>E31/E30*EXP(-H30*H30/2-H30*VLOOKUP((A31)&amp;"_"&amp;(B31-1),Gaussian!A:F,6,0))-1</f>
        <v>-4.2264582493445335E-4</v>
      </c>
      <c r="K31" s="40">
        <f>VLOOKUP((A31+1)&amp;"_"&amp;B31,scenarios!A:Q,6,0)</f>
        <v>3.2270999999999998E-4</v>
      </c>
      <c r="L31" s="55">
        <f>VLOOKUP((A31+TT_Scen/2+1)&amp;"_"&amp;B31,scenarios!A:Q,6,0)</f>
        <v>-4.2265E-4</v>
      </c>
      <c r="M31" s="37">
        <f t="shared" si="3"/>
        <v>4.9472894464376756E-9</v>
      </c>
      <c r="N31" s="8"/>
      <c r="O31" s="47">
        <f t="shared" si="5"/>
        <v>1.0156779661016949E-3</v>
      </c>
      <c r="P31" s="33">
        <f t="shared" si="2"/>
        <v>9.2124562567474852E-3</v>
      </c>
      <c r="Q31" s="34">
        <f>D31/D30*EXP(-P30*P30/2+P30*Gaussian!G23)-1</f>
        <v>1.2842624407549685E-4</v>
      </c>
      <c r="R31" s="46">
        <f>E31/E30*EXP(-P30*P30/2-P30*Gaussian!G23)-1</f>
        <v>-1.0456596068375568E-4</v>
      </c>
      <c r="S31" s="40">
        <f>VLOOKUP((A31+1)&amp;"_"&amp;B31,scenarios!A:Q,13,0)</f>
        <v>0</v>
      </c>
      <c r="T31" s="55">
        <f>VLOOKUP((A31+TT_Scen/2+1)&amp;"_"&amp;B31,scenarios!A:Q,13,0)</f>
        <v>0</v>
      </c>
      <c r="U31" s="37">
        <f t="shared" si="6"/>
        <v>2.3299220475925253E-4</v>
      </c>
    </row>
    <row r="32" spans="1:21" x14ac:dyDescent="0.25">
      <c r="A32" s="21">
        <f t="shared" si="0"/>
        <v>4</v>
      </c>
      <c r="B32" s="22">
        <v>23</v>
      </c>
      <c r="C32" s="20"/>
      <c r="D32" s="14">
        <f>Beta!E32</f>
        <v>1.0003566898955885</v>
      </c>
      <c r="E32" s="15">
        <f>Beta!F32</f>
        <v>1.0017830298819714</v>
      </c>
      <c r="F32" s="12"/>
      <c r="G32" s="47">
        <f t="shared" si="4"/>
        <v>2.5000000000000005E-3</v>
      </c>
      <c r="H32" s="33">
        <f t="shared" si="1"/>
        <v>1.4433756729740645E-2</v>
      </c>
      <c r="I32" s="34">
        <f>D32/D31*EXP(-H31*H31/2+H31*VLOOKUP((A32)&amp;"_"&amp;(B32-1),Gaussian!A:F,6,0))-1</f>
        <v>-3.2887719072127175E-2</v>
      </c>
      <c r="J32" s="46">
        <f>E32/E31*EXP(-H31*H31/2-H31*VLOOKUP((A32)&amp;"_"&amp;(B32-1),Gaussian!A:F,6,0))-1</f>
        <v>3.3904999054654716E-2</v>
      </c>
      <c r="K32" s="40">
        <f>VLOOKUP((A32+1)&amp;"_"&amp;B32,scenarios!A:Q,6,0)</f>
        <v>-3.2888000000000001E-2</v>
      </c>
      <c r="L32" s="55">
        <f>VLOOKUP((A32+TT_Scen/2+1)&amp;"_"&amp;B32,scenarios!A:Q,6,0)</f>
        <v>3.3904999999999998E-2</v>
      </c>
      <c r="M32" s="37">
        <f t="shared" si="3"/>
        <v>2.8187321810674293E-7</v>
      </c>
      <c r="N32" s="8"/>
      <c r="O32" s="47">
        <f t="shared" si="5"/>
        <v>1.0211864406779662E-3</v>
      </c>
      <c r="P32" s="33">
        <f t="shared" si="2"/>
        <v>9.237336728219258E-3</v>
      </c>
      <c r="Q32" s="34">
        <f>D32/D31*EXP(-P31*P31/2+P31*Gaussian!G24)-1</f>
        <v>1.0459654360261972E-4</v>
      </c>
      <c r="R32" s="46">
        <f>E32/E31*EXP(-P31*P31/2-P31*Gaussian!G24)-1</f>
        <v>-7.8906859517835493E-5</v>
      </c>
      <c r="S32" s="40">
        <f>VLOOKUP((A32+1)&amp;"_"&amp;B32,scenarios!A:Q,13,0)</f>
        <v>0</v>
      </c>
      <c r="T32" s="55">
        <f>VLOOKUP((A32+TT_Scen/2+1)&amp;"_"&amp;B32,scenarios!A:Q,13,0)</f>
        <v>0</v>
      </c>
      <c r="U32" s="37">
        <f t="shared" si="6"/>
        <v>1.8350340312045521E-4</v>
      </c>
    </row>
    <row r="33" spans="1:21" x14ac:dyDescent="0.25">
      <c r="A33" s="21">
        <f t="shared" si="0"/>
        <v>4</v>
      </c>
      <c r="B33" s="22">
        <v>24</v>
      </c>
      <c r="C33" s="20"/>
      <c r="D33" s="14">
        <f>Beta!E33</f>
        <v>1.0005526762125063</v>
      </c>
      <c r="E33" s="15">
        <f>Beta!F33</f>
        <v>1.0016999170256395</v>
      </c>
      <c r="F33" s="12"/>
      <c r="G33" s="47">
        <f t="shared" si="4"/>
        <v>2.5000000000000005E-3</v>
      </c>
      <c r="H33" s="33">
        <f t="shared" si="1"/>
        <v>1.4433756729740645E-2</v>
      </c>
      <c r="I33" s="34">
        <f>D33/D32*EXP(-H32*H32/2+H32*VLOOKUP((A33)&amp;"_"&amp;(B33-1),Gaussian!A:F,6,0))-1</f>
        <v>3.6107205768296513E-3</v>
      </c>
      <c r="J33" s="46">
        <f>E33/E32*EXP(-H32*H32/2-H32*VLOOKUP((A33)&amp;"_"&amp;(B33-1),Gaussian!A:F,6,0))-1</f>
        <v>-3.6927868605801661E-3</v>
      </c>
      <c r="K33" s="40">
        <f>VLOOKUP((A33+1)&amp;"_"&amp;B33,scenarios!A:Q,6,0)</f>
        <v>3.6107000000000001E-3</v>
      </c>
      <c r="L33" s="55">
        <f>VLOOKUP((A33+TT_Scen/2+1)&amp;"_"&amp;B33,scenarios!A:Q,6,0)</f>
        <v>-3.6928E-3</v>
      </c>
      <c r="M33" s="37">
        <f t="shared" si="3"/>
        <v>3.3716249485046812E-8</v>
      </c>
      <c r="N33" s="8"/>
      <c r="O33" s="47">
        <f t="shared" si="5"/>
        <v>1.0266949152542373E-3</v>
      </c>
      <c r="P33" s="33">
        <f t="shared" si="2"/>
        <v>9.2621503647118061E-3</v>
      </c>
      <c r="Q33" s="34">
        <f>D33/D32*EXP(-P32*P32/2+P32*Gaussian!G25)-1</f>
        <v>1.5324479225498067E-4</v>
      </c>
      <c r="R33" s="46">
        <f>E33/E32*EXP(-P32*P32/2-P32*Gaussian!G25)-1</f>
        <v>-1.2562467264232158E-4</v>
      </c>
      <c r="S33" s="40">
        <f>VLOOKUP((A33+1)&amp;"_"&amp;B33,scenarios!A:Q,13,0)</f>
        <v>0</v>
      </c>
      <c r="T33" s="55">
        <f>VLOOKUP((A33+TT_Scen/2+1)&amp;"_"&amp;B33,scenarios!A:Q,13,0)</f>
        <v>0</v>
      </c>
      <c r="U33" s="37">
        <f t="shared" si="6"/>
        <v>2.7886946489730224E-4</v>
      </c>
    </row>
    <row r="34" spans="1:21" x14ac:dyDescent="0.25">
      <c r="A34" s="21">
        <f t="shared" si="0"/>
        <v>4</v>
      </c>
      <c r="B34" s="22">
        <v>25</v>
      </c>
      <c r="C34" s="20"/>
      <c r="D34" s="14">
        <f>Beta!E34</f>
        <v>1.0006019615981414</v>
      </c>
      <c r="E34" s="15">
        <f>Beta!F34</f>
        <v>1.0017661662825441</v>
      </c>
      <c r="F34" s="12"/>
      <c r="G34" s="47">
        <f t="shared" si="4"/>
        <v>2.5000000000000005E-3</v>
      </c>
      <c r="H34" s="33">
        <f t="shared" si="1"/>
        <v>1.4433756729740645E-2</v>
      </c>
      <c r="I34" s="34">
        <f>D34/D33*EXP(-H33*H33/2+H33*VLOOKUP((A34)&amp;"_"&amp;(B34-1),Gaussian!A:F,6,0))-1</f>
        <v>-1.2312349094451891E-2</v>
      </c>
      <c r="J34" s="46">
        <f>E34/E33*EXP(-H33*H33/2-H33*VLOOKUP((A34)&amp;"_"&amp;(B34-1),Gaussian!A:F,6,0))-1</f>
        <v>1.2371736814144052E-2</v>
      </c>
      <c r="K34" s="40">
        <f>VLOOKUP((A34+1)&amp;"_"&amp;B34,scenarios!A:Q,6,0)</f>
        <v>-1.2312E-2</v>
      </c>
      <c r="L34" s="55">
        <f>VLOOKUP((A34+TT_Scen/2+1)&amp;"_"&amp;B34,scenarios!A:Q,6,0)</f>
        <v>1.2371999999999999E-2</v>
      </c>
      <c r="M34" s="37">
        <f t="shared" si="3"/>
        <v>6.1228030783823384E-7</v>
      </c>
      <c r="N34" s="8"/>
      <c r="O34" s="47">
        <f t="shared" si="5"/>
        <v>1.0322033898305086E-3</v>
      </c>
      <c r="P34" s="33">
        <f t="shared" si="2"/>
        <v>9.2868977019537422E-3</v>
      </c>
      <c r="Q34" s="34">
        <f>D34/D33*EXP(-P33*P33/2+P33*Gaussian!G26)-1</f>
        <v>6.363254233532345E-6</v>
      </c>
      <c r="R34" s="46">
        <f>E34/E33*EXP(-P33*P33/2-P33*Gaussian!G26)-1</f>
        <v>2.3241198221279902E-5</v>
      </c>
      <c r="S34" s="40">
        <f>VLOOKUP((A34+1)&amp;"_"&amp;B34,scenarios!A:Q,13,0)</f>
        <v>0</v>
      </c>
      <c r="T34" s="55">
        <f>VLOOKUP((A34+TT_Scen/2+1)&amp;"_"&amp;B34,scenarios!A:Q,13,0)</f>
        <v>0</v>
      </c>
      <c r="U34" s="37">
        <f t="shared" si="6"/>
        <v>2.9604452454812247E-5</v>
      </c>
    </row>
    <row r="35" spans="1:21" x14ac:dyDescent="0.25">
      <c r="A35" s="21">
        <f t="shared" si="0"/>
        <v>4</v>
      </c>
      <c r="B35" s="22">
        <v>26</v>
      </c>
      <c r="C35" s="20"/>
      <c r="D35" s="14">
        <f>Beta!E35</f>
        <v>1.000446304653283</v>
      </c>
      <c r="E35" s="15">
        <f>Beta!F35</f>
        <v>1.0020402046782744</v>
      </c>
      <c r="F35" s="12"/>
      <c r="G35" s="47">
        <f t="shared" si="4"/>
        <v>2.5000000000000005E-3</v>
      </c>
      <c r="H35" s="33">
        <f t="shared" si="1"/>
        <v>1.4433756729740645E-2</v>
      </c>
      <c r="I35" s="34">
        <f>D35/D34*EXP(-H34*H34/2+H34*VLOOKUP((A35)&amp;"_"&amp;(B35-1),Gaussian!A:F,6,0))-1</f>
        <v>1.6461031130452053E-2</v>
      </c>
      <c r="J35" s="46">
        <f>E35/E34*EXP(-H34*H34/2-H34*VLOOKUP((A35)&amp;"_"&amp;(B35-1),Gaussian!A:F,6,0))-1</f>
        <v>-1.6283376767470936E-2</v>
      </c>
      <c r="K35" s="40">
        <f>VLOOKUP((A35+1)&amp;"_"&amp;B35,scenarios!A:Q,6,0)</f>
        <v>1.6461E-2</v>
      </c>
      <c r="L35" s="55">
        <f>VLOOKUP((A35+TT_Scen/2+1)&amp;"_"&amp;B35,scenarios!A:Q,6,0)</f>
        <v>-1.6282999999999999E-2</v>
      </c>
      <c r="M35" s="37">
        <f t="shared" si="3"/>
        <v>4.0789792299031347E-7</v>
      </c>
      <c r="N35" s="8"/>
      <c r="O35" s="47">
        <f t="shared" si="5"/>
        <v>1.0377118644067799E-3</v>
      </c>
      <c r="P35" s="33">
        <f t="shared" si="2"/>
        <v>9.3115792685546251E-3</v>
      </c>
      <c r="Q35" s="34">
        <f>D35/D34*EXP(-P34*P34/2+P34*Gaussian!G27)-1</f>
        <v>-1.9867889814662032E-4</v>
      </c>
      <c r="R35" s="46">
        <f>E35/E34*EXP(-P34*P34/2-P34*Gaussian!G27)-1</f>
        <v>2.3042115066562729E-4</v>
      </c>
      <c r="S35" s="40">
        <f>VLOOKUP((A35+1)&amp;"_"&amp;B35,scenarios!A:Q,13,0)</f>
        <v>0</v>
      </c>
      <c r="T35" s="55">
        <f>VLOOKUP((A35+TT_Scen/2+1)&amp;"_"&amp;B35,scenarios!A:Q,13,0)</f>
        <v>0</v>
      </c>
      <c r="U35" s="37">
        <f t="shared" si="6"/>
        <v>4.2910004881224761E-4</v>
      </c>
    </row>
    <row r="36" spans="1:21" x14ac:dyDescent="0.25">
      <c r="A36" s="21">
        <f t="shared" si="0"/>
        <v>4</v>
      </c>
      <c r="B36" s="22">
        <v>27</v>
      </c>
      <c r="C36" s="20"/>
      <c r="D36" s="14">
        <f>Beta!E36</f>
        <v>1.0002930179832463</v>
      </c>
      <c r="E36" s="15">
        <f>Beta!F36</f>
        <v>1.0023146127746039</v>
      </c>
      <c r="F36" s="12"/>
      <c r="G36" s="47">
        <f t="shared" si="4"/>
        <v>2.5000000000000005E-3</v>
      </c>
      <c r="H36" s="33">
        <f t="shared" si="1"/>
        <v>1.4433756729740645E-2</v>
      </c>
      <c r="I36" s="34">
        <f>D36/D35*EXP(-H35*H35/2+H35*VLOOKUP((A36)&amp;"_"&amp;(B36-1),Gaussian!A:F,6,0))-1</f>
        <v>-1.0804723100363733E-2</v>
      </c>
      <c r="J36" s="46">
        <f>E36/E35*EXP(-H35*H35/2-H35*VLOOKUP((A36)&amp;"_"&amp;(B36-1),Gaussian!A:F,6,0))-1</f>
        <v>1.0834034227470646E-2</v>
      </c>
      <c r="K36" s="40">
        <f>VLOOKUP((A36+1)&amp;"_"&amp;B36,scenarios!A:Q,6,0)</f>
        <v>-1.0805E-2</v>
      </c>
      <c r="L36" s="55">
        <f>VLOOKUP((A36+TT_Scen/2+1)&amp;"_"&amp;B36,scenarios!A:Q,6,0)</f>
        <v>1.0834E-2</v>
      </c>
      <c r="M36" s="37">
        <f t="shared" si="3"/>
        <v>3.1112710691290346E-7</v>
      </c>
      <c r="N36" s="8"/>
      <c r="O36" s="47">
        <f t="shared" si="5"/>
        <v>1.0432203389830509E-3</v>
      </c>
      <c r="P36" s="33">
        <f t="shared" si="2"/>
        <v>9.3361955861367245E-3</v>
      </c>
      <c r="Q36" s="34">
        <f>D36/D35*EXP(-P35*P35/2+P35*Gaussian!G28)-1</f>
        <v>-1.9656346023111393E-4</v>
      </c>
      <c r="R36" s="46">
        <f>E36/E35*EXP(-P35*P35/2-P35*Gaussian!G28)-1</f>
        <v>2.3048570113970435E-4</v>
      </c>
      <c r="S36" s="40">
        <f>VLOOKUP((A36+1)&amp;"_"&amp;B36,scenarios!A:Q,13,0)</f>
        <v>0</v>
      </c>
      <c r="T36" s="55">
        <f>VLOOKUP((A36+TT_Scen/2+1)&amp;"_"&amp;B36,scenarios!A:Q,13,0)</f>
        <v>0</v>
      </c>
      <c r="U36" s="37">
        <f t="shared" si="6"/>
        <v>4.2704916137081828E-4</v>
      </c>
    </row>
    <row r="37" spans="1:21" x14ac:dyDescent="0.25">
      <c r="A37" s="21">
        <f t="shared" si="0"/>
        <v>4</v>
      </c>
      <c r="B37" s="22">
        <v>28</v>
      </c>
      <c r="C37" s="20"/>
      <c r="D37" s="14">
        <f>Beta!E37</f>
        <v>1.0004797360000228</v>
      </c>
      <c r="E37" s="15">
        <f>Beta!F37</f>
        <v>1.0022511316253859</v>
      </c>
      <c r="F37" s="12"/>
      <c r="G37" s="47">
        <f t="shared" si="4"/>
        <v>2.5000000000000005E-3</v>
      </c>
      <c r="H37" s="33">
        <f t="shared" si="1"/>
        <v>1.4433756729740645E-2</v>
      </c>
      <c r="I37" s="34">
        <f>D37/D36*EXP(-H36*H36/2+H36*VLOOKUP((A37)&amp;"_"&amp;(B37-1),Gaussian!A:F,6,0))-1</f>
        <v>-3.0765066631491922E-2</v>
      </c>
      <c r="J37" s="46">
        <f>E37/E36*EXP(-H36*H36/2-H36*VLOOKUP((A37)&amp;"_"&amp;(B37-1),Gaussian!A:F,6,0))-1</f>
        <v>3.1653879981026645E-2</v>
      </c>
      <c r="K37" s="40">
        <f>VLOOKUP((A37+1)&amp;"_"&amp;B37,scenarios!A:Q,6,0)</f>
        <v>-3.0765000000000001E-2</v>
      </c>
      <c r="L37" s="55">
        <f>VLOOKUP((A37+TT_Scen/2+1)&amp;"_"&amp;B37,scenarios!A:Q,6,0)</f>
        <v>3.1654000000000002E-2</v>
      </c>
      <c r="M37" s="37">
        <f t="shared" si="3"/>
        <v>1.8665046527810425E-7</v>
      </c>
      <c r="N37" s="8"/>
      <c r="O37" s="47">
        <f t="shared" si="5"/>
        <v>1.0487288135593222E-3</v>
      </c>
      <c r="P37" s="33">
        <f t="shared" si="2"/>
        <v>9.360747169463635E-3</v>
      </c>
      <c r="Q37" s="34">
        <f>D37/D36*EXP(-P36*P36/2+P36*Gaussian!G29)-1</f>
        <v>1.4307386171408254E-4</v>
      </c>
      <c r="R37" s="46">
        <f>E37/E36*EXP(-P36*P36/2-P36*Gaussian!G29)-1</f>
        <v>-1.0691311836363848E-4</v>
      </c>
      <c r="S37" s="40">
        <f>VLOOKUP((A37+1)&amp;"_"&amp;B37,scenarios!A:Q,13,0)</f>
        <v>0</v>
      </c>
      <c r="T37" s="55">
        <f>VLOOKUP((A37+TT_Scen/2+1)&amp;"_"&amp;B37,scenarios!A:Q,13,0)</f>
        <v>0</v>
      </c>
      <c r="U37" s="37">
        <f t="shared" si="6"/>
        <v>2.4998698007772102E-4</v>
      </c>
    </row>
    <row r="38" spans="1:21" x14ac:dyDescent="0.25">
      <c r="A38" s="21">
        <f t="shared" si="0"/>
        <v>4</v>
      </c>
      <c r="B38" s="22">
        <v>29</v>
      </c>
      <c r="C38" s="20"/>
      <c r="D38" s="14">
        <f>Beta!E38</f>
        <v>1.0008260861277536</v>
      </c>
      <c r="E38" s="15">
        <f>Beta!F38</f>
        <v>1.0020306600008497</v>
      </c>
      <c r="F38" s="12"/>
      <c r="G38" s="47">
        <f t="shared" si="4"/>
        <v>2.5000000000000005E-3</v>
      </c>
      <c r="H38" s="33">
        <f t="shared" si="1"/>
        <v>1.4433756729740645E-2</v>
      </c>
      <c r="I38" s="34">
        <f>D38/D37*EXP(-H37*H37/2+H37*VLOOKUP((A38)&amp;"_"&amp;(B38-1),Gaussian!A:F,6,0))-1</f>
        <v>2.068348217100402E-2</v>
      </c>
      <c r="J38" s="46">
        <f>E38/E37*EXP(-H37*H37/2-H37*VLOOKUP((A38)&amp;"_"&amp;(B38-1),Gaussian!A:F,6,0))-1</f>
        <v>-2.0344885532125878E-2</v>
      </c>
      <c r="K38" s="40">
        <f>VLOOKUP((A38+1)&amp;"_"&amp;B38,scenarios!A:Q,6,0)</f>
        <v>2.0683E-2</v>
      </c>
      <c r="L38" s="55">
        <f>VLOOKUP((A38+TT_Scen/2+1)&amp;"_"&amp;B38,scenarios!A:Q,6,0)</f>
        <v>-2.0344999999999999E-2</v>
      </c>
      <c r="M38" s="37">
        <f t="shared" si="3"/>
        <v>5.9663887813990457E-7</v>
      </c>
      <c r="N38" s="8"/>
      <c r="O38" s="47">
        <f t="shared" si="5"/>
        <v>1.0542372881355933E-3</v>
      </c>
      <c r="P38" s="33">
        <f t="shared" si="2"/>
        <v>9.38523452656587E-3</v>
      </c>
      <c r="Q38" s="34">
        <f>D38/D37*EXP(-P37*P37/2+P37*Gaussian!G30)-1</f>
        <v>3.0235805010425665E-4</v>
      </c>
      <c r="R38" s="46">
        <f>E38/E37*EXP(-P37*P37/2-P37*Gaussian!G30)-1</f>
        <v>-2.6377762535267912E-4</v>
      </c>
      <c r="S38" s="40">
        <f>VLOOKUP((A38+1)&amp;"_"&amp;B38,scenarios!A:Q,13,0)</f>
        <v>0</v>
      </c>
      <c r="T38" s="55">
        <f>VLOOKUP((A38+TT_Scen/2+1)&amp;"_"&amp;B38,scenarios!A:Q,13,0)</f>
        <v>0</v>
      </c>
      <c r="U38" s="37">
        <f t="shared" si="6"/>
        <v>5.6613567545693577E-4</v>
      </c>
    </row>
    <row r="39" spans="1:21" x14ac:dyDescent="0.25">
      <c r="A39" s="21">
        <f t="shared" si="0"/>
        <v>4</v>
      </c>
      <c r="B39" s="22">
        <v>30</v>
      </c>
      <c r="C39" s="20"/>
      <c r="D39" s="14">
        <f>Beta!E39</f>
        <v>1.0012183651709259</v>
      </c>
      <c r="E39" s="15">
        <f>Beta!F39</f>
        <v>1.0017673064511676</v>
      </c>
      <c r="F39" s="12"/>
      <c r="G39" s="47">
        <f t="shared" si="4"/>
        <v>2.5000000000000005E-3</v>
      </c>
      <c r="H39" s="33">
        <f t="shared" si="1"/>
        <v>1.4433756729740645E-2</v>
      </c>
      <c r="I39" s="34">
        <f>D39/D38*EXP(-H38*H38/2+H38*VLOOKUP((A39)&amp;"_"&amp;(B39-1),Gaussian!A:F,6,0))-1</f>
        <v>-1.6486376816275183E-2</v>
      </c>
      <c r="J39" s="46">
        <f>E39/E38*EXP(-H38*H38/2-H38*VLOOKUP((A39)&amp;"_"&amp;(B39-1),Gaussian!A:F,6,0))-1</f>
        <v>1.668209804719889E-2</v>
      </c>
      <c r="K39" s="40">
        <f>VLOOKUP((A39+1)&amp;"_"&amp;B39,scenarios!A:Q,6,0)</f>
        <v>-1.6486000000000001E-2</v>
      </c>
      <c r="L39" s="55">
        <f>VLOOKUP((A39+TT_Scen/2+1)&amp;"_"&amp;B39,scenarios!A:Q,6,0)</f>
        <v>1.6681999999999999E-2</v>
      </c>
      <c r="M39" s="37">
        <f t="shared" si="3"/>
        <v>4.7486347407380003E-7</v>
      </c>
      <c r="N39" s="8"/>
      <c r="O39" s="47">
        <f t="shared" si="5"/>
        <v>1.0597457627118645E-3</v>
      </c>
      <c r="P39" s="33">
        <f t="shared" si="2"/>
        <v>9.4096581588635122E-3</v>
      </c>
      <c r="Q39" s="34">
        <f>D39/D38*EXP(-P38*P38/2+P38*Gaussian!G31)-1</f>
        <v>3.4789764877474205E-4</v>
      </c>
      <c r="R39" s="46">
        <f>E39/E38*EXP(-P38*P38/2-P38*Gaussian!G31)-1</f>
        <v>-3.068486209996113E-4</v>
      </c>
      <c r="S39" s="40">
        <f>VLOOKUP((A39+1)&amp;"_"&amp;B39,scenarios!A:Q,13,0)</f>
        <v>0</v>
      </c>
      <c r="T39" s="55">
        <f>VLOOKUP((A39+TT_Scen/2+1)&amp;"_"&amp;B39,scenarios!A:Q,13,0)</f>
        <v>0</v>
      </c>
      <c r="U39" s="37">
        <f t="shared" si="6"/>
        <v>6.5474626977435335E-4</v>
      </c>
    </row>
    <row r="40" spans="1:21" x14ac:dyDescent="0.25">
      <c r="A40" s="21">
        <f t="shared" si="0"/>
        <v>4</v>
      </c>
      <c r="B40" s="22">
        <v>31</v>
      </c>
      <c r="C40" s="20"/>
      <c r="D40" s="14">
        <f>Beta!E40</f>
        <v>1.0013933940956334</v>
      </c>
      <c r="E40" s="15">
        <f>Beta!F40</f>
        <v>1.0017244399509684</v>
      </c>
      <c r="F40" s="12"/>
      <c r="G40" s="47">
        <f t="shared" si="4"/>
        <v>2.5000000000000005E-3</v>
      </c>
      <c r="H40" s="33">
        <f t="shared" si="1"/>
        <v>1.4433756729740645E-2</v>
      </c>
      <c r="I40" s="34">
        <f>D40/D39*EXP(-H39*H39/2+H39*VLOOKUP((A40)&amp;"_"&amp;(B40-1),Gaussian!A:F,6,0))-1</f>
        <v>-1.5887275244711785E-2</v>
      </c>
      <c r="J40" s="46">
        <f>E40/E39*EXP(-H39*H39/2-H39*VLOOKUP((A40)&amp;"_"&amp;(B40-1),Gaussian!A:F,6,0))-1</f>
        <v>1.6066201860482687E-2</v>
      </c>
      <c r="K40" s="40">
        <f>VLOOKUP((A40+1)&amp;"_"&amp;B40,scenarios!A:Q,6,0)</f>
        <v>-1.5886999999999998E-2</v>
      </c>
      <c r="L40" s="55">
        <f>VLOOKUP((A40+TT_Scen/2+1)&amp;"_"&amp;B40,scenarios!A:Q,6,0)</f>
        <v>1.6066E-2</v>
      </c>
      <c r="M40" s="37">
        <f t="shared" si="3"/>
        <v>4.7710519447338728E-7</v>
      </c>
      <c r="N40" s="8"/>
      <c r="O40" s="47">
        <f t="shared" si="5"/>
        <v>1.0652542372881356E-3</v>
      </c>
      <c r="P40" s="33">
        <f t="shared" si="2"/>
        <v>9.4340185612860269E-3</v>
      </c>
      <c r="Q40" s="34">
        <f>D40/D39*EXP(-P39*P39/2+P39*Gaussian!G32)-1</f>
        <v>1.3053834259069141E-4</v>
      </c>
      <c r="R40" s="46">
        <f>E40/E39*EXP(-P39*P39/2-P39*Gaussian!G32)-1</f>
        <v>-8.7058834657427475E-5</v>
      </c>
      <c r="S40" s="40">
        <f>VLOOKUP((A40+1)&amp;"_"&amp;B40,scenarios!A:Q,13,0)</f>
        <v>0</v>
      </c>
      <c r="T40" s="55">
        <f>VLOOKUP((A40+TT_Scen/2+1)&amp;"_"&amp;B40,scenarios!A:Q,13,0)</f>
        <v>0</v>
      </c>
      <c r="U40" s="37">
        <f t="shared" si="6"/>
        <v>2.1759717724811889E-4</v>
      </c>
    </row>
    <row r="41" spans="1:21" x14ac:dyDescent="0.25">
      <c r="A41" s="21">
        <f t="shared" si="0"/>
        <v>4</v>
      </c>
      <c r="B41" s="22">
        <v>32</v>
      </c>
      <c r="C41" s="20"/>
      <c r="D41" s="14">
        <f>Beta!E41</f>
        <v>1.0013155405288086</v>
      </c>
      <c r="E41" s="15">
        <f>Beta!F41</f>
        <v>1.0019376528990036</v>
      </c>
      <c r="F41" s="12"/>
      <c r="G41" s="47">
        <f t="shared" si="4"/>
        <v>2.5000000000000005E-3</v>
      </c>
      <c r="H41" s="33">
        <f t="shared" si="1"/>
        <v>1.4433756729740645E-2</v>
      </c>
      <c r="I41" s="34">
        <f>D41/D40*EXP(-H40*H40/2+H40*VLOOKUP((A41)&amp;"_"&amp;(B41-1),Gaussian!A:F,6,0))-1</f>
        <v>-1.6743359627657828E-4</v>
      </c>
      <c r="J41" s="46">
        <f>E41/E40*EXP(-H40*H40/2-H40*VLOOKUP((A41)&amp;"_"&amp;(B41-1),Gaussian!A:F,6,0))-1</f>
        <v>9.419371764551876E-5</v>
      </c>
      <c r="K41" s="40">
        <f>VLOOKUP((A41+1)&amp;"_"&amp;B41,scenarios!A:Q,6,0)</f>
        <v>-1.6742999999999999E-4</v>
      </c>
      <c r="L41" s="55">
        <f>VLOOKUP((A41+TT_Scen/2+1)&amp;"_"&amp;B41,scenarios!A:Q,6,0)</f>
        <v>9.4194E-5</v>
      </c>
      <c r="M41" s="37">
        <f t="shared" si="3"/>
        <v>3.8786310595304973E-9</v>
      </c>
      <c r="N41" s="8"/>
      <c r="O41" s="47">
        <f t="shared" si="5"/>
        <v>1.0707627118644069E-3</v>
      </c>
      <c r="P41" s="33">
        <f t="shared" si="2"/>
        <v>9.4583162223892611E-3</v>
      </c>
      <c r="Q41" s="34">
        <f>D41/D40*EXP(-P40*P40/2+P40*Gaussian!G33)-1</f>
        <v>-1.2224114043846157E-4</v>
      </c>
      <c r="R41" s="46">
        <f>E41/E40*EXP(-P40*P40/2-P40*Gaussian!G33)-1</f>
        <v>1.6833707355923266E-4</v>
      </c>
      <c r="S41" s="40">
        <f>VLOOKUP((A41+1)&amp;"_"&amp;B41,scenarios!A:Q,13,0)</f>
        <v>0</v>
      </c>
      <c r="T41" s="55">
        <f>VLOOKUP((A41+TT_Scen/2+1)&amp;"_"&amp;B41,scenarios!A:Q,13,0)</f>
        <v>0</v>
      </c>
      <c r="U41" s="37">
        <f t="shared" si="6"/>
        <v>2.9057821399769423E-4</v>
      </c>
    </row>
    <row r="42" spans="1:21" x14ac:dyDescent="0.25">
      <c r="A42" s="21">
        <f t="shared" si="0"/>
        <v>4</v>
      </c>
      <c r="B42" s="22">
        <v>33</v>
      </c>
      <c r="C42" s="20"/>
      <c r="D42" s="14">
        <f>Beta!E42</f>
        <v>1.0014383177255868</v>
      </c>
      <c r="E42" s="15">
        <f>Beta!F42</f>
        <v>1.0019532948564853</v>
      </c>
      <c r="F42" s="12"/>
      <c r="G42" s="47">
        <f t="shared" si="4"/>
        <v>2.5000000000000005E-3</v>
      </c>
      <c r="H42" s="33">
        <f t="shared" si="1"/>
        <v>1.4433756729740645E-2</v>
      </c>
      <c r="I42" s="34">
        <f>D42/D41*EXP(-H41*H41/2+H41*VLOOKUP((A42)&amp;"_"&amp;(B42-1),Gaussian!A:F,6,0))-1</f>
        <v>3.7838566797376849E-3</v>
      </c>
      <c r="J42" s="46">
        <f>E42/E41*EXP(-H41*H41/2-H41*VLOOKUP((A42)&amp;"_"&amp;(B42-1),Gaussian!A:F,6,0))-1</f>
        <v>-3.8394397061664032E-3</v>
      </c>
      <c r="K42" s="40">
        <f>VLOOKUP((A42+1)&amp;"_"&amp;B42,scenarios!A:Q,6,0)</f>
        <v>3.7839000000000002E-3</v>
      </c>
      <c r="L42" s="55">
        <f>VLOOKUP((A42+TT_Scen/2+1)&amp;"_"&amp;B42,scenarios!A:Q,6,0)</f>
        <v>-3.8394000000000002E-3</v>
      </c>
      <c r="M42" s="37">
        <f t="shared" si="3"/>
        <v>8.3026428718269152E-8</v>
      </c>
      <c r="N42" s="8"/>
      <c r="O42" s="47">
        <f t="shared" si="5"/>
        <v>1.0762711864406782E-3</v>
      </c>
      <c r="P42" s="33">
        <f t="shared" si="2"/>
        <v>9.4825516244697802E-3</v>
      </c>
      <c r="Q42" s="34">
        <f>D42/D41*EXP(-P41*P41/2+P41*Gaussian!G34)-1</f>
        <v>7.7881533618651133E-5</v>
      </c>
      <c r="R42" s="46">
        <f>E42/E41*EXP(-P41*P41/2-P41*Gaussian!G34)-1</f>
        <v>-2.9117863398098187E-5</v>
      </c>
      <c r="S42" s="40">
        <f>VLOOKUP((A42+1)&amp;"_"&amp;B42,scenarios!A:Q,13,0)</f>
        <v>0</v>
      </c>
      <c r="T42" s="55">
        <f>VLOOKUP((A42+TT_Scen/2+1)&amp;"_"&amp;B42,scenarios!A:Q,13,0)</f>
        <v>0</v>
      </c>
      <c r="U42" s="37">
        <f t="shared" si="6"/>
        <v>1.0699939701674932E-4</v>
      </c>
    </row>
    <row r="43" spans="1:21" x14ac:dyDescent="0.25">
      <c r="A43" s="21">
        <f t="shared" si="0"/>
        <v>4</v>
      </c>
      <c r="B43" s="22">
        <v>34</v>
      </c>
      <c r="C43" s="20"/>
      <c r="D43" s="14">
        <f>Beta!E43</f>
        <v>1.0016519904230032</v>
      </c>
      <c r="E43" s="15">
        <f>Beta!F43</f>
        <v>1.0018812563947208</v>
      </c>
      <c r="F43" s="12"/>
      <c r="G43" s="47">
        <f t="shared" si="4"/>
        <v>2.5000000000000005E-3</v>
      </c>
      <c r="H43" s="33">
        <f t="shared" si="1"/>
        <v>1.4433756729740645E-2</v>
      </c>
      <c r="I43" s="34">
        <f>D43/D42*EXP(-H42*H42/2+H42*VLOOKUP((A43)&amp;"_"&amp;(B43-1),Gaussian!A:F,6,0))-1</f>
        <v>2.3595901550548248E-3</v>
      </c>
      <c r="J43" s="46">
        <f>E43/E42*EXP(-H42*H42/2-H42*VLOOKUP((A43)&amp;"_"&amp;(B43-1),Gaussian!A:F,6,0))-1</f>
        <v>-2.4207667919202702E-3</v>
      </c>
      <c r="K43" s="40">
        <f>VLOOKUP((A43+1)&amp;"_"&amp;B43,scenarios!A:Q,6,0)</f>
        <v>2.3595999999999999E-3</v>
      </c>
      <c r="L43" s="55">
        <f>VLOOKUP((A43+TT_Scen/2+1)&amp;"_"&amp;B43,scenarios!A:Q,6,0)</f>
        <v>-2.4207999999999999E-3</v>
      </c>
      <c r="M43" s="37">
        <f t="shared" si="3"/>
        <v>4.305302490469759E-8</v>
      </c>
      <c r="N43" s="8"/>
      <c r="O43" s="47">
        <f t="shared" si="5"/>
        <v>1.0817796610169492E-3</v>
      </c>
      <c r="P43" s="33">
        <f t="shared" si="2"/>
        <v>9.5067252436765552E-3</v>
      </c>
      <c r="Q43" s="34">
        <f>D43/D42*EXP(-P42*P42/2+P42*Gaussian!G35)-1</f>
        <v>1.6839783501176875E-4</v>
      </c>
      <c r="R43" s="46">
        <f>E43/E42*EXP(-P42*P42/2-P42*Gaussian!G35)-1</f>
        <v>-1.1685317330278888E-4</v>
      </c>
      <c r="S43" s="40">
        <f>VLOOKUP((A43+1)&amp;"_"&amp;B43,scenarios!A:Q,13,0)</f>
        <v>0</v>
      </c>
      <c r="T43" s="55">
        <f>VLOOKUP((A43+TT_Scen/2+1)&amp;"_"&amp;B43,scenarios!A:Q,13,0)</f>
        <v>0</v>
      </c>
      <c r="U43" s="37">
        <f t="shared" si="6"/>
        <v>2.8525100831455763E-4</v>
      </c>
    </row>
    <row r="44" spans="1:21" x14ac:dyDescent="0.25">
      <c r="A44" s="21">
        <f t="shared" si="0"/>
        <v>4</v>
      </c>
      <c r="B44" s="22">
        <v>35</v>
      </c>
      <c r="C44" s="20"/>
      <c r="D44" s="14">
        <f>Beta!E44</f>
        <v>1.001570350834518</v>
      </c>
      <c r="E44" s="15">
        <f>Beta!F44</f>
        <v>1.0021079572909817</v>
      </c>
      <c r="F44" s="12"/>
      <c r="G44" s="47">
        <f t="shared" si="4"/>
        <v>2.5000000000000005E-3</v>
      </c>
      <c r="H44" s="33">
        <f t="shared" si="1"/>
        <v>1.4433756729740645E-2</v>
      </c>
      <c r="I44" s="34">
        <f>D44/D43*EXP(-H43*H43/2+H43*VLOOKUP((A44)&amp;"_"&amp;(B44-1),Gaussian!A:F,6,0))-1</f>
        <v>2.4445279211434912E-2</v>
      </c>
      <c r="J44" s="46">
        <f>E44/E43*EXP(-H43*H43/2-H43*VLOOKUP((A44)&amp;"_"&amp;(B44-1),Gaussian!A:F,6,0))-1</f>
        <v>-2.3924039347737236E-2</v>
      </c>
      <c r="K44" s="40">
        <f>VLOOKUP((A44+1)&amp;"_"&amp;B44,scenarios!A:Q,6,0)</f>
        <v>2.4445000000000001E-2</v>
      </c>
      <c r="L44" s="55">
        <f>VLOOKUP((A44+TT_Scen/2+1)&amp;"_"&amp;B44,scenarios!A:Q,6,0)</f>
        <v>-2.3924000000000001E-2</v>
      </c>
      <c r="M44" s="37">
        <f t="shared" si="3"/>
        <v>3.1855917214523854E-7</v>
      </c>
      <c r="N44" s="8"/>
      <c r="O44" s="47">
        <f t="shared" si="5"/>
        <v>1.0872881355932205E-3</v>
      </c>
      <c r="P44" s="33">
        <f t="shared" si="2"/>
        <v>9.5308375501201182E-3</v>
      </c>
      <c r="Q44" s="34">
        <f>D44/D43*EXP(-P43*P43/2+P43*Gaussian!G36)-1</f>
        <v>-1.2668915148916771E-4</v>
      </c>
      <c r="R44" s="46">
        <f>E44/E43*EXP(-P43*P43/2-P43*Gaussian!G36)-1</f>
        <v>1.8107709824088936E-4</v>
      </c>
      <c r="S44" s="40">
        <f>VLOOKUP((A44+1)&amp;"_"&amp;B44,scenarios!A:Q,13,0)</f>
        <v>0</v>
      </c>
      <c r="T44" s="55">
        <f>VLOOKUP((A44+TT_Scen/2+1)&amp;"_"&amp;B44,scenarios!A:Q,13,0)</f>
        <v>0</v>
      </c>
      <c r="U44" s="37">
        <f t="shared" si="6"/>
        <v>3.0776624973005706E-4</v>
      </c>
    </row>
    <row r="45" spans="1:21" x14ac:dyDescent="0.25">
      <c r="A45" s="21">
        <f t="shared" si="0"/>
        <v>4</v>
      </c>
      <c r="B45" s="22">
        <v>36</v>
      </c>
      <c r="C45" s="20"/>
      <c r="D45" s="14">
        <f>Beta!E45</f>
        <v>1.0014019854158809</v>
      </c>
      <c r="E45" s="15">
        <f>Beta!F45</f>
        <v>1.002424905182747</v>
      </c>
      <c r="F45" s="12"/>
      <c r="G45" s="47">
        <f t="shared" si="4"/>
        <v>2.5000000000000005E-3</v>
      </c>
      <c r="H45" s="33">
        <f t="shared" si="1"/>
        <v>1.4433756729740645E-2</v>
      </c>
      <c r="I45" s="34">
        <f>D45/D44*EXP(-H44*H44/2+H44*VLOOKUP((A45)&amp;"_"&amp;(B45-1),Gaussian!A:F,6,0))-1</f>
        <v>1.0454895913991846E-2</v>
      </c>
      <c r="J45" s="46">
        <f>E45/E44*EXP(-H44*H44/2-H44*VLOOKUP((A45)&amp;"_"&amp;(B45-1),Gaussian!A:F,6,0))-1</f>
        <v>-1.0406314888115165E-2</v>
      </c>
      <c r="K45" s="40">
        <f>VLOOKUP((A45+1)&amp;"_"&amp;B45,scenarios!A:Q,6,0)</f>
        <v>1.0455000000000001E-2</v>
      </c>
      <c r="L45" s="55">
        <f>VLOOKUP((A45+TT_Scen/2+1)&amp;"_"&amp;B45,scenarios!A:Q,6,0)</f>
        <v>-1.0406E-2</v>
      </c>
      <c r="M45" s="37">
        <f t="shared" si="3"/>
        <v>4.1897412331876049E-7</v>
      </c>
      <c r="N45" s="8"/>
      <c r="O45" s="47">
        <f t="shared" si="5"/>
        <v>1.0927966101694916E-3</v>
      </c>
      <c r="P45" s="33">
        <f t="shared" si="2"/>
        <v>9.5548890079792271E-3</v>
      </c>
      <c r="Q45" s="34">
        <f>D45/D44*EXP(-P44*P44/2+P44*Gaussian!G37)-1</f>
        <v>-2.1351120647128408E-4</v>
      </c>
      <c r="R45" s="46">
        <f>E45/E44*EXP(-P44*P44/2-P44*Gaussian!G37)-1</f>
        <v>2.7084941906507787E-4</v>
      </c>
      <c r="S45" s="40">
        <f>VLOOKUP((A45+1)&amp;"_"&amp;B45,scenarios!A:Q,13,0)</f>
        <v>0</v>
      </c>
      <c r="T45" s="55">
        <f>VLOOKUP((A45+TT_Scen/2+1)&amp;"_"&amp;B45,scenarios!A:Q,13,0)</f>
        <v>0</v>
      </c>
      <c r="U45" s="37">
        <f t="shared" si="6"/>
        <v>4.8436062553636194E-4</v>
      </c>
    </row>
    <row r="46" spans="1:21" x14ac:dyDescent="0.25">
      <c r="A46" s="21">
        <f t="shared" si="0"/>
        <v>4</v>
      </c>
      <c r="B46" s="22">
        <v>37</v>
      </c>
      <c r="C46" s="20"/>
      <c r="D46" s="14">
        <f>Beta!E46</f>
        <v>1.0013206275682349</v>
      </c>
      <c r="E46" s="15">
        <f>Beta!F46</f>
        <v>1.0026583098718493</v>
      </c>
      <c r="F46" s="12"/>
      <c r="G46" s="47">
        <f t="shared" si="4"/>
        <v>2.5000000000000005E-3</v>
      </c>
      <c r="H46" s="33">
        <f t="shared" si="1"/>
        <v>1.4433756729740645E-2</v>
      </c>
      <c r="I46" s="34">
        <f>D46/D45*EXP(-H45*H45/2+H45*VLOOKUP((A46)&amp;"_"&amp;(B46-1),Gaussian!A:F,6,0))-1</f>
        <v>4.5352657452708556E-3</v>
      </c>
      <c r="J46" s="46">
        <f>E46/E45*EXP(-H45*H45/2-H45*VLOOKUP((A46)&amp;"_"&amp;(B46-1),Gaussian!A:F,6,0))-1</f>
        <v>-4.5712996828222163E-3</v>
      </c>
      <c r="K46" s="40">
        <f>VLOOKUP((A46+1)&amp;"_"&amp;B46,scenarios!A:Q,6,0)</f>
        <v>4.5352999999999999E-3</v>
      </c>
      <c r="L46" s="55">
        <f>VLOOKUP((A46+TT_Scen/2+1)&amp;"_"&amp;B46,scenarios!A:Q,6,0)</f>
        <v>-4.5713000000000004E-3</v>
      </c>
      <c r="M46" s="37">
        <f t="shared" si="3"/>
        <v>3.4571906928383689E-8</v>
      </c>
      <c r="N46" s="8"/>
      <c r="O46" s="47">
        <f t="shared" si="5"/>
        <v>1.0983050847457629E-3</v>
      </c>
      <c r="P46" s="33">
        <f t="shared" si="2"/>
        <v>9.578880075605126E-3</v>
      </c>
      <c r="Q46" s="34">
        <f>D46/D45*EXP(-P45*P45/2+P45*Gaussian!G38)-1</f>
        <v>-1.2688714641073684E-4</v>
      </c>
      <c r="R46" s="46">
        <f>E46/E45*EXP(-P45*P45/2-P45*Gaussian!G38)-1</f>
        <v>1.8718253544469654E-4</v>
      </c>
      <c r="S46" s="40">
        <f>VLOOKUP((A46+1)&amp;"_"&amp;B46,scenarios!A:Q,13,0)</f>
        <v>0</v>
      </c>
      <c r="T46" s="55">
        <f>VLOOKUP((A46+TT_Scen/2+1)&amp;"_"&amp;B46,scenarios!A:Q,13,0)</f>
        <v>0</v>
      </c>
      <c r="U46" s="37">
        <f t="shared" si="6"/>
        <v>3.1406968185543338E-4</v>
      </c>
    </row>
    <row r="47" spans="1:21" x14ac:dyDescent="0.25">
      <c r="A47" s="21">
        <f t="shared" si="0"/>
        <v>4</v>
      </c>
      <c r="B47" s="22">
        <v>38</v>
      </c>
      <c r="C47" s="20"/>
      <c r="D47" s="14">
        <f>Beta!E47</f>
        <v>1.001459661317958</v>
      </c>
      <c r="E47" s="15">
        <f>Beta!F47</f>
        <v>1.0026746145450014</v>
      </c>
      <c r="F47" s="12"/>
      <c r="G47" s="47">
        <f t="shared" si="4"/>
        <v>2.5000000000000005E-3</v>
      </c>
      <c r="H47" s="33">
        <f t="shared" si="1"/>
        <v>1.4433756729740645E-2</v>
      </c>
      <c r="I47" s="34">
        <f>D47/D46*EXP(-H46*H46/2+H46*VLOOKUP((A47)&amp;"_"&amp;(B47-1),Gaussian!A:F,6,0))-1</f>
        <v>3.3819928945446609E-3</v>
      </c>
      <c r="J47" s="46">
        <f>E47/E46*EXP(-H46*H46/2-H46*VLOOKUP((A47)&amp;"_"&amp;(B47-1),Gaussian!A:F,6,0))-1</f>
        <v>-3.4236440171415694E-3</v>
      </c>
      <c r="K47" s="40">
        <f>VLOOKUP((A47+1)&amp;"_"&amp;B47,scenarios!A:Q,6,0)</f>
        <v>3.382E-3</v>
      </c>
      <c r="L47" s="55">
        <f>VLOOKUP((A47+TT_Scen/2+1)&amp;"_"&amp;B47,scenarios!A:Q,6,0)</f>
        <v>-3.4236000000000002E-3</v>
      </c>
      <c r="M47" s="37">
        <f t="shared" si="3"/>
        <v>5.1122596908363682E-8</v>
      </c>
      <c r="N47" s="8"/>
      <c r="O47" s="47">
        <f t="shared" si="5"/>
        <v>1.1038135593220339E-3</v>
      </c>
      <c r="P47" s="33">
        <f t="shared" si="2"/>
        <v>9.6028112056234585E-3</v>
      </c>
      <c r="Q47" s="34">
        <f>D47/D46*EXP(-P46*P46/2+P46*Gaussian!G39)-1</f>
        <v>9.2967590728854077E-5</v>
      </c>
      <c r="R47" s="46">
        <f>E47/E46*EXP(-P46*P46/2-P46*Gaussian!G39)-1</f>
        <v>-2.9615720221531916E-5</v>
      </c>
      <c r="S47" s="40">
        <f>VLOOKUP((A47+1)&amp;"_"&amp;B47,scenarios!A:Q,13,0)</f>
        <v>0</v>
      </c>
      <c r="T47" s="55">
        <f>VLOOKUP((A47+TT_Scen/2+1)&amp;"_"&amp;B47,scenarios!A:Q,13,0)</f>
        <v>0</v>
      </c>
      <c r="U47" s="37">
        <f t="shared" si="6"/>
        <v>1.2258331095038599E-4</v>
      </c>
    </row>
    <row r="48" spans="1:21" x14ac:dyDescent="0.25">
      <c r="A48" s="21">
        <f t="shared" si="0"/>
        <v>4</v>
      </c>
      <c r="B48" s="22">
        <v>39</v>
      </c>
      <c r="C48" s="20"/>
      <c r="D48" s="14">
        <f>Beta!E48</f>
        <v>1.0017459954427279</v>
      </c>
      <c r="E48" s="15">
        <f>Beta!F48</f>
        <v>1.0025471339946037</v>
      </c>
      <c r="F48" s="12"/>
      <c r="G48" s="47">
        <f t="shared" si="4"/>
        <v>2.5000000000000005E-3</v>
      </c>
      <c r="H48" s="33">
        <f t="shared" si="1"/>
        <v>1.4433756729740645E-2</v>
      </c>
      <c r="I48" s="34">
        <f>D48/D47*EXP(-H47*H47/2+H47*VLOOKUP((A48)&amp;"_"&amp;(B48-1),Gaussian!A:F,6,0))-1</f>
        <v>8.0660890969141974E-4</v>
      </c>
      <c r="J48" s="46">
        <f>E48/E47*EXP(-H47*H47/2-H47*VLOOKUP((A48)&amp;"_"&amp;(B48-1),Gaussian!A:F,6,0))-1</f>
        <v>-8.5552360462759491E-4</v>
      </c>
      <c r="K48" s="40">
        <f>VLOOKUP((A48+1)&amp;"_"&amp;B48,scenarios!A:Q,6,0)</f>
        <v>8.0661000000000003E-4</v>
      </c>
      <c r="L48" s="55">
        <f>VLOOKUP((A48+TT_Scen/2+1)&amp;"_"&amp;B48,scenarios!A:Q,6,0)</f>
        <v>-8.5552000000000002E-4</v>
      </c>
      <c r="M48" s="37">
        <f t="shared" si="3"/>
        <v>4.6949361751829136E-9</v>
      </c>
      <c r="N48" s="8"/>
      <c r="O48" s="47">
        <f t="shared" si="5"/>
        <v>1.1093220338983052E-3</v>
      </c>
      <c r="P48" s="33">
        <f t="shared" si="2"/>
        <v>9.626682845033905E-3</v>
      </c>
      <c r="Q48" s="34">
        <f>D48/D47*EXP(-P47*P47/2+P47*Gaussian!G40)-1</f>
        <v>2.3979767202808588E-4</v>
      </c>
      <c r="R48" s="46">
        <f>E48/E47*EXP(-P47*P47/2-P47*Gaussian!G40)-1</f>
        <v>-1.7324056525469533E-4</v>
      </c>
      <c r="S48" s="40">
        <f>VLOOKUP((A48+1)&amp;"_"&amp;B48,scenarios!A:Q,13,0)</f>
        <v>0</v>
      </c>
      <c r="T48" s="55">
        <f>VLOOKUP((A48+TT_Scen/2+1)&amp;"_"&amp;B48,scenarios!A:Q,13,0)</f>
        <v>0</v>
      </c>
      <c r="U48" s="37">
        <f t="shared" si="6"/>
        <v>4.1303823728278122E-4</v>
      </c>
    </row>
    <row r="49" spans="1:21" x14ac:dyDescent="0.25">
      <c r="A49" s="21">
        <f t="shared" si="0"/>
        <v>4</v>
      </c>
      <c r="B49" s="22">
        <v>40</v>
      </c>
      <c r="C49" s="20"/>
      <c r="D49" s="14">
        <f>Beta!E49</f>
        <v>1.0018003064797889</v>
      </c>
      <c r="E49" s="15">
        <f>Beta!F49</f>
        <v>1.0026556423422719</v>
      </c>
      <c r="F49" s="12"/>
      <c r="G49" s="47">
        <f t="shared" si="4"/>
        <v>2.5000000000000005E-3</v>
      </c>
      <c r="H49" s="33">
        <f t="shared" si="1"/>
        <v>1.4433756729740645E-2</v>
      </c>
      <c r="I49" s="34">
        <f>D49/D48*EXP(-H48*H48/2+H48*VLOOKUP((A49)&amp;"_"&amp;(B49-1),Gaussian!A:F,6,0))-1</f>
        <v>2.6294440670985963E-2</v>
      </c>
      <c r="J49" s="46">
        <f>E49/E48*EXP(-H48*H48/2-H48*VLOOKUP((A49)&amp;"_"&amp;(B49-1),Gaussian!A:F,6,0))-1</f>
        <v>-2.5665472006644707E-2</v>
      </c>
      <c r="K49" s="40">
        <f>VLOOKUP((A49+1)&amp;"_"&amp;B49,scenarios!A:Q,6,0)</f>
        <v>2.6294000000000001E-2</v>
      </c>
      <c r="L49" s="55">
        <f>VLOOKUP((A49+TT_Scen/2+1)&amp;"_"&amp;B49,scenarios!A:Q,6,0)</f>
        <v>-2.5665E-2</v>
      </c>
      <c r="M49" s="37">
        <f t="shared" si="3"/>
        <v>9.1267763066907315E-7</v>
      </c>
      <c r="N49" s="8"/>
      <c r="O49" s="47">
        <f t="shared" si="5"/>
        <v>1.1148305084745765E-3</v>
      </c>
      <c r="P49" s="33">
        <f t="shared" si="2"/>
        <v>9.6504954353075923E-3</v>
      </c>
      <c r="Q49" s="34">
        <f>D49/D48*EXP(-P48*P48/2+P48*Gaussian!G41)-1</f>
        <v>7.87842559701879E-6</v>
      </c>
      <c r="R49" s="46">
        <f>E49/E48*EXP(-P48*P48/2-P48*Gaussian!G41)-1</f>
        <v>6.1892211781211515E-5</v>
      </c>
      <c r="S49" s="40">
        <f>VLOOKUP((A49+1)&amp;"_"&amp;B49,scenarios!A:Q,13,0)</f>
        <v>0</v>
      </c>
      <c r="T49" s="55">
        <f>VLOOKUP((A49+TT_Scen/2+1)&amp;"_"&amp;B49,scenarios!A:Q,13,0)</f>
        <v>0</v>
      </c>
      <c r="U49" s="37">
        <f t="shared" si="6"/>
        <v>6.9770637378230305E-5</v>
      </c>
    </row>
    <row r="50" spans="1:21" x14ac:dyDescent="0.25">
      <c r="A50" s="21">
        <f t="shared" si="0"/>
        <v>4</v>
      </c>
      <c r="B50" s="22">
        <v>41</v>
      </c>
      <c r="C50" s="20"/>
      <c r="D50" s="14">
        <f>Beta!E50</f>
        <v>1.0015879480699512</v>
      </c>
      <c r="E50" s="15">
        <f>Beta!F50</f>
        <v>1.0030349639615006</v>
      </c>
      <c r="F50" s="12"/>
      <c r="G50" s="47">
        <f t="shared" si="4"/>
        <v>2.5000000000000005E-3</v>
      </c>
      <c r="H50" s="33">
        <f t="shared" si="1"/>
        <v>1.4433756729740645E-2</v>
      </c>
      <c r="I50" s="34">
        <f>D50/D49*EXP(-H49*H49/2+H49*VLOOKUP((A50)&amp;"_"&amp;(B50-1),Gaussian!A:F,6,0))-1</f>
        <v>-7.9101832793974092E-3</v>
      </c>
      <c r="J50" s="46">
        <f>E50/E49*EXP(-H49*H49/2-H49*VLOOKUP((A50)&amp;"_"&amp;(B50-1),Gaussian!A:F,6,0))-1</f>
        <v>7.9308313049073487E-3</v>
      </c>
      <c r="K50" s="40">
        <f>VLOOKUP((A50+1)&amp;"_"&amp;B50,scenarios!A:Q,6,0)</f>
        <v>-7.9101999999999992E-3</v>
      </c>
      <c r="L50" s="55">
        <f>VLOOKUP((A50+TT_Scen/2+1)&amp;"_"&amp;B50,scenarios!A:Q,6,0)</f>
        <v>7.9308E-3</v>
      </c>
      <c r="M50" s="37">
        <f t="shared" si="3"/>
        <v>4.8025509938667832E-8</v>
      </c>
      <c r="N50" s="8"/>
      <c r="O50" s="47">
        <f t="shared" si="5"/>
        <v>1.1203389830508476E-3</v>
      </c>
      <c r="P50" s="33">
        <f t="shared" si="2"/>
        <v>9.6742494124823584E-3</v>
      </c>
      <c r="Q50" s="34">
        <f>D50/D49*EXP(-P49*P49/2+P49*Gaussian!G42)-1</f>
        <v>-2.5853186285995644E-4</v>
      </c>
      <c r="R50" s="46">
        <f>E50/E49*EXP(-P49*P49/2-P49*Gaussian!G42)-1</f>
        <v>3.317343815303353E-4</v>
      </c>
      <c r="S50" s="40">
        <f>VLOOKUP((A50+1)&amp;"_"&amp;B50,scenarios!A:Q,13,0)</f>
        <v>0</v>
      </c>
      <c r="T50" s="55">
        <f>VLOOKUP((A50+TT_Scen/2+1)&amp;"_"&amp;B50,scenarios!A:Q,13,0)</f>
        <v>0</v>
      </c>
      <c r="U50" s="37">
        <f t="shared" si="6"/>
        <v>5.9026624439029174E-4</v>
      </c>
    </row>
    <row r="51" spans="1:21" x14ac:dyDescent="0.25">
      <c r="A51" s="21">
        <f t="shared" si="0"/>
        <v>4</v>
      </c>
      <c r="B51" s="22">
        <v>42</v>
      </c>
      <c r="C51" s="20"/>
      <c r="D51" s="14">
        <f>Beta!E51</f>
        <v>1.0012737193067707</v>
      </c>
      <c r="E51" s="15">
        <f>Beta!F51</f>
        <v>1.0035204702895302</v>
      </c>
      <c r="F51" s="12"/>
      <c r="G51" s="47">
        <f t="shared" si="4"/>
        <v>2.5000000000000005E-3</v>
      </c>
      <c r="H51" s="33">
        <f t="shared" si="1"/>
        <v>1.4433756729740645E-2</v>
      </c>
      <c r="I51" s="34">
        <f>D51/D50*EXP(-H50*H50/2+H50*VLOOKUP((A51)&amp;"_"&amp;(B51-1),Gaussian!A:F,6,0))-1</f>
        <v>2.3923840943640418E-3</v>
      </c>
      <c r="J51" s="46">
        <f>E51/E50*EXP(-H50*H50/2-H50*VLOOKUP((A51)&amp;"_"&amp;(B51-1),Gaussian!A:F,6,0))-1</f>
        <v>-2.4247753194710508E-3</v>
      </c>
      <c r="K51" s="40">
        <f>VLOOKUP((A51+1)&amp;"_"&amp;B51,scenarios!A:Q,6,0)</f>
        <v>2.3923999999999998E-3</v>
      </c>
      <c r="L51" s="55">
        <f>VLOOKUP((A51+TT_Scen/2+1)&amp;"_"&amp;B51,scenarios!A:Q,6,0)</f>
        <v>-2.4248E-3</v>
      </c>
      <c r="M51" s="37">
        <f t="shared" si="3"/>
        <v>4.0586164907173428E-8</v>
      </c>
      <c r="N51" s="8"/>
      <c r="O51" s="47">
        <f t="shared" si="5"/>
        <v>1.1258474576271188E-3</v>
      </c>
      <c r="P51" s="33">
        <f t="shared" si="2"/>
        <v>9.6979452072559098E-3</v>
      </c>
      <c r="Q51" s="34">
        <f>D51/D50*EXP(-P50*P50/2+P50*Gaussian!G43)-1</f>
        <v>-3.6051035042028445E-4</v>
      </c>
      <c r="R51" s="46">
        <f>E51/E50*EXP(-P50*P50/2-P50*Gaussian!G43)-1</f>
        <v>4.3722018607694757E-4</v>
      </c>
      <c r="S51" s="40">
        <f>VLOOKUP((A51+1)&amp;"_"&amp;B51,scenarios!A:Q,13,0)</f>
        <v>0</v>
      </c>
      <c r="T51" s="55">
        <f>VLOOKUP((A51+TT_Scen/2+1)&amp;"_"&amp;B51,scenarios!A:Q,13,0)</f>
        <v>0</v>
      </c>
      <c r="U51" s="37">
        <f t="shared" si="6"/>
        <v>7.9773053649723202E-4</v>
      </c>
    </row>
    <row r="52" spans="1:21" x14ac:dyDescent="0.25">
      <c r="A52" s="21">
        <f t="shared" si="0"/>
        <v>4</v>
      </c>
      <c r="B52" s="22">
        <v>43</v>
      </c>
      <c r="C52" s="20"/>
      <c r="D52" s="14">
        <f>Beta!E52</f>
        <v>1.0007020437148182</v>
      </c>
      <c r="E52" s="15">
        <f>Beta!F52</f>
        <v>1.0042686092298556</v>
      </c>
      <c r="F52" s="12"/>
      <c r="G52" s="47">
        <f t="shared" si="4"/>
        <v>2.5000000000000005E-3</v>
      </c>
      <c r="H52" s="33">
        <f t="shared" si="1"/>
        <v>1.4433756729740645E-2</v>
      </c>
      <c r="I52" s="34">
        <f>D52/D51*EXP(-H51*H51/2+H51*VLOOKUP((A52)&amp;"_"&amp;(B52-1),Gaussian!A:F,6,0))-1</f>
        <v>-1.4108617424989478E-2</v>
      </c>
      <c r="J52" s="46">
        <f>E52/E51*EXP(-H51*H51/2-H51*VLOOKUP((A52)&amp;"_"&amp;(B52-1),Gaussian!A:F,6,0))-1</f>
        <v>1.4275821991874826E-2</v>
      </c>
      <c r="K52" s="40">
        <f>VLOOKUP((A52+1)&amp;"_"&amp;B52,scenarios!A:Q,6,0)</f>
        <v>-1.4109E-2</v>
      </c>
      <c r="L52" s="55">
        <f>VLOOKUP((A52+TT_Scen/2+1)&amp;"_"&amp;B52,scenarios!A:Q,6,0)</f>
        <v>1.4276E-2</v>
      </c>
      <c r="M52" s="37">
        <f t="shared" si="3"/>
        <v>5.6058313569612439E-7</v>
      </c>
      <c r="N52" s="8"/>
      <c r="O52" s="47">
        <f t="shared" si="5"/>
        <v>1.1313559322033899E-3</v>
      </c>
      <c r="P52" s="33">
        <f t="shared" si="2"/>
        <v>9.7215832450769282E-3</v>
      </c>
      <c r="Q52" s="34">
        <f>D52/D51*EXP(-P51*P51/2+P51*Gaussian!G44)-1</f>
        <v>-6.1794548070237543E-4</v>
      </c>
      <c r="R52" s="46">
        <f>E52/E51*EXP(-P51*P51/2-P51*Gaussian!G44)-1</f>
        <v>6.9845535710122419E-4</v>
      </c>
      <c r="S52" s="40">
        <f>VLOOKUP((A52+1)&amp;"_"&amp;B52,scenarios!A:Q,13,0)</f>
        <v>0</v>
      </c>
      <c r="T52" s="55">
        <f>VLOOKUP((A52+TT_Scen/2+1)&amp;"_"&amp;B52,scenarios!A:Q,13,0)</f>
        <v>0</v>
      </c>
      <c r="U52" s="37">
        <f t="shared" si="6"/>
        <v>1.3164008378035996E-3</v>
      </c>
    </row>
    <row r="53" spans="1:21" x14ac:dyDescent="0.25">
      <c r="A53" s="21">
        <f t="shared" si="0"/>
        <v>4</v>
      </c>
      <c r="B53" s="22">
        <v>44</v>
      </c>
      <c r="C53" s="20"/>
      <c r="D53" s="14">
        <f>Beta!E53</f>
        <v>0.99988865762046464</v>
      </c>
      <c r="E53" s="15">
        <f>Beta!F53</f>
        <v>1.0052646810963766</v>
      </c>
      <c r="F53" s="12"/>
      <c r="G53" s="47">
        <f t="shared" si="4"/>
        <v>2.5000000000000005E-3</v>
      </c>
      <c r="H53" s="33">
        <f t="shared" si="1"/>
        <v>1.4433756729740645E-2</v>
      </c>
      <c r="I53" s="34">
        <f>D53/D52*EXP(-H52*H52/2+H52*VLOOKUP((A53)&amp;"_"&amp;(B53-1),Gaussian!A:F,6,0))-1</f>
        <v>2.4456471861371343E-2</v>
      </c>
      <c r="J53" s="46">
        <f>E53/E52*EXP(-H52*H52/2-H52*VLOOKUP((A53)&amp;"_"&amp;(B53-1),Gaussian!A:F,6,0))-1</f>
        <v>-2.3902044487392193E-2</v>
      </c>
      <c r="K53" s="40">
        <f>VLOOKUP((A53+1)&amp;"_"&amp;B53,scenarios!A:Q,6,0)</f>
        <v>2.4455999999999999E-2</v>
      </c>
      <c r="L53" s="55">
        <f>VLOOKUP((A53+TT_Scen/2+1)&amp;"_"&amp;B53,scenarios!A:Q,6,0)</f>
        <v>-2.3902E-2</v>
      </c>
      <c r="M53" s="37">
        <f t="shared" si="3"/>
        <v>5.1634876353789938E-7</v>
      </c>
      <c r="N53" s="8"/>
      <c r="O53" s="47">
        <f t="shared" si="5"/>
        <v>1.1368644067796612E-3</v>
      </c>
      <c r="P53" s="33">
        <f t="shared" si="2"/>
        <v>9.7451639462342067E-3</v>
      </c>
      <c r="Q53" s="34">
        <f>D53/D52*EXP(-P52*P52/2+P52*Gaussian!G45)-1</f>
        <v>-8.6003052792749113E-4</v>
      </c>
      <c r="R53" s="46">
        <f>E53/E52*EXP(-P52*P52/2-P52*Gaussian!G45)-1</f>
        <v>9.4453775555392028E-4</v>
      </c>
      <c r="S53" s="40">
        <f>VLOOKUP((A53+1)&amp;"_"&amp;B53,scenarios!A:Q,13,0)</f>
        <v>0</v>
      </c>
      <c r="T53" s="55">
        <f>VLOOKUP((A53+TT_Scen/2+1)&amp;"_"&amp;B53,scenarios!A:Q,13,0)</f>
        <v>0</v>
      </c>
      <c r="U53" s="37">
        <f t="shared" si="6"/>
        <v>1.8045682834814114E-3</v>
      </c>
    </row>
    <row r="54" spans="1:21" x14ac:dyDescent="0.25">
      <c r="A54" s="21">
        <f t="shared" si="0"/>
        <v>4</v>
      </c>
      <c r="B54" s="22">
        <v>45</v>
      </c>
      <c r="C54" s="20"/>
      <c r="D54" s="14">
        <f>Beta!E54</f>
        <v>0.99908427140262568</v>
      </c>
      <c r="E54" s="15">
        <f>Beta!F54</f>
        <v>1.0062575350234042</v>
      </c>
      <c r="F54" s="12"/>
      <c r="G54" s="47">
        <f t="shared" si="4"/>
        <v>2.5000000000000005E-3</v>
      </c>
      <c r="H54" s="33">
        <f t="shared" si="1"/>
        <v>1.4433756729740645E-2</v>
      </c>
      <c r="I54" s="34">
        <f>D54/D53*EXP(-H53*H53/2+H53*VLOOKUP((A54)&amp;"_"&amp;(B54-1),Gaussian!A:F,6,0))-1</f>
        <v>9.5314184643828792E-3</v>
      </c>
      <c r="J54" s="46">
        <f>E54/E53*EXP(-H53*H53/2-H53*VLOOKUP((A54)&amp;"_"&amp;(B54-1),Gaussian!A:F,6,0))-1</f>
        <v>-9.4671488250150926E-3</v>
      </c>
      <c r="K54" s="40">
        <f>VLOOKUP((A54+1)&amp;"_"&amp;B54,scenarios!A:Q,6,0)</f>
        <v>9.5314000000000006E-3</v>
      </c>
      <c r="L54" s="55">
        <f>VLOOKUP((A54+TT_Scen/2+1)&amp;"_"&amp;B54,scenarios!A:Q,6,0)</f>
        <v>-9.4671000000000009E-3</v>
      </c>
      <c r="M54" s="37">
        <f t="shared" si="3"/>
        <v>6.7289397970293763E-8</v>
      </c>
      <c r="N54" s="8"/>
      <c r="O54" s="47">
        <f t="shared" si="5"/>
        <v>1.1423728813559323E-3</v>
      </c>
      <c r="P54" s="33">
        <f t="shared" si="2"/>
        <v>9.7686877259438309E-3</v>
      </c>
      <c r="Q54" s="34">
        <f>D54/D53*EXP(-P53*P53/2+P53*Gaussian!G46)-1</f>
        <v>-8.5192057399452459E-4</v>
      </c>
      <c r="R54" s="46">
        <f>E54/E53*EXP(-P53*P53/2-P53*Gaussian!G46)-1</f>
        <v>9.4012436282153722E-4</v>
      </c>
      <c r="S54" s="40">
        <f>VLOOKUP((A54+1)&amp;"_"&amp;B54,scenarios!A:Q,13,0)</f>
        <v>0</v>
      </c>
      <c r="T54" s="55">
        <f>VLOOKUP((A54+TT_Scen/2+1)&amp;"_"&amp;B54,scenarios!A:Q,13,0)</f>
        <v>0</v>
      </c>
      <c r="U54" s="37">
        <f t="shared" si="6"/>
        <v>1.7920449368160618E-3</v>
      </c>
    </row>
    <row r="55" spans="1:21" x14ac:dyDescent="0.25">
      <c r="A55" s="21">
        <f t="shared" si="0"/>
        <v>4</v>
      </c>
      <c r="B55" s="22">
        <v>46</v>
      </c>
      <c r="C55" s="20"/>
      <c r="D55" s="14">
        <f>Beta!E55</f>
        <v>0.9984351003181442</v>
      </c>
      <c r="E55" s="15">
        <f>Beta!F55</f>
        <v>1.007099724514938</v>
      </c>
      <c r="F55" s="12"/>
      <c r="G55" s="47">
        <f t="shared" si="4"/>
        <v>2.5000000000000005E-3</v>
      </c>
      <c r="H55" s="33">
        <f t="shared" si="1"/>
        <v>1.4433756729740645E-2</v>
      </c>
      <c r="I55" s="34">
        <f>D55/D54*EXP(-H54*H54/2+H54*VLOOKUP((A55)&amp;"_"&amp;(B55-1),Gaussian!A:F,6,0))-1</f>
        <v>2.2479199576060482E-2</v>
      </c>
      <c r="J55" s="46">
        <f>E55/E54*EXP(-H54*H54/2-H54*VLOOKUP((A55)&amp;"_"&amp;(B55-1),Gaussian!A:F,6,0))-1</f>
        <v>-2.2006225439154758E-2</v>
      </c>
      <c r="K55" s="40">
        <f>VLOOKUP((A55+1)&amp;"_"&amp;B55,scenarios!A:Q,6,0)</f>
        <v>2.2478999999999999E-2</v>
      </c>
      <c r="L55" s="55">
        <f>VLOOKUP((A55+TT_Scen/2+1)&amp;"_"&amp;B55,scenarios!A:Q,6,0)</f>
        <v>-2.2006000000000001E-2</v>
      </c>
      <c r="M55" s="37">
        <f t="shared" si="3"/>
        <v>4.2501521524060393E-7</v>
      </c>
      <c r="N55" s="8"/>
      <c r="O55" s="47">
        <f t="shared" si="5"/>
        <v>1.1478813559322035E-3</v>
      </c>
      <c r="P55" s="33">
        <f t="shared" si="2"/>
        <v>9.792154994434487E-3</v>
      </c>
      <c r="Q55" s="34">
        <f>D55/D54*EXP(-P54*P54/2+P54*Gaussian!G47)-1</f>
        <v>-6.9744758358225578E-4</v>
      </c>
      <c r="R55" s="46">
        <f>E55/E54*EXP(-P54*P54/2-P54*Gaussian!G47)-1</f>
        <v>7.8919980887626195E-4</v>
      </c>
      <c r="S55" s="40">
        <f>VLOOKUP((A55+1)&amp;"_"&amp;B55,scenarios!A:Q,13,0)</f>
        <v>0</v>
      </c>
      <c r="T55" s="55">
        <f>VLOOKUP((A55+TT_Scen/2+1)&amp;"_"&amp;B55,scenarios!A:Q,13,0)</f>
        <v>0</v>
      </c>
      <c r="U55" s="37">
        <f t="shared" si="6"/>
        <v>1.4866473924585177E-3</v>
      </c>
    </row>
    <row r="56" spans="1:21" x14ac:dyDescent="0.25">
      <c r="A56" s="21">
        <f t="shared" si="0"/>
        <v>4</v>
      </c>
      <c r="B56" s="22">
        <v>47</v>
      </c>
      <c r="C56" s="20"/>
      <c r="D56" s="14">
        <f>Beta!E56</f>
        <v>0.99773499927510101</v>
      </c>
      <c r="E56" s="15">
        <f>Beta!F56</f>
        <v>1.0079988803349866</v>
      </c>
      <c r="F56" s="12"/>
      <c r="G56" s="47">
        <f t="shared" si="4"/>
        <v>2.5000000000000005E-3</v>
      </c>
      <c r="H56" s="33">
        <f t="shared" si="1"/>
        <v>1.4433756729740645E-2</v>
      </c>
      <c r="I56" s="34">
        <f>D56/D55*EXP(-H55*H55/2+H55*VLOOKUP((A56)&amp;"_"&amp;(B56-1),Gaussian!A:F,6,0))-1</f>
        <v>-1.6355995005950308E-2</v>
      </c>
      <c r="J56" s="46">
        <f>E56/E55*EXP(-H55*H55/2-H55*VLOOKUP((A56)&amp;"_"&amp;(B56-1),Gaussian!A:F,6,0))-1</f>
        <v>1.6610314482099042E-2</v>
      </c>
      <c r="K56" s="40">
        <f>VLOOKUP((A56+1)&amp;"_"&amp;B56,scenarios!A:Q,6,0)</f>
        <v>-1.6355999999999999E-2</v>
      </c>
      <c r="L56" s="55">
        <f>VLOOKUP((A56+TT_Scen/2+1)&amp;"_"&amp;B56,scenarios!A:Q,6,0)</f>
        <v>1.661E-2</v>
      </c>
      <c r="M56" s="37">
        <f t="shared" si="3"/>
        <v>3.1947614873364949E-7</v>
      </c>
      <c r="N56" s="8"/>
      <c r="O56" s="47">
        <f t="shared" si="5"/>
        <v>1.1533898305084748E-3</v>
      </c>
      <c r="P56" s="33">
        <f t="shared" si="2"/>
        <v>9.815566157030926E-3</v>
      </c>
      <c r="Q56" s="34">
        <f>D56/D55*EXP(-P55*P55/2+P55*Gaussian!G48)-1</f>
        <v>-7.4910673172667863E-4</v>
      </c>
      <c r="R56" s="46">
        <f>E56/E55*EXP(-P55*P55/2-P55*Gaussian!G48)-1</f>
        <v>8.4483226094667074E-4</v>
      </c>
      <c r="S56" s="40">
        <f>VLOOKUP((A56+1)&amp;"_"&amp;B56,scenarios!A:Q,13,0)</f>
        <v>0</v>
      </c>
      <c r="T56" s="55">
        <f>VLOOKUP((A56+TT_Scen/2+1)&amp;"_"&amp;B56,scenarios!A:Q,13,0)</f>
        <v>0</v>
      </c>
      <c r="U56" s="37">
        <f t="shared" si="6"/>
        <v>1.5939389926733494E-3</v>
      </c>
    </row>
    <row r="57" spans="1:21" x14ac:dyDescent="0.25">
      <c r="A57" s="21">
        <f t="shared" si="0"/>
        <v>4</v>
      </c>
      <c r="B57" s="22">
        <v>48</v>
      </c>
      <c r="C57" s="20"/>
      <c r="D57" s="14">
        <f>Beta!E57</f>
        <v>0.99692603548538761</v>
      </c>
      <c r="E57" s="15">
        <f>Beta!F57</f>
        <v>1.009013987983679</v>
      </c>
      <c r="F57" s="12"/>
      <c r="G57" s="47">
        <f t="shared" si="4"/>
        <v>2.5000000000000005E-3</v>
      </c>
      <c r="H57" s="33">
        <f t="shared" si="1"/>
        <v>1.4433756729740645E-2</v>
      </c>
      <c r="I57" s="34">
        <f>D57/D56*EXP(-H56*H56/2+H56*VLOOKUP((A57)&amp;"_"&amp;(B57-1),Gaussian!A:F,6,0))-1</f>
        <v>-2.6555402706491704E-2</v>
      </c>
      <c r="J57" s="46">
        <f>E57/E56*EXP(-H56*H56/2-H56*VLOOKUP((A57)&amp;"_"&amp;(B57-1),Gaussian!A:F,6,0))-1</f>
        <v>2.7266560440671661E-2</v>
      </c>
      <c r="K57" s="40">
        <f>VLOOKUP((A57+1)&amp;"_"&amp;B57,scenarios!A:Q,6,0)</f>
        <v>-2.6554999999999999E-2</v>
      </c>
      <c r="L57" s="55">
        <f>VLOOKUP((A57+TT_Scen/2+1)&amp;"_"&amp;B57,scenarios!A:Q,6,0)</f>
        <v>2.7267E-2</v>
      </c>
      <c r="M57" s="37">
        <f t="shared" si="3"/>
        <v>8.4226582004395811E-7</v>
      </c>
      <c r="N57" s="8"/>
      <c r="O57" s="47">
        <f t="shared" si="5"/>
        <v>1.1588983050847459E-3</v>
      </c>
      <c r="P57" s="33">
        <f t="shared" si="2"/>
        <v>9.8389216142356507E-3</v>
      </c>
      <c r="Q57" s="34">
        <f>D57/D56*EXP(-P56*P56/2+P56*Gaussian!G49)-1</f>
        <v>-8.5893270460923876E-4</v>
      </c>
      <c r="R57" s="46">
        <f>E57/E56*EXP(-P56*P56/2-P56*Gaussian!G49)-1</f>
        <v>9.5883233695559511E-4</v>
      </c>
      <c r="S57" s="40">
        <f>VLOOKUP((A57+1)&amp;"_"&amp;B57,scenarios!A:Q,13,0)</f>
        <v>0</v>
      </c>
      <c r="T57" s="55">
        <f>VLOOKUP((A57+TT_Scen/2+1)&amp;"_"&amp;B57,scenarios!A:Q,13,0)</f>
        <v>0</v>
      </c>
      <c r="U57" s="37">
        <f t="shared" si="6"/>
        <v>1.8177650415648339E-3</v>
      </c>
    </row>
    <row r="58" spans="1:21" x14ac:dyDescent="0.25">
      <c r="A58" s="21">
        <f t="shared" si="0"/>
        <v>4</v>
      </c>
      <c r="B58" s="22">
        <v>49</v>
      </c>
      <c r="C58" s="20"/>
      <c r="D58" s="14">
        <f>Beta!E58</f>
        <v>0.99624965459188841</v>
      </c>
      <c r="E58" s="15">
        <f>Beta!F58</f>
        <v>1.0099009331682767</v>
      </c>
      <c r="F58" s="12"/>
      <c r="G58" s="47">
        <f t="shared" si="4"/>
        <v>2.5000000000000005E-3</v>
      </c>
      <c r="H58" s="33">
        <f t="shared" si="1"/>
        <v>1.4433756729740645E-2</v>
      </c>
      <c r="I58" s="34">
        <f>D58/D57*EXP(-H57*H57/2+H57*VLOOKUP((A58)&amp;"_"&amp;(B58-1),Gaussian!A:F,6,0))-1</f>
        <v>-4.7613817552167537E-2</v>
      </c>
      <c r="J58" s="46">
        <f>E58/E57*EXP(-H57*H57/2-H57*VLOOKUP((A58)&amp;"_"&amp;(B58-1),Gaussian!A:F,6,0))-1</f>
        <v>4.9985419752840432E-2</v>
      </c>
      <c r="K58" s="40">
        <f>VLOOKUP((A58+1)&amp;"_"&amp;B58,scenarios!A:Q,6,0)</f>
        <v>-4.7613999999999997E-2</v>
      </c>
      <c r="L58" s="55">
        <f>VLOOKUP((A58+TT_Scen/2+1)&amp;"_"&amp;B58,scenarios!A:Q,6,0)</f>
        <v>4.9985000000000002E-2</v>
      </c>
      <c r="M58" s="37">
        <f t="shared" si="3"/>
        <v>6.0220067289035173E-7</v>
      </c>
      <c r="N58" s="8"/>
      <c r="O58" s="47">
        <f t="shared" si="5"/>
        <v>1.1644067796610172E-3</v>
      </c>
      <c r="P58" s="33">
        <f t="shared" si="2"/>
        <v>9.8622217618088495E-3</v>
      </c>
      <c r="Q58" s="34">
        <f>D58/D57*EXP(-P57*P57/2+P57*Gaussian!G50)-1</f>
        <v>-7.2683465479927989E-4</v>
      </c>
      <c r="R58" s="46">
        <f>E58/E57*EXP(-P57*P57/2-P57*Gaussian!G50)-1</f>
        <v>8.3057813017095583E-4</v>
      </c>
      <c r="S58" s="40">
        <f>VLOOKUP((A58+1)&amp;"_"&amp;B58,scenarios!A:Q,13,0)</f>
        <v>0</v>
      </c>
      <c r="T58" s="55">
        <f>VLOOKUP((A58+TT_Scen/2+1)&amp;"_"&amp;B58,scenarios!A:Q,13,0)</f>
        <v>0</v>
      </c>
      <c r="U58" s="37">
        <f t="shared" si="6"/>
        <v>1.5574127849702357E-3</v>
      </c>
    </row>
    <row r="59" spans="1:21" x14ac:dyDescent="0.25">
      <c r="A59" s="21">
        <f t="shared" si="0"/>
        <v>4</v>
      </c>
      <c r="B59" s="22">
        <v>50</v>
      </c>
      <c r="C59" s="20"/>
      <c r="D59" s="14">
        <f>Beta!E59</f>
        <v>0.99590147087628811</v>
      </c>
      <c r="E59" s="15">
        <f>Beta!F59</f>
        <v>1.0104606227342385</v>
      </c>
      <c r="F59" s="12"/>
      <c r="G59" s="47">
        <f t="shared" si="4"/>
        <v>2.5000000000000005E-3</v>
      </c>
      <c r="H59" s="33">
        <f t="shared" si="1"/>
        <v>1.4433756729740645E-2</v>
      </c>
      <c r="I59" s="34">
        <f>D59/D58*EXP(-H58*H58/2+H58*VLOOKUP((A59)&amp;"_"&amp;(B59-1),Gaussian!A:F,6,0))-1</f>
        <v>7.8549922570947395E-4</v>
      </c>
      <c r="J59" s="46">
        <f>E59/E58*EXP(-H58*H58/2-H58*VLOOKUP((A59)&amp;"_"&amp;(B59-1),Gaussian!A:F,6,0))-1</f>
        <v>-7.887196097762228E-4</v>
      </c>
      <c r="K59" s="40">
        <f>VLOOKUP((A59+1)&amp;"_"&amp;B59,scenarios!A:Q,6,0)</f>
        <v>7.8549999999999996E-4</v>
      </c>
      <c r="L59" s="55">
        <f>VLOOKUP((A59+TT_Scen/2+1)&amp;"_"&amp;B59,scenarios!A:Q,6,0)</f>
        <v>-7.8872000000000002E-4</v>
      </c>
      <c r="M59" s="37">
        <f t="shared" si="3"/>
        <v>1.1645143032376973E-9</v>
      </c>
      <c r="N59" s="8"/>
      <c r="O59" s="47">
        <f t="shared" si="5"/>
        <v>1.1699152542372882E-3</v>
      </c>
      <c r="P59" s="33">
        <f t="shared" si="2"/>
        <v>9.8854669908466468E-3</v>
      </c>
      <c r="Q59" s="34">
        <f>D59/D58*EXP(-P58*P58/2+P58*Gaussian!G51)-1</f>
        <v>-3.981079709087787E-4</v>
      </c>
      <c r="R59" s="46">
        <f>E59/E58*EXP(-P58*P58/2-P58*Gaussian!G51)-1</f>
        <v>5.0554496690224937E-4</v>
      </c>
      <c r="S59" s="40">
        <f>VLOOKUP((A59+1)&amp;"_"&amp;B59,scenarios!A:Q,13,0)</f>
        <v>0</v>
      </c>
      <c r="T59" s="55">
        <f>VLOOKUP((A59+TT_Scen/2+1)&amp;"_"&amp;B59,scenarios!A:Q,13,0)</f>
        <v>0</v>
      </c>
      <c r="U59" s="37">
        <f t="shared" si="6"/>
        <v>9.0365293781102807E-4</v>
      </c>
    </row>
    <row r="60" spans="1:21" x14ac:dyDescent="0.25">
      <c r="A60" s="21">
        <f t="shared" si="0"/>
        <v>4</v>
      </c>
      <c r="B60" s="22">
        <v>51</v>
      </c>
      <c r="C60" s="20"/>
      <c r="D60" s="14">
        <f>Beta!E60</f>
        <v>0.99560302063743156</v>
      </c>
      <c r="E60" s="15">
        <f>Beta!F60</f>
        <v>1.0109748621036614</v>
      </c>
      <c r="F60" s="12"/>
      <c r="G60" s="47">
        <f t="shared" si="4"/>
        <v>2.5000000000000005E-3</v>
      </c>
      <c r="H60" s="33">
        <f t="shared" si="1"/>
        <v>1.4433756729740645E-2</v>
      </c>
      <c r="I60" s="34">
        <f>D60/D59*EXP(-H59*H59/2+H59*VLOOKUP((A60)&amp;"_"&amp;(B60-1),Gaussian!A:F,6,0))-1</f>
        <v>1.5082935152902044E-2</v>
      </c>
      <c r="J60" s="46">
        <f>E60/E59*EXP(-H59*H59/2-H59*VLOOKUP((A60)&amp;"_"&amp;(B60-1),Gaussian!A:F,6,0))-1</f>
        <v>-1.4858101753545849E-2</v>
      </c>
      <c r="K60" s="40">
        <f>VLOOKUP((A60+1)&amp;"_"&amp;B60,scenarios!A:Q,6,0)</f>
        <v>1.5082999999999999E-2</v>
      </c>
      <c r="L60" s="55">
        <f>VLOOKUP((A60+TT_Scen/2+1)&amp;"_"&amp;B60,scenarios!A:Q,6,0)</f>
        <v>-1.4858E-2</v>
      </c>
      <c r="M60" s="37">
        <f t="shared" si="3"/>
        <v>1.6660064380488726E-7</v>
      </c>
      <c r="N60" s="8"/>
      <c r="O60" s="47">
        <f t="shared" si="5"/>
        <v>1.1754237288135595E-3</v>
      </c>
      <c r="P60" s="33">
        <f t="shared" si="2"/>
        <v>9.908657687857687E-3</v>
      </c>
      <c r="Q60" s="34">
        <f>D60/D59*EXP(-P59*P59/2+P59*Gaussian!G52)-1</f>
        <v>-3.4852387265604801E-4</v>
      </c>
      <c r="R60" s="46">
        <f>E60/E59*EXP(-P59*P59/2-P59*Gaussian!G52)-1</f>
        <v>4.600308925388763E-4</v>
      </c>
      <c r="S60" s="40">
        <f>VLOOKUP((A60+1)&amp;"_"&amp;B60,scenarios!A:Q,13,0)</f>
        <v>0</v>
      </c>
      <c r="T60" s="55">
        <f>VLOOKUP((A60+TT_Scen/2+1)&amp;"_"&amp;B60,scenarios!A:Q,13,0)</f>
        <v>0</v>
      </c>
      <c r="U60" s="37">
        <f t="shared" si="6"/>
        <v>8.0855476519492431E-4</v>
      </c>
    </row>
    <row r="61" spans="1:21" x14ac:dyDescent="0.25">
      <c r="A61" s="21">
        <f t="shared" si="0"/>
        <v>4</v>
      </c>
      <c r="B61" s="22">
        <v>52</v>
      </c>
      <c r="C61" s="20"/>
      <c r="D61" s="14">
        <f>Beta!E61</f>
        <v>0.99507412500180525</v>
      </c>
      <c r="E61" s="15">
        <f>Beta!F61</f>
        <v>1.0117283340575354</v>
      </c>
      <c r="F61" s="12"/>
      <c r="G61" s="47">
        <f t="shared" si="4"/>
        <v>2.5000000000000005E-3</v>
      </c>
      <c r="H61" s="33">
        <f t="shared" si="1"/>
        <v>1.4433756729740645E-2</v>
      </c>
      <c r="I61" s="34">
        <f>D61/D60*EXP(-H60*H60/2+H60*VLOOKUP((A61)&amp;"_"&amp;(B61-1),Gaussian!A:F,6,0))-1</f>
        <v>-2.5076475257346242E-4</v>
      </c>
      <c r="J61" s="46">
        <f>E61/E60*EXP(-H60*H60/2-H60*VLOOKUP((A61)&amp;"_"&amp;(B61-1),Gaussian!A:F,6,0))-1</f>
        <v>2.5613794018686242E-4</v>
      </c>
      <c r="K61" s="40">
        <f>VLOOKUP((A61+1)&amp;"_"&amp;B61,scenarios!A:Q,6,0)</f>
        <v>-2.5075999999999999E-4</v>
      </c>
      <c r="L61" s="55">
        <f>VLOOKUP((A61+TT_Scen/2+1)&amp;"_"&amp;B61,scenarios!A:Q,6,0)</f>
        <v>2.5614000000000002E-4</v>
      </c>
      <c r="M61" s="37">
        <f t="shared" si="3"/>
        <v>6.8123866000342412E-9</v>
      </c>
      <c r="N61" s="8"/>
      <c r="O61" s="47">
        <f t="shared" si="5"/>
        <v>1.1809322033898306E-3</v>
      </c>
      <c r="P61" s="33">
        <f t="shared" si="2"/>
        <v>9.9317942348381271E-3</v>
      </c>
      <c r="Q61" s="34">
        <f>D61/D60*EXP(-P60*P60/2+P60*Gaussian!G53)-1</f>
        <v>-5.8029491509292708E-4</v>
      </c>
      <c r="R61" s="46">
        <f>E61/E60*EXP(-P60*P60/2-P60*Gaussian!G53)-1</f>
        <v>6.9616634204572314E-4</v>
      </c>
      <c r="S61" s="40">
        <f>VLOOKUP((A61+1)&amp;"_"&amp;B61,scenarios!A:Q,13,0)</f>
        <v>0</v>
      </c>
      <c r="T61" s="55">
        <f>VLOOKUP((A61+TT_Scen/2+1)&amp;"_"&amp;B61,scenarios!A:Q,13,0)</f>
        <v>0</v>
      </c>
      <c r="U61" s="37">
        <f t="shared" si="6"/>
        <v>1.2764612571386502E-3</v>
      </c>
    </row>
    <row r="62" spans="1:21" x14ac:dyDescent="0.25">
      <c r="A62" s="21">
        <f t="shared" si="0"/>
        <v>4</v>
      </c>
      <c r="B62" s="22">
        <v>53</v>
      </c>
      <c r="C62" s="20"/>
      <c r="D62" s="14">
        <f>Beta!E62</f>
        <v>0.99441597134485138</v>
      </c>
      <c r="E62" s="15">
        <f>Beta!F62</f>
        <v>1.0126189015528546</v>
      </c>
      <c r="F62" s="12"/>
      <c r="G62" s="47">
        <f t="shared" si="4"/>
        <v>2.5000000000000005E-3</v>
      </c>
      <c r="H62" s="33">
        <f t="shared" si="1"/>
        <v>1.4433756729740645E-2</v>
      </c>
      <c r="I62" s="34">
        <f>D62/D61*EXP(-H61*H61/2+H61*VLOOKUP((A62)&amp;"_"&amp;(B62-1),Gaussian!A:F,6,0))-1</f>
        <v>-3.003441653555261E-2</v>
      </c>
      <c r="J62" s="46">
        <f>E62/E61*EXP(-H61*H61/2-H61*VLOOKUP((A62)&amp;"_"&amp;(B62-1),Gaussian!A:F,6,0))-1</f>
        <v>3.0974613699392695E-2</v>
      </c>
      <c r="K62" s="40">
        <f>VLOOKUP((A62+1)&amp;"_"&amp;B62,scenarios!A:Q,6,0)</f>
        <v>-3.0034000000000002E-2</v>
      </c>
      <c r="L62" s="55">
        <f>VLOOKUP((A62+TT_Scen/2+1)&amp;"_"&amp;B62,scenarios!A:Q,6,0)</f>
        <v>3.0974999999999999E-2</v>
      </c>
      <c r="M62" s="37">
        <f t="shared" si="3"/>
        <v>8.0283615991327828E-7</v>
      </c>
      <c r="N62" s="8"/>
      <c r="O62" s="47">
        <f t="shared" si="5"/>
        <v>1.1864406779661019E-3</v>
      </c>
      <c r="P62" s="33">
        <f t="shared" si="2"/>
        <v>9.9548770093450412E-3</v>
      </c>
      <c r="Q62" s="34">
        <f>D62/D61*EXP(-P61*P61/2+P61*Gaussian!G54)-1</f>
        <v>-7.1069812019208811E-4</v>
      </c>
      <c r="R62" s="46">
        <f>E62/E61*EXP(-P61*P61/2-P61*Gaussian!G54)-1</f>
        <v>8.3088123819474724E-4</v>
      </c>
      <c r="S62" s="40">
        <f>VLOOKUP((A62+1)&amp;"_"&amp;B62,scenarios!A:Q,13,0)</f>
        <v>0</v>
      </c>
      <c r="T62" s="55">
        <f>VLOOKUP((A62+TT_Scen/2+1)&amp;"_"&amp;B62,scenarios!A:Q,13,0)</f>
        <v>0</v>
      </c>
      <c r="U62" s="37">
        <f t="shared" si="6"/>
        <v>1.5415793583868354E-3</v>
      </c>
    </row>
    <row r="63" spans="1:21" x14ac:dyDescent="0.25">
      <c r="A63" s="21">
        <f t="shared" si="0"/>
        <v>4</v>
      </c>
      <c r="B63" s="22">
        <v>54</v>
      </c>
      <c r="C63" s="20"/>
      <c r="D63" s="14">
        <f>Beta!E63</f>
        <v>0.99358762557217251</v>
      </c>
      <c r="E63" s="15">
        <f>Beta!F63</f>
        <v>1.0136889471250081</v>
      </c>
      <c r="F63" s="12"/>
      <c r="G63" s="47">
        <f t="shared" si="4"/>
        <v>2.5000000000000005E-3</v>
      </c>
      <c r="H63" s="33">
        <f t="shared" si="1"/>
        <v>1.4433756729740645E-2</v>
      </c>
      <c r="I63" s="34">
        <f>D63/D62*EXP(-H62*H62/2+H62*VLOOKUP((A63)&amp;"_"&amp;(B63-1),Gaussian!A:F,6,0))-1</f>
        <v>3.029428503454823E-2</v>
      </c>
      <c r="J63" s="46">
        <f>E63/E62*EXP(-H62*H62/2-H62*VLOOKUP((A63)&amp;"_"&amp;(B63-1),Gaussian!A:F,6,0))-1</f>
        <v>-2.9389476363865574E-2</v>
      </c>
      <c r="K63" s="40">
        <f>VLOOKUP((A63+1)&amp;"_"&amp;B63,scenarios!A:Q,6,0)</f>
        <v>3.0294000000000001E-2</v>
      </c>
      <c r="L63" s="55">
        <f>VLOOKUP((A63+TT_Scen/2+1)&amp;"_"&amp;B63,scenarios!A:Q,6,0)</f>
        <v>-2.9388999999999998E-2</v>
      </c>
      <c r="M63" s="37">
        <f t="shared" si="3"/>
        <v>7.6139841380384876E-7</v>
      </c>
      <c r="N63" s="8"/>
      <c r="O63" s="47">
        <f t="shared" si="5"/>
        <v>1.1919491525423731E-3</v>
      </c>
      <c r="P63" s="33">
        <f t="shared" si="2"/>
        <v>9.9779063845683094E-3</v>
      </c>
      <c r="Q63" s="34">
        <f>D63/D62*EXP(-P62*P62/2+P62*Gaussian!G55)-1</f>
        <v>-8.8250453996085998E-4</v>
      </c>
      <c r="R63" s="46">
        <f>E63/E62*EXP(-P62*P62/2-P62*Gaussian!G55)-1</f>
        <v>1.007110120499366E-3</v>
      </c>
      <c r="S63" s="40">
        <f>VLOOKUP((A63+1)&amp;"_"&amp;B63,scenarios!A:Q,13,0)</f>
        <v>0</v>
      </c>
      <c r="T63" s="55">
        <f>VLOOKUP((A63+TT_Scen/2+1)&amp;"_"&amp;B63,scenarios!A:Q,13,0)</f>
        <v>0</v>
      </c>
      <c r="U63" s="37">
        <f t="shared" si="6"/>
        <v>1.889614660460226E-3</v>
      </c>
    </row>
    <row r="64" spans="1:21" x14ac:dyDescent="0.25">
      <c r="A64" s="21">
        <f t="shared" si="0"/>
        <v>4</v>
      </c>
      <c r="B64" s="22">
        <v>55</v>
      </c>
      <c r="C64" s="20"/>
      <c r="D64" s="14">
        <f>Beta!E64</f>
        <v>0.99302451180067042</v>
      </c>
      <c r="E64" s="15">
        <f>Beta!F64</f>
        <v>1.0144944339359854</v>
      </c>
      <c r="F64" s="12"/>
      <c r="G64" s="47">
        <f t="shared" si="4"/>
        <v>2.5000000000000005E-3</v>
      </c>
      <c r="H64" s="33">
        <f t="shared" si="1"/>
        <v>1.4433756729740645E-2</v>
      </c>
      <c r="I64" s="34">
        <f>D64/D63*EXP(-H63*H63/2+H63*VLOOKUP((A64)&amp;"_"&amp;(B64-1),Gaussian!A:F,6,0))-1</f>
        <v>-1.1098046416276985E-2</v>
      </c>
      <c r="J64" s="46">
        <f>E64/E63*EXP(-H63*H63/2-H63*VLOOKUP((A64)&amp;"_"&amp;(B64-1),Gaussian!A:F,6,0))-1</f>
        <v>1.1241861237577089E-2</v>
      </c>
      <c r="K64" s="40">
        <f>VLOOKUP((A64+1)&amp;"_"&amp;B64,scenarios!A:Q,6,0)</f>
        <v>-1.1098E-2</v>
      </c>
      <c r="L64" s="55">
        <f>VLOOKUP((A64+TT_Scen/2+1)&amp;"_"&amp;B64,scenarios!A:Q,6,0)</f>
        <v>1.1242E-2</v>
      </c>
      <c r="M64" s="37">
        <f t="shared" si="3"/>
        <v>1.8517869989666258E-7</v>
      </c>
      <c r="N64" s="8"/>
      <c r="O64" s="47">
        <f t="shared" si="5"/>
        <v>1.1974576271186442E-3</v>
      </c>
      <c r="P64" s="33">
        <f t="shared" si="2"/>
        <v>1.0000882729401021E-2</v>
      </c>
      <c r="Q64" s="34">
        <f>D64/D63*EXP(-P63*P63/2+P63*Gaussian!G56)-1</f>
        <v>-6.1649782902373218E-4</v>
      </c>
      <c r="R64" s="46">
        <f>E64/E63*EXP(-P63*P63/2-P63*Gaussian!G56)-1</f>
        <v>7.4479182124487231E-4</v>
      </c>
      <c r="S64" s="40">
        <f>VLOOKUP((A64+1)&amp;"_"&amp;B64,scenarios!A:Q,13,0)</f>
        <v>0</v>
      </c>
      <c r="T64" s="55">
        <f>VLOOKUP((A64+TT_Scen/2+1)&amp;"_"&amp;B64,scenarios!A:Q,13,0)</f>
        <v>0</v>
      </c>
      <c r="U64" s="37">
        <f t="shared" si="6"/>
        <v>1.3612896502686045E-3</v>
      </c>
    </row>
    <row r="65" spans="1:21" x14ac:dyDescent="0.25">
      <c r="A65" s="21">
        <f t="shared" si="0"/>
        <v>4</v>
      </c>
      <c r="B65" s="22">
        <v>56</v>
      </c>
      <c r="C65" s="20"/>
      <c r="D65" s="14">
        <f>Beta!E65</f>
        <v>0.99228803470915639</v>
      </c>
      <c r="E65" s="15">
        <f>Beta!F65</f>
        <v>1.0154829066549265</v>
      </c>
      <c r="F65" s="12"/>
      <c r="G65" s="47">
        <f t="shared" si="4"/>
        <v>2.5000000000000005E-3</v>
      </c>
      <c r="H65" s="33">
        <f t="shared" si="1"/>
        <v>1.4433756729740645E-2</v>
      </c>
      <c r="I65" s="34">
        <f>D65/D64*EXP(-H64*H64/2+H64*VLOOKUP((A65)&amp;"_"&amp;(B65-1),Gaussian!A:F,6,0))-1</f>
        <v>-1.3530645116838214E-2</v>
      </c>
      <c r="J65" s="46">
        <f>E65/E64*EXP(-H64*H64/2-H64*VLOOKUP((A65)&amp;"_"&amp;(B65-1),Gaussian!A:F,6,0))-1</f>
        <v>1.3740175572914737E-2</v>
      </c>
      <c r="K65" s="40">
        <f>VLOOKUP((A65+1)&amp;"_"&amp;B65,scenarios!A:Q,6,0)</f>
        <v>-1.3531E-2</v>
      </c>
      <c r="L65" s="55">
        <f>VLOOKUP((A65+TT_Scen/2+1)&amp;"_"&amp;B65,scenarios!A:Q,6,0)</f>
        <v>1.374E-2</v>
      </c>
      <c r="M65" s="37">
        <f t="shared" si="3"/>
        <v>5.3045607652235649E-7</v>
      </c>
      <c r="N65" s="8"/>
      <c r="O65" s="47">
        <f t="shared" si="5"/>
        <v>1.2029661016949155E-3</v>
      </c>
      <c r="P65" s="33">
        <f t="shared" si="2"/>
        <v>1.0023806408508409E-2</v>
      </c>
      <c r="Q65" s="34">
        <f>D65/D64*EXP(-P64*P64/2+P64*Gaussian!G57)-1</f>
        <v>-7.9162095470475258E-4</v>
      </c>
      <c r="R65" s="46">
        <f>E65/E64*EXP(-P64*P64/2-P64*Gaussian!G57)-1</f>
        <v>9.2429376412561659E-4</v>
      </c>
      <c r="S65" s="40">
        <f>VLOOKUP((A65+1)&amp;"_"&amp;B65,scenarios!A:Q,13,0)</f>
        <v>0</v>
      </c>
      <c r="T65" s="55">
        <f>VLOOKUP((A65+TT_Scen/2+1)&amp;"_"&amp;B65,scenarios!A:Q,13,0)</f>
        <v>0</v>
      </c>
      <c r="U65" s="37">
        <f t="shared" si="6"/>
        <v>1.7159147188303692E-3</v>
      </c>
    </row>
    <row r="66" spans="1:21" x14ac:dyDescent="0.25">
      <c r="A66" s="21">
        <f t="shared" si="0"/>
        <v>4</v>
      </c>
      <c r="B66" s="22">
        <v>57</v>
      </c>
      <c r="C66" s="20"/>
      <c r="D66" s="14">
        <f>Beta!E66</f>
        <v>0.99178481723335432</v>
      </c>
      <c r="E66" s="15">
        <f>Beta!F66</f>
        <v>1.0162384580887225</v>
      </c>
      <c r="F66" s="12"/>
      <c r="G66" s="47">
        <f t="shared" si="4"/>
        <v>2.5000000000000005E-3</v>
      </c>
      <c r="H66" s="33">
        <f t="shared" si="1"/>
        <v>1.4433756729740645E-2</v>
      </c>
      <c r="I66" s="34">
        <f>D66/D65*EXP(-H65*H65/2+H65*VLOOKUP((A66)&amp;"_"&amp;(B66-1),Gaussian!A:F,6,0))-1</f>
        <v>-2.6824379723838776E-3</v>
      </c>
      <c r="J66" s="46">
        <f>E66/E65*EXP(-H65*H65/2-H65*VLOOKUP((A66)&amp;"_"&amp;(B66-1),Gaussian!A:F,6,0))-1</f>
        <v>2.7178935574745378E-3</v>
      </c>
      <c r="K66" s="40">
        <f>VLOOKUP((A66+1)&amp;"_"&amp;B66,scenarios!A:Q,6,0)</f>
        <v>-2.6824000000000001E-3</v>
      </c>
      <c r="L66" s="55">
        <f>VLOOKUP((A66+TT_Scen/2+1)&amp;"_"&amp;B66,scenarios!A:Q,6,0)</f>
        <v>2.7179000000000001E-3</v>
      </c>
      <c r="M66" s="37">
        <f t="shared" si="3"/>
        <v>4.4414909339783593E-8</v>
      </c>
      <c r="N66" s="8"/>
      <c r="O66" s="47">
        <f t="shared" si="5"/>
        <v>1.2084745762711868E-3</v>
      </c>
      <c r="P66" s="33">
        <f t="shared" si="2"/>
        <v>1.0046677782395375E-2</v>
      </c>
      <c r="Q66" s="34">
        <f>D66/D65*EXP(-P65*P65/2+P65*Gaussian!G58)-1</f>
        <v>-5.5734004155139072E-4</v>
      </c>
      <c r="R66" s="46">
        <f>E66/E65*EXP(-P65*P65/2-P65*Gaussian!G58)-1</f>
        <v>6.9375719752473586E-4</v>
      </c>
      <c r="S66" s="40">
        <f>VLOOKUP((A66+1)&amp;"_"&amp;B66,scenarios!A:Q,13,0)</f>
        <v>0</v>
      </c>
      <c r="T66" s="55">
        <f>VLOOKUP((A66+TT_Scen/2+1)&amp;"_"&amp;B66,scenarios!A:Q,13,0)</f>
        <v>0</v>
      </c>
      <c r="U66" s="37">
        <f t="shared" si="6"/>
        <v>1.2510972390761266E-3</v>
      </c>
    </row>
    <row r="67" spans="1:21" x14ac:dyDescent="0.25">
      <c r="A67" s="21">
        <f t="shared" si="0"/>
        <v>4</v>
      </c>
      <c r="B67" s="22">
        <v>58</v>
      </c>
      <c r="C67" s="20"/>
      <c r="D67" s="14">
        <f>Beta!E67</f>
        <v>0.99118569146047075</v>
      </c>
      <c r="E67" s="15">
        <f>Beta!F67</f>
        <v>1.0170978418530137</v>
      </c>
      <c r="F67" s="12"/>
      <c r="G67" s="47">
        <f t="shared" si="4"/>
        <v>2.5000000000000005E-3</v>
      </c>
      <c r="H67" s="33">
        <f t="shared" si="1"/>
        <v>1.4433756729740645E-2</v>
      </c>
      <c r="I67" s="34">
        <f>D67/D66*EXP(-H66*H66/2+H66*VLOOKUP((A67)&amp;"_"&amp;(B67-1),Gaussian!A:F,6,0))-1</f>
        <v>4.0241114387154164E-2</v>
      </c>
      <c r="J67" s="46">
        <f>E67/E66*EXP(-H66*H66/2-H66*VLOOKUP((A67)&amp;"_"&amp;(B67-1),Gaussian!A:F,6,0))-1</f>
        <v>-3.8652984689960035E-2</v>
      </c>
      <c r="K67" s="40">
        <f>VLOOKUP((A67+1)&amp;"_"&amp;B67,scenarios!A:Q,6,0)</f>
        <v>4.0240999999999999E-2</v>
      </c>
      <c r="L67" s="55">
        <f>VLOOKUP((A67+TT_Scen/2+1)&amp;"_"&amp;B67,scenarios!A:Q,6,0)</f>
        <v>-3.8653E-2</v>
      </c>
      <c r="M67" s="37">
        <f t="shared" si="3"/>
        <v>1.2969719413030711E-7</v>
      </c>
      <c r="N67" s="8"/>
      <c r="O67" s="47">
        <f t="shared" si="5"/>
        <v>1.2139830508474578E-3</v>
      </c>
      <c r="P67" s="33">
        <f t="shared" si="2"/>
        <v>1.0069497207472647E-2</v>
      </c>
      <c r="Q67" s="34">
        <f>D67/D66*EXP(-P66*P66/2+P66*Gaussian!G59)-1</f>
        <v>-6.5452457753534254E-4</v>
      </c>
      <c r="R67" s="46">
        <f>E67/E66*EXP(-P66*P66/2-P66*Gaussian!G59)-1</f>
        <v>7.9514241393874308E-4</v>
      </c>
      <c r="S67" s="40">
        <f>VLOOKUP((A67+1)&amp;"_"&amp;B67,scenarios!A:Q,13,0)</f>
        <v>0</v>
      </c>
      <c r="T67" s="55">
        <f>VLOOKUP((A67+TT_Scen/2+1)&amp;"_"&amp;B67,scenarios!A:Q,13,0)</f>
        <v>0</v>
      </c>
      <c r="U67" s="37">
        <f t="shared" si="6"/>
        <v>1.4496669914740856E-3</v>
      </c>
    </row>
    <row r="68" spans="1:21" x14ac:dyDescent="0.25">
      <c r="A68" s="21">
        <f t="shared" si="0"/>
        <v>4</v>
      </c>
      <c r="B68" s="22">
        <v>59</v>
      </c>
      <c r="C68" s="20"/>
      <c r="D68" s="14">
        <f>Beta!E68</f>
        <v>0.99051527290226848</v>
      </c>
      <c r="E68" s="15">
        <f>Beta!F68</f>
        <v>1.0180361713320796</v>
      </c>
      <c r="F68" s="12"/>
      <c r="G68" s="47">
        <f t="shared" si="4"/>
        <v>2.5000000000000005E-3</v>
      </c>
      <c r="H68" s="33">
        <f t="shared" si="1"/>
        <v>1.4433756729740645E-2</v>
      </c>
      <c r="I68" s="34">
        <f>D68/D67*EXP(-H67*H67/2+H67*VLOOKUP((A68)&amp;"_"&amp;(B68-1),Gaussian!A:F,6,0))-1</f>
        <v>9.9392256390711253E-3</v>
      </c>
      <c r="J68" s="46">
        <f>E68/E67*EXP(-H67*H67/2-H67*VLOOKUP((A68)&amp;"_"&amp;(B68-1),Gaussian!A:F,6,0))-1</f>
        <v>-9.8045870366237908E-3</v>
      </c>
      <c r="K68" s="40">
        <f>VLOOKUP((A68+1)&amp;"_"&amp;B68,scenarios!A:Q,6,0)</f>
        <v>9.9392000000000005E-3</v>
      </c>
      <c r="L68" s="55">
        <f>VLOOKUP((A68+TT_Scen/2+1)&amp;"_"&amp;B68,scenarios!A:Q,6,0)</f>
        <v>-9.8046000000000001E-3</v>
      </c>
      <c r="M68" s="37">
        <f t="shared" si="3"/>
        <v>3.8602447334154522E-8</v>
      </c>
      <c r="N68" s="8"/>
      <c r="O68" s="47">
        <f t="shared" si="5"/>
        <v>1.2194915254237289E-3</v>
      </c>
      <c r="P68" s="33">
        <f t="shared" si="2"/>
        <v>1.0092265036121576E-2</v>
      </c>
      <c r="Q68" s="34">
        <f>D68/D67*EXP(-P67*P67/2+P67*Gaussian!G60)-1</f>
        <v>-7.2704219565933315E-4</v>
      </c>
      <c r="R68" s="46">
        <f>E68/E67*EXP(-P67*P67/2-P67*Gaussian!G60)-1</f>
        <v>8.7181289457416433E-4</v>
      </c>
      <c r="S68" s="40">
        <f>VLOOKUP((A68+1)&amp;"_"&amp;B68,scenarios!A:Q,13,0)</f>
        <v>0</v>
      </c>
      <c r="T68" s="55">
        <f>VLOOKUP((A68+TT_Scen/2+1)&amp;"_"&amp;B68,scenarios!A:Q,13,0)</f>
        <v>0</v>
      </c>
      <c r="U68" s="37">
        <f t="shared" si="6"/>
        <v>1.5988550902334975E-3</v>
      </c>
    </row>
    <row r="69" spans="1:21" x14ac:dyDescent="0.25">
      <c r="A69" s="21">
        <f t="shared" si="0"/>
        <v>4</v>
      </c>
      <c r="B69" s="22">
        <v>60</v>
      </c>
      <c r="C69" s="20"/>
      <c r="D69" s="14">
        <f>Beta!E69</f>
        <v>0.98975363328550436</v>
      </c>
      <c r="E69" s="15">
        <f>Beta!F69</f>
        <v>1.0190742974742828</v>
      </c>
      <c r="F69" s="12"/>
      <c r="G69" s="48">
        <f>J3^2</f>
        <v>2.5000000000000005E-3</v>
      </c>
      <c r="H69" s="33">
        <f t="shared" si="1"/>
        <v>1.4433756729740645E-2</v>
      </c>
      <c r="I69" s="34">
        <f>D69/D68*EXP(-H68*H68/2+H68*VLOOKUP((A69)&amp;"_"&amp;(B69-1),Gaussian!A:F,6,0))-1</f>
        <v>-4.528125301922814E-3</v>
      </c>
      <c r="J69" s="46">
        <f>E69/E68*EXP(-H68*H68/2-H68*VLOOKUP((A69)&amp;"_"&amp;(B69-1),Gaussian!A:F,6,0))-1</f>
        <v>4.5905654460050016E-3</v>
      </c>
      <c r="K69" s="40">
        <f>VLOOKUP((A69+1)&amp;"_"&amp;B69,scenarios!A:Q,6,0)</f>
        <v>-4.5281000000000002E-3</v>
      </c>
      <c r="L69" s="55">
        <f>VLOOKUP((A69+TT_Scen/2+1)&amp;"_"&amp;B69,scenarios!A:Q,6,0)</f>
        <v>4.5906000000000002E-3</v>
      </c>
      <c r="M69" s="37">
        <f t="shared" si="3"/>
        <v>5.9855917812490222E-8</v>
      </c>
      <c r="N69" s="8"/>
      <c r="O69" s="48">
        <f>K3^2</f>
        <v>1.2250000000000002E-3</v>
      </c>
      <c r="P69" s="33">
        <f t="shared" si="2"/>
        <v>1.0116508785149154E-2</v>
      </c>
      <c r="Q69" s="34">
        <f>D69/D68*EXP(-P68*P68/2+P68*Gaussian!G61)-1</f>
        <v>-8.1981918555984468E-4</v>
      </c>
      <c r="R69" s="46">
        <f>E69/E68*EXP(-P68*P68/2-P68*Gaussian!G61)-1</f>
        <v>9.6875650366268218E-4</v>
      </c>
      <c r="S69" s="40">
        <f>VLOOKUP((A69+1)&amp;"_"&amp;B69,scenarios!A:Q,13,0)</f>
        <v>0</v>
      </c>
      <c r="T69" s="55">
        <f>VLOOKUP((A69+TT_Scen/2+1)&amp;"_"&amp;B69,scenarios!A:Q,13,0)</f>
        <v>0</v>
      </c>
      <c r="U69" s="37">
        <f t="shared" si="6"/>
        <v>1.7885756892225269E-3</v>
      </c>
    </row>
    <row r="70" spans="1:21" x14ac:dyDescent="0.25">
      <c r="A70" s="21">
        <f t="shared" si="0"/>
        <v>4</v>
      </c>
      <c r="B70" s="22">
        <v>61</v>
      </c>
      <c r="C70" s="20"/>
      <c r="D70" s="14">
        <f>Beta!E70</f>
        <v>0.98888446686826548</v>
      </c>
      <c r="E70" s="15">
        <f>Beta!F70</f>
        <v>1.0202295814244051</v>
      </c>
      <c r="F70" s="12"/>
      <c r="G70" s="49">
        <f>($G$129-$G$69)/($B$129-$B$69)*(B70-$B$69)+$G$69</f>
        <v>2.5000000000000005E-3</v>
      </c>
      <c r="H70" s="33">
        <f t="shared" si="1"/>
        <v>1.4433756729740645E-2</v>
      </c>
      <c r="I70" s="34">
        <f>D70/D69*EXP(-H69*H69/2+H69*VLOOKUP((A70)&amp;"_"&amp;(B70-1),Gaussian!A:F,6,0))-1</f>
        <v>2.0496615834296517E-2</v>
      </c>
      <c r="J70" s="46">
        <f>E70/E69*EXP(-H69*H69/2-H69*VLOOKUP((A70)&amp;"_"&amp;(B70-1),Gaussian!A:F,6,0))-1</f>
        <v>-2.0039733536606485E-2</v>
      </c>
      <c r="K70" s="40">
        <f>VLOOKUP((A70+1)&amp;"_"&amp;B70,scenarios!A:Q,6,0)</f>
        <v>2.0497000000000001E-2</v>
      </c>
      <c r="L70" s="55">
        <f>VLOOKUP((A70+TT_Scen/2+1)&amp;"_"&amp;B70,scenarios!A:Q,6,0)</f>
        <v>-2.0039999999999999E-2</v>
      </c>
      <c r="M70" s="37">
        <f t="shared" si="3"/>
        <v>6.5062909699806215E-7</v>
      </c>
      <c r="N70" s="8"/>
      <c r="O70" s="49">
        <f>($O$129-$O$69)/($B$129-$B$69)*(B70-$B$69)+$O$69</f>
        <v>1.2312500000000001E-3</v>
      </c>
      <c r="P70" s="33">
        <f t="shared" si="2"/>
        <v>1.0142217870531739E-2</v>
      </c>
      <c r="Q70" s="34">
        <f>D70/D69*EXP(-P69*P69/2+P69*Gaussian!G62)-1</f>
        <v>-9.2929004141029115E-4</v>
      </c>
      <c r="R70" s="46">
        <f>E70/E69*EXP(-P69*P69/2-P69*Gaussian!G62)-1</f>
        <v>1.0824316028656966E-3</v>
      </c>
      <c r="S70" s="40">
        <f>VLOOKUP((A70+1)&amp;"_"&amp;B70,scenarios!A:Q,13,0)</f>
        <v>0</v>
      </c>
      <c r="T70" s="55">
        <f>VLOOKUP((A70+TT_Scen/2+1)&amp;"_"&amp;B70,scenarios!A:Q,13,0)</f>
        <v>0</v>
      </c>
      <c r="U70" s="37">
        <f t="shared" si="6"/>
        <v>2.0117216442759878E-3</v>
      </c>
    </row>
    <row r="71" spans="1:21" x14ac:dyDescent="0.25">
      <c r="A71" s="21">
        <f t="shared" si="0"/>
        <v>4</v>
      </c>
      <c r="B71" s="22">
        <v>62</v>
      </c>
      <c r="C71" s="20"/>
      <c r="D71" s="14">
        <f>Beta!E71</f>
        <v>0.98797164623163547</v>
      </c>
      <c r="E71" s="15">
        <f>Beta!F71</f>
        <v>1.0214369169351969</v>
      </c>
      <c r="F71" s="12"/>
      <c r="G71" s="49">
        <f t="shared" ref="G71:G128" si="7">($G$129-$G$69)/($B$129-$B$69)*(B71-$B$69)+$G$69</f>
        <v>2.5000000000000005E-3</v>
      </c>
      <c r="H71" s="33">
        <f t="shared" si="1"/>
        <v>1.4433756729740645E-2</v>
      </c>
      <c r="I71" s="34">
        <f>D71/D70*EXP(-H70*H70/2+H70*VLOOKUP((A71)&amp;"_"&amp;(B71-1),Gaussian!A:F,6,0))-1</f>
        <v>-5.9434926268459032E-3</v>
      </c>
      <c r="J71" s="46">
        <f>E71/E70*EXP(-H70*H70/2-H70*VLOOKUP((A71)&amp;"_"&amp;(B71-1),Gaussian!A:F,6,0))-1</f>
        <v>6.0301897430616869E-3</v>
      </c>
      <c r="K71" s="40">
        <f>VLOOKUP((A71+1)&amp;"_"&amp;B71,scenarios!A:Q,6,0)</f>
        <v>-5.9435E-3</v>
      </c>
      <c r="L71" s="55">
        <f>VLOOKUP((A71+TT_Scen/2+1)&amp;"_"&amp;B71,scenarios!A:Q,6,0)</f>
        <v>6.0302000000000003E-3</v>
      </c>
      <c r="M71" s="37">
        <f t="shared" si="3"/>
        <v>1.7630092410264586E-8</v>
      </c>
      <c r="N71" s="8"/>
      <c r="O71" s="49">
        <f t="shared" ref="O71:O128" si="8">($O$129-$O$69)/($B$129-$B$69)*(B71-$B$69)+$O$69</f>
        <v>1.2375000000000001E-3</v>
      </c>
      <c r="P71" s="33">
        <f t="shared" si="2"/>
        <v>1.0167861951593691E-2</v>
      </c>
      <c r="Q71" s="34">
        <f>D71/D70*EXP(-P70*P70/2+P70*Gaussian!G63)-1</f>
        <v>-9.7446467011497173E-4</v>
      </c>
      <c r="R71" s="46">
        <f>E71/E70*EXP(-P70*P70/2-P70*Gaussian!G63)-1</f>
        <v>1.1319040746877729E-3</v>
      </c>
      <c r="S71" s="40">
        <f>VLOOKUP((A71+1)&amp;"_"&amp;B71,scenarios!A:Q,13,0)</f>
        <v>0</v>
      </c>
      <c r="T71" s="55">
        <f>VLOOKUP((A71+TT_Scen/2+1)&amp;"_"&amp;B71,scenarios!A:Q,13,0)</f>
        <v>0</v>
      </c>
      <c r="U71" s="37">
        <f t="shared" si="6"/>
        <v>2.1063687448027446E-3</v>
      </c>
    </row>
    <row r="72" spans="1:21" x14ac:dyDescent="0.25">
      <c r="A72" s="21">
        <f t="shared" si="0"/>
        <v>4</v>
      </c>
      <c r="B72" s="22">
        <v>63</v>
      </c>
      <c r="C72" s="20"/>
      <c r="D72" s="14">
        <f>Beta!E72</f>
        <v>0.98702038062660868</v>
      </c>
      <c r="E72" s="15">
        <f>Beta!F72</f>
        <v>1.02269153119783</v>
      </c>
      <c r="F72" s="12"/>
      <c r="G72" s="49">
        <f t="shared" si="7"/>
        <v>2.5000000000000005E-3</v>
      </c>
      <c r="H72" s="33">
        <f t="shared" si="1"/>
        <v>1.4433756729740645E-2</v>
      </c>
      <c r="I72" s="34">
        <f>D72/D71*EXP(-H71*H71/2+H71*VLOOKUP((A72)&amp;"_"&amp;(B72-1),Gaussian!A:F,6,0))-1</f>
        <v>2.0587158430918739E-2</v>
      </c>
      <c r="J72" s="46">
        <f>E72/E71*EXP(-H71*H71/2-H71*VLOOKUP((A72)&amp;"_"&amp;(B72-1),Gaussian!A:F,6,0))-1</f>
        <v>-2.0117116909966981E-2</v>
      </c>
      <c r="K72" s="40">
        <f>VLOOKUP((A72+1)&amp;"_"&amp;B72,scenarios!A:Q,6,0)</f>
        <v>2.0587000000000001E-2</v>
      </c>
      <c r="L72" s="55">
        <f>VLOOKUP((A72+TT_Scen/2+1)&amp;"_"&amp;B72,scenarios!A:Q,6,0)</f>
        <v>-2.0116999999999999E-2</v>
      </c>
      <c r="M72" s="37">
        <f t="shared" si="3"/>
        <v>2.7534088571992688E-7</v>
      </c>
      <c r="N72" s="8"/>
      <c r="O72" s="49">
        <f t="shared" si="8"/>
        <v>1.2437500000000001E-3</v>
      </c>
      <c r="P72" s="33">
        <f t="shared" si="2"/>
        <v>1.0193441518937557E-2</v>
      </c>
      <c r="Q72" s="34">
        <f>D72/D71*EXP(-P71*P71/2+P71*Gaussian!G64)-1</f>
        <v>-1.0144886716140222E-3</v>
      </c>
      <c r="R72" s="46">
        <f>E72/E71*EXP(-P71*P71/2-P71*Gaussian!G64)-1</f>
        <v>1.1765287841403183E-3</v>
      </c>
      <c r="S72" s="40">
        <f>VLOOKUP((A72+1)&amp;"_"&amp;B72,scenarios!A:Q,13,0)</f>
        <v>0</v>
      </c>
      <c r="T72" s="55">
        <f>VLOOKUP((A72+TT_Scen/2+1)&amp;"_"&amp;B72,scenarios!A:Q,13,0)</f>
        <v>0</v>
      </c>
      <c r="U72" s="37">
        <f t="shared" si="6"/>
        <v>2.1910174557543405E-3</v>
      </c>
    </row>
    <row r="73" spans="1:21" x14ac:dyDescent="0.25">
      <c r="A73" s="21">
        <f t="shared" ref="A73:A136" si="9">iteration</f>
        <v>4</v>
      </c>
      <c r="B73" s="22">
        <v>64</v>
      </c>
      <c r="C73" s="20"/>
      <c r="D73" s="14">
        <f>Beta!E73</f>
        <v>0.98586720523346727</v>
      </c>
      <c r="E73" s="15">
        <f>Beta!F73</f>
        <v>1.0241638317780617</v>
      </c>
      <c r="F73" s="12"/>
      <c r="G73" s="49">
        <f t="shared" si="7"/>
        <v>2.5000000000000005E-3</v>
      </c>
      <c r="H73" s="33">
        <f t="shared" ref="H73:H136" si="10">SQRT((G73+G74)*delta/2)</f>
        <v>1.4433756729740645E-2</v>
      </c>
      <c r="I73" s="34">
        <f>D73/D72*EXP(-H72*H72/2+H72*VLOOKUP((A73)&amp;"_"&amp;(B73-1),Gaussian!A:F,6,0))-1</f>
        <v>-1.8201377234835947E-2</v>
      </c>
      <c r="J73" s="46">
        <f>E73/E72*EXP(-H72*H72/2-H72*VLOOKUP((A73)&amp;"_"&amp;(B73-1),Gaussian!A:F,6,0))-1</f>
        <v>1.8601187792489648E-2</v>
      </c>
      <c r="K73" s="40">
        <f>VLOOKUP((A73+1)&amp;"_"&amp;B73,scenarios!A:Q,6,0)</f>
        <v>-1.8200999999999998E-2</v>
      </c>
      <c r="L73" s="55">
        <f>VLOOKUP((A73+TT_Scen/2+1)&amp;"_"&amp;B73,scenarios!A:Q,6,0)</f>
        <v>1.8600999999999999E-2</v>
      </c>
      <c r="M73" s="37">
        <f t="shared" si="3"/>
        <v>5.6502732559762792E-7</v>
      </c>
      <c r="N73" s="8"/>
      <c r="O73" s="49">
        <f t="shared" si="8"/>
        <v>1.2500000000000002E-3</v>
      </c>
      <c r="P73" s="33">
        <f t="shared" ref="P73:P136" si="11">SQRT((O73+O74)*delta/2)</f>
        <v>1.0218957057025602E-2</v>
      </c>
      <c r="Q73" s="34">
        <f>D73/D72*EXP(-P72*P72/2+P72*Gaussian!G65)-1</f>
        <v>-1.2202310797840843E-3</v>
      </c>
      <c r="R73" s="46">
        <f>E73/E72*EXP(-P72*P72/2-P72*Gaussian!G65)-1</f>
        <v>1.3876065338558341E-3</v>
      </c>
      <c r="S73" s="40">
        <f>VLOOKUP((A73+1)&amp;"_"&amp;B73,scenarios!A:Q,13,0)</f>
        <v>0</v>
      </c>
      <c r="T73" s="55">
        <f>VLOOKUP((A73+TT_Scen/2+1)&amp;"_"&amp;B73,scenarios!A:Q,13,0)</f>
        <v>0</v>
      </c>
      <c r="U73" s="37">
        <f t="shared" si="6"/>
        <v>2.6078376136399184E-3</v>
      </c>
    </row>
    <row r="74" spans="1:21" x14ac:dyDescent="0.25">
      <c r="A74" s="21">
        <f t="shared" si="9"/>
        <v>4</v>
      </c>
      <c r="B74" s="22">
        <v>65</v>
      </c>
      <c r="C74" s="20"/>
      <c r="D74" s="14">
        <f>Beta!E74</f>
        <v>0.98470138692030573</v>
      </c>
      <c r="E74" s="15">
        <f>Beta!F74</f>
        <v>1.0256586675991466</v>
      </c>
      <c r="F74" s="12"/>
      <c r="G74" s="49">
        <f t="shared" si="7"/>
        <v>2.5000000000000005E-3</v>
      </c>
      <c r="H74" s="33">
        <f t="shared" si="10"/>
        <v>1.4433756729740645E-2</v>
      </c>
      <c r="I74" s="34">
        <f>D74/D73*EXP(-H73*H73/2+H73*VLOOKUP((A74)&amp;"_"&amp;(B74-1),Gaussian!A:F,6,0))-1</f>
        <v>3.8669662130175197E-4</v>
      </c>
      <c r="J74" s="46">
        <f>E74/E73*EXP(-H73*H73/2-H73*VLOOKUP((A74)&amp;"_"&amp;(B74-1),Gaussian!A:F,6,0))-1</f>
        <v>-3.1963167804838211E-4</v>
      </c>
      <c r="K74" s="40">
        <f>VLOOKUP((A74+1)&amp;"_"&amp;B74,scenarios!A:Q,6,0)</f>
        <v>3.8670000000000002E-4</v>
      </c>
      <c r="L74" s="55">
        <f>VLOOKUP((A74+TT_Scen/2+1)&amp;"_"&amp;B74,scenarios!A:Q,6,0)</f>
        <v>-3.1963E-4</v>
      </c>
      <c r="M74" s="37">
        <f t="shared" si="3"/>
        <v>5.0567466301516123E-9</v>
      </c>
      <c r="N74" s="8"/>
      <c r="O74" s="49">
        <f t="shared" si="8"/>
        <v>1.2562500000000002E-3</v>
      </c>
      <c r="P74" s="33">
        <f t="shared" si="11"/>
        <v>1.0244409044286872E-2</v>
      </c>
      <c r="Q74" s="34">
        <f>D74/D73*EXP(-P73*P73/2+P73*Gaussian!G66)-1</f>
        <v>-1.2346812140067165E-3</v>
      </c>
      <c r="R74" s="46">
        <f>E74/E73*EXP(-P73*P73/2-P73*Gaussian!G66)-1</f>
        <v>1.4072787017727073E-3</v>
      </c>
      <c r="S74" s="40">
        <f>VLOOKUP((A74+1)&amp;"_"&amp;B74,scenarios!A:Q,13,0)</f>
        <v>0</v>
      </c>
      <c r="T74" s="55">
        <f>VLOOKUP((A74+TT_Scen/2+1)&amp;"_"&amp;B74,scenarios!A:Q,13,0)</f>
        <v>0</v>
      </c>
      <c r="U74" s="37">
        <f t="shared" si="6"/>
        <v>2.6419599157794238E-3</v>
      </c>
    </row>
    <row r="75" spans="1:21" x14ac:dyDescent="0.25">
      <c r="A75" s="21">
        <f t="shared" si="9"/>
        <v>4</v>
      </c>
      <c r="B75" s="22">
        <v>66</v>
      </c>
      <c r="C75" s="20"/>
      <c r="D75" s="14">
        <f>Beta!E75</f>
        <v>0.98349375342324552</v>
      </c>
      <c r="E75" s="15">
        <f>Beta!F75</f>
        <v>1.0272070175102961</v>
      </c>
      <c r="F75" s="12"/>
      <c r="G75" s="49">
        <f t="shared" si="7"/>
        <v>2.5000000000000005E-3</v>
      </c>
      <c r="H75" s="33">
        <f t="shared" si="10"/>
        <v>1.4433756729740645E-2</v>
      </c>
      <c r="I75" s="34">
        <f>D75/D74*EXP(-H74*H74/2+H74*VLOOKUP((A75)&amp;"_"&amp;(B75-1),Gaussian!A:F,6,0))-1</f>
        <v>-1.1375119089404029E-3</v>
      </c>
      <c r="J75" s="46">
        <f>E75/E74*EXP(-H74*H74/2-H74*VLOOKUP((A75)&amp;"_"&amp;(B75-1),Gaussian!A:F,6,0))-1</f>
        <v>1.2118883621936583E-3</v>
      </c>
      <c r="K75" s="40">
        <f>VLOOKUP((A75+1)&amp;"_"&amp;B75,scenarios!A:Q,6,0)</f>
        <v>-1.1375000000000001E-3</v>
      </c>
      <c r="L75" s="55">
        <f>VLOOKUP((A75+TT_Scen/2+1)&amp;"_"&amp;B75,scenarios!A:Q,6,0)</f>
        <v>1.2118999999999999E-3</v>
      </c>
      <c r="M75" s="37">
        <f t="shared" ref="M75:M138" si="12">ABS(K75-I75)+ABS(L75-J75)</f>
        <v>2.3546746744486716E-8</v>
      </c>
      <c r="N75" s="8"/>
      <c r="O75" s="49">
        <f t="shared" si="8"/>
        <v>1.2625000000000002E-3</v>
      </c>
      <c r="P75" s="33">
        <f t="shared" si="11"/>
        <v>1.0269797953221865E-2</v>
      </c>
      <c r="Q75" s="34">
        <f>D75/D74*EXP(-P74*P74/2+P74*Gaussian!G67)-1</f>
        <v>-1.2788038790392253E-3</v>
      </c>
      <c r="R75" s="46">
        <f>E75/E74*EXP(-P74*P74/2-P74*Gaussian!G67)-1</f>
        <v>1.4570634016111139E-3</v>
      </c>
      <c r="S75" s="40">
        <f>VLOOKUP((A75+1)&amp;"_"&amp;B75,scenarios!A:Q,13,0)</f>
        <v>0</v>
      </c>
      <c r="T75" s="55">
        <f>VLOOKUP((A75+TT_Scen/2+1)&amp;"_"&amp;B75,scenarios!A:Q,13,0)</f>
        <v>0</v>
      </c>
      <c r="U75" s="37">
        <f t="shared" ref="U75:U138" si="13">ABS(S75-Q75)+ABS(T75-R75)</f>
        <v>2.7358672806503392E-3</v>
      </c>
    </row>
    <row r="76" spans="1:21" x14ac:dyDescent="0.25">
      <c r="A76" s="21">
        <f t="shared" si="9"/>
        <v>4</v>
      </c>
      <c r="B76" s="22">
        <v>67</v>
      </c>
      <c r="C76" s="20"/>
      <c r="D76" s="14">
        <f>Beta!E76</f>
        <v>0.98237174569941654</v>
      </c>
      <c r="E76" s="15">
        <f>Beta!F76</f>
        <v>1.0286762021625704</v>
      </c>
      <c r="F76" s="12"/>
      <c r="G76" s="49">
        <f t="shared" si="7"/>
        <v>2.5000000000000005E-3</v>
      </c>
      <c r="H76" s="33">
        <f t="shared" si="10"/>
        <v>1.4433756729740645E-2</v>
      </c>
      <c r="I76" s="34">
        <f>D76/D75*EXP(-H75*H75/2+H75*VLOOKUP((A76)&amp;"_"&amp;(B76-1),Gaussian!A:F,6,0))-1</f>
        <v>-1.8086135731454345E-3</v>
      </c>
      <c r="J76" s="46">
        <f>E76/E75*EXP(-H75*H75/2-H75*VLOOKUP((A76)&amp;"_"&amp;(B76-1),Gaussian!A:F,6,0))-1</f>
        <v>1.8914637548284041E-3</v>
      </c>
      <c r="K76" s="40">
        <f>VLOOKUP((A76+1)&amp;"_"&amp;B76,scenarios!A:Q,6,0)</f>
        <v>-1.8086000000000001E-3</v>
      </c>
      <c r="L76" s="55">
        <f>VLOOKUP((A76+TT_Scen/2+1)&amp;"_"&amp;B76,scenarios!A:Q,6,0)</f>
        <v>1.8915E-3</v>
      </c>
      <c r="M76" s="37">
        <f t="shared" si="12"/>
        <v>4.9818317030252829E-8</v>
      </c>
      <c r="N76" s="8"/>
      <c r="O76" s="49">
        <f t="shared" si="8"/>
        <v>1.2687500000000001E-3</v>
      </c>
      <c r="P76" s="33">
        <f t="shared" si="11"/>
        <v>1.0295124250504864E-2</v>
      </c>
      <c r="Q76" s="34">
        <f>D76/D75*EXP(-P75*P75/2+P75*Gaussian!G68)-1</f>
        <v>-1.1935115132644114E-3</v>
      </c>
      <c r="R76" s="46">
        <f>E76/E75*EXP(-P75*P75/2-P75*Gaussian!G68)-1</f>
        <v>1.3774628306282288E-3</v>
      </c>
      <c r="S76" s="40">
        <f>VLOOKUP((A76+1)&amp;"_"&amp;B76,scenarios!A:Q,13,0)</f>
        <v>0</v>
      </c>
      <c r="T76" s="55">
        <f>VLOOKUP((A76+TT_Scen/2+1)&amp;"_"&amp;B76,scenarios!A:Q,13,0)</f>
        <v>0</v>
      </c>
      <c r="U76" s="37">
        <f t="shared" si="13"/>
        <v>2.5709743438926402E-3</v>
      </c>
    </row>
    <row r="77" spans="1:21" x14ac:dyDescent="0.25">
      <c r="A77" s="21">
        <f t="shared" si="9"/>
        <v>4</v>
      </c>
      <c r="B77" s="22">
        <v>68</v>
      </c>
      <c r="C77" s="20"/>
      <c r="D77" s="14">
        <f>Beta!E77</f>
        <v>0.9815539322890402</v>
      </c>
      <c r="E77" s="15">
        <f>Beta!F77</f>
        <v>1.0298366036637994</v>
      </c>
      <c r="F77" s="12"/>
      <c r="G77" s="49">
        <f t="shared" si="7"/>
        <v>2.5000000000000005E-3</v>
      </c>
      <c r="H77" s="33">
        <f t="shared" si="10"/>
        <v>1.4433756729740645E-2</v>
      </c>
      <c r="I77" s="34">
        <f>D77/D76*EXP(-H76*H76/2+H76*VLOOKUP((A77)&amp;"_"&amp;(B77-1),Gaussian!A:F,6,0))-1</f>
        <v>5.0728764061962472E-3</v>
      </c>
      <c r="J77" s="46">
        <f>E77/E76*EXP(-H76*H76/2-H76*VLOOKUP((A77)&amp;"_"&amp;(B77-1),Gaussian!A:F,6,0))-1</f>
        <v>-4.9614551706683718E-3</v>
      </c>
      <c r="K77" s="40">
        <f>VLOOKUP((A77+1)&amp;"_"&amp;B77,scenarios!A:Q,6,0)</f>
        <v>5.0729E-3</v>
      </c>
      <c r="L77" s="55">
        <f>VLOOKUP((A77+TT_Scen/2+1)&amp;"_"&amp;B77,scenarios!A:Q,6,0)</f>
        <v>-4.9614999999999998E-3</v>
      </c>
      <c r="M77" s="37">
        <f t="shared" si="12"/>
        <v>6.8423135380669964E-8</v>
      </c>
      <c r="N77" s="8"/>
      <c r="O77" s="49">
        <f t="shared" si="8"/>
        <v>1.2750000000000001E-3</v>
      </c>
      <c r="P77" s="33">
        <f t="shared" si="11"/>
        <v>1.032038839708403E-2</v>
      </c>
      <c r="Q77" s="34">
        <f>D77/D76*EXP(-P76*P76/2+P76*Gaussian!G69)-1</f>
        <v>-8.8543800454188304E-4</v>
      </c>
      <c r="R77" s="46">
        <f>E77/E76*EXP(-P76*P76/2-P76*Gaussian!G69)-1</f>
        <v>1.0750000522399272E-3</v>
      </c>
      <c r="S77" s="40">
        <f>VLOOKUP((A77+1)&amp;"_"&amp;B77,scenarios!A:Q,13,0)</f>
        <v>0</v>
      </c>
      <c r="T77" s="55">
        <f>VLOOKUP((A77+TT_Scen/2+1)&amp;"_"&amp;B77,scenarios!A:Q,13,0)</f>
        <v>0</v>
      </c>
      <c r="U77" s="37">
        <f t="shared" si="13"/>
        <v>1.9604380567818103E-3</v>
      </c>
    </row>
    <row r="78" spans="1:21" x14ac:dyDescent="0.25">
      <c r="A78" s="21">
        <f t="shared" si="9"/>
        <v>4</v>
      </c>
      <c r="B78" s="22">
        <v>69</v>
      </c>
      <c r="C78" s="20"/>
      <c r="D78" s="14">
        <f>Beta!E78</f>
        <v>0.98095658582918122</v>
      </c>
      <c r="E78" s="15">
        <f>Beta!F78</f>
        <v>1.030774769039833</v>
      </c>
      <c r="F78" s="12"/>
      <c r="G78" s="49">
        <f t="shared" si="7"/>
        <v>2.5000000000000005E-3</v>
      </c>
      <c r="H78" s="33">
        <f t="shared" si="10"/>
        <v>1.4433756729740645E-2</v>
      </c>
      <c r="I78" s="34">
        <f>D78/D77*EXP(-H77*H77/2+H77*VLOOKUP((A78)&amp;"_"&amp;(B78-1),Gaussian!A:F,6,0))-1</f>
        <v>3.238801224539456E-3</v>
      </c>
      <c r="J78" s="46">
        <f>E78/E77*EXP(-H77*H77/2-H77*VLOOKUP((A78)&amp;"_"&amp;(B78-1),Gaussian!A:F,6,0))-1</f>
        <v>-3.1351635044483128E-3</v>
      </c>
      <c r="K78" s="40">
        <f>VLOOKUP((A78+1)&amp;"_"&amp;B78,scenarios!A:Q,6,0)</f>
        <v>3.2388E-3</v>
      </c>
      <c r="L78" s="55">
        <f>VLOOKUP((A78+TT_Scen/2+1)&amp;"_"&amp;B78,scenarios!A:Q,6,0)</f>
        <v>-3.1351999999999999E-3</v>
      </c>
      <c r="M78" s="37">
        <f t="shared" si="12"/>
        <v>3.7720091143004369E-8</v>
      </c>
      <c r="N78" s="8"/>
      <c r="O78" s="49">
        <f t="shared" si="8"/>
        <v>1.2812500000000003E-3</v>
      </c>
      <c r="P78" s="33">
        <f t="shared" si="11"/>
        <v>1.0345590848279282E-2</v>
      </c>
      <c r="Q78" s="34">
        <f>D78/D77*EXP(-P77*P77/2+P77*Gaussian!G70)-1</f>
        <v>-6.6179360583795699E-4</v>
      </c>
      <c r="R78" s="46">
        <f>E78/E77*EXP(-P77*P77/2-P77*Gaussian!G70)-1</f>
        <v>8.5768238329708701E-4</v>
      </c>
      <c r="S78" s="40">
        <f>VLOOKUP((A78+1)&amp;"_"&amp;B78,scenarios!A:Q,13,0)</f>
        <v>0</v>
      </c>
      <c r="T78" s="55">
        <f>VLOOKUP((A78+TT_Scen/2+1)&amp;"_"&amp;B78,scenarios!A:Q,13,0)</f>
        <v>0</v>
      </c>
      <c r="U78" s="37">
        <f t="shared" si="13"/>
        <v>1.519475989135044E-3</v>
      </c>
    </row>
    <row r="79" spans="1:21" x14ac:dyDescent="0.25">
      <c r="A79" s="21">
        <f t="shared" si="9"/>
        <v>4</v>
      </c>
      <c r="B79" s="22">
        <v>70</v>
      </c>
      <c r="C79" s="20"/>
      <c r="D79" s="14">
        <f>Beta!E79</f>
        <v>0.98052641010508035</v>
      </c>
      <c r="E79" s="15">
        <f>Beta!F79</f>
        <v>1.0315461702128375</v>
      </c>
      <c r="F79" s="12"/>
      <c r="G79" s="49">
        <f t="shared" si="7"/>
        <v>2.5000000000000005E-3</v>
      </c>
      <c r="H79" s="33">
        <f t="shared" si="10"/>
        <v>1.4433756729740645E-2</v>
      </c>
      <c r="I79" s="34">
        <f>D79/D78*EXP(-H78*H78/2+H78*VLOOKUP((A79)&amp;"_"&amp;(B79-1),Gaussian!A:F,6,0))-1</f>
        <v>-1.7933642760688651E-2</v>
      </c>
      <c r="J79" s="46">
        <f>E79/E78*EXP(-H78*H78/2-H78*VLOOKUP((A79)&amp;"_"&amp;(B79-1),Gaussian!A:F,6,0))-1</f>
        <v>1.8364117473938624E-2</v>
      </c>
      <c r="K79" s="40">
        <f>VLOOKUP((A79+1)&amp;"_"&amp;B79,scenarios!A:Q,6,0)</f>
        <v>-1.7933999999999999E-2</v>
      </c>
      <c r="L79" s="55">
        <f>VLOOKUP((A79+TT_Scen/2+1)&amp;"_"&amp;B79,scenarios!A:Q,6,0)</f>
        <v>1.8363999999999998E-2</v>
      </c>
      <c r="M79" s="37">
        <f t="shared" si="12"/>
        <v>4.7471324997327979E-7</v>
      </c>
      <c r="N79" s="8"/>
      <c r="O79" s="49">
        <f t="shared" si="8"/>
        <v>1.2875000000000002E-3</v>
      </c>
      <c r="P79" s="33">
        <f t="shared" si="11"/>
        <v>1.0370732053878035E-2</v>
      </c>
      <c r="Q79" s="34">
        <f>D79/D78*EXP(-P78*P78/2+P78*Gaussian!G71)-1</f>
        <v>-4.9201749668470462E-4</v>
      </c>
      <c r="R79" s="46">
        <f>E79/E78*EXP(-P78*P78/2-P78*Gaussian!G71)-1</f>
        <v>6.9481600986787129E-4</v>
      </c>
      <c r="S79" s="40">
        <f>VLOOKUP((A79+1)&amp;"_"&amp;B79,scenarios!A:Q,13,0)</f>
        <v>0</v>
      </c>
      <c r="T79" s="55">
        <f>VLOOKUP((A79+TT_Scen/2+1)&amp;"_"&amp;B79,scenarios!A:Q,13,0)</f>
        <v>0</v>
      </c>
      <c r="U79" s="37">
        <f t="shared" si="13"/>
        <v>1.1868335065525759E-3</v>
      </c>
    </row>
    <row r="80" spans="1:21" x14ac:dyDescent="0.25">
      <c r="A80" s="21">
        <f t="shared" si="9"/>
        <v>4</v>
      </c>
      <c r="B80" s="22">
        <v>71</v>
      </c>
      <c r="C80" s="20"/>
      <c r="D80" s="14">
        <f>Beta!E80</f>
        <v>0.98001124943868412</v>
      </c>
      <c r="E80" s="15">
        <f>Beta!F80</f>
        <v>1.0324162268489372</v>
      </c>
      <c r="F80" s="12"/>
      <c r="G80" s="49">
        <f t="shared" si="7"/>
        <v>2.5000000000000005E-3</v>
      </c>
      <c r="H80" s="33">
        <f t="shared" si="10"/>
        <v>1.4433756729740645E-2</v>
      </c>
      <c r="I80" s="34">
        <f>D80/D79*EXP(-H79*H79/2+H79*VLOOKUP((A80)&amp;"_"&amp;(B80-1),Gaussian!A:F,6,0))-1</f>
        <v>-1.07787024972964E-2</v>
      </c>
      <c r="J80" s="46">
        <f>E80/E79*EXP(-H79*H79/2-H79*VLOOKUP((A80)&amp;"_"&amp;(B80-1),Gaussian!A:F,6,0))-1</f>
        <v>1.1006575275639863E-2</v>
      </c>
      <c r="K80" s="40">
        <f>VLOOKUP((A80+1)&amp;"_"&amp;B80,scenarios!A:Q,6,0)</f>
        <v>-1.0779E-2</v>
      </c>
      <c r="L80" s="55">
        <f>VLOOKUP((A80+TT_Scen/2+1)&amp;"_"&amp;B80,scenarios!A:Q,6,0)</f>
        <v>1.1006999999999999E-2</v>
      </c>
      <c r="M80" s="37">
        <f t="shared" si="12"/>
        <v>7.2222706373747947E-7</v>
      </c>
      <c r="N80" s="8"/>
      <c r="O80" s="49">
        <f t="shared" si="8"/>
        <v>1.2937500000000002E-3</v>
      </c>
      <c r="P80" s="33">
        <f t="shared" si="11"/>
        <v>1.0395812458228876E-2</v>
      </c>
      <c r="Q80" s="34">
        <f>D80/D79*EXP(-P79*P79/2+P79*Gaussian!G72)-1</f>
        <v>-5.7913827646460803E-4</v>
      </c>
      <c r="R80" s="46">
        <f>E80/E79*EXP(-P79*P79/2-P79*Gaussian!G72)-1</f>
        <v>7.8962909694624273E-4</v>
      </c>
      <c r="S80" s="40">
        <f>VLOOKUP((A80+1)&amp;"_"&amp;B80,scenarios!A:Q,13,0)</f>
        <v>0</v>
      </c>
      <c r="T80" s="55">
        <f>VLOOKUP((A80+TT_Scen/2+1)&amp;"_"&amp;B80,scenarios!A:Q,13,0)</f>
        <v>0</v>
      </c>
      <c r="U80" s="37">
        <f t="shared" si="13"/>
        <v>1.3687673734108508E-3</v>
      </c>
    </row>
    <row r="81" spans="1:21" x14ac:dyDescent="0.25">
      <c r="A81" s="21">
        <f t="shared" si="9"/>
        <v>4</v>
      </c>
      <c r="B81" s="22">
        <v>72</v>
      </c>
      <c r="C81" s="20"/>
      <c r="D81" s="14">
        <f>Beta!E81</f>
        <v>0.97944979122177134</v>
      </c>
      <c r="E81" s="15">
        <f>Beta!F81</f>
        <v>1.0333449836582047</v>
      </c>
      <c r="F81" s="12"/>
      <c r="G81" s="49">
        <f t="shared" si="7"/>
        <v>2.5000000000000005E-3</v>
      </c>
      <c r="H81" s="33">
        <f t="shared" si="10"/>
        <v>1.4433756729740645E-2</v>
      </c>
      <c r="I81" s="34">
        <f>D81/D80*EXP(-H80*H80/2+H80*VLOOKUP((A81)&amp;"_"&amp;(B81-1),Gaussian!A:F,6,0))-1</f>
        <v>-1.2503325082228622E-2</v>
      </c>
      <c r="J81" s="46">
        <f>E81/E80*EXP(-H80*H80/2-H80*VLOOKUP((A81)&amp;"_"&amp;(B81-1),Gaussian!A:F,6,0))-1</f>
        <v>1.278091945927029E-2</v>
      </c>
      <c r="K81" s="40">
        <f>VLOOKUP((A81+1)&amp;"_"&amp;B81,scenarios!A:Q,6,0)</f>
        <v>-1.2503E-2</v>
      </c>
      <c r="L81" s="55">
        <f>VLOOKUP((A81+TT_Scen/2+1)&amp;"_"&amp;B81,scenarios!A:Q,6,0)</f>
        <v>1.2781000000000001E-2</v>
      </c>
      <c r="M81" s="37">
        <f t="shared" si="12"/>
        <v>4.0562295833268536E-7</v>
      </c>
      <c r="N81" s="8"/>
      <c r="O81" s="49">
        <f t="shared" si="8"/>
        <v>1.3000000000000002E-3</v>
      </c>
      <c r="P81" s="33">
        <f t="shared" si="11"/>
        <v>1.0420832500333167E-2</v>
      </c>
      <c r="Q81" s="34">
        <f>D81/D80*EXP(-P80*P80/2+P80*Gaussian!G73)-1</f>
        <v>-6.2691401262648938E-4</v>
      </c>
      <c r="R81" s="46">
        <f>E81/E80*EXP(-P80*P80/2-P80*Gaussian!G73)-1</f>
        <v>8.4551171517643908E-4</v>
      </c>
      <c r="S81" s="40">
        <f>VLOOKUP((A81+1)&amp;"_"&amp;B81,scenarios!A:Q,13,0)</f>
        <v>0</v>
      </c>
      <c r="T81" s="55">
        <f>VLOOKUP((A81+TT_Scen/2+1)&amp;"_"&amp;B81,scenarios!A:Q,13,0)</f>
        <v>0</v>
      </c>
      <c r="U81" s="37">
        <f t="shared" si="13"/>
        <v>1.4724257278029285E-3</v>
      </c>
    </row>
    <row r="82" spans="1:21" x14ac:dyDescent="0.25">
      <c r="A82" s="21">
        <f t="shared" si="9"/>
        <v>4</v>
      </c>
      <c r="B82" s="22">
        <v>73</v>
      </c>
      <c r="C82" s="20"/>
      <c r="D82" s="14">
        <f>Beta!E82</f>
        <v>0.97881799911462652</v>
      </c>
      <c r="E82" s="15">
        <f>Beta!F82</f>
        <v>1.0343583169564226</v>
      </c>
      <c r="F82" s="12"/>
      <c r="G82" s="49">
        <f t="shared" si="7"/>
        <v>2.5000000000000005E-3</v>
      </c>
      <c r="H82" s="33">
        <f t="shared" si="10"/>
        <v>1.4433756729740645E-2</v>
      </c>
      <c r="I82" s="34">
        <f>D82/D81*EXP(-H81*H81/2+H81*VLOOKUP((A82)&amp;"_"&amp;(B82-1),Gaussian!A:F,6,0))-1</f>
        <v>-1.3110439750483871E-2</v>
      </c>
      <c r="J82" s="46">
        <f>E82/E81*EXP(-H81*H81/2-H81*VLOOKUP((A82)&amp;"_"&amp;(B82-1),Gaussian!A:F,6,0))-1</f>
        <v>1.3412860377531866E-2</v>
      </c>
      <c r="K82" s="40">
        <f>VLOOKUP((A82+1)&amp;"_"&amp;B82,scenarios!A:Q,6,0)</f>
        <v>-1.311E-2</v>
      </c>
      <c r="L82" s="55">
        <f>VLOOKUP((A82+TT_Scen/2+1)&amp;"_"&amp;B82,scenarios!A:Q,6,0)</f>
        <v>1.3413E-2</v>
      </c>
      <c r="M82" s="37">
        <f t="shared" si="12"/>
        <v>5.7937295200490013E-7</v>
      </c>
      <c r="N82" s="8"/>
      <c r="O82" s="49">
        <f t="shared" si="8"/>
        <v>1.3062500000000001E-3</v>
      </c>
      <c r="P82" s="33">
        <f t="shared" si="11"/>
        <v>1.044579261393473E-2</v>
      </c>
      <c r="Q82" s="34">
        <f>D82/D81*EXP(-P81*P81/2+P81*Gaussian!G74)-1</f>
        <v>-6.9930835557252546E-4</v>
      </c>
      <c r="R82" s="46">
        <f>E82/E81*EXP(-P81*P81/2-P81*Gaussian!G74)-1</f>
        <v>9.2628542626949084E-4</v>
      </c>
      <c r="S82" s="40">
        <f>VLOOKUP((A82+1)&amp;"_"&amp;B82,scenarios!A:Q,13,0)</f>
        <v>0</v>
      </c>
      <c r="T82" s="55">
        <f>VLOOKUP((A82+TT_Scen/2+1)&amp;"_"&amp;B82,scenarios!A:Q,13,0)</f>
        <v>0</v>
      </c>
      <c r="U82" s="37">
        <f t="shared" si="13"/>
        <v>1.6255937818420163E-3</v>
      </c>
    </row>
    <row r="83" spans="1:21" x14ac:dyDescent="0.25">
      <c r="A83" s="21">
        <f t="shared" si="9"/>
        <v>4</v>
      </c>
      <c r="B83" s="22">
        <v>74</v>
      </c>
      <c r="C83" s="20"/>
      <c r="D83" s="14">
        <f>Beta!E83</f>
        <v>0.97826403434697318</v>
      </c>
      <c r="E83" s="15">
        <f>Beta!F83</f>
        <v>1.0352989987660808</v>
      </c>
      <c r="F83" s="12"/>
      <c r="G83" s="49">
        <f t="shared" si="7"/>
        <v>2.5000000000000005E-3</v>
      </c>
      <c r="H83" s="33">
        <f t="shared" si="10"/>
        <v>1.4433756729740645E-2</v>
      </c>
      <c r="I83" s="34">
        <f>D83/D82*EXP(-H82*H82/2+H82*VLOOKUP((A83)&amp;"_"&amp;(B83-1),Gaussian!A:F,6,0))-1</f>
        <v>-1.122178270751284E-2</v>
      </c>
      <c r="J83" s="46">
        <f>E83/E82*EXP(-H82*H82/2-H82*VLOOKUP((A83)&amp;"_"&amp;(B83-1),Gaussian!A:F,6,0))-1</f>
        <v>1.1485252306917326E-2</v>
      </c>
      <c r="K83" s="40">
        <f>VLOOKUP((A83+1)&amp;"_"&amp;B83,scenarios!A:Q,6,0)</f>
        <v>-1.1221999999999999E-2</v>
      </c>
      <c r="L83" s="55">
        <f>VLOOKUP((A83+TT_Scen/2+1)&amp;"_"&amp;B83,scenarios!A:Q,6,0)</f>
        <v>1.1485E-2</v>
      </c>
      <c r="M83" s="37">
        <f t="shared" si="12"/>
        <v>4.6959940448558501E-7</v>
      </c>
      <c r="N83" s="8"/>
      <c r="O83" s="49">
        <f t="shared" si="8"/>
        <v>1.3125000000000001E-3</v>
      </c>
      <c r="P83" s="33">
        <f t="shared" si="11"/>
        <v>1.0470693227607552E-2</v>
      </c>
      <c r="Q83" s="34">
        <f>D83/D82*EXP(-P82*P82/2+P82*Gaussian!G75)-1</f>
        <v>-6.2047770737516661E-4</v>
      </c>
      <c r="R83" s="46">
        <f>E83/E82*EXP(-P82*P82/2-P82*Gaussian!G75)-1</f>
        <v>8.5482973016248742E-4</v>
      </c>
      <c r="S83" s="40">
        <f>VLOOKUP((A83+1)&amp;"_"&amp;B83,scenarios!A:Q,13,0)</f>
        <v>0</v>
      </c>
      <c r="T83" s="55">
        <f>VLOOKUP((A83+TT_Scen/2+1)&amp;"_"&amp;B83,scenarios!A:Q,13,0)</f>
        <v>0</v>
      </c>
      <c r="U83" s="37">
        <f t="shared" si="13"/>
        <v>1.475307437537654E-3</v>
      </c>
    </row>
    <row r="84" spans="1:21" x14ac:dyDescent="0.25">
      <c r="A84" s="21">
        <f t="shared" si="9"/>
        <v>4</v>
      </c>
      <c r="B84" s="22">
        <v>75</v>
      </c>
      <c r="C84" s="20"/>
      <c r="D84" s="14">
        <f>Beta!E84</f>
        <v>0.97792762878023376</v>
      </c>
      <c r="E84" s="15">
        <f>Beta!F84</f>
        <v>1.0360175234848639</v>
      </c>
      <c r="F84" s="12"/>
      <c r="G84" s="49">
        <f t="shared" si="7"/>
        <v>2.5000000000000005E-3</v>
      </c>
      <c r="H84" s="33">
        <f t="shared" si="10"/>
        <v>1.4433756729740645E-2</v>
      </c>
      <c r="I84" s="34">
        <f>D84/D83*EXP(-H83*H83/2+H83*VLOOKUP((A84)&amp;"_"&amp;(B84-1),Gaussian!A:F,6,0))-1</f>
        <v>5.3034169802186337E-3</v>
      </c>
      <c r="J84" s="46">
        <f>E84/E83*EXP(-H83*H83/2-H83*VLOOKUP((A84)&amp;"_"&amp;(B84-1),Gaussian!A:F,6,0))-1</f>
        <v>-5.1346627554104129E-3</v>
      </c>
      <c r="K84" s="40">
        <f>VLOOKUP((A84+1)&amp;"_"&amp;B84,scenarios!A:Q,6,0)</f>
        <v>5.3033999999999998E-3</v>
      </c>
      <c r="L84" s="55">
        <f>VLOOKUP((A84+TT_Scen/2+1)&amp;"_"&amp;B84,scenarios!A:Q,6,0)</f>
        <v>-5.1346999999999999E-3</v>
      </c>
      <c r="M84" s="37">
        <f t="shared" si="12"/>
        <v>5.4224808220849907E-8</v>
      </c>
      <c r="N84" s="8"/>
      <c r="O84" s="49">
        <f t="shared" si="8"/>
        <v>1.31875E-3</v>
      </c>
      <c r="P84" s="33">
        <f t="shared" si="11"/>
        <v>1.0495534764841667E-2</v>
      </c>
      <c r="Q84" s="34">
        <f>D84/D83*EXP(-P83*P83/2+P83*Gaussian!G76)-1</f>
        <v>-3.9867748917621348E-4</v>
      </c>
      <c r="R84" s="46">
        <f>E84/E83*EXP(-P83*P83/2-P83*Gaussian!G76)-1</f>
        <v>6.391720360197084E-4</v>
      </c>
      <c r="S84" s="40">
        <f>VLOOKUP((A84+1)&amp;"_"&amp;B84,scenarios!A:Q,13,0)</f>
        <v>0</v>
      </c>
      <c r="T84" s="55">
        <f>VLOOKUP((A84+TT_Scen/2+1)&amp;"_"&amp;B84,scenarios!A:Q,13,0)</f>
        <v>0</v>
      </c>
      <c r="U84" s="37">
        <f t="shared" si="13"/>
        <v>1.0378495251959219E-3</v>
      </c>
    </row>
    <row r="85" spans="1:21" x14ac:dyDescent="0.25">
      <c r="A85" s="21">
        <f t="shared" si="9"/>
        <v>4</v>
      </c>
      <c r="B85" s="22">
        <v>76</v>
      </c>
      <c r="C85" s="20"/>
      <c r="D85" s="14">
        <f>Beta!E85</f>
        <v>0.97711792019189303</v>
      </c>
      <c r="E85" s="15">
        <f>Beta!F85</f>
        <v>1.037244866033634</v>
      </c>
      <c r="F85" s="12"/>
      <c r="G85" s="49">
        <f t="shared" si="7"/>
        <v>2.5000000000000005E-3</v>
      </c>
      <c r="H85" s="33">
        <f t="shared" si="10"/>
        <v>1.4433756729740645E-2</v>
      </c>
      <c r="I85" s="34">
        <f>D85/D84*EXP(-H84*H84/2+H84*VLOOKUP((A85)&amp;"_"&amp;(B85-1),Gaussian!A:F,6,0))-1</f>
        <v>-2.3574527631680886E-2</v>
      </c>
      <c r="J85" s="46">
        <f>E85/E84*EXP(-H84*H84/2-H84*VLOOKUP((A85)&amp;"_"&amp;(B85-1),Gaussian!A:F,6,0))-1</f>
        <v>2.4294583723913021E-2</v>
      </c>
      <c r="K85" s="40">
        <f>VLOOKUP((A85+1)&amp;"_"&amp;B85,scenarios!A:Q,6,0)</f>
        <v>-2.3574999999999999E-2</v>
      </c>
      <c r="L85" s="55">
        <f>VLOOKUP((A85+TT_Scen/2+1)&amp;"_"&amp;B85,scenarios!A:Q,6,0)</f>
        <v>2.4295000000000001E-2</v>
      </c>
      <c r="M85" s="37">
        <f t="shared" si="12"/>
        <v>8.886444060919596E-7</v>
      </c>
      <c r="N85" s="8"/>
      <c r="O85" s="49">
        <f t="shared" si="8"/>
        <v>1.3250000000000002E-3</v>
      </c>
      <c r="P85" s="33">
        <f t="shared" si="11"/>
        <v>1.0520317644127166E-2</v>
      </c>
      <c r="Q85" s="34">
        <f>D85/D84*EXP(-P84*P84/2+P84*Gaussian!G77)-1</f>
        <v>-8.8301516779998313E-4</v>
      </c>
      <c r="R85" s="46">
        <f>E85/E84*EXP(-P84*P84/2-P84*Gaussian!G77)-1</f>
        <v>1.1295316856330118E-3</v>
      </c>
      <c r="S85" s="40">
        <f>VLOOKUP((A85+1)&amp;"_"&amp;B85,scenarios!A:Q,13,0)</f>
        <v>0</v>
      </c>
      <c r="T85" s="55">
        <f>VLOOKUP((A85+TT_Scen/2+1)&amp;"_"&amp;B85,scenarios!A:Q,13,0)</f>
        <v>0</v>
      </c>
      <c r="U85" s="37">
        <f t="shared" si="13"/>
        <v>2.0125468534329949E-3</v>
      </c>
    </row>
    <row r="86" spans="1:21" x14ac:dyDescent="0.25">
      <c r="A86" s="21">
        <f t="shared" si="9"/>
        <v>4</v>
      </c>
      <c r="B86" s="22">
        <v>77</v>
      </c>
      <c r="C86" s="20"/>
      <c r="D86" s="14">
        <f>Beta!E86</f>
        <v>0.97578656935530417</v>
      </c>
      <c r="E86" s="15">
        <f>Beta!F86</f>
        <v>1.0390343054020179</v>
      </c>
      <c r="F86" s="12"/>
      <c r="G86" s="49">
        <f t="shared" si="7"/>
        <v>2.5000000000000005E-3</v>
      </c>
      <c r="H86" s="33">
        <f t="shared" si="10"/>
        <v>1.4433756729740645E-2</v>
      </c>
      <c r="I86" s="34">
        <f>D86/D85*EXP(-H85*H85/2+H85*VLOOKUP((A86)&amp;"_"&amp;(B86-1),Gaussian!A:F,6,0))-1</f>
        <v>3.8715795138561937E-3</v>
      </c>
      <c r="J86" s="46">
        <f>E86/E85*EXP(-H85*H85/2-H85*VLOOKUP((A86)&amp;"_"&amp;(B86-1),Gaussian!A:F,6,0))-1</f>
        <v>-3.705314633725143E-3</v>
      </c>
      <c r="K86" s="40">
        <f>VLOOKUP((A86+1)&amp;"_"&amp;B86,scenarios!A:Q,6,0)</f>
        <v>3.8716000000000002E-3</v>
      </c>
      <c r="L86" s="55">
        <f>VLOOKUP((A86+TT_Scen/2+1)&amp;"_"&amp;B86,scenarios!A:Q,6,0)</f>
        <v>-3.7052999999999999E-3</v>
      </c>
      <c r="M86" s="37">
        <f t="shared" si="12"/>
        <v>3.5119868949627653E-8</v>
      </c>
      <c r="N86" s="8"/>
      <c r="O86" s="49">
        <f t="shared" si="8"/>
        <v>1.3312500000000002E-3</v>
      </c>
      <c r="P86" s="33">
        <f t="shared" si="11"/>
        <v>1.054504227903647E-2</v>
      </c>
      <c r="Q86" s="34">
        <f>D86/D85*EXP(-P85*P85/2+P85*Gaussian!G78)-1</f>
        <v>-1.4177899305831687E-3</v>
      </c>
      <c r="R86" s="46">
        <f>E86/E85*EXP(-P85*P85/2-P85*Gaussian!G78)-1</f>
        <v>1.6697526040503341E-3</v>
      </c>
      <c r="S86" s="40">
        <f>VLOOKUP((A86+1)&amp;"_"&amp;B86,scenarios!A:Q,13,0)</f>
        <v>0</v>
      </c>
      <c r="T86" s="55">
        <f>VLOOKUP((A86+TT_Scen/2+1)&amp;"_"&amp;B86,scenarios!A:Q,13,0)</f>
        <v>0</v>
      </c>
      <c r="U86" s="37">
        <f t="shared" si="13"/>
        <v>3.0875425346335028E-3</v>
      </c>
    </row>
    <row r="87" spans="1:21" x14ac:dyDescent="0.25">
      <c r="A87" s="21">
        <f t="shared" si="9"/>
        <v>4</v>
      </c>
      <c r="B87" s="22">
        <v>78</v>
      </c>
      <c r="C87" s="20"/>
      <c r="D87" s="14">
        <f>Beta!E87</f>
        <v>0.9744338599855874</v>
      </c>
      <c r="E87" s="15">
        <f>Beta!F87</f>
        <v>1.0408550478638479</v>
      </c>
      <c r="F87" s="12"/>
      <c r="G87" s="49">
        <f t="shared" si="7"/>
        <v>2.5000000000000005E-3</v>
      </c>
      <c r="H87" s="33">
        <f t="shared" si="10"/>
        <v>1.4433756729740645E-2</v>
      </c>
      <c r="I87" s="34">
        <f>D87/D86*EXP(-H86*H86/2+H86*VLOOKUP((A87)&amp;"_"&amp;(B87-1),Gaussian!A:F,6,0))-1</f>
        <v>1.0193820660065356E-2</v>
      </c>
      <c r="J87" s="46">
        <f>E87/E86*EXP(-H86*H86/2-H86*VLOOKUP((A87)&amp;"_"&amp;(B87-1),Gaussian!A:F,6,0))-1</f>
        <v>-9.937273307218164E-3</v>
      </c>
      <c r="K87" s="40">
        <f>VLOOKUP((A87+1)&amp;"_"&amp;B87,scenarios!A:Q,6,0)</f>
        <v>1.0194E-2</v>
      </c>
      <c r="L87" s="55">
        <f>VLOOKUP((A87+TT_Scen/2+1)&amp;"_"&amp;B87,scenarios!A:Q,6,0)</f>
        <v>-9.9372999999999996E-3</v>
      </c>
      <c r="M87" s="37">
        <f t="shared" si="12"/>
        <v>2.060327164796899E-7</v>
      </c>
      <c r="N87" s="8"/>
      <c r="O87" s="49">
        <f t="shared" si="8"/>
        <v>1.3375000000000001E-3</v>
      </c>
      <c r="P87" s="33">
        <f t="shared" si="11"/>
        <v>1.0569709078304852E-2</v>
      </c>
      <c r="Q87" s="34">
        <f>D87/D86*EXP(-P86*P86/2+P86*Gaussian!G79)-1</f>
        <v>-1.441796203597745E-3</v>
      </c>
      <c r="R87" s="46">
        <f>E87/E86*EXP(-P86*P86/2-P86*Gaussian!G79)-1</f>
        <v>1.6966462078933375E-3</v>
      </c>
      <c r="S87" s="40">
        <f>VLOOKUP((A87+1)&amp;"_"&amp;B87,scenarios!A:Q,13,0)</f>
        <v>0</v>
      </c>
      <c r="T87" s="55">
        <f>VLOOKUP((A87+TT_Scen/2+1)&amp;"_"&amp;B87,scenarios!A:Q,13,0)</f>
        <v>0</v>
      </c>
      <c r="U87" s="37">
        <f t="shared" si="13"/>
        <v>3.1384424114910825E-3</v>
      </c>
    </row>
    <row r="88" spans="1:21" x14ac:dyDescent="0.25">
      <c r="A88" s="21">
        <f t="shared" si="9"/>
        <v>4</v>
      </c>
      <c r="B88" s="22">
        <v>79</v>
      </c>
      <c r="C88" s="20"/>
      <c r="D88" s="14">
        <f>Beta!E88</f>
        <v>0.9731944639546547</v>
      </c>
      <c r="E88" s="15">
        <f>Beta!F88</f>
        <v>1.0425616683845664</v>
      </c>
      <c r="F88" s="12"/>
      <c r="G88" s="49">
        <f t="shared" si="7"/>
        <v>2.5000000000000005E-3</v>
      </c>
      <c r="H88" s="33">
        <f t="shared" si="10"/>
        <v>1.4433756729740645E-2</v>
      </c>
      <c r="I88" s="34">
        <f>D88/D87*EXP(-H87*H87/2+H87*VLOOKUP((A88)&amp;"_"&amp;(B88-1),Gaussian!A:F,6,0))-1</f>
        <v>1.7468191541561984E-2</v>
      </c>
      <c r="J88" s="46">
        <f>E88/E87*EXP(-H87*H87/2-H87*VLOOKUP((A88)&amp;"_"&amp;(B88-1),Gaussian!A:F,6,0))-1</f>
        <v>-1.7013746170822075E-2</v>
      </c>
      <c r="K88" s="40">
        <f>VLOOKUP((A88+1)&amp;"_"&amp;B88,scenarios!A:Q,6,0)</f>
        <v>1.7468000000000001E-2</v>
      </c>
      <c r="L88" s="55">
        <f>VLOOKUP((A88+TT_Scen/2+1)&amp;"_"&amp;B88,scenarios!A:Q,6,0)</f>
        <v>-1.7014000000000001E-2</v>
      </c>
      <c r="M88" s="37">
        <f t="shared" si="12"/>
        <v>4.4537073990921772E-7</v>
      </c>
      <c r="N88" s="8"/>
      <c r="O88" s="49">
        <f t="shared" si="8"/>
        <v>1.3437500000000001E-3</v>
      </c>
      <c r="P88" s="33">
        <f t="shared" si="11"/>
        <v>1.0594318445909266E-2</v>
      </c>
      <c r="Q88" s="34">
        <f>D88/D87*EXP(-P87*P87/2+P87*Gaussian!G80)-1</f>
        <v>-1.3277007299145049E-3</v>
      </c>
      <c r="R88" s="46">
        <f>E88/E87*EXP(-P87*P87/2-P87*Gaussian!G80)-1</f>
        <v>1.5836838255367525E-3</v>
      </c>
      <c r="S88" s="40">
        <f>VLOOKUP((A88+1)&amp;"_"&amp;B88,scenarios!A:Q,13,0)</f>
        <v>0</v>
      </c>
      <c r="T88" s="55">
        <f>VLOOKUP((A88+TT_Scen/2+1)&amp;"_"&amp;B88,scenarios!A:Q,13,0)</f>
        <v>0</v>
      </c>
      <c r="U88" s="37">
        <f t="shared" si="13"/>
        <v>2.9113845554512574E-3</v>
      </c>
    </row>
    <row r="89" spans="1:21" x14ac:dyDescent="0.25">
      <c r="A89" s="21">
        <f t="shared" si="9"/>
        <v>4</v>
      </c>
      <c r="B89" s="22">
        <v>80</v>
      </c>
      <c r="C89" s="20"/>
      <c r="D89" s="14">
        <f>Beta!E89</f>
        <v>0.97176085091403819</v>
      </c>
      <c r="E89" s="15">
        <f>Beta!F89</f>
        <v>1.0444821195103158</v>
      </c>
      <c r="F89" s="12"/>
      <c r="G89" s="49">
        <f t="shared" si="7"/>
        <v>2.5000000000000005E-3</v>
      </c>
      <c r="H89" s="33">
        <f t="shared" si="10"/>
        <v>1.4433756729740645E-2</v>
      </c>
      <c r="I89" s="34">
        <f>D89/D88*EXP(-H88*H88/2+H88*VLOOKUP((A89)&amp;"_"&amp;(B89-1),Gaussian!A:F,6,0))-1</f>
        <v>-1.3009203377179923E-2</v>
      </c>
      <c r="J89" s="46">
        <f>E89/E88*EXP(-H88*H88/2-H88*VLOOKUP((A89)&amp;"_"&amp;(B89-1),Gaussian!A:F,6,0))-1</f>
        <v>1.3340602645051103E-2</v>
      </c>
      <c r="K89" s="40">
        <f>VLOOKUP((A89+1)&amp;"_"&amp;B89,scenarios!A:Q,6,0)</f>
        <v>-1.3009E-2</v>
      </c>
      <c r="L89" s="55">
        <f>VLOOKUP((A89+TT_Scen/2+1)&amp;"_"&amp;B89,scenarios!A:Q,6,0)</f>
        <v>1.3341E-2</v>
      </c>
      <c r="M89" s="37">
        <f t="shared" si="12"/>
        <v>6.0073212882101601E-7</v>
      </c>
      <c r="N89" s="8"/>
      <c r="O89" s="49">
        <f t="shared" si="8"/>
        <v>1.3500000000000001E-3</v>
      </c>
      <c r="P89" s="33">
        <f t="shared" si="11"/>
        <v>1.0618870781145548E-2</v>
      </c>
      <c r="Q89" s="34">
        <f>D89/D88*EXP(-P88*P88/2+P88*Gaussian!G81)-1</f>
        <v>-1.5291358325798532E-3</v>
      </c>
      <c r="R89" s="46">
        <f>E89/E88*EXP(-P88*P88/2-P88*Gaussian!G81)-1</f>
        <v>1.7858287984242605E-3</v>
      </c>
      <c r="S89" s="40">
        <f>VLOOKUP((A89+1)&amp;"_"&amp;B89,scenarios!A:Q,13,0)</f>
        <v>0</v>
      </c>
      <c r="T89" s="55">
        <f>VLOOKUP((A89+TT_Scen/2+1)&amp;"_"&amp;B89,scenarios!A:Q,13,0)</f>
        <v>0</v>
      </c>
      <c r="U89" s="37">
        <f t="shared" si="13"/>
        <v>3.3149646310041136E-3</v>
      </c>
    </row>
    <row r="90" spans="1:21" x14ac:dyDescent="0.25">
      <c r="A90" s="21">
        <f t="shared" si="9"/>
        <v>4</v>
      </c>
      <c r="B90" s="22">
        <v>81</v>
      </c>
      <c r="C90" s="20"/>
      <c r="D90" s="14">
        <f>Beta!E90</f>
        <v>0.97008879109178736</v>
      </c>
      <c r="E90" s="15">
        <f>Beta!F90</f>
        <v>1.0466646967894138</v>
      </c>
      <c r="F90" s="12"/>
      <c r="G90" s="49">
        <f t="shared" si="7"/>
        <v>2.5000000000000005E-3</v>
      </c>
      <c r="H90" s="33">
        <f t="shared" si="10"/>
        <v>1.4433756729740645E-2</v>
      </c>
      <c r="I90" s="34">
        <f>D90/D89*EXP(-H89*H89/2+H89*VLOOKUP((A90)&amp;"_"&amp;(B90-1),Gaussian!A:F,6,0))-1</f>
        <v>1.1283754915883515E-2</v>
      </c>
      <c r="J90" s="46">
        <f>E90/E89*EXP(-H89*H89/2-H89*VLOOKUP((A90)&amp;"_"&amp;(B90-1),Gaussian!A:F,6,0))-1</f>
        <v>-1.1002610641527188E-2</v>
      </c>
      <c r="K90" s="40">
        <f>VLOOKUP((A90+1)&amp;"_"&amp;B90,scenarios!A:Q,6,0)</f>
        <v>1.1284000000000001E-2</v>
      </c>
      <c r="L90" s="55">
        <f>VLOOKUP((A90+TT_Scen/2+1)&amp;"_"&amp;B90,scenarios!A:Q,6,0)</f>
        <v>-1.1003000000000001E-2</v>
      </c>
      <c r="M90" s="37">
        <f t="shared" si="12"/>
        <v>6.3444258929790109E-7</v>
      </c>
      <c r="N90" s="8"/>
      <c r="O90" s="49">
        <f t="shared" si="8"/>
        <v>1.3562500000000003E-3</v>
      </c>
      <c r="P90" s="33">
        <f t="shared" si="11"/>
        <v>1.0643366478704001E-2</v>
      </c>
      <c r="Q90" s="34">
        <f>D90/D89*EXP(-P89*P89/2+P89*Gaussian!G82)-1</f>
        <v>-1.7769311111628383E-3</v>
      </c>
      <c r="R90" s="46">
        <f>E90/E89*EXP(-P89*P89/2-P89*Gaussian!G82)-1</f>
        <v>2.0331298442268775E-3</v>
      </c>
      <c r="S90" s="40">
        <f>VLOOKUP((A90+1)&amp;"_"&amp;B90,scenarios!A:Q,13,0)</f>
        <v>0</v>
      </c>
      <c r="T90" s="55">
        <f>VLOOKUP((A90+TT_Scen/2+1)&amp;"_"&amp;B90,scenarios!A:Q,13,0)</f>
        <v>0</v>
      </c>
      <c r="U90" s="37">
        <f t="shared" si="13"/>
        <v>3.8100609553897158E-3</v>
      </c>
    </row>
    <row r="91" spans="1:21" x14ac:dyDescent="0.25">
      <c r="A91" s="21">
        <f t="shared" si="9"/>
        <v>4</v>
      </c>
      <c r="B91" s="22">
        <v>82</v>
      </c>
      <c r="C91" s="20"/>
      <c r="D91" s="14">
        <f>Beta!E91</f>
        <v>0.96842281250561124</v>
      </c>
      <c r="E91" s="15">
        <f>Beta!F91</f>
        <v>1.0488458705911563</v>
      </c>
      <c r="F91" s="12"/>
      <c r="G91" s="49">
        <f t="shared" si="7"/>
        <v>2.5000000000000005E-3</v>
      </c>
      <c r="H91" s="33">
        <f t="shared" si="10"/>
        <v>1.4433756729740645E-2</v>
      </c>
      <c r="I91" s="34">
        <f>D91/D90*EXP(-H90*H90/2+H90*VLOOKUP((A91)&amp;"_"&amp;(B91-1),Gaussian!A:F,6,0))-1</f>
        <v>-1.6175022958265339E-2</v>
      </c>
      <c r="J91" s="46">
        <f>E91/E90*EXP(-H90*H90/2-H90*VLOOKUP((A91)&amp;"_"&amp;(B91-1),Gaussian!A:F,6,0))-1</f>
        <v>1.6598113183078578E-2</v>
      </c>
      <c r="K91" s="40">
        <f>VLOOKUP((A91+1)&amp;"_"&amp;B91,scenarios!A:Q,6,0)</f>
        <v>-1.6174999999999998E-2</v>
      </c>
      <c r="L91" s="55">
        <f>VLOOKUP((A91+TT_Scen/2+1)&amp;"_"&amp;B91,scenarios!A:Q,6,0)</f>
        <v>1.6598000000000002E-2</v>
      </c>
      <c r="M91" s="37">
        <f t="shared" si="12"/>
        <v>1.3614134391701227E-7</v>
      </c>
      <c r="N91" s="8"/>
      <c r="O91" s="49">
        <f t="shared" si="8"/>
        <v>1.3625000000000002E-3</v>
      </c>
      <c r="P91" s="33">
        <f t="shared" si="11"/>
        <v>1.0667805928743423E-2</v>
      </c>
      <c r="Q91" s="34">
        <f>D91/D90*EXP(-P90*P90/2+P90*Gaussian!G83)-1</f>
        <v>-1.7738882481111995E-3</v>
      </c>
      <c r="R91" s="46">
        <f>E91/E90*EXP(-P90*P90/2-P90*Gaussian!G83)-1</f>
        <v>2.027170883868612E-3</v>
      </c>
      <c r="S91" s="40">
        <f>VLOOKUP((A91+1)&amp;"_"&amp;B91,scenarios!A:Q,13,0)</f>
        <v>0</v>
      </c>
      <c r="T91" s="55">
        <f>VLOOKUP((A91+TT_Scen/2+1)&amp;"_"&amp;B91,scenarios!A:Q,13,0)</f>
        <v>0</v>
      </c>
      <c r="U91" s="37">
        <f t="shared" si="13"/>
        <v>3.8010591319798115E-3</v>
      </c>
    </row>
    <row r="92" spans="1:21" x14ac:dyDescent="0.25">
      <c r="A92" s="21">
        <f t="shared" si="9"/>
        <v>4</v>
      </c>
      <c r="B92" s="22">
        <v>83</v>
      </c>
      <c r="C92" s="20"/>
      <c r="D92" s="14">
        <f>Beta!E92</f>
        <v>0.96666452757955945</v>
      </c>
      <c r="E92" s="15">
        <f>Beta!F92</f>
        <v>1.0511308958742069</v>
      </c>
      <c r="F92" s="12"/>
      <c r="G92" s="49">
        <f t="shared" si="7"/>
        <v>2.5000000000000005E-3</v>
      </c>
      <c r="H92" s="33">
        <f t="shared" si="10"/>
        <v>1.4433756729740645E-2</v>
      </c>
      <c r="I92" s="34">
        <f>D92/D91*EXP(-H91*H91/2+H91*VLOOKUP((A92)&amp;"_"&amp;(B92-1),Gaussian!A:F,6,0))-1</f>
        <v>-6.9501738739261576E-3</v>
      </c>
      <c r="J92" s="46">
        <f>E92/E91*EXP(-H91*H91/2-H91*VLOOKUP((A92)&amp;"_"&amp;(B92-1),Gaussian!A:F,6,0))-1</f>
        <v>7.150521511244623E-3</v>
      </c>
      <c r="K92" s="40">
        <f>VLOOKUP((A92+1)&amp;"_"&amp;B92,scenarios!A:Q,6,0)</f>
        <v>-6.9502000000000001E-3</v>
      </c>
      <c r="L92" s="55">
        <f>VLOOKUP((A92+TT_Scen/2+1)&amp;"_"&amp;B92,scenarios!A:Q,6,0)</f>
        <v>7.1504999999999997E-3</v>
      </c>
      <c r="M92" s="37">
        <f t="shared" si="12"/>
        <v>4.7637318465777734E-8</v>
      </c>
      <c r="N92" s="8"/>
      <c r="O92" s="49">
        <f t="shared" si="8"/>
        <v>1.3687500000000002E-3</v>
      </c>
      <c r="P92" s="33">
        <f t="shared" si="11"/>
        <v>1.0692189516963617E-2</v>
      </c>
      <c r="Q92" s="34">
        <f>D92/D91*EXP(-P91*P91/2+P91*Gaussian!G84)-1</f>
        <v>-1.8724131198982752E-3</v>
      </c>
      <c r="R92" s="46">
        <f>E92/E91*EXP(-P91*P91/2-P91*Gaussian!G84)-1</f>
        <v>2.1215858346272931E-3</v>
      </c>
      <c r="S92" s="40">
        <f>VLOOKUP((A92+1)&amp;"_"&amp;B92,scenarios!A:Q,13,0)</f>
        <v>0</v>
      </c>
      <c r="T92" s="55">
        <f>VLOOKUP((A92+TT_Scen/2+1)&amp;"_"&amp;B92,scenarios!A:Q,13,0)</f>
        <v>0</v>
      </c>
      <c r="U92" s="37">
        <f t="shared" si="13"/>
        <v>3.9939989545255683E-3</v>
      </c>
    </row>
    <row r="93" spans="1:21" x14ac:dyDescent="0.25">
      <c r="A93" s="21">
        <f t="shared" si="9"/>
        <v>4</v>
      </c>
      <c r="B93" s="22">
        <v>84</v>
      </c>
      <c r="C93" s="20"/>
      <c r="D93" s="14">
        <f>Beta!E93</f>
        <v>0.96474928304579033</v>
      </c>
      <c r="E93" s="15">
        <f>Beta!F93</f>
        <v>1.0535898545073921</v>
      </c>
      <c r="F93" s="12"/>
      <c r="G93" s="49">
        <f t="shared" si="7"/>
        <v>2.5000000000000005E-3</v>
      </c>
      <c r="H93" s="33">
        <f t="shared" si="10"/>
        <v>1.4433756729740645E-2</v>
      </c>
      <c r="I93" s="34">
        <f>D93/D92*EXP(-H92*H92/2+H92*VLOOKUP((A93)&amp;"_"&amp;(B93-1),Gaussian!A:F,6,0))-1</f>
        <v>-8.3575861977512877E-3</v>
      </c>
      <c r="J93" s="46">
        <f>E93/E92*EXP(-H92*H92/2-H92*VLOOKUP((A93)&amp;"_"&amp;(B93-1),Gaussian!A:F,6,0))-1</f>
        <v>8.5742802569270804E-3</v>
      </c>
      <c r="K93" s="40">
        <f>VLOOKUP((A93+1)&amp;"_"&amp;B93,scenarios!A:Q,6,0)</f>
        <v>-8.3575999999999998E-3</v>
      </c>
      <c r="L93" s="55">
        <f>VLOOKUP((A93+TT_Scen/2+1)&amp;"_"&amp;B93,scenarios!A:Q,6,0)</f>
        <v>8.5743E-3</v>
      </c>
      <c r="M93" s="37">
        <f t="shared" si="12"/>
        <v>3.3545321631578418E-8</v>
      </c>
      <c r="N93" s="8"/>
      <c r="O93" s="49">
        <f t="shared" si="8"/>
        <v>1.3750000000000001E-3</v>
      </c>
      <c r="P93" s="33">
        <f t="shared" si="11"/>
        <v>1.0716517624676404E-2</v>
      </c>
      <c r="Q93" s="34">
        <f>D93/D92*EXP(-P92*P92/2+P92*Gaussian!G85)-1</f>
        <v>-2.0383384073803246E-3</v>
      </c>
      <c r="R93" s="46">
        <f>E93/E92*EXP(-P92*P92/2-P92*Gaussian!G85)-1</f>
        <v>2.2820522460766934E-3</v>
      </c>
      <c r="S93" s="40">
        <f>VLOOKUP((A93+1)&amp;"_"&amp;B93,scenarios!A:Q,13,0)</f>
        <v>0</v>
      </c>
      <c r="T93" s="55">
        <f>VLOOKUP((A93+TT_Scen/2+1)&amp;"_"&amp;B93,scenarios!A:Q,13,0)</f>
        <v>0</v>
      </c>
      <c r="U93" s="37">
        <f t="shared" si="13"/>
        <v>4.320390653457018E-3</v>
      </c>
    </row>
    <row r="94" spans="1:21" x14ac:dyDescent="0.25">
      <c r="A94" s="21">
        <f t="shared" si="9"/>
        <v>4</v>
      </c>
      <c r="B94" s="22">
        <v>85</v>
      </c>
      <c r="C94" s="20"/>
      <c r="D94" s="14">
        <f>Beta!E94</f>
        <v>0.96314770441495567</v>
      </c>
      <c r="E94" s="15">
        <f>Beta!F94</f>
        <v>1.0557095785485584</v>
      </c>
      <c r="F94" s="12"/>
      <c r="G94" s="49">
        <f t="shared" si="7"/>
        <v>2.5000000000000005E-3</v>
      </c>
      <c r="H94" s="33">
        <f t="shared" si="10"/>
        <v>1.4433756729740645E-2</v>
      </c>
      <c r="I94" s="34">
        <f>D94/D93*EXP(-H93*H93/2+H93*VLOOKUP((A94)&amp;"_"&amp;(B94-1),Gaussian!A:F,6,0))-1</f>
        <v>-1.1878751453695435E-2</v>
      </c>
      <c r="J94" s="46">
        <f>E94/E93*EXP(-H93*H93/2-H93*VLOOKUP((A94)&amp;"_"&amp;(B94-1),Gaussian!A:F,6,0))-1</f>
        <v>1.2163320317955861E-2</v>
      </c>
      <c r="K94" s="40">
        <f>VLOOKUP((A94+1)&amp;"_"&amp;B94,scenarios!A:Q,6,0)</f>
        <v>-1.1879000000000001E-2</v>
      </c>
      <c r="L94" s="55">
        <f>VLOOKUP((A94+TT_Scen/2+1)&amp;"_"&amp;B94,scenarios!A:Q,6,0)</f>
        <v>1.2163E-2</v>
      </c>
      <c r="M94" s="37">
        <f t="shared" si="12"/>
        <v>5.6886426042651594E-7</v>
      </c>
      <c r="N94" s="8"/>
      <c r="O94" s="49">
        <f t="shared" si="8"/>
        <v>1.3812500000000001E-3</v>
      </c>
      <c r="P94" s="33">
        <f t="shared" si="11"/>
        <v>1.0740790628875202E-2</v>
      </c>
      <c r="Q94" s="34">
        <f>D94/D93*EXP(-P93*P93/2+P93*Gaussian!G86)-1</f>
        <v>-1.71742318879331E-3</v>
      </c>
      <c r="R94" s="46">
        <f>E94/E93*EXP(-P93*P93/2-P93*Gaussian!G86)-1</f>
        <v>1.9543705260154365E-3</v>
      </c>
      <c r="S94" s="40">
        <f>VLOOKUP((A94+1)&amp;"_"&amp;B94,scenarios!A:Q,13,0)</f>
        <v>0</v>
      </c>
      <c r="T94" s="55">
        <f>VLOOKUP((A94+TT_Scen/2+1)&amp;"_"&amp;B94,scenarios!A:Q,13,0)</f>
        <v>0</v>
      </c>
      <c r="U94" s="37">
        <f t="shared" si="13"/>
        <v>3.6717937148087465E-3</v>
      </c>
    </row>
    <row r="95" spans="1:21" x14ac:dyDescent="0.25">
      <c r="A95" s="21">
        <f t="shared" si="9"/>
        <v>4</v>
      </c>
      <c r="B95" s="22">
        <v>86</v>
      </c>
      <c r="C95" s="20"/>
      <c r="D95" s="14">
        <f>Beta!E95</f>
        <v>0.96174328494617034</v>
      </c>
      <c r="E95" s="15">
        <f>Beta!F95</f>
        <v>1.0576253532154989</v>
      </c>
      <c r="F95" s="12"/>
      <c r="G95" s="49">
        <f t="shared" si="7"/>
        <v>2.5000000000000005E-3</v>
      </c>
      <c r="H95" s="33">
        <f t="shared" si="10"/>
        <v>1.4433756729740645E-2</v>
      </c>
      <c r="I95" s="34">
        <f>D95/D94*EXP(-H94*H94/2+H94*VLOOKUP((A95)&amp;"_"&amp;(B95-1),Gaussian!A:F,6,0))-1</f>
        <v>2.1218953670947283E-3</v>
      </c>
      <c r="J95" s="46">
        <f>E95/E94*EXP(-H94*H94/2-H94*VLOOKUP((A95)&amp;"_"&amp;(B95-1),Gaussian!A:F,6,0))-1</f>
        <v>-1.972218192427988E-3</v>
      </c>
      <c r="K95" s="40">
        <f>VLOOKUP((A95+1)&amp;"_"&amp;B95,scenarios!A:Q,6,0)</f>
        <v>2.1218999999999999E-3</v>
      </c>
      <c r="L95" s="55">
        <f>VLOOKUP((A95+TT_Scen/2+1)&amp;"_"&amp;B95,scenarios!A:Q,6,0)</f>
        <v>-1.9721999999999999E-3</v>
      </c>
      <c r="M95" s="37">
        <f t="shared" si="12"/>
        <v>2.2825333259764158E-8</v>
      </c>
      <c r="N95" s="8"/>
      <c r="O95" s="49">
        <f t="shared" si="8"/>
        <v>1.3875000000000001E-3</v>
      </c>
      <c r="P95" s="33">
        <f t="shared" si="11"/>
        <v>1.0765008902303178E-2</v>
      </c>
      <c r="Q95" s="34">
        <f>D95/D94*EXP(-P94*P94/2+P94*Gaussian!G87)-1</f>
        <v>-1.5157523802593609E-3</v>
      </c>
      <c r="R95" s="46">
        <f>E95/E94*EXP(-P94*P94/2-P94*Gaussian!G87)-1</f>
        <v>1.7568943296399908E-3</v>
      </c>
      <c r="S95" s="40">
        <f>VLOOKUP((A95+1)&amp;"_"&amp;B95,scenarios!A:Q,13,0)</f>
        <v>0</v>
      </c>
      <c r="T95" s="55">
        <f>VLOOKUP((A95+TT_Scen/2+1)&amp;"_"&amp;B95,scenarios!A:Q,13,0)</f>
        <v>0</v>
      </c>
      <c r="U95" s="37">
        <f t="shared" si="13"/>
        <v>3.2726467098993517E-3</v>
      </c>
    </row>
    <row r="96" spans="1:21" x14ac:dyDescent="0.25">
      <c r="A96" s="21">
        <f t="shared" si="9"/>
        <v>4</v>
      </c>
      <c r="B96" s="22">
        <v>87</v>
      </c>
      <c r="C96" s="20"/>
      <c r="D96" s="14">
        <f>Beta!E96</f>
        <v>0.96013417711731763</v>
      </c>
      <c r="E96" s="15">
        <f>Beta!F96</f>
        <v>1.0597925631615528</v>
      </c>
      <c r="F96" s="12"/>
      <c r="G96" s="49">
        <f t="shared" si="7"/>
        <v>2.5000000000000005E-3</v>
      </c>
      <c r="H96" s="33">
        <f t="shared" si="10"/>
        <v>1.4433756729740645E-2</v>
      </c>
      <c r="I96" s="34">
        <f>D96/D95*EXP(-H95*H95/2+H95*VLOOKUP((A96)&amp;"_"&amp;(B96-1),Gaussian!A:F,6,0))-1</f>
        <v>1.0118962323311997E-2</v>
      </c>
      <c r="J96" s="46">
        <f>E96/E95*EXP(-H95*H95/2-H95*VLOOKUP((A96)&amp;"_"&amp;(B96-1),Gaussian!A:F,6,0))-1</f>
        <v>-9.8550447047479617E-3</v>
      </c>
      <c r="K96" s="40">
        <f>VLOOKUP((A96+1)&amp;"_"&amp;B96,scenarios!A:Q,6,0)</f>
        <v>1.0119E-2</v>
      </c>
      <c r="L96" s="55">
        <f>VLOOKUP((A96+TT_Scen/2+1)&amp;"_"&amp;B96,scenarios!A:Q,6,0)</f>
        <v>-9.8549999999999992E-3</v>
      </c>
      <c r="M96" s="37">
        <f t="shared" si="12"/>
        <v>8.2381435964617999E-8</v>
      </c>
      <c r="N96" s="8"/>
      <c r="O96" s="49">
        <f t="shared" si="8"/>
        <v>1.39375E-3</v>
      </c>
      <c r="P96" s="33">
        <f t="shared" si="11"/>
        <v>1.0789172813520043E-2</v>
      </c>
      <c r="Q96" s="34">
        <f>D96/D95*EXP(-P95*P95/2+P95*Gaussian!G88)-1</f>
        <v>-1.7309598286467942E-3</v>
      </c>
      <c r="R96" s="46">
        <f>E96/E95*EXP(-P95*P95/2-P95*Gaussian!G88)-1</f>
        <v>1.991068450928557E-3</v>
      </c>
      <c r="S96" s="40">
        <f>VLOOKUP((A96+1)&amp;"_"&amp;B96,scenarios!A:Q,13,0)</f>
        <v>0</v>
      </c>
      <c r="T96" s="55">
        <f>VLOOKUP((A96+TT_Scen/2+1)&amp;"_"&amp;B96,scenarios!A:Q,13,0)</f>
        <v>0</v>
      </c>
      <c r="U96" s="37">
        <f t="shared" si="13"/>
        <v>3.7220282795753512E-3</v>
      </c>
    </row>
    <row r="97" spans="1:21" x14ac:dyDescent="0.25">
      <c r="A97" s="21">
        <f t="shared" si="9"/>
        <v>4</v>
      </c>
      <c r="B97" s="22">
        <v>88</v>
      </c>
      <c r="C97" s="20"/>
      <c r="D97" s="14">
        <f>Beta!E97</f>
        <v>0.95852284615107264</v>
      </c>
      <c r="E97" s="15">
        <f>Beta!F97</f>
        <v>1.062004280087012</v>
      </c>
      <c r="F97" s="12"/>
      <c r="G97" s="49">
        <f t="shared" si="7"/>
        <v>2.5000000000000005E-3</v>
      </c>
      <c r="H97" s="33">
        <f t="shared" si="10"/>
        <v>1.4433756729740645E-2</v>
      </c>
      <c r="I97" s="34">
        <f>D97/D96*EXP(-H96*H96/2+H96*VLOOKUP((A97)&amp;"_"&amp;(B97-1),Gaussian!A:F,6,0))-1</f>
        <v>1.3837270479374775E-2</v>
      </c>
      <c r="J97" s="46">
        <f>E97/E96*EXP(-H96*H96/2-H96*VLOOKUP((A97)&amp;"_"&amp;(B97-1),Gaussian!A:F,6,0))-1</f>
        <v>-1.3454299493524613E-2</v>
      </c>
      <c r="K97" s="40">
        <f>VLOOKUP((A97+1)&amp;"_"&amp;B97,scenarios!A:Q,6,0)</f>
        <v>1.3837E-2</v>
      </c>
      <c r="L97" s="55">
        <f>VLOOKUP((A97+TT_Scen/2+1)&amp;"_"&amp;B97,scenarios!A:Q,6,0)</f>
        <v>-1.3454000000000001E-2</v>
      </c>
      <c r="M97" s="37">
        <f t="shared" si="12"/>
        <v>5.6997289938666429E-7</v>
      </c>
      <c r="N97" s="8"/>
      <c r="O97" s="49">
        <f t="shared" si="8"/>
        <v>1.4000000000000002E-3</v>
      </c>
      <c r="P97" s="33">
        <f t="shared" si="11"/>
        <v>1.0813282726967485E-2</v>
      </c>
      <c r="Q97" s="34">
        <f>D97/D96*EXP(-P96*P96/2+P96*Gaussian!G89)-1</f>
        <v>-1.7363389487539127E-3</v>
      </c>
      <c r="R97" s="46">
        <f>E97/E96*EXP(-P96*P96/2-P96*Gaussian!G89)-1</f>
        <v>2.0286109103946348E-3</v>
      </c>
      <c r="S97" s="40">
        <f>VLOOKUP((A97+1)&amp;"_"&amp;B97,scenarios!A:Q,13,0)</f>
        <v>0</v>
      </c>
      <c r="T97" s="55">
        <f>VLOOKUP((A97+TT_Scen/2+1)&amp;"_"&amp;B97,scenarios!A:Q,13,0)</f>
        <v>0</v>
      </c>
      <c r="U97" s="37">
        <f t="shared" si="13"/>
        <v>3.7649498591485475E-3</v>
      </c>
    </row>
    <row r="98" spans="1:21" x14ac:dyDescent="0.25">
      <c r="A98" s="21">
        <f t="shared" si="9"/>
        <v>4</v>
      </c>
      <c r="B98" s="22">
        <v>89</v>
      </c>
      <c r="C98" s="20"/>
      <c r="D98" s="14">
        <f>Beta!E98</f>
        <v>0.9568456338042991</v>
      </c>
      <c r="E98" s="15">
        <f>Beta!F98</f>
        <v>1.0643470329570597</v>
      </c>
      <c r="F98" s="12"/>
      <c r="G98" s="49">
        <f t="shared" si="7"/>
        <v>2.5000000000000005E-3</v>
      </c>
      <c r="H98" s="33">
        <f t="shared" si="10"/>
        <v>1.4433756729740645E-2</v>
      </c>
      <c r="I98" s="34">
        <f>D98/D97*EXP(-H97*H97/2+H97*VLOOKUP((A98)&amp;"_"&amp;(B98-1),Gaussian!A:F,6,0))-1</f>
        <v>1.5376408465312963E-3</v>
      </c>
      <c r="J98" s="46">
        <f>E98/E97*EXP(-H97*H97/2-H97*VLOOKUP((A98)&amp;"_"&amp;(B98-1),Gaussian!A:F,6,0))-1</f>
        <v>-1.2917359663483508E-3</v>
      </c>
      <c r="K98" s="40">
        <f>VLOOKUP((A98+1)&amp;"_"&amp;B98,scenarios!A:Q,6,0)</f>
        <v>1.5376000000000001E-3</v>
      </c>
      <c r="L98" s="55">
        <f>VLOOKUP((A98+TT_Scen/2+1)&amp;"_"&amp;B98,scenarios!A:Q,6,0)</f>
        <v>-1.2917E-3</v>
      </c>
      <c r="M98" s="37">
        <f t="shared" si="12"/>
        <v>7.6812879646953255E-8</v>
      </c>
      <c r="N98" s="8"/>
      <c r="O98" s="49">
        <f t="shared" si="8"/>
        <v>1.4062500000000002E-3</v>
      </c>
      <c r="P98" s="33">
        <f t="shared" si="11"/>
        <v>1.0837339003033294E-2</v>
      </c>
      <c r="Q98" s="34">
        <f>D98/D97*EXP(-P97*P97/2+P97*Gaussian!G90)-1</f>
        <v>-1.8081481344998096E-3</v>
      </c>
      <c r="R98" s="46">
        <f>E98/E97*EXP(-P97*P97/2-P97*Gaussian!G90)-1</f>
        <v>2.1473822983819613E-3</v>
      </c>
      <c r="S98" s="40">
        <f>VLOOKUP((A98+1)&amp;"_"&amp;B98,scenarios!A:Q,13,0)</f>
        <v>0</v>
      </c>
      <c r="T98" s="55">
        <f>VLOOKUP((A98+TT_Scen/2+1)&amp;"_"&amp;B98,scenarios!A:Q,13,0)</f>
        <v>0</v>
      </c>
      <c r="U98" s="37">
        <f t="shared" si="13"/>
        <v>3.9555304328817709E-3</v>
      </c>
    </row>
    <row r="99" spans="1:21" x14ac:dyDescent="0.25">
      <c r="A99" s="21">
        <f t="shared" si="9"/>
        <v>4</v>
      </c>
      <c r="B99" s="22">
        <v>90</v>
      </c>
      <c r="C99" s="20"/>
      <c r="D99" s="14">
        <f>Beta!E99</f>
        <v>0.95520010447921821</v>
      </c>
      <c r="E99" s="15">
        <f>Beta!F99</f>
        <v>1.0667292244407687</v>
      </c>
      <c r="F99" s="12"/>
      <c r="G99" s="49">
        <f t="shared" si="7"/>
        <v>2.5000000000000005E-3</v>
      </c>
      <c r="H99" s="33">
        <f t="shared" si="10"/>
        <v>1.4433756729740645E-2</v>
      </c>
      <c r="I99" s="34">
        <f>D99/D98*EXP(-H98*H98/2+H98*VLOOKUP((A99)&amp;"_"&amp;(B99-1),Gaussian!A:F,6,0))-1</f>
        <v>-4.9716347636288294E-3</v>
      </c>
      <c r="J99" s="46">
        <f>E99/E98*EXP(-H98*H98/2-H98*VLOOKUP((A99)&amp;"_"&amp;(B99-1),Gaussian!A:F,6,0))-1</f>
        <v>5.3041652207956869E-3</v>
      </c>
      <c r="K99" s="40">
        <f>VLOOKUP((A99+1)&amp;"_"&amp;B99,scenarios!A:Q,6,0)</f>
        <v>-4.9715999999999996E-3</v>
      </c>
      <c r="L99" s="55">
        <f>VLOOKUP((A99+TT_Scen/2+1)&amp;"_"&amp;B99,scenarios!A:Q,6,0)</f>
        <v>5.3042000000000002E-3</v>
      </c>
      <c r="M99" s="37">
        <f t="shared" si="12"/>
        <v>6.9542833143129701E-8</v>
      </c>
      <c r="N99" s="8"/>
      <c r="O99" s="49">
        <f t="shared" si="8"/>
        <v>1.4125000000000001E-3</v>
      </c>
      <c r="P99" s="33">
        <f t="shared" si="11"/>
        <v>1.086134199811423E-2</v>
      </c>
      <c r="Q99" s="34">
        <f>D99/D98*EXP(-P98*P98/2+P98*Gaussian!G91)-1</f>
        <v>-1.7783650247509275E-3</v>
      </c>
      <c r="R99" s="46">
        <f>E99/E98*EXP(-P98*P98/2-P98*Gaussian!G91)-1</f>
        <v>2.1793181064351241E-3</v>
      </c>
      <c r="S99" s="40">
        <f>VLOOKUP((A99+1)&amp;"_"&amp;B99,scenarios!A:Q,13,0)</f>
        <v>0</v>
      </c>
      <c r="T99" s="55">
        <f>VLOOKUP((A99+TT_Scen/2+1)&amp;"_"&amp;B99,scenarios!A:Q,13,0)</f>
        <v>0</v>
      </c>
      <c r="U99" s="37">
        <f t="shared" si="13"/>
        <v>3.9576831311860516E-3</v>
      </c>
    </row>
    <row r="100" spans="1:21" x14ac:dyDescent="0.25">
      <c r="A100" s="21">
        <f t="shared" si="9"/>
        <v>4</v>
      </c>
      <c r="B100" s="22">
        <v>91</v>
      </c>
      <c r="C100" s="20"/>
      <c r="D100" s="14">
        <f>Beta!E100</f>
        <v>0.95362644360644067</v>
      </c>
      <c r="E100" s="15">
        <f>Beta!F100</f>
        <v>1.0691227002266857</v>
      </c>
      <c r="F100" s="12"/>
      <c r="G100" s="49">
        <f t="shared" si="7"/>
        <v>2.5000000000000005E-3</v>
      </c>
      <c r="H100" s="33">
        <f t="shared" si="10"/>
        <v>1.4433756729740645E-2</v>
      </c>
      <c r="I100" s="34">
        <f>D100/D99*EXP(-H99*H99/2+H99*VLOOKUP((A100)&amp;"_"&amp;(B100-1),Gaussian!A:F,6,0))-1</f>
        <v>-2.7283789995299124E-2</v>
      </c>
      <c r="J100" s="46">
        <f>E100/E99*EXP(-H99*H99/2-H99*VLOOKUP((A100)&amp;"_"&amp;(B100-1),Gaussian!A:F,6,0))-1</f>
        <v>2.844400335028574E-2</v>
      </c>
      <c r="K100" s="40">
        <f>VLOOKUP((A100+1)&amp;"_"&amp;B100,scenarios!A:Q,6,0)</f>
        <v>-2.7283999999999999E-2</v>
      </c>
      <c r="L100" s="55">
        <f>VLOOKUP((A100+TT_Scen/2+1)&amp;"_"&amp;B100,scenarios!A:Q,6,0)</f>
        <v>2.8444000000000001E-2</v>
      </c>
      <c r="M100" s="37">
        <f t="shared" si="12"/>
        <v>2.1335498661539942E-7</v>
      </c>
      <c r="N100" s="8"/>
      <c r="O100" s="49">
        <f t="shared" si="8"/>
        <v>1.4187500000000001E-3</v>
      </c>
      <c r="P100" s="33">
        <f t="shared" si="11"/>
        <v>1.0885292064677608E-2</v>
      </c>
      <c r="Q100" s="34">
        <f>D100/D99*EXP(-P99*P99/2+P99*Gaussian!G92)-1</f>
        <v>-1.706352696172031E-3</v>
      </c>
      <c r="R100" s="46">
        <f>E100/E99*EXP(-P99*P99/2-P99*Gaussian!G92)-1</f>
        <v>2.1846369800673227E-3</v>
      </c>
      <c r="S100" s="40">
        <f>VLOOKUP((A100+1)&amp;"_"&amp;B100,scenarios!A:Q,13,0)</f>
        <v>0</v>
      </c>
      <c r="T100" s="55">
        <f>VLOOKUP((A100+TT_Scen/2+1)&amp;"_"&amp;B100,scenarios!A:Q,13,0)</f>
        <v>0</v>
      </c>
      <c r="U100" s="37">
        <f t="shared" si="13"/>
        <v>3.8909896762393537E-3</v>
      </c>
    </row>
    <row r="101" spans="1:21" x14ac:dyDescent="0.25">
      <c r="A101" s="21">
        <f t="shared" si="9"/>
        <v>4</v>
      </c>
      <c r="B101" s="22">
        <v>92</v>
      </c>
      <c r="C101" s="20"/>
      <c r="D101" s="14">
        <f>Beta!E101</f>
        <v>0.95211294158040327</v>
      </c>
      <c r="E101" s="15">
        <f>Beta!F101</f>
        <v>1.0715578964009675</v>
      </c>
      <c r="F101" s="12"/>
      <c r="G101" s="49">
        <f t="shared" si="7"/>
        <v>2.5000000000000005E-3</v>
      </c>
      <c r="H101" s="33">
        <f t="shared" si="10"/>
        <v>1.4433756729740645E-2</v>
      </c>
      <c r="I101" s="34">
        <f>D101/D100*EXP(-H100*H100/2+H100*VLOOKUP((A101)&amp;"_"&amp;(B101-1),Gaussian!A:F,6,0))-1</f>
        <v>-7.3831335248127905E-3</v>
      </c>
      <c r="J101" s="46">
        <f>E101/E100*EXP(-H100*H100/2-H100*VLOOKUP((A101)&amp;"_"&amp;(B101-1),Gaussian!A:F,6,0))-1</f>
        <v>7.9201898173666407E-3</v>
      </c>
      <c r="K101" s="40">
        <f>VLOOKUP((A101+1)&amp;"_"&amp;B101,scenarios!A:Q,6,0)</f>
        <v>-7.3831000000000001E-3</v>
      </c>
      <c r="L101" s="55">
        <f>VLOOKUP((A101+TT_Scen/2+1)&amp;"_"&amp;B101,scenarios!A:Q,6,0)</f>
        <v>7.9202000000000005E-3</v>
      </c>
      <c r="M101" s="37">
        <f t="shared" si="12"/>
        <v>4.3707446150190177E-8</v>
      </c>
      <c r="N101" s="8"/>
      <c r="O101" s="49">
        <f t="shared" si="8"/>
        <v>1.4250000000000001E-3</v>
      </c>
      <c r="P101" s="33">
        <f t="shared" si="11"/>
        <v>1.0909189551321705E-2</v>
      </c>
      <c r="Q101" s="34">
        <f>D101/D100*EXP(-P100*P100/2+P100*Gaussian!G93)-1</f>
        <v>-1.6462505822176787E-3</v>
      </c>
      <c r="R101" s="46">
        <f>E101/E100*EXP(-P100*P100/2-P100*Gaussian!G93)-1</f>
        <v>2.2183738405010534E-3</v>
      </c>
      <c r="S101" s="40">
        <f>VLOOKUP((A101+1)&amp;"_"&amp;B101,scenarios!A:Q,13,0)</f>
        <v>0</v>
      </c>
      <c r="T101" s="55">
        <f>VLOOKUP((A101+TT_Scen/2+1)&amp;"_"&amp;B101,scenarios!A:Q,13,0)</f>
        <v>0</v>
      </c>
      <c r="U101" s="37">
        <f t="shared" si="13"/>
        <v>3.8646244227187321E-3</v>
      </c>
    </row>
    <row r="102" spans="1:21" x14ac:dyDescent="0.25">
      <c r="A102" s="21">
        <f t="shared" si="9"/>
        <v>4</v>
      </c>
      <c r="B102" s="22">
        <v>93</v>
      </c>
      <c r="C102" s="20"/>
      <c r="D102" s="14">
        <f>Beta!E102</f>
        <v>0.95070811661216204</v>
      </c>
      <c r="E102" s="15">
        <f>Beta!F102</f>
        <v>1.0739982569089976</v>
      </c>
      <c r="F102" s="12"/>
      <c r="G102" s="49">
        <f t="shared" si="7"/>
        <v>2.5000000000000005E-3</v>
      </c>
      <c r="H102" s="33">
        <f t="shared" si="10"/>
        <v>1.4433756729740645E-2</v>
      </c>
      <c r="I102" s="34">
        <f>D102/D101*EXP(-H101*H101/2+H101*VLOOKUP((A102)&amp;"_"&amp;(B102-1),Gaussian!A:F,6,0))-1</f>
        <v>1.6303548968583881E-2</v>
      </c>
      <c r="J102" s="46">
        <f>E102/E101*EXP(-H101*H101/2-H101*VLOOKUP((A102)&amp;"_"&amp;(B102-1),Gaussian!A:F,6,0))-1</f>
        <v>-1.5461398058971731E-2</v>
      </c>
      <c r="K102" s="40">
        <f>VLOOKUP((A102+1)&amp;"_"&amp;B102,scenarios!A:Q,6,0)</f>
        <v>1.6303999999999999E-2</v>
      </c>
      <c r="L102" s="55">
        <f>VLOOKUP((A102+TT_Scen/2+1)&amp;"_"&amp;B102,scenarios!A:Q,6,0)</f>
        <v>-1.5461000000000001E-2</v>
      </c>
      <c r="M102" s="37">
        <f t="shared" si="12"/>
        <v>8.4909038784893032E-7</v>
      </c>
      <c r="N102" s="8"/>
      <c r="O102" s="49">
        <f t="shared" si="8"/>
        <v>1.4312500000000002E-3</v>
      </c>
      <c r="P102" s="33">
        <f t="shared" si="11"/>
        <v>1.0933034802834939E-2</v>
      </c>
      <c r="Q102" s="34">
        <f>D102/D101*EXP(-P101*P101/2+P101*Gaussian!G94)-1</f>
        <v>-1.5348970755771907E-3</v>
      </c>
      <c r="R102" s="46">
        <f>E102/E101*EXP(-P101*P101/2-P101*Gaussian!G94)-1</f>
        <v>2.217755967634627E-3</v>
      </c>
      <c r="S102" s="40">
        <f>VLOOKUP((A102+1)&amp;"_"&amp;B102,scenarios!A:Q,13,0)</f>
        <v>0</v>
      </c>
      <c r="T102" s="55">
        <f>VLOOKUP((A102+TT_Scen/2+1)&amp;"_"&amp;B102,scenarios!A:Q,13,0)</f>
        <v>0</v>
      </c>
      <c r="U102" s="37">
        <f t="shared" si="13"/>
        <v>3.7526530432118177E-3</v>
      </c>
    </row>
    <row r="103" spans="1:21" x14ac:dyDescent="0.25">
      <c r="A103" s="21">
        <f t="shared" si="9"/>
        <v>4</v>
      </c>
      <c r="B103" s="22">
        <v>94</v>
      </c>
      <c r="C103" s="20"/>
      <c r="D103" s="14">
        <f>Beta!E103</f>
        <v>0.94930539450295237</v>
      </c>
      <c r="E103" s="15">
        <f>Beta!F103</f>
        <v>1.0765831124217207</v>
      </c>
      <c r="F103" s="12"/>
      <c r="G103" s="49">
        <f t="shared" si="7"/>
        <v>2.5000000000000005E-3</v>
      </c>
      <c r="H103" s="33">
        <f t="shared" si="10"/>
        <v>1.4433756729740645E-2</v>
      </c>
      <c r="I103" s="34">
        <f>D103/D102*EXP(-H102*H102/2+H102*VLOOKUP((A103)&amp;"_"&amp;(B103-1),Gaussian!A:F,6,0))-1</f>
        <v>2.5321108779818857E-4</v>
      </c>
      <c r="J103" s="46">
        <f>E103/E102*EXP(-H102*H102/2-H102*VLOOKUP((A103)&amp;"_"&amp;(B103-1),Gaussian!A:F,6,0))-1</f>
        <v>4.6592468112294227E-4</v>
      </c>
      <c r="K103" s="40">
        <f>VLOOKUP((A103+1)&amp;"_"&amp;B103,scenarios!A:Q,6,0)</f>
        <v>2.5321000000000002E-4</v>
      </c>
      <c r="L103" s="55">
        <f>VLOOKUP((A103+TT_Scen/2+1)&amp;"_"&amp;B103,scenarios!A:Q,6,0)</f>
        <v>4.6591999999999998E-4</v>
      </c>
      <c r="M103" s="37">
        <f t="shared" si="12"/>
        <v>5.7689211308388846E-9</v>
      </c>
      <c r="N103" s="8"/>
      <c r="O103" s="49">
        <f t="shared" si="8"/>
        <v>1.4375000000000002E-3</v>
      </c>
      <c r="P103" s="33">
        <f t="shared" si="11"/>
        <v>1.0956828160253921E-2</v>
      </c>
      <c r="Q103" s="34">
        <f>D103/D102*EXP(-P102*P102/2+P102*Gaussian!G95)-1</f>
        <v>-1.5351254696723826E-3</v>
      </c>
      <c r="R103" s="46">
        <f>E103/E102*EXP(-P102*P102/2-P102*Gaussian!G95)-1</f>
        <v>2.3468518283265016E-3</v>
      </c>
      <c r="S103" s="40">
        <f>VLOOKUP((A103+1)&amp;"_"&amp;B103,scenarios!A:Q,13,0)</f>
        <v>0</v>
      </c>
      <c r="T103" s="55">
        <f>VLOOKUP((A103+TT_Scen/2+1)&amp;"_"&amp;B103,scenarios!A:Q,13,0)</f>
        <v>0</v>
      </c>
      <c r="U103" s="37">
        <f t="shared" si="13"/>
        <v>3.8819772979988842E-3</v>
      </c>
    </row>
    <row r="104" spans="1:21" x14ac:dyDescent="0.25">
      <c r="A104" s="21">
        <f t="shared" si="9"/>
        <v>4</v>
      </c>
      <c r="B104" s="22">
        <v>95</v>
      </c>
      <c r="C104" s="20"/>
      <c r="D104" s="14">
        <f>Beta!E104</f>
        <v>0.94785412547802206</v>
      </c>
      <c r="E104" s="15">
        <f>Beta!F104</f>
        <v>1.0793908665365202</v>
      </c>
      <c r="F104" s="12"/>
      <c r="G104" s="49">
        <f t="shared" si="7"/>
        <v>2.5000000000000005E-3</v>
      </c>
      <c r="H104" s="33">
        <f t="shared" si="10"/>
        <v>1.4433756729740645E-2</v>
      </c>
      <c r="I104" s="34">
        <f>D104/D103*EXP(-H103*H103/2+H103*VLOOKUP((A104)&amp;"_"&amp;(B104-1),Gaussian!A:F,6,0))-1</f>
        <v>1.4694927554337323E-2</v>
      </c>
      <c r="J104" s="46">
        <f>E104/E103*EXP(-H103*H103/2-H103*VLOOKUP((A104)&amp;"_"&amp;(B104-1),Gaussian!A:F,6,0))-1</f>
        <v>-1.3627934565900279E-2</v>
      </c>
      <c r="K104" s="40">
        <f>VLOOKUP((A104+1)&amp;"_"&amp;B104,scenarios!A:Q,6,0)</f>
        <v>1.4695E-2</v>
      </c>
      <c r="L104" s="55">
        <f>VLOOKUP((A104+TT_Scen/2+1)&amp;"_"&amp;B104,scenarios!A:Q,6,0)</f>
        <v>-1.3627999999999999E-2</v>
      </c>
      <c r="M104" s="37">
        <f t="shared" si="12"/>
        <v>1.3787976239736099E-7</v>
      </c>
      <c r="N104" s="8"/>
      <c r="O104" s="49">
        <f t="shared" si="8"/>
        <v>1.4437500000000002E-3</v>
      </c>
      <c r="P104" s="33">
        <f t="shared" si="11"/>
        <v>1.0980569960920365E-2</v>
      </c>
      <c r="Q104" s="34">
        <f>D104/D103*EXP(-P103*P103/2+P103*Gaussian!G96)-1</f>
        <v>-1.5887018627607219E-3</v>
      </c>
      <c r="R104" s="46">
        <f>E104/E103*EXP(-P103*P103/2-P103*Gaussian!G96)-1</f>
        <v>2.5478427690097671E-3</v>
      </c>
      <c r="S104" s="40">
        <f>VLOOKUP((A104+1)&amp;"_"&amp;B104,scenarios!A:Q,13,0)</f>
        <v>0</v>
      </c>
      <c r="T104" s="55">
        <f>VLOOKUP((A104+TT_Scen/2+1)&amp;"_"&amp;B104,scenarios!A:Q,13,0)</f>
        <v>0</v>
      </c>
      <c r="U104" s="37">
        <f t="shared" si="13"/>
        <v>4.136544631770489E-3</v>
      </c>
    </row>
    <row r="105" spans="1:21" x14ac:dyDescent="0.25">
      <c r="A105" s="21">
        <f t="shared" si="9"/>
        <v>4</v>
      </c>
      <c r="B105" s="22">
        <v>96</v>
      </c>
      <c r="C105" s="20"/>
      <c r="D105" s="14">
        <f>Beta!E105</f>
        <v>0.94648493061825423</v>
      </c>
      <c r="E105" s="15">
        <f>Beta!F105</f>
        <v>1.082294537513478</v>
      </c>
      <c r="F105" s="12"/>
      <c r="G105" s="49">
        <f t="shared" si="7"/>
        <v>2.5000000000000005E-3</v>
      </c>
      <c r="H105" s="33">
        <f t="shared" si="10"/>
        <v>1.4433756729740645E-2</v>
      </c>
      <c r="I105" s="34">
        <f>D105/D104*EXP(-H104*H104/2+H104*VLOOKUP((A105)&amp;"_"&amp;(B105-1),Gaussian!A:F,6,0))-1</f>
        <v>1.5274673785405923E-3</v>
      </c>
      <c r="J105" s="46">
        <f>E105/E104*EXP(-H104*H104/2-H104*VLOOKUP((A105)&amp;"_"&amp;(B105-1),Gaussian!A:F,6,0))-1</f>
        <v>-4.9358880161198826E-4</v>
      </c>
      <c r="K105" s="40">
        <f>VLOOKUP((A105+1)&amp;"_"&amp;B105,scenarios!A:Q,6,0)</f>
        <v>1.5275E-3</v>
      </c>
      <c r="L105" s="55">
        <f>VLOOKUP((A105+TT_Scen/2+1)&amp;"_"&amp;B105,scenarios!A:Q,6,0)</f>
        <v>-4.9359000000000002E-4</v>
      </c>
      <c r="M105" s="37">
        <f t="shared" si="12"/>
        <v>3.3819847419422865E-8</v>
      </c>
      <c r="N105" s="8"/>
      <c r="O105" s="49">
        <f t="shared" si="8"/>
        <v>1.4500000000000001E-3</v>
      </c>
      <c r="P105" s="33">
        <f t="shared" si="11"/>
        <v>1.100426053853688E-2</v>
      </c>
      <c r="Q105" s="34">
        <f>D105/D104*EXP(-P104*P104/2+P104*Gaussian!G97)-1</f>
        <v>-1.5047182111872504E-3</v>
      </c>
      <c r="R105" s="46">
        <f>E105/E104*EXP(-P104*P104/2-P104*Gaussian!G97)-1</f>
        <v>2.6296546757547112E-3</v>
      </c>
      <c r="S105" s="40">
        <f>VLOOKUP((A105+1)&amp;"_"&amp;B105,scenarios!A:Q,13,0)</f>
        <v>0</v>
      </c>
      <c r="T105" s="55">
        <f>VLOOKUP((A105+TT_Scen/2+1)&amp;"_"&amp;B105,scenarios!A:Q,13,0)</f>
        <v>0</v>
      </c>
      <c r="U105" s="37">
        <f t="shared" si="13"/>
        <v>4.1343728869419616E-3</v>
      </c>
    </row>
    <row r="106" spans="1:21" x14ac:dyDescent="0.25">
      <c r="A106" s="21">
        <f t="shared" si="9"/>
        <v>4</v>
      </c>
      <c r="B106" s="22">
        <v>97</v>
      </c>
      <c r="C106" s="20"/>
      <c r="D106" s="14">
        <f>Beta!E106</f>
        <v>0.94542715377913167</v>
      </c>
      <c r="E106" s="15">
        <f>Beta!F106</f>
        <v>1.0850463731708502</v>
      </c>
      <c r="F106" s="12"/>
      <c r="G106" s="49">
        <f t="shared" si="7"/>
        <v>2.5000000000000005E-3</v>
      </c>
      <c r="H106" s="33">
        <f t="shared" si="10"/>
        <v>1.4433756729740645E-2</v>
      </c>
      <c r="I106" s="34">
        <f>D106/D105*EXP(-H105*H105/2+H105*VLOOKUP((A106)&amp;"_"&amp;(B106-1),Gaussian!A:F,6,0))-1</f>
        <v>1.1500121367494343E-2</v>
      </c>
      <c r="J106" s="46">
        <f>E106/E105*EXP(-H105*H105/2-H105*VLOOKUP((A106)&amp;"_"&amp;(B106-1),Gaussian!A:F,6,0))-1</f>
        <v>-1.0169609468450358E-2</v>
      </c>
      <c r="K106" s="40">
        <f>VLOOKUP((A106+1)&amp;"_"&amp;B106,scenarios!A:Q,6,0)</f>
        <v>1.15E-2</v>
      </c>
      <c r="L106" s="55">
        <f>VLOOKUP((A106+TT_Scen/2+1)&amp;"_"&amp;B106,scenarios!A:Q,6,0)</f>
        <v>-1.017E-2</v>
      </c>
      <c r="M106" s="37">
        <f t="shared" si="12"/>
        <v>5.118990439850063E-7</v>
      </c>
      <c r="N106" s="8"/>
      <c r="O106" s="49">
        <f t="shared" si="8"/>
        <v>1.4562500000000001E-3</v>
      </c>
      <c r="P106" s="33">
        <f t="shared" si="11"/>
        <v>1.1027900223221705E-2</v>
      </c>
      <c r="Q106" s="34">
        <f>D106/D105*EXP(-P105*P105/2+P105*Gaussian!G98)-1</f>
        <v>-1.1780618262972054E-3</v>
      </c>
      <c r="R106" s="46">
        <f>E106/E105*EXP(-P105*P105/2-P105*Gaussian!G98)-1</f>
        <v>2.4818950719520672E-3</v>
      </c>
      <c r="S106" s="40">
        <f>VLOOKUP((A106+1)&amp;"_"&amp;B106,scenarios!A:Q,13,0)</f>
        <v>0</v>
      </c>
      <c r="T106" s="55">
        <f>VLOOKUP((A106+TT_Scen/2+1)&amp;"_"&amp;B106,scenarios!A:Q,13,0)</f>
        <v>0</v>
      </c>
      <c r="U106" s="37">
        <f t="shared" si="13"/>
        <v>3.6599568982492725E-3</v>
      </c>
    </row>
    <row r="107" spans="1:21" x14ac:dyDescent="0.25">
      <c r="A107" s="21">
        <f t="shared" si="9"/>
        <v>4</v>
      </c>
      <c r="B107" s="22">
        <v>98</v>
      </c>
      <c r="C107" s="20"/>
      <c r="D107" s="14">
        <f>Beta!E107</f>
        <v>0.94472968971984861</v>
      </c>
      <c r="E107" s="15">
        <f>Beta!F107</f>
        <v>1.0875792304672922</v>
      </c>
      <c r="F107" s="12"/>
      <c r="G107" s="49">
        <f t="shared" si="7"/>
        <v>2.5000000000000005E-3</v>
      </c>
      <c r="H107" s="33">
        <f t="shared" si="10"/>
        <v>1.4433756729740645E-2</v>
      </c>
      <c r="I107" s="34">
        <f>D107/D106*EXP(-H106*H106/2+H106*VLOOKUP((A107)&amp;"_"&amp;(B107-1),Gaussian!A:F,6,0))-1</f>
        <v>1.4789783683050173E-2</v>
      </c>
      <c r="J107" s="46">
        <f>E107/E106*EXP(-H106*H106/2-H106*VLOOKUP((A107)&amp;"_"&amp;(B107-1),Gaussian!A:F,6,0))-1</f>
        <v>-1.3208196103373204E-2</v>
      </c>
      <c r="K107" s="40">
        <f>VLOOKUP((A107+1)&amp;"_"&amp;B107,scenarios!A:Q,6,0)</f>
        <v>1.4789999999999999E-2</v>
      </c>
      <c r="L107" s="55">
        <f>VLOOKUP((A107+TT_Scen/2+1)&amp;"_"&amp;B107,scenarios!A:Q,6,0)</f>
        <v>-1.3207999999999999E-2</v>
      </c>
      <c r="M107" s="37">
        <f t="shared" si="12"/>
        <v>4.1242032303157039E-7</v>
      </c>
      <c r="N107" s="8"/>
      <c r="O107" s="49">
        <f t="shared" si="8"/>
        <v>1.4625E-3</v>
      </c>
      <c r="P107" s="33">
        <f t="shared" si="11"/>
        <v>1.105148934156237E-2</v>
      </c>
      <c r="Q107" s="34">
        <f>D107/D106*EXP(-P106*P106/2+P106*Gaussian!G99)-1</f>
        <v>-7.9848432902340782E-4</v>
      </c>
      <c r="R107" s="46">
        <f>E107/E106*EXP(-P106*P106/2-P106*Gaussian!G99)-1</f>
        <v>2.2733835351125276E-3</v>
      </c>
      <c r="S107" s="40">
        <f>VLOOKUP((A107+1)&amp;"_"&amp;B107,scenarios!A:Q,13,0)</f>
        <v>0</v>
      </c>
      <c r="T107" s="55">
        <f>VLOOKUP((A107+TT_Scen/2+1)&amp;"_"&amp;B107,scenarios!A:Q,13,0)</f>
        <v>0</v>
      </c>
      <c r="U107" s="37">
        <f t="shared" si="13"/>
        <v>3.0718678641359354E-3</v>
      </c>
    </row>
    <row r="108" spans="1:21" x14ac:dyDescent="0.25">
      <c r="A108" s="21">
        <f t="shared" si="9"/>
        <v>4</v>
      </c>
      <c r="B108" s="22">
        <v>99</v>
      </c>
      <c r="C108" s="20"/>
      <c r="D108" s="14">
        <f>Beta!E108</f>
        <v>0.94430091073037525</v>
      </c>
      <c r="E108" s="15">
        <f>Beta!F108</f>
        <v>1.0899812403893148</v>
      </c>
      <c r="F108" s="12"/>
      <c r="G108" s="49">
        <f t="shared" si="7"/>
        <v>2.5000000000000005E-3</v>
      </c>
      <c r="H108" s="33">
        <f t="shared" si="10"/>
        <v>1.4433756729740645E-2</v>
      </c>
      <c r="I108" s="34">
        <f>D108/D107*EXP(-H107*H107/2+H107*VLOOKUP((A108)&amp;"_"&amp;(B108-1),Gaussian!A:F,6,0))-1</f>
        <v>1.1786816326200045E-2</v>
      </c>
      <c r="J108" s="46">
        <f>E108/E107*EXP(-H107*H107/2-H107*VLOOKUP((A108)&amp;"_"&amp;(B108-1),Gaussian!A:F,6,0))-1</f>
        <v>-1.0122464404530018E-2</v>
      </c>
      <c r="K108" s="40">
        <f>VLOOKUP((A108+1)&amp;"_"&amp;B108,scenarios!A:Q,6,0)</f>
        <v>1.1787000000000001E-2</v>
      </c>
      <c r="L108" s="55">
        <f>VLOOKUP((A108+TT_Scen/2+1)&amp;"_"&amp;B108,scenarios!A:Q,6,0)</f>
        <v>-1.0122000000000001E-2</v>
      </c>
      <c r="M108" s="37">
        <f t="shared" si="12"/>
        <v>6.4807832997337833E-7</v>
      </c>
      <c r="N108" s="8"/>
      <c r="O108" s="49">
        <f t="shared" si="8"/>
        <v>1.46875E-3</v>
      </c>
      <c r="P108" s="33">
        <f t="shared" si="11"/>
        <v>1.1075028216668344E-2</v>
      </c>
      <c r="Q108" s="34">
        <f>D108/D107*EXP(-P107*P107/2+P107*Gaussian!G100)-1</f>
        <v>-5.1490233304163358E-4</v>
      </c>
      <c r="R108" s="46">
        <f>E108/E107*EXP(-P107*P107/2-P107*Gaussian!G100)-1</f>
        <v>2.1473831354017481E-3</v>
      </c>
      <c r="S108" s="40">
        <f>VLOOKUP((A108+1)&amp;"_"&amp;B108,scenarios!A:Q,13,0)</f>
        <v>0</v>
      </c>
      <c r="T108" s="55">
        <f>VLOOKUP((A108+TT_Scen/2+1)&amp;"_"&amp;B108,scenarios!A:Q,13,0)</f>
        <v>0</v>
      </c>
      <c r="U108" s="37">
        <f t="shared" si="13"/>
        <v>2.6622854684433817E-3</v>
      </c>
    </row>
    <row r="109" spans="1:21" x14ac:dyDescent="0.25">
      <c r="A109" s="21">
        <f t="shared" si="9"/>
        <v>4</v>
      </c>
      <c r="B109" s="22">
        <v>100</v>
      </c>
      <c r="C109" s="20"/>
      <c r="D109" s="14">
        <f>Beta!E109</f>
        <v>0.94416456304523233</v>
      </c>
      <c r="E109" s="15">
        <f>Beta!F109</f>
        <v>1.0922076353175918</v>
      </c>
      <c r="F109" s="12"/>
      <c r="G109" s="49">
        <f t="shared" si="7"/>
        <v>2.5000000000000005E-3</v>
      </c>
      <c r="H109" s="33">
        <f t="shared" si="10"/>
        <v>1.4433756729740645E-2</v>
      </c>
      <c r="I109" s="34">
        <f>D109/D108*EXP(-H108*H108/2+H108*VLOOKUP((A109)&amp;"_"&amp;(B109-1),Gaussian!A:F,6,0))-1</f>
        <v>-7.5159433219882388E-3</v>
      </c>
      <c r="J109" s="46">
        <f>E109/E108*EXP(-H108*H108/2-H108*VLOOKUP((A109)&amp;"_"&amp;(B109-1),Gaussian!A:F,6,0))-1</f>
        <v>9.2748599492122885E-3</v>
      </c>
      <c r="K109" s="40">
        <f>VLOOKUP((A109+1)&amp;"_"&amp;B109,scenarios!A:Q,6,0)</f>
        <v>-7.5158999999999998E-3</v>
      </c>
      <c r="L109" s="55">
        <f>VLOOKUP((A109+TT_Scen/2+1)&amp;"_"&amp;B109,scenarios!A:Q,6,0)</f>
        <v>9.2749000000000009E-3</v>
      </c>
      <c r="M109" s="37">
        <f t="shared" si="12"/>
        <v>8.337277595128062E-8</v>
      </c>
      <c r="N109" s="8"/>
      <c r="O109" s="49">
        <f t="shared" si="8"/>
        <v>1.4750000000000002E-3</v>
      </c>
      <c r="P109" s="33">
        <f t="shared" si="11"/>
        <v>1.1098517168222669E-2</v>
      </c>
      <c r="Q109" s="34">
        <f>D109/D108*EXP(-P108*P108/2+P108*Gaussian!G101)-1</f>
        <v>-2.0570747073089812E-4</v>
      </c>
      <c r="R109" s="46">
        <f>E109/E108*EXP(-P108*P108/2-P108*Gaussian!G101)-1</f>
        <v>1.9811477994349236E-3</v>
      </c>
      <c r="S109" s="40">
        <f>VLOOKUP((A109+1)&amp;"_"&amp;B109,scenarios!A:Q,13,0)</f>
        <v>0</v>
      </c>
      <c r="T109" s="55">
        <f>VLOOKUP((A109+TT_Scen/2+1)&amp;"_"&amp;B109,scenarios!A:Q,13,0)</f>
        <v>0</v>
      </c>
      <c r="U109" s="37">
        <f t="shared" si="13"/>
        <v>2.1868552701658217E-3</v>
      </c>
    </row>
    <row r="110" spans="1:21" x14ac:dyDescent="0.25">
      <c r="A110" s="21">
        <f t="shared" si="9"/>
        <v>4</v>
      </c>
      <c r="B110" s="22">
        <v>101</v>
      </c>
      <c r="C110" s="20"/>
      <c r="D110" s="14">
        <f>Beta!E110</f>
        <v>0.94435270854644437</v>
      </c>
      <c r="E110" s="15">
        <f>Beta!F110</f>
        <v>1.0942031978197237</v>
      </c>
      <c r="F110" s="12"/>
      <c r="G110" s="49">
        <f t="shared" si="7"/>
        <v>2.5000000000000005E-3</v>
      </c>
      <c r="H110" s="33">
        <f t="shared" si="10"/>
        <v>1.4433756729740645E-2</v>
      </c>
      <c r="I110" s="34">
        <f>D110/D109*EXP(-H109*H109/2+H109*VLOOKUP((A110)&amp;"_"&amp;(B110-1),Gaussian!A:F,6,0))-1</f>
        <v>1.4672515824083465E-2</v>
      </c>
      <c r="J110" s="46">
        <f>E110/E109*EXP(-H109*H109/2-H109*VLOOKUP((A110)&amp;"_"&amp;(B110-1),Gaussian!A:F,6,0))-1</f>
        <v>-1.2668641991767204E-2</v>
      </c>
      <c r="K110" s="40">
        <f>VLOOKUP((A110+1)&amp;"_"&amp;B110,scenarios!A:Q,6,0)</f>
        <v>1.4673E-2</v>
      </c>
      <c r="L110" s="55">
        <f>VLOOKUP((A110+TT_Scen/2+1)&amp;"_"&amp;B110,scenarios!A:Q,6,0)</f>
        <v>-1.2669E-2</v>
      </c>
      <c r="M110" s="37">
        <f t="shared" si="12"/>
        <v>8.4218414933036334E-7</v>
      </c>
      <c r="N110" s="8"/>
      <c r="O110" s="49">
        <f t="shared" si="8"/>
        <v>1.4812500000000001E-3</v>
      </c>
      <c r="P110" s="33">
        <f t="shared" si="11"/>
        <v>1.1121956512532616E-2</v>
      </c>
      <c r="Q110" s="34">
        <f>D110/D109*EXP(-P109*P109/2+P109*Gaussian!G102)-1</f>
        <v>1.3767301925926567E-4</v>
      </c>
      <c r="R110" s="46">
        <f>E110/E109*EXP(-P109*P109/2-P109*Gaussian!G102)-1</f>
        <v>1.7653916121227464E-3</v>
      </c>
      <c r="S110" s="40">
        <f>VLOOKUP((A110+1)&amp;"_"&amp;B110,scenarios!A:Q,13,0)</f>
        <v>0</v>
      </c>
      <c r="T110" s="55">
        <f>VLOOKUP((A110+TT_Scen/2+1)&amp;"_"&amp;B110,scenarios!A:Q,13,0)</f>
        <v>0</v>
      </c>
      <c r="U110" s="37">
        <f t="shared" si="13"/>
        <v>1.9030646313820121E-3</v>
      </c>
    </row>
    <row r="111" spans="1:21" x14ac:dyDescent="0.25">
      <c r="A111" s="21">
        <f t="shared" si="9"/>
        <v>4</v>
      </c>
      <c r="B111" s="22">
        <v>102</v>
      </c>
      <c r="C111" s="20"/>
      <c r="D111" s="14">
        <f>Beta!E111</f>
        <v>0.94464185725187133</v>
      </c>
      <c r="E111" s="15">
        <f>Beta!F111</f>
        <v>1.0962085002212947</v>
      </c>
      <c r="F111" s="12"/>
      <c r="G111" s="49">
        <f t="shared" si="7"/>
        <v>2.5000000000000005E-3</v>
      </c>
      <c r="H111" s="33">
        <f t="shared" si="10"/>
        <v>1.4433756729740645E-2</v>
      </c>
      <c r="I111" s="34">
        <f>D111/D110*EXP(-H110*H110/2+H110*VLOOKUP((A111)&amp;"_"&amp;(B111-1),Gaussian!A:F,6,0))-1</f>
        <v>-2.3865556735584992E-3</v>
      </c>
      <c r="J111" s="46">
        <f>E111/E110*EXP(-H110*H110/2-H110*VLOOKUP((A111)&amp;"_"&amp;(B111-1),Gaussian!A:F,6,0))-1</f>
        <v>4.3275345808260202E-3</v>
      </c>
      <c r="K111" s="40">
        <f>VLOOKUP((A111+1)&amp;"_"&amp;B111,scenarios!A:Q,6,0)</f>
        <v>-2.3866E-3</v>
      </c>
      <c r="L111" s="55">
        <f>VLOOKUP((A111+TT_Scen/2+1)&amp;"_"&amp;B111,scenarios!A:Q,6,0)</f>
        <v>4.3274999999999997E-3</v>
      </c>
      <c r="M111" s="37">
        <f t="shared" si="12"/>
        <v>7.890726752123739E-8</v>
      </c>
      <c r="N111" s="8"/>
      <c r="O111" s="49">
        <f t="shared" si="8"/>
        <v>1.4875000000000001E-3</v>
      </c>
      <c r="P111" s="33">
        <f t="shared" si="11"/>
        <v>1.1145346562579381E-2</v>
      </c>
      <c r="Q111" s="34">
        <f>D111/D110*EXP(-P110*P110/2+P110*Gaussian!G103)-1</f>
        <v>2.443212109191073E-4</v>
      </c>
      <c r="R111" s="46">
        <f>E111/E110*EXP(-P110*P110/2-P110*Gaussian!G103)-1</f>
        <v>1.770699581387758E-3</v>
      </c>
      <c r="S111" s="40">
        <f>VLOOKUP((A111+1)&amp;"_"&amp;B111,scenarios!A:Q,13,0)</f>
        <v>0</v>
      </c>
      <c r="T111" s="55">
        <f>VLOOKUP((A111+TT_Scen/2+1)&amp;"_"&amp;B111,scenarios!A:Q,13,0)</f>
        <v>0</v>
      </c>
      <c r="U111" s="37">
        <f t="shared" si="13"/>
        <v>2.0150207923068653E-3</v>
      </c>
    </row>
    <row r="112" spans="1:21" x14ac:dyDescent="0.25">
      <c r="A112" s="21">
        <f t="shared" si="9"/>
        <v>4</v>
      </c>
      <c r="B112" s="22">
        <v>103</v>
      </c>
      <c r="C112" s="20"/>
      <c r="D112" s="14">
        <f>Beta!E112</f>
        <v>0.94490145888668375</v>
      </c>
      <c r="E112" s="15">
        <f>Beta!F112</f>
        <v>1.0983568445075258</v>
      </c>
      <c r="F112" s="12"/>
      <c r="G112" s="49">
        <f t="shared" si="7"/>
        <v>2.5000000000000005E-3</v>
      </c>
      <c r="H112" s="33">
        <f t="shared" si="10"/>
        <v>1.4433756729740645E-2</v>
      </c>
      <c r="I112" s="34">
        <f>D112/D111*EXP(-H111*H111/2+H111*VLOOKUP((A112)&amp;"_"&amp;(B112-1),Gaussian!A:F,6,0))-1</f>
        <v>5.2759432796072314E-3</v>
      </c>
      <c r="J112" s="46">
        <f>E112/E111*EXP(-H111*H111/2-H111*VLOOKUP((A112)&amp;"_"&amp;(B112-1),Gaussian!A:F,6,0))-1</f>
        <v>-3.2325171685178011E-3</v>
      </c>
      <c r="K112" s="40">
        <f>VLOOKUP((A112+1)&amp;"_"&amp;B112,scenarios!A:Q,6,0)</f>
        <v>5.2759E-3</v>
      </c>
      <c r="L112" s="55">
        <f>VLOOKUP((A112+TT_Scen/2+1)&amp;"_"&amp;B112,scenarios!A:Q,6,0)</f>
        <v>-3.2325000000000001E-3</v>
      </c>
      <c r="M112" s="37">
        <f t="shared" si="12"/>
        <v>6.0448125032384892E-8</v>
      </c>
      <c r="N112" s="8"/>
      <c r="O112" s="49">
        <f t="shared" si="8"/>
        <v>1.4937500000000001E-3</v>
      </c>
      <c r="P112" s="33">
        <f t="shared" si="11"/>
        <v>1.116868762806684E-2</v>
      </c>
      <c r="Q112" s="34">
        <f>D112/D111*EXP(-P111*P111/2+P111*Gaussian!G104)-1</f>
        <v>2.1269036164128785E-4</v>
      </c>
      <c r="R112" s="46">
        <f>E112/E111*EXP(-P111*P111/2-P111*Gaussian!G104)-1</f>
        <v>1.897566153815422E-3</v>
      </c>
      <c r="S112" s="40">
        <f>VLOOKUP((A112+1)&amp;"_"&amp;B112,scenarios!A:Q,13,0)</f>
        <v>0</v>
      </c>
      <c r="T112" s="55">
        <f>VLOOKUP((A112+TT_Scen/2+1)&amp;"_"&amp;B112,scenarios!A:Q,13,0)</f>
        <v>0</v>
      </c>
      <c r="U112" s="37">
        <f t="shared" si="13"/>
        <v>2.1102565154567099E-3</v>
      </c>
    </row>
    <row r="113" spans="1:21" x14ac:dyDescent="0.25">
      <c r="A113" s="21">
        <f t="shared" si="9"/>
        <v>4</v>
      </c>
      <c r="B113" s="22">
        <v>104</v>
      </c>
      <c r="C113" s="20"/>
      <c r="D113" s="14">
        <f>Beta!E113</f>
        <v>0.94525116665457387</v>
      </c>
      <c r="E113" s="15">
        <f>Beta!F113</f>
        <v>1.1004899903146401</v>
      </c>
      <c r="F113" s="12"/>
      <c r="G113" s="49">
        <f t="shared" si="7"/>
        <v>2.5000000000000005E-3</v>
      </c>
      <c r="H113" s="33">
        <f t="shared" si="10"/>
        <v>1.4433756729740645E-2</v>
      </c>
      <c r="I113" s="34">
        <f>D113/D112*EXP(-H112*H112/2+H112*VLOOKUP((A113)&amp;"_"&amp;(B113-1),Gaussian!A:F,6,0))-1</f>
        <v>6.7836810656578539E-3</v>
      </c>
      <c r="J113" s="46">
        <f>E113/E112*EXP(-H112*H112/2-H112*VLOOKUP((A113)&amp;"_"&amp;(B113-1),Gaussian!A:F,6,0))-1</f>
        <v>-4.6480008905681602E-3</v>
      </c>
      <c r="K113" s="40">
        <f>VLOOKUP((A113+1)&amp;"_"&amp;B113,scenarios!A:Q,6,0)</f>
        <v>6.7837000000000001E-3</v>
      </c>
      <c r="L113" s="55">
        <f>VLOOKUP((A113+TT_Scen/2+1)&amp;"_"&amp;B113,scenarios!A:Q,6,0)</f>
        <v>-4.6480000000000002E-3</v>
      </c>
      <c r="M113" s="37">
        <f t="shared" si="12"/>
        <v>1.9824910306269483E-8</v>
      </c>
      <c r="N113" s="8"/>
      <c r="O113" s="49">
        <f t="shared" si="8"/>
        <v>1.5E-3</v>
      </c>
      <c r="P113" s="33">
        <f t="shared" si="11"/>
        <v>1.1191980015469411E-2</v>
      </c>
      <c r="Q113" s="34">
        <f>D113/D112*EXP(-P112*P112/2+P112*Gaussian!G105)-1</f>
        <v>3.0770879364161452E-4</v>
      </c>
      <c r="R113" s="46">
        <f>E113/E112*EXP(-P112*P112/2-P112*Gaussian!G105)-1</f>
        <v>1.8796355905774664E-3</v>
      </c>
      <c r="S113" s="40">
        <f>VLOOKUP((A113+1)&amp;"_"&amp;B113,scenarios!A:Q,13,0)</f>
        <v>0</v>
      </c>
      <c r="T113" s="55">
        <f>VLOOKUP((A113+TT_Scen/2+1)&amp;"_"&amp;B113,scenarios!A:Q,13,0)</f>
        <v>0</v>
      </c>
      <c r="U113" s="37">
        <f t="shared" si="13"/>
        <v>2.187344384219081E-3</v>
      </c>
    </row>
    <row r="114" spans="1:21" x14ac:dyDescent="0.25">
      <c r="A114" s="21">
        <f t="shared" si="9"/>
        <v>4</v>
      </c>
      <c r="B114" s="22">
        <v>105</v>
      </c>
      <c r="C114" s="20"/>
      <c r="D114" s="14">
        <f>Beta!E114</f>
        <v>0.94578602433400749</v>
      </c>
      <c r="E114" s="15">
        <f>Beta!F114</f>
        <v>1.1024764997676795</v>
      </c>
      <c r="F114" s="12"/>
      <c r="G114" s="49">
        <f t="shared" si="7"/>
        <v>2.5000000000000005E-3</v>
      </c>
      <c r="H114" s="33">
        <f t="shared" si="10"/>
        <v>1.4433756729740645E-2</v>
      </c>
      <c r="I114" s="34">
        <f>D114/D113*EXP(-H113*H113/2+H113*VLOOKUP((A114)&amp;"_"&amp;(B114-1),Gaussian!A:F,6,0))-1</f>
        <v>2.1150629608534643E-2</v>
      </c>
      <c r="J114" s="46">
        <f>E114/E113*EXP(-H113*H113/2-H113*VLOOKUP((A114)&amp;"_"&amp;(B114-1),Gaussian!A:F,6,0))-1</f>
        <v>-1.859418505498811E-2</v>
      </c>
      <c r="K114" s="40">
        <f>VLOOKUP((A114+1)&amp;"_"&amp;B114,scenarios!A:Q,6,0)</f>
        <v>2.1151E-2</v>
      </c>
      <c r="L114" s="55">
        <f>VLOOKUP((A114+TT_Scen/2+1)&amp;"_"&amp;B114,scenarios!A:Q,6,0)</f>
        <v>-1.8593999999999999E-2</v>
      </c>
      <c r="M114" s="37">
        <f t="shared" si="12"/>
        <v>5.5544645346725097E-7</v>
      </c>
      <c r="N114" s="8"/>
      <c r="O114" s="49">
        <f t="shared" si="8"/>
        <v>1.5062500000000002E-3</v>
      </c>
      <c r="P114" s="33">
        <f t="shared" si="11"/>
        <v>1.1215224028078976E-2</v>
      </c>
      <c r="Q114" s="34">
        <f>D114/D113*EXP(-P113*P113/2+P113*Gaussian!G106)-1</f>
        <v>5.0317288713719321E-4</v>
      </c>
      <c r="R114" s="46">
        <f>E114/E113*EXP(-P113*P113/2-P113*Gaussian!G106)-1</f>
        <v>1.7423723062111041E-3</v>
      </c>
      <c r="S114" s="40">
        <f>VLOOKUP((A114+1)&amp;"_"&amp;B114,scenarios!A:Q,13,0)</f>
        <v>0</v>
      </c>
      <c r="T114" s="55">
        <f>VLOOKUP((A114+TT_Scen/2+1)&amp;"_"&amp;B114,scenarios!A:Q,13,0)</f>
        <v>0</v>
      </c>
      <c r="U114" s="37">
        <f t="shared" si="13"/>
        <v>2.2455451933482973E-3</v>
      </c>
    </row>
    <row r="115" spans="1:21" x14ac:dyDescent="0.25">
      <c r="A115" s="21">
        <f t="shared" si="9"/>
        <v>4</v>
      </c>
      <c r="B115" s="22">
        <v>106</v>
      </c>
      <c r="C115" s="20"/>
      <c r="D115" s="14">
        <f>Beta!E115</f>
        <v>0.94637074781696351</v>
      </c>
      <c r="E115" s="15">
        <f>Beta!F115</f>
        <v>1.1044522802273855</v>
      </c>
      <c r="F115" s="12"/>
      <c r="G115" s="49">
        <f t="shared" si="7"/>
        <v>2.5000000000000005E-3</v>
      </c>
      <c r="H115" s="33">
        <f t="shared" si="10"/>
        <v>1.4433756729740645E-2</v>
      </c>
      <c r="I115" s="34">
        <f>D115/D114*EXP(-H114*H114/2+H114*VLOOKUP((A115)&amp;"_"&amp;(B115-1),Gaussian!A:F,6,0))-1</f>
        <v>1.3365184638392424E-2</v>
      </c>
      <c r="J115" s="46">
        <f>E115/E114*EXP(-H114*H114/2-H114*VLOOKUP((A115)&amp;"_"&amp;(B115-1),Gaussian!A:F,6,0))-1</f>
        <v>-1.1015299044717652E-2</v>
      </c>
      <c r="K115" s="40">
        <f>VLOOKUP((A115+1)&amp;"_"&amp;B115,scenarios!A:Q,6,0)</f>
        <v>1.3365E-2</v>
      </c>
      <c r="L115" s="55">
        <f>VLOOKUP((A115+TT_Scen/2+1)&amp;"_"&amp;B115,scenarios!A:Q,6,0)</f>
        <v>-1.1015E-2</v>
      </c>
      <c r="M115" s="37">
        <f t="shared" si="12"/>
        <v>4.8368311007622455E-7</v>
      </c>
      <c r="N115" s="8"/>
      <c r="O115" s="49">
        <f t="shared" si="8"/>
        <v>1.5125000000000002E-3</v>
      </c>
      <c r="P115" s="33">
        <f t="shared" si="11"/>
        <v>1.123841996605098E-2</v>
      </c>
      <c r="Q115" s="34">
        <f>D115/D114*EXP(-P114*P114/2+P114*Gaussian!G107)-1</f>
        <v>5.5531324543722782E-4</v>
      </c>
      <c r="R115" s="46">
        <f>E115/E114*EXP(-P114*P114/2-P114*Gaussian!G107)-1</f>
        <v>1.7291279678592897E-3</v>
      </c>
      <c r="S115" s="40">
        <f>VLOOKUP((A115+1)&amp;"_"&amp;B115,scenarios!A:Q,13,0)</f>
        <v>0</v>
      </c>
      <c r="T115" s="55">
        <f>VLOOKUP((A115+TT_Scen/2+1)&amp;"_"&amp;B115,scenarios!A:Q,13,0)</f>
        <v>0</v>
      </c>
      <c r="U115" s="37">
        <f t="shared" si="13"/>
        <v>2.2844412132965175E-3</v>
      </c>
    </row>
    <row r="116" spans="1:21" x14ac:dyDescent="0.25">
      <c r="A116" s="21">
        <f t="shared" si="9"/>
        <v>4</v>
      </c>
      <c r="B116" s="22">
        <v>107</v>
      </c>
      <c r="C116" s="20"/>
      <c r="D116" s="14">
        <f>Beta!E116</f>
        <v>0.94708965007349621</v>
      </c>
      <c r="E116" s="15">
        <f>Beta!F116</f>
        <v>1.1062964937648814</v>
      </c>
      <c r="F116" s="12"/>
      <c r="G116" s="49">
        <f t="shared" si="7"/>
        <v>2.5000000000000005E-3</v>
      </c>
      <c r="H116" s="33">
        <f t="shared" si="10"/>
        <v>1.4433756729740645E-2</v>
      </c>
      <c r="I116" s="34">
        <f>D116/D115*EXP(-H115*H115/2+H115*VLOOKUP((A116)&amp;"_"&amp;(B116-1),Gaussian!A:F,6,0))-1</f>
        <v>-1.1771352002446278E-2</v>
      </c>
      <c r="J116" s="46">
        <f>E116/E115*EXP(-H115*H115/2-H115*VLOOKUP((A116)&amp;"_"&amp;(B116-1),Gaussian!A:F,6,0))-1</f>
        <v>1.4159924378414956E-2</v>
      </c>
      <c r="K116" s="40">
        <f>VLOOKUP((A116+1)&amp;"_"&amp;B116,scenarios!A:Q,6,0)</f>
        <v>-1.1771E-2</v>
      </c>
      <c r="L116" s="55">
        <f>VLOOKUP((A116+TT_Scen/2+1)&amp;"_"&amp;B116,scenarios!A:Q,6,0)</f>
        <v>1.4160000000000001E-2</v>
      </c>
      <c r="M116" s="37">
        <f t="shared" si="12"/>
        <v>4.2762403132216853E-7</v>
      </c>
      <c r="N116" s="8"/>
      <c r="O116" s="49">
        <f t="shared" si="8"/>
        <v>1.5187500000000001E-3</v>
      </c>
      <c r="P116" s="33">
        <f t="shared" si="11"/>
        <v>1.1261568126449651E-2</v>
      </c>
      <c r="Q116" s="34">
        <f>D116/D115*EXP(-P115*P115/2+P115*Gaussian!G108)-1</f>
        <v>6.9644423032078073E-4</v>
      </c>
      <c r="R116" s="46">
        <f>E116/E115*EXP(-P115*P115/2-P115*Gaussian!G108)-1</f>
        <v>1.6065447092887819E-3</v>
      </c>
      <c r="S116" s="40">
        <f>VLOOKUP((A116+1)&amp;"_"&amp;B116,scenarios!A:Q,13,0)</f>
        <v>0</v>
      </c>
      <c r="T116" s="55">
        <f>VLOOKUP((A116+TT_Scen/2+1)&amp;"_"&amp;B116,scenarios!A:Q,13,0)</f>
        <v>0</v>
      </c>
      <c r="U116" s="37">
        <f t="shared" si="13"/>
        <v>2.3029889396095626E-3</v>
      </c>
    </row>
    <row r="117" spans="1:21" x14ac:dyDescent="0.25">
      <c r="A117" s="21">
        <f t="shared" si="9"/>
        <v>4</v>
      </c>
      <c r="B117" s="22">
        <v>108</v>
      </c>
      <c r="C117" s="20"/>
      <c r="D117" s="14">
        <f>Beta!E117</f>
        <v>0.94767989312853329</v>
      </c>
      <c r="E117" s="15">
        <f>Beta!F117</f>
        <v>1.1082928810677475</v>
      </c>
      <c r="F117" s="12"/>
      <c r="G117" s="49">
        <f t="shared" si="7"/>
        <v>2.5000000000000005E-3</v>
      </c>
      <c r="H117" s="33">
        <f t="shared" si="10"/>
        <v>1.4433756729740645E-2</v>
      </c>
      <c r="I117" s="34">
        <f>D117/D116*EXP(-H116*H116/2+H116*VLOOKUP((A117)&amp;"_"&amp;(B117-1),Gaussian!A:F,6,0))-1</f>
        <v>-2.2488291567521745E-3</v>
      </c>
      <c r="J117" s="46">
        <f>E117/E116*EXP(-H116*H116/2-H116*VLOOKUP((A117)&amp;"_"&amp;(B117-1),Gaussian!A:F,6,0))-1</f>
        <v>4.4789944546876903E-3</v>
      </c>
      <c r="K117" s="40">
        <f>VLOOKUP((A117+1)&amp;"_"&amp;B117,scenarios!A:Q,6,0)</f>
        <v>-2.2488E-3</v>
      </c>
      <c r="L117" s="55">
        <f>VLOOKUP((A117+TT_Scen/2+1)&amp;"_"&amp;B117,scenarios!A:Q,6,0)</f>
        <v>4.4790000000000003E-3</v>
      </c>
      <c r="M117" s="37">
        <f t="shared" si="12"/>
        <v>3.4702064484557621E-8</v>
      </c>
      <c r="N117" s="8"/>
      <c r="O117" s="49">
        <f t="shared" si="8"/>
        <v>1.5250000000000001E-3</v>
      </c>
      <c r="P117" s="33">
        <f t="shared" si="11"/>
        <v>1.1284668803292368E-2</v>
      </c>
      <c r="Q117" s="34">
        <f>D117/D116*EXP(-P116*P116/2+P116*Gaussian!G109)-1</f>
        <v>5.5976875707153262E-4</v>
      </c>
      <c r="R117" s="46">
        <f>E117/E116*EXP(-P116*P116/2-P116*Gaussian!G109)-1</f>
        <v>1.7410441722049974E-3</v>
      </c>
      <c r="S117" s="40">
        <f>VLOOKUP((A117+1)&amp;"_"&amp;B117,scenarios!A:Q,13,0)</f>
        <v>0</v>
      </c>
      <c r="T117" s="55">
        <f>VLOOKUP((A117+TT_Scen/2+1)&amp;"_"&amp;B117,scenarios!A:Q,13,0)</f>
        <v>0</v>
      </c>
      <c r="U117" s="37">
        <f t="shared" si="13"/>
        <v>2.30081292927653E-3</v>
      </c>
    </row>
    <row r="118" spans="1:21" x14ac:dyDescent="0.25">
      <c r="A118" s="21">
        <f t="shared" si="9"/>
        <v>4</v>
      </c>
      <c r="B118" s="22">
        <v>109</v>
      </c>
      <c r="C118" s="20"/>
      <c r="D118" s="14">
        <f>Beta!E118</f>
        <v>0.94856831719406687</v>
      </c>
      <c r="E118" s="15">
        <f>Beta!F118</f>
        <v>1.1099225301797273</v>
      </c>
      <c r="F118" s="12"/>
      <c r="G118" s="49">
        <f t="shared" si="7"/>
        <v>2.5000000000000005E-3</v>
      </c>
      <c r="H118" s="33">
        <f t="shared" si="10"/>
        <v>1.4433756729740645E-2</v>
      </c>
      <c r="I118" s="34">
        <f>D118/D117*EXP(-H117*H117/2+H117*VLOOKUP((A118)&amp;"_"&amp;(B118-1),Gaussian!A:F,6,0))-1</f>
        <v>1.6385233533408261E-2</v>
      </c>
      <c r="J118" s="46">
        <f>E118/E117*EXP(-H117*H117/2-H117*VLOOKUP((A118)&amp;"_"&amp;(B118-1),Gaussian!A:F,6,0))-1</f>
        <v>-1.3956107975498067E-2</v>
      </c>
      <c r="K118" s="40">
        <f>VLOOKUP((A118+1)&amp;"_"&amp;B118,scenarios!A:Q,6,0)</f>
        <v>1.6385E-2</v>
      </c>
      <c r="L118" s="55">
        <f>VLOOKUP((A118+TT_Scen/2+1)&amp;"_"&amp;B118,scenarios!A:Q,6,0)</f>
        <v>-1.3956E-2</v>
      </c>
      <c r="M118" s="37">
        <f t="shared" si="12"/>
        <v>3.4150890632772546E-7</v>
      </c>
      <c r="N118" s="8"/>
      <c r="O118" s="49">
        <f t="shared" si="8"/>
        <v>1.5312500000000001E-3</v>
      </c>
      <c r="P118" s="33">
        <f t="shared" si="11"/>
        <v>1.1307722287593259E-2</v>
      </c>
      <c r="Q118" s="34">
        <f>D118/D117*EXP(-P117*P117/2+P117*Gaussian!G110)-1</f>
        <v>8.7374320271460526E-4</v>
      </c>
      <c r="R118" s="46">
        <f>E118/E117*EXP(-P117*P117/2-P117*Gaussian!G110)-1</f>
        <v>1.4066502996044061E-3</v>
      </c>
      <c r="S118" s="40">
        <f>VLOOKUP((A118+1)&amp;"_"&amp;B118,scenarios!A:Q,13,0)</f>
        <v>0</v>
      </c>
      <c r="T118" s="55">
        <f>VLOOKUP((A118+TT_Scen/2+1)&amp;"_"&amp;B118,scenarios!A:Q,13,0)</f>
        <v>0</v>
      </c>
      <c r="U118" s="37">
        <f t="shared" si="13"/>
        <v>2.2803935023190114E-3</v>
      </c>
    </row>
    <row r="119" spans="1:21" x14ac:dyDescent="0.25">
      <c r="A119" s="21">
        <f t="shared" si="9"/>
        <v>4</v>
      </c>
      <c r="B119" s="22">
        <v>110</v>
      </c>
      <c r="C119" s="20"/>
      <c r="D119" s="14">
        <f>Beta!E119</f>
        <v>0.94970590309067393</v>
      </c>
      <c r="E119" s="15">
        <f>Beta!F119</f>
        <v>1.1112392892709391</v>
      </c>
      <c r="F119" s="12"/>
      <c r="G119" s="49">
        <f t="shared" si="7"/>
        <v>2.5000000000000005E-3</v>
      </c>
      <c r="H119" s="33">
        <f t="shared" si="10"/>
        <v>1.4433756729740645E-2</v>
      </c>
      <c r="I119" s="34">
        <f>D119/D118*EXP(-H118*H118/2+H118*VLOOKUP((A119)&amp;"_"&amp;(B119-1),Gaussian!A:F,6,0))-1</f>
        <v>-8.8738522062083991E-3</v>
      </c>
      <c r="J119" s="46">
        <f>E119/E118*EXP(-H118*H118/2-H118*VLOOKUP((A119)&amp;"_"&amp;(B119-1),Gaussian!A:F,6,0))-1</f>
        <v>1.1151037156364563E-2</v>
      </c>
      <c r="K119" s="40">
        <f>VLOOKUP((A119+1)&amp;"_"&amp;B119,scenarios!A:Q,6,0)</f>
        <v>-8.8739000000000005E-3</v>
      </c>
      <c r="L119" s="55">
        <f>VLOOKUP((A119+TT_Scen/2+1)&amp;"_"&amp;B119,scenarios!A:Q,6,0)</f>
        <v>1.1150999999999999E-2</v>
      </c>
      <c r="M119" s="37">
        <f t="shared" si="12"/>
        <v>8.495015616470647E-8</v>
      </c>
      <c r="N119" s="8"/>
      <c r="O119" s="49">
        <f t="shared" si="8"/>
        <v>1.5375000000000002E-3</v>
      </c>
      <c r="P119" s="33">
        <f t="shared" si="11"/>
        <v>1.1330728867405956E-2</v>
      </c>
      <c r="Q119" s="34">
        <f>D119/D118*EXP(-P118*P118/2+P118*Gaussian!G111)-1</f>
        <v>1.1352592566464814E-3</v>
      </c>
      <c r="R119" s="46">
        <f>E119/E118*EXP(-P118*P118/2-P118*Gaussian!G111)-1</f>
        <v>1.1223461583518279E-3</v>
      </c>
      <c r="S119" s="40">
        <f>VLOOKUP((A119+1)&amp;"_"&amp;B119,scenarios!A:Q,13,0)</f>
        <v>0</v>
      </c>
      <c r="T119" s="55">
        <f>VLOOKUP((A119+TT_Scen/2+1)&amp;"_"&amp;B119,scenarios!A:Q,13,0)</f>
        <v>0</v>
      </c>
      <c r="U119" s="37">
        <f t="shared" si="13"/>
        <v>2.2576054149983094E-3</v>
      </c>
    </row>
    <row r="120" spans="1:21" x14ac:dyDescent="0.25">
      <c r="A120" s="21">
        <f t="shared" si="9"/>
        <v>4</v>
      </c>
      <c r="B120" s="22">
        <v>111</v>
      </c>
      <c r="C120" s="20"/>
      <c r="D120" s="14">
        <f>Beta!E120</f>
        <v>0.95110287858350639</v>
      </c>
      <c r="E120" s="15">
        <f>Beta!F120</f>
        <v>1.1122326654016017</v>
      </c>
      <c r="F120" s="12"/>
      <c r="G120" s="49">
        <f t="shared" si="7"/>
        <v>2.5000000000000005E-3</v>
      </c>
      <c r="H120" s="33">
        <f t="shared" si="10"/>
        <v>1.4433756729740645E-2</v>
      </c>
      <c r="I120" s="34">
        <f>D120/D119*EXP(-H119*H119/2+H119*VLOOKUP((A120)&amp;"_"&amp;(B120-1),Gaussian!A:F,6,0))-1</f>
        <v>7.4056243715001635E-3</v>
      </c>
      <c r="J120" s="46">
        <f>E120/E119*EXP(-H119*H119/2-H119*VLOOKUP((A120)&amp;"_"&amp;(B120-1),Gaussian!A:F,6,0))-1</f>
        <v>-5.2096420377970576E-3</v>
      </c>
      <c r="K120" s="40">
        <f>VLOOKUP((A120+1)&amp;"_"&amp;B120,scenarios!A:Q,6,0)</f>
        <v>7.4056E-3</v>
      </c>
      <c r="L120" s="55">
        <f>VLOOKUP((A120+TT_Scen/2+1)&amp;"_"&amp;B120,scenarios!A:Q,6,0)</f>
        <v>-5.2096E-3</v>
      </c>
      <c r="M120" s="37">
        <f t="shared" si="12"/>
        <v>6.6409297221070585E-8</v>
      </c>
      <c r="N120" s="8"/>
      <c r="O120" s="49">
        <f t="shared" si="8"/>
        <v>1.54375E-3</v>
      </c>
      <c r="P120" s="33">
        <f t="shared" si="11"/>
        <v>1.1353688827865594E-2</v>
      </c>
      <c r="Q120" s="34">
        <f>D120/D119*EXP(-P119*P119/2+P119*Gaussian!G112)-1</f>
        <v>1.4066708213245072E-3</v>
      </c>
      <c r="R120" s="46">
        <f>E120/E119*EXP(-P119*P119/2-P119*Gaussian!G112)-1</f>
        <v>8.2968736258437481E-4</v>
      </c>
      <c r="S120" s="40">
        <f>VLOOKUP((A120+1)&amp;"_"&amp;B120,scenarios!A:Q,13,0)</f>
        <v>0</v>
      </c>
      <c r="T120" s="55">
        <f>VLOOKUP((A120+TT_Scen/2+1)&amp;"_"&amp;B120,scenarios!A:Q,13,0)</f>
        <v>0</v>
      </c>
      <c r="U120" s="37">
        <f t="shared" si="13"/>
        <v>2.236358183908882E-3</v>
      </c>
    </row>
    <row r="121" spans="1:21" x14ac:dyDescent="0.25">
      <c r="A121" s="21">
        <f t="shared" si="9"/>
        <v>4</v>
      </c>
      <c r="B121" s="22">
        <v>112</v>
      </c>
      <c r="C121" s="20"/>
      <c r="D121" s="14">
        <f>Beta!E121</f>
        <v>0.95262191149817932</v>
      </c>
      <c r="E121" s="15">
        <f>Beta!F121</f>
        <v>1.1130652190998087</v>
      </c>
      <c r="F121" s="12"/>
      <c r="G121" s="49">
        <f t="shared" si="7"/>
        <v>2.5000000000000005E-3</v>
      </c>
      <c r="H121" s="33">
        <f t="shared" si="10"/>
        <v>1.4433756729740645E-2</v>
      </c>
      <c r="I121" s="34">
        <f>D121/D120*EXP(-H120*H120/2+H120*VLOOKUP((A121)&amp;"_"&amp;(B121-1),Gaussian!A:F,6,0))-1</f>
        <v>-6.4278948711811168E-3</v>
      </c>
      <c r="J121" s="46">
        <f>E121/E120*EXP(-H120*H120/2-H120*VLOOKUP((A121)&amp;"_"&amp;(B121-1),Gaussian!A:F,6,0))-1</f>
        <v>8.6213778071271285E-3</v>
      </c>
      <c r="K121" s="40">
        <f>VLOOKUP((A121+1)&amp;"_"&amp;B121,scenarios!A:Q,6,0)</f>
        <v>-6.4279000000000003E-3</v>
      </c>
      <c r="L121" s="55">
        <f>VLOOKUP((A121+TT_Scen/2+1)&amp;"_"&amp;B121,scenarios!A:Q,6,0)</f>
        <v>8.6213999999999995E-3</v>
      </c>
      <c r="M121" s="37">
        <f t="shared" si="12"/>
        <v>2.7321691754497723E-8</v>
      </c>
      <c r="N121" s="8"/>
      <c r="O121" s="49">
        <f t="shared" si="8"/>
        <v>1.5500000000000002E-3</v>
      </c>
      <c r="P121" s="33">
        <f t="shared" si="11"/>
        <v>1.1376602451230039E-2</v>
      </c>
      <c r="Q121" s="34">
        <f>D121/D120*EXP(-P120*P120/2+P120*Gaussian!G113)-1</f>
        <v>1.5325738855458404E-3</v>
      </c>
      <c r="R121" s="46">
        <f>E121/E120*EXP(-P120*P120/2-P120*Gaussian!G113)-1</f>
        <v>6.840434578798682E-4</v>
      </c>
      <c r="S121" s="40">
        <f>VLOOKUP((A121+1)&amp;"_"&amp;B121,scenarios!A:Q,13,0)</f>
        <v>0</v>
      </c>
      <c r="T121" s="55">
        <f>VLOOKUP((A121+TT_Scen/2+1)&amp;"_"&amp;B121,scenarios!A:Q,13,0)</f>
        <v>0</v>
      </c>
      <c r="U121" s="37">
        <f t="shared" si="13"/>
        <v>2.2166173434257086E-3</v>
      </c>
    </row>
    <row r="122" spans="1:21" x14ac:dyDescent="0.25">
      <c r="A122" s="21">
        <f t="shared" si="9"/>
        <v>4</v>
      </c>
      <c r="B122" s="22">
        <v>113</v>
      </c>
      <c r="C122" s="20"/>
      <c r="D122" s="14">
        <f>Beta!E122</f>
        <v>0.95435961028431504</v>
      </c>
      <c r="E122" s="15">
        <f>Beta!F122</f>
        <v>1.1136262977720617</v>
      </c>
      <c r="F122" s="12"/>
      <c r="G122" s="49">
        <f t="shared" si="7"/>
        <v>2.5000000000000005E-3</v>
      </c>
      <c r="H122" s="33">
        <f t="shared" si="10"/>
        <v>1.4433756729740645E-2</v>
      </c>
      <c r="I122" s="34">
        <f>D122/D121*EXP(-H121*H121/2+H121*VLOOKUP((A122)&amp;"_"&amp;(B122-1),Gaussian!A:F,6,0))-1</f>
        <v>1.7839894049244798E-2</v>
      </c>
      <c r="J122" s="46">
        <f>E122/E121*EXP(-H121*H121/2-H121*VLOOKUP((A122)&amp;"_"&amp;(B122-1),Gaussian!A:F,6,0))-1</f>
        <v>-1.5444044750326458E-2</v>
      </c>
      <c r="K122" s="40">
        <f>VLOOKUP((A122+1)&amp;"_"&amp;B122,scenarios!A:Q,6,0)</f>
        <v>1.7840000000000002E-2</v>
      </c>
      <c r="L122" s="55">
        <f>VLOOKUP((A122+TT_Scen/2+1)&amp;"_"&amp;B122,scenarios!A:Q,6,0)</f>
        <v>-1.5443999999999999E-2</v>
      </c>
      <c r="M122" s="37">
        <f t="shared" si="12"/>
        <v>1.5070108166231888E-7</v>
      </c>
      <c r="N122" s="8"/>
      <c r="O122" s="49">
        <f t="shared" si="8"/>
        <v>1.5562500000000001E-3</v>
      </c>
      <c r="P122" s="33">
        <f t="shared" si="11"/>
        <v>1.1399470016920377E-2</v>
      </c>
      <c r="Q122" s="34">
        <f>D122/D121*EXP(-P121*P121/2+P121*Gaussian!G114)-1</f>
        <v>1.7592927202416675E-3</v>
      </c>
      <c r="R122" s="46">
        <f>E122/E121*EXP(-P121*P121/2-P121*Gaussian!G114)-1</f>
        <v>4.3934020561864351E-4</v>
      </c>
      <c r="S122" s="40">
        <f>VLOOKUP((A122+1)&amp;"_"&amp;B122,scenarios!A:Q,13,0)</f>
        <v>0</v>
      </c>
      <c r="T122" s="55">
        <f>VLOOKUP((A122+TT_Scen/2+1)&amp;"_"&amp;B122,scenarios!A:Q,13,0)</f>
        <v>0</v>
      </c>
      <c r="U122" s="37">
        <f t="shared" si="13"/>
        <v>2.198632925860311E-3</v>
      </c>
    </row>
    <row r="123" spans="1:21" x14ac:dyDescent="0.25">
      <c r="A123" s="21">
        <f t="shared" si="9"/>
        <v>4</v>
      </c>
      <c r="B123" s="22">
        <v>114</v>
      </c>
      <c r="C123" s="20"/>
      <c r="D123" s="14">
        <f>Beta!E123</f>
        <v>0.9562205426181587</v>
      </c>
      <c r="E123" s="15">
        <f>Beta!F123</f>
        <v>1.1140299400770408</v>
      </c>
      <c r="F123" s="12"/>
      <c r="G123" s="49">
        <f t="shared" si="7"/>
        <v>2.5000000000000005E-3</v>
      </c>
      <c r="H123" s="33">
        <f t="shared" si="10"/>
        <v>1.4433756729740645E-2</v>
      </c>
      <c r="I123" s="34">
        <f>D123/D122*EXP(-H122*H122/2+H122*VLOOKUP((A123)&amp;"_"&amp;(B123-1),Gaussian!A:F,6,0))-1</f>
        <v>-6.2698727744394667E-3</v>
      </c>
      <c r="J123" s="46">
        <f>E123/E122*EXP(-H122*H122/2-H122*VLOOKUP((A123)&amp;"_"&amp;(B123-1),Gaussian!A:F,6,0))-1</f>
        <v>8.4270077186978654E-3</v>
      </c>
      <c r="K123" s="40">
        <f>VLOOKUP((A123+1)&amp;"_"&amp;B123,scenarios!A:Q,6,0)</f>
        <v>-6.2699000000000001E-3</v>
      </c>
      <c r="L123" s="55">
        <f>VLOOKUP((A123+TT_Scen/2+1)&amp;"_"&amp;B123,scenarios!A:Q,6,0)</f>
        <v>8.4270000000000005E-3</v>
      </c>
      <c r="M123" s="37">
        <f t="shared" si="12"/>
        <v>3.4944258398353356E-8</v>
      </c>
      <c r="N123" s="8"/>
      <c r="O123" s="49">
        <f t="shared" si="8"/>
        <v>1.5625000000000001E-3</v>
      </c>
      <c r="P123" s="33">
        <f t="shared" si="11"/>
        <v>1.1422291801560666E-2</v>
      </c>
      <c r="Q123" s="34">
        <f>D123/D122*EXP(-P122*P122/2+P122*Gaussian!G115)-1</f>
        <v>1.8848292605009309E-3</v>
      </c>
      <c r="R123" s="46">
        <f>E123/E122*EXP(-P122*P122/2-P122*Gaussian!G115)-1</f>
        <v>2.9746219372261962E-4</v>
      </c>
      <c r="S123" s="40">
        <f>VLOOKUP((A123+1)&amp;"_"&amp;B123,scenarios!A:Q,13,0)</f>
        <v>0</v>
      </c>
      <c r="T123" s="55">
        <f>VLOOKUP((A123+TT_Scen/2+1)&amp;"_"&amp;B123,scenarios!A:Q,13,0)</f>
        <v>0</v>
      </c>
      <c r="U123" s="37">
        <f t="shared" si="13"/>
        <v>2.1822914542235505E-3</v>
      </c>
    </row>
    <row r="124" spans="1:21" x14ac:dyDescent="0.25">
      <c r="A124" s="21">
        <f t="shared" si="9"/>
        <v>4</v>
      </c>
      <c r="B124" s="22">
        <v>115</v>
      </c>
      <c r="C124" s="20"/>
      <c r="D124" s="14">
        <f>Beta!E124</f>
        <v>0.95790539948214426</v>
      </c>
      <c r="E124" s="15">
        <f>Beta!F124</f>
        <v>1.1146270024557303</v>
      </c>
      <c r="F124" s="12"/>
      <c r="G124" s="49">
        <f t="shared" si="7"/>
        <v>2.5000000000000005E-3</v>
      </c>
      <c r="H124" s="33">
        <f t="shared" si="10"/>
        <v>1.4433756729740645E-2</v>
      </c>
      <c r="I124" s="34">
        <f>D124/D123*EXP(-H123*H123/2+H123*VLOOKUP((A124)&amp;"_"&amp;(B124-1),Gaussian!A:F,6,0))-1</f>
        <v>-1.5478920496393545E-2</v>
      </c>
      <c r="J124" s="46">
        <f>E124/E123*EXP(-H123*H123/2-H123*VLOOKUP((A124)&amp;"_"&amp;(B124-1),Gaussian!A:F,6,0))-1</f>
        <v>1.7845243756466234E-2</v>
      </c>
      <c r="K124" s="40">
        <f>VLOOKUP((A124+1)&amp;"_"&amp;B124,scenarios!A:Q,6,0)</f>
        <v>-1.5479E-2</v>
      </c>
      <c r="L124" s="55">
        <f>VLOOKUP((A124+TT_Scen/2+1)&amp;"_"&amp;B124,scenarios!A:Q,6,0)</f>
        <v>1.7845E-2</v>
      </c>
      <c r="M124" s="37">
        <f t="shared" si="12"/>
        <v>3.2326007268906887E-7</v>
      </c>
      <c r="N124" s="8"/>
      <c r="O124" s="49">
        <f t="shared" si="8"/>
        <v>1.56875E-3</v>
      </c>
      <c r="P124" s="33">
        <f t="shared" si="11"/>
        <v>1.1445068079016976E-2</v>
      </c>
      <c r="Q124" s="34">
        <f>D124/D123*EXP(-P123*P123/2+P123*Gaussian!G116)-1</f>
        <v>1.6966489107725913E-3</v>
      </c>
      <c r="R124" s="46">
        <f>E124/E123*EXP(-P123*P123/2-P123*Gaussian!G116)-1</f>
        <v>4.7068102532255018E-4</v>
      </c>
      <c r="S124" s="40">
        <f>VLOOKUP((A124+1)&amp;"_"&amp;B124,scenarios!A:Q,13,0)</f>
        <v>0</v>
      </c>
      <c r="T124" s="55">
        <f>VLOOKUP((A124+TT_Scen/2+1)&amp;"_"&amp;B124,scenarios!A:Q,13,0)</f>
        <v>0</v>
      </c>
      <c r="U124" s="37">
        <f t="shared" si="13"/>
        <v>2.1673299360951415E-3</v>
      </c>
    </row>
    <row r="125" spans="1:21" x14ac:dyDescent="0.25">
      <c r="A125" s="21">
        <f t="shared" si="9"/>
        <v>4</v>
      </c>
      <c r="B125" s="22">
        <v>116</v>
      </c>
      <c r="C125" s="20"/>
      <c r="D125" s="14">
        <f>Beta!E125</f>
        <v>0.95923895780741764</v>
      </c>
      <c r="E125" s="15">
        <f>Beta!F125</f>
        <v>1.11562269112807</v>
      </c>
      <c r="F125" s="12"/>
      <c r="G125" s="49">
        <f t="shared" si="7"/>
        <v>2.5000000000000005E-3</v>
      </c>
      <c r="H125" s="33">
        <f t="shared" si="10"/>
        <v>1.4433756729740645E-2</v>
      </c>
      <c r="I125" s="34">
        <f>D125/D124*EXP(-H124*H124/2+H124*VLOOKUP((A125)&amp;"_"&amp;(B125-1),Gaussian!A:F,6,0))-1</f>
        <v>1.8764147309103141E-2</v>
      </c>
      <c r="J125" s="46">
        <f>E125/E124*EXP(-H124*H124/2-H124*VLOOKUP((A125)&amp;"_"&amp;(B125-1),Gaussian!A:F,6,0))-1</f>
        <v>-1.6378901625068165E-2</v>
      </c>
      <c r="K125" s="40">
        <f>VLOOKUP((A125+1)&amp;"_"&amp;B125,scenarios!A:Q,6,0)</f>
        <v>1.8763999999999999E-2</v>
      </c>
      <c r="L125" s="55">
        <f>VLOOKUP((A125+TT_Scen/2+1)&amp;"_"&amp;B125,scenarios!A:Q,6,0)</f>
        <v>-1.6379000000000001E-2</v>
      </c>
      <c r="M125" s="37">
        <f t="shared" si="12"/>
        <v>2.4568403497737812E-7</v>
      </c>
      <c r="N125" s="8"/>
      <c r="O125" s="49">
        <f t="shared" si="8"/>
        <v>1.575E-3</v>
      </c>
      <c r="P125" s="33">
        <f t="shared" si="11"/>
        <v>1.1467799120435737E-2</v>
      </c>
      <c r="Q125" s="34">
        <f>D125/D124*EXP(-P124*P124/2+P124*Gaussian!G117)-1</f>
        <v>1.3265769538155503E-3</v>
      </c>
      <c r="R125" s="46">
        <f>E125/E124*EXP(-P124*P124/2-P124*Gaussian!G117)-1</f>
        <v>8.2774200453616942E-4</v>
      </c>
      <c r="S125" s="40">
        <f>VLOOKUP((A125+1)&amp;"_"&amp;B125,scenarios!A:Q,13,0)</f>
        <v>0</v>
      </c>
      <c r="T125" s="55">
        <f>VLOOKUP((A125+TT_Scen/2+1)&amp;"_"&amp;B125,scenarios!A:Q,13,0)</f>
        <v>0</v>
      </c>
      <c r="U125" s="37">
        <f t="shared" si="13"/>
        <v>2.1543189583517197E-3</v>
      </c>
    </row>
    <row r="126" spans="1:21" x14ac:dyDescent="0.25">
      <c r="A126" s="21">
        <f t="shared" si="9"/>
        <v>4</v>
      </c>
      <c r="B126" s="22">
        <v>117</v>
      </c>
      <c r="C126" s="20"/>
      <c r="D126" s="14">
        <f>Beta!E126</f>
        <v>0.96049137638908444</v>
      </c>
      <c r="E126" s="15">
        <f>Beta!F126</f>
        <v>1.1167045587841207</v>
      </c>
      <c r="F126" s="12"/>
      <c r="G126" s="49">
        <f t="shared" si="7"/>
        <v>2.5000000000000005E-3</v>
      </c>
      <c r="H126" s="33">
        <f t="shared" si="10"/>
        <v>1.4433756729740645E-2</v>
      </c>
      <c r="I126" s="34">
        <f>D126/D125*EXP(-H125*H125/2+H125*VLOOKUP((A126)&amp;"_"&amp;(B126-1),Gaussian!A:F,6,0))-1</f>
        <v>2.3724836943625371E-2</v>
      </c>
      <c r="J126" s="46">
        <f>E126/E125*EXP(-H125*H125/2-H125*VLOOKUP((A126)&amp;"_"&amp;(B126-1),Gaussian!A:F,6,0))-1</f>
        <v>-2.1155074932549311E-2</v>
      </c>
      <c r="K126" s="40">
        <f>VLOOKUP((A126+1)&amp;"_"&amp;B126,scenarios!A:Q,6,0)</f>
        <v>2.3725E-2</v>
      </c>
      <c r="L126" s="55">
        <f>VLOOKUP((A126+TT_Scen/2+1)&amp;"_"&amp;B126,scenarios!A:Q,6,0)</f>
        <v>-2.1155E-2</v>
      </c>
      <c r="M126" s="37">
        <f t="shared" si="12"/>
        <v>2.3798892393941951E-7</v>
      </c>
      <c r="N126" s="8"/>
      <c r="O126" s="49">
        <f t="shared" si="8"/>
        <v>1.5812500000000002E-3</v>
      </c>
      <c r="P126" s="33">
        <f t="shared" si="11"/>
        <v>1.1490485194281398E-2</v>
      </c>
      <c r="Q126" s="34">
        <f>D126/D125*EXP(-P125*P125/2+P125*Gaussian!G118)-1</f>
        <v>1.2397988403680671E-3</v>
      </c>
      <c r="R126" s="46">
        <f>E126/E125*EXP(-P125*P125/2-P125*Gaussian!G118)-1</f>
        <v>9.0392651322157569E-4</v>
      </c>
      <c r="S126" s="40">
        <f>VLOOKUP((A126+1)&amp;"_"&amp;B126,scenarios!A:Q,13,0)</f>
        <v>0</v>
      </c>
      <c r="T126" s="55">
        <f>VLOOKUP((A126+TT_Scen/2+1)&amp;"_"&amp;B126,scenarios!A:Q,13,0)</f>
        <v>0</v>
      </c>
      <c r="U126" s="37">
        <f t="shared" si="13"/>
        <v>2.1437253535896428E-3</v>
      </c>
    </row>
    <row r="127" spans="1:21" x14ac:dyDescent="0.25">
      <c r="A127" s="21">
        <f t="shared" si="9"/>
        <v>4</v>
      </c>
      <c r="B127" s="22">
        <v>118</v>
      </c>
      <c r="C127" s="20"/>
      <c r="D127" s="14">
        <f>Beta!E127</f>
        <v>0.9617776171479141</v>
      </c>
      <c r="E127" s="15">
        <f>Beta!F127</f>
        <v>1.1177413683596547</v>
      </c>
      <c r="F127" s="12"/>
      <c r="G127" s="49">
        <f t="shared" si="7"/>
        <v>2.5000000000000005E-3</v>
      </c>
      <c r="H127" s="33">
        <f t="shared" si="10"/>
        <v>1.4433756729740645E-2</v>
      </c>
      <c r="I127" s="34">
        <f>D127/D126*EXP(-H126*H126/2+H126*VLOOKUP((A127)&amp;"_"&amp;(B127-1),Gaussian!A:F,6,0))-1</f>
        <v>7.0236044219067484E-3</v>
      </c>
      <c r="J127" s="46">
        <f>E127/E126*EXP(-H126*H126/2-H126*VLOOKUP((A127)&amp;"_"&amp;(B127-1),Gaussian!A:F,6,0))-1</f>
        <v>-4.9289231754920948E-3</v>
      </c>
      <c r="K127" s="40">
        <f>VLOOKUP((A127+1)&amp;"_"&amp;B127,scenarios!A:Q,6,0)</f>
        <v>7.0235999999999996E-3</v>
      </c>
      <c r="L127" s="55">
        <f>VLOOKUP((A127+TT_Scen/2+1)&amp;"_"&amp;B127,scenarios!A:Q,6,0)</f>
        <v>-4.9288999999999999E-3</v>
      </c>
      <c r="M127" s="37">
        <f t="shared" si="12"/>
        <v>2.759739884360124E-8</v>
      </c>
      <c r="N127" s="8"/>
      <c r="O127" s="49">
        <f t="shared" si="8"/>
        <v>1.5875000000000002E-3</v>
      </c>
      <c r="P127" s="33">
        <f t="shared" si="11"/>
        <v>1.1513126566373415E-2</v>
      </c>
      <c r="Q127" s="34">
        <f>D127/D126*EXP(-P126*P126/2+P126*Gaussian!G119)-1</f>
        <v>1.2730468321506816E-3</v>
      </c>
      <c r="R127" s="46">
        <f>E127/E126*EXP(-P126*P126/2-P126*Gaussian!G119)-1</f>
        <v>8.6237994506066507E-4</v>
      </c>
      <c r="S127" s="40">
        <f>VLOOKUP((A127+1)&amp;"_"&amp;B127,scenarios!A:Q,13,0)</f>
        <v>0</v>
      </c>
      <c r="T127" s="55">
        <f>VLOOKUP((A127+TT_Scen/2+1)&amp;"_"&amp;B127,scenarios!A:Q,13,0)</f>
        <v>0</v>
      </c>
      <c r="U127" s="37">
        <f t="shared" si="13"/>
        <v>2.1354267772113467E-3</v>
      </c>
    </row>
    <row r="128" spans="1:21" x14ac:dyDescent="0.25">
      <c r="A128" s="21">
        <f t="shared" si="9"/>
        <v>4</v>
      </c>
      <c r="B128" s="22">
        <v>119</v>
      </c>
      <c r="C128" s="20"/>
      <c r="D128" s="14">
        <f>Beta!E128</f>
        <v>0.9630744469347069</v>
      </c>
      <c r="E128" s="15">
        <f>Beta!F128</f>
        <v>1.1187627679043475</v>
      </c>
      <c r="F128" s="12"/>
      <c r="G128" s="49">
        <f t="shared" si="7"/>
        <v>2.5000000000000005E-3</v>
      </c>
      <c r="H128" s="33">
        <f t="shared" si="10"/>
        <v>1.4433756729740645E-2</v>
      </c>
      <c r="I128" s="34">
        <f>D128/D127*EXP(-H127*H127/2+H127*VLOOKUP((A128)&amp;"_"&amp;(B128-1),Gaussian!A:F,6,0))-1</f>
        <v>-7.2110245243289794E-3</v>
      </c>
      <c r="J128" s="46">
        <f>E128/E127*EXP(-H127*H127/2-H127*VLOOKUP((A128)&amp;"_"&amp;(B128-1),Gaussian!A:F,6,0))-1</f>
        <v>9.3329479649013614E-3</v>
      </c>
      <c r="K128" s="40">
        <f>VLOOKUP((A128+1)&amp;"_"&amp;B128,scenarios!A:Q,6,0)</f>
        <v>-7.2110000000000004E-3</v>
      </c>
      <c r="L128" s="55">
        <f>VLOOKUP((A128+TT_Scen/2+1)&amp;"_"&amp;B128,scenarios!A:Q,6,0)</f>
        <v>9.3328999999999999E-3</v>
      </c>
      <c r="M128" s="37">
        <f t="shared" si="12"/>
        <v>7.2489230340533339E-8</v>
      </c>
      <c r="N128" s="8"/>
      <c r="O128" s="49">
        <f t="shared" si="8"/>
        <v>1.5937500000000001E-3</v>
      </c>
      <c r="P128" s="33">
        <f t="shared" si="11"/>
        <v>1.1535723499922606E-2</v>
      </c>
      <c r="Q128" s="34">
        <f>D128/D127*EXP(-P127*P127/2+P127*Gaussian!G120)-1</f>
        <v>1.2820044028349908E-3</v>
      </c>
      <c r="R128" s="46">
        <f>E128/E127*EXP(-P127*P127/2-P127*Gaussian!G120)-1</f>
        <v>8.4747228716985923E-4</v>
      </c>
      <c r="S128" s="40">
        <f>VLOOKUP((A128+1)&amp;"_"&amp;B128,scenarios!A:Q,13,0)</f>
        <v>0</v>
      </c>
      <c r="T128" s="55">
        <f>VLOOKUP((A128+TT_Scen/2+1)&amp;"_"&amp;B128,scenarios!A:Q,13,0)</f>
        <v>0</v>
      </c>
      <c r="U128" s="37">
        <f t="shared" si="13"/>
        <v>2.1294766900048501E-3</v>
      </c>
    </row>
    <row r="129" spans="1:21" x14ac:dyDescent="0.25">
      <c r="A129" s="21">
        <f t="shared" si="9"/>
        <v>4</v>
      </c>
      <c r="B129" s="22">
        <v>120</v>
      </c>
      <c r="C129" s="20"/>
      <c r="D129" s="14">
        <f>Beta!E129</f>
        <v>0.96445927620634531</v>
      </c>
      <c r="E129" s="15">
        <f>Beta!F129</f>
        <v>1.1196816404688754</v>
      </c>
      <c r="F129" s="12"/>
      <c r="G129" s="48">
        <f>J4^2</f>
        <v>2.5000000000000005E-3</v>
      </c>
      <c r="H129" s="33">
        <f t="shared" si="10"/>
        <v>1.4433756729740645E-2</v>
      </c>
      <c r="I129" s="34">
        <f>D129/D128*EXP(-H128*H128/2+H128*VLOOKUP((A129)&amp;"_"&amp;(B129-1),Gaussian!A:F,6,0))-1</f>
        <v>1.3616494583946537E-2</v>
      </c>
      <c r="J129" s="46">
        <f>E129/E128*EXP(-H128*H128/2-H128*VLOOKUP((A129)&amp;"_"&amp;(B129-1),Gaussian!A:F,6,0))-1</f>
        <v>-1.1409484206029608E-2</v>
      </c>
      <c r="K129" s="40">
        <f>VLOOKUP((A129+1)&amp;"_"&amp;B129,scenarios!A:Q,6,0)</f>
        <v>1.3616E-2</v>
      </c>
      <c r="L129" s="55">
        <f>VLOOKUP((A129+TT_Scen/2+1)&amp;"_"&amp;B129,scenarios!A:Q,6,0)</f>
        <v>-1.1409000000000001E-2</v>
      </c>
      <c r="M129" s="37">
        <f t="shared" si="12"/>
        <v>9.7878997614396501E-7</v>
      </c>
      <c r="N129" s="8"/>
      <c r="O129" s="48">
        <f>K4^2</f>
        <v>1.6000000000000001E-3</v>
      </c>
      <c r="P129" s="33">
        <f t="shared" si="11"/>
        <v>1.1559778208176065E-2</v>
      </c>
      <c r="Q129" s="34">
        <f>D129/D128*EXP(-P128*P128/2+P128*Gaussian!G121)-1</f>
        <v>1.3712955485716272E-3</v>
      </c>
      <c r="R129" s="46">
        <f>E129/E128*EXP(-P128*P128/2-P128*Gaussian!G121)-1</f>
        <v>7.5474034026745684E-4</v>
      </c>
      <c r="S129" s="40">
        <f>VLOOKUP((A129+1)&amp;"_"&amp;B129,scenarios!A:Q,13,0)</f>
        <v>0</v>
      </c>
      <c r="T129" s="55">
        <f>VLOOKUP((A129+TT_Scen/2+1)&amp;"_"&amp;B129,scenarios!A:Q,13,0)</f>
        <v>0</v>
      </c>
      <c r="U129" s="37">
        <f t="shared" si="13"/>
        <v>2.126035888839084E-3</v>
      </c>
    </row>
    <row r="130" spans="1:21" x14ac:dyDescent="0.25">
      <c r="A130" s="21">
        <f t="shared" si="9"/>
        <v>4</v>
      </c>
      <c r="B130" s="22">
        <v>121</v>
      </c>
      <c r="C130" s="20"/>
      <c r="D130" s="14">
        <f>Beta!E130</f>
        <v>0.96586817014803605</v>
      </c>
      <c r="E130" s="15">
        <f>Beta!F130</f>
        <v>1.1205753890111916</v>
      </c>
      <c r="F130" s="12"/>
      <c r="G130" s="49">
        <f>($G$189-$G$129)/($B$189-$B$129)*(B130-$B$129)+$G$129</f>
        <v>2.5000000000000005E-3</v>
      </c>
      <c r="H130" s="33">
        <f t="shared" si="10"/>
        <v>1.4433756729740645E-2</v>
      </c>
      <c r="I130" s="34">
        <f>D130/D129*EXP(-H129*H129/2+H129*VLOOKUP((A130)&amp;"_"&amp;(B130-1),Gaussian!A:F,6,0))-1</f>
        <v>-1.0400715122482751E-6</v>
      </c>
      <c r="J130" s="46">
        <f>E130/E129*EXP(-H129*H129/2-H129*VLOOKUP((A130)&amp;"_"&amp;(B130-1),Gaussian!A:F,6,0))-1</f>
        <v>2.0524547222096068E-3</v>
      </c>
      <c r="K130" s="40">
        <f>VLOOKUP((A130+1)&amp;"_"&amp;B130,scenarios!A:Q,6,0)</f>
        <v>-1.04E-6</v>
      </c>
      <c r="L130" s="55">
        <f>VLOOKUP((A130+TT_Scen/2+1)&amp;"_"&amp;B130,scenarios!A:Q,6,0)</f>
        <v>2.0525000000000001E-3</v>
      </c>
      <c r="M130" s="37">
        <f t="shared" si="12"/>
        <v>4.5349302641560464E-8</v>
      </c>
      <c r="N130" s="8"/>
      <c r="O130" s="49">
        <f>($O$189-$O$129)/($B$189-$B$129)*(B130-$B$129)+$O$129</f>
        <v>1.6070833333333334E-3</v>
      </c>
      <c r="P130" s="33">
        <f t="shared" si="11"/>
        <v>1.1585281610733508E-2</v>
      </c>
      <c r="Q130" s="34">
        <f>D130/D129*EXP(-P129*P129/2+P129*Gaussian!G122)-1</f>
        <v>1.393902663101132E-3</v>
      </c>
      <c r="R130" s="46">
        <f>E130/E129*EXP(-P129*P129/2-P129*Gaussian!G122)-1</f>
        <v>7.3135132813284542E-4</v>
      </c>
      <c r="S130" s="40">
        <f>VLOOKUP((A130+1)&amp;"_"&amp;B130,scenarios!A:Q,13,0)</f>
        <v>0</v>
      </c>
      <c r="T130" s="55">
        <f>VLOOKUP((A130+TT_Scen/2+1)&amp;"_"&amp;B130,scenarios!A:Q,13,0)</f>
        <v>0</v>
      </c>
      <c r="U130" s="37">
        <f t="shared" si="13"/>
        <v>2.1252539912339774E-3</v>
      </c>
    </row>
    <row r="131" spans="1:21" x14ac:dyDescent="0.25">
      <c r="A131" s="21">
        <f t="shared" si="9"/>
        <v>4</v>
      </c>
      <c r="B131" s="22">
        <v>122</v>
      </c>
      <c r="C131" s="20"/>
      <c r="D131" s="14">
        <f>Beta!E131</f>
        <v>0.96724668723998741</v>
      </c>
      <c r="E131" s="15">
        <f>Beta!F131</f>
        <v>1.1215110521253417</v>
      </c>
      <c r="F131" s="12"/>
      <c r="G131" s="49">
        <f t="shared" ref="G131:G188" si="14">($G$189-$G$129)/($B$189-$B$129)*(B131-$B$129)+$G$129</f>
        <v>2.5000000000000005E-3</v>
      </c>
      <c r="H131" s="33">
        <f t="shared" si="10"/>
        <v>1.4433756729740645E-2</v>
      </c>
      <c r="I131" s="34">
        <f>D131/D130*EXP(-H130*H130/2+H130*VLOOKUP((A131)&amp;"_"&amp;(B131-1),Gaussian!A:F,6,0))-1</f>
        <v>2.0620505953145241E-2</v>
      </c>
      <c r="J131" s="46">
        <f>E131/E130*EXP(-H130*H130/2-H130*VLOOKUP((A131)&amp;"_"&amp;(B131-1),Gaussian!A:F,6,0))-1</f>
        <v>-1.8190778674127217E-2</v>
      </c>
      <c r="K131" s="40">
        <f>VLOOKUP((A131+1)&amp;"_"&amp;B131,scenarios!A:Q,6,0)</f>
        <v>2.0621E-2</v>
      </c>
      <c r="L131" s="55">
        <f>VLOOKUP((A131+TT_Scen/2+1)&amp;"_"&amp;B131,scenarios!A:Q,6,0)</f>
        <v>-1.8190999999999999E-2</v>
      </c>
      <c r="M131" s="37">
        <f t="shared" si="12"/>
        <v>7.1537272754162995E-7</v>
      </c>
      <c r="N131" s="8"/>
      <c r="O131" s="49">
        <f t="shared" ref="O131:O188" si="15">($O$189-$O$129)/($B$189-$B$129)*(B131-$B$129)+$O$129</f>
        <v>1.6141666666666667E-3</v>
      </c>
      <c r="P131" s="33">
        <f t="shared" si="11"/>
        <v>1.1610728994243978E-2</v>
      </c>
      <c r="Q131" s="34">
        <f>D131/D130*EXP(-P130*P130/2+P130*Gaussian!G123)-1</f>
        <v>1.3600282004624376E-3</v>
      </c>
      <c r="R131" s="46">
        <f>E131/E130*EXP(-P130*P130/2-P130*Gaussian!G123)-1</f>
        <v>7.6782137304109987E-4</v>
      </c>
      <c r="S131" s="40">
        <f>VLOOKUP((A131+1)&amp;"_"&amp;B131,scenarios!A:Q,13,0)</f>
        <v>0</v>
      </c>
      <c r="T131" s="55">
        <f>VLOOKUP((A131+TT_Scen/2+1)&amp;"_"&amp;B131,scenarios!A:Q,13,0)</f>
        <v>0</v>
      </c>
      <c r="U131" s="37">
        <f t="shared" si="13"/>
        <v>2.1278495735035374E-3</v>
      </c>
    </row>
    <row r="132" spans="1:21" x14ac:dyDescent="0.25">
      <c r="A132" s="21">
        <f t="shared" si="9"/>
        <v>4</v>
      </c>
      <c r="B132" s="22">
        <v>123</v>
      </c>
      <c r="C132" s="20"/>
      <c r="D132" s="14">
        <f>Beta!E132</f>
        <v>0.96877766536619303</v>
      </c>
      <c r="E132" s="15">
        <f>Beta!F132</f>
        <v>1.1222809166747933</v>
      </c>
      <c r="F132" s="12"/>
      <c r="G132" s="49">
        <f t="shared" si="14"/>
        <v>2.5000000000000005E-3</v>
      </c>
      <c r="H132" s="33">
        <f t="shared" si="10"/>
        <v>1.4433756729740645E-2</v>
      </c>
      <c r="I132" s="34">
        <f>D132/D131*EXP(-H131*H131/2+H131*VLOOKUP((A132)&amp;"_"&amp;(B132-1),Gaussian!A:F,6,0))-1</f>
        <v>-2.9782367583487401E-3</v>
      </c>
      <c r="J132" s="46">
        <f>E132/E131*EXP(-H131*H131/2-H131*VLOOKUP((A132)&amp;"_"&amp;(B132-1),Gaussian!A:F,6,0))-1</f>
        <v>5.0548669858201389E-3</v>
      </c>
      <c r="K132" s="40">
        <f>VLOOKUP((A132+1)&amp;"_"&amp;B132,scenarios!A:Q,6,0)</f>
        <v>-2.9781999999999999E-3</v>
      </c>
      <c r="L132" s="55">
        <f>VLOOKUP((A132+TT_Scen/2+1)&amp;"_"&amp;B132,scenarios!A:Q,6,0)</f>
        <v>5.0549000000000002E-3</v>
      </c>
      <c r="M132" s="37">
        <f t="shared" si="12"/>
        <v>6.9772528601529799E-8</v>
      </c>
      <c r="N132" s="8"/>
      <c r="O132" s="49">
        <f t="shared" si="15"/>
        <v>1.6212500000000001E-3</v>
      </c>
      <c r="P132" s="33">
        <f t="shared" si="11"/>
        <v>1.1636120726236709E-2</v>
      </c>
      <c r="Q132" s="34">
        <f>D132/D131*EXP(-P131*P131/2+P131*Gaussian!G124)-1</f>
        <v>1.5153118213255823E-3</v>
      </c>
      <c r="R132" s="46">
        <f>E132/E131*EXP(-P131*P131/2-P131*Gaussian!G124)-1</f>
        <v>6.1900442078699491E-4</v>
      </c>
      <c r="S132" s="40">
        <f>VLOOKUP((A132+1)&amp;"_"&amp;B132,scenarios!A:Q,13,0)</f>
        <v>0</v>
      </c>
      <c r="T132" s="55">
        <f>VLOOKUP((A132+TT_Scen/2+1)&amp;"_"&amp;B132,scenarios!A:Q,13,0)</f>
        <v>0</v>
      </c>
      <c r="U132" s="37">
        <f t="shared" si="13"/>
        <v>2.1343162421125772E-3</v>
      </c>
    </row>
    <row r="133" spans="1:21" x14ac:dyDescent="0.25">
      <c r="A133" s="21">
        <f t="shared" si="9"/>
        <v>4</v>
      </c>
      <c r="B133" s="22">
        <v>124</v>
      </c>
      <c r="C133" s="20"/>
      <c r="D133" s="14">
        <f>Beta!E133</f>
        <v>0.9705457947023568</v>
      </c>
      <c r="E133" s="15">
        <f>Beta!F133</f>
        <v>1.1227918341771987</v>
      </c>
      <c r="F133" s="12"/>
      <c r="G133" s="49">
        <f t="shared" si="14"/>
        <v>2.5000000000000005E-3</v>
      </c>
      <c r="H133" s="33">
        <f t="shared" si="10"/>
        <v>1.4433756729740645E-2</v>
      </c>
      <c r="I133" s="34">
        <f>D133/D132*EXP(-H132*H132/2+H132*VLOOKUP((A133)&amp;"_"&amp;(B133-1),Gaussian!A:F,6,0))-1</f>
        <v>-1.9810157311616061E-3</v>
      </c>
      <c r="J133" s="46">
        <f>E133/E132*EXP(-H132*H132/2-H132*VLOOKUP((A133)&amp;"_"&amp;(B133-1),Gaussian!A:F,6,0))-1</f>
        <v>4.0614684696380632E-3</v>
      </c>
      <c r="K133" s="40">
        <f>VLOOKUP((A133+1)&amp;"_"&amp;B133,scenarios!A:Q,6,0)</f>
        <v>-1.9810000000000001E-3</v>
      </c>
      <c r="L133" s="55">
        <f>VLOOKUP((A133+TT_Scen/2+1)&amp;"_"&amp;B133,scenarios!A:Q,6,0)</f>
        <v>4.0615E-3</v>
      </c>
      <c r="M133" s="37">
        <f t="shared" si="12"/>
        <v>4.7261523542820039E-8</v>
      </c>
      <c r="N133" s="8"/>
      <c r="O133" s="49">
        <f t="shared" si="15"/>
        <v>1.6283333333333334E-3</v>
      </c>
      <c r="P133" s="33">
        <f t="shared" si="11"/>
        <v>1.1661457170239633E-2</v>
      </c>
      <c r="Q133" s="34">
        <f>D133/D132*EXP(-P132*P132/2+P132*Gaussian!G125)-1</f>
        <v>1.7572927285514073E-3</v>
      </c>
      <c r="R133" s="46">
        <f>E133/E132*EXP(-P132*P132/2-P132*Gaussian!G125)-1</f>
        <v>3.8752103112860148E-4</v>
      </c>
      <c r="S133" s="40">
        <f>VLOOKUP((A133+1)&amp;"_"&amp;B133,scenarios!A:Q,13,0)</f>
        <v>0</v>
      </c>
      <c r="T133" s="55">
        <f>VLOOKUP((A133+TT_Scen/2+1)&amp;"_"&amp;B133,scenarios!A:Q,13,0)</f>
        <v>0</v>
      </c>
      <c r="U133" s="37">
        <f t="shared" si="13"/>
        <v>2.1448137596800088E-3</v>
      </c>
    </row>
    <row r="134" spans="1:21" x14ac:dyDescent="0.25">
      <c r="A134" s="21">
        <f t="shared" si="9"/>
        <v>4</v>
      </c>
      <c r="B134" s="22">
        <v>125</v>
      </c>
      <c r="C134" s="20"/>
      <c r="D134" s="14">
        <f>Beta!E134</f>
        <v>0.97246035538337749</v>
      </c>
      <c r="E134" s="15">
        <f>Beta!F134</f>
        <v>1.1231542110557404</v>
      </c>
      <c r="F134" s="12"/>
      <c r="G134" s="49">
        <f t="shared" si="14"/>
        <v>2.5000000000000005E-3</v>
      </c>
      <c r="H134" s="33">
        <f t="shared" si="10"/>
        <v>1.4433756729740645E-2</v>
      </c>
      <c r="I134" s="34">
        <f>D134/D133*EXP(-H133*H133/2+H133*VLOOKUP((A134)&amp;"_"&amp;(B134-1),Gaussian!A:F,6,0))-1</f>
        <v>4.4001769477270969E-3</v>
      </c>
      <c r="J134" s="46">
        <f>E134/E133*EXP(-H133*H133/2-H133*VLOOKUP((A134)&amp;"_"&amp;(B134-1),Gaussian!A:F,6,0))-1</f>
        <v>-2.3027873315644154E-3</v>
      </c>
      <c r="K134" s="40">
        <f>VLOOKUP((A134+1)&amp;"_"&amp;B134,scenarios!A:Q,6,0)</f>
        <v>4.4001999999999999E-3</v>
      </c>
      <c r="L134" s="55">
        <f>VLOOKUP((A134+TT_Scen/2+1)&amp;"_"&amp;B134,scenarios!A:Q,6,0)</f>
        <v>-2.3027999999999998E-3</v>
      </c>
      <c r="M134" s="37">
        <f t="shared" si="12"/>
        <v>3.5720708487473052E-8</v>
      </c>
      <c r="N134" s="8"/>
      <c r="O134" s="49">
        <f t="shared" si="15"/>
        <v>1.6354166666666667E-3</v>
      </c>
      <c r="P134" s="33">
        <f t="shared" si="11"/>
        <v>1.168673868584008E-2</v>
      </c>
      <c r="Q134" s="34">
        <f>D134/D133*EXP(-P133*P133/2+P133*Gaussian!G126)-1</f>
        <v>1.9045373229940044E-3</v>
      </c>
      <c r="R134" s="46">
        <f>E134/E133*EXP(-P133*P133/2-P133*Gaussian!G126)-1</f>
        <v>2.5473184745505861E-4</v>
      </c>
      <c r="S134" s="40">
        <f>VLOOKUP((A134+1)&amp;"_"&amp;B134,scenarios!A:Q,13,0)</f>
        <v>0</v>
      </c>
      <c r="T134" s="55">
        <f>VLOOKUP((A134+TT_Scen/2+1)&amp;"_"&amp;B134,scenarios!A:Q,13,0)</f>
        <v>0</v>
      </c>
      <c r="U134" s="37">
        <f t="shared" si="13"/>
        <v>2.159269170449063E-3</v>
      </c>
    </row>
    <row r="135" spans="1:21" x14ac:dyDescent="0.25">
      <c r="A135" s="21">
        <f t="shared" si="9"/>
        <v>4</v>
      </c>
      <c r="B135" s="22">
        <v>126</v>
      </c>
      <c r="C135" s="20"/>
      <c r="D135" s="14">
        <f>Beta!E135</f>
        <v>0.97478352396249013</v>
      </c>
      <c r="E135" s="15">
        <f>Beta!F135</f>
        <v>1.1230714075578432</v>
      </c>
      <c r="F135" s="12"/>
      <c r="G135" s="49">
        <f t="shared" si="14"/>
        <v>2.5000000000000005E-3</v>
      </c>
      <c r="H135" s="33">
        <f t="shared" si="10"/>
        <v>1.4433756729740645E-2</v>
      </c>
      <c r="I135" s="34">
        <f>D135/D134*EXP(-H134*H134/2+H134*VLOOKUP((A135)&amp;"_"&amp;(B135-1),Gaussian!A:F,6,0))-1</f>
        <v>2.6370609617050622E-2</v>
      </c>
      <c r="J135" s="46">
        <f>E135/E134*EXP(-H134*H134/2-H134*VLOOKUP((A135)&amp;"_"&amp;(B135-1),Gaussian!A:F,6,0))-1</f>
        <v>-2.3640918581959824E-2</v>
      </c>
      <c r="K135" s="40">
        <f>VLOOKUP((A135+1)&amp;"_"&amp;B135,scenarios!A:Q,6,0)</f>
        <v>2.6370999999999999E-2</v>
      </c>
      <c r="L135" s="55">
        <f>VLOOKUP((A135+TT_Scen/2+1)&amp;"_"&amp;B135,scenarios!A:Q,6,0)</f>
        <v>-2.3640999999999999E-2</v>
      </c>
      <c r="M135" s="37">
        <f t="shared" si="12"/>
        <v>4.7180098955088012E-7</v>
      </c>
      <c r="N135" s="8"/>
      <c r="O135" s="49">
        <f t="shared" si="15"/>
        <v>1.6425000000000001E-3</v>
      </c>
      <c r="P135" s="33">
        <f t="shared" si="11"/>
        <v>1.1711965628744343E-2</v>
      </c>
      <c r="Q135" s="34">
        <f>D135/D134*EXP(-P134*P134/2+P134*Gaussian!G127)-1</f>
        <v>2.3205089445232918E-3</v>
      </c>
      <c r="R135" s="46">
        <f>E135/E134*EXP(-P134*P134/2-P134*Gaussian!G127)-1</f>
        <v>-1.4200663282737391E-4</v>
      </c>
      <c r="S135" s="40">
        <f>VLOOKUP((A135+1)&amp;"_"&amp;B135,scenarios!A:Q,13,0)</f>
        <v>0</v>
      </c>
      <c r="T135" s="55">
        <f>VLOOKUP((A135+TT_Scen/2+1)&amp;"_"&amp;B135,scenarios!A:Q,13,0)</f>
        <v>0</v>
      </c>
      <c r="U135" s="37">
        <f t="shared" si="13"/>
        <v>2.4625155773506657E-3</v>
      </c>
    </row>
    <row r="136" spans="1:21" x14ac:dyDescent="0.25">
      <c r="A136" s="21">
        <f t="shared" si="9"/>
        <v>4</v>
      </c>
      <c r="B136" s="22">
        <v>127</v>
      </c>
      <c r="C136" s="20"/>
      <c r="D136" s="14">
        <f>Beta!E136</f>
        <v>0.97726970820224646</v>
      </c>
      <c r="E136" s="15">
        <f>Beta!F136</f>
        <v>1.1228337956634082</v>
      </c>
      <c r="F136" s="12"/>
      <c r="G136" s="49">
        <f t="shared" si="14"/>
        <v>2.5000000000000005E-3</v>
      </c>
      <c r="H136" s="33">
        <f t="shared" si="10"/>
        <v>1.4433756729740645E-2</v>
      </c>
      <c r="I136" s="34">
        <f>D136/D135*EXP(-H135*H135/2+H135*VLOOKUP((A136)&amp;"_"&amp;(B136-1),Gaussian!A:F,6,0))-1</f>
        <v>-1.1820756657574538E-3</v>
      </c>
      <c r="J136" s="46">
        <f>E136/E135*EXP(-H135*H135/2-H135*VLOOKUP((A136)&amp;"_"&amp;(B136-1),Gaussian!A:F,6,0))-1</f>
        <v>3.3155821295007826E-3</v>
      </c>
      <c r="K136" s="40">
        <f>VLOOKUP((A136+1)&amp;"_"&amp;B136,scenarios!A:Q,6,0)</f>
        <v>-1.1820999999999999E-3</v>
      </c>
      <c r="L136" s="55">
        <f>VLOOKUP((A136+TT_Scen/2+1)&amp;"_"&amp;B136,scenarios!A:Q,6,0)</f>
        <v>3.3156000000000001E-3</v>
      </c>
      <c r="M136" s="37">
        <f t="shared" si="12"/>
        <v>4.2204741763701356E-8</v>
      </c>
      <c r="N136" s="8"/>
      <c r="O136" s="49">
        <f t="shared" si="15"/>
        <v>1.6495833333333334E-3</v>
      </c>
      <c r="P136" s="33">
        <f t="shared" si="11"/>
        <v>1.1737138350836063E-2</v>
      </c>
      <c r="Q136" s="34">
        <f>D136/D135*EXP(-P135*P135/2+P135*Gaussian!G128)-1</f>
        <v>2.4817411947652968E-3</v>
      </c>
      <c r="R136" s="46">
        <f>E136/E135*EXP(-P135*P135/2-P135*Gaussian!G128)-1</f>
        <v>-2.8014148109600789E-4</v>
      </c>
      <c r="S136" s="40">
        <f>VLOOKUP((A136+1)&amp;"_"&amp;B136,scenarios!A:Q,13,0)</f>
        <v>0</v>
      </c>
      <c r="T136" s="55">
        <f>VLOOKUP((A136+TT_Scen/2+1)&amp;"_"&amp;B136,scenarios!A:Q,13,0)</f>
        <v>0</v>
      </c>
      <c r="U136" s="37">
        <f t="shared" si="13"/>
        <v>2.7618826758613046E-3</v>
      </c>
    </row>
    <row r="137" spans="1:21" x14ac:dyDescent="0.25">
      <c r="A137" s="21">
        <f t="shared" ref="A137:A200" si="16">iteration</f>
        <v>4</v>
      </c>
      <c r="B137" s="22">
        <v>128</v>
      </c>
      <c r="C137" s="20"/>
      <c r="D137" s="14">
        <f>Beta!E137</f>
        <v>0.97951619425169667</v>
      </c>
      <c r="E137" s="15">
        <f>Beta!F137</f>
        <v>1.1229093985862524</v>
      </c>
      <c r="F137" s="12"/>
      <c r="G137" s="49">
        <f t="shared" si="14"/>
        <v>2.5000000000000005E-3</v>
      </c>
      <c r="H137" s="33">
        <f t="shared" ref="H137:H200" si="17">SQRT((G137+G138)*delta/2)</f>
        <v>1.4433756729740645E-2</v>
      </c>
      <c r="I137" s="34">
        <f>D137/D136*EXP(-H136*H136/2+H136*VLOOKUP((A137)&amp;"_"&amp;(B137-1),Gaussian!A:F,6,0))-1</f>
        <v>8.9243304167478943E-3</v>
      </c>
      <c r="J137" s="46">
        <f>E137/E136*EXP(-H136*H136/2-H136*VLOOKUP((A137)&amp;"_"&amp;(B137-1),Gaussian!A:F,6,0))-1</f>
        <v>-6.7070549487343589E-3</v>
      </c>
      <c r="K137" s="40">
        <f>VLOOKUP((A137+1)&amp;"_"&amp;B137,scenarios!A:Q,6,0)</f>
        <v>8.9242999999999996E-3</v>
      </c>
      <c r="L137" s="55">
        <f>VLOOKUP((A137+TT_Scen/2+1)&amp;"_"&amp;B137,scenarios!A:Q,6,0)</f>
        <v>-6.7070999999999997E-3</v>
      </c>
      <c r="M137" s="37">
        <f t="shared" si="12"/>
        <v>7.546801353546656E-8</v>
      </c>
      <c r="N137" s="8"/>
      <c r="O137" s="49">
        <f t="shared" si="15"/>
        <v>1.6566666666666667E-3</v>
      </c>
      <c r="P137" s="33">
        <f t="shared" ref="P137:P200" si="18">SQRT((O137+O138)*delta/2)</f>
        <v>1.1762257200233484E-2</v>
      </c>
      <c r="Q137" s="34">
        <f>D137/D136*EXP(-P136*P136/2+P136*Gaussian!G129)-1</f>
        <v>2.2297008443332711E-3</v>
      </c>
      <c r="R137" s="46">
        <f>E137/E136*EXP(-P136*P136/2-P136*Gaussian!G129)-1</f>
        <v>-1.5502265120481695E-6</v>
      </c>
      <c r="S137" s="40">
        <f>VLOOKUP((A137+1)&amp;"_"&amp;B137,scenarios!A:Q,13,0)</f>
        <v>0</v>
      </c>
      <c r="T137" s="55">
        <f>VLOOKUP((A137+TT_Scen/2+1)&amp;"_"&amp;B137,scenarios!A:Q,13,0)</f>
        <v>0</v>
      </c>
      <c r="U137" s="37">
        <f t="shared" si="13"/>
        <v>2.2312510708453193E-3</v>
      </c>
    </row>
    <row r="138" spans="1:21" x14ac:dyDescent="0.25">
      <c r="A138" s="21">
        <f t="shared" si="16"/>
        <v>4</v>
      </c>
      <c r="B138" s="22">
        <v>129</v>
      </c>
      <c r="C138" s="20"/>
      <c r="D138" s="14">
        <f>Beta!E138</f>
        <v>0.98177888266538715</v>
      </c>
      <c r="E138" s="15">
        <f>Beta!F138</f>
        <v>1.1230087978072198</v>
      </c>
      <c r="F138" s="12"/>
      <c r="G138" s="49">
        <f t="shared" si="14"/>
        <v>2.5000000000000005E-3</v>
      </c>
      <c r="H138" s="33">
        <f t="shared" si="17"/>
        <v>1.4433756729740645E-2</v>
      </c>
      <c r="I138" s="34">
        <f>D138/D137*EXP(-H137*H137/2+H137*VLOOKUP((A138)&amp;"_"&amp;(B138-1),Gaussian!A:F,6,0))-1</f>
        <v>-2.0596540668105234E-3</v>
      </c>
      <c r="J138" s="46">
        <f>E138/E137*EXP(-H137*H137/2-H137*VLOOKUP((A138)&amp;"_"&amp;(B138-1),Gaussian!A:F,6,0))-1</f>
        <v>4.2583434348868465E-3</v>
      </c>
      <c r="K138" s="40">
        <f>VLOOKUP((A138+1)&amp;"_"&amp;B138,scenarios!A:Q,6,0)</f>
        <v>-2.0596999999999998E-3</v>
      </c>
      <c r="L138" s="55">
        <f>VLOOKUP((A138+TT_Scen/2+1)&amp;"_"&amp;B138,scenarios!A:Q,6,0)</f>
        <v>4.2582999999999996E-3</v>
      </c>
      <c r="M138" s="37">
        <f t="shared" si="12"/>
        <v>8.9368076323318585E-8</v>
      </c>
      <c r="N138" s="8"/>
      <c r="O138" s="49">
        <f t="shared" si="15"/>
        <v>1.6637500000000001E-3</v>
      </c>
      <c r="P138" s="33">
        <f t="shared" si="18"/>
        <v>1.1787322521345643E-2</v>
      </c>
      <c r="Q138" s="34">
        <f>D138/D137*EXP(-P137*P137/2+P137*Gaussian!G130)-1</f>
        <v>2.2406733859334782E-3</v>
      </c>
      <c r="R138" s="46">
        <f>E138/E137*EXP(-P137*P137/2-P137*Gaussian!G130)-1</f>
        <v>1.9340281894431044E-5</v>
      </c>
      <c r="S138" s="40">
        <f>VLOOKUP((A138+1)&amp;"_"&amp;B138,scenarios!A:Q,13,0)</f>
        <v>0</v>
      </c>
      <c r="T138" s="55">
        <f>VLOOKUP((A138+TT_Scen/2+1)&amp;"_"&amp;B138,scenarios!A:Q,13,0)</f>
        <v>0</v>
      </c>
      <c r="U138" s="37">
        <f t="shared" si="13"/>
        <v>2.2600136678279092E-3</v>
      </c>
    </row>
    <row r="139" spans="1:21" x14ac:dyDescent="0.25">
      <c r="A139" s="21">
        <f t="shared" si="16"/>
        <v>4</v>
      </c>
      <c r="B139" s="22">
        <v>130</v>
      </c>
      <c r="C139" s="20"/>
      <c r="D139" s="14">
        <f>Beta!E139</f>
        <v>0.98433939780270663</v>
      </c>
      <c r="E139" s="15">
        <f>Beta!F139</f>
        <v>1.1228161543713371</v>
      </c>
      <c r="F139" s="12"/>
      <c r="G139" s="49">
        <f t="shared" si="14"/>
        <v>2.5000000000000005E-3</v>
      </c>
      <c r="H139" s="33">
        <f t="shared" si="17"/>
        <v>1.4433756729740645E-2</v>
      </c>
      <c r="I139" s="34">
        <f>D139/D138*EXP(-H138*H138/2+H138*VLOOKUP((A139)&amp;"_"&amp;(B139-1),Gaussian!A:F,6,0))-1</f>
        <v>-6.1106162233341976E-3</v>
      </c>
      <c r="J139" s="46">
        <f>E139/E138*EXP(-H138*H138/2-H138*VLOOKUP((A139)&amp;"_"&amp;(B139-1),Gaussian!A:F,6,0))-1</f>
        <v>8.3891065992958147E-3</v>
      </c>
      <c r="K139" s="40">
        <f>VLOOKUP((A139+1)&amp;"_"&amp;B139,scenarios!A:Q,6,0)</f>
        <v>-6.1105999999999999E-3</v>
      </c>
      <c r="L139" s="55">
        <f>VLOOKUP((A139+TT_Scen/2+1)&amp;"_"&amp;B139,scenarios!A:Q,6,0)</f>
        <v>8.3891E-3</v>
      </c>
      <c r="M139" s="37">
        <f t="shared" ref="M139:M202" si="19">ABS(K139-I139)+ABS(L139-J139)</f>
        <v>2.2822630012415968E-8</v>
      </c>
      <c r="N139" s="8"/>
      <c r="O139" s="49">
        <f t="shared" si="15"/>
        <v>1.6708333333333334E-3</v>
      </c>
      <c r="P139" s="33">
        <f t="shared" si="18"/>
        <v>1.181233465492745E-2</v>
      </c>
      <c r="Q139" s="34">
        <f>D139/D138*EXP(-P138*P138/2+P138*Gaussian!G131)-1</f>
        <v>2.5383872275996922E-3</v>
      </c>
      <c r="R139" s="46">
        <f>E139/E138*EXP(-P138*P138/2-P138*Gaussian!G131)-1</f>
        <v>-2.4099838851909805E-4</v>
      </c>
      <c r="S139" s="40">
        <f>VLOOKUP((A139+1)&amp;"_"&amp;B139,scenarios!A:Q,13,0)</f>
        <v>0</v>
      </c>
      <c r="T139" s="55">
        <f>VLOOKUP((A139+TT_Scen/2+1)&amp;"_"&amp;B139,scenarios!A:Q,13,0)</f>
        <v>0</v>
      </c>
      <c r="U139" s="37">
        <f t="shared" ref="U139:U202" si="20">ABS(S139-Q139)+ABS(T139-R139)</f>
        <v>2.7793856161187902E-3</v>
      </c>
    </row>
    <row r="140" spans="1:21" x14ac:dyDescent="0.25">
      <c r="A140" s="21">
        <f t="shared" si="16"/>
        <v>4</v>
      </c>
      <c r="B140" s="22">
        <v>131</v>
      </c>
      <c r="C140" s="20"/>
      <c r="D140" s="14">
        <f>Beta!E140</f>
        <v>0.98699444658603708</v>
      </c>
      <c r="E140" s="15">
        <f>Beta!F140</f>
        <v>1.1225709492162625</v>
      </c>
      <c r="F140" s="12"/>
      <c r="G140" s="49">
        <f t="shared" si="14"/>
        <v>2.5000000000000005E-3</v>
      </c>
      <c r="H140" s="33">
        <f t="shared" si="17"/>
        <v>1.4433756729740645E-2</v>
      </c>
      <c r="I140" s="34">
        <f>D140/D139*EXP(-H139*H139/2+H139*VLOOKUP((A140)&amp;"_"&amp;(B140-1),Gaussian!A:F,6,0))-1</f>
        <v>1.7602065027988445E-3</v>
      </c>
      <c r="J140" s="46">
        <f>E140/E139*EXP(-H139*H139/2-H139*VLOOKUP((A140)&amp;"_"&amp;(B140-1),Gaussian!A:F,6,0))-1</f>
        <v>5.0838759362070718E-4</v>
      </c>
      <c r="K140" s="40">
        <f>VLOOKUP((A140+1)&amp;"_"&amp;B140,scenarios!A:Q,6,0)</f>
        <v>1.7602E-3</v>
      </c>
      <c r="L140" s="55">
        <f>VLOOKUP((A140+TT_Scen/2+1)&amp;"_"&amp;B140,scenarios!A:Q,6,0)</f>
        <v>5.0838999999999995E-4</v>
      </c>
      <c r="M140" s="37">
        <f t="shared" si="19"/>
        <v>8.9091781373075093E-9</v>
      </c>
      <c r="N140" s="8"/>
      <c r="O140" s="49">
        <f t="shared" si="15"/>
        <v>1.6779166666666667E-3</v>
      </c>
      <c r="P140" s="33">
        <f t="shared" si="18"/>
        <v>1.183729393813374E-2</v>
      </c>
      <c r="Q140" s="34">
        <f>D140/D139*EXP(-P139*P139/2+P139*Gaussian!G132)-1</f>
        <v>2.6273386055466474E-3</v>
      </c>
      <c r="R140" s="46">
        <f>E140/E139*EXP(-P139*P139/2-P139*Gaussian!G132)-1</f>
        <v>-2.881320204068949E-4</v>
      </c>
      <c r="S140" s="40">
        <f>VLOOKUP((A140+1)&amp;"_"&amp;B140,scenarios!A:Q,13,0)</f>
        <v>0</v>
      </c>
      <c r="T140" s="55">
        <f>VLOOKUP((A140+TT_Scen/2+1)&amp;"_"&amp;B140,scenarios!A:Q,13,0)</f>
        <v>0</v>
      </c>
      <c r="U140" s="37">
        <f t="shared" si="20"/>
        <v>2.9154706259535423E-3</v>
      </c>
    </row>
    <row r="141" spans="1:21" x14ac:dyDescent="0.25">
      <c r="A141" s="21">
        <f t="shared" si="16"/>
        <v>4</v>
      </c>
      <c r="B141" s="22">
        <v>132</v>
      </c>
      <c r="C141" s="20"/>
      <c r="D141" s="14">
        <f>Beta!E141</f>
        <v>0.98940359975134695</v>
      </c>
      <c r="E141" s="15">
        <f>Beta!F141</f>
        <v>1.122665893963612</v>
      </c>
      <c r="F141" s="12"/>
      <c r="G141" s="49">
        <f t="shared" si="14"/>
        <v>2.5000000000000005E-3</v>
      </c>
      <c r="H141" s="33">
        <f t="shared" si="17"/>
        <v>1.4433756729740645E-2</v>
      </c>
      <c r="I141" s="34">
        <f>D141/D140*EXP(-H140*H140/2+H140*VLOOKUP((A141)&amp;"_"&amp;(B141-1),Gaussian!A:F,6,0))-1</f>
        <v>-4.1417238389546474E-2</v>
      </c>
      <c r="J141" s="46">
        <f>E141/E140*EXP(-H140*H140/2-H140*VLOOKUP((A141)&amp;"_"&amp;(B141-1),Gaussian!A:F,6,0))-1</f>
        <v>4.5623690694686747E-2</v>
      </c>
      <c r="K141" s="40">
        <f>VLOOKUP((A141+1)&amp;"_"&amp;B141,scenarios!A:Q,6,0)</f>
        <v>-4.1417000000000002E-2</v>
      </c>
      <c r="L141" s="55">
        <f>VLOOKUP((A141+TT_Scen/2+1)&amp;"_"&amp;B141,scenarios!A:Q,6,0)</f>
        <v>4.5623999999999998E-2</v>
      </c>
      <c r="M141" s="37">
        <f t="shared" si="19"/>
        <v>5.4769485972189225E-7</v>
      </c>
      <c r="N141" s="8"/>
      <c r="O141" s="49">
        <f t="shared" si="15"/>
        <v>1.6850000000000001E-3</v>
      </c>
      <c r="P141" s="33">
        <f t="shared" si="18"/>
        <v>1.18622007045723E-2</v>
      </c>
      <c r="Q141" s="34">
        <f>D141/D140*EXP(-P140*P140/2+P140*Gaussian!G133)-1</f>
        <v>2.3706690849201184E-3</v>
      </c>
      <c r="R141" s="46">
        <f>E141/E140*EXP(-P140*P140/2-P140*Gaussian!G133)-1</f>
        <v>1.4513712903507781E-5</v>
      </c>
      <c r="S141" s="40">
        <f>VLOOKUP((A141+1)&amp;"_"&amp;B141,scenarios!A:Q,13,0)</f>
        <v>0</v>
      </c>
      <c r="T141" s="55">
        <f>VLOOKUP((A141+TT_Scen/2+1)&amp;"_"&amp;B141,scenarios!A:Q,13,0)</f>
        <v>0</v>
      </c>
      <c r="U141" s="37">
        <f t="shared" si="20"/>
        <v>2.3851827978236262E-3</v>
      </c>
    </row>
    <row r="142" spans="1:21" x14ac:dyDescent="0.25">
      <c r="A142" s="21">
        <f t="shared" si="16"/>
        <v>4</v>
      </c>
      <c r="B142" s="22">
        <v>133</v>
      </c>
      <c r="C142" s="20"/>
      <c r="D142" s="14">
        <f>Beta!E142</f>
        <v>0.99173379970148168</v>
      </c>
      <c r="E142" s="15">
        <f>Beta!F142</f>
        <v>1.1229135882012073</v>
      </c>
      <c r="F142" s="12"/>
      <c r="G142" s="49">
        <f t="shared" si="14"/>
        <v>2.5000000000000005E-3</v>
      </c>
      <c r="H142" s="33">
        <f t="shared" si="17"/>
        <v>1.4433756729740645E-2</v>
      </c>
      <c r="I142" s="34">
        <f>D142/D141*EXP(-H141*H141/2+H141*VLOOKUP((A142)&amp;"_"&amp;(B142-1),Gaussian!A:F,6,0))-1</f>
        <v>2.4580983661477429E-3</v>
      </c>
      <c r="J142" s="46">
        <f>E142/E141*EXP(-H141*H141/2-H141*VLOOKUP((A142)&amp;"_"&amp;(B142-1),Gaussian!A:F,6,0))-1</f>
        <v>-9.0418260001001727E-5</v>
      </c>
      <c r="K142" s="40">
        <f>VLOOKUP((A142+1)&amp;"_"&amp;B142,scenarios!A:Q,6,0)</f>
        <v>2.4581E-3</v>
      </c>
      <c r="L142" s="55">
        <f>VLOOKUP((A142+TT_Scen/2+1)&amp;"_"&amp;B142,scenarios!A:Q,6,0)</f>
        <v>-9.0418000000000001E-5</v>
      </c>
      <c r="M142" s="37">
        <f t="shared" si="19"/>
        <v>1.8938532587731973E-9</v>
      </c>
      <c r="N142" s="8"/>
      <c r="O142" s="49">
        <f t="shared" si="15"/>
        <v>1.6920833333333334E-3</v>
      </c>
      <c r="P142" s="33">
        <f t="shared" si="18"/>
        <v>1.1887055284355892E-2</v>
      </c>
      <c r="Q142" s="34">
        <f>D142/D141*EXP(-P141*P141/2+P141*Gaussian!G134)-1</f>
        <v>2.2846370059395049E-3</v>
      </c>
      <c r="R142" s="46">
        <f>E142/E141*EXP(-P141*P141/2-P141*Gaussian!G134)-1</f>
        <v>1.5026146103003235E-4</v>
      </c>
      <c r="S142" s="40">
        <f>VLOOKUP((A142+1)&amp;"_"&amp;B142,scenarios!A:Q,13,0)</f>
        <v>0</v>
      </c>
      <c r="T142" s="55">
        <f>VLOOKUP((A142+TT_Scen/2+1)&amp;"_"&amp;B142,scenarios!A:Q,13,0)</f>
        <v>0</v>
      </c>
      <c r="U142" s="37">
        <f t="shared" si="20"/>
        <v>2.4348984669695373E-3</v>
      </c>
    </row>
    <row r="143" spans="1:21" x14ac:dyDescent="0.25">
      <c r="A143" s="21">
        <f t="shared" si="16"/>
        <v>4</v>
      </c>
      <c r="B143" s="22">
        <v>134</v>
      </c>
      <c r="C143" s="20"/>
      <c r="D143" s="14">
        <f>Beta!E143</f>
        <v>0.99425032320422413</v>
      </c>
      <c r="E143" s="15">
        <f>Beta!F143</f>
        <v>1.12300855641428</v>
      </c>
      <c r="F143" s="12"/>
      <c r="G143" s="49">
        <f t="shared" si="14"/>
        <v>2.5000000000000005E-3</v>
      </c>
      <c r="H143" s="33">
        <f t="shared" si="17"/>
        <v>1.4433756729740645E-2</v>
      </c>
      <c r="I143" s="34">
        <f>D143/D142*EXP(-H142*H142/2+H142*VLOOKUP((A143)&amp;"_"&amp;(B143-1),Gaussian!A:F,6,0))-1</f>
        <v>-1.6833058763843223E-4</v>
      </c>
      <c r="J143" s="46">
        <f>E143/E142*EXP(-H142*H142/2-H142*VLOOKUP((A143)&amp;"_"&amp;(B143-1),Gaussian!A:F,6,0))-1</f>
        <v>2.5821939827141982E-3</v>
      </c>
      <c r="K143" s="40">
        <f>VLOOKUP((A143+1)&amp;"_"&amp;B143,scenarios!A:Q,6,0)</f>
        <v>-1.6833000000000001E-4</v>
      </c>
      <c r="L143" s="55">
        <f>VLOOKUP((A143+TT_Scen/2+1)&amp;"_"&amp;B143,scenarios!A:Q,6,0)</f>
        <v>2.5822000000000002E-3</v>
      </c>
      <c r="M143" s="37">
        <f t="shared" si="19"/>
        <v>6.6049242342255086E-9</v>
      </c>
      <c r="N143" s="8"/>
      <c r="O143" s="49">
        <f t="shared" si="15"/>
        <v>1.6991666666666668E-3</v>
      </c>
      <c r="P143" s="33">
        <f t="shared" si="18"/>
        <v>1.1911858004153304E-2</v>
      </c>
      <c r="Q143" s="34">
        <f>D143/D142*EXP(-P142*P142/2+P142*Gaussian!G135)-1</f>
        <v>2.4666711609944159E-3</v>
      </c>
      <c r="R143" s="46">
        <f>E143/E142*EXP(-P142*P142/2-P142*Gaussian!G135)-1</f>
        <v>1.3918516658106839E-5</v>
      </c>
      <c r="S143" s="40">
        <f>VLOOKUP((A143+1)&amp;"_"&amp;B143,scenarios!A:Q,13,0)</f>
        <v>0</v>
      </c>
      <c r="T143" s="55">
        <f>VLOOKUP((A143+TT_Scen/2+1)&amp;"_"&amp;B143,scenarios!A:Q,13,0)</f>
        <v>0</v>
      </c>
      <c r="U143" s="37">
        <f t="shared" si="20"/>
        <v>2.4805896776525227E-3</v>
      </c>
    </row>
    <row r="144" spans="1:21" x14ac:dyDescent="0.25">
      <c r="A144" s="21">
        <f t="shared" si="16"/>
        <v>4</v>
      </c>
      <c r="B144" s="22">
        <v>135</v>
      </c>
      <c r="C144" s="20"/>
      <c r="D144" s="14">
        <f>Beta!E144</f>
        <v>0.99687217377550186</v>
      </c>
      <c r="E144" s="15">
        <f>Beta!F144</f>
        <v>1.1230359378433807</v>
      </c>
      <c r="F144" s="12"/>
      <c r="G144" s="49">
        <f t="shared" si="14"/>
        <v>2.5000000000000005E-3</v>
      </c>
      <c r="H144" s="33">
        <f t="shared" si="17"/>
        <v>1.4433756729740645E-2</v>
      </c>
      <c r="I144" s="34">
        <f>D144/D143*EXP(-H143*H143/2+H143*VLOOKUP((A144)&amp;"_"&amp;(B144-1),Gaussian!A:F,6,0))-1</f>
        <v>2.8190658916766864E-3</v>
      </c>
      <c r="J144" s="46">
        <f>E144/E143*EXP(-H143*H143/2-H143*VLOOKUP((A144)&amp;"_"&amp;(B144-1),Gaussian!A:F,6,0))-1</f>
        <v>-3.6544268492044729E-4</v>
      </c>
      <c r="K144" s="40">
        <f>VLOOKUP((A144+1)&amp;"_"&amp;B144,scenarios!A:Q,6,0)</f>
        <v>2.8191000000000002E-3</v>
      </c>
      <c r="L144" s="55">
        <f>VLOOKUP((A144+TT_Scen/2+1)&amp;"_"&amp;B144,scenarios!A:Q,6,0)</f>
        <v>-3.6544000000000002E-4</v>
      </c>
      <c r="M144" s="37">
        <f t="shared" si="19"/>
        <v>3.6793243761012052E-8</v>
      </c>
      <c r="N144" s="8"/>
      <c r="O144" s="49">
        <f t="shared" si="15"/>
        <v>1.7062500000000001E-3</v>
      </c>
      <c r="P144" s="33">
        <f t="shared" si="18"/>
        <v>1.1936609187239435E-2</v>
      </c>
      <c r="Q144" s="34">
        <f>D144/D143*EXP(-P143*P143/2+P143*Gaussian!G136)-1</f>
        <v>2.5658817978291282E-3</v>
      </c>
      <c r="R144" s="46">
        <f>E144/E143*EXP(-P143*P143/2-P143*Gaussian!G136)-1</f>
        <v>-4.6563184903369859E-5</v>
      </c>
      <c r="S144" s="40">
        <f>VLOOKUP((A144+1)&amp;"_"&amp;B144,scenarios!A:Q,13,0)</f>
        <v>0</v>
      </c>
      <c r="T144" s="55">
        <f>VLOOKUP((A144+TT_Scen/2+1)&amp;"_"&amp;B144,scenarios!A:Q,13,0)</f>
        <v>0</v>
      </c>
      <c r="U144" s="37">
        <f t="shared" si="20"/>
        <v>2.612444982732498E-3</v>
      </c>
    </row>
    <row r="145" spans="1:21" x14ac:dyDescent="0.25">
      <c r="A145" s="21">
        <f t="shared" si="16"/>
        <v>4</v>
      </c>
      <c r="B145" s="22">
        <v>136</v>
      </c>
      <c r="C145" s="20"/>
      <c r="D145" s="14">
        <f>Beta!E145</f>
        <v>0.99973336047238925</v>
      </c>
      <c r="E145" s="15">
        <f>Beta!F145</f>
        <v>1.1228382287748309</v>
      </c>
      <c r="F145" s="12"/>
      <c r="G145" s="49">
        <f t="shared" si="14"/>
        <v>2.5000000000000005E-3</v>
      </c>
      <c r="H145" s="33">
        <f t="shared" si="17"/>
        <v>1.4433756729740645E-2</v>
      </c>
      <c r="I145" s="34">
        <f>D145/D144*EXP(-H144*H144/2+H144*VLOOKUP((A145)&amp;"_"&amp;(B145-1),Gaussian!A:F,6,0))-1</f>
        <v>1.8217621146695784E-2</v>
      </c>
      <c r="J145" s="46">
        <f>E145/E144*EXP(-H144*H144/2-H144*VLOOKUP((A145)&amp;"_"&amp;(B145-1),Gaussian!A:F,6,0))-1</f>
        <v>-1.5451396172229459E-2</v>
      </c>
      <c r="K145" s="40">
        <f>VLOOKUP((A145+1)&amp;"_"&amp;B145,scenarios!A:Q,6,0)</f>
        <v>1.8218000000000002E-2</v>
      </c>
      <c r="L145" s="55">
        <f>VLOOKUP((A145+TT_Scen/2+1)&amp;"_"&amp;B145,scenarios!A:Q,6,0)</f>
        <v>-1.5450999999999999E-2</v>
      </c>
      <c r="M145" s="37">
        <f t="shared" si="19"/>
        <v>7.7502553367733706E-7</v>
      </c>
      <c r="N145" s="8"/>
      <c r="O145" s="49">
        <f t="shared" si="15"/>
        <v>1.7133333333333334E-3</v>
      </c>
      <c r="P145" s="33">
        <f t="shared" si="18"/>
        <v>1.1961309153544469E-2</v>
      </c>
      <c r="Q145" s="34">
        <f>D145/D144*EXP(-P144*P144/2+P144*Gaussian!G137)-1</f>
        <v>2.7987208225044302E-3</v>
      </c>
      <c r="R145" s="46">
        <f>E145/E144*EXP(-P144*P144/2-P144*Gaussian!G137)-1</f>
        <v>-2.472749863255963E-4</v>
      </c>
      <c r="S145" s="40">
        <f>VLOOKUP((A145+1)&amp;"_"&amp;B145,scenarios!A:Q,13,0)</f>
        <v>0</v>
      </c>
      <c r="T145" s="55">
        <f>VLOOKUP((A145+TT_Scen/2+1)&amp;"_"&amp;B145,scenarios!A:Q,13,0)</f>
        <v>0</v>
      </c>
      <c r="U145" s="37">
        <f t="shared" si="20"/>
        <v>3.0459958088300265E-3</v>
      </c>
    </row>
    <row r="146" spans="1:21" x14ac:dyDescent="0.25">
      <c r="A146" s="21">
        <f t="shared" si="16"/>
        <v>4</v>
      </c>
      <c r="B146" s="22">
        <v>137</v>
      </c>
      <c r="C146" s="20"/>
      <c r="D146" s="14">
        <f>Beta!E146</f>
        <v>1.0024544935558473</v>
      </c>
      <c r="E146" s="15">
        <f>Beta!F146</f>
        <v>1.1228344971892976</v>
      </c>
      <c r="F146" s="12"/>
      <c r="G146" s="49">
        <f t="shared" si="14"/>
        <v>2.5000000000000005E-3</v>
      </c>
      <c r="H146" s="33">
        <f t="shared" si="17"/>
        <v>1.4433756729740645E-2</v>
      </c>
      <c r="I146" s="34">
        <f>D146/D145*EXP(-H145*H145/2+H145*VLOOKUP((A146)&amp;"_"&amp;(B146-1),Gaussian!A:F,6,0))-1</f>
        <v>3.0233310009380343E-2</v>
      </c>
      <c r="J146" s="46">
        <f>E146/E145*EXP(-H145*H145/2-H145*VLOOKUP((A146)&amp;"_"&amp;(B146-1),Gaussian!A:F,6,0))-1</f>
        <v>-2.6910080689709903E-2</v>
      </c>
      <c r="K146" s="40">
        <f>VLOOKUP((A146+1)&amp;"_"&amp;B146,scenarios!A:Q,6,0)</f>
        <v>3.0232999999999999E-2</v>
      </c>
      <c r="L146" s="55">
        <f>VLOOKUP((A146+TT_Scen/2+1)&amp;"_"&amp;B146,scenarios!A:Q,6,0)</f>
        <v>-2.691E-2</v>
      </c>
      <c r="M146" s="37">
        <f t="shared" si="19"/>
        <v>3.906990902469154E-7</v>
      </c>
      <c r="N146" s="8"/>
      <c r="O146" s="49">
        <f t="shared" si="15"/>
        <v>1.7204166666666668E-3</v>
      </c>
      <c r="P146" s="33">
        <f t="shared" si="18"/>
        <v>1.1985958219702105E-2</v>
      </c>
      <c r="Q146" s="34">
        <f>D146/D145*EXP(-P145*P145/2+P145*Gaussian!G138)-1</f>
        <v>2.6501302337740285E-3</v>
      </c>
      <c r="R146" s="46">
        <f>E146/E145*EXP(-P145*P145/2-P145*Gaussian!G138)-1</f>
        <v>-7.4857012914208987E-5</v>
      </c>
      <c r="S146" s="40">
        <f>VLOOKUP((A146+1)&amp;"_"&amp;B146,scenarios!A:Q,13,0)</f>
        <v>0</v>
      </c>
      <c r="T146" s="55">
        <f>VLOOKUP((A146+TT_Scen/2+1)&amp;"_"&amp;B146,scenarios!A:Q,13,0)</f>
        <v>0</v>
      </c>
      <c r="U146" s="37">
        <f t="shared" si="20"/>
        <v>2.7249872466882374E-3</v>
      </c>
    </row>
    <row r="147" spans="1:21" x14ac:dyDescent="0.25">
      <c r="A147" s="21">
        <f t="shared" si="16"/>
        <v>4</v>
      </c>
      <c r="B147" s="22">
        <v>138</v>
      </c>
      <c r="C147" s="20"/>
      <c r="D147" s="14">
        <f>Beta!E147</f>
        <v>1.0053082912857927</v>
      </c>
      <c r="E147" s="15">
        <f>Beta!F147</f>
        <v>1.1227104238966152</v>
      </c>
      <c r="F147" s="12"/>
      <c r="G147" s="49">
        <f t="shared" si="14"/>
        <v>2.5000000000000005E-3</v>
      </c>
      <c r="H147" s="33">
        <f t="shared" si="17"/>
        <v>1.4433756729740645E-2</v>
      </c>
      <c r="I147" s="34">
        <f>D147/D146*EXP(-H146*H146/2+H146*VLOOKUP((A147)&amp;"_"&amp;(B147-1),Gaussian!A:F,6,0))-1</f>
        <v>3.3463026794653628E-2</v>
      </c>
      <c r="J147" s="46">
        <f>E147/E146*EXP(-H146*H146/2-H146*VLOOKUP((A147)&amp;"_"&amp;(B147-1),Gaussian!A:F,6,0))-1</f>
        <v>-2.993422305187865E-2</v>
      </c>
      <c r="K147" s="40">
        <f>VLOOKUP((A147+1)&amp;"_"&amp;B147,scenarios!A:Q,6,0)</f>
        <v>3.3463E-2</v>
      </c>
      <c r="L147" s="55">
        <f>VLOOKUP((A147+TT_Scen/2+1)&amp;"_"&amp;B147,scenarios!A:Q,6,0)</f>
        <v>-2.9933999999999999E-2</v>
      </c>
      <c r="M147" s="37">
        <f t="shared" si="19"/>
        <v>2.4984653227907994E-7</v>
      </c>
      <c r="N147" s="8"/>
      <c r="O147" s="49">
        <f t="shared" si="15"/>
        <v>1.7275000000000001E-3</v>
      </c>
      <c r="P147" s="33">
        <f t="shared" si="18"/>
        <v>1.2010556699096933E-2</v>
      </c>
      <c r="Q147" s="34">
        <f>D147/D146*EXP(-P146*P146/2+P146*Gaussian!G139)-1</f>
        <v>2.7747767515480248E-3</v>
      </c>
      <c r="R147" s="46">
        <f>E147/E146*EXP(-P146*P146/2-P146*Gaussian!G139)-1</f>
        <v>-1.8232115219307676E-4</v>
      </c>
      <c r="S147" s="40">
        <f>VLOOKUP((A147+1)&amp;"_"&amp;B147,scenarios!A:Q,13,0)</f>
        <v>0</v>
      </c>
      <c r="T147" s="55">
        <f>VLOOKUP((A147+TT_Scen/2+1)&amp;"_"&amp;B147,scenarios!A:Q,13,0)</f>
        <v>0</v>
      </c>
      <c r="U147" s="37">
        <f t="shared" si="20"/>
        <v>2.9570979037411016E-3</v>
      </c>
    </row>
    <row r="148" spans="1:21" x14ac:dyDescent="0.25">
      <c r="A148" s="21">
        <f t="shared" si="16"/>
        <v>4</v>
      </c>
      <c r="B148" s="22">
        <v>139</v>
      </c>
      <c r="C148" s="20"/>
      <c r="D148" s="14">
        <f>Beta!E148</f>
        <v>1.0081473161181969</v>
      </c>
      <c r="E148" s="15">
        <f>Beta!F148</f>
        <v>1.1226228122098234</v>
      </c>
      <c r="F148" s="12"/>
      <c r="G148" s="49">
        <f t="shared" si="14"/>
        <v>2.5000000000000005E-3</v>
      </c>
      <c r="H148" s="33">
        <f t="shared" si="17"/>
        <v>1.4433756729740645E-2</v>
      </c>
      <c r="I148" s="34">
        <f>D148/D147*EXP(-H147*H147/2+H147*VLOOKUP((A148)&amp;"_"&amp;(B148-1),Gaussian!A:F,6,0))-1</f>
        <v>6.9054421233201158E-3</v>
      </c>
      <c r="J148" s="46">
        <f>E148/E147*EXP(-H147*H147/2-H147*VLOOKUP((A148)&amp;"_"&amp;(B148-1),Gaussian!A:F,6,0))-1</f>
        <v>-4.3385880760709039E-3</v>
      </c>
      <c r="K148" s="40">
        <f>VLOOKUP((A148+1)&amp;"_"&amp;B148,scenarios!A:Q,6,0)</f>
        <v>6.9053999999999999E-3</v>
      </c>
      <c r="L148" s="55">
        <f>VLOOKUP((A148+TT_Scen/2+1)&amp;"_"&amp;B148,scenarios!A:Q,6,0)</f>
        <v>-4.3385999999999997E-3</v>
      </c>
      <c r="M148" s="37">
        <f t="shared" si="19"/>
        <v>5.404724921168752E-8</v>
      </c>
      <c r="N148" s="8"/>
      <c r="O148" s="49">
        <f t="shared" si="15"/>
        <v>1.7345833333333334E-3</v>
      </c>
      <c r="P148" s="33">
        <f t="shared" si="18"/>
        <v>1.203510490191091E-2</v>
      </c>
      <c r="Q148" s="34">
        <f>D148/D147*EXP(-P147*P147/2+P147*Gaussian!G140)-1</f>
        <v>2.7517062210813403E-3</v>
      </c>
      <c r="R148" s="46">
        <f>E148/E147*EXP(-P147*P147/2-P147*Gaussian!G140)-1</f>
        <v>-1.5015437864585035E-4</v>
      </c>
      <c r="S148" s="40">
        <f>VLOOKUP((A148+1)&amp;"_"&amp;B148,scenarios!A:Q,13,0)</f>
        <v>0</v>
      </c>
      <c r="T148" s="55">
        <f>VLOOKUP((A148+TT_Scen/2+1)&amp;"_"&amp;B148,scenarios!A:Q,13,0)</f>
        <v>0</v>
      </c>
      <c r="U148" s="37">
        <f t="shared" si="20"/>
        <v>2.9018605997271907E-3</v>
      </c>
    </row>
    <row r="149" spans="1:21" x14ac:dyDescent="0.25">
      <c r="A149" s="21">
        <f t="shared" si="16"/>
        <v>4</v>
      </c>
      <c r="B149" s="22">
        <v>140</v>
      </c>
      <c r="C149" s="20"/>
      <c r="D149" s="14">
        <f>Beta!E149</f>
        <v>1.0110059795426345</v>
      </c>
      <c r="E149" s="15">
        <f>Beta!F149</f>
        <v>1.1225242939252591</v>
      </c>
      <c r="F149" s="12"/>
      <c r="G149" s="49">
        <f t="shared" si="14"/>
        <v>2.5000000000000005E-3</v>
      </c>
      <c r="H149" s="33">
        <f t="shared" si="17"/>
        <v>1.4433756729740645E-2</v>
      </c>
      <c r="I149" s="34">
        <f>D149/D148*EXP(-H148*H148/2+H148*VLOOKUP((A149)&amp;"_"&amp;(B149-1),Gaussian!A:F,6,0))-1</f>
        <v>-1.3705932363262674E-3</v>
      </c>
      <c r="J149" s="46">
        <f>E149/E148*EXP(-H148*H148/2-H148*VLOOKUP((A149)&amp;"_"&amp;(B149-1),Gaussian!A:F,6,0))-1</f>
        <v>3.9146297456154056E-3</v>
      </c>
      <c r="K149" s="40">
        <f>VLOOKUP((A149+1)&amp;"_"&amp;B149,scenarios!A:Q,6,0)</f>
        <v>-1.3706E-3</v>
      </c>
      <c r="L149" s="55">
        <f>VLOOKUP((A149+TT_Scen/2+1)&amp;"_"&amp;B149,scenarios!A:Q,6,0)</f>
        <v>3.9145999999999999E-3</v>
      </c>
      <c r="M149" s="37">
        <f t="shared" si="19"/>
        <v>3.6509289138338813E-8</v>
      </c>
      <c r="N149" s="8"/>
      <c r="O149" s="49">
        <f t="shared" si="15"/>
        <v>1.7416666666666668E-3</v>
      </c>
      <c r="P149" s="33">
        <f t="shared" si="18"/>
        <v>1.2059603135168993E-2</v>
      </c>
      <c r="Q149" s="34">
        <f>D149/D148*EXP(-P148*P148/2+P148*Gaussian!G141)-1</f>
        <v>2.7629366090573537E-3</v>
      </c>
      <c r="R149" s="46">
        <f>E149/E148*EXP(-P148*P148/2-P148*Gaussian!G141)-1</f>
        <v>-1.6017014174241062E-4</v>
      </c>
      <c r="S149" s="40">
        <f>VLOOKUP((A149+1)&amp;"_"&amp;B149,scenarios!A:Q,13,0)</f>
        <v>0</v>
      </c>
      <c r="T149" s="55">
        <f>VLOOKUP((A149+TT_Scen/2+1)&amp;"_"&amp;B149,scenarios!A:Q,13,0)</f>
        <v>0</v>
      </c>
      <c r="U149" s="37">
        <f t="shared" si="20"/>
        <v>2.9231067507997643E-3</v>
      </c>
    </row>
    <row r="150" spans="1:21" x14ac:dyDescent="0.25">
      <c r="A150" s="21">
        <f t="shared" si="16"/>
        <v>4</v>
      </c>
      <c r="B150" s="22">
        <v>141</v>
      </c>
      <c r="C150" s="20"/>
      <c r="D150" s="14">
        <f>Beta!E150</f>
        <v>1.0140916997941061</v>
      </c>
      <c r="E150" s="15">
        <f>Beta!F150</f>
        <v>1.1221762010734444</v>
      </c>
      <c r="F150" s="12"/>
      <c r="G150" s="49">
        <f t="shared" si="14"/>
        <v>2.5000000000000005E-3</v>
      </c>
      <c r="H150" s="33">
        <f t="shared" si="17"/>
        <v>1.4433756729740645E-2</v>
      </c>
      <c r="I150" s="34">
        <f>D150/D149*EXP(-H149*H149/2+H149*VLOOKUP((A150)&amp;"_"&amp;(B150-1),Gaussian!A:F,6,0))-1</f>
        <v>5.7275396572389337E-3</v>
      </c>
      <c r="J150" s="46">
        <f>E150/E149*EXP(-H149*H149/2-H149*VLOOKUP((A150)&amp;"_"&amp;(B150-1),Gaussian!A:F,6,0))-1</f>
        <v>-3.1771412401498944E-3</v>
      </c>
      <c r="K150" s="40">
        <f>VLOOKUP((A150+1)&amp;"_"&amp;B150,scenarios!A:Q,6,0)</f>
        <v>5.7275E-3</v>
      </c>
      <c r="L150" s="55">
        <f>VLOOKUP((A150+TT_Scen/2+1)&amp;"_"&amp;B150,scenarios!A:Q,6,0)</f>
        <v>-3.1771E-3</v>
      </c>
      <c r="M150" s="37">
        <f t="shared" si="19"/>
        <v>8.0897388828136269E-8</v>
      </c>
      <c r="N150" s="8"/>
      <c r="O150" s="49">
        <f t="shared" si="15"/>
        <v>1.7487500000000001E-3</v>
      </c>
      <c r="P150" s="33">
        <f t="shared" si="18"/>
        <v>1.2084051702783944E-2</v>
      </c>
      <c r="Q150" s="34">
        <f>D150/D149*EXP(-P149*P149/2+P149*Gaussian!G142)-1</f>
        <v>2.979192283006693E-3</v>
      </c>
      <c r="R150" s="46">
        <f>E150/E149*EXP(-P149*P149/2-P149*Gaussian!G142)-1</f>
        <v>-3.8279010058828167E-4</v>
      </c>
      <c r="S150" s="40">
        <f>VLOOKUP((A150+1)&amp;"_"&amp;B150,scenarios!A:Q,13,0)</f>
        <v>0</v>
      </c>
      <c r="T150" s="55">
        <f>VLOOKUP((A150+TT_Scen/2+1)&amp;"_"&amp;B150,scenarios!A:Q,13,0)</f>
        <v>0</v>
      </c>
      <c r="U150" s="37">
        <f t="shared" si="20"/>
        <v>3.3619823835949747E-3</v>
      </c>
    </row>
    <row r="151" spans="1:21" x14ac:dyDescent="0.25">
      <c r="A151" s="21">
        <f t="shared" si="16"/>
        <v>4</v>
      </c>
      <c r="B151" s="22">
        <v>142</v>
      </c>
      <c r="C151" s="20"/>
      <c r="D151" s="14">
        <f>Beta!E151</f>
        <v>1.0172979403079108</v>
      </c>
      <c r="E151" s="15">
        <f>Beta!F151</f>
        <v>1.1216889898274094</v>
      </c>
      <c r="F151" s="12"/>
      <c r="G151" s="49">
        <f t="shared" si="14"/>
        <v>2.5000000000000005E-3</v>
      </c>
      <c r="H151" s="33">
        <f t="shared" si="17"/>
        <v>1.4433756729740645E-2</v>
      </c>
      <c r="I151" s="34">
        <f>D151/D150*EXP(-H150*H150/2+H150*VLOOKUP((A151)&amp;"_"&amp;(B151-1),Gaussian!A:F,6,0))-1</f>
        <v>3.016918671620461E-3</v>
      </c>
      <c r="J151" s="46">
        <f>E151/E150*EXP(-H150*H150/2-H150*VLOOKUP((A151)&amp;"_"&amp;(B151-1),Gaussian!A:F,6,0))-1</f>
        <v>-4.9814749089893695E-4</v>
      </c>
      <c r="K151" s="40">
        <f>VLOOKUP((A151+1)&amp;"_"&amp;B151,scenarios!A:Q,6,0)</f>
        <v>3.0168999999999999E-3</v>
      </c>
      <c r="L151" s="55">
        <f>VLOOKUP((A151+TT_Scen/2+1)&amp;"_"&amp;B151,scenarios!A:Q,6,0)</f>
        <v>-4.9815000000000005E-4</v>
      </c>
      <c r="M151" s="37">
        <f t="shared" si="19"/>
        <v>2.1180721524230971E-8</v>
      </c>
      <c r="N151" s="8"/>
      <c r="O151" s="49">
        <f t="shared" si="15"/>
        <v>1.7558333333333334E-3</v>
      </c>
      <c r="P151" s="33">
        <f t="shared" si="18"/>
        <v>1.2108450905600325E-2</v>
      </c>
      <c r="Q151" s="34">
        <f>D151/D150*EXP(-P150*P150/2+P150*Gaussian!G143)-1</f>
        <v>3.0884466495775253E-3</v>
      </c>
      <c r="R151" s="46">
        <f>E151/E150*EXP(-P150*P150/2-P150*Gaussian!G143)-1</f>
        <v>-5.0714422897424338E-4</v>
      </c>
      <c r="S151" s="40">
        <f>VLOOKUP((A151+1)&amp;"_"&amp;B151,scenarios!A:Q,13,0)</f>
        <v>0</v>
      </c>
      <c r="T151" s="55">
        <f>VLOOKUP((A151+TT_Scen/2+1)&amp;"_"&amp;B151,scenarios!A:Q,13,0)</f>
        <v>0</v>
      </c>
      <c r="U151" s="37">
        <f t="shared" si="20"/>
        <v>3.5955908785517687E-3</v>
      </c>
    </row>
    <row r="152" spans="1:21" x14ac:dyDescent="0.25">
      <c r="A152" s="21">
        <f t="shared" si="16"/>
        <v>4</v>
      </c>
      <c r="B152" s="22">
        <v>143</v>
      </c>
      <c r="C152" s="20"/>
      <c r="D152" s="14">
        <f>Beta!E152</f>
        <v>1.0205788233488791</v>
      </c>
      <c r="E152" s="15">
        <f>Beta!F152</f>
        <v>1.1211047187824736</v>
      </c>
      <c r="F152" s="12"/>
      <c r="G152" s="49">
        <f t="shared" si="14"/>
        <v>2.5000000000000005E-3</v>
      </c>
      <c r="H152" s="33">
        <f t="shared" si="17"/>
        <v>1.4433756729740645E-2</v>
      </c>
      <c r="I152" s="34">
        <f>D152/D151*EXP(-H151*H151/2+H151*VLOOKUP((A152)&amp;"_"&amp;(B152-1),Gaussian!A:F,6,0))-1</f>
        <v>-7.5258283653824032E-3</v>
      </c>
      <c r="J152" s="46">
        <f>E152/E151*EXP(-H151*H151/2-H151*VLOOKUP((A152)&amp;"_"&amp;(B152-1),Gaussian!A:F,6,0))-1</f>
        <v>1.0095461029957953E-2</v>
      </c>
      <c r="K152" s="40">
        <f>VLOOKUP((A152+1)&amp;"_"&amp;B152,scenarios!A:Q,6,0)</f>
        <v>-7.5258E-3</v>
      </c>
      <c r="L152" s="55">
        <f>VLOOKUP((A152+TT_Scen/2+1)&amp;"_"&amp;B152,scenarios!A:Q,6,0)</f>
        <v>1.0095E-2</v>
      </c>
      <c r="M152" s="37">
        <f t="shared" si="19"/>
        <v>4.8939534035615656E-7</v>
      </c>
      <c r="N152" s="8"/>
      <c r="O152" s="49">
        <f t="shared" si="15"/>
        <v>1.7629166666666668E-3</v>
      </c>
      <c r="P152" s="33">
        <f t="shared" si="18"/>
        <v>1.2132801041437675E-2</v>
      </c>
      <c r="Q152" s="34">
        <f>D152/D151*EXP(-P151*P151/2+P151*Gaussian!G144)-1</f>
        <v>3.1515545118800947E-3</v>
      </c>
      <c r="R152" s="46">
        <f>E152/E151*EXP(-P151*P151/2-P151*Gaussian!G144)-1</f>
        <v>-5.9415148876085233E-4</v>
      </c>
      <c r="S152" s="40">
        <f>VLOOKUP((A152+1)&amp;"_"&amp;B152,scenarios!A:Q,13,0)</f>
        <v>0</v>
      </c>
      <c r="T152" s="55">
        <f>VLOOKUP((A152+TT_Scen/2+1)&amp;"_"&amp;B152,scenarios!A:Q,13,0)</f>
        <v>0</v>
      </c>
      <c r="U152" s="37">
        <f t="shared" si="20"/>
        <v>3.7457060006409471E-3</v>
      </c>
    </row>
    <row r="153" spans="1:21" x14ac:dyDescent="0.25">
      <c r="A153" s="21">
        <f t="shared" si="16"/>
        <v>4</v>
      </c>
      <c r="B153" s="22">
        <v>144</v>
      </c>
      <c r="C153" s="20"/>
      <c r="D153" s="14">
        <f>Beta!E153</f>
        <v>1.02378734295333</v>
      </c>
      <c r="E153" s="15">
        <f>Beta!F153</f>
        <v>1.1205751950243101</v>
      </c>
      <c r="F153" s="12"/>
      <c r="G153" s="49">
        <f t="shared" si="14"/>
        <v>2.5000000000000005E-3</v>
      </c>
      <c r="H153" s="33">
        <f t="shared" si="17"/>
        <v>1.4433756729740645E-2</v>
      </c>
      <c r="I153" s="34">
        <f>D153/D152*EXP(-H152*H152/2+H152*VLOOKUP((A153)&amp;"_"&amp;(B153-1),Gaussian!A:F,6,0))-1</f>
        <v>1.4323063089248134E-2</v>
      </c>
      <c r="J153" s="46">
        <f>E153/E152*EXP(-H152*H152/2-H152*VLOOKUP((A153)&amp;"_"&amp;(B153-1),Gaussian!A:F,6,0))-1</f>
        <v>-1.1694415737512842E-2</v>
      </c>
      <c r="K153" s="40">
        <f>VLOOKUP((A153+1)&amp;"_"&amp;B153,scenarios!A:Q,6,0)</f>
        <v>1.4323000000000001E-2</v>
      </c>
      <c r="L153" s="55">
        <f>VLOOKUP((A153+TT_Scen/2+1)&amp;"_"&amp;B153,scenarios!A:Q,6,0)</f>
        <v>-1.1694E-2</v>
      </c>
      <c r="M153" s="37">
        <f t="shared" si="19"/>
        <v>4.7882676097558974E-7</v>
      </c>
      <c r="N153" s="8"/>
      <c r="O153" s="49">
        <f t="shared" si="15"/>
        <v>1.7700000000000001E-3</v>
      </c>
      <c r="P153" s="33">
        <f t="shared" si="18"/>
        <v>1.215710240513293E-2</v>
      </c>
      <c r="Q153" s="34">
        <f>D153/D152*EXP(-P152*P152/2+P152*Gaussian!G145)-1</f>
        <v>3.0699923112054162E-3</v>
      </c>
      <c r="R153" s="46">
        <f>E153/E152*EXP(-P152*P152/2-P152*Gaussian!G145)-1</f>
        <v>-5.4588815005673919E-4</v>
      </c>
      <c r="S153" s="40">
        <f>VLOOKUP((A153+1)&amp;"_"&amp;B153,scenarios!A:Q,13,0)</f>
        <v>0</v>
      </c>
      <c r="T153" s="55">
        <f>VLOOKUP((A153+TT_Scen/2+1)&amp;"_"&amp;B153,scenarios!A:Q,13,0)</f>
        <v>0</v>
      </c>
      <c r="U153" s="37">
        <f t="shared" si="20"/>
        <v>3.6158804612621553E-3</v>
      </c>
    </row>
    <row r="154" spans="1:21" x14ac:dyDescent="0.25">
      <c r="A154" s="21">
        <f t="shared" si="16"/>
        <v>4</v>
      </c>
      <c r="B154" s="22">
        <v>145</v>
      </c>
      <c r="C154" s="20"/>
      <c r="D154" s="14">
        <f>Beta!E154</f>
        <v>1.0270186179964249</v>
      </c>
      <c r="E154" s="15">
        <f>Beta!F154</f>
        <v>1.1199883381414821</v>
      </c>
      <c r="F154" s="12"/>
      <c r="G154" s="49">
        <f t="shared" si="14"/>
        <v>2.5000000000000005E-3</v>
      </c>
      <c r="H154" s="33">
        <f t="shared" si="17"/>
        <v>1.4433756729740645E-2</v>
      </c>
      <c r="I154" s="34">
        <f>D154/D153*EXP(-H153*H153/2+H153*VLOOKUP((A154)&amp;"_"&amp;(B154-1),Gaussian!A:F,6,0))-1</f>
        <v>1.4711700744924006E-2</v>
      </c>
      <c r="J154" s="46">
        <f>E154/E153*EXP(-H153*H153/2-H153*VLOOKUP((A154)&amp;"_"&amp;(B154-1),Gaussian!A:F,6,0))-1</f>
        <v>-1.2111544830427867E-2</v>
      </c>
      <c r="K154" s="40">
        <f>VLOOKUP((A154+1)&amp;"_"&amp;B154,scenarios!A:Q,6,0)</f>
        <v>1.4711999999999999E-2</v>
      </c>
      <c r="L154" s="55">
        <f>VLOOKUP((A154+TT_Scen/2+1)&amp;"_"&amp;B154,scenarios!A:Q,6,0)</f>
        <v>-1.2112E-2</v>
      </c>
      <c r="M154" s="37">
        <f t="shared" si="19"/>
        <v>7.5442464812607024E-7</v>
      </c>
      <c r="N154" s="8"/>
      <c r="O154" s="49">
        <f t="shared" si="15"/>
        <v>1.7770833333333334E-3</v>
      </c>
      <c r="P154" s="33">
        <f t="shared" si="18"/>
        <v>1.2181355288582083E-2</v>
      </c>
      <c r="Q154" s="34">
        <f>D154/D153*EXP(-P153*P153/2+P153*Gaussian!G146)-1</f>
        <v>3.0820694251574299E-3</v>
      </c>
      <c r="R154" s="46">
        <f>E154/E153*EXP(-P153*P153/2-P153*Gaussian!G146)-1</f>
        <v>-5.9756653888709543E-4</v>
      </c>
      <c r="S154" s="40">
        <f>VLOOKUP((A154+1)&amp;"_"&amp;B154,scenarios!A:Q,13,0)</f>
        <v>0</v>
      </c>
      <c r="T154" s="55">
        <f>VLOOKUP((A154+TT_Scen/2+1)&amp;"_"&amp;B154,scenarios!A:Q,13,0)</f>
        <v>0</v>
      </c>
      <c r="U154" s="37">
        <f t="shared" si="20"/>
        <v>3.6796359640445253E-3</v>
      </c>
    </row>
    <row r="155" spans="1:21" x14ac:dyDescent="0.25">
      <c r="A155" s="21">
        <f t="shared" si="16"/>
        <v>4</v>
      </c>
      <c r="B155" s="22">
        <v>146</v>
      </c>
      <c r="C155" s="20"/>
      <c r="D155" s="14">
        <f>Beta!E155</f>
        <v>1.0302141111371312</v>
      </c>
      <c r="E155" s="15">
        <f>Beta!F155</f>
        <v>1.1194114038265091</v>
      </c>
      <c r="F155" s="12"/>
      <c r="G155" s="49">
        <f t="shared" si="14"/>
        <v>2.5000000000000005E-3</v>
      </c>
      <c r="H155" s="33">
        <f t="shared" si="17"/>
        <v>1.4433756729740645E-2</v>
      </c>
      <c r="I155" s="34">
        <f>D155/D154*EXP(-H154*H154/2+H154*VLOOKUP((A155)&amp;"_"&amp;(B155-1),Gaussian!A:F,6,0))-1</f>
        <v>2.2923541811260995E-2</v>
      </c>
      <c r="J155" s="46">
        <f>E155/E154*EXP(-H154*H154/2-H154*VLOOKUP((A155)&amp;"_"&amp;(B155-1),Gaussian!A:F,6,0))-1</f>
        <v>-2.007744907804343E-2</v>
      </c>
      <c r="K155" s="40">
        <f>VLOOKUP((A155+1)&amp;"_"&amp;B155,scenarios!A:Q,6,0)</f>
        <v>2.2924E-2</v>
      </c>
      <c r="L155" s="55">
        <f>VLOOKUP((A155+TT_Scen/2+1)&amp;"_"&amp;B155,scenarios!A:Q,6,0)</f>
        <v>-2.0077000000000001E-2</v>
      </c>
      <c r="M155" s="37">
        <f t="shared" si="19"/>
        <v>9.0726678243432946E-7</v>
      </c>
      <c r="N155" s="8"/>
      <c r="O155" s="49">
        <f t="shared" si="15"/>
        <v>1.7841666666666668E-3</v>
      </c>
      <c r="P155" s="33">
        <f t="shared" si="18"/>
        <v>1.2205559980781072E-2</v>
      </c>
      <c r="Q155" s="34">
        <f>D155/D154*EXP(-P154*P154/2+P154*Gaussian!G147)-1</f>
        <v>3.0370058987725379E-3</v>
      </c>
      <c r="R155" s="46">
        <f>E155/E154*EXP(-P154*P154/2-P154*Gaussian!G147)-1</f>
        <v>-5.8927702676003779E-4</v>
      </c>
      <c r="S155" s="40">
        <f>VLOOKUP((A155+1)&amp;"_"&amp;B155,scenarios!A:Q,13,0)</f>
        <v>0</v>
      </c>
      <c r="T155" s="55">
        <f>VLOOKUP((A155+TT_Scen/2+1)&amp;"_"&amp;B155,scenarios!A:Q,13,0)</f>
        <v>0</v>
      </c>
      <c r="U155" s="37">
        <f t="shared" si="20"/>
        <v>3.6262829255325757E-3</v>
      </c>
    </row>
    <row r="156" spans="1:21" x14ac:dyDescent="0.25">
      <c r="A156" s="21">
        <f t="shared" si="16"/>
        <v>4</v>
      </c>
      <c r="B156" s="22">
        <v>147</v>
      </c>
      <c r="C156" s="20"/>
      <c r="D156" s="14">
        <f>Beta!E156</f>
        <v>1.0338015318167</v>
      </c>
      <c r="E156" s="15">
        <f>Beta!F156</f>
        <v>1.1183873488167095</v>
      </c>
      <c r="F156" s="12"/>
      <c r="G156" s="49">
        <f t="shared" si="14"/>
        <v>2.5000000000000005E-3</v>
      </c>
      <c r="H156" s="33">
        <f t="shared" si="17"/>
        <v>1.4433756729740645E-2</v>
      </c>
      <c r="I156" s="34">
        <f>D156/D155*EXP(-H155*H155/2+H155*VLOOKUP((A156)&amp;"_"&amp;(B156-1),Gaussian!A:F,6,0))-1</f>
        <v>6.1822784885912085E-4</v>
      </c>
      <c r="J156" s="46">
        <f>E156/E155*EXP(-H155*H155/2-H155*VLOOKUP((A156)&amp;"_"&amp;(B156-1),Gaussian!A:F,6,0))-1</f>
        <v>1.7360607428669184E-3</v>
      </c>
      <c r="K156" s="40">
        <f>VLOOKUP((A156+1)&amp;"_"&amp;B156,scenarios!A:Q,6,0)</f>
        <v>6.1822999999999999E-4</v>
      </c>
      <c r="L156" s="55">
        <f>VLOOKUP((A156+TT_Scen/2+1)&amp;"_"&amp;B156,scenarios!A:Q,6,0)</f>
        <v>1.7361E-3</v>
      </c>
      <c r="M156" s="37">
        <f t="shared" si="19"/>
        <v>4.1408273960749642E-8</v>
      </c>
      <c r="N156" s="8"/>
      <c r="O156" s="49">
        <f t="shared" si="15"/>
        <v>1.7912500000000001E-3</v>
      </c>
      <c r="P156" s="33">
        <f t="shared" si="18"/>
        <v>1.2229716767865976E-2</v>
      </c>
      <c r="Q156" s="34">
        <f>D156/D155*EXP(-P155*P155/2+P155*Gaussian!G148)-1</f>
        <v>3.4074643891797152E-3</v>
      </c>
      <c r="R156" s="46">
        <f>E156/E155*EXP(-P155*P155/2-P155*Gaussian!G148)-1</f>
        <v>-9.8923252828497787E-4</v>
      </c>
      <c r="S156" s="40">
        <f>VLOOKUP((A156+1)&amp;"_"&amp;B156,scenarios!A:Q,13,0)</f>
        <v>0</v>
      </c>
      <c r="T156" s="55">
        <f>VLOOKUP((A156+TT_Scen/2+1)&amp;"_"&amp;B156,scenarios!A:Q,13,0)</f>
        <v>0</v>
      </c>
      <c r="U156" s="37">
        <f t="shared" si="20"/>
        <v>4.396696917464693E-3</v>
      </c>
    </row>
    <row r="157" spans="1:21" x14ac:dyDescent="0.25">
      <c r="A157" s="21">
        <f t="shared" si="16"/>
        <v>4</v>
      </c>
      <c r="B157" s="22">
        <v>148</v>
      </c>
      <c r="C157" s="20"/>
      <c r="D157" s="14">
        <f>Beta!E157</f>
        <v>1.037580150291687</v>
      </c>
      <c r="E157" s="15">
        <f>Beta!F157</f>
        <v>1.1171443033752517</v>
      </c>
      <c r="F157" s="12"/>
      <c r="G157" s="49">
        <f t="shared" si="14"/>
        <v>2.5000000000000005E-3</v>
      </c>
      <c r="H157" s="33">
        <f t="shared" si="17"/>
        <v>1.4433756729740645E-2</v>
      </c>
      <c r="I157" s="34">
        <f>D157/D156*EXP(-H156*H156/2+H156*VLOOKUP((A157)&amp;"_"&amp;(B157-1),Gaussian!A:F,6,0))-1</f>
        <v>1.8447356879147891E-2</v>
      </c>
      <c r="J157" s="46">
        <f>E157/E156*EXP(-H156*H156/2-H156*VLOOKUP((A157)&amp;"_"&amp;(B157-1),Gaussian!A:F,6,0))-1</f>
        <v>-1.5824726525034194E-2</v>
      </c>
      <c r="K157" s="40">
        <f>VLOOKUP((A157+1)&amp;"_"&amp;B157,scenarios!A:Q,6,0)</f>
        <v>1.8447000000000002E-2</v>
      </c>
      <c r="L157" s="55">
        <f>VLOOKUP((A157+TT_Scen/2+1)&amp;"_"&amp;B157,scenarios!A:Q,6,0)</f>
        <v>-1.5824999999999999E-2</v>
      </c>
      <c r="M157" s="37">
        <f t="shared" si="19"/>
        <v>6.3035411369469219E-7</v>
      </c>
      <c r="N157" s="8"/>
      <c r="O157" s="49">
        <f t="shared" si="15"/>
        <v>1.7983333333333332E-3</v>
      </c>
      <c r="P157" s="33">
        <f t="shared" si="18"/>
        <v>1.225382593315247E-2</v>
      </c>
      <c r="Q157" s="34">
        <f>D157/D156*EXP(-P156*P156/2+P156*Gaussian!G149)-1</f>
        <v>3.5800179438438828E-3</v>
      </c>
      <c r="R157" s="46">
        <f>E157/E156*EXP(-P156*P156/2-P156*Gaussian!G149)-1</f>
        <v>-1.1861594339838133E-3</v>
      </c>
      <c r="S157" s="40">
        <f>VLOOKUP((A157+1)&amp;"_"&amp;B157,scenarios!A:Q,13,0)</f>
        <v>0</v>
      </c>
      <c r="T157" s="55">
        <f>VLOOKUP((A157+TT_Scen/2+1)&amp;"_"&amp;B157,scenarios!A:Q,13,0)</f>
        <v>0</v>
      </c>
      <c r="U157" s="37">
        <f t="shared" si="20"/>
        <v>4.7661773778276961E-3</v>
      </c>
    </row>
    <row r="158" spans="1:21" x14ac:dyDescent="0.25">
      <c r="A158" s="21">
        <f t="shared" si="16"/>
        <v>4</v>
      </c>
      <c r="B158" s="22">
        <v>149</v>
      </c>
      <c r="C158" s="20"/>
      <c r="D158" s="14">
        <f>Beta!E158</f>
        <v>1.0415652076054827</v>
      </c>
      <c r="E158" s="15">
        <f>Beta!F158</f>
        <v>1.1156755123965265</v>
      </c>
      <c r="F158" s="12"/>
      <c r="G158" s="49">
        <f t="shared" si="14"/>
        <v>2.5000000000000005E-3</v>
      </c>
      <c r="H158" s="33">
        <f t="shared" si="17"/>
        <v>1.4433756729740645E-2</v>
      </c>
      <c r="I158" s="34">
        <f>D158/D157*EXP(-H157*H157/2+H157*VLOOKUP((A158)&amp;"_"&amp;(B158-1),Gaussian!A:F,6,0))-1</f>
        <v>-1.9325610237421742E-3</v>
      </c>
      <c r="J158" s="46">
        <f>E158/E157*EXP(-H157*H157/2-H157*VLOOKUP((A158)&amp;"_"&amp;(B158-1),Gaussian!A:F,6,0))-1</f>
        <v>4.2528430165991171E-3</v>
      </c>
      <c r="K158" s="40">
        <f>VLOOKUP((A158+1)&amp;"_"&amp;B158,scenarios!A:Q,6,0)</f>
        <v>-1.9326E-3</v>
      </c>
      <c r="L158" s="55">
        <f>VLOOKUP((A158+TT_Scen/2+1)&amp;"_"&amp;B158,scenarios!A:Q,6,0)</f>
        <v>4.2528000000000002E-3</v>
      </c>
      <c r="M158" s="37">
        <f t="shared" si="19"/>
        <v>8.1992856942793985E-8</v>
      </c>
      <c r="N158" s="8"/>
      <c r="O158" s="49">
        <f t="shared" si="15"/>
        <v>1.8054166666666665E-3</v>
      </c>
      <c r="P158" s="33">
        <f t="shared" si="18"/>
        <v>1.2277887757174593E-2</v>
      </c>
      <c r="Q158" s="34">
        <f>D158/D157*EXP(-P157*P157/2+P157*Gaussian!G150)-1</f>
        <v>3.7653587390620302E-3</v>
      </c>
      <c r="R158" s="46">
        <f>E158/E157*EXP(-P157*P157/2-P157*Gaussian!G150)-1</f>
        <v>-1.3897494310397551E-3</v>
      </c>
      <c r="S158" s="40">
        <f>VLOOKUP((A158+1)&amp;"_"&amp;B158,scenarios!A:Q,13,0)</f>
        <v>0</v>
      </c>
      <c r="T158" s="55">
        <f>VLOOKUP((A158+TT_Scen/2+1)&amp;"_"&amp;B158,scenarios!A:Q,13,0)</f>
        <v>0</v>
      </c>
      <c r="U158" s="37">
        <f t="shared" si="20"/>
        <v>5.1551081701017853E-3</v>
      </c>
    </row>
    <row r="159" spans="1:21" x14ac:dyDescent="0.25">
      <c r="A159" s="21">
        <f t="shared" si="16"/>
        <v>4</v>
      </c>
      <c r="B159" s="22">
        <v>150</v>
      </c>
      <c r="C159" s="20"/>
      <c r="D159" s="14">
        <f>Beta!E159</f>
        <v>1.0454497520725952</v>
      </c>
      <c r="E159" s="15">
        <f>Beta!F159</f>
        <v>1.1143182524425099</v>
      </c>
      <c r="F159" s="12"/>
      <c r="G159" s="49">
        <f t="shared" si="14"/>
        <v>2.5000000000000005E-3</v>
      </c>
      <c r="H159" s="33">
        <f t="shared" si="17"/>
        <v>1.4433756729740645E-2</v>
      </c>
      <c r="I159" s="34">
        <f>D159/D158*EXP(-H158*H158/2+H158*VLOOKUP((A159)&amp;"_"&amp;(B159-1),Gaussian!A:F,6,0))-1</f>
        <v>-1.5513326366854541E-2</v>
      </c>
      <c r="J159" s="46">
        <f>E159/E158*EXP(-H158*H158/2-H158*VLOOKUP((A159)&amp;"_"&amp;(B159-1),Gaussian!A:F,6,0))-1</f>
        <v>1.8093637058933743E-2</v>
      </c>
      <c r="K159" s="40">
        <f>VLOOKUP((A159+1)&amp;"_"&amp;B159,scenarios!A:Q,6,0)</f>
        <v>-1.5513000000000001E-2</v>
      </c>
      <c r="L159" s="55">
        <f>VLOOKUP((A159+TT_Scen/2+1)&amp;"_"&amp;B159,scenarios!A:Q,6,0)</f>
        <v>1.8093999999999999E-2</v>
      </c>
      <c r="M159" s="37">
        <f t="shared" si="19"/>
        <v>6.8930792079639758E-7</v>
      </c>
      <c r="N159" s="8"/>
      <c r="O159" s="49">
        <f t="shared" si="15"/>
        <v>1.8124999999999999E-3</v>
      </c>
      <c r="P159" s="33">
        <f t="shared" si="18"/>
        <v>1.230190251772284E-2</v>
      </c>
      <c r="Q159" s="34">
        <f>D159/D158*EXP(-P158*P158/2+P158*Gaussian!G151)-1</f>
        <v>3.6538744275158574E-3</v>
      </c>
      <c r="R159" s="46">
        <f>E159/E158*EXP(-P158*P158/2-P158*Gaussian!G151)-1</f>
        <v>-1.2918152065602984E-3</v>
      </c>
      <c r="S159" s="40">
        <f>VLOOKUP((A159+1)&amp;"_"&amp;B159,scenarios!A:Q,13,0)</f>
        <v>0</v>
      </c>
      <c r="T159" s="55">
        <f>VLOOKUP((A159+TT_Scen/2+1)&amp;"_"&amp;B159,scenarios!A:Q,13,0)</f>
        <v>0</v>
      </c>
      <c r="U159" s="37">
        <f t="shared" si="20"/>
        <v>4.9456896340761558E-3</v>
      </c>
    </row>
    <row r="160" spans="1:21" x14ac:dyDescent="0.25">
      <c r="A160" s="21">
        <f t="shared" si="16"/>
        <v>4</v>
      </c>
      <c r="B160" s="22">
        <v>151</v>
      </c>
      <c r="C160" s="20"/>
      <c r="D160" s="14">
        <f>Beta!E160</f>
        <v>1.0489000355658371</v>
      </c>
      <c r="E160" s="15">
        <f>Beta!F160</f>
        <v>1.1134320878736006</v>
      </c>
      <c r="F160" s="12"/>
      <c r="G160" s="49">
        <f t="shared" si="14"/>
        <v>2.5000000000000005E-3</v>
      </c>
      <c r="H160" s="33">
        <f t="shared" si="17"/>
        <v>1.4433756729740645E-2</v>
      </c>
      <c r="I160" s="34">
        <f>D160/D159*EXP(-H159*H159/2+H159*VLOOKUP((A160)&amp;"_"&amp;(B160-1),Gaussian!A:F,6,0))-1</f>
        <v>1.022988499254307E-3</v>
      </c>
      <c r="J160" s="46">
        <f>E160/E159*EXP(-H159*H159/2-H159*VLOOKUP((A160)&amp;"_"&amp;(B160-1),Gaussian!A:F,6,0))-1</f>
        <v>1.269289182739719E-3</v>
      </c>
      <c r="K160" s="40">
        <f>VLOOKUP((A160+1)&amp;"_"&amp;B160,scenarios!A:Q,6,0)</f>
        <v>1.023E-3</v>
      </c>
      <c r="L160" s="55">
        <f>VLOOKUP((A160+TT_Scen/2+1)&amp;"_"&amp;B160,scenarios!A:Q,6,0)</f>
        <v>1.2692999999999999E-3</v>
      </c>
      <c r="M160" s="37">
        <f t="shared" si="19"/>
        <v>2.2318005973897062E-8</v>
      </c>
      <c r="N160" s="8"/>
      <c r="O160" s="49">
        <f t="shared" si="15"/>
        <v>1.8195833333333332E-3</v>
      </c>
      <c r="P160" s="33">
        <f t="shared" si="18"/>
        <v>1.2325870489881569E-2</v>
      </c>
      <c r="Q160" s="34">
        <f>D160/D159*EXP(-P159*P159/2+P159*Gaussian!G152)-1</f>
        <v>3.2243710412345195E-3</v>
      </c>
      <c r="R160" s="46">
        <f>E160/E159*EXP(-P159*P159/2-P159*Gaussian!G152)-1</f>
        <v>-8.7085803984676691E-4</v>
      </c>
      <c r="S160" s="40">
        <f>VLOOKUP((A160+1)&amp;"_"&amp;B160,scenarios!A:Q,13,0)</f>
        <v>0</v>
      </c>
      <c r="T160" s="55">
        <f>VLOOKUP((A160+TT_Scen/2+1)&amp;"_"&amp;B160,scenarios!A:Q,13,0)</f>
        <v>0</v>
      </c>
      <c r="U160" s="37">
        <f t="shared" si="20"/>
        <v>4.0952290810812864E-3</v>
      </c>
    </row>
    <row r="161" spans="1:21" x14ac:dyDescent="0.25">
      <c r="A161" s="21">
        <f t="shared" si="16"/>
        <v>4</v>
      </c>
      <c r="B161" s="22">
        <v>152</v>
      </c>
      <c r="C161" s="20"/>
      <c r="D161" s="14">
        <f>Beta!E161</f>
        <v>1.0519913518128357</v>
      </c>
      <c r="E161" s="15">
        <f>Beta!F161</f>
        <v>1.1129389959392089</v>
      </c>
      <c r="F161" s="12"/>
      <c r="G161" s="49">
        <f t="shared" si="14"/>
        <v>2.5000000000000005E-3</v>
      </c>
      <c r="H161" s="33">
        <f t="shared" si="17"/>
        <v>1.4433756729740645E-2</v>
      </c>
      <c r="I161" s="34">
        <f>D161/D160*EXP(-H160*H160/2+H160*VLOOKUP((A161)&amp;"_"&amp;(B161-1),Gaussian!A:F,6,0))-1</f>
        <v>-1.6370773388404758E-2</v>
      </c>
      <c r="J161" s="46">
        <f>E161/E160*EXP(-H160*H160/2-H160*VLOOKUP((A161)&amp;"_"&amp;(B161-1),Gaussian!A:F,6,0))-1</f>
        <v>1.8975621237149909E-2</v>
      </c>
      <c r="K161" s="40">
        <f>VLOOKUP((A161+1)&amp;"_"&amp;B161,scenarios!A:Q,6,0)</f>
        <v>-1.6371E-2</v>
      </c>
      <c r="L161" s="55">
        <f>VLOOKUP((A161+TT_Scen/2+1)&amp;"_"&amp;B161,scenarios!A:Q,6,0)</f>
        <v>1.8976E-2</v>
      </c>
      <c r="M161" s="37">
        <f t="shared" si="19"/>
        <v>6.0537444533312335E-7</v>
      </c>
      <c r="N161" s="8"/>
      <c r="O161" s="49">
        <f t="shared" si="15"/>
        <v>1.8266666666666665E-3</v>
      </c>
      <c r="P161" s="33">
        <f t="shared" si="18"/>
        <v>1.2349791946065775E-2</v>
      </c>
      <c r="Q161" s="34">
        <f>D161/D160*EXP(-P160*P160/2+P160*Gaussian!G153)-1</f>
        <v>2.8710136249041618E-3</v>
      </c>
      <c r="R161" s="46">
        <f>E161/E160*EXP(-P160*P160/2-P160*Gaussian!G153)-1</f>
        <v>-5.1878468158927937E-4</v>
      </c>
      <c r="S161" s="40">
        <f>VLOOKUP((A161+1)&amp;"_"&amp;B161,scenarios!A:Q,13,0)</f>
        <v>0</v>
      </c>
      <c r="T161" s="55">
        <f>VLOOKUP((A161+TT_Scen/2+1)&amp;"_"&amp;B161,scenarios!A:Q,13,0)</f>
        <v>0</v>
      </c>
      <c r="U161" s="37">
        <f t="shared" si="20"/>
        <v>3.3897983064934412E-3</v>
      </c>
    </row>
    <row r="162" spans="1:21" x14ac:dyDescent="0.25">
      <c r="A162" s="21">
        <f t="shared" si="16"/>
        <v>4</v>
      </c>
      <c r="B162" s="22">
        <v>153</v>
      </c>
      <c r="C162" s="20"/>
      <c r="D162" s="14">
        <f>Beta!E162</f>
        <v>1.0549743534992928</v>
      </c>
      <c r="E162" s="15">
        <f>Beta!F162</f>
        <v>1.11257827162128</v>
      </c>
      <c r="F162" s="12"/>
      <c r="G162" s="49">
        <f t="shared" si="14"/>
        <v>2.5000000000000005E-3</v>
      </c>
      <c r="H162" s="33">
        <f t="shared" si="17"/>
        <v>1.4433756729740645E-2</v>
      </c>
      <c r="I162" s="34">
        <f>D162/D161*EXP(-H161*H161/2+H161*VLOOKUP((A162)&amp;"_"&amp;(B162-1),Gaussian!A:F,6,0))-1</f>
        <v>9.7269677835634116E-3</v>
      </c>
      <c r="J162" s="46">
        <f>E162/E161*EXP(-H161*H161/2-H161*VLOOKUP((A162)&amp;"_"&amp;(B162-1),Gaussian!A:F,6,0))-1</f>
        <v>-7.3537343528159438E-3</v>
      </c>
      <c r="K162" s="40">
        <f>VLOOKUP((A162+1)&amp;"_"&amp;B162,scenarios!A:Q,6,0)</f>
        <v>9.7269999999999995E-3</v>
      </c>
      <c r="L162" s="55">
        <f>VLOOKUP((A162+TT_Scen/2+1)&amp;"_"&amp;B162,scenarios!A:Q,6,0)</f>
        <v>-7.3537000000000003E-3</v>
      </c>
      <c r="M162" s="37">
        <f t="shared" si="19"/>
        <v>6.656925253135243E-8</v>
      </c>
      <c r="N162" s="8"/>
      <c r="O162" s="49">
        <f t="shared" si="15"/>
        <v>1.8337499999999999E-3</v>
      </c>
      <c r="P162" s="33">
        <f t="shared" si="18"/>
        <v>1.2373667156057208E-2</v>
      </c>
      <c r="Q162" s="34">
        <f>D162/D161*EXP(-P161*P161/2+P161*Gaussian!G154)-1</f>
        <v>2.7591042423507073E-3</v>
      </c>
      <c r="R162" s="46">
        <f>E162/E161*EXP(-P161*P161/2-P161*Gaussian!G154)-1</f>
        <v>-4.0034973669644813E-4</v>
      </c>
      <c r="S162" s="40">
        <f>VLOOKUP((A162+1)&amp;"_"&amp;B162,scenarios!A:Q,13,0)</f>
        <v>0</v>
      </c>
      <c r="T162" s="55">
        <f>VLOOKUP((A162+TT_Scen/2+1)&amp;"_"&amp;B162,scenarios!A:Q,13,0)</f>
        <v>0</v>
      </c>
      <c r="U162" s="37">
        <f t="shared" si="20"/>
        <v>3.1594539790471554E-3</v>
      </c>
    </row>
    <row r="163" spans="1:21" x14ac:dyDescent="0.25">
      <c r="A163" s="21">
        <f t="shared" si="16"/>
        <v>4</v>
      </c>
      <c r="B163" s="22">
        <v>154</v>
      </c>
      <c r="C163" s="20"/>
      <c r="D163" s="14">
        <f>Beta!E163</f>
        <v>1.058028881767201</v>
      </c>
      <c r="E163" s="15">
        <f>Beta!F163</f>
        <v>1.1121675285182349</v>
      </c>
      <c r="F163" s="12"/>
      <c r="G163" s="49">
        <f t="shared" si="14"/>
        <v>2.5000000000000005E-3</v>
      </c>
      <c r="H163" s="33">
        <f t="shared" si="17"/>
        <v>1.4433756729740645E-2</v>
      </c>
      <c r="I163" s="34">
        <f>D163/D162*EXP(-H162*H162/2+H162*VLOOKUP((A163)&amp;"_"&amp;(B163-1),Gaussian!A:F,6,0))-1</f>
        <v>-1.1739247307679501E-2</v>
      </c>
      <c r="J163" s="46">
        <f>E163/E162*EXP(-H162*H162/2-H162*VLOOKUP((A163)&amp;"_"&amp;(B163-1),Gaussian!A:F,6,0))-1</f>
        <v>1.4222478478167266E-2</v>
      </c>
      <c r="K163" s="40">
        <f>VLOOKUP((A163+1)&amp;"_"&amp;B163,scenarios!A:Q,6,0)</f>
        <v>-1.1738999999999999E-2</v>
      </c>
      <c r="L163" s="55">
        <f>VLOOKUP((A163+TT_Scen/2+1)&amp;"_"&amp;B163,scenarios!A:Q,6,0)</f>
        <v>1.4222E-2</v>
      </c>
      <c r="M163" s="37">
        <f t="shared" si="19"/>
        <v>7.2578584676789848E-7</v>
      </c>
      <c r="N163" s="8"/>
      <c r="O163" s="49">
        <f t="shared" si="15"/>
        <v>1.8408333333333332E-3</v>
      </c>
      <c r="P163" s="33">
        <f t="shared" si="18"/>
        <v>1.2397496387039872E-2</v>
      </c>
      <c r="Q163" s="34">
        <f>D163/D162*EXP(-P162*P162/2+P162*Gaussian!G155)-1</f>
        <v>2.8185853108813053E-3</v>
      </c>
      <c r="R163" s="46">
        <f>E163/E162*EXP(-P162*P162/2-P162*Gaussian!G155)-1</f>
        <v>-4.4570393744436387E-4</v>
      </c>
      <c r="S163" s="40">
        <f>VLOOKUP((A163+1)&amp;"_"&amp;B163,scenarios!A:Q,13,0)</f>
        <v>0</v>
      </c>
      <c r="T163" s="55">
        <f>VLOOKUP((A163+TT_Scen/2+1)&amp;"_"&amp;B163,scenarios!A:Q,13,0)</f>
        <v>0</v>
      </c>
      <c r="U163" s="37">
        <f t="shared" si="20"/>
        <v>3.2642892483256691E-3</v>
      </c>
    </row>
    <row r="164" spans="1:21" x14ac:dyDescent="0.25">
      <c r="A164" s="21">
        <f t="shared" si="16"/>
        <v>4</v>
      </c>
      <c r="B164" s="22">
        <v>155</v>
      </c>
      <c r="C164" s="20"/>
      <c r="D164" s="14">
        <f>Beta!E164</f>
        <v>1.0609460604208925</v>
      </c>
      <c r="E164" s="15">
        <f>Beta!F164</f>
        <v>1.1119343374890527</v>
      </c>
      <c r="F164" s="12"/>
      <c r="G164" s="49">
        <f t="shared" si="14"/>
        <v>2.5000000000000005E-3</v>
      </c>
      <c r="H164" s="33">
        <f t="shared" si="17"/>
        <v>1.4433756729740645E-2</v>
      </c>
      <c r="I164" s="34">
        <f>D164/D163*EXP(-H163*H163/2+H163*VLOOKUP((A164)&amp;"_"&amp;(B164-1),Gaussian!A:F,6,0))-1</f>
        <v>-3.458965585617646E-4</v>
      </c>
      <c r="J164" s="46">
        <f>E164/E163*EXP(-H163*H163/2-H163*VLOOKUP((A164)&amp;"_"&amp;(B164-1),Gaussian!A:F,6,0))-1</f>
        <v>2.6849148320498006E-3</v>
      </c>
      <c r="K164" s="40">
        <f>VLOOKUP((A164+1)&amp;"_"&amp;B164,scenarios!A:Q,6,0)</f>
        <v>-3.4590000000000001E-4</v>
      </c>
      <c r="L164" s="55">
        <f>VLOOKUP((A164+TT_Scen/2+1)&amp;"_"&amp;B164,scenarios!A:Q,6,0)</f>
        <v>2.6849E-3</v>
      </c>
      <c r="M164" s="37">
        <f t="shared" si="19"/>
        <v>1.8273488035995371E-8</v>
      </c>
      <c r="N164" s="8"/>
      <c r="O164" s="49">
        <f t="shared" si="15"/>
        <v>1.8479166666666665E-3</v>
      </c>
      <c r="P164" s="33">
        <f t="shared" si="18"/>
        <v>1.2421279903634907E-2</v>
      </c>
      <c r="Q164" s="34">
        <f>D164/D163*EXP(-P163*P163/2+P163*Gaussian!G156)-1</f>
        <v>2.6801245558925046E-3</v>
      </c>
      <c r="R164" s="46">
        <f>E164/E163*EXP(-P163*P163/2-P163*Gaussian!G156)-1</f>
        <v>-2.8650246771011467E-4</v>
      </c>
      <c r="S164" s="40">
        <f>VLOOKUP((A164+1)&amp;"_"&amp;B164,scenarios!A:Q,13,0)</f>
        <v>0</v>
      </c>
      <c r="T164" s="55">
        <f>VLOOKUP((A164+TT_Scen/2+1)&amp;"_"&amp;B164,scenarios!A:Q,13,0)</f>
        <v>0</v>
      </c>
      <c r="U164" s="37">
        <f t="shared" si="20"/>
        <v>2.9666270236026193E-3</v>
      </c>
    </row>
    <row r="165" spans="1:21" x14ac:dyDescent="0.25">
      <c r="A165" s="21">
        <f t="shared" si="16"/>
        <v>4</v>
      </c>
      <c r="B165" s="22">
        <v>156</v>
      </c>
      <c r="C165" s="20"/>
      <c r="D165" s="14">
        <f>Beta!E165</f>
        <v>1.0640327767344941</v>
      </c>
      <c r="E165" s="15">
        <f>Beta!F165</f>
        <v>1.1115649157159488</v>
      </c>
      <c r="F165" s="12"/>
      <c r="G165" s="49">
        <f t="shared" si="14"/>
        <v>2.5000000000000005E-3</v>
      </c>
      <c r="H165" s="33">
        <f t="shared" si="17"/>
        <v>1.4433756729740645E-2</v>
      </c>
      <c r="I165" s="34">
        <f>D165/D164*EXP(-H164*H164/2+H164*VLOOKUP((A165)&amp;"_"&amp;(B165-1),Gaussian!A:F,6,0))-1</f>
        <v>-4.0021859213723587E-4</v>
      </c>
      <c r="J165" s="46">
        <f>E165/E164*EXP(-H164*H164/2-H164*VLOOKUP((A165)&amp;"_"&amp;(B165-1),Gaussian!A:F,6,0))-1</f>
        <v>2.7686781943541128E-3</v>
      </c>
      <c r="K165" s="40">
        <f>VLOOKUP((A165+1)&amp;"_"&amp;B165,scenarios!A:Q,6,0)</f>
        <v>-4.0022000000000001E-4</v>
      </c>
      <c r="L165" s="55">
        <f>VLOOKUP((A165+TT_Scen/2+1)&amp;"_"&amp;B165,scenarios!A:Q,6,0)</f>
        <v>2.7686999999999998E-3</v>
      </c>
      <c r="M165" s="37">
        <f t="shared" si="19"/>
        <v>2.3213508651171322E-8</v>
      </c>
      <c r="N165" s="8"/>
      <c r="O165" s="49">
        <f t="shared" si="15"/>
        <v>1.8549999999999999E-3</v>
      </c>
      <c r="P165" s="33">
        <f t="shared" si="18"/>
        <v>1.2445017967934888E-2</v>
      </c>
      <c r="Q165" s="34">
        <f>D165/D164*EXP(-P164*P164/2+P164*Gaussian!G157)-1</f>
        <v>2.8320342982322E-3</v>
      </c>
      <c r="R165" s="46">
        <f>E165/E164*EXP(-P164*P164/2-P164*Gaussian!G157)-1</f>
        <v>-4.0934893562549757E-4</v>
      </c>
      <c r="S165" s="40">
        <f>VLOOKUP((A165+1)&amp;"_"&amp;B165,scenarios!A:Q,13,0)</f>
        <v>0</v>
      </c>
      <c r="T165" s="55">
        <f>VLOOKUP((A165+TT_Scen/2+1)&amp;"_"&amp;B165,scenarios!A:Q,13,0)</f>
        <v>0</v>
      </c>
      <c r="U165" s="37">
        <f t="shared" si="20"/>
        <v>3.2413832338576976E-3</v>
      </c>
    </row>
    <row r="166" spans="1:21" x14ac:dyDescent="0.25">
      <c r="A166" s="21">
        <f t="shared" si="16"/>
        <v>4</v>
      </c>
      <c r="B166" s="22">
        <v>157</v>
      </c>
      <c r="C166" s="20"/>
      <c r="D166" s="14">
        <f>Beta!E166</f>
        <v>1.0672321019352025</v>
      </c>
      <c r="E166" s="15">
        <f>Beta!F166</f>
        <v>1.1111271839971408</v>
      </c>
      <c r="F166" s="12"/>
      <c r="G166" s="49">
        <f t="shared" si="14"/>
        <v>2.5000000000000005E-3</v>
      </c>
      <c r="H166" s="33">
        <f t="shared" si="17"/>
        <v>1.4433756729740645E-2</v>
      </c>
      <c r="I166" s="34">
        <f>D166/D165*EXP(-H165*H165/2+H165*VLOOKUP((A166)&amp;"_"&amp;(B166-1),Gaussian!A:F,6,0))-1</f>
        <v>2.1713221390113002E-2</v>
      </c>
      <c r="J166" s="46">
        <f>E166/E165*EXP(-H165*H165/2-H165*VLOOKUP((A166)&amp;"_"&amp;(B166-1),Gaussian!A:F,6,0))-1</f>
        <v>-1.8899889426567729E-2</v>
      </c>
      <c r="K166" s="40">
        <f>VLOOKUP((A166+1)&amp;"_"&amp;B166,scenarios!A:Q,6,0)</f>
        <v>2.1713E-2</v>
      </c>
      <c r="L166" s="55">
        <f>VLOOKUP((A166+TT_Scen/2+1)&amp;"_"&amp;B166,scenarios!A:Q,6,0)</f>
        <v>-1.89E-2</v>
      </c>
      <c r="M166" s="37">
        <f t="shared" si="19"/>
        <v>3.3196354527406657E-7</v>
      </c>
      <c r="N166" s="8"/>
      <c r="O166" s="49">
        <f t="shared" si="15"/>
        <v>1.8620833333333332E-3</v>
      </c>
      <c r="P166" s="33">
        <f t="shared" si="18"/>
        <v>1.2468710839537501E-2</v>
      </c>
      <c r="Q166" s="34">
        <f>D166/D165*EXP(-P165*P165/2+P165*Gaussian!G158)-1</f>
        <v>2.9291228898711275E-3</v>
      </c>
      <c r="R166" s="46">
        <f>E166/E165*EXP(-P165*P165/2-P165*Gaussian!G158)-1</f>
        <v>-4.7120345399198627E-4</v>
      </c>
      <c r="S166" s="40">
        <f>VLOOKUP((A166+1)&amp;"_"&amp;B166,scenarios!A:Q,13,0)</f>
        <v>0</v>
      </c>
      <c r="T166" s="55">
        <f>VLOOKUP((A166+TT_Scen/2+1)&amp;"_"&amp;B166,scenarios!A:Q,13,0)</f>
        <v>0</v>
      </c>
      <c r="U166" s="37">
        <f t="shared" si="20"/>
        <v>3.4003263438631137E-3</v>
      </c>
    </row>
    <row r="167" spans="1:21" x14ac:dyDescent="0.25">
      <c r="A167" s="21">
        <f t="shared" si="16"/>
        <v>4</v>
      </c>
      <c r="B167" s="22">
        <v>158</v>
      </c>
      <c r="C167" s="20"/>
      <c r="D167" s="14">
        <f>Beta!E167</f>
        <v>1.0701893481113525</v>
      </c>
      <c r="E167" s="15">
        <f>Beta!F167</f>
        <v>1.1109917505236855</v>
      </c>
      <c r="F167" s="12"/>
      <c r="G167" s="49">
        <f t="shared" si="14"/>
        <v>2.5000000000000005E-3</v>
      </c>
      <c r="H167" s="33">
        <f t="shared" si="17"/>
        <v>1.4433756729740645E-2</v>
      </c>
      <c r="I167" s="34">
        <f>D167/D166*EXP(-H166*H166/2+H166*VLOOKUP((A167)&amp;"_"&amp;(B167-1),Gaussian!A:F,6,0))-1</f>
        <v>7.2734045462949926E-3</v>
      </c>
      <c r="J167" s="46">
        <f>E167/E166*EXP(-H166*H166/2-H166*VLOOKUP((A167)&amp;"_"&amp;(B167-1),Gaussian!A:F,6,0))-1</f>
        <v>-4.7986421611824204E-3</v>
      </c>
      <c r="K167" s="40">
        <f>VLOOKUP((A167+1)&amp;"_"&amp;B167,scenarios!A:Q,6,0)</f>
        <v>7.2734000000000002E-3</v>
      </c>
      <c r="L167" s="55">
        <f>VLOOKUP((A167+TT_Scen/2+1)&amp;"_"&amp;B167,scenarios!A:Q,6,0)</f>
        <v>-4.7986000000000001E-3</v>
      </c>
      <c r="M167" s="37">
        <f t="shared" si="19"/>
        <v>4.6707477412664955E-8</v>
      </c>
      <c r="N167" s="8"/>
      <c r="O167" s="49">
        <f t="shared" si="15"/>
        <v>1.8691666666666665E-3</v>
      </c>
      <c r="P167" s="33">
        <f t="shared" si="18"/>
        <v>1.2492358775578683E-2</v>
      </c>
      <c r="Q167" s="34">
        <f>D167/D166*EXP(-P166*P166/2+P166*Gaussian!G159)-1</f>
        <v>2.6930026787317374E-3</v>
      </c>
      <c r="R167" s="46">
        <f>E167/E166*EXP(-P166*P166/2-P166*Gaussian!G159)-1</f>
        <v>-1.9961024213610568E-4</v>
      </c>
      <c r="S167" s="40">
        <f>VLOOKUP((A167+1)&amp;"_"&amp;B167,scenarios!A:Q,13,0)</f>
        <v>0</v>
      </c>
      <c r="T167" s="55">
        <f>VLOOKUP((A167+TT_Scen/2+1)&amp;"_"&amp;B167,scenarios!A:Q,13,0)</f>
        <v>0</v>
      </c>
      <c r="U167" s="37">
        <f t="shared" si="20"/>
        <v>2.8926129208678431E-3</v>
      </c>
    </row>
    <row r="168" spans="1:21" x14ac:dyDescent="0.25">
      <c r="A168" s="21">
        <f t="shared" si="16"/>
        <v>4</v>
      </c>
      <c r="B168" s="22">
        <v>159</v>
      </c>
      <c r="C168" s="20"/>
      <c r="D168" s="14">
        <f>Beta!E168</f>
        <v>1.0728292210721111</v>
      </c>
      <c r="E168" s="15">
        <f>Beta!F168</f>
        <v>1.1112343734057635</v>
      </c>
      <c r="F168" s="12"/>
      <c r="G168" s="49">
        <f t="shared" si="14"/>
        <v>2.5000000000000005E-3</v>
      </c>
      <c r="H168" s="33">
        <f t="shared" si="17"/>
        <v>1.4433756729740645E-2</v>
      </c>
      <c r="I168" s="34">
        <f>D168/D167*EXP(-H167*H167/2+H167*VLOOKUP((A168)&amp;"_"&amp;(B168-1),Gaussian!A:F,6,0))-1</f>
        <v>1.6616351932452478E-2</v>
      </c>
      <c r="J168" s="46">
        <f>E168/E167*EXP(-H167*H167/2-H167*VLOOKUP((A168)&amp;"_"&amp;(B168-1),Gaussian!A:F,6,0))-1</f>
        <v>-1.3908457962133136E-2</v>
      </c>
      <c r="K168" s="40">
        <f>VLOOKUP((A168+1)&amp;"_"&amp;B168,scenarios!A:Q,6,0)</f>
        <v>1.6615999999999999E-2</v>
      </c>
      <c r="L168" s="55">
        <f>VLOOKUP((A168+TT_Scen/2+1)&amp;"_"&amp;B168,scenarios!A:Q,6,0)</f>
        <v>-1.3908E-2</v>
      </c>
      <c r="M168" s="37">
        <f t="shared" si="19"/>
        <v>8.0989458561483985E-7</v>
      </c>
      <c r="N168" s="8"/>
      <c r="O168" s="49">
        <f t="shared" si="15"/>
        <v>1.8762499999999999E-3</v>
      </c>
      <c r="P168" s="33">
        <f t="shared" si="18"/>
        <v>1.2515962030765175E-2</v>
      </c>
      <c r="Q168" s="34">
        <f>D168/D167*EXP(-P167*P167/2+P167*Gaussian!G160)-1</f>
        <v>2.3885155356808685E-3</v>
      </c>
      <c r="R168" s="46">
        <f>E168/E167*EXP(-P167*P167/2-P167*Gaussian!G160)-1</f>
        <v>1.4034054427192189E-4</v>
      </c>
      <c r="S168" s="40">
        <f>VLOOKUP((A168+1)&amp;"_"&amp;B168,scenarios!A:Q,13,0)</f>
        <v>0</v>
      </c>
      <c r="T168" s="55">
        <f>VLOOKUP((A168+TT_Scen/2+1)&amp;"_"&amp;B168,scenarios!A:Q,13,0)</f>
        <v>0</v>
      </c>
      <c r="U168" s="37">
        <f t="shared" si="20"/>
        <v>2.5288560799527904E-3</v>
      </c>
    </row>
    <row r="169" spans="1:21" x14ac:dyDescent="0.25">
      <c r="A169" s="21">
        <f t="shared" si="16"/>
        <v>4</v>
      </c>
      <c r="B169" s="22">
        <v>160</v>
      </c>
      <c r="C169" s="20"/>
      <c r="D169" s="14">
        <f>Beta!E169</f>
        <v>1.0754681329663811</v>
      </c>
      <c r="E169" s="15">
        <f>Beta!F169</f>
        <v>1.1115257286374505</v>
      </c>
      <c r="F169" s="12"/>
      <c r="G169" s="49">
        <f t="shared" si="14"/>
        <v>2.5000000000000005E-3</v>
      </c>
      <c r="H169" s="33">
        <f t="shared" si="17"/>
        <v>1.4433756729740645E-2</v>
      </c>
      <c r="I169" s="34">
        <f>D169/D168*EXP(-H168*H168/2+H168*VLOOKUP((A169)&amp;"_"&amp;(B169-1),Gaussian!A:F,6,0))-1</f>
        <v>3.7292331437031034E-3</v>
      </c>
      <c r="J169" s="46">
        <f>E169/E168*EXP(-H168*H168/2-H168*VLOOKUP((A169)&amp;"_"&amp;(B169-1),Gaussian!A:F,6,0))-1</f>
        <v>-1.210991462127331E-3</v>
      </c>
      <c r="K169" s="40">
        <f>VLOOKUP((A169+1)&amp;"_"&amp;B169,scenarios!A:Q,6,0)</f>
        <v>3.7291999999999998E-3</v>
      </c>
      <c r="L169" s="55">
        <f>VLOOKUP((A169+TT_Scen/2+1)&amp;"_"&amp;B169,scenarios!A:Q,6,0)</f>
        <v>-1.2110000000000001E-3</v>
      </c>
      <c r="M169" s="37">
        <f t="shared" si="19"/>
        <v>4.168157577270383E-8</v>
      </c>
      <c r="N169" s="8"/>
      <c r="O169" s="49">
        <f t="shared" si="15"/>
        <v>1.8833333333333332E-3</v>
      </c>
      <c r="P169" s="33">
        <f t="shared" si="18"/>
        <v>1.2539520857406526E-2</v>
      </c>
      <c r="Q169" s="34">
        <f>D169/D168*EXP(-P168*P168/2+P168*Gaussian!G161)-1</f>
        <v>2.3812546067747409E-3</v>
      </c>
      <c r="R169" s="46">
        <f>E169/E168*EXP(-P168*P168/2-P168*Gaussian!G161)-1</f>
        <v>1.8384850145469755E-4</v>
      </c>
      <c r="S169" s="40">
        <f>VLOOKUP((A169+1)&amp;"_"&amp;B169,scenarios!A:Q,13,0)</f>
        <v>0</v>
      </c>
      <c r="T169" s="55">
        <f>VLOOKUP((A169+TT_Scen/2+1)&amp;"_"&amp;B169,scenarios!A:Q,13,0)</f>
        <v>0</v>
      </c>
      <c r="U169" s="37">
        <f t="shared" si="20"/>
        <v>2.5651031082294384E-3</v>
      </c>
    </row>
    <row r="170" spans="1:21" x14ac:dyDescent="0.25">
      <c r="A170" s="21">
        <f t="shared" si="16"/>
        <v>4</v>
      </c>
      <c r="B170" s="22">
        <v>161</v>
      </c>
      <c r="C170" s="20"/>
      <c r="D170" s="14">
        <f>Beta!E170</f>
        <v>1.0780563589734986</v>
      </c>
      <c r="E170" s="15">
        <f>Beta!F170</f>
        <v>1.1119171030498021</v>
      </c>
      <c r="F170" s="12"/>
      <c r="G170" s="49">
        <f t="shared" si="14"/>
        <v>2.5000000000000005E-3</v>
      </c>
      <c r="H170" s="33">
        <f t="shared" si="17"/>
        <v>1.4433756729740645E-2</v>
      </c>
      <c r="I170" s="34">
        <f>D170/D169*EXP(-H169*H169/2+H169*VLOOKUP((A170)&amp;"_"&amp;(B170-1),Gaussian!A:F,6,0))-1</f>
        <v>-1.4832801021384401E-2</v>
      </c>
      <c r="J170" s="46">
        <f>E170/E169*EXP(-H169*H169/2-H169*VLOOKUP((A170)&amp;"_"&amp;(B170-1),Gaussian!A:F,6,0))-1</f>
        <v>1.7645199319888061E-2</v>
      </c>
      <c r="K170" s="40">
        <f>VLOOKUP((A170+1)&amp;"_"&amp;B170,scenarios!A:Q,6,0)</f>
        <v>-1.4833000000000001E-2</v>
      </c>
      <c r="L170" s="55">
        <f>VLOOKUP((A170+TT_Scen/2+1)&amp;"_"&amp;B170,scenarios!A:Q,6,0)</f>
        <v>1.7645000000000001E-2</v>
      </c>
      <c r="M170" s="37">
        <f t="shared" si="19"/>
        <v>3.9829850365970254E-7</v>
      </c>
      <c r="N170" s="8"/>
      <c r="O170" s="49">
        <f t="shared" si="15"/>
        <v>1.8904166666666665E-3</v>
      </c>
      <c r="P170" s="33">
        <f t="shared" si="18"/>
        <v>1.2563035505446567E-2</v>
      </c>
      <c r="Q170" s="34">
        <f>D170/D169*EXP(-P169*P169/2+P169*Gaussian!G162)-1</f>
        <v>2.3277981891938193E-3</v>
      </c>
      <c r="R170" s="46">
        <f>E170/E169*EXP(-P169*P169/2-P169*Gaussian!G162)-1</f>
        <v>2.7346119829485538E-4</v>
      </c>
      <c r="S170" s="40">
        <f>VLOOKUP((A170+1)&amp;"_"&amp;B170,scenarios!A:Q,13,0)</f>
        <v>0</v>
      </c>
      <c r="T170" s="55">
        <f>VLOOKUP((A170+TT_Scen/2+1)&amp;"_"&amp;B170,scenarios!A:Q,13,0)</f>
        <v>0</v>
      </c>
      <c r="U170" s="37">
        <f t="shared" si="20"/>
        <v>2.6012593874886747E-3</v>
      </c>
    </row>
    <row r="171" spans="1:21" x14ac:dyDescent="0.25">
      <c r="A171" s="21">
        <f t="shared" si="16"/>
        <v>4</v>
      </c>
      <c r="B171" s="22">
        <v>162</v>
      </c>
      <c r="C171" s="20"/>
      <c r="D171" s="14">
        <f>Beta!E171</f>
        <v>1.0808676422632657</v>
      </c>
      <c r="E171" s="15">
        <f>Beta!F171</f>
        <v>1.1121264581708126</v>
      </c>
      <c r="F171" s="12"/>
      <c r="G171" s="49">
        <f t="shared" si="14"/>
        <v>2.5000000000000005E-3</v>
      </c>
      <c r="H171" s="33">
        <f t="shared" si="17"/>
        <v>1.4433756729740645E-2</v>
      </c>
      <c r="I171" s="34">
        <f>D171/D170*EXP(-H170*H170/2+H170*VLOOKUP((A171)&amp;"_"&amp;(B171-1),Gaussian!A:F,6,0))-1</f>
        <v>4.3383985978917572E-3</v>
      </c>
      <c r="J171" s="46">
        <f>E171/E170*EXP(-H170*H170/2-H170*VLOOKUP((A171)&amp;"_"&amp;(B171-1),Gaussian!A:F,6,0))-1</f>
        <v>-1.7432228232071578E-3</v>
      </c>
      <c r="K171" s="40">
        <f>VLOOKUP((A171+1)&amp;"_"&amp;B171,scenarios!A:Q,6,0)</f>
        <v>4.3384000000000001E-3</v>
      </c>
      <c r="L171" s="55">
        <f>VLOOKUP((A171+TT_Scen/2+1)&amp;"_"&amp;B171,scenarios!A:Q,6,0)</f>
        <v>-1.7432000000000001E-3</v>
      </c>
      <c r="M171" s="37">
        <f t="shared" si="19"/>
        <v>2.422531540061286E-8</v>
      </c>
      <c r="N171" s="8"/>
      <c r="O171" s="49">
        <f t="shared" si="15"/>
        <v>1.8974999999999999E-3</v>
      </c>
      <c r="P171" s="33">
        <f t="shared" si="18"/>
        <v>1.2586506222494345E-2</v>
      </c>
      <c r="Q171" s="34">
        <f>D171/D170*EXP(-P170*P170/2+P170*Gaussian!G163)-1</f>
        <v>2.5286155381825104E-3</v>
      </c>
      <c r="R171" s="46">
        <f>E171/E170*EXP(-P170*P170/2-P170*Gaussian!G163)-1</f>
        <v>1.0935635515529896E-4</v>
      </c>
      <c r="S171" s="40">
        <f>VLOOKUP((A171+1)&amp;"_"&amp;B171,scenarios!A:Q,13,0)</f>
        <v>0</v>
      </c>
      <c r="T171" s="55">
        <f>VLOOKUP((A171+TT_Scen/2+1)&amp;"_"&amp;B171,scenarios!A:Q,13,0)</f>
        <v>0</v>
      </c>
      <c r="U171" s="37">
        <f t="shared" si="20"/>
        <v>2.6379718933378093E-3</v>
      </c>
    </row>
    <row r="172" spans="1:21" x14ac:dyDescent="0.25">
      <c r="A172" s="21">
        <f t="shared" si="16"/>
        <v>4</v>
      </c>
      <c r="B172" s="22">
        <v>163</v>
      </c>
      <c r="C172" s="20"/>
      <c r="D172" s="14">
        <f>Beta!E172</f>
        <v>1.0836488896767578</v>
      </c>
      <c r="E172" s="15">
        <f>Beta!F172</f>
        <v>1.1124151862361025</v>
      </c>
      <c r="F172" s="12"/>
      <c r="G172" s="49">
        <f t="shared" si="14"/>
        <v>2.5000000000000005E-3</v>
      </c>
      <c r="H172" s="33">
        <f t="shared" si="17"/>
        <v>1.4433756729740645E-2</v>
      </c>
      <c r="I172" s="34">
        <f>D172/D171*EXP(-H171*H171/2+H171*VLOOKUP((A172)&amp;"_"&amp;(B172-1),Gaussian!A:F,6,0))-1</f>
        <v>9.3147663990240659E-3</v>
      </c>
      <c r="J172" s="46">
        <f>E172/E171*EXP(-H171*H171/2-H171*VLOOKUP((A172)&amp;"_"&amp;(B172-1),Gaussian!A:F,6,0))-1</f>
        <v>-6.6284776171026127E-3</v>
      </c>
      <c r="K172" s="40">
        <f>VLOOKUP((A172+1)&amp;"_"&amp;B172,scenarios!A:Q,6,0)</f>
        <v>9.3147999999999998E-3</v>
      </c>
      <c r="L172" s="55">
        <f>VLOOKUP((A172+TT_Scen/2+1)&amp;"_"&amp;B172,scenarios!A:Q,6,0)</f>
        <v>-6.6284999999999998E-3</v>
      </c>
      <c r="M172" s="37">
        <f t="shared" si="19"/>
        <v>5.598387332102911E-8</v>
      </c>
      <c r="N172" s="8"/>
      <c r="O172" s="49">
        <f t="shared" si="15"/>
        <v>1.9045833333333332E-3</v>
      </c>
      <c r="P172" s="33">
        <f t="shared" si="18"/>
        <v>1.2609933253854544E-2</v>
      </c>
      <c r="Q172" s="34">
        <f>D172/D171*EXP(-P171*P171/2+P171*Gaussian!G164)-1</f>
        <v>2.4937511344937935E-3</v>
      </c>
      <c r="R172" s="46">
        <f>E172/E171*EXP(-P171*P171/2-P171*Gaussian!G164)-1</f>
        <v>1.8039052065366157E-4</v>
      </c>
      <c r="S172" s="40">
        <f>VLOOKUP((A172+1)&amp;"_"&amp;B172,scenarios!A:Q,13,0)</f>
        <v>0</v>
      </c>
      <c r="T172" s="55">
        <f>VLOOKUP((A172+TT_Scen/2+1)&amp;"_"&amp;B172,scenarios!A:Q,13,0)</f>
        <v>0</v>
      </c>
      <c r="U172" s="37">
        <f t="shared" si="20"/>
        <v>2.6741416551474551E-3</v>
      </c>
    </row>
    <row r="173" spans="1:21" x14ac:dyDescent="0.25">
      <c r="A173" s="21">
        <f t="shared" si="16"/>
        <v>4</v>
      </c>
      <c r="B173" s="22">
        <v>164</v>
      </c>
      <c r="C173" s="20"/>
      <c r="D173" s="14">
        <f>Beta!E173</f>
        <v>1.0865084507490768</v>
      </c>
      <c r="E173" s="15">
        <f>Beta!F173</f>
        <v>1.112672082833372</v>
      </c>
      <c r="F173" s="12"/>
      <c r="G173" s="49">
        <f t="shared" si="14"/>
        <v>2.5000000000000005E-3</v>
      </c>
      <c r="H173" s="33">
        <f t="shared" si="17"/>
        <v>1.4433756729740645E-2</v>
      </c>
      <c r="I173" s="34">
        <f>D173/D172*EXP(-H172*H172/2+H172*VLOOKUP((A173)&amp;"_"&amp;(B173-1),Gaussian!A:F,6,0))-1</f>
        <v>-7.3612969196982236E-3</v>
      </c>
      <c r="J173" s="46">
        <f>E173/E172*EXP(-H172*H172/2-H172*VLOOKUP((A173)&amp;"_"&amp;(B173-1),Gaussian!A:F,6,0))-1</f>
        <v>1.0097086492784069E-2</v>
      </c>
      <c r="K173" s="40">
        <f>VLOOKUP((A173+1)&amp;"_"&amp;B173,scenarios!A:Q,6,0)</f>
        <v>-7.3613000000000003E-3</v>
      </c>
      <c r="L173" s="55">
        <f>VLOOKUP((A173+TT_Scen/2+1)&amp;"_"&amp;B173,scenarios!A:Q,6,0)</f>
        <v>1.0097E-2</v>
      </c>
      <c r="M173" s="37">
        <f t="shared" si="19"/>
        <v>8.9573085845263967E-8</v>
      </c>
      <c r="N173" s="8"/>
      <c r="O173" s="49">
        <f t="shared" si="15"/>
        <v>1.9116666666666665E-3</v>
      </c>
      <c r="P173" s="33">
        <f t="shared" si="18"/>
        <v>1.2633316842557397E-2</v>
      </c>
      <c r="Q173" s="34">
        <f>D173/D172*EXP(-P172*P172/2+P172*Gaussian!G165)-1</f>
        <v>2.5591143513974401E-3</v>
      </c>
      <c r="R173" s="46">
        <f>E173/E172*EXP(-P172*P172/2-P172*Gaussian!G165)-1</f>
        <v>1.5141548780683856E-4</v>
      </c>
      <c r="S173" s="40">
        <f>VLOOKUP((A173+1)&amp;"_"&amp;B173,scenarios!A:Q,13,0)</f>
        <v>0</v>
      </c>
      <c r="T173" s="55">
        <f>VLOOKUP((A173+TT_Scen/2+1)&amp;"_"&amp;B173,scenarios!A:Q,13,0)</f>
        <v>0</v>
      </c>
      <c r="U173" s="37">
        <f t="shared" si="20"/>
        <v>2.7105298392042787E-3</v>
      </c>
    </row>
    <row r="174" spans="1:21" x14ac:dyDescent="0.25">
      <c r="A174" s="21">
        <f t="shared" si="16"/>
        <v>4</v>
      </c>
      <c r="B174" s="22">
        <v>165</v>
      </c>
      <c r="C174" s="20"/>
      <c r="D174" s="14">
        <f>Beta!E174</f>
        <v>1.0894811011530778</v>
      </c>
      <c r="E174" s="15">
        <f>Beta!F174</f>
        <v>1.1128621687663867</v>
      </c>
      <c r="F174" s="12"/>
      <c r="G174" s="49">
        <f t="shared" si="14"/>
        <v>2.5000000000000005E-3</v>
      </c>
      <c r="H174" s="33">
        <f t="shared" si="17"/>
        <v>1.4433756729740645E-2</v>
      </c>
      <c r="I174" s="34">
        <f>D174/D173*EXP(-H173*H173/2+H173*VLOOKUP((A174)&amp;"_"&amp;(B174-1),Gaussian!A:F,6,0))-1</f>
        <v>1.9449964260425112E-3</v>
      </c>
      <c r="J174" s="46">
        <f>E174/E173*EXP(-H173*H173/2-H173*VLOOKUP((A174)&amp;"_"&amp;(B174-1),Gaussian!A:F,6,0))-1</f>
        <v>7.5189483544324531E-4</v>
      </c>
      <c r="K174" s="40">
        <f>VLOOKUP((A174+1)&amp;"_"&amp;B174,scenarios!A:Q,6,0)</f>
        <v>1.9449999999999999E-3</v>
      </c>
      <c r="L174" s="55">
        <f>VLOOKUP((A174+TT_Scen/2+1)&amp;"_"&amp;B174,scenarios!A:Q,6,0)</f>
        <v>7.5188999999999996E-4</v>
      </c>
      <c r="M174" s="37">
        <f t="shared" si="19"/>
        <v>8.4094007340345181E-9</v>
      </c>
      <c r="N174" s="8"/>
      <c r="O174" s="49">
        <f t="shared" si="15"/>
        <v>1.9187499999999999E-3</v>
      </c>
      <c r="P174" s="33">
        <f t="shared" si="18"/>
        <v>1.2656657229388106E-2</v>
      </c>
      <c r="Q174" s="34">
        <f>D174/D173*EXP(-P173*P173/2+P173*Gaussian!G166)-1</f>
        <v>2.6559507205994315E-3</v>
      </c>
      <c r="R174" s="46">
        <f>E174/E173*EXP(-P173*P173/2-P173*Gaussian!G166)-1</f>
        <v>9.1026539095429015E-5</v>
      </c>
      <c r="S174" s="40">
        <f>VLOOKUP((A174+1)&amp;"_"&amp;B174,scenarios!A:Q,13,0)</f>
        <v>0</v>
      </c>
      <c r="T174" s="55">
        <f>VLOOKUP((A174+TT_Scen/2+1)&amp;"_"&amp;B174,scenarios!A:Q,13,0)</f>
        <v>0</v>
      </c>
      <c r="U174" s="37">
        <f t="shared" si="20"/>
        <v>2.7469772596948605E-3</v>
      </c>
    </row>
    <row r="175" spans="1:21" x14ac:dyDescent="0.25">
      <c r="A175" s="21">
        <f t="shared" si="16"/>
        <v>4</v>
      </c>
      <c r="B175" s="22">
        <v>166</v>
      </c>
      <c r="C175" s="20"/>
      <c r="D175" s="14">
        <f>Beta!E175</f>
        <v>1.0925334434889706</v>
      </c>
      <c r="E175" s="15">
        <f>Beta!F175</f>
        <v>1.1130202978226142</v>
      </c>
      <c r="F175" s="12"/>
      <c r="G175" s="49">
        <f t="shared" si="14"/>
        <v>2.5000000000000005E-3</v>
      </c>
      <c r="H175" s="33">
        <f t="shared" si="17"/>
        <v>1.4433756729740645E-2</v>
      </c>
      <c r="I175" s="34">
        <f>D175/D174*EXP(-H174*H174/2+H174*VLOOKUP((A175)&amp;"_"&amp;(B175-1),Gaussian!A:F,6,0))-1</f>
        <v>6.5825073514116372E-3</v>
      </c>
      <c r="J175" s="46">
        <f>E175/E174*EXP(-H174*H174/2-H174*VLOOKUP((A175)&amp;"_"&amp;(B175-1),Gaussian!A:F,6,0))-1</f>
        <v>-3.8221349340860078E-3</v>
      </c>
      <c r="K175" s="40">
        <f>VLOOKUP((A175+1)&amp;"_"&amp;B175,scenarios!A:Q,6,0)</f>
        <v>6.5824999999999998E-3</v>
      </c>
      <c r="L175" s="55">
        <f>VLOOKUP((A175+TT_Scen/2+1)&amp;"_"&amp;B175,scenarios!A:Q,6,0)</f>
        <v>-3.8221000000000002E-3</v>
      </c>
      <c r="M175" s="37">
        <f t="shared" si="19"/>
        <v>4.2285497645067061E-8</v>
      </c>
      <c r="N175" s="8"/>
      <c r="O175" s="49">
        <f t="shared" si="15"/>
        <v>1.9258333333333332E-3</v>
      </c>
      <c r="P175" s="33">
        <f t="shared" si="18"/>
        <v>1.2679954652915758E-2</v>
      </c>
      <c r="Q175" s="34">
        <f>D175/D174*EXP(-P174*P174/2+P174*Gaussian!G167)-1</f>
        <v>2.7213311363272208E-3</v>
      </c>
      <c r="R175" s="46">
        <f>E175/E174*EXP(-P174*P174/2-P174*Gaussian!G167)-1</f>
        <v>6.1988561059100888E-5</v>
      </c>
      <c r="S175" s="40">
        <f>VLOOKUP((A175+1)&amp;"_"&amp;B175,scenarios!A:Q,13,0)</f>
        <v>0</v>
      </c>
      <c r="T175" s="55">
        <f>VLOOKUP((A175+TT_Scen/2+1)&amp;"_"&amp;B175,scenarios!A:Q,13,0)</f>
        <v>0</v>
      </c>
      <c r="U175" s="37">
        <f t="shared" si="20"/>
        <v>2.7833196973863217E-3</v>
      </c>
    </row>
    <row r="176" spans="1:21" x14ac:dyDescent="0.25">
      <c r="A176" s="21">
        <f t="shared" si="16"/>
        <v>4</v>
      </c>
      <c r="B176" s="22">
        <v>167</v>
      </c>
      <c r="C176" s="20"/>
      <c r="D176" s="14">
        <f>Beta!E176</f>
        <v>1.0959686091943086</v>
      </c>
      <c r="E176" s="15">
        <f>Beta!F176</f>
        <v>1.1128391617065083</v>
      </c>
      <c r="F176" s="12"/>
      <c r="G176" s="49">
        <f t="shared" si="14"/>
        <v>2.5000000000000005E-3</v>
      </c>
      <c r="H176" s="33">
        <f t="shared" si="17"/>
        <v>1.4433756729740645E-2</v>
      </c>
      <c r="I176" s="34">
        <f>D176/D175*EXP(-H175*H175/2+H175*VLOOKUP((A176)&amp;"_"&amp;(B176-1),Gaussian!A:F,6,0))-1</f>
        <v>8.6866623794759068E-3</v>
      </c>
      <c r="J176" s="46">
        <f>E176/E175*EXP(-H175*H175/2-H175*VLOOKUP((A176)&amp;"_"&amp;(B176-1),Gaussian!A:F,6,0))-1</f>
        <v>-5.8636934409913577E-3</v>
      </c>
      <c r="K176" s="40">
        <f>VLOOKUP((A176+1)&amp;"_"&amp;B176,scenarios!A:Q,6,0)</f>
        <v>8.6867000000000003E-3</v>
      </c>
      <c r="L176" s="55">
        <f>VLOOKUP((A176+TT_Scen/2+1)&amp;"_"&amp;B176,scenarios!A:Q,6,0)</f>
        <v>-5.8637000000000003E-3</v>
      </c>
      <c r="M176" s="37">
        <f t="shared" si="19"/>
        <v>4.4179532736159099E-8</v>
      </c>
      <c r="N176" s="8"/>
      <c r="O176" s="49">
        <f t="shared" si="15"/>
        <v>1.9329166666666666E-3</v>
      </c>
      <c r="P176" s="33">
        <f t="shared" si="18"/>
        <v>1.2703209349521787E-2</v>
      </c>
      <c r="Q176" s="34">
        <f>D176/D175*EXP(-P175*P175/2+P175*Gaussian!G168)-1</f>
        <v>3.0635800351457299E-3</v>
      </c>
      <c r="R176" s="46">
        <f>E176/E175*EXP(-P175*P175/2-P175*Gaussian!G168)-1</f>
        <v>-2.4311717991054582E-4</v>
      </c>
      <c r="S176" s="40">
        <f>VLOOKUP((A176+1)&amp;"_"&amp;B176,scenarios!A:Q,13,0)</f>
        <v>0</v>
      </c>
      <c r="T176" s="55">
        <f>VLOOKUP((A176+TT_Scen/2+1)&amp;"_"&amp;B176,scenarios!A:Q,13,0)</f>
        <v>0</v>
      </c>
      <c r="U176" s="37">
        <f t="shared" si="20"/>
        <v>3.3066972150562757E-3</v>
      </c>
    </row>
    <row r="177" spans="1:21" x14ac:dyDescent="0.25">
      <c r="A177" s="21">
        <f t="shared" si="16"/>
        <v>4</v>
      </c>
      <c r="B177" s="22">
        <v>168</v>
      </c>
      <c r="C177" s="20"/>
      <c r="D177" s="14">
        <f>Beta!E177</f>
        <v>1.0997281606642513</v>
      </c>
      <c r="E177" s="15">
        <f>Beta!F177</f>
        <v>1.1123815740305238</v>
      </c>
      <c r="F177" s="12"/>
      <c r="G177" s="49">
        <f t="shared" si="14"/>
        <v>2.5000000000000005E-3</v>
      </c>
      <c r="H177" s="33">
        <f t="shared" si="17"/>
        <v>1.4433756729740645E-2</v>
      </c>
      <c r="I177" s="34">
        <f>D177/D176*EXP(-H176*H176/2+H176*VLOOKUP((A177)&amp;"_"&amp;(B177-1),Gaussian!A:F,6,0))-1</f>
        <v>1.6810953678780827E-2</v>
      </c>
      <c r="J177" s="46">
        <f>E177/E176*EXP(-H176*H176/2-H176*VLOOKUP((A177)&amp;"_"&amp;(B177-1),Gaussian!A:F,6,0))-1</f>
        <v>-1.3770650170564558E-2</v>
      </c>
      <c r="K177" s="40">
        <f>VLOOKUP((A177+1)&amp;"_"&amp;B177,scenarios!A:Q,6,0)</f>
        <v>1.6811E-2</v>
      </c>
      <c r="L177" s="55">
        <f>VLOOKUP((A177+TT_Scen/2+1)&amp;"_"&amp;B177,scenarios!A:Q,6,0)</f>
        <v>-1.3771E-2</v>
      </c>
      <c r="M177" s="37">
        <f t="shared" si="19"/>
        <v>3.9615065461524879E-7</v>
      </c>
      <c r="N177" s="8"/>
      <c r="O177" s="49">
        <f t="shared" si="15"/>
        <v>1.9399999999999999E-3</v>
      </c>
      <c r="P177" s="33">
        <f t="shared" si="18"/>
        <v>1.2726421553427953E-2</v>
      </c>
      <c r="Q177" s="34">
        <f>D177/D176*EXP(-P176*P176/2+P176*Gaussian!G169)-1</f>
        <v>3.3493866631386648E-3</v>
      </c>
      <c r="R177" s="46">
        <f>E177/E176*EXP(-P176*P176/2-P176*Gaussian!G169)-1</f>
        <v>-4.9183874098213121E-4</v>
      </c>
      <c r="S177" s="40">
        <f>VLOOKUP((A177+1)&amp;"_"&amp;B177,scenarios!A:Q,13,0)</f>
        <v>0</v>
      </c>
      <c r="T177" s="55">
        <f>VLOOKUP((A177+TT_Scen/2+1)&amp;"_"&amp;B177,scenarios!A:Q,13,0)</f>
        <v>0</v>
      </c>
      <c r="U177" s="37">
        <f t="shared" si="20"/>
        <v>3.841225404120796E-3</v>
      </c>
    </row>
    <row r="178" spans="1:21" x14ac:dyDescent="0.25">
      <c r="A178" s="21">
        <f t="shared" si="16"/>
        <v>4</v>
      </c>
      <c r="B178" s="22">
        <v>169</v>
      </c>
      <c r="C178" s="20"/>
      <c r="D178" s="14">
        <f>Beta!E178</f>
        <v>1.1035349645326265</v>
      </c>
      <c r="E178" s="15">
        <f>Beta!F178</f>
        <v>1.111929080782037</v>
      </c>
      <c r="F178" s="12"/>
      <c r="G178" s="49">
        <f t="shared" si="14"/>
        <v>2.5000000000000005E-3</v>
      </c>
      <c r="H178" s="33">
        <f t="shared" si="17"/>
        <v>1.4433756729740645E-2</v>
      </c>
      <c r="I178" s="34">
        <f>D178/D177*EXP(-H177*H177/2+H177*VLOOKUP((A178)&amp;"_"&amp;(B178-1),Gaussian!A:F,6,0))-1</f>
        <v>-1.4733827245924869E-2</v>
      </c>
      <c r="J178" s="46">
        <f>E178/E177*EXP(-H177*H177/2-H177*VLOOKUP((A178)&amp;"_"&amp;(B178-1),Gaussian!A:F,6,0))-1</f>
        <v>1.784114726941044E-2</v>
      </c>
      <c r="K178" s="40">
        <f>VLOOKUP((A178+1)&amp;"_"&amp;B178,scenarios!A:Q,6,0)</f>
        <v>-1.4734000000000001E-2</v>
      </c>
      <c r="L178" s="55">
        <f>VLOOKUP((A178+TT_Scen/2+1)&amp;"_"&amp;B178,scenarios!A:Q,6,0)</f>
        <v>1.7840999999999999E-2</v>
      </c>
      <c r="M178" s="37">
        <f t="shared" si="19"/>
        <v>3.2002348557269578E-7</v>
      </c>
      <c r="N178" s="8"/>
      <c r="O178" s="49">
        <f t="shared" si="15"/>
        <v>1.9470833333333332E-3</v>
      </c>
      <c r="P178" s="33">
        <f t="shared" si="18"/>
        <v>1.2749591496723858E-2</v>
      </c>
      <c r="Q178" s="34">
        <f>D178/D177*EXP(-P177*P177/2+P177*Gaussian!G170)-1</f>
        <v>3.3803283047666444E-3</v>
      </c>
      <c r="R178" s="46">
        <f>E178/E177*EXP(-P177*P177/2-P177*Gaussian!G170)-1</f>
        <v>-4.8772348991954484E-4</v>
      </c>
      <c r="S178" s="40">
        <f>VLOOKUP((A178+1)&amp;"_"&amp;B178,scenarios!A:Q,13,0)</f>
        <v>0</v>
      </c>
      <c r="T178" s="55">
        <f>VLOOKUP((A178+TT_Scen/2+1)&amp;"_"&amp;B178,scenarios!A:Q,13,0)</f>
        <v>0</v>
      </c>
      <c r="U178" s="37">
        <f t="shared" si="20"/>
        <v>3.8680517946861892E-3</v>
      </c>
    </row>
    <row r="179" spans="1:21" x14ac:dyDescent="0.25">
      <c r="A179" s="21">
        <f t="shared" si="16"/>
        <v>4</v>
      </c>
      <c r="B179" s="22">
        <v>170</v>
      </c>
      <c r="C179" s="20"/>
      <c r="D179" s="14">
        <f>Beta!E179</f>
        <v>1.1078375586885285</v>
      </c>
      <c r="E179" s="15">
        <f>Beta!F179</f>
        <v>1.1110260012002602</v>
      </c>
      <c r="F179" s="12"/>
      <c r="G179" s="49">
        <f t="shared" si="14"/>
        <v>2.5000000000000005E-3</v>
      </c>
      <c r="H179" s="33">
        <f t="shared" si="17"/>
        <v>1.4433756729740645E-2</v>
      </c>
      <c r="I179" s="34">
        <f>D179/D178*EXP(-H178*H178/2+H178*VLOOKUP((A179)&amp;"_"&amp;(B179-1),Gaussian!A:F,6,0))-1</f>
        <v>-1.7077248510741883E-2</v>
      </c>
      <c r="J179" s="46">
        <f>E179/E178*EXP(-H178*H178/2-H178*VLOOKUP((A179)&amp;"_"&amp;(B179-1),Gaussian!A:F,6,0))-1</f>
        <v>2.0298516670250732E-2</v>
      </c>
      <c r="K179" s="40">
        <f>VLOOKUP((A179+1)&amp;"_"&amp;B179,scenarios!A:Q,6,0)</f>
        <v>-1.7076999999999998E-2</v>
      </c>
      <c r="L179" s="55">
        <f>VLOOKUP((A179+TT_Scen/2+1)&amp;"_"&amp;B179,scenarios!A:Q,6,0)</f>
        <v>2.0299000000000001E-2</v>
      </c>
      <c r="M179" s="37">
        <f t="shared" si="19"/>
        <v>7.3184049115271321E-7</v>
      </c>
      <c r="N179" s="8"/>
      <c r="O179" s="49">
        <f t="shared" si="15"/>
        <v>1.9541666666666666E-3</v>
      </c>
      <c r="P179" s="33">
        <f t="shared" si="18"/>
        <v>1.2772719409394034E-2</v>
      </c>
      <c r="Q179" s="34">
        <f>D179/D178*EXP(-P178*P178/2+P178*Gaussian!G171)-1</f>
        <v>3.8173300336534766E-3</v>
      </c>
      <c r="R179" s="46">
        <f>E179/E178*EXP(-P178*P178/2-P178*Gaussian!G171)-1</f>
        <v>-8.9338045474895988E-4</v>
      </c>
      <c r="S179" s="40">
        <f>VLOOKUP((A179+1)&amp;"_"&amp;B179,scenarios!A:Q,13,0)</f>
        <v>0</v>
      </c>
      <c r="T179" s="55">
        <f>VLOOKUP((A179+TT_Scen/2+1)&amp;"_"&amp;B179,scenarios!A:Q,13,0)</f>
        <v>0</v>
      </c>
      <c r="U179" s="37">
        <f t="shared" si="20"/>
        <v>4.7107104884024364E-3</v>
      </c>
    </row>
    <row r="180" spans="1:21" x14ac:dyDescent="0.25">
      <c r="A180" s="21">
        <f t="shared" si="16"/>
        <v>4</v>
      </c>
      <c r="B180" s="22">
        <v>171</v>
      </c>
      <c r="C180" s="20"/>
      <c r="D180" s="14">
        <f>Beta!E180</f>
        <v>1.1126753604127066</v>
      </c>
      <c r="E180" s="15">
        <f>Beta!F180</f>
        <v>1.1096323938850119</v>
      </c>
      <c r="F180" s="12"/>
      <c r="G180" s="49">
        <f t="shared" si="14"/>
        <v>2.5000000000000005E-3</v>
      </c>
      <c r="H180" s="33">
        <f t="shared" si="17"/>
        <v>1.4433756729740645E-2</v>
      </c>
      <c r="I180" s="34">
        <f>D180/D179*EXP(-H179*H179/2+H179*VLOOKUP((A180)&amp;"_"&amp;(B180-1),Gaussian!A:F,6,0))-1</f>
        <v>1.4050631187941809E-2</v>
      </c>
      <c r="J180" s="46">
        <f>E180/E179*EXP(-H179*H179/2-H179*VLOOKUP((A180)&amp;"_"&amp;(B180-1),Gaussian!A:F,6,0))-1</f>
        <v>-1.0997994273578171E-2</v>
      </c>
      <c r="K180" s="40">
        <f>VLOOKUP((A180+1)&amp;"_"&amp;B180,scenarios!A:Q,6,0)</f>
        <v>1.4050999999999999E-2</v>
      </c>
      <c r="L180" s="55">
        <f>VLOOKUP((A180+TT_Scen/2+1)&amp;"_"&amp;B180,scenarios!A:Q,6,0)</f>
        <v>-1.0998000000000001E-2</v>
      </c>
      <c r="M180" s="37">
        <f t="shared" si="19"/>
        <v>3.7453848002015622E-7</v>
      </c>
      <c r="N180" s="8"/>
      <c r="O180" s="49">
        <f t="shared" si="15"/>
        <v>1.9612499999999999E-3</v>
      </c>
      <c r="P180" s="33">
        <f t="shared" si="18"/>
        <v>1.2795805519344566E-2</v>
      </c>
      <c r="Q180" s="34">
        <f>D180/D179*EXP(-P179*P179/2+P179*Gaussian!G172)-1</f>
        <v>4.2849632113617364E-3</v>
      </c>
      <c r="R180" s="46">
        <f>E180/E179*EXP(-P179*P179/2-P179*Gaussian!G172)-1</f>
        <v>-1.3358082046949216E-3</v>
      </c>
      <c r="S180" s="40">
        <f>VLOOKUP((A180+1)&amp;"_"&amp;B180,scenarios!A:Q,13,0)</f>
        <v>0</v>
      </c>
      <c r="T180" s="55">
        <f>VLOOKUP((A180+TT_Scen/2+1)&amp;"_"&amp;B180,scenarios!A:Q,13,0)</f>
        <v>0</v>
      </c>
      <c r="U180" s="37">
        <f t="shared" si="20"/>
        <v>5.620771416056658E-3</v>
      </c>
    </row>
    <row r="181" spans="1:21" x14ac:dyDescent="0.25">
      <c r="A181" s="21">
        <f t="shared" si="16"/>
        <v>4</v>
      </c>
      <c r="B181" s="22">
        <v>172</v>
      </c>
      <c r="C181" s="20"/>
      <c r="D181" s="14">
        <f>Beta!E181</f>
        <v>1.1173952224876511</v>
      </c>
      <c r="E181" s="15">
        <f>Beta!F181</f>
        <v>1.1083968438565333</v>
      </c>
      <c r="F181" s="12"/>
      <c r="G181" s="49">
        <f t="shared" si="14"/>
        <v>2.5000000000000005E-3</v>
      </c>
      <c r="H181" s="33">
        <f t="shared" si="17"/>
        <v>1.4433756729740645E-2</v>
      </c>
      <c r="I181" s="34">
        <f>D181/D180*EXP(-H180*H180/2+H180*VLOOKUP((A181)&amp;"_"&amp;(B181-1),Gaussian!A:F,6,0))-1</f>
        <v>-2.2083017125884008E-2</v>
      </c>
      <c r="J181" s="46">
        <f>E181/E180*EXP(-H180*H180/2-H180*VLOOKUP((A181)&amp;"_"&amp;(B181-1),Gaussian!A:F,6,0))-1</f>
        <v>2.5562250256943919E-2</v>
      </c>
      <c r="K181" s="40">
        <f>VLOOKUP((A181+1)&amp;"_"&amp;B181,scenarios!A:Q,6,0)</f>
        <v>-2.2082999999999998E-2</v>
      </c>
      <c r="L181" s="55">
        <f>VLOOKUP((A181+TT_Scen/2+1)&amp;"_"&amp;B181,scenarios!A:Q,6,0)</f>
        <v>2.5562000000000001E-2</v>
      </c>
      <c r="M181" s="37">
        <f t="shared" si="19"/>
        <v>2.6738282792732049E-7</v>
      </c>
      <c r="N181" s="8"/>
      <c r="O181" s="49">
        <f t="shared" si="15"/>
        <v>1.9683333333333332E-3</v>
      </c>
      <c r="P181" s="33">
        <f t="shared" si="18"/>
        <v>1.2818850052429298E-2</v>
      </c>
      <c r="Q181" s="34">
        <f>D181/D180*EXP(-P180*P180/2+P180*Gaussian!G173)-1</f>
        <v>4.1596937882579788E-3</v>
      </c>
      <c r="R181" s="46">
        <f>E181/E180*EXP(-P180*P180/2-P180*Gaussian!G173)-1</f>
        <v>-1.195248707310026E-3</v>
      </c>
      <c r="S181" s="40">
        <f>VLOOKUP((A181+1)&amp;"_"&amp;B181,scenarios!A:Q,13,0)</f>
        <v>0</v>
      </c>
      <c r="T181" s="55">
        <f>VLOOKUP((A181+TT_Scen/2+1)&amp;"_"&amp;B181,scenarios!A:Q,13,0)</f>
        <v>0</v>
      </c>
      <c r="U181" s="37">
        <f t="shared" si="20"/>
        <v>5.3549424955680047E-3</v>
      </c>
    </row>
    <row r="182" spans="1:21" x14ac:dyDescent="0.25">
      <c r="A182" s="21">
        <f t="shared" si="16"/>
        <v>4</v>
      </c>
      <c r="B182" s="22">
        <v>173</v>
      </c>
      <c r="C182" s="20"/>
      <c r="D182" s="14">
        <f>Beta!E182</f>
        <v>1.1222343319386223</v>
      </c>
      <c r="E182" s="15">
        <f>Beta!F182</f>
        <v>1.1070753998484448</v>
      </c>
      <c r="F182" s="12"/>
      <c r="G182" s="49">
        <f t="shared" si="14"/>
        <v>2.5000000000000005E-3</v>
      </c>
      <c r="H182" s="33">
        <f t="shared" si="17"/>
        <v>1.4433756729740645E-2</v>
      </c>
      <c r="I182" s="34">
        <f>D182/D181*EXP(-H181*H181/2+H181*VLOOKUP((A182)&amp;"_"&amp;(B182-1),Gaussian!A:F,6,0))-1</f>
        <v>2.3309914107595864E-2</v>
      </c>
      <c r="J182" s="46">
        <f>E182/E181*EXP(-H181*H181/2-H181*VLOOKUP((A182)&amp;"_"&amp;(B182-1),Gaussian!A:F,6,0))-1</f>
        <v>-1.9921187065957691E-2</v>
      </c>
      <c r="K182" s="40">
        <f>VLOOKUP((A182+1)&amp;"_"&amp;B182,scenarios!A:Q,6,0)</f>
        <v>2.3310000000000001E-2</v>
      </c>
      <c r="L182" s="55">
        <f>VLOOKUP((A182+TT_Scen/2+1)&amp;"_"&amp;B182,scenarios!A:Q,6,0)</f>
        <v>-1.9921000000000001E-2</v>
      </c>
      <c r="M182" s="37">
        <f t="shared" si="19"/>
        <v>2.7295836182647526E-7</v>
      </c>
      <c r="N182" s="8"/>
      <c r="O182" s="49">
        <f t="shared" si="15"/>
        <v>1.9754166666666666E-3</v>
      </c>
      <c r="P182" s="33">
        <f t="shared" si="18"/>
        <v>1.2841853232475617E-2</v>
      </c>
      <c r="Q182" s="34">
        <f>D182/D181*EXP(-P181*P181/2+P181*Gaussian!G174)-1</f>
        <v>4.2481914490559713E-3</v>
      </c>
      <c r="R182" s="46">
        <f>E182/E181*EXP(-P181*P181/2-P181*Gaussian!G174)-1</f>
        <v>-1.2742721243718114E-3</v>
      </c>
      <c r="S182" s="40">
        <f>VLOOKUP((A182+1)&amp;"_"&amp;B182,scenarios!A:Q,13,0)</f>
        <v>0</v>
      </c>
      <c r="T182" s="55">
        <f>VLOOKUP((A182+TT_Scen/2+1)&amp;"_"&amp;B182,scenarios!A:Q,13,0)</f>
        <v>0</v>
      </c>
      <c r="U182" s="37">
        <f t="shared" si="20"/>
        <v>5.5224635734277827E-3</v>
      </c>
    </row>
    <row r="183" spans="1:21" x14ac:dyDescent="0.25">
      <c r="A183" s="21">
        <f t="shared" si="16"/>
        <v>4</v>
      </c>
      <c r="B183" s="22">
        <v>174</v>
      </c>
      <c r="C183" s="20"/>
      <c r="D183" s="14">
        <f>Beta!E183</f>
        <v>1.1272891536541665</v>
      </c>
      <c r="E183" s="15">
        <f>Beta!F183</f>
        <v>1.1055672046543406</v>
      </c>
      <c r="F183" s="12"/>
      <c r="G183" s="49">
        <f t="shared" si="14"/>
        <v>2.5000000000000005E-3</v>
      </c>
      <c r="H183" s="33">
        <f t="shared" si="17"/>
        <v>1.4433756729740645E-2</v>
      </c>
      <c r="I183" s="34">
        <f>D183/D182*EXP(-H182*H182/2+H182*VLOOKUP((A183)&amp;"_"&amp;(B183-1),Gaussian!A:F,6,0))-1</f>
        <v>-2.5598942498905597E-3</v>
      </c>
      <c r="J183" s="46">
        <f>E183/E182*EXP(-H182*H182/2-H182*VLOOKUP((A183)&amp;"_"&amp;(B183-1),Gaussian!A:F,6,0))-1</f>
        <v>5.500798761992387E-3</v>
      </c>
      <c r="K183" s="40">
        <f>VLOOKUP((A183+1)&amp;"_"&amp;B183,scenarios!A:Q,6,0)</f>
        <v>-2.5598999999999999E-3</v>
      </c>
      <c r="L183" s="55">
        <f>VLOOKUP((A183+TT_Scen/2+1)&amp;"_"&amp;B183,scenarios!A:Q,6,0)</f>
        <v>5.5008000000000001E-3</v>
      </c>
      <c r="M183" s="37">
        <f t="shared" si="19"/>
        <v>6.9881170533352133E-9</v>
      </c>
      <c r="N183" s="8"/>
      <c r="O183" s="49">
        <f t="shared" si="15"/>
        <v>1.9824999999999999E-3</v>
      </c>
      <c r="P183" s="33">
        <f t="shared" si="18"/>
        <v>1.2864815281309802E-2</v>
      </c>
      <c r="Q183" s="34">
        <f>D183/D182*EXP(-P182*P182/2+P182*Gaussian!G175)-1</f>
        <v>4.4214233861852303E-3</v>
      </c>
      <c r="R183" s="46">
        <f>E183/E182*EXP(-P182*P182/2-P182*Gaussian!G175)-1</f>
        <v>-1.4446646955547093E-3</v>
      </c>
      <c r="S183" s="40">
        <f>VLOOKUP((A183+1)&amp;"_"&amp;B183,scenarios!A:Q,13,0)</f>
        <v>0</v>
      </c>
      <c r="T183" s="55">
        <f>VLOOKUP((A183+TT_Scen/2+1)&amp;"_"&amp;B183,scenarios!A:Q,13,0)</f>
        <v>0</v>
      </c>
      <c r="U183" s="37">
        <f t="shared" si="20"/>
        <v>5.8660880817399397E-3</v>
      </c>
    </row>
    <row r="184" spans="1:21" x14ac:dyDescent="0.25">
      <c r="A184" s="21">
        <f t="shared" si="16"/>
        <v>4</v>
      </c>
      <c r="B184" s="22">
        <v>175</v>
      </c>
      <c r="C184" s="20"/>
      <c r="D184" s="14">
        <f>Beta!E184</f>
        <v>1.1323479517620365</v>
      </c>
      <c r="E184" s="15">
        <f>Beta!F184</f>
        <v>1.1040740032931777</v>
      </c>
      <c r="F184" s="12"/>
      <c r="G184" s="49">
        <f t="shared" si="14"/>
        <v>2.5000000000000005E-3</v>
      </c>
      <c r="H184" s="33">
        <f t="shared" si="17"/>
        <v>1.4433756729740645E-2</v>
      </c>
      <c r="I184" s="34">
        <f>D184/D183*EXP(-H183*H183/2+H183*VLOOKUP((A184)&amp;"_"&amp;(B184-1),Gaussian!A:F,6,0))-1</f>
        <v>2.6540104027487965E-2</v>
      </c>
      <c r="J184" s="46">
        <f>E184/E183*EXP(-H183*H183/2-H183*VLOOKUP((A184)&amp;"_"&amp;(B184-1),Gaussian!A:F,6,0))-1</f>
        <v>-2.3007548228234587E-2</v>
      </c>
      <c r="K184" s="40">
        <f>VLOOKUP((A184+1)&amp;"_"&amp;B184,scenarios!A:Q,6,0)</f>
        <v>2.6540000000000001E-2</v>
      </c>
      <c r="L184" s="55">
        <f>VLOOKUP((A184+TT_Scen/2+1)&amp;"_"&amp;B184,scenarios!A:Q,6,0)</f>
        <v>-2.3008000000000001E-2</v>
      </c>
      <c r="M184" s="37">
        <f t="shared" si="19"/>
        <v>5.5579925337806424E-7</v>
      </c>
      <c r="N184" s="8"/>
      <c r="O184" s="49">
        <f t="shared" si="15"/>
        <v>1.9895833333333332E-3</v>
      </c>
      <c r="P184" s="33">
        <f t="shared" si="18"/>
        <v>1.2887736418782004E-2</v>
      </c>
      <c r="Q184" s="34">
        <f>D184/D183*EXP(-P183*P183/2+P183*Gaussian!G176)-1</f>
        <v>4.4044584389486552E-3</v>
      </c>
      <c r="R184" s="46">
        <f>E184/E183*EXP(-P183*P183/2-P183*Gaussian!G176)-1</f>
        <v>-1.4332567164595522E-3</v>
      </c>
      <c r="S184" s="40">
        <f>VLOOKUP((A184+1)&amp;"_"&amp;B184,scenarios!A:Q,13,0)</f>
        <v>0</v>
      </c>
      <c r="T184" s="55">
        <f>VLOOKUP((A184+TT_Scen/2+1)&amp;"_"&amp;B184,scenarios!A:Q,13,0)</f>
        <v>0</v>
      </c>
      <c r="U184" s="37">
        <f t="shared" si="20"/>
        <v>5.8377151554082074E-3</v>
      </c>
    </row>
    <row r="185" spans="1:21" x14ac:dyDescent="0.25">
      <c r="A185" s="21">
        <f t="shared" si="16"/>
        <v>4</v>
      </c>
      <c r="B185" s="22">
        <v>176</v>
      </c>
      <c r="C185" s="20"/>
      <c r="D185" s="14">
        <f>Beta!E185</f>
        <v>1.1373426982184569</v>
      </c>
      <c r="E185" s="15">
        <f>Beta!F185</f>
        <v>1.1026531998584685</v>
      </c>
      <c r="F185" s="12"/>
      <c r="G185" s="49">
        <f t="shared" si="14"/>
        <v>2.5000000000000005E-3</v>
      </c>
      <c r="H185" s="33">
        <f t="shared" si="17"/>
        <v>1.4433756729740645E-2</v>
      </c>
      <c r="I185" s="34">
        <f>D185/D184*EXP(-H184*H184/2+H184*VLOOKUP((A185)&amp;"_"&amp;(B185-1),Gaussian!A:F,6,0))-1</f>
        <v>2.5130816580233306E-2</v>
      </c>
      <c r="J185" s="46">
        <f>E185/E184*EXP(-H184*H184/2-H184*VLOOKUP((A185)&amp;"_"&amp;(B185-1),Gaussian!A:F,6,0))-1</f>
        <v>-2.1676612215564828E-2</v>
      </c>
      <c r="K185" s="40">
        <f>VLOOKUP((A185+1)&amp;"_"&amp;B185,scenarios!A:Q,6,0)</f>
        <v>2.5131000000000001E-2</v>
      </c>
      <c r="L185" s="55">
        <f>VLOOKUP((A185+TT_Scen/2+1)&amp;"_"&amp;B185,scenarios!A:Q,6,0)</f>
        <v>-2.1676999999999998E-2</v>
      </c>
      <c r="M185" s="37">
        <f t="shared" si="19"/>
        <v>5.7120420186504428E-7</v>
      </c>
      <c r="N185" s="8"/>
      <c r="O185" s="49">
        <f t="shared" si="15"/>
        <v>1.9966666666666666E-3</v>
      </c>
      <c r="P185" s="33">
        <f t="shared" si="18"/>
        <v>1.2910616862790785E-2</v>
      </c>
      <c r="Q185" s="34">
        <f>D185/D184*EXP(-P184*P184/2+P184*Gaussian!G177)-1</f>
        <v>4.3275546300045598E-3</v>
      </c>
      <c r="R185" s="46">
        <f>E185/E184*EXP(-P184*P184/2-P184*Gaussian!G177)-1</f>
        <v>-1.369809931562771E-3</v>
      </c>
      <c r="S185" s="40">
        <f>VLOOKUP((A185+1)&amp;"_"&amp;B185,scenarios!A:Q,13,0)</f>
        <v>0</v>
      </c>
      <c r="T185" s="55">
        <f>VLOOKUP((A185+TT_Scen/2+1)&amp;"_"&amp;B185,scenarios!A:Q,13,0)</f>
        <v>0</v>
      </c>
      <c r="U185" s="37">
        <f t="shared" si="20"/>
        <v>5.6973645615673307E-3</v>
      </c>
    </row>
    <row r="186" spans="1:21" x14ac:dyDescent="0.25">
      <c r="A186" s="21">
        <f t="shared" si="16"/>
        <v>4</v>
      </c>
      <c r="B186" s="22">
        <v>177</v>
      </c>
      <c r="C186" s="20"/>
      <c r="D186" s="14">
        <f>Beta!E186</f>
        <v>1.1426482087410128</v>
      </c>
      <c r="E186" s="15">
        <f>Beta!F186</f>
        <v>1.1009337253855485</v>
      </c>
      <c r="F186" s="12"/>
      <c r="G186" s="49">
        <f t="shared" si="14"/>
        <v>2.5000000000000005E-3</v>
      </c>
      <c r="H186" s="33">
        <f t="shared" si="17"/>
        <v>1.4433756729740645E-2</v>
      </c>
      <c r="I186" s="34">
        <f>D186/D185*EXP(-H185*H185/2+H185*VLOOKUP((A186)&amp;"_"&amp;(B186-1),Gaussian!A:F,6,0))-1</f>
        <v>1.8983536371635301E-2</v>
      </c>
      <c r="J186" s="46">
        <f>E186/E185*EXP(-H185*H185/2-H185*VLOOKUP((A186)&amp;"_"&amp;(B186-1),Gaussian!A:F,6,0))-1</f>
        <v>-1.5794499440805243E-2</v>
      </c>
      <c r="K186" s="40">
        <f>VLOOKUP((A186+1)&amp;"_"&amp;B186,scenarios!A:Q,6,0)</f>
        <v>1.8984000000000001E-2</v>
      </c>
      <c r="L186" s="55">
        <f>VLOOKUP((A186+TT_Scen/2+1)&amp;"_"&amp;B186,scenarios!A:Q,6,0)</f>
        <v>-1.5793999999999999E-2</v>
      </c>
      <c r="M186" s="37">
        <f t="shared" si="19"/>
        <v>9.6306916994373659E-7</v>
      </c>
      <c r="N186" s="8"/>
      <c r="O186" s="49">
        <f t="shared" si="15"/>
        <v>2.0037499999999999E-3</v>
      </c>
      <c r="P186" s="33">
        <f t="shared" si="18"/>
        <v>1.2933456829307296E-2</v>
      </c>
      <c r="Q186" s="34">
        <f>D186/D185*EXP(-P185*P185/2+P185*Gaussian!G178)-1</f>
        <v>4.5811028602718018E-3</v>
      </c>
      <c r="R186" s="46">
        <f>E186/E185*EXP(-P185*P185/2-P185*Gaussian!G178)-1</f>
        <v>-1.6426059286887007E-3</v>
      </c>
      <c r="S186" s="40">
        <f>VLOOKUP((A186+1)&amp;"_"&amp;B186,scenarios!A:Q,13,0)</f>
        <v>0</v>
      </c>
      <c r="T186" s="55">
        <f>VLOOKUP((A186+TT_Scen/2+1)&amp;"_"&amp;B186,scenarios!A:Q,13,0)</f>
        <v>0</v>
      </c>
      <c r="U186" s="37">
        <f t="shared" si="20"/>
        <v>6.2237087889605025E-3</v>
      </c>
    </row>
    <row r="187" spans="1:21" x14ac:dyDescent="0.25">
      <c r="A187" s="21">
        <f t="shared" si="16"/>
        <v>4</v>
      </c>
      <c r="B187" s="22">
        <v>178</v>
      </c>
      <c r="C187" s="20"/>
      <c r="D187" s="14">
        <f>Beta!E187</f>
        <v>1.1481367245331113</v>
      </c>
      <c r="E187" s="15">
        <f>Beta!F187</f>
        <v>1.0990345321717743</v>
      </c>
      <c r="F187" s="12"/>
      <c r="G187" s="49">
        <f t="shared" si="14"/>
        <v>2.5000000000000005E-3</v>
      </c>
      <c r="H187" s="33">
        <f t="shared" si="17"/>
        <v>1.4433756729740645E-2</v>
      </c>
      <c r="I187" s="34">
        <f>D187/D186*EXP(-H186*H186/2+H186*VLOOKUP((A187)&amp;"_"&amp;(B187-1),Gaussian!A:F,6,0))-1</f>
        <v>2.7761913056918441E-3</v>
      </c>
      <c r="J187" s="46">
        <f>E187/E186*EXP(-H186*H186/2-H186*VLOOKUP((A187)&amp;"_"&amp;(B187-1),Gaussian!A:F,6,0))-1</f>
        <v>8.4591085900198593E-5</v>
      </c>
      <c r="K187" s="40">
        <f>VLOOKUP((A187+1)&amp;"_"&amp;B187,scenarios!A:Q,6,0)</f>
        <v>2.7761999999999999E-3</v>
      </c>
      <c r="L187" s="55">
        <f>VLOOKUP((A187+TT_Scen/2+1)&amp;"_"&amp;B187,scenarios!A:Q,6,0)</f>
        <v>8.4591000000000004E-5</v>
      </c>
      <c r="M187" s="37">
        <f t="shared" si="19"/>
        <v>8.7802083543884373E-9</v>
      </c>
      <c r="N187" s="8"/>
      <c r="O187" s="49">
        <f t="shared" si="15"/>
        <v>2.0108333333333332E-3</v>
      </c>
      <c r="P187" s="33">
        <f t="shared" si="18"/>
        <v>1.2956256532399058E-2</v>
      </c>
      <c r="Q187" s="34">
        <f>D187/D186*EXP(-P186*P186/2+P186*Gaussian!G179)-1</f>
        <v>4.7192940747671219E-3</v>
      </c>
      <c r="R187" s="46">
        <f>E187/E186*EXP(-P186*P186/2-P186*Gaussian!G179)-1</f>
        <v>-1.8085643514017535E-3</v>
      </c>
      <c r="S187" s="40">
        <f>VLOOKUP((A187+1)&amp;"_"&amp;B187,scenarios!A:Q,13,0)</f>
        <v>0</v>
      </c>
      <c r="T187" s="55">
        <f>VLOOKUP((A187+TT_Scen/2+1)&amp;"_"&amp;B187,scenarios!A:Q,13,0)</f>
        <v>0</v>
      </c>
      <c r="U187" s="37">
        <f t="shared" si="20"/>
        <v>6.5278584261688755E-3</v>
      </c>
    </row>
    <row r="188" spans="1:21" x14ac:dyDescent="0.25">
      <c r="A188" s="21">
        <f t="shared" si="16"/>
        <v>4</v>
      </c>
      <c r="B188" s="22">
        <v>179</v>
      </c>
      <c r="C188" s="20"/>
      <c r="D188" s="14">
        <f>Beta!E188</f>
        <v>1.1539076598256288</v>
      </c>
      <c r="E188" s="15">
        <f>Beta!F188</f>
        <v>1.0968554757027309</v>
      </c>
      <c r="F188" s="12"/>
      <c r="G188" s="49">
        <f t="shared" si="14"/>
        <v>2.5000000000000005E-3</v>
      </c>
      <c r="H188" s="33">
        <f t="shared" si="17"/>
        <v>1.4433756729740645E-2</v>
      </c>
      <c r="I188" s="34">
        <f>D188/D187*EXP(-H187*H187/2+H187*VLOOKUP((A188)&amp;"_"&amp;(B188-1),Gaussian!A:F,6,0))-1</f>
        <v>2.9235789534169054E-2</v>
      </c>
      <c r="J188" s="46">
        <f>E188/E187*EXP(-H187*H187/2-H187*VLOOKUP((A188)&amp;"_"&amp;(B188-1),Gaussian!A:F,6,0))-1</f>
        <v>-2.5660836204806636E-2</v>
      </c>
      <c r="K188" s="40">
        <f>VLOOKUP((A188+1)&amp;"_"&amp;B188,scenarios!A:Q,6,0)</f>
        <v>2.9236000000000002E-2</v>
      </c>
      <c r="L188" s="55">
        <f>VLOOKUP((A188+TT_Scen/2+1)&amp;"_"&amp;B188,scenarios!A:Q,6,0)</f>
        <v>-2.5661E-2</v>
      </c>
      <c r="M188" s="37">
        <f t="shared" si="19"/>
        <v>3.7426102431070696E-7</v>
      </c>
      <c r="N188" s="8"/>
      <c r="O188" s="49">
        <f t="shared" si="15"/>
        <v>2.0179166666666666E-3</v>
      </c>
      <c r="P188" s="33">
        <f t="shared" si="18"/>
        <v>1.2979016184253378E-2</v>
      </c>
      <c r="Q188" s="34">
        <f>D188/D187*EXP(-P187*P187/2+P187*Gaussian!G180)-1</f>
        <v>4.9419978660434349E-3</v>
      </c>
      <c r="R188" s="46">
        <f>E188/E187*EXP(-P187*P187/2-P187*Gaussian!G180)-1</f>
        <v>-2.0664630026647757E-3</v>
      </c>
      <c r="S188" s="40">
        <f>VLOOKUP((A188+1)&amp;"_"&amp;B188,scenarios!A:Q,13,0)</f>
        <v>0</v>
      </c>
      <c r="T188" s="55">
        <f>VLOOKUP((A188+TT_Scen/2+1)&amp;"_"&amp;B188,scenarios!A:Q,13,0)</f>
        <v>0</v>
      </c>
      <c r="U188" s="37">
        <f t="shared" si="20"/>
        <v>7.0084608687082106E-3</v>
      </c>
    </row>
    <row r="189" spans="1:21" x14ac:dyDescent="0.25">
      <c r="A189" s="21">
        <f t="shared" si="16"/>
        <v>4</v>
      </c>
      <c r="B189" s="22">
        <v>180</v>
      </c>
      <c r="C189" s="20"/>
      <c r="D189" s="14">
        <f>Beta!E189</f>
        <v>1.1597315103028158</v>
      </c>
      <c r="E189" s="15">
        <f>Beta!F189</f>
        <v>1.0946095615069988</v>
      </c>
      <c r="F189" s="12"/>
      <c r="G189" s="48">
        <f>J5^2</f>
        <v>2.5000000000000005E-3</v>
      </c>
      <c r="H189" s="33">
        <f t="shared" si="17"/>
        <v>1.4433756729740645E-2</v>
      </c>
      <c r="I189" s="34">
        <f>D189/D188*EXP(-H188*H188/2+H188*VLOOKUP((A189)&amp;"_"&amp;(B189-1),Gaussian!A:F,6,0))-1</f>
        <v>3.2508265996708419E-2</v>
      </c>
      <c r="J189" s="46">
        <f>E189/E188*EXP(-H188*H188/2-H188*VLOOKUP((A189)&amp;"_"&amp;(B189-1),Gaussian!A:F,6,0))-1</f>
        <v>-2.87920795687715E-2</v>
      </c>
      <c r="K189" s="40">
        <f>VLOOKUP((A189+1)&amp;"_"&amp;B189,scenarios!A:Q,6,0)</f>
        <v>3.2508000000000002E-2</v>
      </c>
      <c r="L189" s="55">
        <f>VLOOKUP((A189+TT_Scen/2+1)&amp;"_"&amp;B189,scenarios!A:Q,6,0)</f>
        <v>-2.8792000000000002E-2</v>
      </c>
      <c r="M189" s="37">
        <f t="shared" si="19"/>
        <v>3.4556547991518305E-7</v>
      </c>
      <c r="N189" s="8"/>
      <c r="O189" s="48">
        <f>$K$5^2</f>
        <v>2.0249999999999999E-3</v>
      </c>
      <c r="P189" s="33">
        <f t="shared" si="18"/>
        <v>1.3003071218412637E-2</v>
      </c>
      <c r="Q189" s="34">
        <f>D189/D188*EXP(-P188*P188/2+P188*Gaussian!G181)-1</f>
        <v>4.9624190781505373E-3</v>
      </c>
      <c r="R189" s="46">
        <f>E189/E188*EXP(-P188*P188/2-P188*Gaussian!G181)-1</f>
        <v>-2.1316449757866618E-3</v>
      </c>
      <c r="S189" s="40">
        <f>VLOOKUP((A189+1)&amp;"_"&amp;B189,scenarios!A:Q,13,0)</f>
        <v>0</v>
      </c>
      <c r="T189" s="55">
        <f>VLOOKUP((A189+TT_Scen/2+1)&amp;"_"&amp;B189,scenarios!A:Q,13,0)</f>
        <v>0</v>
      </c>
      <c r="U189" s="37">
        <f t="shared" si="20"/>
        <v>7.0940640539371991E-3</v>
      </c>
    </row>
    <row r="190" spans="1:21" x14ac:dyDescent="0.25">
      <c r="A190" s="21">
        <f t="shared" si="16"/>
        <v>4</v>
      </c>
      <c r="B190" s="22">
        <v>181</v>
      </c>
      <c r="C190" s="20"/>
      <c r="D190" s="14">
        <f>Beta!E190</f>
        <v>1.1655551231562726</v>
      </c>
      <c r="E190" s="15">
        <f>Beta!F190</f>
        <v>1.0923410621940959</v>
      </c>
      <c r="F190" s="12"/>
      <c r="G190" s="49">
        <f>($G$249-$G$189)/($B$249-$B$189)*(B190-$B$189)+$G$189</f>
        <v>2.5000000000000005E-3</v>
      </c>
      <c r="H190" s="33">
        <f t="shared" si="17"/>
        <v>1.4433756729740645E-2</v>
      </c>
      <c r="I190" s="34">
        <f>D190/D189*EXP(-H189*H189/2+H189*VLOOKUP((A190)&amp;"_"&amp;(B190-1),Gaussian!A:F,6,0))-1</f>
        <v>9.5469267674652691E-4</v>
      </c>
      <c r="J190" s="46">
        <f>E190/E189*EXP(-H189*H189/2-H189*VLOOKUP((A190)&amp;"_"&amp;(B190-1),Gaussian!A:F,6,0))-1</f>
        <v>1.7733741132952563E-3</v>
      </c>
      <c r="K190" s="40">
        <f>VLOOKUP((A190+1)&amp;"_"&amp;B190,scenarios!A:Q,6,0)</f>
        <v>9.5469000000000001E-4</v>
      </c>
      <c r="L190" s="55">
        <f>VLOOKUP((A190+TT_Scen/2+1)&amp;"_"&amp;B190,scenarios!A:Q,6,0)</f>
        <v>1.7734000000000001E-3</v>
      </c>
      <c r="M190" s="37">
        <f t="shared" si="19"/>
        <v>2.8563451270674153E-8</v>
      </c>
      <c r="N190" s="8"/>
      <c r="O190" s="49">
        <f>($O$249-$O$189)/($B$249-$B$189)*(B190-$B$189)+$O$189</f>
        <v>2.0329166666666664E-3</v>
      </c>
      <c r="P190" s="33">
        <f t="shared" si="18"/>
        <v>1.3028414459685158E-2</v>
      </c>
      <c r="Q190" s="34">
        <f>D190/D189*EXP(-P189*P189/2+P189*Gaussian!G182)-1</f>
        <v>4.9365573138435703E-3</v>
      </c>
      <c r="R190" s="46">
        <f>E190/E189*EXP(-P189*P189/2-P189*Gaussian!G182)-1</f>
        <v>-2.1567889867715184E-3</v>
      </c>
      <c r="S190" s="40">
        <f>VLOOKUP((A190+1)&amp;"_"&amp;B190,scenarios!A:Q,13,0)</f>
        <v>0</v>
      </c>
      <c r="T190" s="55">
        <f>VLOOKUP((A190+TT_Scen/2+1)&amp;"_"&amp;B190,scenarios!A:Q,13,0)</f>
        <v>0</v>
      </c>
      <c r="U190" s="37">
        <f t="shared" si="20"/>
        <v>7.0933463006150888E-3</v>
      </c>
    </row>
    <row r="191" spans="1:21" x14ac:dyDescent="0.25">
      <c r="A191" s="21">
        <f t="shared" si="16"/>
        <v>4</v>
      </c>
      <c r="B191" s="22">
        <v>182</v>
      </c>
      <c r="C191" s="20"/>
      <c r="D191" s="14">
        <f>Beta!E191</f>
        <v>1.1710992497983148</v>
      </c>
      <c r="E191" s="15">
        <f>Beta!F191</f>
        <v>1.0903141779829317</v>
      </c>
      <c r="F191" s="12"/>
      <c r="G191" s="49">
        <f t="shared" ref="G191:G248" si="21">($G$249-$G$189)/($B$249-$B$189)*(B191-$B$189)+$G$189</f>
        <v>2.5000000000000005E-3</v>
      </c>
      <c r="H191" s="33">
        <f t="shared" si="17"/>
        <v>1.4433756729740645E-2</v>
      </c>
      <c r="I191" s="34">
        <f>D191/D190*EXP(-H190*H190/2+H190*VLOOKUP((A191)&amp;"_"&amp;(B191-1),Gaussian!A:F,6,0))-1</f>
        <v>-2.2072139490735831E-2</v>
      </c>
      <c r="J191" s="46">
        <f>E191/E190*EXP(-H190*H190/2-H190*VLOOKUP((A191)&amp;"_"&amp;(B191-1),Gaussian!A:F,6,0))-1</f>
        <v>2.5314237512928273E-2</v>
      </c>
      <c r="K191" s="40">
        <f>VLOOKUP((A191+1)&amp;"_"&amp;B191,scenarios!A:Q,6,0)</f>
        <v>-2.2072000000000001E-2</v>
      </c>
      <c r="L191" s="55">
        <f>VLOOKUP((A191+TT_Scen/2+1)&amp;"_"&amp;B191,scenarios!A:Q,6,0)</f>
        <v>2.5314E-2</v>
      </c>
      <c r="M191" s="37">
        <f t="shared" si="19"/>
        <v>3.7700366410306496E-7</v>
      </c>
      <c r="N191" s="8"/>
      <c r="O191" s="49">
        <f t="shared" ref="O191:O248" si="22">($O$249-$O$189)/($B$249-$B$189)*(B191-$B$189)+$O$189</f>
        <v>2.0408333333333333E-3</v>
      </c>
      <c r="P191" s="33">
        <f t="shared" si="18"/>
        <v>1.3053708498183783E-2</v>
      </c>
      <c r="Q191" s="34">
        <f>D191/D190*EXP(-P190*P190/2+P190*Gaussian!G183)-1</f>
        <v>4.6713705787437831E-3</v>
      </c>
      <c r="R191" s="46">
        <f>E191/E190*EXP(-P190*P190/2-P190*Gaussian!G183)-1</f>
        <v>-1.9402502524741294E-3</v>
      </c>
      <c r="S191" s="40">
        <f>VLOOKUP((A191+1)&amp;"_"&amp;B191,scenarios!A:Q,13,0)</f>
        <v>0</v>
      </c>
      <c r="T191" s="55">
        <f>VLOOKUP((A191+TT_Scen/2+1)&amp;"_"&amp;B191,scenarios!A:Q,13,0)</f>
        <v>0</v>
      </c>
      <c r="U191" s="37">
        <f t="shared" si="20"/>
        <v>6.6116208312179126E-3</v>
      </c>
    </row>
    <row r="192" spans="1:21" x14ac:dyDescent="0.25">
      <c r="A192" s="21">
        <f t="shared" si="16"/>
        <v>4</v>
      </c>
      <c r="B192" s="22">
        <v>183</v>
      </c>
      <c r="C192" s="20"/>
      <c r="D192" s="14">
        <f>Beta!E192</f>
        <v>1.1766676179792808</v>
      </c>
      <c r="E192" s="15">
        <f>Beta!F192</f>
        <v>1.0882499188811101</v>
      </c>
      <c r="F192" s="12"/>
      <c r="G192" s="49">
        <f t="shared" si="21"/>
        <v>2.5000000000000005E-3</v>
      </c>
      <c r="H192" s="33">
        <f t="shared" si="17"/>
        <v>1.4433756729740645E-2</v>
      </c>
      <c r="I192" s="34">
        <f>D192/D191*EXP(-H191*H191/2+H191*VLOOKUP((A192)&amp;"_"&amp;(B192-1),Gaussian!A:F,6,0))-1</f>
        <v>1.6906348599300181E-2</v>
      </c>
      <c r="J192" s="46">
        <f>E192/E191*EXP(-H191*H191/2-H191*VLOOKUP((A192)&amp;"_"&amp;(B192-1),Gaussian!A:F,6,0))-1</f>
        <v>-1.4025583443073586E-2</v>
      </c>
      <c r="K192" s="40">
        <f>VLOOKUP((A192+1)&amp;"_"&amp;B192,scenarios!A:Q,6,0)</f>
        <v>1.6906000000000001E-2</v>
      </c>
      <c r="L192" s="55">
        <f>VLOOKUP((A192+TT_Scen/2+1)&amp;"_"&amp;B192,scenarios!A:Q,6,0)</f>
        <v>-1.4026E-2</v>
      </c>
      <c r="M192" s="37">
        <f t="shared" si="19"/>
        <v>7.6515622659395488E-7</v>
      </c>
      <c r="N192" s="8"/>
      <c r="O192" s="49">
        <f t="shared" si="22"/>
        <v>2.0487499999999998E-3</v>
      </c>
      <c r="P192" s="33">
        <f t="shared" si="18"/>
        <v>1.3078953619375588E-2</v>
      </c>
      <c r="Q192" s="34">
        <f>D192/D191*EXP(-P191*P191/2+P191*Gaussian!G184)-1</f>
        <v>4.6692206318152962E-3</v>
      </c>
      <c r="R192" s="46">
        <f>E192/E191*EXP(-P191*P191/2-P191*Gaussian!G184)-1</f>
        <v>-1.9783047042051249E-3</v>
      </c>
      <c r="S192" s="40">
        <f>VLOOKUP((A192+1)&amp;"_"&amp;B192,scenarios!A:Q,13,0)</f>
        <v>0</v>
      </c>
      <c r="T192" s="55">
        <f>VLOOKUP((A192+TT_Scen/2+1)&amp;"_"&amp;B192,scenarios!A:Q,13,0)</f>
        <v>0</v>
      </c>
      <c r="U192" s="37">
        <f t="shared" si="20"/>
        <v>6.6475253360204212E-3</v>
      </c>
    </row>
    <row r="193" spans="1:21" x14ac:dyDescent="0.25">
      <c r="A193" s="21">
        <f t="shared" si="16"/>
        <v>4</v>
      </c>
      <c r="B193" s="22">
        <v>184</v>
      </c>
      <c r="C193" s="20"/>
      <c r="D193" s="14">
        <f>Beta!E193</f>
        <v>1.1821150002730465</v>
      </c>
      <c r="E193" s="15">
        <f>Beta!F193</f>
        <v>1.0862894612075287</v>
      </c>
      <c r="F193" s="12"/>
      <c r="G193" s="49">
        <f t="shared" si="21"/>
        <v>2.5000000000000005E-3</v>
      </c>
      <c r="H193" s="33">
        <f t="shared" si="17"/>
        <v>1.4433756729740645E-2</v>
      </c>
      <c r="I193" s="34">
        <f>D193/D192*EXP(-H192*H192/2+H192*VLOOKUP((A193)&amp;"_"&amp;(B193-1),Gaussian!A:F,6,0))-1</f>
        <v>5.2762811856459368E-3</v>
      </c>
      <c r="J193" s="46">
        <f>E193/E192*EXP(-H192*H192/2-H192*VLOOKUP((A193)&amp;"_"&amp;(B193-1),Gaussian!A:F,6,0))-1</f>
        <v>-2.6515078429228955E-3</v>
      </c>
      <c r="K193" s="40">
        <f>VLOOKUP((A193+1)&amp;"_"&amp;B193,scenarios!A:Q,6,0)</f>
        <v>5.2763000000000003E-3</v>
      </c>
      <c r="L193" s="55">
        <f>VLOOKUP((A193+TT_Scen/2+1)&amp;"_"&amp;B193,scenarios!A:Q,6,0)</f>
        <v>-2.6515000000000002E-3</v>
      </c>
      <c r="M193" s="37">
        <f t="shared" si="19"/>
        <v>2.6657276958746978E-8</v>
      </c>
      <c r="N193" s="8"/>
      <c r="O193" s="49">
        <f t="shared" si="22"/>
        <v>2.0566666666666667E-3</v>
      </c>
      <c r="P193" s="33">
        <f t="shared" si="18"/>
        <v>1.3104150105977876E-2</v>
      </c>
      <c r="Q193" s="34">
        <f>D193/D192*EXP(-P192*P192/2+P192*Gaussian!G185)-1</f>
        <v>4.5435778246800673E-3</v>
      </c>
      <c r="R193" s="46">
        <f>E193/E192*EXP(-P192*P192/2-P192*Gaussian!G185)-1</f>
        <v>-1.8868492194330511E-3</v>
      </c>
      <c r="S193" s="40">
        <f>VLOOKUP((A193+1)&amp;"_"&amp;B193,scenarios!A:Q,13,0)</f>
        <v>0</v>
      </c>
      <c r="T193" s="55">
        <f>VLOOKUP((A193+TT_Scen/2+1)&amp;"_"&amp;B193,scenarios!A:Q,13,0)</f>
        <v>0</v>
      </c>
      <c r="U193" s="37">
        <f t="shared" si="20"/>
        <v>6.4304270441131184E-3</v>
      </c>
    </row>
    <row r="194" spans="1:21" x14ac:dyDescent="0.25">
      <c r="A194" s="21">
        <f t="shared" si="16"/>
        <v>4</v>
      </c>
      <c r="B194" s="22">
        <v>185</v>
      </c>
      <c r="C194" s="20"/>
      <c r="D194" s="14">
        <f>Beta!E194</f>
        <v>1.1873789400901504</v>
      </c>
      <c r="E194" s="15">
        <f>Beta!F194</f>
        <v>1.0844951377546992</v>
      </c>
      <c r="F194" s="12"/>
      <c r="G194" s="49">
        <f t="shared" si="21"/>
        <v>2.5000000000000005E-3</v>
      </c>
      <c r="H194" s="33">
        <f t="shared" si="17"/>
        <v>1.4433756729740645E-2</v>
      </c>
      <c r="I194" s="34">
        <f>D194/D193*EXP(-H193*H193/2+H193*VLOOKUP((A194)&amp;"_"&amp;(B194-1),Gaussian!A:F,6,0))-1</f>
        <v>-2.8049050143001963E-3</v>
      </c>
      <c r="J194" s="46">
        <f>E194/E193*EXP(-H193*H193/2-H193*VLOOKUP((A194)&amp;"_"&amp;(B194-1),Gaussian!A:F,6,0))-1</f>
        <v>5.4050097931466201E-3</v>
      </c>
      <c r="K194" s="40">
        <f>VLOOKUP((A194+1)&amp;"_"&amp;B194,scenarios!A:Q,6,0)</f>
        <v>-2.8048999999999999E-3</v>
      </c>
      <c r="L194" s="55">
        <f>VLOOKUP((A194+TT_Scen/2+1)&amp;"_"&amp;B194,scenarios!A:Q,6,0)</f>
        <v>5.4050000000000001E-3</v>
      </c>
      <c r="M194" s="37">
        <f t="shared" si="19"/>
        <v>1.4807446816443581E-8</v>
      </c>
      <c r="N194" s="8"/>
      <c r="O194" s="49">
        <f t="shared" si="22"/>
        <v>2.0645833333333332E-3</v>
      </c>
      <c r="P194" s="33">
        <f t="shared" si="18"/>
        <v>1.3129298237995137E-2</v>
      </c>
      <c r="Q194" s="34">
        <f>D194/D193*EXP(-P193*P193/2+P193*Gaussian!G186)-1</f>
        <v>4.3667465336969524E-3</v>
      </c>
      <c r="R194" s="46">
        <f>E194/E193*EXP(-P193*P193/2-P193*Gaussian!G186)-1</f>
        <v>-1.7375051472983127E-3</v>
      </c>
      <c r="S194" s="40">
        <f>VLOOKUP((A194+1)&amp;"_"&amp;B194,scenarios!A:Q,13,0)</f>
        <v>0</v>
      </c>
      <c r="T194" s="55">
        <f>VLOOKUP((A194+TT_Scen/2+1)&amp;"_"&amp;B194,scenarios!A:Q,13,0)</f>
        <v>0</v>
      </c>
      <c r="U194" s="37">
        <f t="shared" si="20"/>
        <v>6.1042516809952652E-3</v>
      </c>
    </row>
    <row r="195" spans="1:21" x14ac:dyDescent="0.25">
      <c r="A195" s="21">
        <f t="shared" si="16"/>
        <v>4</v>
      </c>
      <c r="B195" s="22">
        <v>186</v>
      </c>
      <c r="C195" s="20"/>
      <c r="D195" s="14">
        <f>Beta!E195</f>
        <v>1.1924884923200141</v>
      </c>
      <c r="E195" s="15">
        <f>Beta!F195</f>
        <v>1.0828450916060877</v>
      </c>
      <c r="F195" s="12"/>
      <c r="G195" s="49">
        <f t="shared" si="21"/>
        <v>2.5000000000000005E-3</v>
      </c>
      <c r="H195" s="33">
        <f t="shared" si="17"/>
        <v>1.4433756729740645E-2</v>
      </c>
      <c r="I195" s="34">
        <f>D195/D194*EXP(-H194*H194/2+H194*VLOOKUP((A195)&amp;"_"&amp;(B195-1),Gaussian!A:F,6,0))-1</f>
        <v>2.215713636495531E-2</v>
      </c>
      <c r="J195" s="46">
        <f>E195/E194*EXP(-H194*H194/2-H194*VLOOKUP((A195)&amp;"_"&amp;(B195-1),Gaussian!A:F,6,0))-1</f>
        <v>-1.9166174170574202E-2</v>
      </c>
      <c r="K195" s="40">
        <f>VLOOKUP((A195+1)&amp;"_"&amp;B195,scenarios!A:Q,6,0)</f>
        <v>2.2157E-2</v>
      </c>
      <c r="L195" s="55">
        <f>VLOOKUP((A195+TT_Scen/2+1)&amp;"_"&amp;B195,scenarios!A:Q,6,0)</f>
        <v>-1.9165999999999999E-2</v>
      </c>
      <c r="M195" s="37">
        <f t="shared" si="19"/>
        <v>3.1053552951298968E-7</v>
      </c>
      <c r="N195" s="8"/>
      <c r="O195" s="49">
        <f t="shared" si="22"/>
        <v>2.0725000000000001E-3</v>
      </c>
      <c r="P195" s="33">
        <f t="shared" si="18"/>
        <v>1.3154398292755333E-2</v>
      </c>
      <c r="Q195" s="34">
        <f>D195/D194*EXP(-P194*P194/2+P194*Gaussian!G187)-1</f>
        <v>4.2166631205220462E-3</v>
      </c>
      <c r="R195" s="46">
        <f>E195/E194*EXP(-P194*P194/2-P194*Gaussian!G187)-1</f>
        <v>-1.6075422169301579E-3</v>
      </c>
      <c r="S195" s="40">
        <f>VLOOKUP((A195+1)&amp;"_"&amp;B195,scenarios!A:Q,13,0)</f>
        <v>0</v>
      </c>
      <c r="T195" s="55">
        <f>VLOOKUP((A195+TT_Scen/2+1)&amp;"_"&amp;B195,scenarios!A:Q,13,0)</f>
        <v>0</v>
      </c>
      <c r="U195" s="37">
        <f t="shared" si="20"/>
        <v>5.824205337452204E-3</v>
      </c>
    </row>
    <row r="196" spans="1:21" x14ac:dyDescent="0.25">
      <c r="A196" s="21">
        <f t="shared" si="16"/>
        <v>4</v>
      </c>
      <c r="B196" s="22">
        <v>187</v>
      </c>
      <c r="C196" s="20"/>
      <c r="D196" s="14">
        <f>Beta!E196</f>
        <v>1.1973754880426457</v>
      </c>
      <c r="E196" s="15">
        <f>Beta!F196</f>
        <v>1.081406211031708</v>
      </c>
      <c r="F196" s="12"/>
      <c r="G196" s="49">
        <f t="shared" si="21"/>
        <v>2.5000000000000005E-3</v>
      </c>
      <c r="H196" s="33">
        <f t="shared" si="17"/>
        <v>1.4433756729740645E-2</v>
      </c>
      <c r="I196" s="34">
        <f>D196/D195*EXP(-H195*H195/2+H195*VLOOKUP((A196)&amp;"_"&amp;(B196-1),Gaussian!A:F,6,0))-1</f>
        <v>-1.8052303824816263E-2</v>
      </c>
      <c r="J196" s="46">
        <f>E196/E195*EXP(-H195*H195/2-H195*VLOOKUP((A196)&amp;"_"&amp;(B196-1),Gaussian!A:F,6,0))-1</f>
        <v>2.0986172439366291E-2</v>
      </c>
      <c r="K196" s="40">
        <f>VLOOKUP((A196+1)&amp;"_"&amp;B196,scenarios!A:Q,6,0)</f>
        <v>-1.8051999999999999E-2</v>
      </c>
      <c r="L196" s="55">
        <f>VLOOKUP((A196+TT_Scen/2+1)&amp;"_"&amp;B196,scenarios!A:Q,6,0)</f>
        <v>2.0986000000000001E-2</v>
      </c>
      <c r="M196" s="37">
        <f t="shared" si="19"/>
        <v>4.7626418255355962E-7</v>
      </c>
      <c r="N196" s="8"/>
      <c r="O196" s="49">
        <f t="shared" si="22"/>
        <v>2.0804166666666666E-3</v>
      </c>
      <c r="P196" s="33">
        <f t="shared" si="18"/>
        <v>1.3179450544945591E-2</v>
      </c>
      <c r="Q196" s="34">
        <f>D196/D195*EXP(-P195*P195/2+P195*Gaussian!G188)-1</f>
        <v>4.0112792606026293E-3</v>
      </c>
      <c r="R196" s="46">
        <f>E196/E195*EXP(-P195*P195/2-P195*Gaussian!G188)-1</f>
        <v>-1.4151967146751598E-3</v>
      </c>
      <c r="S196" s="40">
        <f>VLOOKUP((A196+1)&amp;"_"&amp;B196,scenarios!A:Q,13,0)</f>
        <v>0</v>
      </c>
      <c r="T196" s="55">
        <f>VLOOKUP((A196+TT_Scen/2+1)&amp;"_"&amp;B196,scenarios!A:Q,13,0)</f>
        <v>0</v>
      </c>
      <c r="U196" s="37">
        <f t="shared" si="20"/>
        <v>5.4264759752777891E-3</v>
      </c>
    </row>
    <row r="197" spans="1:21" x14ac:dyDescent="0.25">
      <c r="A197" s="21">
        <f t="shared" si="16"/>
        <v>4</v>
      </c>
      <c r="B197" s="22">
        <v>188</v>
      </c>
      <c r="C197" s="20"/>
      <c r="D197" s="14">
        <f>Beta!E197</f>
        <v>1.201828769748708</v>
      </c>
      <c r="E197" s="15">
        <f>Beta!F197</f>
        <v>1.0803730317918612</v>
      </c>
      <c r="F197" s="12"/>
      <c r="G197" s="49">
        <f t="shared" si="21"/>
        <v>2.5000000000000005E-3</v>
      </c>
      <c r="H197" s="33">
        <f t="shared" si="17"/>
        <v>1.4433756729740645E-2</v>
      </c>
      <c r="I197" s="34">
        <f>D197/D196*EXP(-H196*H196/2+H196*VLOOKUP((A197)&amp;"_"&amp;(B197-1),Gaussian!A:F,6,0))-1</f>
        <v>-1.3588844704085501E-2</v>
      </c>
      <c r="J197" s="46">
        <f>E197/E196*EXP(-H196*H196/2-H196*VLOOKUP((A197)&amp;"_"&amp;(B197-1),Gaussian!A:F,6,0))-1</f>
        <v>1.6362551782755919E-2</v>
      </c>
      <c r="K197" s="40">
        <f>VLOOKUP((A197+1)&amp;"_"&amp;B197,scenarios!A:Q,6,0)</f>
        <v>-1.3589E-2</v>
      </c>
      <c r="L197" s="55">
        <f>VLOOKUP((A197+TT_Scen/2+1)&amp;"_"&amp;B197,scenarios!A:Q,6,0)</f>
        <v>1.6362999999999999E-2</v>
      </c>
      <c r="M197" s="37">
        <f t="shared" si="19"/>
        <v>6.0351315857992693E-7</v>
      </c>
      <c r="N197" s="8"/>
      <c r="O197" s="49">
        <f t="shared" si="22"/>
        <v>2.0883333333333331E-3</v>
      </c>
      <c r="P197" s="33">
        <f t="shared" si="18"/>
        <v>1.3204455266647272E-2</v>
      </c>
      <c r="Q197" s="34">
        <f>D197/D196*EXP(-P196*P196/2+P196*Gaussian!G189)-1</f>
        <v>3.6320341489823882E-3</v>
      </c>
      <c r="R197" s="46">
        <f>E197/E196*EXP(-P196*P196/2-P196*Gaussian!G189)-1</f>
        <v>-1.0421656787275024E-3</v>
      </c>
      <c r="S197" s="40">
        <f>VLOOKUP((A197+1)&amp;"_"&amp;B197,scenarios!A:Q,13,0)</f>
        <v>0</v>
      </c>
      <c r="T197" s="55">
        <f>VLOOKUP((A197+TT_Scen/2+1)&amp;"_"&amp;B197,scenarios!A:Q,13,0)</f>
        <v>0</v>
      </c>
      <c r="U197" s="37">
        <f t="shared" si="20"/>
        <v>4.6741998277098906E-3</v>
      </c>
    </row>
    <row r="198" spans="1:21" x14ac:dyDescent="0.25">
      <c r="A198" s="21">
        <f t="shared" si="16"/>
        <v>4</v>
      </c>
      <c r="B198" s="22">
        <v>189</v>
      </c>
      <c r="C198" s="20"/>
      <c r="D198" s="14">
        <f>Beta!E198</f>
        <v>1.2059814182005195</v>
      </c>
      <c r="E198" s="15">
        <f>Beta!F198</f>
        <v>1.0796291864230727</v>
      </c>
      <c r="F198" s="12"/>
      <c r="G198" s="49">
        <f t="shared" si="21"/>
        <v>2.5000000000000005E-3</v>
      </c>
      <c r="H198" s="33">
        <f t="shared" si="17"/>
        <v>1.4433756729740645E-2</v>
      </c>
      <c r="I198" s="34">
        <f>D198/D197*EXP(-H197*H197/2+H197*VLOOKUP((A198)&amp;"_"&amp;(B198-1),Gaussian!A:F,6,0))-1</f>
        <v>1.4159128323141257E-2</v>
      </c>
      <c r="J198" s="46">
        <f>E198/E197*EXP(-H197*H197/2-H197*VLOOKUP((A198)&amp;"_"&amp;(B198-1),Gaussian!A:F,6,0))-1</f>
        <v>-1.1441624639363379E-2</v>
      </c>
      <c r="K198" s="40">
        <f>VLOOKUP((A198+1)&amp;"_"&amp;B198,scenarios!A:Q,6,0)</f>
        <v>1.4159E-2</v>
      </c>
      <c r="L198" s="55">
        <f>VLOOKUP((A198+TT_Scen/2+1)&amp;"_"&amp;B198,scenarios!A:Q,6,0)</f>
        <v>-1.1442000000000001E-2</v>
      </c>
      <c r="M198" s="37">
        <f t="shared" si="19"/>
        <v>5.0368377787872454E-7</v>
      </c>
      <c r="N198" s="8"/>
      <c r="O198" s="49">
        <f t="shared" si="22"/>
        <v>2.09625E-3</v>
      </c>
      <c r="P198" s="33">
        <f t="shared" si="18"/>
        <v>1.3229412727370445E-2</v>
      </c>
      <c r="Q198" s="34">
        <f>D198/D197*EXP(-P197*P197/2+P197*Gaussian!G190)-1</f>
        <v>3.3677983919719878E-3</v>
      </c>
      <c r="R198" s="46">
        <f>E198/E197*EXP(-P197*P197/2-P197*Gaussian!G190)-1</f>
        <v>-7.7562290013666324E-4</v>
      </c>
      <c r="S198" s="40">
        <f>VLOOKUP((A198+1)&amp;"_"&amp;B198,scenarios!A:Q,13,0)</f>
        <v>0</v>
      </c>
      <c r="T198" s="55">
        <f>VLOOKUP((A198+TT_Scen/2+1)&amp;"_"&amp;B198,scenarios!A:Q,13,0)</f>
        <v>0</v>
      </c>
      <c r="U198" s="37">
        <f t="shared" si="20"/>
        <v>4.1434212921086511E-3</v>
      </c>
    </row>
    <row r="199" spans="1:21" x14ac:dyDescent="0.25">
      <c r="A199" s="21">
        <f t="shared" si="16"/>
        <v>4</v>
      </c>
      <c r="B199" s="22">
        <v>190</v>
      </c>
      <c r="C199" s="20"/>
      <c r="D199" s="14">
        <f>Beta!E199</f>
        <v>1.2100676252097067</v>
      </c>
      <c r="E199" s="15">
        <f>Beta!F199</f>
        <v>1.0789709222656303</v>
      </c>
      <c r="F199" s="12"/>
      <c r="G199" s="49">
        <f t="shared" si="21"/>
        <v>2.5000000000000005E-3</v>
      </c>
      <c r="H199" s="33">
        <f t="shared" si="17"/>
        <v>1.4433756729740645E-2</v>
      </c>
      <c r="I199" s="34">
        <f>D199/D198*EXP(-H198*H198/2+H198*VLOOKUP((A199)&amp;"_"&amp;(B199-1),Gaussian!A:F,6,0))-1</f>
        <v>1.6657562702371287E-2</v>
      </c>
      <c r="J199" s="46">
        <f>E199/E198*EXP(-H198*H198/2-H198*VLOOKUP((A199)&amp;"_"&amp;(B199-1),Gaussian!A:F,6,0))-1</f>
        <v>-1.385908957670301E-2</v>
      </c>
      <c r="K199" s="40">
        <f>VLOOKUP((A199+1)&amp;"_"&amp;B199,scenarios!A:Q,6,0)</f>
        <v>1.6657999999999999E-2</v>
      </c>
      <c r="L199" s="55">
        <f>VLOOKUP((A199+TT_Scen/2+1)&amp;"_"&amp;B199,scenarios!A:Q,6,0)</f>
        <v>-1.3859E-2</v>
      </c>
      <c r="M199" s="37">
        <f t="shared" si="19"/>
        <v>5.2687433172229903E-7</v>
      </c>
      <c r="N199" s="8"/>
      <c r="O199" s="49">
        <f t="shared" si="22"/>
        <v>2.1041666666666665E-3</v>
      </c>
      <c r="P199" s="33">
        <f t="shared" si="18"/>
        <v>1.3254323194087781E-2</v>
      </c>
      <c r="Q199" s="34">
        <f>D199/D198*EXP(-P198*P198/2+P198*Gaussian!G191)-1</f>
        <v>3.3004822138431589E-3</v>
      </c>
      <c r="R199" s="46">
        <f>E199/E198*EXP(-P198*P198/2-P198*Gaussian!G191)-1</f>
        <v>-6.9716469093139555E-4</v>
      </c>
      <c r="S199" s="40">
        <f>VLOOKUP((A199+1)&amp;"_"&amp;B199,scenarios!A:Q,13,0)</f>
        <v>0</v>
      </c>
      <c r="T199" s="55">
        <f>VLOOKUP((A199+TT_Scen/2+1)&amp;"_"&amp;B199,scenarios!A:Q,13,0)</f>
        <v>0</v>
      </c>
      <c r="U199" s="37">
        <f t="shared" si="20"/>
        <v>3.9976469047745544E-3</v>
      </c>
    </row>
    <row r="200" spans="1:21" x14ac:dyDescent="0.25">
      <c r="A200" s="21">
        <f t="shared" si="16"/>
        <v>4</v>
      </c>
      <c r="B200" s="22">
        <v>191</v>
      </c>
      <c r="C200" s="20"/>
      <c r="D200" s="14">
        <f>Beta!E200</f>
        <v>1.213991412716438</v>
      </c>
      <c r="E200" s="15">
        <f>Beta!F200</f>
        <v>1.0784914159547065</v>
      </c>
      <c r="F200" s="12"/>
      <c r="G200" s="49">
        <f t="shared" si="21"/>
        <v>2.5000000000000005E-3</v>
      </c>
      <c r="H200" s="33">
        <f t="shared" si="17"/>
        <v>1.4433756729740645E-2</v>
      </c>
      <c r="I200" s="34">
        <f>D200/D199*EXP(-H199*H199/2+H199*VLOOKUP((A200)&amp;"_"&amp;(B200-1),Gaussian!A:F,6,0))-1</f>
        <v>-9.5072934955988675E-3</v>
      </c>
      <c r="J200" s="46">
        <f>E200/E199*EXP(-H199*H199/2-H199*VLOOKUP((A200)&amp;"_"&amp;(B200-1),Gaussian!A:F,6,0))-1</f>
        <v>1.2211261844180088E-2</v>
      </c>
      <c r="K200" s="40">
        <f>VLOOKUP((A200+1)&amp;"_"&amp;B200,scenarios!A:Q,6,0)</f>
        <v>-9.5072999999999998E-3</v>
      </c>
      <c r="L200" s="55">
        <f>VLOOKUP((A200+TT_Scen/2+1)&amp;"_"&amp;B200,scenarios!A:Q,6,0)</f>
        <v>1.2211E-2</v>
      </c>
      <c r="M200" s="37">
        <f t="shared" si="19"/>
        <v>2.6834858122062877E-7</v>
      </c>
      <c r="N200" s="8"/>
      <c r="O200" s="49">
        <f t="shared" si="22"/>
        <v>2.1120833333333334E-3</v>
      </c>
      <c r="P200" s="33">
        <f t="shared" si="18"/>
        <v>1.3279186931267875E-2</v>
      </c>
      <c r="Q200" s="34">
        <f>D200/D199*EXP(-P199*P199/2+P199*Gaussian!G192)-1</f>
        <v>3.1544988685947573E-3</v>
      </c>
      <c r="R200" s="46">
        <f>E200/E199*EXP(-P199*P199/2-P199*Gaussian!G192)-1</f>
        <v>-5.3220643092766196E-4</v>
      </c>
      <c r="S200" s="40">
        <f>VLOOKUP((A200+1)&amp;"_"&amp;B200,scenarios!A:Q,13,0)</f>
        <v>0</v>
      </c>
      <c r="T200" s="55">
        <f>VLOOKUP((A200+TT_Scen/2+1)&amp;"_"&amp;B200,scenarios!A:Q,13,0)</f>
        <v>0</v>
      </c>
      <c r="U200" s="37">
        <f t="shared" si="20"/>
        <v>3.6867052995224192E-3</v>
      </c>
    </row>
    <row r="201" spans="1:21" x14ac:dyDescent="0.25">
      <c r="A201" s="21">
        <f t="shared" ref="A201:A264" si="23">iteration</f>
        <v>4</v>
      </c>
      <c r="B201" s="22">
        <v>192</v>
      </c>
      <c r="C201" s="20"/>
      <c r="D201" s="14">
        <f>Beta!E201</f>
        <v>1.2176723275396362</v>
      </c>
      <c r="E201" s="15">
        <f>Beta!F201</f>
        <v>1.0782691324387634</v>
      </c>
      <c r="F201" s="12"/>
      <c r="G201" s="49">
        <f t="shared" si="21"/>
        <v>2.5000000000000005E-3</v>
      </c>
      <c r="H201" s="33">
        <f t="shared" ref="H201:H264" si="24">SQRT((G201+G202)*delta/2)</f>
        <v>1.4433756729740645E-2</v>
      </c>
      <c r="I201" s="34">
        <f>D201/D200*EXP(-H200*H200/2+H200*VLOOKUP((A201)&amp;"_"&amp;(B201-1),Gaussian!A:F,6,0))-1</f>
        <v>1.3960700249109115E-2</v>
      </c>
      <c r="J201" s="46">
        <f>E201/E200*EXP(-H200*H200/2-H200*VLOOKUP((A201)&amp;"_"&amp;(B201-1),Gaussian!A:F,6,0))-1</f>
        <v>-1.1188061664135995E-2</v>
      </c>
      <c r="K201" s="40">
        <f>VLOOKUP((A201+1)&amp;"_"&amp;B201,scenarios!A:Q,6,0)</f>
        <v>1.3960999999999999E-2</v>
      </c>
      <c r="L201" s="55">
        <f>VLOOKUP((A201+TT_Scen/2+1)&amp;"_"&amp;B201,scenarios!A:Q,6,0)</f>
        <v>-1.1188E-2</v>
      </c>
      <c r="M201" s="37">
        <f t="shared" si="19"/>
        <v>3.6141502687998817E-7</v>
      </c>
      <c r="N201" s="8"/>
      <c r="O201" s="49">
        <f t="shared" si="22"/>
        <v>2.1199999999999999E-3</v>
      </c>
      <c r="P201" s="33">
        <f t="shared" ref="P201:P264" si="25">SQRT((O201+O202)*delta/2)</f>
        <v>1.3304004200908003E-2</v>
      </c>
      <c r="Q201" s="34">
        <f>D201/D200*EXP(-P200*P200/2+P200*Gaussian!G193)-1</f>
        <v>2.9436446537349781E-3</v>
      </c>
      <c r="R201" s="46">
        <f>E201/E200*EXP(-P200*P200/2-P200*Gaussian!G193)-1</f>
        <v>-2.9425231159985188E-4</v>
      </c>
      <c r="S201" s="40">
        <f>VLOOKUP((A201+1)&amp;"_"&amp;B201,scenarios!A:Q,13,0)</f>
        <v>0</v>
      </c>
      <c r="T201" s="55">
        <f>VLOOKUP((A201+TT_Scen/2+1)&amp;"_"&amp;B201,scenarios!A:Q,13,0)</f>
        <v>0</v>
      </c>
      <c r="U201" s="37">
        <f t="shared" si="20"/>
        <v>3.23789696533483E-3</v>
      </c>
    </row>
    <row r="202" spans="1:21" x14ac:dyDescent="0.25">
      <c r="A202" s="21">
        <f t="shared" si="23"/>
        <v>4</v>
      </c>
      <c r="B202" s="22">
        <v>193</v>
      </c>
      <c r="C202" s="20"/>
      <c r="D202" s="14">
        <f>Beta!E202</f>
        <v>1.2215912135686962</v>
      </c>
      <c r="E202" s="15">
        <f>Beta!F202</f>
        <v>1.0778847201216983</v>
      </c>
      <c r="F202" s="12"/>
      <c r="G202" s="49">
        <f t="shared" si="21"/>
        <v>2.5000000000000005E-3</v>
      </c>
      <c r="H202" s="33">
        <f t="shared" si="24"/>
        <v>1.4433756729740645E-2</v>
      </c>
      <c r="I202" s="34">
        <f>D202/D201*EXP(-H201*H201/2+H201*VLOOKUP((A202)&amp;"_"&amp;(B202-1),Gaussian!A:F,6,0))-1</f>
        <v>7.8730791089742791E-3</v>
      </c>
      <c r="J202" s="46">
        <f>E202/E201*EXP(-H201*H201/2-H201*VLOOKUP((A202)&amp;"_"&amp;(B202-1),Gaussian!A:F,6,0))-1</f>
        <v>-5.1805140885317069E-3</v>
      </c>
      <c r="K202" s="40">
        <f>VLOOKUP((A202+1)&amp;"_"&amp;B202,scenarios!A:Q,6,0)</f>
        <v>7.8730999999999992E-3</v>
      </c>
      <c r="L202" s="55">
        <f>VLOOKUP((A202+TT_Scen/2+1)&amp;"_"&amp;B202,scenarios!A:Q,6,0)</f>
        <v>-5.1805000000000002E-3</v>
      </c>
      <c r="M202" s="37">
        <f t="shared" si="19"/>
        <v>3.4979557426810526E-8</v>
      </c>
      <c r="N202" s="8"/>
      <c r="O202" s="49">
        <f t="shared" si="22"/>
        <v>2.1279166666666668E-3</v>
      </c>
      <c r="P202" s="33">
        <f t="shared" si="25"/>
        <v>1.3328775262566324E-2</v>
      </c>
      <c r="Q202" s="34">
        <f>D202/D201*EXP(-P201*P201/2+P201*Gaussian!G194)-1</f>
        <v>3.129562875714198E-3</v>
      </c>
      <c r="R202" s="46">
        <f>E202/E201*EXP(-P201*P201/2-P201*Gaussian!G194)-1</f>
        <v>-4.4497149013422721E-4</v>
      </c>
      <c r="S202" s="40">
        <f>VLOOKUP((A202+1)&amp;"_"&amp;B202,scenarios!A:Q,13,0)</f>
        <v>0</v>
      </c>
      <c r="T202" s="55">
        <f>VLOOKUP((A202+TT_Scen/2+1)&amp;"_"&amp;B202,scenarios!A:Q,13,0)</f>
        <v>0</v>
      </c>
      <c r="U202" s="37">
        <f t="shared" si="20"/>
        <v>3.5745343658484252E-3</v>
      </c>
    </row>
    <row r="203" spans="1:21" x14ac:dyDescent="0.25">
      <c r="A203" s="21">
        <f t="shared" si="23"/>
        <v>4</v>
      </c>
      <c r="B203" s="22">
        <v>194</v>
      </c>
      <c r="C203" s="20"/>
      <c r="D203" s="14">
        <f>Beta!E203</f>
        <v>1.2255503522445399</v>
      </c>
      <c r="E203" s="15">
        <f>Beta!F203</f>
        <v>1.0775140618329941</v>
      </c>
      <c r="F203" s="12"/>
      <c r="G203" s="49">
        <f t="shared" si="21"/>
        <v>2.5000000000000005E-3</v>
      </c>
      <c r="H203" s="33">
        <f t="shared" si="24"/>
        <v>1.4433756729740645E-2</v>
      </c>
      <c r="I203" s="34">
        <f>D203/D202*EXP(-H202*H202/2+H202*VLOOKUP((A203)&amp;"_"&amp;(B203-1),Gaussian!A:F,6,0))-1</f>
        <v>-6.9673856627084918E-3</v>
      </c>
      <c r="J203" s="46">
        <f>E203/E202*EXP(-H202*H202/2-H202*VLOOKUP((A203)&amp;"_"&amp;(B203-1),Gaussian!A:F,6,0))-1</f>
        <v>9.7221873976978124E-3</v>
      </c>
      <c r="K203" s="40">
        <f>VLOOKUP((A203+1)&amp;"_"&amp;B203,scenarios!A:Q,6,0)</f>
        <v>-6.9674000000000003E-3</v>
      </c>
      <c r="L203" s="55">
        <f>VLOOKUP((A203+TT_Scen/2+1)&amp;"_"&amp;B203,scenarios!A:Q,6,0)</f>
        <v>9.7222000000000003E-3</v>
      </c>
      <c r="M203" s="37">
        <f t="shared" ref="M203:M266" si="26">ABS(K203-I203)+ABS(L203-J203)</f>
        <v>2.6939593696442832E-8</v>
      </c>
      <c r="N203" s="8"/>
      <c r="O203" s="49">
        <f t="shared" si="22"/>
        <v>2.1358333333333333E-3</v>
      </c>
      <c r="P203" s="33">
        <f t="shared" si="25"/>
        <v>1.335350037339357E-2</v>
      </c>
      <c r="Q203" s="34">
        <f>D203/D202*EXP(-P202*P202/2+P202*Gaussian!G195)-1</f>
        <v>3.1518564705721452E-3</v>
      </c>
      <c r="R203" s="46">
        <f>E203/E202*EXP(-P202*P202/2-P202*Gaussian!G195)-1</f>
        <v>-4.3266926682428153E-4</v>
      </c>
      <c r="S203" s="40">
        <f>VLOOKUP((A203+1)&amp;"_"&amp;B203,scenarios!A:Q,13,0)</f>
        <v>0</v>
      </c>
      <c r="T203" s="55">
        <f>VLOOKUP((A203+TT_Scen/2+1)&amp;"_"&amp;B203,scenarios!A:Q,13,0)</f>
        <v>0</v>
      </c>
      <c r="U203" s="37">
        <f t="shared" ref="U203:U266" si="27">ABS(S203-Q203)+ABS(T203-R203)</f>
        <v>3.5845257373964268E-3</v>
      </c>
    </row>
    <row r="204" spans="1:21" x14ac:dyDescent="0.25">
      <c r="A204" s="21">
        <f t="shared" si="23"/>
        <v>4</v>
      </c>
      <c r="B204" s="22">
        <v>195</v>
      </c>
      <c r="C204" s="20"/>
      <c r="D204" s="14">
        <f>Beta!E204</f>
        <v>1.2296483274342873</v>
      </c>
      <c r="E204" s="15">
        <f>Beta!F204</f>
        <v>1.077069120843323</v>
      </c>
      <c r="F204" s="12"/>
      <c r="G204" s="49">
        <f t="shared" si="21"/>
        <v>2.5000000000000005E-3</v>
      </c>
      <c r="H204" s="33">
        <f t="shared" si="24"/>
        <v>1.4433756729740645E-2</v>
      </c>
      <c r="I204" s="34">
        <f>D204/D203*EXP(-H203*H203/2+H203*VLOOKUP((A204)&amp;"_"&amp;(B204-1),Gaussian!A:F,6,0))-1</f>
        <v>-2.3957528849170129E-2</v>
      </c>
      <c r="J204" s="46">
        <f>E204/E203*EXP(-H203*H203/2-H203*VLOOKUP((A204)&amp;"_"&amp;(B204-1),Gaussian!A:F,6,0))-1</f>
        <v>2.73329058272751E-2</v>
      </c>
      <c r="K204" s="40">
        <f>VLOOKUP((A204+1)&amp;"_"&amp;B204,scenarios!A:Q,6,0)</f>
        <v>-2.3958E-2</v>
      </c>
      <c r="L204" s="55">
        <f>VLOOKUP((A204+TT_Scen/2+1)&amp;"_"&amp;B204,scenarios!A:Q,6,0)</f>
        <v>2.7333E-2</v>
      </c>
      <c r="M204" s="37">
        <f t="shared" si="26"/>
        <v>5.6532355477076357E-7</v>
      </c>
      <c r="N204" s="8"/>
      <c r="O204" s="49">
        <f t="shared" si="22"/>
        <v>2.1437499999999998E-3</v>
      </c>
      <c r="P204" s="33">
        <f t="shared" si="25"/>
        <v>1.3378179788164173E-2</v>
      </c>
      <c r="Q204" s="34">
        <f>D204/D203*EXP(-P203*P203/2+P203*Gaussian!G196)-1</f>
        <v>3.2543314937047985E-3</v>
      </c>
      <c r="R204" s="46">
        <f>E204/E203*EXP(-P203*P203/2-P203*Gaussian!G196)-1</f>
        <v>-5.0205008155979058E-4</v>
      </c>
      <c r="S204" s="40">
        <f>VLOOKUP((A204+1)&amp;"_"&amp;B204,scenarios!A:Q,13,0)</f>
        <v>0</v>
      </c>
      <c r="T204" s="55">
        <f>VLOOKUP((A204+TT_Scen/2+1)&amp;"_"&amp;B204,scenarios!A:Q,13,0)</f>
        <v>0</v>
      </c>
      <c r="U204" s="37">
        <f t="shared" si="27"/>
        <v>3.756381575264589E-3</v>
      </c>
    </row>
    <row r="205" spans="1:21" x14ac:dyDescent="0.25">
      <c r="A205" s="21">
        <f t="shared" si="23"/>
        <v>4</v>
      </c>
      <c r="B205" s="22">
        <v>196</v>
      </c>
      <c r="C205" s="20"/>
      <c r="D205" s="14">
        <f>Beta!E205</f>
        <v>1.2341898296845093</v>
      </c>
      <c r="E205" s="15">
        <f>Beta!F205</f>
        <v>1.0762833753376553</v>
      </c>
      <c r="F205" s="12"/>
      <c r="G205" s="49">
        <f t="shared" si="21"/>
        <v>2.5000000000000005E-3</v>
      </c>
      <c r="H205" s="33">
        <f t="shared" si="24"/>
        <v>1.4433756729740645E-2</v>
      </c>
      <c r="I205" s="34">
        <f>D205/D204*EXP(-H204*H204/2+H204*VLOOKUP((A205)&amp;"_"&amp;(B205-1),Gaussian!A:F,6,0))-1</f>
        <v>-3.9499175140171872E-3</v>
      </c>
      <c r="J205" s="46">
        <f>E205/E204*EXP(-H204*H204/2-H204*VLOOKUP((A205)&amp;"_"&amp;(B205-1),Gaussian!A:F,6,0))-1</f>
        <v>6.7286847554213214E-3</v>
      </c>
      <c r="K205" s="40">
        <f>VLOOKUP((A205+1)&amp;"_"&amp;B205,scenarios!A:Q,6,0)</f>
        <v>-3.9499000000000001E-3</v>
      </c>
      <c r="L205" s="55">
        <f>VLOOKUP((A205+TT_Scen/2+1)&amp;"_"&amp;B205,scenarios!A:Q,6,0)</f>
        <v>6.7286999999999998E-3</v>
      </c>
      <c r="M205" s="37">
        <f t="shared" si="26"/>
        <v>3.2758595865448048E-8</v>
      </c>
      <c r="N205" s="8"/>
      <c r="O205" s="49">
        <f t="shared" si="22"/>
        <v>2.1516666666666667E-3</v>
      </c>
      <c r="P205" s="33">
        <f t="shared" si="25"/>
        <v>1.340281375930691E-2</v>
      </c>
      <c r="Q205" s="34">
        <f>D205/D204*EXP(-P204*P204/2+P204*Gaussian!G197)-1</f>
        <v>3.603519886161699E-3</v>
      </c>
      <c r="R205" s="46">
        <f>E205/E204*EXP(-P204*P204/2-P204*Gaussian!G197)-1</f>
        <v>-8.1894045749508759E-4</v>
      </c>
      <c r="S205" s="40">
        <f>VLOOKUP((A205+1)&amp;"_"&amp;B205,scenarios!A:Q,13,0)</f>
        <v>0</v>
      </c>
      <c r="T205" s="55">
        <f>VLOOKUP((A205+TT_Scen/2+1)&amp;"_"&amp;B205,scenarios!A:Q,13,0)</f>
        <v>0</v>
      </c>
      <c r="U205" s="37">
        <f t="shared" si="27"/>
        <v>4.4224603436567866E-3</v>
      </c>
    </row>
    <row r="206" spans="1:21" x14ac:dyDescent="0.25">
      <c r="A206" s="21">
        <f t="shared" si="23"/>
        <v>4</v>
      </c>
      <c r="B206" s="22">
        <v>197</v>
      </c>
      <c r="C206" s="20"/>
      <c r="D206" s="14">
        <f>Beta!E206</f>
        <v>1.2389150178782256</v>
      </c>
      <c r="E206" s="15">
        <f>Beta!F206</f>
        <v>1.0753852156498809</v>
      </c>
      <c r="F206" s="12"/>
      <c r="G206" s="49">
        <f t="shared" si="21"/>
        <v>2.5000000000000005E-3</v>
      </c>
      <c r="H206" s="33">
        <f t="shared" si="24"/>
        <v>1.4433756729740645E-2</v>
      </c>
      <c r="I206" s="34">
        <f>D206/D205*EXP(-H205*H205/2+H205*VLOOKUP((A206)&amp;"_"&amp;(B206-1),Gaussian!A:F,6,0))-1</f>
        <v>-1.1871514693180041E-2</v>
      </c>
      <c r="J206" s="46">
        <f>E206/E205*EXP(-H205*H205/2-H205*VLOOKUP((A206)&amp;"_"&amp;(B206-1),Gaussian!A:F,6,0))-1</f>
        <v>1.4829507558330901E-2</v>
      </c>
      <c r="K206" s="40">
        <f>VLOOKUP((A206+1)&amp;"_"&amp;B206,scenarios!A:Q,6,0)</f>
        <v>-1.1872000000000001E-2</v>
      </c>
      <c r="L206" s="55">
        <f>VLOOKUP((A206+TT_Scen/2+1)&amp;"_"&amp;B206,scenarios!A:Q,6,0)</f>
        <v>1.4829999999999999E-2</v>
      </c>
      <c r="M206" s="37">
        <f t="shared" si="26"/>
        <v>9.7774848905815559E-7</v>
      </c>
      <c r="N206" s="8"/>
      <c r="O206" s="49">
        <f t="shared" si="22"/>
        <v>2.1595833333333332E-3</v>
      </c>
      <c r="P206" s="33">
        <f t="shared" si="25"/>
        <v>1.3427402536935017E-2</v>
      </c>
      <c r="Q206" s="34">
        <f>D206/D205*EXP(-P205*P205/2+P205*Gaussian!G198)-1</f>
        <v>3.7384173586334501E-3</v>
      </c>
      <c r="R206" s="46">
        <f>E206/E205*EXP(-P205*P205/2-P205*Gaussian!G198)-1</f>
        <v>-9.2423985045053669E-4</v>
      </c>
      <c r="S206" s="40">
        <f>VLOOKUP((A206+1)&amp;"_"&amp;B206,scenarios!A:Q,13,0)</f>
        <v>0</v>
      </c>
      <c r="T206" s="55">
        <f>VLOOKUP((A206+TT_Scen/2+1)&amp;"_"&amp;B206,scenarios!A:Q,13,0)</f>
        <v>0</v>
      </c>
      <c r="U206" s="37">
        <f t="shared" si="27"/>
        <v>4.6626572090839868E-3</v>
      </c>
    </row>
    <row r="207" spans="1:21" x14ac:dyDescent="0.25">
      <c r="A207" s="21">
        <f t="shared" si="23"/>
        <v>4</v>
      </c>
      <c r="B207" s="22">
        <v>198</v>
      </c>
      <c r="C207" s="20"/>
      <c r="D207" s="14">
        <f>Beta!E207</f>
        <v>1.2437395021644437</v>
      </c>
      <c r="E207" s="15">
        <f>Beta!F207</f>
        <v>1.0744474626855993</v>
      </c>
      <c r="F207" s="12"/>
      <c r="G207" s="49">
        <f t="shared" si="21"/>
        <v>2.5000000000000005E-3</v>
      </c>
      <c r="H207" s="33">
        <f t="shared" si="24"/>
        <v>1.4433756729740645E-2</v>
      </c>
      <c r="I207" s="34">
        <f>D207/D206*EXP(-H206*H206/2+H206*VLOOKUP((A207)&amp;"_"&amp;(B207-1),Gaussian!A:F,6,0))-1</f>
        <v>-9.9022989874090195E-3</v>
      </c>
      <c r="J207" s="46">
        <f>E207/E206*EXP(-H206*H206/2-H206*VLOOKUP((A207)&amp;"_"&amp;(B207-1),Gaussian!A:F,6,0))-1</f>
        <v>1.2839205006441645E-2</v>
      </c>
      <c r="K207" s="40">
        <f>VLOOKUP((A207+1)&amp;"_"&amp;B207,scenarios!A:Q,6,0)</f>
        <v>-9.9022999999999993E-3</v>
      </c>
      <c r="L207" s="55">
        <f>VLOOKUP((A207+TT_Scen/2+1)&amp;"_"&amp;B207,scenarios!A:Q,6,0)</f>
        <v>1.2839E-2</v>
      </c>
      <c r="M207" s="37">
        <f t="shared" si="26"/>
        <v>2.0601903262529309E-7</v>
      </c>
      <c r="N207" s="8"/>
      <c r="O207" s="49">
        <f t="shared" si="22"/>
        <v>2.1675000000000002E-3</v>
      </c>
      <c r="P207" s="33">
        <f t="shared" si="25"/>
        <v>1.3451946368875811E-2</v>
      </c>
      <c r="Q207" s="34">
        <f>D207/D206*EXP(-P206*P206/2+P206*Gaussian!G199)-1</f>
        <v>3.8036258973368486E-3</v>
      </c>
      <c r="R207" s="46">
        <f>E207/E206*EXP(-P206*P206/2-P206*Gaussian!G199)-1</f>
        <v>-9.6208076028880818E-4</v>
      </c>
      <c r="S207" s="40">
        <f>VLOOKUP((A207+1)&amp;"_"&amp;B207,scenarios!A:Q,13,0)</f>
        <v>0</v>
      </c>
      <c r="T207" s="55">
        <f>VLOOKUP((A207+TT_Scen/2+1)&amp;"_"&amp;B207,scenarios!A:Q,13,0)</f>
        <v>0</v>
      </c>
      <c r="U207" s="37">
        <f t="shared" si="27"/>
        <v>4.7657066576256568E-3</v>
      </c>
    </row>
    <row r="208" spans="1:21" x14ac:dyDescent="0.25">
      <c r="A208" s="21">
        <f t="shared" si="23"/>
        <v>4</v>
      </c>
      <c r="B208" s="22">
        <v>199</v>
      </c>
      <c r="C208" s="20"/>
      <c r="D208" s="14">
        <f>Beta!E208</f>
        <v>1.2482238360229123</v>
      </c>
      <c r="E208" s="15">
        <f>Beta!F208</f>
        <v>1.0738469008163192</v>
      </c>
      <c r="F208" s="12"/>
      <c r="G208" s="49">
        <f t="shared" si="21"/>
        <v>2.5000000000000005E-3</v>
      </c>
      <c r="H208" s="33">
        <f t="shared" si="24"/>
        <v>1.4433756729740645E-2</v>
      </c>
      <c r="I208" s="34">
        <f>D208/D207*EXP(-H207*H207/2+H207*VLOOKUP((A208)&amp;"_"&amp;(B208-1),Gaussian!A:F,6,0))-1</f>
        <v>4.4000925535587765E-3</v>
      </c>
      <c r="J208" s="46">
        <f>E208/E207*EXP(-H207*H207/2-H207*VLOOKUP((A208)&amp;"_"&amp;(B208-1),Gaussian!A:F,6,0))-1</f>
        <v>-1.5576245241543107E-3</v>
      </c>
      <c r="K208" s="40">
        <f>VLOOKUP((A208+1)&amp;"_"&amp;B208,scenarios!A:Q,6,0)</f>
        <v>4.4000999999999997E-3</v>
      </c>
      <c r="L208" s="55">
        <f>VLOOKUP((A208+TT_Scen/2+1)&amp;"_"&amp;B208,scenarios!A:Q,6,0)</f>
        <v>-1.5575999999999999E-3</v>
      </c>
      <c r="M208" s="37">
        <f t="shared" si="26"/>
        <v>3.197059553401195E-8</v>
      </c>
      <c r="N208" s="8"/>
      <c r="O208" s="49">
        <f t="shared" si="22"/>
        <v>2.1754166666666666E-3</v>
      </c>
      <c r="P208" s="33">
        <f t="shared" si="25"/>
        <v>1.3476445500699853E-2</v>
      </c>
      <c r="Q208" s="34">
        <f>D208/D207*EXP(-P207*P207/2+P207*Gaussian!G200)-1</f>
        <v>3.5147254504250824E-3</v>
      </c>
      <c r="R208" s="46">
        <f>E208/E207*EXP(-P207*P207/2-P207*Gaussian!G200)-1</f>
        <v>-6.4937226499695022E-4</v>
      </c>
      <c r="S208" s="40">
        <f>VLOOKUP((A208+1)&amp;"_"&amp;B208,scenarios!A:Q,13,0)</f>
        <v>0</v>
      </c>
      <c r="T208" s="55">
        <f>VLOOKUP((A208+TT_Scen/2+1)&amp;"_"&amp;B208,scenarios!A:Q,13,0)</f>
        <v>0</v>
      </c>
      <c r="U208" s="37">
        <f t="shared" si="27"/>
        <v>4.1640977154220327E-3</v>
      </c>
    </row>
    <row r="209" spans="1:21" x14ac:dyDescent="0.25">
      <c r="A209" s="21">
        <f t="shared" si="23"/>
        <v>4</v>
      </c>
      <c r="B209" s="22">
        <v>200</v>
      </c>
      <c r="C209" s="20"/>
      <c r="D209" s="14">
        <f>Beta!E209</f>
        <v>1.2528115174541612</v>
      </c>
      <c r="E209" s="15">
        <f>Beta!F209</f>
        <v>1.0731974643333932</v>
      </c>
      <c r="F209" s="12"/>
      <c r="G209" s="49">
        <f t="shared" si="21"/>
        <v>2.5000000000000005E-3</v>
      </c>
      <c r="H209" s="33">
        <f t="shared" si="24"/>
        <v>1.4433756729740645E-2</v>
      </c>
      <c r="I209" s="34">
        <f>D209/D208*EXP(-H208*H208/2+H208*VLOOKUP((A209)&amp;"_"&amp;(B209-1),Gaussian!A:F,6,0))-1</f>
        <v>1.503397030587883E-2</v>
      </c>
      <c r="J209" s="46">
        <f>E209/E208*EXP(-H208*H208/2-H208*VLOOKUP((A209)&amp;"_"&amp;(B209-1),Gaussian!A:F,6,0))-1</f>
        <v>-1.1994231059952121E-2</v>
      </c>
      <c r="K209" s="40">
        <f>VLOOKUP((A209+1)&amp;"_"&amp;B209,scenarios!A:Q,6,0)</f>
        <v>1.5034E-2</v>
      </c>
      <c r="L209" s="55">
        <f>VLOOKUP((A209+TT_Scen/2+1)&amp;"_"&amp;B209,scenarios!A:Q,6,0)</f>
        <v>-1.1993999999999999E-2</v>
      </c>
      <c r="M209" s="37">
        <f t="shared" si="26"/>
        <v>2.6075407329184674E-7</v>
      </c>
      <c r="N209" s="8"/>
      <c r="O209" s="49">
        <f t="shared" si="22"/>
        <v>2.1833333333333336E-3</v>
      </c>
      <c r="P209" s="33">
        <f t="shared" si="25"/>
        <v>1.3500900175749599E-2</v>
      </c>
      <c r="Q209" s="34">
        <f>D209/D208*EXP(-P208*P208/2+P208*Gaussian!G201)-1</f>
        <v>3.5842306855780048E-3</v>
      </c>
      <c r="R209" s="46">
        <f>E209/E208*EXP(-P208*P208/2-P208*Gaussian!G201)-1</f>
        <v>-6.9552392699356869E-4</v>
      </c>
      <c r="S209" s="40">
        <f>VLOOKUP((A209+1)&amp;"_"&amp;B209,scenarios!A:Q,13,0)</f>
        <v>0</v>
      </c>
      <c r="T209" s="55">
        <f>VLOOKUP((A209+TT_Scen/2+1)&amp;"_"&amp;B209,scenarios!A:Q,13,0)</f>
        <v>0</v>
      </c>
      <c r="U209" s="37">
        <f t="shared" si="27"/>
        <v>4.2797546125715735E-3</v>
      </c>
    </row>
    <row r="210" spans="1:21" x14ac:dyDescent="0.25">
      <c r="A210" s="21">
        <f t="shared" si="23"/>
        <v>4</v>
      </c>
      <c r="B210" s="22">
        <v>201</v>
      </c>
      <c r="C210" s="20"/>
      <c r="D210" s="14">
        <f>Beta!E210</f>
        <v>1.2580015911736595</v>
      </c>
      <c r="E210" s="15">
        <f>Beta!F210</f>
        <v>1.0720724185665051</v>
      </c>
      <c r="F210" s="12"/>
      <c r="G210" s="49">
        <f t="shared" si="21"/>
        <v>2.5000000000000005E-3</v>
      </c>
      <c r="H210" s="33">
        <f t="shared" si="24"/>
        <v>1.4433756729740645E-2</v>
      </c>
      <c r="I210" s="34">
        <f>D210/D209*EXP(-H209*H209/2+H209*VLOOKUP((A210)&amp;"_"&amp;(B210-1),Gaussian!A:F,6,0))-1</f>
        <v>2.6702840241909387E-2</v>
      </c>
      <c r="J210" s="46">
        <f>E210/E209*EXP(-H209*H209/2-H209*VLOOKUP((A210)&amp;"_"&amp;(B210-1),Gaussian!A:F,6,0))-1</f>
        <v>-2.3202146181642513E-2</v>
      </c>
      <c r="K210" s="40">
        <f>VLOOKUP((A210+1)&amp;"_"&amp;B210,scenarios!A:Q,6,0)</f>
        <v>2.6703000000000001E-2</v>
      </c>
      <c r="L210" s="55">
        <f>VLOOKUP((A210+TT_Scen/2+1)&amp;"_"&amp;B210,scenarios!A:Q,6,0)</f>
        <v>-2.3202E-2</v>
      </c>
      <c r="M210" s="37">
        <f t="shared" si="26"/>
        <v>3.0593973312717515E-7</v>
      </c>
      <c r="N210" s="8"/>
      <c r="O210" s="49">
        <f t="shared" si="22"/>
        <v>2.1912500000000001E-3</v>
      </c>
      <c r="P210" s="33">
        <f t="shared" si="25"/>
        <v>1.35253106351676E-2</v>
      </c>
      <c r="Q210" s="34">
        <f>D210/D209*EXP(-P209*P209/2+P209*Gaussian!G202)-1</f>
        <v>4.051230524215077E-3</v>
      </c>
      <c r="R210" s="46">
        <f>E210/E209*EXP(-P209*P209/2-P209*Gaussian!G202)-1</f>
        <v>-1.1393494516651614E-3</v>
      </c>
      <c r="S210" s="40">
        <f>VLOOKUP((A210+1)&amp;"_"&amp;B210,scenarios!A:Q,13,0)</f>
        <v>0</v>
      </c>
      <c r="T210" s="55">
        <f>VLOOKUP((A210+TT_Scen/2+1)&amp;"_"&amp;B210,scenarios!A:Q,13,0)</f>
        <v>0</v>
      </c>
      <c r="U210" s="37">
        <f t="shared" si="27"/>
        <v>5.1905799758802385E-3</v>
      </c>
    </row>
    <row r="211" spans="1:21" x14ac:dyDescent="0.25">
      <c r="A211" s="21">
        <f t="shared" si="23"/>
        <v>4</v>
      </c>
      <c r="B211" s="22">
        <v>202</v>
      </c>
      <c r="C211" s="20"/>
      <c r="D211" s="14">
        <f>Beta!E211</f>
        <v>1.2630607291045761</v>
      </c>
      <c r="E211" s="15">
        <f>Beta!F211</f>
        <v>1.0710987128042146</v>
      </c>
      <c r="F211" s="12"/>
      <c r="G211" s="49">
        <f t="shared" si="21"/>
        <v>2.5000000000000005E-3</v>
      </c>
      <c r="H211" s="33">
        <f t="shared" si="24"/>
        <v>1.4433756729740645E-2</v>
      </c>
      <c r="I211" s="34">
        <f>D211/D210*EXP(-H210*H210/2+H210*VLOOKUP((A211)&amp;"_"&amp;(B211-1),Gaussian!A:F,6,0))-1</f>
        <v>-1.7422652779423453E-2</v>
      </c>
      <c r="J211" s="46">
        <f>E211/E210*EXP(-H210*H210/2-H210*VLOOKUP((A211)&amp;"_"&amp;(B211-1),Gaussian!A:F,6,0))-1</f>
        <v>2.0683727126059814E-2</v>
      </c>
      <c r="K211" s="40">
        <f>VLOOKUP((A211+1)&amp;"_"&amp;B211,scenarios!A:Q,6,0)</f>
        <v>-1.7423000000000001E-2</v>
      </c>
      <c r="L211" s="55">
        <f>VLOOKUP((A211+TT_Scen/2+1)&amp;"_"&amp;B211,scenarios!A:Q,6,0)</f>
        <v>2.0684000000000001E-2</v>
      </c>
      <c r="M211" s="37">
        <f t="shared" si="26"/>
        <v>6.20094516734504E-7</v>
      </c>
      <c r="N211" s="8"/>
      <c r="O211" s="49">
        <f t="shared" si="22"/>
        <v>2.199166666666667E-3</v>
      </c>
      <c r="P211" s="33">
        <f t="shared" si="25"/>
        <v>1.354967711792425E-2</v>
      </c>
      <c r="Q211" s="34">
        <f>D211/D210*EXP(-P210*P210/2+P210*Gaussian!G203)-1</f>
        <v>3.9297365406434359E-3</v>
      </c>
      <c r="R211" s="46">
        <f>E211/E210*EXP(-P210*P210/2-P210*Gaussian!G203)-1</f>
        <v>-9.9962601796954598E-4</v>
      </c>
      <c r="S211" s="40">
        <f>VLOOKUP((A211+1)&amp;"_"&amp;B211,scenarios!A:Q,13,0)</f>
        <v>0</v>
      </c>
      <c r="T211" s="55">
        <f>VLOOKUP((A211+TT_Scen/2+1)&amp;"_"&amp;B211,scenarios!A:Q,13,0)</f>
        <v>0</v>
      </c>
      <c r="U211" s="37">
        <f t="shared" si="27"/>
        <v>4.9293625586129819E-3</v>
      </c>
    </row>
    <row r="212" spans="1:21" x14ac:dyDescent="0.25">
      <c r="A212" s="21">
        <f t="shared" si="23"/>
        <v>4</v>
      </c>
      <c r="B212" s="22">
        <v>203</v>
      </c>
      <c r="C212" s="20"/>
      <c r="D212" s="14">
        <f>Beta!E212</f>
        <v>1.2681202602958412</v>
      </c>
      <c r="E212" s="15">
        <f>Beta!F212</f>
        <v>1.0701612942326202</v>
      </c>
      <c r="F212" s="12"/>
      <c r="G212" s="49">
        <f t="shared" si="21"/>
        <v>2.5000000000000005E-3</v>
      </c>
      <c r="H212" s="33">
        <f t="shared" si="24"/>
        <v>1.4433756729740645E-2</v>
      </c>
      <c r="I212" s="34">
        <f>D212/D211*EXP(-H211*H211/2+H211*VLOOKUP((A212)&amp;"_"&amp;(B212-1),Gaussian!A:F,6,0))-1</f>
        <v>2.8409012771306585E-3</v>
      </c>
      <c r="J212" s="46">
        <f>E212/E211*EXP(-H211*H211/2-H211*VLOOKUP((A212)&amp;"_"&amp;(B212-1),Gaussian!A:F,6,0))-1</f>
        <v>7.6988028688163013E-5</v>
      </c>
      <c r="K212" s="40">
        <f>VLOOKUP((A212+1)&amp;"_"&amp;B212,scenarios!A:Q,6,0)</f>
        <v>2.8408999999999999E-3</v>
      </c>
      <c r="L212" s="55">
        <f>VLOOKUP((A212+TT_Scen/2+1)&amp;"_"&amp;B212,scenarios!A:Q,6,0)</f>
        <v>7.6988000000000002E-5</v>
      </c>
      <c r="M212" s="37">
        <f t="shared" si="26"/>
        <v>1.3058188216169032E-9</v>
      </c>
      <c r="N212" s="8"/>
      <c r="O212" s="49">
        <f t="shared" si="22"/>
        <v>2.2070833333333335E-3</v>
      </c>
      <c r="P212" s="33">
        <f t="shared" si="25"/>
        <v>1.3573999860845079E-2</v>
      </c>
      <c r="Q212" s="34">
        <f>D212/D211*EXP(-P211*P211/2+P211*Gaussian!G204)-1</f>
        <v>3.9136099660068702E-3</v>
      </c>
      <c r="R212" s="46">
        <f>E212/E211*EXP(-P211*P211/2-P211*Gaussian!G204)-1</f>
        <v>-9.669057697133665E-4</v>
      </c>
      <c r="S212" s="40">
        <f>VLOOKUP((A212+1)&amp;"_"&amp;B212,scenarios!A:Q,13,0)</f>
        <v>0</v>
      </c>
      <c r="T212" s="55">
        <f>VLOOKUP((A212+TT_Scen/2+1)&amp;"_"&amp;B212,scenarios!A:Q,13,0)</f>
        <v>0</v>
      </c>
      <c r="U212" s="37">
        <f t="shared" si="27"/>
        <v>4.8805157357202367E-3</v>
      </c>
    </row>
    <row r="213" spans="1:21" x14ac:dyDescent="0.25">
      <c r="A213" s="21">
        <f t="shared" si="23"/>
        <v>4</v>
      </c>
      <c r="B213" s="22">
        <v>204</v>
      </c>
      <c r="C213" s="20"/>
      <c r="D213" s="14">
        <f>Beta!E213</f>
        <v>1.273225124409002</v>
      </c>
      <c r="E213" s="15">
        <f>Beta!F213</f>
        <v>1.0692198266178958</v>
      </c>
      <c r="F213" s="12"/>
      <c r="G213" s="49">
        <f t="shared" si="21"/>
        <v>2.5000000000000005E-3</v>
      </c>
      <c r="H213" s="33">
        <f t="shared" si="24"/>
        <v>1.4433756729740645E-2</v>
      </c>
      <c r="I213" s="34">
        <f>D213/D212*EXP(-H212*H212/2+H212*VLOOKUP((A213)&amp;"_"&amp;(B213-1),Gaussian!A:F,6,0))-1</f>
        <v>-1.4721878443814118E-2</v>
      </c>
      <c r="J213" s="46">
        <f>E213/E212*EXP(-H212*H212/2-H212*VLOOKUP((A213)&amp;"_"&amp;(B213-1),Gaussian!A:F,6,0))-1</f>
        <v>1.7918964233640589E-2</v>
      </c>
      <c r="K213" s="40">
        <f>VLOOKUP((A213+1)&amp;"_"&amp;B213,scenarios!A:Q,6,0)</f>
        <v>-1.4722000000000001E-2</v>
      </c>
      <c r="L213" s="55">
        <f>VLOOKUP((A213+TT_Scen/2+1)&amp;"_"&amp;B213,scenarios!A:Q,6,0)</f>
        <v>1.7919000000000001E-2</v>
      </c>
      <c r="M213" s="37">
        <f t="shared" si="26"/>
        <v>1.5732254529492173E-7</v>
      </c>
      <c r="N213" s="8"/>
      <c r="O213" s="49">
        <f t="shared" si="22"/>
        <v>2.215E-3</v>
      </c>
      <c r="P213" s="33">
        <f t="shared" si="25"/>
        <v>1.3598279098637608E-2</v>
      </c>
      <c r="Q213" s="34">
        <f>D213/D212*EXP(-P212*P212/2+P212*Gaussian!G205)-1</f>
        <v>3.9330429433634961E-3</v>
      </c>
      <c r="R213" s="46">
        <f>E213/E212*EXP(-P212*P212/2-P212*Gaussian!G205)-1</f>
        <v>-9.7178510927864448E-4</v>
      </c>
      <c r="S213" s="40">
        <f>VLOOKUP((A213+1)&amp;"_"&amp;B213,scenarios!A:Q,13,0)</f>
        <v>0</v>
      </c>
      <c r="T213" s="55">
        <f>VLOOKUP((A213+TT_Scen/2+1)&amp;"_"&amp;B213,scenarios!A:Q,13,0)</f>
        <v>0</v>
      </c>
      <c r="U213" s="37">
        <f t="shared" si="27"/>
        <v>4.9048280526421406E-3</v>
      </c>
    </row>
    <row r="214" spans="1:21" x14ac:dyDescent="0.25">
      <c r="A214" s="21">
        <f t="shared" si="23"/>
        <v>4</v>
      </c>
      <c r="B214" s="22">
        <v>205</v>
      </c>
      <c r="C214" s="20"/>
      <c r="D214" s="14">
        <f>Beta!E214</f>
        <v>1.2786267388202412</v>
      </c>
      <c r="E214" s="15">
        <f>Beta!F214</f>
        <v>1.0680625891805493</v>
      </c>
      <c r="F214" s="12"/>
      <c r="G214" s="49">
        <f t="shared" si="21"/>
        <v>2.5000000000000005E-3</v>
      </c>
      <c r="H214" s="33">
        <f t="shared" si="24"/>
        <v>1.4433756729740645E-2</v>
      </c>
      <c r="I214" s="34">
        <f>D214/D213*EXP(-H213*H213/2+H213*VLOOKUP((A214)&amp;"_"&amp;(B214-1),Gaussian!A:F,6,0))-1</f>
        <v>-1.3958214645607758E-2</v>
      </c>
      <c r="J214" s="46">
        <f>E214/E213*EXP(-H213*H213/2-H213*VLOOKUP((A214)&amp;"_"&amp;(B214-1),Gaussian!A:F,6,0))-1</f>
        <v>1.7144101635898634E-2</v>
      </c>
      <c r="K214" s="40">
        <f>VLOOKUP((A214+1)&amp;"_"&amp;B214,scenarios!A:Q,6,0)</f>
        <v>-1.3958E-2</v>
      </c>
      <c r="L214" s="55">
        <f>VLOOKUP((A214+TT_Scen/2+1)&amp;"_"&amp;B214,scenarios!A:Q,6,0)</f>
        <v>1.7144E-2</v>
      </c>
      <c r="M214" s="37">
        <f t="shared" si="26"/>
        <v>3.1628150639305408E-7</v>
      </c>
      <c r="N214" s="8"/>
      <c r="O214" s="49">
        <f t="shared" si="22"/>
        <v>2.2229166666666669E-3</v>
      </c>
      <c r="P214" s="33">
        <f t="shared" si="25"/>
        <v>1.3622515063917774E-2</v>
      </c>
      <c r="Q214" s="34">
        <f>D214/D213*EXP(-P213*P213/2+P213*Gaussian!G206)-1</f>
        <v>4.1496215377681001E-3</v>
      </c>
      <c r="R214" s="46">
        <f>E214/E213*EXP(-P213*P213/2-P213*Gaussian!G206)-1</f>
        <v>-1.1746717314976562E-3</v>
      </c>
      <c r="S214" s="40">
        <f>VLOOKUP((A214+1)&amp;"_"&amp;B214,scenarios!A:Q,13,0)</f>
        <v>0</v>
      </c>
      <c r="T214" s="55">
        <f>VLOOKUP((A214+TT_Scen/2+1)&amp;"_"&amp;B214,scenarios!A:Q,13,0)</f>
        <v>0</v>
      </c>
      <c r="U214" s="37">
        <f t="shared" si="27"/>
        <v>5.3242932692657563E-3</v>
      </c>
    </row>
    <row r="215" spans="1:21" x14ac:dyDescent="0.25">
      <c r="A215" s="21">
        <f t="shared" si="23"/>
        <v>4</v>
      </c>
      <c r="B215" s="22">
        <v>206</v>
      </c>
      <c r="C215" s="20"/>
      <c r="D215" s="14">
        <f>Beta!E215</f>
        <v>1.2843487696691207</v>
      </c>
      <c r="E215" s="15">
        <f>Beta!F215</f>
        <v>1.0666732522007238</v>
      </c>
      <c r="F215" s="12"/>
      <c r="G215" s="49">
        <f t="shared" si="21"/>
        <v>2.5000000000000005E-3</v>
      </c>
      <c r="H215" s="33">
        <f t="shared" si="24"/>
        <v>1.4433756729740645E-2</v>
      </c>
      <c r="I215" s="34">
        <f>D215/D214*EXP(-H214*H214/2+H214*VLOOKUP((A215)&amp;"_"&amp;(B215-1),Gaussian!A:F,6,0))-1</f>
        <v>1.4045513125721998E-2</v>
      </c>
      <c r="J215" s="46">
        <f>E215/E214*EXP(-H214*H214/2-H214*VLOOKUP((A215)&amp;"_"&amp;(B215-1),Gaussian!A:F,6,0))-1</f>
        <v>-1.0932417933644301E-2</v>
      </c>
      <c r="K215" s="40">
        <f>VLOOKUP((A215+1)&amp;"_"&amp;B215,scenarios!A:Q,6,0)</f>
        <v>1.4045999999999999E-2</v>
      </c>
      <c r="L215" s="55">
        <f>VLOOKUP((A215+TT_Scen/2+1)&amp;"_"&amp;B215,scenarios!A:Q,6,0)</f>
        <v>-1.0932000000000001E-2</v>
      </c>
      <c r="M215" s="37">
        <f t="shared" si="26"/>
        <v>9.048079223014649E-7</v>
      </c>
      <c r="N215" s="8"/>
      <c r="O215" s="49">
        <f t="shared" si="22"/>
        <v>2.2308333333333334E-3</v>
      </c>
      <c r="P215" s="33">
        <f t="shared" si="25"/>
        <v>1.3646707987235929E-2</v>
      </c>
      <c r="Q215" s="34">
        <f>D215/D214*EXP(-P214*P214/2+P214*Gaussian!G207)-1</f>
        <v>4.3819404316265409E-3</v>
      </c>
      <c r="R215" s="46">
        <f>E215/E214*EXP(-P214*P214/2-P214*Gaussian!G207)-1</f>
        <v>-1.3934625523309707E-3</v>
      </c>
      <c r="S215" s="40">
        <f>VLOOKUP((A215+1)&amp;"_"&amp;B215,scenarios!A:Q,13,0)</f>
        <v>0</v>
      </c>
      <c r="T215" s="55">
        <f>VLOOKUP((A215+TT_Scen/2+1)&amp;"_"&amp;B215,scenarios!A:Q,13,0)</f>
        <v>0</v>
      </c>
      <c r="U215" s="37">
        <f t="shared" si="27"/>
        <v>5.7754029839575116E-3</v>
      </c>
    </row>
    <row r="216" spans="1:21" x14ac:dyDescent="0.25">
      <c r="A216" s="21">
        <f t="shared" si="23"/>
        <v>4</v>
      </c>
      <c r="B216" s="22">
        <v>207</v>
      </c>
      <c r="C216" s="20"/>
      <c r="D216" s="14">
        <f>Beta!E216</f>
        <v>1.2900387417097985</v>
      </c>
      <c r="E216" s="15">
        <f>Beta!F216</f>
        <v>1.0653471536205854</v>
      </c>
      <c r="F216" s="12"/>
      <c r="G216" s="49">
        <f t="shared" si="21"/>
        <v>2.5000000000000005E-3</v>
      </c>
      <c r="H216" s="33">
        <f t="shared" si="24"/>
        <v>1.4433756729740645E-2</v>
      </c>
      <c r="I216" s="34">
        <f>D216/D215*EXP(-H215*H215/2+H215*VLOOKUP((A216)&amp;"_"&amp;(B216-1),Gaussian!A:F,6,0))-1</f>
        <v>6.2413774171041769E-3</v>
      </c>
      <c r="J216" s="46">
        <f>E216/E215*EXP(-H215*H215/2-H215*VLOOKUP((A216)&amp;"_"&amp;(B216-1),Gaussian!A:F,6,0))-1</f>
        <v>-3.2485547771139434E-3</v>
      </c>
      <c r="K216" s="40">
        <f>VLOOKUP((A216+1)&amp;"_"&amp;B216,scenarios!A:Q,6,0)</f>
        <v>6.2414000000000002E-3</v>
      </c>
      <c r="L216" s="55">
        <f>VLOOKUP((A216+TT_Scen/2+1)&amp;"_"&amp;B216,scenarios!A:Q,6,0)</f>
        <v>-3.2485999999999999E-3</v>
      </c>
      <c r="M216" s="37">
        <f t="shared" si="26"/>
        <v>6.7805781879884397E-8</v>
      </c>
      <c r="N216" s="8"/>
      <c r="O216" s="49">
        <f t="shared" si="22"/>
        <v>2.2387500000000003E-3</v>
      </c>
      <c r="P216" s="33">
        <f t="shared" si="25"/>
        <v>1.3670858097102431E-2</v>
      </c>
      <c r="Q216" s="34">
        <f>D216/D215*EXP(-P215*P215/2+P215*Gaussian!G208)-1</f>
        <v>4.3367145320714062E-3</v>
      </c>
      <c r="R216" s="46">
        <f>E216/E215*EXP(-P215*P215/2-P215*Gaussian!G208)-1</f>
        <v>-1.336205969908133E-3</v>
      </c>
      <c r="S216" s="40">
        <f>VLOOKUP((A216+1)&amp;"_"&amp;B216,scenarios!A:Q,13,0)</f>
        <v>0</v>
      </c>
      <c r="T216" s="55">
        <f>VLOOKUP((A216+TT_Scen/2+1)&amp;"_"&amp;B216,scenarios!A:Q,13,0)</f>
        <v>0</v>
      </c>
      <c r="U216" s="37">
        <f t="shared" si="27"/>
        <v>5.6729205019795392E-3</v>
      </c>
    </row>
    <row r="217" spans="1:21" x14ac:dyDescent="0.25">
      <c r="A217" s="21">
        <f t="shared" si="23"/>
        <v>4</v>
      </c>
      <c r="B217" s="22">
        <v>208</v>
      </c>
      <c r="C217" s="20"/>
      <c r="D217" s="14">
        <f>Beta!E217</f>
        <v>1.2956614297906814</v>
      </c>
      <c r="E217" s="15">
        <f>Beta!F217</f>
        <v>1.0641125057243663</v>
      </c>
      <c r="F217" s="12"/>
      <c r="G217" s="49">
        <f t="shared" si="21"/>
        <v>2.5000000000000005E-3</v>
      </c>
      <c r="H217" s="33">
        <f t="shared" si="24"/>
        <v>1.4433756729740645E-2</v>
      </c>
      <c r="I217" s="34">
        <f>D217/D216*EXP(-H216*H216/2+H216*VLOOKUP((A217)&amp;"_"&amp;(B217-1),Gaussian!A:F,6,0))-1</f>
        <v>1.448742068568154E-2</v>
      </c>
      <c r="J217" s="46">
        <f>E217/E216*EXP(-H216*H216/2-H216*VLOOKUP((A217)&amp;"_"&amp;(B217-1),Gaussian!A:F,6,0))-1</f>
        <v>-1.1337570811074893E-2</v>
      </c>
      <c r="K217" s="40">
        <f>VLOOKUP((A217+1)&amp;"_"&amp;B217,scenarios!A:Q,6,0)</f>
        <v>1.4487E-2</v>
      </c>
      <c r="L217" s="55">
        <f>VLOOKUP((A217+TT_Scen/2+1)&amp;"_"&amp;B217,scenarios!A:Q,6,0)</f>
        <v>-1.1338000000000001E-2</v>
      </c>
      <c r="M217" s="37">
        <f t="shared" si="26"/>
        <v>8.4987460664820436E-7</v>
      </c>
      <c r="N217" s="8"/>
      <c r="O217" s="49">
        <f t="shared" si="22"/>
        <v>2.2466666666666668E-3</v>
      </c>
      <c r="P217" s="33">
        <f t="shared" si="25"/>
        <v>1.3694965620012827E-2</v>
      </c>
      <c r="Q217" s="34">
        <f>D217/D216*EXP(-P216*P216/2+P216*Gaussian!G209)-1</f>
        <v>4.2646929490566254E-3</v>
      </c>
      <c r="R217" s="46">
        <f>E217/E216*EXP(-P216*P216/2-P216*Gaussian!G209)-1</f>
        <v>-1.2522495556079871E-3</v>
      </c>
      <c r="S217" s="40">
        <f>VLOOKUP((A217+1)&amp;"_"&amp;B217,scenarios!A:Q,13,0)</f>
        <v>0</v>
      </c>
      <c r="T217" s="55">
        <f>VLOOKUP((A217+TT_Scen/2+1)&amp;"_"&amp;B217,scenarios!A:Q,13,0)</f>
        <v>0</v>
      </c>
      <c r="U217" s="37">
        <f t="shared" si="27"/>
        <v>5.5169425046646126E-3</v>
      </c>
    </row>
    <row r="218" spans="1:21" x14ac:dyDescent="0.25">
      <c r="A218" s="21">
        <f t="shared" si="23"/>
        <v>4</v>
      </c>
      <c r="B218" s="22">
        <v>209</v>
      </c>
      <c r="C218" s="20"/>
      <c r="D218" s="14">
        <f>Beta!E218</f>
        <v>1.3016293171691957</v>
      </c>
      <c r="E218" s="15">
        <f>Beta!F218</f>
        <v>1.0626312965917222</v>
      </c>
      <c r="F218" s="12"/>
      <c r="G218" s="49">
        <f t="shared" si="21"/>
        <v>2.5000000000000005E-3</v>
      </c>
      <c r="H218" s="33">
        <f t="shared" si="24"/>
        <v>1.4433756729740645E-2</v>
      </c>
      <c r="I218" s="34">
        <f>D218/D217*EXP(-H217*H217/2+H217*VLOOKUP((A218)&amp;"_"&amp;(B218-1),Gaussian!A:F,6,0))-1</f>
        <v>3.1593630802828621E-2</v>
      </c>
      <c r="J218" s="46">
        <f>E218/E217*EXP(-H217*H217/2-H217*VLOOKUP((A218)&amp;"_"&amp;(B218-1),Gaussian!A:F,6,0))-1</f>
        <v>-2.7719184421162502E-2</v>
      </c>
      <c r="K218" s="40">
        <f>VLOOKUP((A218+1)&amp;"_"&amp;B218,scenarios!A:Q,6,0)</f>
        <v>3.1593999999999997E-2</v>
      </c>
      <c r="L218" s="55">
        <f>VLOOKUP((A218+TT_Scen/2+1)&amp;"_"&amp;B218,scenarios!A:Q,6,0)</f>
        <v>-2.7719000000000001E-2</v>
      </c>
      <c r="M218" s="37">
        <f t="shared" si="26"/>
        <v>5.5361833387751469E-7</v>
      </c>
      <c r="N218" s="8"/>
      <c r="O218" s="49">
        <f t="shared" si="22"/>
        <v>2.2545833333333337E-3</v>
      </c>
      <c r="P218" s="33">
        <f t="shared" si="25"/>
        <v>1.3719030780472635E-2</v>
      </c>
      <c r="Q218" s="34">
        <f>D218/D217*EXP(-P217*P217/2+P217*Gaussian!G210)-1</f>
        <v>4.5118511071424727E-3</v>
      </c>
      <c r="R218" s="46">
        <f>E218/E217*EXP(-P217*P217/2-P217*Gaussian!G210)-1</f>
        <v>-1.4856077798827139E-3</v>
      </c>
      <c r="S218" s="40">
        <f>VLOOKUP((A218+1)&amp;"_"&amp;B218,scenarios!A:Q,13,0)</f>
        <v>0</v>
      </c>
      <c r="T218" s="55">
        <f>VLOOKUP((A218+TT_Scen/2+1)&amp;"_"&amp;B218,scenarios!A:Q,13,0)</f>
        <v>0</v>
      </c>
      <c r="U218" s="37">
        <f t="shared" si="27"/>
        <v>5.9974588870251866E-3</v>
      </c>
    </row>
    <row r="219" spans="1:21" x14ac:dyDescent="0.25">
      <c r="A219" s="21">
        <f t="shared" si="23"/>
        <v>4</v>
      </c>
      <c r="B219" s="22">
        <v>210</v>
      </c>
      <c r="C219" s="20"/>
      <c r="D219" s="14">
        <f>Beta!E219</f>
        <v>1.3078606076737991</v>
      </c>
      <c r="E219" s="15">
        <f>Beta!F219</f>
        <v>1.0609746466331087</v>
      </c>
      <c r="F219" s="12"/>
      <c r="G219" s="49">
        <f t="shared" si="21"/>
        <v>2.5000000000000005E-3</v>
      </c>
      <c r="H219" s="33">
        <f t="shared" si="24"/>
        <v>1.4433756729740645E-2</v>
      </c>
      <c r="I219" s="34">
        <f>D219/D218*EXP(-H218*H218/2+H218*VLOOKUP((A219)&amp;"_"&amp;(B219-1),Gaussian!A:F,6,0))-1</f>
        <v>6.7494703738801842E-3</v>
      </c>
      <c r="J219" s="46">
        <f>E219/E218*EXP(-H218*H218/2-H218*VLOOKUP((A219)&amp;"_"&amp;(B219-1),Gaussian!A:F,6,0))-1</f>
        <v>-3.7125654740629566E-3</v>
      </c>
      <c r="K219" s="40">
        <f>VLOOKUP((A219+1)&amp;"_"&amp;B219,scenarios!A:Q,6,0)</f>
        <v>6.7495000000000003E-3</v>
      </c>
      <c r="L219" s="55">
        <f>VLOOKUP((A219+TT_Scen/2+1)&amp;"_"&amp;B219,scenarios!A:Q,6,0)</f>
        <v>-3.7125999999999999E-3</v>
      </c>
      <c r="M219" s="37">
        <f t="shared" si="26"/>
        <v>6.4152056859431705E-8</v>
      </c>
      <c r="N219" s="8"/>
      <c r="O219" s="49">
        <f t="shared" si="22"/>
        <v>2.2625000000000002E-3</v>
      </c>
      <c r="P219" s="33">
        <f t="shared" si="25"/>
        <v>1.374305380102173E-2</v>
      </c>
      <c r="Q219" s="34">
        <f>D219/D218*EXP(-P218*P218/2+P218*Gaussian!G211)-1</f>
        <v>4.692748397576274E-3</v>
      </c>
      <c r="R219" s="46">
        <f>E219/E218*EXP(-P218*P218/2-P218*Gaussian!G211)-1</f>
        <v>-1.6529620794970556E-3</v>
      </c>
      <c r="S219" s="40">
        <f>VLOOKUP((A219+1)&amp;"_"&amp;B219,scenarios!A:Q,13,0)</f>
        <v>0</v>
      </c>
      <c r="T219" s="55">
        <f>VLOOKUP((A219+TT_Scen/2+1)&amp;"_"&amp;B219,scenarios!A:Q,13,0)</f>
        <v>0</v>
      </c>
      <c r="U219" s="37">
        <f t="shared" si="27"/>
        <v>6.3457104770733297E-3</v>
      </c>
    </row>
    <row r="220" spans="1:21" x14ac:dyDescent="0.25">
      <c r="A220" s="21">
        <f t="shared" si="23"/>
        <v>4</v>
      </c>
      <c r="B220" s="22">
        <v>211</v>
      </c>
      <c r="C220" s="20"/>
      <c r="D220" s="14">
        <f>Beta!E220</f>
        <v>1.3144687325447537</v>
      </c>
      <c r="E220" s="15">
        <f>Beta!F220</f>
        <v>1.059054872615522</v>
      </c>
      <c r="F220" s="12"/>
      <c r="G220" s="49">
        <f t="shared" si="21"/>
        <v>2.5000000000000005E-3</v>
      </c>
      <c r="H220" s="33">
        <f t="shared" si="24"/>
        <v>1.4433756729740645E-2</v>
      </c>
      <c r="I220" s="34">
        <f>D220/D219*EXP(-H219*H219/2+H219*VLOOKUP((A220)&amp;"_"&amp;(B220-1),Gaussian!A:F,6,0))-1</f>
        <v>2.9103950269200318E-2</v>
      </c>
      <c r="J220" s="46">
        <f>E220/E219*EXP(-H219*H219/2-H219*VLOOKUP((A220)&amp;"_"&amp;(B220-1),Gaussian!A:F,6,0))-1</f>
        <v>-2.5341366292856771E-2</v>
      </c>
      <c r="K220" s="40">
        <f>VLOOKUP((A220+1)&amp;"_"&amp;B220,scenarios!A:Q,6,0)</f>
        <v>2.9104000000000001E-2</v>
      </c>
      <c r="L220" s="55">
        <f>VLOOKUP((A220+TT_Scen/2+1)&amp;"_"&amp;B220,scenarios!A:Q,6,0)</f>
        <v>-2.5340999999999999E-2</v>
      </c>
      <c r="M220" s="37">
        <f t="shared" si="26"/>
        <v>4.1602365645487804E-7</v>
      </c>
      <c r="N220" s="8"/>
      <c r="O220" s="49">
        <f t="shared" si="22"/>
        <v>2.2704166666666671E-3</v>
      </c>
      <c r="P220" s="33">
        <f t="shared" si="25"/>
        <v>1.3767034902258366E-2</v>
      </c>
      <c r="Q220" s="34">
        <f>D220/D219*EXP(-P219*P219/2+P219*Gaussian!G212)-1</f>
        <v>4.9577132571700933E-3</v>
      </c>
      <c r="R220" s="46">
        <f>E220/E219*EXP(-P219*P219/2-P219*Gaussian!G212)-1</f>
        <v>-1.9037042568876839E-3</v>
      </c>
      <c r="S220" s="40">
        <f>VLOOKUP((A220+1)&amp;"_"&amp;B220,scenarios!A:Q,13,0)</f>
        <v>0</v>
      </c>
      <c r="T220" s="55">
        <f>VLOOKUP((A220+TT_Scen/2+1)&amp;"_"&amp;B220,scenarios!A:Q,13,0)</f>
        <v>0</v>
      </c>
      <c r="U220" s="37">
        <f t="shared" si="27"/>
        <v>6.8614175140577771E-3</v>
      </c>
    </row>
    <row r="221" spans="1:21" x14ac:dyDescent="0.25">
      <c r="A221" s="21">
        <f t="shared" si="23"/>
        <v>4</v>
      </c>
      <c r="B221" s="22">
        <v>212</v>
      </c>
      <c r="C221" s="20"/>
      <c r="D221" s="14">
        <f>Beta!E221</f>
        <v>1.3213459598762587</v>
      </c>
      <c r="E221" s="15">
        <f>Beta!F221</f>
        <v>1.0569639622546467</v>
      </c>
      <c r="F221" s="12"/>
      <c r="G221" s="49">
        <f t="shared" si="21"/>
        <v>2.5000000000000005E-3</v>
      </c>
      <c r="H221" s="33">
        <f t="shared" si="24"/>
        <v>1.4433756729740645E-2</v>
      </c>
      <c r="I221" s="34">
        <f>D221/D220*EXP(-H220*H220/2+H220*VLOOKUP((A221)&amp;"_"&amp;(B221-1),Gaussian!A:F,6,0))-1</f>
        <v>5.8110008340399588E-3</v>
      </c>
      <c r="J221" s="46">
        <f>E221/E220*EXP(-H220*H220/2-H220*VLOOKUP((A221)&amp;"_"&amp;(B221-1),Gaussian!A:F,6,0))-1</f>
        <v>-2.7566723090793888E-3</v>
      </c>
      <c r="K221" s="40">
        <f>VLOOKUP((A221+1)&amp;"_"&amp;B221,scenarios!A:Q,6,0)</f>
        <v>5.8110000000000002E-3</v>
      </c>
      <c r="L221" s="55">
        <f>VLOOKUP((A221+TT_Scen/2+1)&amp;"_"&amp;B221,scenarios!A:Q,6,0)</f>
        <v>-2.7566999999999999E-3</v>
      </c>
      <c r="M221" s="37">
        <f t="shared" si="26"/>
        <v>2.8524960569813185E-8</v>
      </c>
      <c r="N221" s="8"/>
      <c r="O221" s="49">
        <f t="shared" si="22"/>
        <v>2.2783333333333336E-3</v>
      </c>
      <c r="P221" s="33">
        <f t="shared" si="25"/>
        <v>1.3790974302862805E-2</v>
      </c>
      <c r="Q221" s="34">
        <f>D221/D220*EXP(-P220*P220/2+P220*Gaussian!G213)-1</f>
        <v>5.136687485678193E-3</v>
      </c>
      <c r="R221" s="46">
        <f>E221/E220*EXP(-P220*P220/2-P220*Gaussian!G213)-1</f>
        <v>-2.0688913503175144E-3</v>
      </c>
      <c r="S221" s="40">
        <f>VLOOKUP((A221+1)&amp;"_"&amp;B221,scenarios!A:Q,13,0)</f>
        <v>0</v>
      </c>
      <c r="T221" s="55">
        <f>VLOOKUP((A221+TT_Scen/2+1)&amp;"_"&amp;B221,scenarios!A:Q,13,0)</f>
        <v>0</v>
      </c>
      <c r="U221" s="37">
        <f t="shared" si="27"/>
        <v>7.2055788359957074E-3</v>
      </c>
    </row>
    <row r="222" spans="1:21" x14ac:dyDescent="0.25">
      <c r="A222" s="21">
        <f t="shared" si="23"/>
        <v>4</v>
      </c>
      <c r="B222" s="22">
        <v>213</v>
      </c>
      <c r="C222" s="20"/>
      <c r="D222" s="14">
        <f>Beta!E222</f>
        <v>1.3287061311297723</v>
      </c>
      <c r="E222" s="15">
        <f>Beta!F222</f>
        <v>1.0545363316293099</v>
      </c>
      <c r="F222" s="12"/>
      <c r="G222" s="49">
        <f t="shared" si="21"/>
        <v>2.5000000000000005E-3</v>
      </c>
      <c r="H222" s="33">
        <f t="shared" si="24"/>
        <v>1.4433756729740645E-2</v>
      </c>
      <c r="I222" s="34">
        <f>D222/D221*EXP(-H221*H221/2+H221*VLOOKUP((A222)&amp;"_"&amp;(B222-1),Gaussian!A:F,6,0))-1</f>
        <v>1.1107538753021062E-2</v>
      </c>
      <c r="J222" s="46">
        <f>E222/E221*EXP(-H221*H221/2-H221*VLOOKUP((A222)&amp;"_"&amp;(B222-1),Gaussian!A:F,6,0))-1</f>
        <v>-7.9674133536374869E-3</v>
      </c>
      <c r="K222" s="40">
        <f>VLOOKUP((A222+1)&amp;"_"&amp;B222,scenarios!A:Q,6,0)</f>
        <v>1.1108E-2</v>
      </c>
      <c r="L222" s="55">
        <f>VLOOKUP((A222+TT_Scen/2+1)&amp;"_"&amp;B222,scenarios!A:Q,6,0)</f>
        <v>-7.9673999999999995E-3</v>
      </c>
      <c r="M222" s="37">
        <f t="shared" si="26"/>
        <v>4.7460061642495832E-7</v>
      </c>
      <c r="N222" s="8"/>
      <c r="O222" s="49">
        <f t="shared" si="22"/>
        <v>2.2862500000000001E-3</v>
      </c>
      <c r="P222" s="33">
        <f t="shared" si="25"/>
        <v>1.3814872219620579E-2</v>
      </c>
      <c r="Q222" s="34">
        <f>D222/D221*EXP(-P221*P221/2+P221*Gaussian!G214)-1</f>
        <v>5.4745869177270645E-3</v>
      </c>
      <c r="R222" s="46">
        <f>E222/E221*EXP(-P221*P221/2-P221*Gaussian!G214)-1</f>
        <v>-2.3916685834849405E-3</v>
      </c>
      <c r="S222" s="40">
        <f>VLOOKUP((A222+1)&amp;"_"&amp;B222,scenarios!A:Q,13,0)</f>
        <v>0</v>
      </c>
      <c r="T222" s="55">
        <f>VLOOKUP((A222+TT_Scen/2+1)&amp;"_"&amp;B222,scenarios!A:Q,13,0)</f>
        <v>0</v>
      </c>
      <c r="U222" s="37">
        <f t="shared" si="27"/>
        <v>7.866255501212005E-3</v>
      </c>
    </row>
    <row r="223" spans="1:21" x14ac:dyDescent="0.25">
      <c r="A223" s="21">
        <f t="shared" si="23"/>
        <v>4</v>
      </c>
      <c r="B223" s="22">
        <v>214</v>
      </c>
      <c r="C223" s="20"/>
      <c r="D223" s="14">
        <f>Beta!E223</f>
        <v>1.3359266254696278</v>
      </c>
      <c r="E223" s="15">
        <f>Beta!F223</f>
        <v>1.0522706020282784</v>
      </c>
      <c r="F223" s="12"/>
      <c r="G223" s="49">
        <f t="shared" si="21"/>
        <v>2.5000000000000005E-3</v>
      </c>
      <c r="H223" s="33">
        <f t="shared" si="24"/>
        <v>1.4433756729740645E-2</v>
      </c>
      <c r="I223" s="34">
        <f>D223/D222*EXP(-H222*H222/2+H222*VLOOKUP((A223)&amp;"_"&amp;(B223-1),Gaussian!A:F,6,0))-1</f>
        <v>-7.0781476229366813E-3</v>
      </c>
      <c r="J223" s="46">
        <f>E223/E222*EXP(-H222*H222/2-H222*VLOOKUP((A223)&amp;"_"&amp;(B223-1),Gaussian!A:F,6,0))-1</f>
        <v>1.0215459199586441E-2</v>
      </c>
      <c r="K223" s="40">
        <f>VLOOKUP((A223+1)&amp;"_"&amp;B223,scenarios!A:Q,6,0)</f>
        <v>-7.0781000000000004E-3</v>
      </c>
      <c r="L223" s="55">
        <f>VLOOKUP((A223+TT_Scen/2+1)&amp;"_"&amp;B223,scenarios!A:Q,6,0)</f>
        <v>1.0215E-2</v>
      </c>
      <c r="M223" s="37">
        <f t="shared" si="26"/>
        <v>5.0682252312160558E-7</v>
      </c>
      <c r="N223" s="8"/>
      <c r="O223" s="49">
        <f t="shared" si="22"/>
        <v>2.294166666666667E-3</v>
      </c>
      <c r="P223" s="33">
        <f t="shared" si="25"/>
        <v>1.3838728867445402E-2</v>
      </c>
      <c r="Q223" s="34">
        <f>D223/D222*EXP(-P222*P222/2+P222*Gaussian!G215)-1</f>
        <v>5.3382903817895677E-3</v>
      </c>
      <c r="R223" s="46">
        <f>E223/E222*EXP(-P222*P222/2-P222*Gaussian!G215)-1</f>
        <v>-2.2437710553907531E-3</v>
      </c>
      <c r="S223" s="40">
        <f>VLOOKUP((A223+1)&amp;"_"&amp;B223,scenarios!A:Q,13,0)</f>
        <v>0</v>
      </c>
      <c r="T223" s="55">
        <f>VLOOKUP((A223+TT_Scen/2+1)&amp;"_"&amp;B223,scenarios!A:Q,13,0)</f>
        <v>0</v>
      </c>
      <c r="U223" s="37">
        <f t="shared" si="27"/>
        <v>7.5820614371803208E-3</v>
      </c>
    </row>
    <row r="224" spans="1:21" x14ac:dyDescent="0.25">
      <c r="A224" s="21">
        <f t="shared" si="23"/>
        <v>4</v>
      </c>
      <c r="B224" s="22">
        <v>215</v>
      </c>
      <c r="C224" s="20"/>
      <c r="D224" s="14">
        <f>Beta!E224</f>
        <v>1.3429980317128418</v>
      </c>
      <c r="E224" s="15">
        <f>Beta!F224</f>
        <v>1.050171052311927</v>
      </c>
      <c r="F224" s="12"/>
      <c r="G224" s="49">
        <f t="shared" si="21"/>
        <v>2.5000000000000005E-3</v>
      </c>
      <c r="H224" s="33">
        <f t="shared" si="24"/>
        <v>1.4433756729740645E-2</v>
      </c>
      <c r="I224" s="34">
        <f>D224/D223*EXP(-H223*H223/2+H223*VLOOKUP((A224)&amp;"_"&amp;(B224-1),Gaussian!A:F,6,0))-1</f>
        <v>2.4675940474427671E-2</v>
      </c>
      <c r="J224" s="46">
        <f>E224/E223*EXP(-H223*H223/2-H223*VLOOKUP((A224)&amp;"_"&amp;(B224-1),Gaussian!A:F,6,0))-1</f>
        <v>-2.1077390891016567E-2</v>
      </c>
      <c r="K224" s="40">
        <f>VLOOKUP((A224+1)&amp;"_"&amp;B224,scenarios!A:Q,6,0)</f>
        <v>2.4676E-2</v>
      </c>
      <c r="L224" s="55">
        <f>VLOOKUP((A224+TT_Scen/2+1)&amp;"_"&amp;B224,scenarios!A:Q,6,0)</f>
        <v>-2.1076999999999999E-2</v>
      </c>
      <c r="M224" s="37">
        <f t="shared" si="26"/>
        <v>4.5041658889785618E-7</v>
      </c>
      <c r="N224" s="8"/>
      <c r="O224" s="49">
        <f t="shared" si="22"/>
        <v>2.3020833333333335E-3</v>
      </c>
      <c r="P224" s="33">
        <f t="shared" si="25"/>
        <v>1.3862544459401705E-2</v>
      </c>
      <c r="Q224" s="34">
        <f>D224/D223*EXP(-P223*P223/2+P223*Gaussian!G216)-1</f>
        <v>5.1970019994724836E-3</v>
      </c>
      <c r="R224" s="46">
        <f>E224/E223*EXP(-P223*P223/2-P223*Gaussian!G216)-1</f>
        <v>-2.0908160368858786E-3</v>
      </c>
      <c r="S224" s="40">
        <f>VLOOKUP((A224+1)&amp;"_"&amp;B224,scenarios!A:Q,13,0)</f>
        <v>0</v>
      </c>
      <c r="T224" s="55">
        <f>VLOOKUP((A224+TT_Scen/2+1)&amp;"_"&amp;B224,scenarios!A:Q,13,0)</f>
        <v>0</v>
      </c>
      <c r="U224" s="37">
        <f t="shared" si="27"/>
        <v>7.2878180363583622E-3</v>
      </c>
    </row>
    <row r="225" spans="1:21" x14ac:dyDescent="0.25">
      <c r="A225" s="21">
        <f t="shared" si="23"/>
        <v>4</v>
      </c>
      <c r="B225" s="22">
        <v>216</v>
      </c>
      <c r="C225" s="20"/>
      <c r="D225" s="14">
        <f>Beta!E225</f>
        <v>1.3504351081937389</v>
      </c>
      <c r="E225" s="15">
        <f>Beta!F225</f>
        <v>1.0478350507741439</v>
      </c>
      <c r="F225" s="12"/>
      <c r="G225" s="49">
        <f t="shared" si="21"/>
        <v>2.5000000000000005E-3</v>
      </c>
      <c r="H225" s="33">
        <f t="shared" si="24"/>
        <v>1.4433756729740645E-2</v>
      </c>
      <c r="I225" s="34">
        <f>D225/D224*EXP(-H224*H224/2+H224*VLOOKUP((A225)&amp;"_"&amp;(B225-1),Gaussian!A:F,6,0))-1</f>
        <v>2.6381067586026763E-2</v>
      </c>
      <c r="J225" s="46">
        <f>E225/E224*EXP(-H224*H224/2-H224*VLOOKUP((A225)&amp;"_"&amp;(B225-1),Gaussian!A:F,6,0))-1</f>
        <v>-2.269051829419011E-2</v>
      </c>
      <c r="K225" s="40">
        <f>VLOOKUP((A225+1)&amp;"_"&amp;B225,scenarios!A:Q,6,0)</f>
        <v>2.6381000000000002E-2</v>
      </c>
      <c r="L225" s="55">
        <f>VLOOKUP((A225+TT_Scen/2+1)&amp;"_"&amp;B225,scenarios!A:Q,6,0)</f>
        <v>-2.2690999999999999E-2</v>
      </c>
      <c r="M225" s="37">
        <f t="shared" si="26"/>
        <v>5.4929183665106129E-7</v>
      </c>
      <c r="N225" s="8"/>
      <c r="O225" s="49">
        <f t="shared" si="22"/>
        <v>2.3100000000000004E-3</v>
      </c>
      <c r="P225" s="33">
        <f t="shared" si="25"/>
        <v>1.3886319206726854E-2</v>
      </c>
      <c r="Q225" s="34">
        <f>D225/D224*EXP(-P224*P224/2+P224*Gaussian!G217)-1</f>
        <v>5.4410549314543033E-3</v>
      </c>
      <c r="R225" s="46">
        <f>E225/E224*EXP(-P224*P224/2-P224*Gaussian!G217)-1</f>
        <v>-2.3202677308699071E-3</v>
      </c>
      <c r="S225" s="40">
        <f>VLOOKUP((A225+1)&amp;"_"&amp;B225,scenarios!A:Q,13,0)</f>
        <v>0</v>
      </c>
      <c r="T225" s="55">
        <f>VLOOKUP((A225+TT_Scen/2+1)&amp;"_"&amp;B225,scenarios!A:Q,13,0)</f>
        <v>0</v>
      </c>
      <c r="U225" s="37">
        <f t="shared" si="27"/>
        <v>7.7613226623242104E-3</v>
      </c>
    </row>
    <row r="226" spans="1:21" x14ac:dyDescent="0.25">
      <c r="A226" s="21">
        <f t="shared" si="23"/>
        <v>4</v>
      </c>
      <c r="B226" s="22">
        <v>217</v>
      </c>
      <c r="C226" s="20"/>
      <c r="D226" s="14">
        <f>Beta!E226</f>
        <v>1.3583635453120402</v>
      </c>
      <c r="E226" s="15">
        <f>Beta!F226</f>
        <v>1.0451722092452245</v>
      </c>
      <c r="F226" s="12"/>
      <c r="G226" s="49">
        <f t="shared" si="21"/>
        <v>2.5000000000000005E-3</v>
      </c>
      <c r="H226" s="33">
        <f t="shared" si="24"/>
        <v>1.4433756729740645E-2</v>
      </c>
      <c r="I226" s="34">
        <f>D226/D225*EXP(-H225*H225/2+H225*VLOOKUP((A226)&amp;"_"&amp;(B226-1),Gaussian!A:F,6,0))-1</f>
        <v>3.8146631235150386E-2</v>
      </c>
      <c r="J226" s="46">
        <f>E226/E225*EXP(-H225*H225/2-H225*VLOOKUP((A226)&amp;"_"&amp;(B226-1),Gaussian!A:F,6,0))-1</f>
        <v>-3.3753236208117876E-2</v>
      </c>
      <c r="K226" s="40">
        <f>VLOOKUP((A226+1)&amp;"_"&amp;B226,scenarios!A:Q,6,0)</f>
        <v>3.8147E-2</v>
      </c>
      <c r="L226" s="55">
        <f>VLOOKUP((A226+TT_Scen/2+1)&amp;"_"&amp;B226,scenarios!A:Q,6,0)</f>
        <v>-3.3752999999999998E-2</v>
      </c>
      <c r="M226" s="37">
        <f t="shared" si="26"/>
        <v>6.0497296749256746E-7</v>
      </c>
      <c r="N226" s="8"/>
      <c r="O226" s="49">
        <f t="shared" si="22"/>
        <v>2.3179166666666669E-3</v>
      </c>
      <c r="P226" s="33">
        <f t="shared" si="25"/>
        <v>1.3910053318852998E-2</v>
      </c>
      <c r="Q226" s="34">
        <f>D226/D225*EXP(-P225*P225/2+P225*Gaussian!G218)-1</f>
        <v>5.7740478290746466E-3</v>
      </c>
      <c r="R226" s="46">
        <f>E226/E225*EXP(-P225*P225/2-P225*Gaussian!G218)-1</f>
        <v>-2.6374445816930159E-3</v>
      </c>
      <c r="S226" s="40">
        <f>VLOOKUP((A226+1)&amp;"_"&amp;B226,scenarios!A:Q,13,0)</f>
        <v>0</v>
      </c>
      <c r="T226" s="55">
        <f>VLOOKUP((A226+TT_Scen/2+1)&amp;"_"&amp;B226,scenarios!A:Q,13,0)</f>
        <v>0</v>
      </c>
      <c r="U226" s="37">
        <f t="shared" si="27"/>
        <v>8.4114924107676625E-3</v>
      </c>
    </row>
    <row r="227" spans="1:21" x14ac:dyDescent="0.25">
      <c r="A227" s="21">
        <f t="shared" si="23"/>
        <v>4</v>
      </c>
      <c r="B227" s="22">
        <v>218</v>
      </c>
      <c r="C227" s="20"/>
      <c r="D227" s="14">
        <f>Beta!E227</f>
        <v>1.3667063736270475</v>
      </c>
      <c r="E227" s="15">
        <f>Beta!F227</f>
        <v>1.042251617095072</v>
      </c>
      <c r="F227" s="12"/>
      <c r="G227" s="49">
        <f t="shared" si="21"/>
        <v>2.5000000000000005E-3</v>
      </c>
      <c r="H227" s="33">
        <f t="shared" si="24"/>
        <v>1.4433756729740645E-2</v>
      </c>
      <c r="I227" s="34">
        <f>D227/D226*EXP(-H226*H226/2+H226*VLOOKUP((A227)&amp;"_"&amp;(B227-1),Gaussian!A:F,6,0))-1</f>
        <v>4.5475503850848309E-2</v>
      </c>
      <c r="J227" s="46">
        <f>E227/E226*EXP(-H226*H226/2-H226*VLOOKUP((A227)&amp;"_"&amp;(B227-1),Gaussian!A:F,6,0))-1</f>
        <v>-4.0511913670815192E-2</v>
      </c>
      <c r="K227" s="40">
        <f>VLOOKUP((A227+1)&amp;"_"&amp;B227,scenarios!A:Q,6,0)</f>
        <v>4.5476000000000003E-2</v>
      </c>
      <c r="L227" s="55">
        <f>VLOOKUP((A227+TT_Scen/2+1)&amp;"_"&amp;B227,scenarios!A:Q,6,0)</f>
        <v>-4.0511999999999999E-2</v>
      </c>
      <c r="M227" s="37">
        <f t="shared" si="26"/>
        <v>5.8247833650132419E-7</v>
      </c>
      <c r="N227" s="8"/>
      <c r="O227" s="49">
        <f t="shared" si="22"/>
        <v>2.3258333333333334E-3</v>
      </c>
      <c r="P227" s="33">
        <f t="shared" si="25"/>
        <v>1.3933747003428601E-2</v>
      </c>
      <c r="Q227" s="34">
        <f>D227/D226*EXP(-P226*P226/2+P226*Gaussian!G219)-1</f>
        <v>6.0444886169339629E-3</v>
      </c>
      <c r="R227" s="46">
        <f>E227/E226*EXP(-P226*P226/2-P226*Gaussian!G219)-1</f>
        <v>-2.8908343157596494E-3</v>
      </c>
      <c r="S227" s="40">
        <f>VLOOKUP((A227+1)&amp;"_"&amp;B227,scenarios!A:Q,13,0)</f>
        <v>0</v>
      </c>
      <c r="T227" s="55">
        <f>VLOOKUP((A227+TT_Scen/2+1)&amp;"_"&amp;B227,scenarios!A:Q,13,0)</f>
        <v>0</v>
      </c>
      <c r="U227" s="37">
        <f t="shared" si="27"/>
        <v>8.9353229326936123E-3</v>
      </c>
    </row>
    <row r="228" spans="1:21" x14ac:dyDescent="0.25">
      <c r="A228" s="21">
        <f t="shared" si="23"/>
        <v>4</v>
      </c>
      <c r="B228" s="22">
        <v>219</v>
      </c>
      <c r="C228" s="20"/>
      <c r="D228" s="14">
        <f>Beta!E228</f>
        <v>1.3754597426078523</v>
      </c>
      <c r="E228" s="15">
        <f>Beta!F228</f>
        <v>1.0390857096849517</v>
      </c>
      <c r="F228" s="12"/>
      <c r="G228" s="49">
        <f t="shared" si="21"/>
        <v>2.5000000000000005E-3</v>
      </c>
      <c r="H228" s="33">
        <f t="shared" si="24"/>
        <v>1.4433756729740645E-2</v>
      </c>
      <c r="I228" s="34">
        <f>D228/D227*EXP(-H227*H227/2+H227*VLOOKUP((A228)&amp;"_"&amp;(B228-1),Gaussian!A:F,6,0))-1</f>
        <v>-1.5199841191494645E-2</v>
      </c>
      <c r="J228" s="46">
        <f>E228/E227*EXP(-H227*H227/2-H227*VLOOKUP((A228)&amp;"_"&amp;(B228-1),Gaussian!A:F,6,0))-1</f>
        <v>1.8621575117301337E-2</v>
      </c>
      <c r="K228" s="40">
        <f>VLOOKUP((A228+1)&amp;"_"&amp;B228,scenarios!A:Q,6,0)</f>
        <v>-1.52E-2</v>
      </c>
      <c r="L228" s="55">
        <f>VLOOKUP((A228+TT_Scen/2+1)&amp;"_"&amp;B228,scenarios!A:Q,6,0)</f>
        <v>1.8622E-2</v>
      </c>
      <c r="M228" s="37">
        <f t="shared" si="26"/>
        <v>5.8369120401781383E-7</v>
      </c>
      <c r="N228" s="8"/>
      <c r="O228" s="49">
        <f t="shared" si="22"/>
        <v>2.3337500000000003E-3</v>
      </c>
      <c r="P228" s="33">
        <f t="shared" si="25"/>
        <v>1.3957400466339634E-2</v>
      </c>
      <c r="Q228" s="34">
        <f>D228/D227*EXP(-P227*P227/2+P227*Gaussian!G220)-1</f>
        <v>6.3070264036380053E-3</v>
      </c>
      <c r="R228" s="46">
        <f>E228/E227*EXP(-P227*P227/2-P227*Gaussian!G220)-1</f>
        <v>-3.1343404464573288E-3</v>
      </c>
      <c r="S228" s="40">
        <f>VLOOKUP((A228+1)&amp;"_"&amp;B228,scenarios!A:Q,13,0)</f>
        <v>0</v>
      </c>
      <c r="T228" s="55">
        <f>VLOOKUP((A228+TT_Scen/2+1)&amp;"_"&amp;B228,scenarios!A:Q,13,0)</f>
        <v>0</v>
      </c>
      <c r="U228" s="37">
        <f t="shared" si="27"/>
        <v>9.4413668500953341E-3</v>
      </c>
    </row>
    <row r="229" spans="1:21" x14ac:dyDescent="0.25">
      <c r="A229" s="21">
        <f t="shared" si="23"/>
        <v>4</v>
      </c>
      <c r="B229" s="22">
        <v>220</v>
      </c>
      <c r="C229" s="20"/>
      <c r="D229" s="14">
        <f>Beta!E229</f>
        <v>1.383980944345589</v>
      </c>
      <c r="E229" s="15">
        <f>Beta!F229</f>
        <v>1.0361651646632672</v>
      </c>
      <c r="F229" s="12"/>
      <c r="G229" s="49">
        <f t="shared" si="21"/>
        <v>2.5000000000000005E-3</v>
      </c>
      <c r="H229" s="33">
        <f t="shared" si="24"/>
        <v>1.4433756729740645E-2</v>
      </c>
      <c r="I229" s="34">
        <f>D229/D228*EXP(-H228*H228/2+H228*VLOOKUP((A229)&amp;"_"&amp;(B229-1),Gaussian!A:F,6,0))-1</f>
        <v>-5.9534072727074339E-5</v>
      </c>
      <c r="J229" s="46">
        <f>E229/E228*EXP(-H228*H228/2-H228*VLOOKUP((A229)&amp;"_"&amp;(B229-1),Gaussian!A:F,6,0))-1</f>
        <v>3.2177788416873909E-3</v>
      </c>
      <c r="K229" s="40">
        <f>VLOOKUP((A229+1)&amp;"_"&amp;B229,scenarios!A:Q,6,0)</f>
        <v>-5.9534000000000003E-5</v>
      </c>
      <c r="L229" s="55">
        <f>VLOOKUP((A229+TT_Scen/2+1)&amp;"_"&amp;B229,scenarios!A:Q,6,0)</f>
        <v>3.2177999999999998E-3</v>
      </c>
      <c r="M229" s="37">
        <f t="shared" si="26"/>
        <v>2.1231039683240012E-8</v>
      </c>
      <c r="N229" s="8"/>
      <c r="O229" s="49">
        <f t="shared" si="22"/>
        <v>2.3416666666666668E-3</v>
      </c>
      <c r="P229" s="33">
        <f t="shared" si="25"/>
        <v>1.3981013911730438E-2</v>
      </c>
      <c r="Q229" s="34">
        <f>D229/D228*EXP(-P228*P228/2+P228*Gaussian!G221)-1</f>
        <v>6.0971630444550673E-3</v>
      </c>
      <c r="R229" s="46">
        <f>E229/E228*EXP(-P228*P228/2-P228*Gaussian!G221)-1</f>
        <v>-2.9078133232648407E-3</v>
      </c>
      <c r="S229" s="40">
        <f>VLOOKUP((A229+1)&amp;"_"&amp;B229,scenarios!A:Q,13,0)</f>
        <v>0</v>
      </c>
      <c r="T229" s="55">
        <f>VLOOKUP((A229+TT_Scen/2+1)&amp;"_"&amp;B229,scenarios!A:Q,13,0)</f>
        <v>0</v>
      </c>
      <c r="U229" s="37">
        <f t="shared" si="27"/>
        <v>9.0049763677199079E-3</v>
      </c>
    </row>
    <row r="230" spans="1:21" x14ac:dyDescent="0.25">
      <c r="A230" s="21">
        <f t="shared" si="23"/>
        <v>4</v>
      </c>
      <c r="B230" s="22">
        <v>221</v>
      </c>
      <c r="C230" s="20"/>
      <c r="D230" s="14">
        <f>Beta!E230</f>
        <v>1.3925608864492478</v>
      </c>
      <c r="E230" s="15">
        <f>Beta!F230</f>
        <v>1.0332704193465259</v>
      </c>
      <c r="F230" s="12"/>
      <c r="G230" s="49">
        <f t="shared" si="21"/>
        <v>2.5000000000000005E-3</v>
      </c>
      <c r="H230" s="33">
        <f t="shared" si="24"/>
        <v>1.4433756729740645E-2</v>
      </c>
      <c r="I230" s="34">
        <f>D230/D229*EXP(-H229*H229/2+H229*VLOOKUP((A230)&amp;"_"&amp;(B230-1),Gaussian!A:F,6,0))-1</f>
        <v>2.8519975263011421E-2</v>
      </c>
      <c r="J230" s="46">
        <f>E230/E229*EXP(-H229*H229/2-H229*VLOOKUP((A230)&amp;"_"&amp;(B230-1),Gaussian!A:F,6,0))-1</f>
        <v>-2.4637885213566801E-2</v>
      </c>
      <c r="K230" s="40">
        <f>VLOOKUP((A230+1)&amp;"_"&amp;B230,scenarios!A:Q,6,0)</f>
        <v>2.852E-2</v>
      </c>
      <c r="L230" s="55">
        <f>VLOOKUP((A230+TT_Scen/2+1)&amp;"_"&amp;B230,scenarios!A:Q,6,0)</f>
        <v>-2.4638E-2</v>
      </c>
      <c r="M230" s="37">
        <f t="shared" si="26"/>
        <v>1.3952342177783739E-7</v>
      </c>
      <c r="N230" s="8"/>
      <c r="O230" s="49">
        <f t="shared" si="22"/>
        <v>2.3495833333333337E-3</v>
      </c>
      <c r="P230" s="33">
        <f t="shared" si="25"/>
        <v>1.4004587542024301E-2</v>
      </c>
      <c r="Q230" s="34">
        <f>D230/D229*EXP(-P229*P229/2+P229*Gaussian!G222)-1</f>
        <v>6.1011300198388074E-3</v>
      </c>
      <c r="R230" s="46">
        <f>E230/E229*EXP(-P229*P229/2-P229*Gaussian!G222)-1</f>
        <v>-2.8911668938540469E-3</v>
      </c>
      <c r="S230" s="40">
        <f>VLOOKUP((A230+1)&amp;"_"&amp;B230,scenarios!A:Q,13,0)</f>
        <v>0</v>
      </c>
      <c r="T230" s="55">
        <f>VLOOKUP((A230+TT_Scen/2+1)&amp;"_"&amp;B230,scenarios!A:Q,13,0)</f>
        <v>0</v>
      </c>
      <c r="U230" s="37">
        <f t="shared" si="27"/>
        <v>8.9922969136928543E-3</v>
      </c>
    </row>
    <row r="231" spans="1:21" x14ac:dyDescent="0.25">
      <c r="A231" s="21">
        <f t="shared" si="23"/>
        <v>4</v>
      </c>
      <c r="B231" s="22">
        <v>222</v>
      </c>
      <c r="C231" s="20"/>
      <c r="D231" s="14">
        <f>Beta!E231</f>
        <v>1.4009223581321857</v>
      </c>
      <c r="E231" s="15">
        <f>Beta!F231</f>
        <v>1.0306076099770989</v>
      </c>
      <c r="F231" s="12"/>
      <c r="G231" s="49">
        <f t="shared" si="21"/>
        <v>2.5000000000000005E-3</v>
      </c>
      <c r="H231" s="33">
        <f t="shared" si="24"/>
        <v>1.4433756729740645E-2</v>
      </c>
      <c r="I231" s="34">
        <f>D231/D230*EXP(-H230*H230/2+H230*VLOOKUP((A231)&amp;"_"&amp;(B231-1),Gaussian!A:F,6,0))-1</f>
        <v>1.419192635500055E-2</v>
      </c>
      <c r="J231" s="46">
        <f>E231/E230*EXP(-H230*H230/2-H230*VLOOKUP((A231)&amp;"_"&amp;(B231-1),Gaussian!A:F,6,0))-1</f>
        <v>-1.0835332398534958E-2</v>
      </c>
      <c r="K231" s="40">
        <f>VLOOKUP((A231+1)&amp;"_"&amp;B231,scenarios!A:Q,6,0)</f>
        <v>1.4192E-2</v>
      </c>
      <c r="L231" s="55">
        <f>VLOOKUP((A231+TT_Scen/2+1)&amp;"_"&amp;B231,scenarios!A:Q,6,0)</f>
        <v>-1.0834999999999999E-2</v>
      </c>
      <c r="M231" s="37">
        <f t="shared" si="26"/>
        <v>4.0604353440838736E-7</v>
      </c>
      <c r="N231" s="8"/>
      <c r="O231" s="49">
        <f t="shared" si="22"/>
        <v>2.3575000000000002E-3</v>
      </c>
      <c r="P231" s="33">
        <f t="shared" si="25"/>
        <v>1.4028121557943689E-2</v>
      </c>
      <c r="Q231" s="34">
        <f>D231/D230*EXP(-P230*P230/2+P230*Gaussian!G223)-1</f>
        <v>5.9057367745243283E-3</v>
      </c>
      <c r="R231" s="46">
        <f>E231/E230*EXP(-P230*P230/2-P230*Gaussian!G223)-1</f>
        <v>-2.6748759186117077E-3</v>
      </c>
      <c r="S231" s="40">
        <f>VLOOKUP((A231+1)&amp;"_"&amp;B231,scenarios!A:Q,13,0)</f>
        <v>0</v>
      </c>
      <c r="T231" s="55">
        <f>VLOOKUP((A231+TT_Scen/2+1)&amp;"_"&amp;B231,scenarios!A:Q,13,0)</f>
        <v>0</v>
      </c>
      <c r="U231" s="37">
        <f t="shared" si="27"/>
        <v>8.580612693136036E-3</v>
      </c>
    </row>
    <row r="232" spans="1:21" x14ac:dyDescent="0.25">
      <c r="A232" s="21">
        <f t="shared" si="23"/>
        <v>4</v>
      </c>
      <c r="B232" s="22">
        <v>223</v>
      </c>
      <c r="C232" s="20"/>
      <c r="D232" s="14">
        <f>Beta!E232</f>
        <v>1.4093175315795756</v>
      </c>
      <c r="E232" s="15">
        <f>Beta!F232</f>
        <v>1.0279898097030593</v>
      </c>
      <c r="F232" s="12"/>
      <c r="G232" s="49">
        <f t="shared" si="21"/>
        <v>2.5000000000000005E-3</v>
      </c>
      <c r="H232" s="33">
        <f t="shared" si="24"/>
        <v>1.4433756729740645E-2</v>
      </c>
      <c r="I232" s="34">
        <f>D232/D231*EXP(-H231*H231/2+H231*VLOOKUP((A232)&amp;"_"&amp;(B232-1),Gaussian!A:F,6,0))-1</f>
        <v>1.8939482975510735E-3</v>
      </c>
      <c r="J232" s="46">
        <f>E232/E231*EXP(-H231*H231/2-H231*VLOOKUP((A232)&amp;"_"&amp;(B232-1),Gaussian!A:F,6,0))-1</f>
        <v>1.3318291897534973E-3</v>
      </c>
      <c r="K232" s="40">
        <f>VLOOKUP((A232+1)&amp;"_"&amp;B232,scenarios!A:Q,6,0)</f>
        <v>1.8939E-3</v>
      </c>
      <c r="L232" s="55">
        <f>VLOOKUP((A232+TT_Scen/2+1)&amp;"_"&amp;B232,scenarios!A:Q,6,0)</f>
        <v>1.3318E-3</v>
      </c>
      <c r="M232" s="37">
        <f t="shared" si="26"/>
        <v>7.7487304570847057E-8</v>
      </c>
      <c r="N232" s="8"/>
      <c r="O232" s="49">
        <f t="shared" si="22"/>
        <v>2.3654166666666671E-3</v>
      </c>
      <c r="P232" s="33">
        <f t="shared" si="25"/>
        <v>1.4051616158530188E-2</v>
      </c>
      <c r="Q232" s="34">
        <f>D232/D231*EXP(-P231*P231/2+P231*Gaussian!G224)-1</f>
        <v>5.8936255068677834E-3</v>
      </c>
      <c r="R232" s="46">
        <f>E232/E231*EXP(-P231*P231/2-P231*Gaussian!G224)-1</f>
        <v>-2.6381945960529674E-3</v>
      </c>
      <c r="S232" s="40">
        <f>VLOOKUP((A232+1)&amp;"_"&amp;B232,scenarios!A:Q,13,0)</f>
        <v>0</v>
      </c>
      <c r="T232" s="55">
        <f>VLOOKUP((A232+TT_Scen/2+1)&amp;"_"&amp;B232,scenarios!A:Q,13,0)</f>
        <v>0</v>
      </c>
      <c r="U232" s="37">
        <f t="shared" si="27"/>
        <v>8.5318201029207508E-3</v>
      </c>
    </row>
    <row r="233" spans="1:21" x14ac:dyDescent="0.25">
      <c r="A233" s="21">
        <f t="shared" si="23"/>
        <v>4</v>
      </c>
      <c r="B233" s="22">
        <v>224</v>
      </c>
      <c r="C233" s="20"/>
      <c r="D233" s="14">
        <f>Beta!E233</f>
        <v>1.4179801065741084</v>
      </c>
      <c r="E233" s="15">
        <f>Beta!F233</f>
        <v>1.0252498990301475</v>
      </c>
      <c r="F233" s="12"/>
      <c r="G233" s="49">
        <f t="shared" si="21"/>
        <v>2.5000000000000005E-3</v>
      </c>
      <c r="H233" s="33">
        <f t="shared" si="24"/>
        <v>1.4433756729740645E-2</v>
      </c>
      <c r="I233" s="34">
        <f>D233/D232*EXP(-H232*H232/2+H232*VLOOKUP((A233)&amp;"_"&amp;(B233-1),Gaussian!A:F,6,0))-1</f>
        <v>3.811061804081195E-3</v>
      </c>
      <c r="J233" s="46">
        <f>E233/E232*EXP(-H232*H232/2-H232*VLOOKUP((A233)&amp;"_"&amp;(B233-1),Gaussian!A:F,6,0))-1</f>
        <v>-5.5303415758767294E-4</v>
      </c>
      <c r="K233" s="40">
        <f>VLOOKUP((A233+1)&amp;"_"&amp;B233,scenarios!A:Q,6,0)</f>
        <v>3.8111E-3</v>
      </c>
      <c r="L233" s="55">
        <f>VLOOKUP((A233+TT_Scen/2+1)&amp;"_"&amp;B233,scenarios!A:Q,6,0)</f>
        <v>-5.5303000000000004E-4</v>
      </c>
      <c r="M233" s="37">
        <f t="shared" si="26"/>
        <v>4.2353506477898865E-8</v>
      </c>
      <c r="N233" s="8"/>
      <c r="O233" s="49">
        <f t="shared" si="22"/>
        <v>2.3733333333333336E-3</v>
      </c>
      <c r="P233" s="33">
        <f t="shared" si="25"/>
        <v>1.407507154116415E-2</v>
      </c>
      <c r="Q233" s="34">
        <f>D233/D232*EXP(-P232*P232/2+P232*Gaussian!G225)-1</f>
        <v>6.0473194326258195E-3</v>
      </c>
      <c r="R233" s="46">
        <f>E233/E232*EXP(-P232*P232/2-P232*Gaussian!G225)-1</f>
        <v>-2.7637651446681399E-3</v>
      </c>
      <c r="S233" s="40">
        <f>VLOOKUP((A233+1)&amp;"_"&amp;B233,scenarios!A:Q,13,0)</f>
        <v>0</v>
      </c>
      <c r="T233" s="55">
        <f>VLOOKUP((A233+TT_Scen/2+1)&amp;"_"&amp;B233,scenarios!A:Q,13,0)</f>
        <v>0</v>
      </c>
      <c r="U233" s="37">
        <f t="shared" si="27"/>
        <v>8.8110845772939594E-3</v>
      </c>
    </row>
    <row r="234" spans="1:21" x14ac:dyDescent="0.25">
      <c r="A234" s="21">
        <f t="shared" si="23"/>
        <v>4</v>
      </c>
      <c r="B234" s="22">
        <v>225</v>
      </c>
      <c r="C234" s="20"/>
      <c r="D234" s="14">
        <f>Beta!E234</f>
        <v>1.4262813916175612</v>
      </c>
      <c r="E234" s="15">
        <f>Beta!F234</f>
        <v>1.0228448601271636</v>
      </c>
      <c r="F234" s="12"/>
      <c r="G234" s="49">
        <f t="shared" si="21"/>
        <v>2.5000000000000005E-3</v>
      </c>
      <c r="H234" s="33">
        <f t="shared" si="24"/>
        <v>1.4433756729740645E-2</v>
      </c>
      <c r="I234" s="34">
        <f>D234/D233*EXP(-H233*H233/2+H233*VLOOKUP((A234)&amp;"_"&amp;(B234-1),Gaussian!A:F,6,0))-1</f>
        <v>2.5867424422492125E-2</v>
      </c>
      <c r="J234" s="46">
        <f>E234/E233*EXP(-H233*H233/2-H233*VLOOKUP((A234)&amp;"_"&amp;(B234-1),Gaussian!A:F,6,0))-1</f>
        <v>-2.2012300216140424E-2</v>
      </c>
      <c r="K234" s="40">
        <f>VLOOKUP((A234+1)&amp;"_"&amp;B234,scenarios!A:Q,6,0)</f>
        <v>2.5867000000000001E-2</v>
      </c>
      <c r="L234" s="55">
        <f>VLOOKUP((A234+TT_Scen/2+1)&amp;"_"&amp;B234,scenarios!A:Q,6,0)</f>
        <v>-2.2012E-2</v>
      </c>
      <c r="M234" s="37">
        <f t="shared" si="26"/>
        <v>7.2463863254670913E-7</v>
      </c>
      <c r="N234" s="8"/>
      <c r="O234" s="49">
        <f t="shared" si="22"/>
        <v>2.3812500000000006E-3</v>
      </c>
      <c r="P234" s="33">
        <f t="shared" si="25"/>
        <v>1.4098487901584026E-2</v>
      </c>
      <c r="Q234" s="34">
        <f>D234/D233*EXP(-P233*P233/2+P233*Gaussian!G226)-1</f>
        <v>5.7546741192213702E-3</v>
      </c>
      <c r="R234" s="46">
        <f>E234/E233*EXP(-P233*P233/2-P233*Gaussian!G226)-1</f>
        <v>-2.4446240645453754E-3</v>
      </c>
      <c r="S234" s="40">
        <f>VLOOKUP((A234+1)&amp;"_"&amp;B234,scenarios!A:Q,13,0)</f>
        <v>0</v>
      </c>
      <c r="T234" s="55">
        <f>VLOOKUP((A234+TT_Scen/2+1)&amp;"_"&amp;B234,scenarios!A:Q,13,0)</f>
        <v>0</v>
      </c>
      <c r="U234" s="37">
        <f t="shared" si="27"/>
        <v>8.1992981837667456E-3</v>
      </c>
    </row>
    <row r="235" spans="1:21" x14ac:dyDescent="0.25">
      <c r="A235" s="21">
        <f t="shared" si="23"/>
        <v>4</v>
      </c>
      <c r="B235" s="22">
        <v>226</v>
      </c>
      <c r="C235" s="20"/>
      <c r="D235" s="14">
        <f>Beta!E235</f>
        <v>1.434805320899678</v>
      </c>
      <c r="E235" s="15">
        <f>Beta!F235</f>
        <v>1.020354245807009</v>
      </c>
      <c r="F235" s="12"/>
      <c r="G235" s="49">
        <f t="shared" si="21"/>
        <v>2.5000000000000005E-3</v>
      </c>
      <c r="H235" s="33">
        <f t="shared" si="24"/>
        <v>1.4433756729740645E-2</v>
      </c>
      <c r="I235" s="34">
        <f>D235/D234*EXP(-H234*H234/2+H234*VLOOKUP((A235)&amp;"_"&amp;(B235-1),Gaussian!A:F,6,0))-1</f>
        <v>-2.7542142078377241E-3</v>
      </c>
      <c r="J235" s="46">
        <f>E235/E234*EXP(-H234*H234/2-H234*VLOOKUP((A235)&amp;"_"&amp;(B235-1),Gaussian!A:F,6,0))-1</f>
        <v>6.0887286118340711E-3</v>
      </c>
      <c r="K235" s="40">
        <f>VLOOKUP((A235+1)&amp;"_"&amp;B235,scenarios!A:Q,6,0)</f>
        <v>-2.7542000000000001E-3</v>
      </c>
      <c r="L235" s="55">
        <f>VLOOKUP((A235+TT_Scen/2+1)&amp;"_"&amp;B235,scenarios!A:Q,6,0)</f>
        <v>6.0886999999999998E-3</v>
      </c>
      <c r="M235" s="37">
        <f t="shared" si="26"/>
        <v>4.2819671795292502E-8</v>
      </c>
      <c r="N235" s="8"/>
      <c r="O235" s="49">
        <f t="shared" si="22"/>
        <v>2.389166666666667E-3</v>
      </c>
      <c r="P235" s="33">
        <f t="shared" si="25"/>
        <v>1.4121865433905442E-2</v>
      </c>
      <c r="Q235" s="34">
        <f>D235/D234*EXP(-P234*P234/2+P234*Gaussian!G227)-1</f>
        <v>5.8763580478145006E-3</v>
      </c>
      <c r="R235" s="46">
        <f>E235/E234*EXP(-P234*P234/2-P234*Gaussian!G227)-1</f>
        <v>-2.5341241303586948E-3</v>
      </c>
      <c r="S235" s="40">
        <f>VLOOKUP((A235+1)&amp;"_"&amp;B235,scenarios!A:Q,13,0)</f>
        <v>0</v>
      </c>
      <c r="T235" s="55">
        <f>VLOOKUP((A235+TT_Scen/2+1)&amp;"_"&amp;B235,scenarios!A:Q,13,0)</f>
        <v>0</v>
      </c>
      <c r="U235" s="37">
        <f t="shared" si="27"/>
        <v>8.4104821781731953E-3</v>
      </c>
    </row>
    <row r="236" spans="1:21" x14ac:dyDescent="0.25">
      <c r="A236" s="21">
        <f t="shared" si="23"/>
        <v>4</v>
      </c>
      <c r="B236" s="22">
        <v>227</v>
      </c>
      <c r="C236" s="20"/>
      <c r="D236" s="14">
        <f>Beta!E236</f>
        <v>1.4432248152651479</v>
      </c>
      <c r="E236" s="15">
        <f>Beta!F236</f>
        <v>1.0180140572351482</v>
      </c>
      <c r="F236" s="12"/>
      <c r="G236" s="49">
        <f t="shared" si="21"/>
        <v>2.5000000000000005E-3</v>
      </c>
      <c r="H236" s="33">
        <f t="shared" si="24"/>
        <v>1.4433756729740645E-2</v>
      </c>
      <c r="I236" s="34">
        <f>D236/D235*EXP(-H235*H235/2+H235*VLOOKUP((A236)&amp;"_"&amp;(B236-1),Gaussian!A:F,6,0))-1</f>
        <v>-8.9263674372930257E-3</v>
      </c>
      <c r="J236" s="46">
        <f>E236/E235*EXP(-H235*H235/2-H235*VLOOKUP((A236)&amp;"_"&amp;(B236-1),Gaussian!A:F,6,0))-1</f>
        <v>1.2388977733937656E-2</v>
      </c>
      <c r="K236" s="40">
        <f>VLOOKUP((A236+1)&amp;"_"&amp;B236,scenarios!A:Q,6,0)</f>
        <v>-8.9263999999999993E-3</v>
      </c>
      <c r="L236" s="55">
        <f>VLOOKUP((A236+TT_Scen/2+1)&amp;"_"&amp;B236,scenarios!A:Q,6,0)</f>
        <v>1.2389000000000001E-2</v>
      </c>
      <c r="M236" s="37">
        <f t="shared" si="26"/>
        <v>5.4828769318129855E-8</v>
      </c>
      <c r="N236" s="8"/>
      <c r="O236" s="49">
        <f t="shared" si="22"/>
        <v>2.3970833333333335E-3</v>
      </c>
      <c r="P236" s="33">
        <f t="shared" si="25"/>
        <v>1.4145204330639963E-2</v>
      </c>
      <c r="Q236" s="34">
        <f>D236/D235*EXP(-P235*P235/2+P235*Gaussian!G228)-1</f>
        <v>5.7677458828573336E-3</v>
      </c>
      <c r="R236" s="46">
        <f>E236/E235*EXP(-P235*P235/2-P235*Gaussian!G228)-1</f>
        <v>-2.3929858754702105E-3</v>
      </c>
      <c r="S236" s="40">
        <f>VLOOKUP((A236+1)&amp;"_"&amp;B236,scenarios!A:Q,13,0)</f>
        <v>0</v>
      </c>
      <c r="T236" s="55">
        <f>VLOOKUP((A236+TT_Scen/2+1)&amp;"_"&amp;B236,scenarios!A:Q,13,0)</f>
        <v>0</v>
      </c>
      <c r="U236" s="37">
        <f t="shared" si="27"/>
        <v>8.160731758327544E-3</v>
      </c>
    </row>
    <row r="237" spans="1:21" x14ac:dyDescent="0.25">
      <c r="A237" s="21">
        <f t="shared" si="23"/>
        <v>4</v>
      </c>
      <c r="B237" s="22">
        <v>228</v>
      </c>
      <c r="C237" s="20"/>
      <c r="D237" s="14">
        <f>Beta!E237</f>
        <v>1.4518532418700121</v>
      </c>
      <c r="E237" s="15">
        <f>Beta!F237</f>
        <v>1.0156046483371255</v>
      </c>
      <c r="F237" s="12"/>
      <c r="G237" s="49">
        <f t="shared" si="21"/>
        <v>2.5000000000000005E-3</v>
      </c>
      <c r="H237" s="33">
        <f t="shared" si="24"/>
        <v>1.4433756729740645E-2</v>
      </c>
      <c r="I237" s="34">
        <f>D237/D236*EXP(-H236*H236/2+H236*VLOOKUP((A237)&amp;"_"&amp;(B237-1),Gaussian!A:F,6,0))-1</f>
        <v>-1.7407391111731729E-2</v>
      </c>
      <c r="J237" s="46">
        <f>E237/E236*EXP(-H236*H236/2-H236*VLOOKUP((A237)&amp;"_"&amp;(B237-1),Gaussian!A:F,6,0))-1</f>
        <v>2.1164397529991996E-2</v>
      </c>
      <c r="K237" s="40">
        <f>VLOOKUP((A237+1)&amp;"_"&amp;B237,scenarios!A:Q,6,0)</f>
        <v>-1.7406999999999999E-2</v>
      </c>
      <c r="L237" s="55">
        <f>VLOOKUP((A237+TT_Scen/2+1)&amp;"_"&amp;B237,scenarios!A:Q,6,0)</f>
        <v>2.1163999999999999E-2</v>
      </c>
      <c r="M237" s="37">
        <f t="shared" si="26"/>
        <v>7.886417237278065E-7</v>
      </c>
      <c r="N237" s="8"/>
      <c r="O237" s="49">
        <f t="shared" si="22"/>
        <v>2.4050000000000005E-3</v>
      </c>
      <c r="P237" s="33">
        <f t="shared" si="25"/>
        <v>1.4168504782713587E-2</v>
      </c>
      <c r="Q237" s="34">
        <f>D237/D236*EXP(-P236*P236/2+P236*Gaussian!G229)-1</f>
        <v>5.8779376863622446E-3</v>
      </c>
      <c r="R237" s="46">
        <f>E237/E236*EXP(-P236*P236/2-P236*Gaussian!G229)-1</f>
        <v>-2.4665753314607741E-3</v>
      </c>
      <c r="S237" s="40">
        <f>VLOOKUP((A237+1)&amp;"_"&amp;B237,scenarios!A:Q,13,0)</f>
        <v>0</v>
      </c>
      <c r="T237" s="55">
        <f>VLOOKUP((A237+TT_Scen/2+1)&amp;"_"&amp;B237,scenarios!A:Q,13,0)</f>
        <v>0</v>
      </c>
      <c r="U237" s="37">
        <f t="shared" si="27"/>
        <v>8.3445130178230187E-3</v>
      </c>
    </row>
    <row r="238" spans="1:21" x14ac:dyDescent="0.25">
      <c r="A238" s="21">
        <f t="shared" si="23"/>
        <v>4</v>
      </c>
      <c r="B238" s="22">
        <v>229</v>
      </c>
      <c r="C238" s="20"/>
      <c r="D238" s="14">
        <f>Beta!E238</f>
        <v>1.4603274833510127</v>
      </c>
      <c r="E238" s="15">
        <f>Beta!F238</f>
        <v>1.0133812383561067</v>
      </c>
      <c r="F238" s="12"/>
      <c r="G238" s="49">
        <f t="shared" si="21"/>
        <v>2.5000000000000005E-3</v>
      </c>
      <c r="H238" s="33">
        <f t="shared" si="24"/>
        <v>1.4433756729740645E-2</v>
      </c>
      <c r="I238" s="34">
        <f>D238/D237*EXP(-H237*H237/2+H237*VLOOKUP((A238)&amp;"_"&amp;(B238-1),Gaussian!A:F,6,0))-1</f>
        <v>5.2581262608653034E-5</v>
      </c>
      <c r="J238" s="46">
        <f>E238/E237*EXP(-H237*H237/2-H237*VLOOKUP((A238)&amp;"_"&amp;(B238-1),Gaussian!A:F,6,0))-1</f>
        <v>3.3729911439519533E-3</v>
      </c>
      <c r="K238" s="40">
        <f>VLOOKUP((A238+1)&amp;"_"&amp;B238,scenarios!A:Q,6,0)</f>
        <v>5.2580999999999997E-5</v>
      </c>
      <c r="L238" s="55">
        <f>VLOOKUP((A238+TT_Scen/2+1)&amp;"_"&amp;B238,scenarios!A:Q,6,0)</f>
        <v>3.3730000000000001E-3</v>
      </c>
      <c r="M238" s="37">
        <f t="shared" si="26"/>
        <v>9.118656699848651E-9</v>
      </c>
      <c r="N238" s="8"/>
      <c r="O238" s="49">
        <f t="shared" si="22"/>
        <v>2.4129166666666669E-3</v>
      </c>
      <c r="P238" s="33">
        <f t="shared" si="25"/>
        <v>1.4191766979484974E-2</v>
      </c>
      <c r="Q238" s="34">
        <f>D238/D237*EXP(-P237*P237/2+P237*Gaussian!G230)-1</f>
        <v>5.7358903510287274E-3</v>
      </c>
      <c r="R238" s="46">
        <f>E238/E237*EXP(-P237*P237/2-P237*Gaussian!G230)-1</f>
        <v>-2.2893960387553314E-3</v>
      </c>
      <c r="S238" s="40">
        <f>VLOOKUP((A238+1)&amp;"_"&amp;B238,scenarios!A:Q,13,0)</f>
        <v>0</v>
      </c>
      <c r="T238" s="55">
        <f>VLOOKUP((A238+TT_Scen/2+1)&amp;"_"&amp;B238,scenarios!A:Q,13,0)</f>
        <v>0</v>
      </c>
      <c r="U238" s="37">
        <f t="shared" si="27"/>
        <v>8.0252863897840587E-3</v>
      </c>
    </row>
    <row r="239" spans="1:21" x14ac:dyDescent="0.25">
      <c r="A239" s="21">
        <f t="shared" si="23"/>
        <v>4</v>
      </c>
      <c r="B239" s="22">
        <v>230</v>
      </c>
      <c r="C239" s="20"/>
      <c r="D239" s="14">
        <f>Beta!E239</f>
        <v>1.469143744353262</v>
      </c>
      <c r="E239" s="15">
        <f>Beta!F239</f>
        <v>1.0109923582806315</v>
      </c>
      <c r="F239" s="12"/>
      <c r="G239" s="49">
        <f t="shared" si="21"/>
        <v>2.5000000000000005E-3</v>
      </c>
      <c r="H239" s="33">
        <f t="shared" si="24"/>
        <v>1.4433756729740645E-2</v>
      </c>
      <c r="I239" s="34">
        <f>D239/D238*EXP(-H238*H238/2+H238*VLOOKUP((A239)&amp;"_"&amp;(B239-1),Gaussian!A:F,6,0))-1</f>
        <v>-2.8912902466639023E-3</v>
      </c>
      <c r="J239" s="46">
        <f>E239/E238*EXP(-H238*H238/2-H238*VLOOKUP((A239)&amp;"_"&amp;(B239-1),Gaussian!A:F,6,0))-1</f>
        <v>6.3662347629700466E-3</v>
      </c>
      <c r="K239" s="40">
        <f>VLOOKUP((A239+1)&amp;"_"&amp;B239,scenarios!A:Q,6,0)</f>
        <v>-2.8912999999999999E-3</v>
      </c>
      <c r="L239" s="55">
        <f>VLOOKUP((A239+TT_Scen/2+1)&amp;"_"&amp;B239,scenarios!A:Q,6,0)</f>
        <v>6.3661999999999998E-3</v>
      </c>
      <c r="M239" s="37">
        <f t="shared" si="26"/>
        <v>4.451630614436472E-8</v>
      </c>
      <c r="N239" s="8"/>
      <c r="O239" s="49">
        <f t="shared" si="22"/>
        <v>2.4208333333333339E-3</v>
      </c>
      <c r="P239" s="33">
        <f t="shared" si="25"/>
        <v>1.421499110876339E-2</v>
      </c>
      <c r="Q239" s="34">
        <f>D239/D238*EXP(-P238*P238/2+P238*Gaussian!G231)-1</f>
        <v>5.9358747843043513E-3</v>
      </c>
      <c r="R239" s="46">
        <f>E239/E238*EXP(-P238*P238/2-P238*Gaussian!G231)-1</f>
        <v>-2.4577966760274128E-3</v>
      </c>
      <c r="S239" s="40">
        <f>VLOOKUP((A239+1)&amp;"_"&amp;B239,scenarios!A:Q,13,0)</f>
        <v>0</v>
      </c>
      <c r="T239" s="55">
        <f>VLOOKUP((A239+TT_Scen/2+1)&amp;"_"&amp;B239,scenarios!A:Q,13,0)</f>
        <v>0</v>
      </c>
      <c r="U239" s="37">
        <f t="shared" si="27"/>
        <v>8.3936714603317641E-3</v>
      </c>
    </row>
    <row r="240" spans="1:21" x14ac:dyDescent="0.25">
      <c r="A240" s="21">
        <f t="shared" si="23"/>
        <v>4</v>
      </c>
      <c r="B240" s="22">
        <v>231</v>
      </c>
      <c r="C240" s="20"/>
      <c r="D240" s="14">
        <f>Beta!E240</f>
        <v>1.477907862690242</v>
      </c>
      <c r="E240" s="15">
        <f>Beta!F240</f>
        <v>1.0087036872980444</v>
      </c>
      <c r="F240" s="12"/>
      <c r="G240" s="49">
        <f t="shared" si="21"/>
        <v>2.5000000000000005E-3</v>
      </c>
      <c r="H240" s="33">
        <f t="shared" si="24"/>
        <v>1.4433756729740645E-2</v>
      </c>
      <c r="I240" s="34">
        <f>D240/D239*EXP(-H239*H239/2+H239*VLOOKUP((A240)&amp;"_"&amp;(B240-1),Gaussian!A:F,6,0))-1</f>
        <v>2.161613976568777E-3</v>
      </c>
      <c r="J240" s="46">
        <f>E240/E239*EXP(-H239*H239/2-H239*VLOOKUP((A240)&amp;"_"&amp;(B240-1),Gaussian!A:F,6,0))-1</f>
        <v>1.3146332793985138E-3</v>
      </c>
      <c r="K240" s="40">
        <f>VLOOKUP((A240+1)&amp;"_"&amp;B240,scenarios!A:Q,6,0)</f>
        <v>2.1616000000000001E-3</v>
      </c>
      <c r="L240" s="55">
        <f>VLOOKUP((A240+TT_Scen/2+1)&amp;"_"&amp;B240,scenarios!A:Q,6,0)</f>
        <v>1.3146E-3</v>
      </c>
      <c r="M240" s="37">
        <f t="shared" si="26"/>
        <v>4.725596729074702E-8</v>
      </c>
      <c r="N240" s="8"/>
      <c r="O240" s="49">
        <f t="shared" si="22"/>
        <v>2.4287500000000004E-3</v>
      </c>
      <c r="P240" s="33">
        <f t="shared" si="25"/>
        <v>1.4238177356826415E-2</v>
      </c>
      <c r="Q240" s="34">
        <f>D240/D239*EXP(-P239*P239/2+P239*Gaussian!G232)-1</f>
        <v>5.8638295049524558E-3</v>
      </c>
      <c r="R240" s="46">
        <f>E240/E239*EXP(-P239*P239/2-P239*Gaussian!G232)-1</f>
        <v>-2.364585805772812E-3</v>
      </c>
      <c r="S240" s="40">
        <f>VLOOKUP((A240+1)&amp;"_"&amp;B240,scenarios!A:Q,13,0)</f>
        <v>0</v>
      </c>
      <c r="T240" s="55">
        <f>VLOOKUP((A240+TT_Scen/2+1)&amp;"_"&amp;B240,scenarios!A:Q,13,0)</f>
        <v>0</v>
      </c>
      <c r="U240" s="37">
        <f t="shared" si="27"/>
        <v>8.2284153107252678E-3</v>
      </c>
    </row>
    <row r="241" spans="1:21" x14ac:dyDescent="0.25">
      <c r="A241" s="21">
        <f t="shared" si="23"/>
        <v>4</v>
      </c>
      <c r="B241" s="22">
        <v>232</v>
      </c>
      <c r="C241" s="20"/>
      <c r="D241" s="14">
        <f>Beta!E241</f>
        <v>1.4864275108908886</v>
      </c>
      <c r="E241" s="15">
        <f>Beta!F241</f>
        <v>1.0066353329229807</v>
      </c>
      <c r="F241" s="12"/>
      <c r="G241" s="49">
        <f t="shared" si="21"/>
        <v>2.5000000000000005E-3</v>
      </c>
      <c r="H241" s="33">
        <f t="shared" si="24"/>
        <v>1.4433756729740645E-2</v>
      </c>
      <c r="I241" s="34">
        <f>D241/D240*EXP(-H240*H240/2+H240*VLOOKUP((A241)&amp;"_"&amp;(B241-1),Gaussian!A:F,6,0))-1</f>
        <v>1.1495635876844323E-2</v>
      </c>
      <c r="J241" s="46">
        <f>E241/E240*EXP(-H240*H240/2-H240*VLOOKUP((A241)&amp;"_"&amp;(B241-1),Gaussian!A:F,6,0))-1</f>
        <v>-7.9114316817610053E-3</v>
      </c>
      <c r="K241" s="40">
        <f>VLOOKUP((A241+1)&amp;"_"&amp;B241,scenarios!A:Q,6,0)</f>
        <v>1.1495999999999999E-2</v>
      </c>
      <c r="L241" s="55">
        <f>VLOOKUP((A241+TT_Scen/2+1)&amp;"_"&amp;B241,scenarios!A:Q,6,0)</f>
        <v>-7.9114000000000007E-3</v>
      </c>
      <c r="M241" s="37">
        <f t="shared" si="26"/>
        <v>3.9580491668043949E-7</v>
      </c>
      <c r="N241" s="8"/>
      <c r="O241" s="49">
        <f t="shared" si="22"/>
        <v>2.4366666666666668E-3</v>
      </c>
      <c r="P241" s="33">
        <f t="shared" si="25"/>
        <v>1.4261325908437358E-2</v>
      </c>
      <c r="Q241" s="34">
        <f>D241/D240*EXP(-P240*P240/2+P240*Gaussian!G233)-1</f>
        <v>5.6627260217403386E-3</v>
      </c>
      <c r="R241" s="46">
        <f>E241/E240*EXP(-P240*P240/2-P240*Gaussian!G233)-1</f>
        <v>-2.1516572753006447E-3</v>
      </c>
      <c r="S241" s="40">
        <f>VLOOKUP((A241+1)&amp;"_"&amp;B241,scenarios!A:Q,13,0)</f>
        <v>0</v>
      </c>
      <c r="T241" s="55">
        <f>VLOOKUP((A241+TT_Scen/2+1)&amp;"_"&amp;B241,scenarios!A:Q,13,0)</f>
        <v>0</v>
      </c>
      <c r="U241" s="37">
        <f t="shared" si="27"/>
        <v>7.8143832970409832E-3</v>
      </c>
    </row>
    <row r="242" spans="1:21" x14ac:dyDescent="0.25">
      <c r="A242" s="21">
        <f t="shared" si="23"/>
        <v>4</v>
      </c>
      <c r="B242" s="22">
        <v>233</v>
      </c>
      <c r="C242" s="20"/>
      <c r="D242" s="14">
        <f>Beta!E242</f>
        <v>1.4948022256853908</v>
      </c>
      <c r="E242" s="15">
        <f>Beta!F242</f>
        <v>1.0047072745535026</v>
      </c>
      <c r="F242" s="12"/>
      <c r="G242" s="49">
        <f t="shared" si="21"/>
        <v>2.5000000000000005E-3</v>
      </c>
      <c r="H242" s="33">
        <f t="shared" si="24"/>
        <v>1.4433756729740645E-2</v>
      </c>
      <c r="I242" s="34">
        <f>D242/D241*EXP(-H241*H241/2+H241*VLOOKUP((A242)&amp;"_"&amp;(B242-1),Gaussian!A:F,6,0))-1</f>
        <v>2.0952570962637695E-2</v>
      </c>
      <c r="J242" s="46">
        <f>E242/E241*EXP(-H241*H241/2-H241*VLOOKUP((A242)&amp;"_"&amp;(B242-1),Gaussian!A:F,6,0))-1</f>
        <v>-1.7095478904293748E-2</v>
      </c>
      <c r="K242" s="40">
        <f>VLOOKUP((A242+1)&amp;"_"&amp;B242,scenarios!A:Q,6,0)</f>
        <v>2.0952999999999999E-2</v>
      </c>
      <c r="L242" s="55">
        <f>VLOOKUP((A242+TT_Scen/2+1)&amp;"_"&amp;B242,scenarios!A:Q,6,0)</f>
        <v>-1.7094999999999999E-2</v>
      </c>
      <c r="M242" s="37">
        <f t="shared" si="26"/>
        <v>9.0794165605312394E-7</v>
      </c>
      <c r="N242" s="8"/>
      <c r="O242" s="49">
        <f t="shared" si="22"/>
        <v>2.4445833333333338E-3</v>
      </c>
      <c r="P242" s="33">
        <f t="shared" si="25"/>
        <v>1.4284436946862445E-2</v>
      </c>
      <c r="Q242" s="34">
        <f>D242/D241*EXP(-P241*P241/2+P241*Gaussian!G234)-1</f>
        <v>5.5318621166653426E-3</v>
      </c>
      <c r="R242" s="46">
        <f>E242/E241*EXP(-P241*P241/2-P241*Gaussian!G234)-1</f>
        <v>-2.0168421592624552E-3</v>
      </c>
      <c r="S242" s="40">
        <f>VLOOKUP((A242+1)&amp;"_"&amp;B242,scenarios!A:Q,13,0)</f>
        <v>0</v>
      </c>
      <c r="T242" s="55">
        <f>VLOOKUP((A242+TT_Scen/2+1)&amp;"_"&amp;B242,scenarios!A:Q,13,0)</f>
        <v>0</v>
      </c>
      <c r="U242" s="37">
        <f t="shared" si="27"/>
        <v>7.5487042759277978E-3</v>
      </c>
    </row>
    <row r="243" spans="1:21" x14ac:dyDescent="0.25">
      <c r="A243" s="21">
        <f t="shared" si="23"/>
        <v>4</v>
      </c>
      <c r="B243" s="22">
        <v>234</v>
      </c>
      <c r="C243" s="20"/>
      <c r="D243" s="14">
        <f>Beta!E243</f>
        <v>1.5036346619604399</v>
      </c>
      <c r="E243" s="15">
        <f>Beta!F243</f>
        <v>1.0025060899914873</v>
      </c>
      <c r="F243" s="12"/>
      <c r="G243" s="49">
        <f t="shared" si="21"/>
        <v>2.5000000000000005E-3</v>
      </c>
      <c r="H243" s="33">
        <f t="shared" si="24"/>
        <v>1.4433756729740645E-2</v>
      </c>
      <c r="I243" s="34">
        <f>D243/D242*EXP(-H242*H242/2+H242*VLOOKUP((A243)&amp;"_"&amp;(B243-1),Gaussian!A:F,6,0))-1</f>
        <v>1.876128891760831E-2</v>
      </c>
      <c r="J243" s="46">
        <f>E243/E242*EXP(-H242*H242/2-H242*VLOOKUP((A243)&amp;"_"&amp;(B243-1),Gaussian!A:F,6,0))-1</f>
        <v>-1.4984298649697969E-2</v>
      </c>
      <c r="K243" s="40">
        <f>VLOOKUP((A243+1)&amp;"_"&amp;B243,scenarios!A:Q,6,0)</f>
        <v>1.8761E-2</v>
      </c>
      <c r="L243" s="55">
        <f>VLOOKUP((A243+TT_Scen/2+1)&amp;"_"&amp;B243,scenarios!A:Q,6,0)</f>
        <v>-1.4984000000000001E-2</v>
      </c>
      <c r="M243" s="37">
        <f t="shared" si="26"/>
        <v>5.8756730627815279E-7</v>
      </c>
      <c r="N243" s="8"/>
      <c r="O243" s="49">
        <f t="shared" si="22"/>
        <v>2.4525000000000003E-3</v>
      </c>
      <c r="P243" s="33">
        <f t="shared" si="25"/>
        <v>1.4307510653887738E-2</v>
      </c>
      <c r="Q243" s="34">
        <f>D243/D242*EXP(-P242*P242/2+P242*Gaussian!G235)-1</f>
        <v>5.8061456420792634E-3</v>
      </c>
      <c r="R243" s="46">
        <f>E243/E242*EXP(-P242*P242/2-P242*Gaussian!G235)-1</f>
        <v>-2.292665386598558E-3</v>
      </c>
      <c r="S243" s="40">
        <f>VLOOKUP((A243+1)&amp;"_"&amp;B243,scenarios!A:Q,13,0)</f>
        <v>0</v>
      </c>
      <c r="T243" s="55">
        <f>VLOOKUP((A243+TT_Scen/2+1)&amp;"_"&amp;B243,scenarios!A:Q,13,0)</f>
        <v>0</v>
      </c>
      <c r="U243" s="37">
        <f t="shared" si="27"/>
        <v>8.0988110286778214E-3</v>
      </c>
    </row>
    <row r="244" spans="1:21" x14ac:dyDescent="0.25">
      <c r="A244" s="21">
        <f t="shared" si="23"/>
        <v>4</v>
      </c>
      <c r="B244" s="22">
        <v>235</v>
      </c>
      <c r="C244" s="20"/>
      <c r="D244" s="14">
        <f>Beta!E244</f>
        <v>1.5133983663308319</v>
      </c>
      <c r="E244" s="15">
        <f>Beta!F244</f>
        <v>0.99971685606848293</v>
      </c>
      <c r="F244" s="12"/>
      <c r="G244" s="49">
        <f t="shared" si="21"/>
        <v>2.5000000000000005E-3</v>
      </c>
      <c r="H244" s="33">
        <f t="shared" si="24"/>
        <v>1.4433756729740645E-2</v>
      </c>
      <c r="I244" s="34">
        <f>D244/D243*EXP(-H243*H243/2+H243*VLOOKUP((A244)&amp;"_"&amp;(B244-1),Gaussian!A:F,6,0))-1</f>
        <v>4.5451535839935442E-3</v>
      </c>
      <c r="J244" s="46">
        <f>E244/E243*EXP(-H243*H243/2-H243*VLOOKUP((A244)&amp;"_"&amp;(B244-1),Gaussian!A:F,6,0))-1</f>
        <v>-1.0563588489936881E-3</v>
      </c>
      <c r="K244" s="40">
        <f>VLOOKUP((A244+1)&amp;"_"&amp;B244,scenarios!A:Q,6,0)</f>
        <v>4.5452000000000001E-3</v>
      </c>
      <c r="L244" s="55">
        <f>VLOOKUP((A244+TT_Scen/2+1)&amp;"_"&amp;B244,scenarios!A:Q,6,0)</f>
        <v>-1.0564000000000001E-3</v>
      </c>
      <c r="M244" s="37">
        <f t="shared" si="26"/>
        <v>8.7567012767861621E-8</v>
      </c>
      <c r="N244" s="8"/>
      <c r="O244" s="49">
        <f t="shared" si="22"/>
        <v>2.4604166666666672E-3</v>
      </c>
      <c r="P244" s="33">
        <f t="shared" si="25"/>
        <v>1.4330547209835825E-2</v>
      </c>
      <c r="Q244" s="34">
        <f>D244/D243*EXP(-P243*P243/2+P243*Gaussian!G236)-1</f>
        <v>6.3903902584929728E-3</v>
      </c>
      <c r="R244" s="46">
        <f>E244/E243*EXP(-P243*P243/2-P243*Gaussian!G236)-1</f>
        <v>-2.884323761830343E-3</v>
      </c>
      <c r="S244" s="40">
        <f>VLOOKUP((A244+1)&amp;"_"&amp;B244,scenarios!A:Q,13,0)</f>
        <v>0</v>
      </c>
      <c r="T244" s="55">
        <f>VLOOKUP((A244+TT_Scen/2+1)&amp;"_"&amp;B244,scenarios!A:Q,13,0)</f>
        <v>0</v>
      </c>
      <c r="U244" s="37">
        <f t="shared" si="27"/>
        <v>9.2747140203233158E-3</v>
      </c>
    </row>
    <row r="245" spans="1:21" x14ac:dyDescent="0.25">
      <c r="A245" s="21">
        <f t="shared" si="23"/>
        <v>4</v>
      </c>
      <c r="B245" s="22">
        <v>236</v>
      </c>
      <c r="C245" s="20"/>
      <c r="D245" s="14">
        <f>Beta!E245</f>
        <v>1.5232465051186077</v>
      </c>
      <c r="E245" s="15">
        <f>Beta!F245</f>
        <v>0.99690080463515318</v>
      </c>
      <c r="F245" s="12"/>
      <c r="G245" s="49">
        <f t="shared" si="21"/>
        <v>2.5000000000000005E-3</v>
      </c>
      <c r="H245" s="33">
        <f t="shared" si="24"/>
        <v>1.4433756729740645E-2</v>
      </c>
      <c r="I245" s="34">
        <f>D245/D244*EXP(-H244*H244/2+H244*VLOOKUP((A245)&amp;"_"&amp;(B245-1),Gaussian!A:F,6,0))-1</f>
        <v>3.9202044879109721E-3</v>
      </c>
      <c r="J245" s="46">
        <f>E245/E244*EXP(-H244*H244/2-H244*VLOOKUP((A245)&amp;"_"&amp;(B245-1),Gaussian!A:F,6,0))-1</f>
        <v>-4.5537394339545401E-4</v>
      </c>
      <c r="K245" s="40">
        <f>VLOOKUP((A245+1)&amp;"_"&amp;B245,scenarios!A:Q,6,0)</f>
        <v>3.9202000000000004E-3</v>
      </c>
      <c r="L245" s="55">
        <f>VLOOKUP((A245+TT_Scen/2+1)&amp;"_"&amp;B245,scenarios!A:Q,6,0)</f>
        <v>-4.5537000000000003E-4</v>
      </c>
      <c r="M245" s="37">
        <f t="shared" si="26"/>
        <v>8.4313064256506288E-9</v>
      </c>
      <c r="N245" s="8"/>
      <c r="O245" s="49">
        <f t="shared" si="22"/>
        <v>2.4683333333333337E-3</v>
      </c>
      <c r="P245" s="33">
        <f t="shared" si="25"/>
        <v>1.4353546793582259E-2</v>
      </c>
      <c r="Q245" s="34">
        <f>D245/D244*EXP(-P244*P244/2+P244*Gaussian!G237)-1</f>
        <v>6.4039558859645407E-3</v>
      </c>
      <c r="R245" s="46">
        <f>E245/E244*EXP(-P244*P244/2-P244*Gaussian!G237)-1</f>
        <v>-2.9192368013908343E-3</v>
      </c>
      <c r="S245" s="40">
        <f>VLOOKUP((A245+1)&amp;"_"&amp;B245,scenarios!A:Q,13,0)</f>
        <v>0</v>
      </c>
      <c r="T245" s="55">
        <f>VLOOKUP((A245+TT_Scen/2+1)&amp;"_"&amp;B245,scenarios!A:Q,13,0)</f>
        <v>0</v>
      </c>
      <c r="U245" s="37">
        <f t="shared" si="27"/>
        <v>9.323192687355375E-3</v>
      </c>
    </row>
    <row r="246" spans="1:21" x14ac:dyDescent="0.25">
      <c r="A246" s="21">
        <f t="shared" si="23"/>
        <v>4</v>
      </c>
      <c r="B246" s="22">
        <v>237</v>
      </c>
      <c r="C246" s="20"/>
      <c r="D246" s="14">
        <f>Beta!E246</f>
        <v>1.5330846358558057</v>
      </c>
      <c r="E246" s="15">
        <f>Beta!F246</f>
        <v>0.99411081734734108</v>
      </c>
      <c r="F246" s="12"/>
      <c r="G246" s="49">
        <f t="shared" si="21"/>
        <v>2.5000000000000005E-3</v>
      </c>
      <c r="H246" s="33">
        <f t="shared" si="24"/>
        <v>1.4433756729740645E-2</v>
      </c>
      <c r="I246" s="34">
        <f>D246/D245*EXP(-H245*H245/2+H245*VLOOKUP((A246)&amp;"_"&amp;(B246-1),Gaussian!A:F,6,0))-1</f>
        <v>-1.2106135042772803E-2</v>
      </c>
      <c r="J246" s="46">
        <f>E246/E245*EXP(-H245*H245/2-H245*VLOOKUP((A246)&amp;"_"&amp;(B246-1),Gaussian!A:F,6,0))-1</f>
        <v>1.5729410285047152E-2</v>
      </c>
      <c r="K246" s="40">
        <f>VLOOKUP((A246+1)&amp;"_"&amp;B246,scenarios!A:Q,6,0)</f>
        <v>-1.2106E-2</v>
      </c>
      <c r="L246" s="55">
        <f>VLOOKUP((A246+TT_Scen/2+1)&amp;"_"&amp;B246,scenarios!A:Q,6,0)</f>
        <v>1.5729E-2</v>
      </c>
      <c r="M246" s="37">
        <f t="shared" si="26"/>
        <v>5.4532781995457469E-7</v>
      </c>
      <c r="N246" s="8"/>
      <c r="O246" s="49">
        <f t="shared" si="22"/>
        <v>2.4762500000000006E-3</v>
      </c>
      <c r="P246" s="33">
        <f t="shared" si="25"/>
        <v>1.4376509582571766E-2</v>
      </c>
      <c r="Q246" s="34">
        <f>D246/D245*EXP(-P245*P245/2+P245*Gaussian!G238)-1</f>
        <v>6.3549875150388235E-3</v>
      </c>
      <c r="R246" s="46">
        <f>E246/E245*EXP(-P245*P245/2-P245*Gaussian!G238)-1</f>
        <v>-2.901379450627628E-3</v>
      </c>
      <c r="S246" s="40">
        <f>VLOOKUP((A246+1)&amp;"_"&amp;B246,scenarios!A:Q,13,0)</f>
        <v>0</v>
      </c>
      <c r="T246" s="55">
        <f>VLOOKUP((A246+TT_Scen/2+1)&amp;"_"&amp;B246,scenarios!A:Q,13,0)</f>
        <v>0</v>
      </c>
      <c r="U246" s="37">
        <f t="shared" si="27"/>
        <v>9.2563669656664516E-3</v>
      </c>
    </row>
    <row r="247" spans="1:21" x14ac:dyDescent="0.25">
      <c r="A247" s="21">
        <f t="shared" si="23"/>
        <v>4</v>
      </c>
      <c r="B247" s="22">
        <v>238</v>
      </c>
      <c r="C247" s="20"/>
      <c r="D247" s="14">
        <f>Beta!E247</f>
        <v>1.5428407478890618</v>
      </c>
      <c r="E247" s="15">
        <f>Beta!F247</f>
        <v>0.99138305560480833</v>
      </c>
      <c r="F247" s="12"/>
      <c r="G247" s="49">
        <f t="shared" si="21"/>
        <v>2.5000000000000005E-3</v>
      </c>
      <c r="H247" s="33">
        <f t="shared" si="24"/>
        <v>1.4433756729740645E-2</v>
      </c>
      <c r="I247" s="34">
        <f>D247/D246*EXP(-H246*H246/2+H246*VLOOKUP((A247)&amp;"_"&amp;(B247-1),Gaussian!A:F,6,0))-1</f>
        <v>-2.0011995334065835E-2</v>
      </c>
      <c r="J247" s="46">
        <f>E247/E246*EXP(-H246*H246/2-H246*VLOOKUP((A247)&amp;"_"&amp;(B247-1),Gaussian!A:F,6,0))-1</f>
        <v>2.3883215277761494E-2</v>
      </c>
      <c r="K247" s="40">
        <f>VLOOKUP((A247+1)&amp;"_"&amp;B247,scenarios!A:Q,6,0)</f>
        <v>-2.0011999999999999E-2</v>
      </c>
      <c r="L247" s="55">
        <f>VLOOKUP((A247+TT_Scen/2+1)&amp;"_"&amp;B247,scenarios!A:Q,6,0)</f>
        <v>2.3883000000000001E-2</v>
      </c>
      <c r="M247" s="37">
        <f t="shared" si="26"/>
        <v>2.1994369565556116E-7</v>
      </c>
      <c r="N247" s="8"/>
      <c r="O247" s="49">
        <f t="shared" si="22"/>
        <v>2.4841666666666671E-3</v>
      </c>
      <c r="P247" s="33">
        <f t="shared" si="25"/>
        <v>1.4399435752834209E-2</v>
      </c>
      <c r="Q247" s="34">
        <f>D247/D246*EXP(-P246*P246/2+P246*Gaussian!G239)-1</f>
        <v>6.2597196377602859E-3</v>
      </c>
      <c r="R247" s="46">
        <f>E247/E246*EXP(-P246*P246/2-P246*Gaussian!G239)-1</f>
        <v>-2.8469743222343524E-3</v>
      </c>
      <c r="S247" s="40">
        <f>VLOOKUP((A247+1)&amp;"_"&amp;B247,scenarios!A:Q,13,0)</f>
        <v>0</v>
      </c>
      <c r="T247" s="55">
        <f>VLOOKUP((A247+TT_Scen/2+1)&amp;"_"&amp;B247,scenarios!A:Q,13,0)</f>
        <v>0</v>
      </c>
      <c r="U247" s="37">
        <f t="shared" si="27"/>
        <v>9.1066939599946384E-3</v>
      </c>
    </row>
    <row r="248" spans="1:21" x14ac:dyDescent="0.25">
      <c r="A248" s="21">
        <f t="shared" si="23"/>
        <v>4</v>
      </c>
      <c r="B248" s="22">
        <v>239</v>
      </c>
      <c r="C248" s="20"/>
      <c r="D248" s="14">
        <f>Beta!E248</f>
        <v>1.5528906973128216</v>
      </c>
      <c r="E248" s="15">
        <f>Beta!F248</f>
        <v>0.98846683869346719</v>
      </c>
      <c r="F248" s="12"/>
      <c r="G248" s="49">
        <f t="shared" si="21"/>
        <v>2.5000000000000005E-3</v>
      </c>
      <c r="H248" s="33">
        <f t="shared" si="24"/>
        <v>1.4433756729740645E-2</v>
      </c>
      <c r="I248" s="34">
        <f>D248/D247*EXP(-H247*H247/2+H247*VLOOKUP((A248)&amp;"_"&amp;(B248-1),Gaussian!A:F,6,0))-1</f>
        <v>2.1276419246905043E-2</v>
      </c>
      <c r="J248" s="46">
        <f>E248/E247*EXP(-H247*H247/2-H247*VLOOKUP((A248)&amp;"_"&amp;(B248-1),Gaussian!A:F,6,0))-1</f>
        <v>-1.7558685116066286E-2</v>
      </c>
      <c r="K248" s="40">
        <f>VLOOKUP((A248+1)&amp;"_"&amp;B248,scenarios!A:Q,6,0)</f>
        <v>2.1276E-2</v>
      </c>
      <c r="L248" s="55">
        <f>VLOOKUP((A248+TT_Scen/2+1)&amp;"_"&amp;B248,scenarios!A:Q,6,0)</f>
        <v>-1.7559000000000002E-2</v>
      </c>
      <c r="M248" s="37">
        <f t="shared" si="26"/>
        <v>7.3413083875872864E-7</v>
      </c>
      <c r="N248" s="8"/>
      <c r="O248" s="49">
        <f t="shared" si="22"/>
        <v>2.492083333333334E-3</v>
      </c>
      <c r="P248" s="33">
        <f t="shared" si="25"/>
        <v>1.4422325479000336E-2</v>
      </c>
      <c r="Q248" s="34">
        <f>D248/D247*EXP(-P247*P247/2+P247*Gaussian!G240)-1</f>
        <v>6.409583550256448E-3</v>
      </c>
      <c r="R248" s="46">
        <f>E248/E247*EXP(-P247*P247/2-P247*Gaussian!G240)-1</f>
        <v>-3.0449257661311346E-3</v>
      </c>
      <c r="S248" s="40">
        <f>VLOOKUP((A248+1)&amp;"_"&amp;B248,scenarios!A:Q,13,0)</f>
        <v>0</v>
      </c>
      <c r="T248" s="55">
        <f>VLOOKUP((A248+TT_Scen/2+1)&amp;"_"&amp;B248,scenarios!A:Q,13,0)</f>
        <v>0</v>
      </c>
      <c r="U248" s="37">
        <f t="shared" si="27"/>
        <v>9.4545093163875826E-3</v>
      </c>
    </row>
    <row r="249" spans="1:21" x14ac:dyDescent="0.25">
      <c r="A249" s="21">
        <f t="shared" si="23"/>
        <v>4</v>
      </c>
      <c r="B249" s="22">
        <v>240</v>
      </c>
      <c r="C249" s="20"/>
      <c r="D249" s="14">
        <f>Beta!E249</f>
        <v>1.5627689751139431</v>
      </c>
      <c r="E249" s="15">
        <f>Beta!F249</f>
        <v>0.98565097903218724</v>
      </c>
      <c r="F249" s="12"/>
      <c r="G249" s="48">
        <f>J6^2</f>
        <v>2.5000000000000005E-3</v>
      </c>
      <c r="H249" s="33">
        <f t="shared" si="24"/>
        <v>1.4433756729740645E-2</v>
      </c>
      <c r="I249" s="34">
        <f>D249/D248*EXP(-H248*H248/2+H248*VLOOKUP((A249)&amp;"_"&amp;(B249-1),Gaussian!A:F,6,0))-1</f>
        <v>1.4574006374288517E-2</v>
      </c>
      <c r="J249" s="46">
        <f>E249/E248*EXP(-H248*H248/2-H248*VLOOKUP((A249)&amp;"_"&amp;(B249-1),Gaussian!A:F,6,0))-1</f>
        <v>-1.1126504820241689E-2</v>
      </c>
      <c r="K249" s="40">
        <f>VLOOKUP((A249+1)&amp;"_"&amp;B249,scenarios!A:Q,6,0)</f>
        <v>1.4574E-2</v>
      </c>
      <c r="L249" s="55">
        <f>VLOOKUP((A249+TT_Scen/2+1)&amp;"_"&amp;B249,scenarios!A:Q,6,0)</f>
        <v>-1.1127E-2</v>
      </c>
      <c r="M249" s="37">
        <f t="shared" si="26"/>
        <v>5.0155404682748761E-7</v>
      </c>
      <c r="N249" s="8"/>
      <c r="O249" s="48">
        <f>$K$6^2</f>
        <v>2.5000000000000005E-3</v>
      </c>
      <c r="P249" s="33">
        <f t="shared" si="25"/>
        <v>1.4433756729740645E-2</v>
      </c>
      <c r="Q249" s="34">
        <f>D249/D248*EXP(-P248*P248/2+P248*Gaussian!G241)-1</f>
        <v>6.2565611236033991E-3</v>
      </c>
      <c r="R249" s="46">
        <f>E249/E248*EXP(-P248*P248/2-P248*Gaussian!G241)-1</f>
        <v>-2.952414415604232E-3</v>
      </c>
      <c r="S249" s="40">
        <f>VLOOKUP((A249+1)&amp;"_"&amp;B249,scenarios!A:Q,13,0)</f>
        <v>0</v>
      </c>
      <c r="T249" s="55">
        <f>VLOOKUP((A249+TT_Scen/2+1)&amp;"_"&amp;B249,scenarios!A:Q,13,0)</f>
        <v>0</v>
      </c>
      <c r="U249" s="37">
        <f t="shared" si="27"/>
        <v>9.2089755392076311E-3</v>
      </c>
    </row>
    <row r="250" spans="1:21" x14ac:dyDescent="0.25">
      <c r="A250" s="21">
        <f t="shared" si="23"/>
        <v>4</v>
      </c>
      <c r="B250" s="22">
        <v>241</v>
      </c>
      <c r="C250" s="20"/>
      <c r="D250" s="14">
        <f>Beta!E250</f>
        <v>1.5725161383619788</v>
      </c>
      <c r="E250" s="15">
        <f>Beta!F250</f>
        <v>0.98290000976612768</v>
      </c>
      <c r="F250" s="12"/>
      <c r="G250" s="50">
        <f>$G$249</f>
        <v>2.5000000000000005E-3</v>
      </c>
      <c r="H250" s="33">
        <f t="shared" si="24"/>
        <v>1.4433756729740645E-2</v>
      </c>
      <c r="I250" s="34">
        <f>D250/D249*EXP(-H249*H249/2+H249*VLOOKUP((A250)&amp;"_"&amp;(B250-1),Gaussian!A:F,6,0))-1</f>
        <v>2.3961584913576583E-3</v>
      </c>
      <c r="J250" s="46">
        <f>E250/E249*EXP(-H249*H249/2-H249*VLOOKUP((A250)&amp;"_"&amp;(B250-1),Gaussian!A:F,6,0))-1</f>
        <v>8.2153239254378896E-4</v>
      </c>
      <c r="K250" s="40">
        <f>VLOOKUP((A250+1)&amp;"_"&amp;B250,scenarios!A:Q,6,0)</f>
        <v>2.3961999999999998E-3</v>
      </c>
      <c r="L250" s="55">
        <f>VLOOKUP((A250+TT_Scen/2+1)&amp;"_"&amp;B250,scenarios!A:Q,6,0)</f>
        <v>8.2153E-4</v>
      </c>
      <c r="M250" s="37">
        <f t="shared" si="26"/>
        <v>4.3901186130412134E-8</v>
      </c>
      <c r="N250" s="8"/>
      <c r="O250" s="50">
        <f>$O$249</f>
        <v>2.5000000000000005E-3</v>
      </c>
      <c r="P250" s="33">
        <f t="shared" si="25"/>
        <v>1.4433756729740645E-2</v>
      </c>
      <c r="Q250" s="34">
        <f>D250/D249*EXP(-P249*P249/2+P249*Gaussian!G242)-1</f>
        <v>6.1322998903750037E-3</v>
      </c>
      <c r="R250" s="46">
        <f>E250/E249*EXP(-P249*P249/2-P249*Gaussian!G242)-1</f>
        <v>-2.8948881622951061E-3</v>
      </c>
      <c r="S250" s="40">
        <f>VLOOKUP((A250+1)&amp;"_"&amp;B250,scenarios!A:Q,13,0)</f>
        <v>0</v>
      </c>
      <c r="T250" s="55">
        <f>VLOOKUP((A250+TT_Scen/2+1)&amp;"_"&amp;B250,scenarios!A:Q,13,0)</f>
        <v>0</v>
      </c>
      <c r="U250" s="37">
        <f t="shared" si="27"/>
        <v>9.0271880526701098E-3</v>
      </c>
    </row>
    <row r="251" spans="1:21" x14ac:dyDescent="0.25">
      <c r="A251" s="21">
        <f t="shared" si="23"/>
        <v>4</v>
      </c>
      <c r="B251" s="22">
        <v>242</v>
      </c>
      <c r="C251" s="20"/>
      <c r="D251" s="14">
        <f>Beta!E251</f>
        <v>1.5819329200883967</v>
      </c>
      <c r="E251" s="15">
        <f>Beta!F251</f>
        <v>0.9803396546298514</v>
      </c>
      <c r="F251" s="12"/>
      <c r="G251" s="50">
        <f t="shared" ref="G251:G314" si="28">$G$249</f>
        <v>2.5000000000000005E-3</v>
      </c>
      <c r="H251" s="33">
        <f t="shared" si="24"/>
        <v>1.4433756729740645E-2</v>
      </c>
      <c r="I251" s="34">
        <f>D251/D250*EXP(-H250*H250/2+H250*VLOOKUP((A251)&amp;"_"&amp;(B251-1),Gaussian!A:F,6,0))-1</f>
        <v>1.2788774253728707E-2</v>
      </c>
      <c r="J251" s="46">
        <f>E251/E250*EXP(-H250*H250/2-H250*VLOOKUP((A251)&amp;"_"&amp;(B251-1),Gaussian!A:F,6,0))-1</f>
        <v>-9.5083324740340425E-3</v>
      </c>
      <c r="K251" s="40">
        <f>VLOOKUP((A251+1)&amp;"_"&amp;B251,scenarios!A:Q,6,0)</f>
        <v>1.2789E-2</v>
      </c>
      <c r="L251" s="55">
        <f>VLOOKUP((A251+TT_Scen/2+1)&amp;"_"&amp;B251,scenarios!A:Q,6,0)</f>
        <v>-9.5083000000000008E-3</v>
      </c>
      <c r="M251" s="37">
        <f t="shared" si="26"/>
        <v>2.5822030533424745E-7</v>
      </c>
      <c r="N251" s="8"/>
      <c r="O251" s="50">
        <f t="shared" ref="O251:O314" si="29">$O$249</f>
        <v>2.5000000000000005E-3</v>
      </c>
      <c r="P251" s="33">
        <f t="shared" si="25"/>
        <v>1.4433756729740645E-2</v>
      </c>
      <c r="Q251" s="34">
        <f>D251/D250*EXP(-P250*P250/2+P250*Gaussian!G243)-1</f>
        <v>5.8835679989377443E-3</v>
      </c>
      <c r="R251" s="46">
        <f>E251/E250*EXP(-P250*P250/2-P250*Gaussian!G243)-1</f>
        <v>-2.7087887937200517E-3</v>
      </c>
      <c r="S251" s="40">
        <f>VLOOKUP((A251+1)&amp;"_"&amp;B251,scenarios!A:Q,13,0)</f>
        <v>0</v>
      </c>
      <c r="T251" s="55">
        <f>VLOOKUP((A251+TT_Scen/2+1)&amp;"_"&amp;B251,scenarios!A:Q,13,0)</f>
        <v>0</v>
      </c>
      <c r="U251" s="37">
        <f t="shared" si="27"/>
        <v>8.5923567926577959E-3</v>
      </c>
    </row>
    <row r="252" spans="1:21" x14ac:dyDescent="0.25">
      <c r="A252" s="21">
        <f t="shared" si="23"/>
        <v>4</v>
      </c>
      <c r="B252" s="22">
        <v>243</v>
      </c>
      <c r="C252" s="20"/>
      <c r="D252" s="14">
        <f>Beta!E252</f>
        <v>1.59154074774516</v>
      </c>
      <c r="E252" s="15">
        <f>Beta!F252</f>
        <v>0.97765170181752281</v>
      </c>
      <c r="F252" s="12"/>
      <c r="G252" s="50">
        <f t="shared" si="28"/>
        <v>2.5000000000000005E-3</v>
      </c>
      <c r="H252" s="33">
        <f t="shared" si="24"/>
        <v>1.4433756729740645E-2</v>
      </c>
      <c r="I252" s="34">
        <f>D252/D251*EXP(-H251*H251/2+H251*VLOOKUP((A252)&amp;"_"&amp;(B252-1),Gaussian!A:F,6,0))-1</f>
        <v>8.6514725915072255E-3</v>
      </c>
      <c r="J252" s="46">
        <f>E252/E251*EXP(-H251*H251/2-H251*VLOOKUP((A252)&amp;"_"&amp;(B252-1),Gaussian!A:F,6,0))-1</f>
        <v>-5.4979472454325107E-3</v>
      </c>
      <c r="K252" s="40">
        <f>VLOOKUP((A252+1)&amp;"_"&amp;B252,scenarios!A:Q,6,0)</f>
        <v>8.6514999999999995E-3</v>
      </c>
      <c r="L252" s="55">
        <f>VLOOKUP((A252+TT_Scen/2+1)&amp;"_"&amp;B252,scenarios!A:Q,6,0)</f>
        <v>-5.4979E-3</v>
      </c>
      <c r="M252" s="37">
        <f t="shared" si="26"/>
        <v>7.4653925284662304E-8</v>
      </c>
      <c r="N252" s="8"/>
      <c r="O252" s="50">
        <f t="shared" si="29"/>
        <v>2.5000000000000005E-3</v>
      </c>
      <c r="P252" s="33">
        <f t="shared" si="25"/>
        <v>1.4433756729740645E-2</v>
      </c>
      <c r="Q252" s="34">
        <f>D252/D251*EXP(-P251*P251/2+P251*Gaussian!G244)-1</f>
        <v>5.9686796302589329E-3</v>
      </c>
      <c r="R252" s="46">
        <f>E252/E251*EXP(-P251*P251/2-P251*Gaussian!G244)-1</f>
        <v>-2.8457343474548313E-3</v>
      </c>
      <c r="S252" s="40">
        <f>VLOOKUP((A252+1)&amp;"_"&amp;B252,scenarios!A:Q,13,0)</f>
        <v>0</v>
      </c>
      <c r="T252" s="55">
        <f>VLOOKUP((A252+TT_Scen/2+1)&amp;"_"&amp;B252,scenarios!A:Q,13,0)</f>
        <v>0</v>
      </c>
      <c r="U252" s="37">
        <f t="shared" si="27"/>
        <v>8.8144139777137642E-3</v>
      </c>
    </row>
    <row r="253" spans="1:21" x14ac:dyDescent="0.25">
      <c r="A253" s="21">
        <f t="shared" si="23"/>
        <v>4</v>
      </c>
      <c r="B253" s="22">
        <v>244</v>
      </c>
      <c r="C253" s="20"/>
      <c r="D253" s="14">
        <f>Beta!E253</f>
        <v>1.601600852230034</v>
      </c>
      <c r="E253" s="15">
        <f>Beta!F253</f>
        <v>0.97468778337014983</v>
      </c>
      <c r="F253" s="12"/>
      <c r="G253" s="50">
        <f t="shared" si="28"/>
        <v>2.5000000000000005E-3</v>
      </c>
      <c r="H253" s="33">
        <f t="shared" si="24"/>
        <v>1.4433756729740645E-2</v>
      </c>
      <c r="I253" s="34">
        <f>D253/D252*EXP(-H252*H252/2+H252*VLOOKUP((A253)&amp;"_"&amp;(B253-1),Gaussian!A:F,6,0))-1</f>
        <v>3.1660820897866593E-2</v>
      </c>
      <c r="J253" s="46">
        <f>E253/E252*EXP(-H252*H252/2-H252*VLOOKUP((A253)&amp;"_"&amp;(B253-1),Gaussian!A:F,6,0))-1</f>
        <v>-2.7721963354524815E-2</v>
      </c>
      <c r="K253" s="40">
        <f>VLOOKUP((A253+1)&amp;"_"&amp;B253,scenarios!A:Q,6,0)</f>
        <v>3.1661000000000002E-2</v>
      </c>
      <c r="L253" s="55">
        <f>VLOOKUP((A253+TT_Scen/2+1)&amp;"_"&amp;B253,scenarios!A:Q,6,0)</f>
        <v>-2.7722E-2</v>
      </c>
      <c r="M253" s="37">
        <f t="shared" si="26"/>
        <v>2.1574760859441322E-7</v>
      </c>
      <c r="N253" s="8"/>
      <c r="O253" s="50">
        <f t="shared" si="29"/>
        <v>2.5000000000000005E-3</v>
      </c>
      <c r="P253" s="33">
        <f t="shared" si="25"/>
        <v>1.4433756729740645E-2</v>
      </c>
      <c r="Q253" s="34">
        <f>D253/D252*EXP(-P252*P252/2+P252*Gaussian!G245)-1</f>
        <v>6.2161649117198348E-3</v>
      </c>
      <c r="R253" s="46">
        <f>E253/E252*EXP(-P252*P252/2-P252*Gaussian!G245)-1</f>
        <v>-3.1355165968334209E-3</v>
      </c>
      <c r="S253" s="40">
        <f>VLOOKUP((A253+1)&amp;"_"&amp;B253,scenarios!A:Q,13,0)</f>
        <v>0</v>
      </c>
      <c r="T253" s="55">
        <f>VLOOKUP((A253+TT_Scen/2+1)&amp;"_"&amp;B253,scenarios!A:Q,13,0)</f>
        <v>0</v>
      </c>
      <c r="U253" s="37">
        <f t="shared" si="27"/>
        <v>9.3516815085532556E-3</v>
      </c>
    </row>
    <row r="254" spans="1:21" x14ac:dyDescent="0.25">
      <c r="A254" s="21">
        <f t="shared" si="23"/>
        <v>4</v>
      </c>
      <c r="B254" s="22">
        <v>245</v>
      </c>
      <c r="C254" s="20"/>
      <c r="D254" s="14">
        <f>Beta!E254</f>
        <v>1.611842445349325</v>
      </c>
      <c r="E254" s="15">
        <f>Beta!F254</f>
        <v>0.97162633790517428</v>
      </c>
      <c r="F254" s="12"/>
      <c r="G254" s="50">
        <f t="shared" si="28"/>
        <v>2.5000000000000005E-3</v>
      </c>
      <c r="H254" s="33">
        <f t="shared" si="24"/>
        <v>1.4433756729740645E-2</v>
      </c>
      <c r="I254" s="34">
        <f>D254/D253*EXP(-H253*H253/2+H253*VLOOKUP((A254)&amp;"_"&amp;(B254-1),Gaussian!A:F,6,0))-1</f>
        <v>2.3667790478442141E-2</v>
      </c>
      <c r="J254" s="46">
        <f>E254/E253*EXP(-H253*H253/2-H253*VLOOKUP((A254)&amp;"_"&amp;(B254-1),Gaussian!A:F,6,0))-1</f>
        <v>-2.0165929978532948E-2</v>
      </c>
      <c r="K254" s="40">
        <f>VLOOKUP((A254+1)&amp;"_"&amp;B254,scenarios!A:Q,6,0)</f>
        <v>2.3668000000000002E-2</v>
      </c>
      <c r="L254" s="55">
        <f>VLOOKUP((A254+TT_Scen/2+1)&amp;"_"&amp;B254,scenarios!A:Q,6,0)</f>
        <v>-2.0166E-2</v>
      </c>
      <c r="M254" s="37">
        <f t="shared" si="26"/>
        <v>2.7954302491209337E-7</v>
      </c>
      <c r="N254" s="8"/>
      <c r="O254" s="50">
        <f t="shared" si="29"/>
        <v>2.5000000000000005E-3</v>
      </c>
      <c r="P254" s="33">
        <f t="shared" si="25"/>
        <v>1.4433756729740645E-2</v>
      </c>
      <c r="Q254" s="34">
        <f>D254/D253*EXP(-P253*P253/2+P253*Gaussian!G246)-1</f>
        <v>6.2897703850757214E-3</v>
      </c>
      <c r="R254" s="46">
        <f>E254/E253*EXP(-P253*P253/2-P253*Gaussian!G246)-1</f>
        <v>-3.2447839447398152E-3</v>
      </c>
      <c r="S254" s="40">
        <f>VLOOKUP((A254+1)&amp;"_"&amp;B254,scenarios!A:Q,13,0)</f>
        <v>0</v>
      </c>
      <c r="T254" s="55">
        <f>VLOOKUP((A254+TT_Scen/2+1)&amp;"_"&amp;B254,scenarios!A:Q,13,0)</f>
        <v>0</v>
      </c>
      <c r="U254" s="37">
        <f t="shared" si="27"/>
        <v>9.5345543298155366E-3</v>
      </c>
    </row>
    <row r="255" spans="1:21" x14ac:dyDescent="0.25">
      <c r="A255" s="21">
        <f t="shared" si="23"/>
        <v>4</v>
      </c>
      <c r="B255" s="22">
        <v>246</v>
      </c>
      <c r="C255" s="20"/>
      <c r="D255" s="14">
        <f>Beta!E255</f>
        <v>1.6222731969924205</v>
      </c>
      <c r="E255" s="15">
        <f>Beta!F255</f>
        <v>0.96847343186299994</v>
      </c>
      <c r="F255" s="12"/>
      <c r="G255" s="50">
        <f t="shared" si="28"/>
        <v>2.5000000000000005E-3</v>
      </c>
      <c r="H255" s="33">
        <f t="shared" si="24"/>
        <v>1.4433756729740645E-2</v>
      </c>
      <c r="I255" s="34">
        <f>D255/D254*EXP(-H254*H254/2+H254*VLOOKUP((A255)&amp;"_"&amp;(B255-1),Gaussian!A:F,6,0))-1</f>
        <v>3.3901669390370426E-3</v>
      </c>
      <c r="J255" s="46">
        <f>E255/E254*EXP(-H254*H254/2-H254*VLOOKUP((A255)&amp;"_"&amp;(B255-1),Gaussian!A:F,6,0))-1</f>
        <v>-3.9247088588389989E-4</v>
      </c>
      <c r="K255" s="40">
        <f>VLOOKUP((A255+1)&amp;"_"&amp;B255,scenarios!A:Q,6,0)</f>
        <v>3.3901999999999999E-3</v>
      </c>
      <c r="L255" s="55">
        <f>VLOOKUP((A255+TT_Scen/2+1)&amp;"_"&amp;B255,scenarios!A:Q,6,0)</f>
        <v>-3.9247000000000002E-4</v>
      </c>
      <c r="M255" s="37">
        <f t="shared" si="26"/>
        <v>3.3946846857190252E-8</v>
      </c>
      <c r="N255" s="8"/>
      <c r="O255" s="50">
        <f t="shared" si="29"/>
        <v>2.5000000000000005E-3</v>
      </c>
      <c r="P255" s="33">
        <f t="shared" si="25"/>
        <v>1.4433756729740645E-2</v>
      </c>
      <c r="Q255" s="34">
        <f>D255/D254*EXP(-P254*P254/2+P254*Gaussian!G247)-1</f>
        <v>6.3664868005184339E-3</v>
      </c>
      <c r="R255" s="46">
        <f>E255/E254*EXP(-P254*P254/2-P254*Gaussian!G247)-1</f>
        <v>-3.3488011906096515E-3</v>
      </c>
      <c r="S255" s="40">
        <f>VLOOKUP((A255+1)&amp;"_"&amp;B255,scenarios!A:Q,13,0)</f>
        <v>0</v>
      </c>
      <c r="T255" s="55">
        <f>VLOOKUP((A255+TT_Scen/2+1)&amp;"_"&amp;B255,scenarios!A:Q,13,0)</f>
        <v>0</v>
      </c>
      <c r="U255" s="37">
        <f t="shared" si="27"/>
        <v>9.7152879911280854E-3</v>
      </c>
    </row>
    <row r="256" spans="1:21" x14ac:dyDescent="0.25">
      <c r="A256" s="21">
        <f t="shared" si="23"/>
        <v>4</v>
      </c>
      <c r="B256" s="22">
        <v>247</v>
      </c>
      <c r="C256" s="20"/>
      <c r="D256" s="14">
        <f>Beta!E256</f>
        <v>1.6332124384293965</v>
      </c>
      <c r="E256" s="15">
        <f>Beta!F256</f>
        <v>0.9650511638320115</v>
      </c>
      <c r="F256" s="12"/>
      <c r="G256" s="50">
        <f t="shared" si="28"/>
        <v>2.5000000000000005E-3</v>
      </c>
      <c r="H256" s="33">
        <f t="shared" si="24"/>
        <v>1.4433756729740645E-2</v>
      </c>
      <c r="I256" s="34">
        <f>D256/D255*EXP(-H255*H255/2+H255*VLOOKUP((A256)&amp;"_"&amp;(B256-1),Gaussian!A:F,6,0))-1</f>
        <v>3.3468113181050141E-2</v>
      </c>
      <c r="J256" s="46">
        <f>E256/E255*EXP(-H255*H255/2-H255*VLOOKUP((A256)&amp;"_"&amp;(B256-1),Gaussian!A:F,6,0))-1</f>
        <v>-2.9503990129459035E-2</v>
      </c>
      <c r="K256" s="40">
        <f>VLOOKUP((A256+1)&amp;"_"&amp;B256,scenarios!A:Q,6,0)</f>
        <v>3.3467999999999998E-2</v>
      </c>
      <c r="L256" s="55">
        <f>VLOOKUP((A256+TT_Scen/2+1)&amp;"_"&amp;B256,scenarios!A:Q,6,0)</f>
        <v>-2.9503999999999999E-2</v>
      </c>
      <c r="M256" s="37">
        <f t="shared" si="26"/>
        <v>1.230515911075647E-7</v>
      </c>
      <c r="N256" s="8"/>
      <c r="O256" s="50">
        <f t="shared" si="29"/>
        <v>2.5000000000000005E-3</v>
      </c>
      <c r="P256" s="33">
        <f t="shared" si="25"/>
        <v>1.4433756729740645E-2</v>
      </c>
      <c r="Q256" s="34">
        <f>D256/D255*EXP(-P255*P255/2+P255*Gaussian!G248)-1</f>
        <v>6.638292503203802E-3</v>
      </c>
      <c r="R256" s="46">
        <f>E256/E255*EXP(-P255*P255/2-P255*Gaussian!G248)-1</f>
        <v>-3.6374657708009295E-3</v>
      </c>
      <c r="S256" s="40">
        <f>VLOOKUP((A256+1)&amp;"_"&amp;B256,scenarios!A:Q,13,0)</f>
        <v>0</v>
      </c>
      <c r="T256" s="55">
        <f>VLOOKUP((A256+TT_Scen/2+1)&amp;"_"&amp;B256,scenarios!A:Q,13,0)</f>
        <v>0</v>
      </c>
      <c r="U256" s="37">
        <f t="shared" si="27"/>
        <v>1.0275758274004732E-2</v>
      </c>
    </row>
    <row r="257" spans="1:21" x14ac:dyDescent="0.25">
      <c r="A257" s="21">
        <f t="shared" si="23"/>
        <v>4</v>
      </c>
      <c r="B257" s="22">
        <v>248</v>
      </c>
      <c r="C257" s="20"/>
      <c r="D257" s="14">
        <f>Beta!E257</f>
        <v>1.6444104353700681</v>
      </c>
      <c r="E257" s="15">
        <f>Beta!F257</f>
        <v>0.96152230792773141</v>
      </c>
      <c r="F257" s="12"/>
      <c r="G257" s="50">
        <f t="shared" si="28"/>
        <v>2.5000000000000005E-3</v>
      </c>
      <c r="H257" s="33">
        <f t="shared" si="24"/>
        <v>1.4433756729740645E-2</v>
      </c>
      <c r="I257" s="34">
        <f>D257/D256*EXP(-H256*H256/2+H256*VLOOKUP((A257)&amp;"_"&amp;(B257-1),Gaussian!A:F,6,0))-1</f>
        <v>1.3683544382161239E-2</v>
      </c>
      <c r="J257" s="46">
        <f>E257/E256*EXP(-H256*H256/2-H256*VLOOKUP((A257)&amp;"_"&amp;(B257-1),Gaussian!A:F,6,0))-1</f>
        <v>-1.0573138520985847E-2</v>
      </c>
      <c r="K257" s="40">
        <f>VLOOKUP((A257+1)&amp;"_"&amp;B257,scenarios!A:Q,6,0)</f>
        <v>1.3684E-2</v>
      </c>
      <c r="L257" s="55">
        <f>VLOOKUP((A257+TT_Scen/2+1)&amp;"_"&amp;B257,scenarios!A:Q,6,0)</f>
        <v>-1.0573000000000001E-2</v>
      </c>
      <c r="M257" s="37">
        <f t="shared" si="26"/>
        <v>5.9413882460765399E-7</v>
      </c>
      <c r="N257" s="8"/>
      <c r="O257" s="50">
        <f t="shared" si="29"/>
        <v>2.5000000000000005E-3</v>
      </c>
      <c r="P257" s="33">
        <f t="shared" si="25"/>
        <v>1.4433756729740645E-2</v>
      </c>
      <c r="Q257" s="34">
        <f>D257/D256*EXP(-P256*P256/2+P256*Gaussian!G249)-1</f>
        <v>6.7515485730558211E-3</v>
      </c>
      <c r="R257" s="46">
        <f>E257/E256*EXP(-P256*P256/2-P256*Gaussian!G249)-1</f>
        <v>-3.7604319829026567E-3</v>
      </c>
      <c r="S257" s="40">
        <f>VLOOKUP((A257+1)&amp;"_"&amp;B257,scenarios!A:Q,13,0)</f>
        <v>0</v>
      </c>
      <c r="T257" s="55">
        <f>VLOOKUP((A257+TT_Scen/2+1)&amp;"_"&amp;B257,scenarios!A:Q,13,0)</f>
        <v>0</v>
      </c>
      <c r="U257" s="37">
        <f t="shared" si="27"/>
        <v>1.0511980555958478E-2</v>
      </c>
    </row>
    <row r="258" spans="1:21" x14ac:dyDescent="0.25">
      <c r="A258" s="21">
        <f t="shared" si="23"/>
        <v>4</v>
      </c>
      <c r="B258" s="22">
        <v>249</v>
      </c>
      <c r="C258" s="20"/>
      <c r="D258" s="14">
        <f>Beta!E258</f>
        <v>1.6556350076373332</v>
      </c>
      <c r="E258" s="15">
        <f>Beta!F258</f>
        <v>0.95803343814072217</v>
      </c>
      <c r="F258" s="12"/>
      <c r="G258" s="50">
        <f t="shared" si="28"/>
        <v>2.5000000000000005E-3</v>
      </c>
      <c r="H258" s="33">
        <f t="shared" si="24"/>
        <v>1.4433756729740645E-2</v>
      </c>
      <c r="I258" s="34">
        <f>D258/D257*EXP(-H257*H257/2+H257*VLOOKUP((A258)&amp;"_"&amp;(B258-1),Gaussian!A:F,6,0))-1</f>
        <v>-8.107382802130525E-4</v>
      </c>
      <c r="J258" s="46">
        <f>E258/E257*EXP(-H257*H257/2-H257*VLOOKUP((A258)&amp;"_"&amp;(B258-1),Gaussian!A:F,6,0))-1</f>
        <v>3.7774696654431228E-3</v>
      </c>
      <c r="K258" s="40">
        <f>VLOOKUP((A258+1)&amp;"_"&amp;B258,scenarios!A:Q,6,0)</f>
        <v>-8.1074000000000001E-4</v>
      </c>
      <c r="L258" s="55">
        <f>VLOOKUP((A258+TT_Scen/2+1)&amp;"_"&amp;B258,scenarios!A:Q,6,0)</f>
        <v>3.7775E-3</v>
      </c>
      <c r="M258" s="37">
        <f t="shared" si="26"/>
        <v>3.2054343824757837E-8</v>
      </c>
      <c r="N258" s="8"/>
      <c r="O258" s="50">
        <f t="shared" si="29"/>
        <v>2.5000000000000005E-3</v>
      </c>
      <c r="P258" s="33">
        <f t="shared" si="25"/>
        <v>1.4433756729740645E-2</v>
      </c>
      <c r="Q258" s="34">
        <f>D258/D257*EXP(-P257*P257/2+P257*Gaussian!G250)-1</f>
        <v>6.721022338257443E-3</v>
      </c>
      <c r="R258" s="46">
        <f>E258/E257*EXP(-P257*P257/2-P257*Gaussian!G250)-1</f>
        <v>-3.7322688301077989E-3</v>
      </c>
      <c r="S258" s="40">
        <f>VLOOKUP((A258+1)&amp;"_"&amp;B258,scenarios!A:Q,13,0)</f>
        <v>0</v>
      </c>
      <c r="T258" s="55">
        <f>VLOOKUP((A258+TT_Scen/2+1)&amp;"_"&amp;B258,scenarios!A:Q,13,0)</f>
        <v>0</v>
      </c>
      <c r="U258" s="37">
        <f t="shared" si="27"/>
        <v>1.0453291168365242E-2</v>
      </c>
    </row>
    <row r="259" spans="1:21" x14ac:dyDescent="0.25">
      <c r="A259" s="21">
        <f t="shared" si="23"/>
        <v>4</v>
      </c>
      <c r="B259" s="22">
        <v>250</v>
      </c>
      <c r="C259" s="20"/>
      <c r="D259" s="14">
        <f>Beta!E259</f>
        <v>1.6670308576272685</v>
      </c>
      <c r="E259" s="15">
        <f>Beta!F259</f>
        <v>0.95450966908464874</v>
      </c>
      <c r="F259" s="12"/>
      <c r="G259" s="50">
        <f t="shared" si="28"/>
        <v>2.5000000000000005E-3</v>
      </c>
      <c r="H259" s="33">
        <f t="shared" si="24"/>
        <v>1.4433756729740645E-2</v>
      </c>
      <c r="I259" s="34">
        <f>D259/D258*EXP(-H258*H258/2+H258*VLOOKUP((A259)&amp;"_"&amp;(B259-1),Gaussian!A:F,6,0))-1</f>
        <v>8.9750124126128927E-3</v>
      </c>
      <c r="J259" s="46">
        <f>E259/E258*EXP(-H258*H258/2-H258*VLOOKUP((A259)&amp;"_"&amp;(B259-1),Gaussian!A:F,6,0))-1</f>
        <v>-5.9509517595561778E-3</v>
      </c>
      <c r="K259" s="40">
        <f>VLOOKUP((A259+1)&amp;"_"&amp;B259,scenarios!A:Q,6,0)</f>
        <v>8.9750000000000003E-3</v>
      </c>
      <c r="L259" s="55">
        <f>VLOOKUP((A259+TT_Scen/2+1)&amp;"_"&amp;B259,scenarios!A:Q,6,0)</f>
        <v>-5.9509999999999997E-3</v>
      </c>
      <c r="M259" s="37">
        <f t="shared" si="26"/>
        <v>6.065305671425214E-8</v>
      </c>
      <c r="N259" s="8"/>
      <c r="O259" s="50">
        <f t="shared" si="29"/>
        <v>2.5000000000000005E-3</v>
      </c>
      <c r="P259" s="33">
        <f t="shared" si="25"/>
        <v>1.4433756729740645E-2</v>
      </c>
      <c r="Q259" s="34">
        <f>D259/D258*EXP(-P258*P258/2+P258*Gaussian!G251)-1</f>
        <v>6.7781908055857265E-3</v>
      </c>
      <c r="R259" s="46">
        <f>E259/E258*EXP(-P258*P258/2-P258*Gaussian!G251)-1</f>
        <v>-3.7819055410718283E-3</v>
      </c>
      <c r="S259" s="40">
        <f>VLOOKUP((A259+1)&amp;"_"&amp;B259,scenarios!A:Q,13,0)</f>
        <v>0</v>
      </c>
      <c r="T259" s="55">
        <f>VLOOKUP((A259+TT_Scen/2+1)&amp;"_"&amp;B259,scenarios!A:Q,13,0)</f>
        <v>0</v>
      </c>
      <c r="U259" s="37">
        <f t="shared" si="27"/>
        <v>1.0560096346657555E-2</v>
      </c>
    </row>
    <row r="260" spans="1:21" x14ac:dyDescent="0.25">
      <c r="A260" s="21">
        <f t="shared" si="23"/>
        <v>4</v>
      </c>
      <c r="B260" s="22">
        <v>251</v>
      </c>
      <c r="C260" s="20"/>
      <c r="D260" s="14">
        <f>Beta!E260</f>
        <v>1.6789597075953191</v>
      </c>
      <c r="E260" s="15">
        <f>Beta!F260</f>
        <v>0.9507567152666796</v>
      </c>
      <c r="F260" s="12"/>
      <c r="G260" s="50">
        <f t="shared" si="28"/>
        <v>2.5000000000000005E-3</v>
      </c>
      <c r="H260" s="33">
        <f t="shared" si="24"/>
        <v>1.4433756729740645E-2</v>
      </c>
      <c r="I260" s="34">
        <f>D260/D259*EXP(-H259*H259/2+H259*VLOOKUP((A260)&amp;"_"&amp;(B260-1),Gaussian!A:F,6,0))-1</f>
        <v>2.0836330472902898E-2</v>
      </c>
      <c r="J260" s="46">
        <f>E260/E259*EXP(-H259*H259/2-H259*VLOOKUP((A260)&amp;"_"&amp;(B260-1),Gaussian!A:F,6,0))-1</f>
        <v>-1.748518280017286E-2</v>
      </c>
      <c r="K260" s="40">
        <f>VLOOKUP((A260+1)&amp;"_"&amp;B260,scenarios!A:Q,6,0)</f>
        <v>2.0836E-2</v>
      </c>
      <c r="L260" s="55">
        <f>VLOOKUP((A260+TT_Scen/2+1)&amp;"_"&amp;B260,scenarios!A:Q,6,0)</f>
        <v>-1.7485000000000001E-2</v>
      </c>
      <c r="M260" s="37">
        <f t="shared" si="26"/>
        <v>5.1327307575704806E-7</v>
      </c>
      <c r="N260" s="8"/>
      <c r="O260" s="50">
        <f t="shared" si="29"/>
        <v>2.5000000000000005E-3</v>
      </c>
      <c r="P260" s="33">
        <f t="shared" si="25"/>
        <v>1.4433756729740645E-2</v>
      </c>
      <c r="Q260" s="34">
        <f>D260/D259*EXP(-P259*P259/2+P259*Gaussian!G252)-1</f>
        <v>7.0508397530180122E-3</v>
      </c>
      <c r="R260" s="46">
        <f>E260/E259*EXP(-P259*P259/2-P259*Gaussian!G252)-1</f>
        <v>-4.0355650053258696E-3</v>
      </c>
      <c r="S260" s="40">
        <f>VLOOKUP((A260+1)&amp;"_"&amp;B260,scenarios!A:Q,13,0)</f>
        <v>0</v>
      </c>
      <c r="T260" s="55">
        <f>VLOOKUP((A260+TT_Scen/2+1)&amp;"_"&amp;B260,scenarios!A:Q,13,0)</f>
        <v>0</v>
      </c>
      <c r="U260" s="37">
        <f t="shared" si="27"/>
        <v>1.1086404758343882E-2</v>
      </c>
    </row>
    <row r="261" spans="1:21" x14ac:dyDescent="0.25">
      <c r="A261" s="21">
        <f t="shared" si="23"/>
        <v>4</v>
      </c>
      <c r="B261" s="22">
        <v>252</v>
      </c>
      <c r="C261" s="20"/>
      <c r="D261" s="14">
        <f>Beta!E261</f>
        <v>1.6914365009231651</v>
      </c>
      <c r="E261" s="15">
        <f>Beta!F261</f>
        <v>0.94678359630359299</v>
      </c>
      <c r="F261" s="12"/>
      <c r="G261" s="50">
        <f t="shared" si="28"/>
        <v>2.5000000000000005E-3</v>
      </c>
      <c r="H261" s="33">
        <f t="shared" si="24"/>
        <v>1.4433756729740645E-2</v>
      </c>
      <c r="I261" s="34">
        <f>D261/D260*EXP(-H260*H260/2+H260*VLOOKUP((A261)&amp;"_"&amp;(B261-1),Gaussian!A:F,6,0))-1</f>
        <v>1.5697077423996397E-2</v>
      </c>
      <c r="J261" s="46">
        <f>E261/E260*EXP(-H260*H260/2-H260*VLOOKUP((A261)&amp;"_"&amp;(B261-1),Gaussian!A:F,6,0))-1</f>
        <v>-1.2488715798414263E-2</v>
      </c>
      <c r="K261" s="40">
        <f>VLOOKUP((A261+1)&amp;"_"&amp;B261,scenarios!A:Q,6,0)</f>
        <v>1.5696999999999999E-2</v>
      </c>
      <c r="L261" s="55">
        <f>VLOOKUP((A261+TT_Scen/2+1)&amp;"_"&amp;B261,scenarios!A:Q,6,0)</f>
        <v>-1.2489E-2</v>
      </c>
      <c r="M261" s="37">
        <f t="shared" si="26"/>
        <v>3.6162558213551077E-7</v>
      </c>
      <c r="N261" s="8"/>
      <c r="O261" s="50">
        <f t="shared" si="29"/>
        <v>2.5000000000000005E-3</v>
      </c>
      <c r="P261" s="33">
        <f t="shared" si="25"/>
        <v>1.4433756729740645E-2</v>
      </c>
      <c r="Q261" s="34">
        <f>D261/D260*EXP(-P260*P260/2+P260*Gaussian!G253)-1</f>
        <v>7.3263290038065865E-3</v>
      </c>
      <c r="R261" s="46">
        <f>E261/E260*EXP(-P260*P260/2-P260*Gaussian!G253)-1</f>
        <v>-4.2826277769437704E-3</v>
      </c>
      <c r="S261" s="40">
        <f>VLOOKUP((A261+1)&amp;"_"&amp;B261,scenarios!A:Q,13,0)</f>
        <v>0</v>
      </c>
      <c r="T261" s="55">
        <f>VLOOKUP((A261+TT_Scen/2+1)&amp;"_"&amp;B261,scenarios!A:Q,13,0)</f>
        <v>0</v>
      </c>
      <c r="U261" s="37">
        <f t="shared" si="27"/>
        <v>1.1608956780750357E-2</v>
      </c>
    </row>
    <row r="262" spans="1:21" x14ac:dyDescent="0.25">
      <c r="A262" s="21">
        <f t="shared" si="23"/>
        <v>4</v>
      </c>
      <c r="B262" s="22">
        <v>253</v>
      </c>
      <c r="C262" s="20"/>
      <c r="D262" s="14">
        <f>Beta!E262</f>
        <v>1.7042140876570646</v>
      </c>
      <c r="E262" s="15">
        <f>Beta!F262</f>
        <v>0.94274302250655484</v>
      </c>
      <c r="F262" s="12"/>
      <c r="G262" s="50">
        <f t="shared" si="28"/>
        <v>2.5000000000000005E-3</v>
      </c>
      <c r="H262" s="33">
        <f t="shared" si="24"/>
        <v>1.4433756729740645E-2</v>
      </c>
      <c r="I262" s="34">
        <f>D262/D261*EXP(-H261*H261/2+H261*VLOOKUP((A262)&amp;"_"&amp;(B262-1),Gaussian!A:F,6,0))-1</f>
        <v>2.0264789560102914E-2</v>
      </c>
      <c r="J262" s="46">
        <f>E262/E261*EXP(-H261*H261/2-H261*VLOOKUP((A262)&amp;"_"&amp;(B262-1),Gaussian!A:F,6,0))-1</f>
        <v>-1.6877404902997495E-2</v>
      </c>
      <c r="K262" s="40">
        <f>VLOOKUP((A262+1)&amp;"_"&amp;B262,scenarios!A:Q,6,0)</f>
        <v>2.0264999999999998E-2</v>
      </c>
      <c r="L262" s="55">
        <f>VLOOKUP((A262+TT_Scen/2+1)&amp;"_"&amp;B262,scenarios!A:Q,6,0)</f>
        <v>-1.6877E-2</v>
      </c>
      <c r="M262" s="37">
        <f t="shared" si="26"/>
        <v>6.1534289457973457E-7</v>
      </c>
      <c r="N262" s="8"/>
      <c r="O262" s="50">
        <f t="shared" si="29"/>
        <v>2.5000000000000005E-3</v>
      </c>
      <c r="P262" s="33">
        <f t="shared" si="25"/>
        <v>1.4433756729740645E-2</v>
      </c>
      <c r="Q262" s="34">
        <f>D262/D261*EXP(-P261*P261/2+P261*Gaussian!G254)-1</f>
        <v>7.4493329615727966E-3</v>
      </c>
      <c r="R262" s="46">
        <f>E262/E261*EXP(-P261*P261/2-P261*Gaussian!G254)-1</f>
        <v>-4.3714013390638851E-3</v>
      </c>
      <c r="S262" s="40">
        <f>VLOOKUP((A262+1)&amp;"_"&amp;B262,scenarios!A:Q,13,0)</f>
        <v>0</v>
      </c>
      <c r="T262" s="55">
        <f>VLOOKUP((A262+TT_Scen/2+1)&amp;"_"&amp;B262,scenarios!A:Q,13,0)</f>
        <v>0</v>
      </c>
      <c r="U262" s="37">
        <f t="shared" si="27"/>
        <v>1.1820734300636682E-2</v>
      </c>
    </row>
    <row r="263" spans="1:21" x14ac:dyDescent="0.25">
      <c r="A263" s="21">
        <f t="shared" si="23"/>
        <v>4</v>
      </c>
      <c r="B263" s="22">
        <v>254</v>
      </c>
      <c r="C263" s="20"/>
      <c r="D263" s="14">
        <f>Beta!E263</f>
        <v>1.7168736692909796</v>
      </c>
      <c r="E263" s="15">
        <f>Beta!F263</f>
        <v>0.93886776703261499</v>
      </c>
      <c r="F263" s="12"/>
      <c r="G263" s="50">
        <f t="shared" si="28"/>
        <v>2.5000000000000005E-3</v>
      </c>
      <c r="H263" s="33">
        <f t="shared" si="24"/>
        <v>1.4433756729740645E-2</v>
      </c>
      <c r="I263" s="34">
        <f>D263/D262*EXP(-H262*H262/2+H262*VLOOKUP((A263)&amp;"_"&amp;(B263-1),Gaussian!A:F,6,0))-1</f>
        <v>1.2127389863758831E-2</v>
      </c>
      <c r="J263" s="46">
        <f>E263/E262*EXP(-H262*H262/2-H262*VLOOKUP((A263)&amp;"_"&amp;(B263-1),Gaussian!A:F,6,0))-1</f>
        <v>-8.9407123899644114E-3</v>
      </c>
      <c r="K263" s="40">
        <f>VLOOKUP((A263+1)&amp;"_"&amp;B263,scenarios!A:Q,6,0)</f>
        <v>1.2127000000000001E-2</v>
      </c>
      <c r="L263" s="55">
        <f>VLOOKUP((A263+TT_Scen/2+1)&amp;"_"&amp;B263,scenarios!A:Q,6,0)</f>
        <v>-8.9406999999999993E-3</v>
      </c>
      <c r="M263" s="37">
        <f t="shared" si="26"/>
        <v>4.0225372324211028E-7</v>
      </c>
      <c r="N263" s="8"/>
      <c r="O263" s="50">
        <f t="shared" si="29"/>
        <v>2.5000000000000005E-3</v>
      </c>
      <c r="P263" s="33">
        <f t="shared" si="25"/>
        <v>1.4433756729740645E-2</v>
      </c>
      <c r="Q263" s="34">
        <f>D263/D262*EXP(-P262*P262/2+P262*Gaussian!G255)-1</f>
        <v>7.3234636607000247E-3</v>
      </c>
      <c r="R263" s="46">
        <f>E263/E262*EXP(-P262*P262/2-P262*Gaussian!G255)-1</f>
        <v>-4.2143500522572319E-3</v>
      </c>
      <c r="S263" s="40">
        <f>VLOOKUP((A263+1)&amp;"_"&amp;B263,scenarios!A:Q,13,0)</f>
        <v>0</v>
      </c>
      <c r="T263" s="55">
        <f>VLOOKUP((A263+TT_Scen/2+1)&amp;"_"&amp;B263,scenarios!A:Q,13,0)</f>
        <v>0</v>
      </c>
      <c r="U263" s="37">
        <f t="shared" si="27"/>
        <v>1.1537813712957257E-2</v>
      </c>
    </row>
    <row r="264" spans="1:21" x14ac:dyDescent="0.25">
      <c r="A264" s="21">
        <f t="shared" si="23"/>
        <v>4</v>
      </c>
      <c r="B264" s="22">
        <v>255</v>
      </c>
      <c r="C264" s="20"/>
      <c r="D264" s="14">
        <f>Beta!E264</f>
        <v>1.7295597915876646</v>
      </c>
      <c r="E264" s="15">
        <f>Beta!F264</f>
        <v>0.93507360122539729</v>
      </c>
      <c r="F264" s="12"/>
      <c r="G264" s="50">
        <f t="shared" si="28"/>
        <v>2.5000000000000005E-3</v>
      </c>
      <c r="H264" s="33">
        <f t="shared" si="24"/>
        <v>1.4433756729740645E-2</v>
      </c>
      <c r="I264" s="34">
        <f>D264/D263*EXP(-H263*H263/2+H263*VLOOKUP((A264)&amp;"_"&amp;(B264-1),Gaussian!A:F,6,0))-1</f>
        <v>-3.4473203655448481E-3</v>
      </c>
      <c r="J264" s="46">
        <f>E264/E263*EXP(-H263*H263/2-H263*VLOOKUP((A264)&amp;"_"&amp;(B264-1),Gaussian!A:F,6,0))-1</f>
        <v>6.5790055129963942E-3</v>
      </c>
      <c r="K264" s="40">
        <f>VLOOKUP((A264+1)&amp;"_"&amp;B264,scenarios!A:Q,6,0)</f>
        <v>-3.4472999999999999E-3</v>
      </c>
      <c r="L264" s="55">
        <f>VLOOKUP((A264+TT_Scen/2+1)&amp;"_"&amp;B264,scenarios!A:Q,6,0)</f>
        <v>6.5789999999999998E-3</v>
      </c>
      <c r="M264" s="37">
        <f t="shared" si="26"/>
        <v>2.5878541242644465E-8</v>
      </c>
      <c r="N264" s="8"/>
      <c r="O264" s="50">
        <f t="shared" si="29"/>
        <v>2.5000000000000005E-3</v>
      </c>
      <c r="P264" s="33">
        <f t="shared" si="25"/>
        <v>1.4433756729740645E-2</v>
      </c>
      <c r="Q264" s="34">
        <f>D264/D263*EXP(-P263*P263/2+P263*Gaussian!G256)-1</f>
        <v>7.2841522502327116E-3</v>
      </c>
      <c r="R264" s="46">
        <f>E264/E263*EXP(-P263*P263/2-P263*Gaussian!G256)-1</f>
        <v>-4.1449545623684081E-3</v>
      </c>
      <c r="S264" s="40">
        <f>VLOOKUP((A264+1)&amp;"_"&amp;B264,scenarios!A:Q,13,0)</f>
        <v>0</v>
      </c>
      <c r="T264" s="55">
        <f>VLOOKUP((A264+TT_Scen/2+1)&amp;"_"&amp;B264,scenarios!A:Q,13,0)</f>
        <v>0</v>
      </c>
      <c r="U264" s="37">
        <f t="shared" si="27"/>
        <v>1.142910681260112E-2</v>
      </c>
    </row>
    <row r="265" spans="1:21" x14ac:dyDescent="0.25">
      <c r="A265" s="21">
        <f t="shared" ref="A265:A328" si="30">iteration</f>
        <v>4</v>
      </c>
      <c r="B265" s="22">
        <v>256</v>
      </c>
      <c r="C265" s="20"/>
      <c r="D265" s="14">
        <f>Beta!E265</f>
        <v>1.7425520482614412</v>
      </c>
      <c r="E265" s="15">
        <f>Beta!F265</f>
        <v>0.93120779540953014</v>
      </c>
      <c r="F265" s="12"/>
      <c r="G265" s="50">
        <f t="shared" si="28"/>
        <v>2.5000000000000005E-3</v>
      </c>
      <c r="H265" s="33">
        <f t="shared" ref="H265:H328" si="31">SQRT((G265+G266)*delta/2)</f>
        <v>1.4433756729740645E-2</v>
      </c>
      <c r="I265" s="34">
        <f>D265/D264*EXP(-H264*H264/2+H264*VLOOKUP((A265)&amp;"_"&amp;(B265-1),Gaussian!A:F,6,0))-1</f>
        <v>-1.476551777963242E-2</v>
      </c>
      <c r="J265" s="46">
        <f>E265/E264*EXP(-H264*H264/2-H264*VLOOKUP((A265)&amp;"_"&amp;(B265-1),Gaussian!A:F,6,0))-1</f>
        <v>1.8171423814451471E-2</v>
      </c>
      <c r="K265" s="40">
        <f>VLOOKUP((A265+1)&amp;"_"&amp;B265,scenarios!A:Q,6,0)</f>
        <v>-1.4766E-2</v>
      </c>
      <c r="L265" s="55">
        <f>VLOOKUP((A265+TT_Scen/2+1)&amp;"_"&amp;B265,scenarios!A:Q,6,0)</f>
        <v>1.8171E-2</v>
      </c>
      <c r="M265" s="37">
        <f t="shared" si="26"/>
        <v>9.0603481905059124E-7</v>
      </c>
      <c r="N265" s="8"/>
      <c r="O265" s="50">
        <f t="shared" si="29"/>
        <v>2.5000000000000005E-3</v>
      </c>
      <c r="P265" s="33">
        <f t="shared" ref="P265:P328" si="32">SQRT((O265+O266)*delta/2)</f>
        <v>1.4433756729740645E-2</v>
      </c>
      <c r="Q265" s="34">
        <f>D265/D264*EXP(-P264*P264/2+P264*Gaussian!G257)-1</f>
        <v>7.4069427095537765E-3</v>
      </c>
      <c r="R265" s="46">
        <f>E265/E264*EXP(-P264*P264/2-P264*Gaussian!G257)-1</f>
        <v>-4.2379568525360289E-3</v>
      </c>
      <c r="S265" s="40">
        <f>VLOOKUP((A265+1)&amp;"_"&amp;B265,scenarios!A:Q,13,0)</f>
        <v>0</v>
      </c>
      <c r="T265" s="55">
        <f>VLOOKUP((A265+TT_Scen/2+1)&amp;"_"&amp;B265,scenarios!A:Q,13,0)</f>
        <v>0</v>
      </c>
      <c r="U265" s="37">
        <f t="shared" si="27"/>
        <v>1.1644899562089805E-2</v>
      </c>
    </row>
    <row r="266" spans="1:21" x14ac:dyDescent="0.25">
      <c r="A266" s="21">
        <f t="shared" si="30"/>
        <v>4</v>
      </c>
      <c r="B266" s="22">
        <v>257</v>
      </c>
      <c r="C266" s="20"/>
      <c r="D266" s="14">
        <f>Beta!E266</f>
        <v>1.7557468993496863</v>
      </c>
      <c r="E266" s="15">
        <f>Beta!F266</f>
        <v>0.92732690632248349</v>
      </c>
      <c r="F266" s="12"/>
      <c r="G266" s="50">
        <f t="shared" si="28"/>
        <v>2.5000000000000005E-3</v>
      </c>
      <c r="H266" s="33">
        <f t="shared" si="31"/>
        <v>1.4433756729740645E-2</v>
      </c>
      <c r="I266" s="34">
        <f>D266/D265*EXP(-H265*H265/2+H265*VLOOKUP((A266)&amp;"_"&amp;(B266-1),Gaussian!A:F,6,0))-1</f>
        <v>2.1900790692849448E-2</v>
      </c>
      <c r="J266" s="46">
        <f>E266/E265*EXP(-H265*H265/2-H265*VLOOKUP((A266)&amp;"_"&amp;(B266-1),Gaussian!A:F,6,0))-1</f>
        <v>-1.8335250845891271E-2</v>
      </c>
      <c r="K266" s="40">
        <f>VLOOKUP((A266+1)&amp;"_"&amp;B266,scenarios!A:Q,6,0)</f>
        <v>2.1901E-2</v>
      </c>
      <c r="L266" s="55">
        <f>VLOOKUP((A266+TT_Scen/2+1)&amp;"_"&amp;B266,scenarios!A:Q,6,0)</f>
        <v>-1.8335000000000001E-2</v>
      </c>
      <c r="M266" s="37">
        <f t="shared" si="26"/>
        <v>4.601530418230082E-7</v>
      </c>
      <c r="N266" s="8"/>
      <c r="O266" s="50">
        <f t="shared" si="29"/>
        <v>2.5000000000000005E-3</v>
      </c>
      <c r="P266" s="33">
        <f t="shared" si="32"/>
        <v>1.4433756729740645E-2</v>
      </c>
      <c r="Q266" s="34">
        <f>D266/D265*EXP(-P265*P265/2+P265*Gaussian!G258)-1</f>
        <v>7.4671917687723077E-3</v>
      </c>
      <c r="R266" s="46">
        <f>E266/E265*EXP(-P265*P265/2-P265*Gaussian!G258)-1</f>
        <v>-4.2713136944300123E-3</v>
      </c>
      <c r="S266" s="40">
        <f>VLOOKUP((A266+1)&amp;"_"&amp;B266,scenarios!A:Q,13,0)</f>
        <v>0</v>
      </c>
      <c r="T266" s="55">
        <f>VLOOKUP((A266+TT_Scen/2+1)&amp;"_"&amp;B266,scenarios!A:Q,13,0)</f>
        <v>0</v>
      </c>
      <c r="U266" s="37">
        <f t="shared" si="27"/>
        <v>1.173850546320232E-2</v>
      </c>
    </row>
    <row r="267" spans="1:21" x14ac:dyDescent="0.25">
      <c r="A267" s="21">
        <f t="shared" si="30"/>
        <v>4</v>
      </c>
      <c r="B267" s="22">
        <v>258</v>
      </c>
      <c r="C267" s="20"/>
      <c r="D267" s="14">
        <f>Beta!E267</f>
        <v>1.7694714955674202</v>
      </c>
      <c r="E267" s="15">
        <f>Beta!F267</f>
        <v>0.92326009244416229</v>
      </c>
      <c r="F267" s="12"/>
      <c r="G267" s="50">
        <f t="shared" si="28"/>
        <v>2.5000000000000005E-3</v>
      </c>
      <c r="H267" s="33">
        <f t="shared" si="31"/>
        <v>1.4433756729740645E-2</v>
      </c>
      <c r="I267" s="34">
        <f>D267/D266*EXP(-H266*H266/2+H266*VLOOKUP((A267)&amp;"_"&amp;(B267-1),Gaussian!A:F,6,0))-1</f>
        <v>1.6079702708358123E-2</v>
      </c>
      <c r="J267" s="46">
        <f>E267/E266*EXP(-H266*H266/2-H266*VLOOKUP((A267)&amp;"_"&amp;(B267-1),Gaussian!A:F,6,0))-1</f>
        <v>-1.2687558736287019E-2</v>
      </c>
      <c r="K267" s="40">
        <f>VLOOKUP((A267+1)&amp;"_"&amp;B267,scenarios!A:Q,6,0)</f>
        <v>1.6080000000000001E-2</v>
      </c>
      <c r="L267" s="55">
        <f>VLOOKUP((A267+TT_Scen/2+1)&amp;"_"&amp;B267,scenarios!A:Q,6,0)</f>
        <v>-1.2688E-2</v>
      </c>
      <c r="M267" s="37">
        <f t="shared" ref="M267:M330" si="33">ABS(K267-I267)+ABS(L267-J267)</f>
        <v>7.3855535485771451E-7</v>
      </c>
      <c r="N267" s="8"/>
      <c r="O267" s="50">
        <f t="shared" si="29"/>
        <v>2.5000000000000005E-3</v>
      </c>
      <c r="P267" s="33">
        <f t="shared" si="32"/>
        <v>1.4433756729740645E-2</v>
      </c>
      <c r="Q267" s="34">
        <f>D267/D266*EXP(-P266*P266/2+P266*Gaussian!G259)-1</f>
        <v>7.7119805109484574E-3</v>
      </c>
      <c r="R267" s="46">
        <f>E267/E266*EXP(-P266*P266/2-P266*Gaussian!G259)-1</f>
        <v>-4.4892278735813029E-3</v>
      </c>
      <c r="S267" s="40">
        <f>VLOOKUP((A267+1)&amp;"_"&amp;B267,scenarios!A:Q,13,0)</f>
        <v>0</v>
      </c>
      <c r="T267" s="55">
        <f>VLOOKUP((A267+TT_Scen/2+1)&amp;"_"&amp;B267,scenarios!A:Q,13,0)</f>
        <v>0</v>
      </c>
      <c r="U267" s="37">
        <f t="shared" ref="U267:U330" si="34">ABS(S267-Q267)+ABS(T267-R267)</f>
        <v>1.220120838452976E-2</v>
      </c>
    </row>
    <row r="268" spans="1:21" x14ac:dyDescent="0.25">
      <c r="A268" s="21">
        <f t="shared" si="30"/>
        <v>4</v>
      </c>
      <c r="B268" s="22">
        <v>259</v>
      </c>
      <c r="C268" s="20"/>
      <c r="D268" s="14">
        <f>Beta!E268</f>
        <v>1.7835572069990624</v>
      </c>
      <c r="E268" s="15">
        <f>Beta!F268</f>
        <v>0.91910032814218257</v>
      </c>
      <c r="F268" s="12"/>
      <c r="G268" s="50">
        <f t="shared" si="28"/>
        <v>2.5000000000000005E-3</v>
      </c>
      <c r="H268" s="33">
        <f t="shared" si="31"/>
        <v>1.4433756729740645E-2</v>
      </c>
      <c r="I268" s="34">
        <f>D268/D267*EXP(-H267*H267/2+H267*VLOOKUP((A268)&amp;"_"&amp;(B268-1),Gaussian!A:F,6,0))-1</f>
        <v>-5.4325120357792134E-3</v>
      </c>
      <c r="J268" s="46">
        <f>E268/E267*EXP(-H267*H267/2-H267*VLOOKUP((A268)&amp;"_"&amp;(B268-1),Gaussian!A:F,6,0))-1</f>
        <v>8.6897181056406758E-3</v>
      </c>
      <c r="K268" s="40">
        <f>VLOOKUP((A268+1)&amp;"_"&amp;B268,scenarios!A:Q,6,0)</f>
        <v>-5.4324999999999998E-3</v>
      </c>
      <c r="L268" s="55">
        <f>VLOOKUP((A268+TT_Scen/2+1)&amp;"_"&amp;B268,scenarios!A:Q,6,0)</f>
        <v>8.6896999999999999E-3</v>
      </c>
      <c r="M268" s="37">
        <f t="shared" si="33"/>
        <v>3.0141419889509469E-8</v>
      </c>
      <c r="N268" s="8"/>
      <c r="O268" s="50">
        <f t="shared" si="29"/>
        <v>2.5000000000000005E-3</v>
      </c>
      <c r="P268" s="33">
        <f t="shared" si="32"/>
        <v>1.4433756729740645E-2</v>
      </c>
      <c r="Q268" s="34">
        <f>D268/D267*EXP(-P267*P267/2+P267*Gaussian!G260)-1</f>
        <v>7.8554155483605559E-3</v>
      </c>
      <c r="R268" s="46">
        <f>E268/E267*EXP(-P267*P267/2-P267*Gaussian!G260)-1</f>
        <v>-4.6092092229002013E-3</v>
      </c>
      <c r="S268" s="40">
        <f>VLOOKUP((A268+1)&amp;"_"&amp;B268,scenarios!A:Q,13,0)</f>
        <v>0</v>
      </c>
      <c r="T268" s="55">
        <f>VLOOKUP((A268+TT_Scen/2+1)&amp;"_"&amp;B268,scenarios!A:Q,13,0)</f>
        <v>0</v>
      </c>
      <c r="U268" s="37">
        <f t="shared" si="34"/>
        <v>1.2464624771260757E-2</v>
      </c>
    </row>
    <row r="269" spans="1:21" x14ac:dyDescent="0.25">
      <c r="A269" s="21">
        <f t="shared" si="30"/>
        <v>4</v>
      </c>
      <c r="B269" s="22">
        <v>260</v>
      </c>
      <c r="C269" s="20"/>
      <c r="D269" s="14">
        <f>Beta!E269</f>
        <v>1.7981801873371062</v>
      </c>
      <c r="E269" s="15">
        <f>Beta!F269</f>
        <v>0.91476079379865449</v>
      </c>
      <c r="F269" s="12"/>
      <c r="G269" s="50">
        <f t="shared" si="28"/>
        <v>2.5000000000000005E-3</v>
      </c>
      <c r="H269" s="33">
        <f t="shared" si="31"/>
        <v>1.4433756729740645E-2</v>
      </c>
      <c r="I269" s="34">
        <f>D269/D268*EXP(-H268*H268/2+H268*VLOOKUP((A269)&amp;"_"&amp;(B269-1),Gaussian!A:F,6,0))-1</f>
        <v>8.1976271701964532E-3</v>
      </c>
      <c r="J269" s="46">
        <f>E269/E268*EXP(-H268*H268/2-H268*VLOOKUP((A269)&amp;"_"&amp;(B269-1),Gaussian!A:F,6,0))-1</f>
        <v>-4.9276996963050212E-3</v>
      </c>
      <c r="K269" s="40">
        <f>VLOOKUP((A269+1)&amp;"_"&amp;B269,scenarios!A:Q,6,0)</f>
        <v>8.1975999999999993E-3</v>
      </c>
      <c r="L269" s="55">
        <f>VLOOKUP((A269+TT_Scen/2+1)&amp;"_"&amp;B269,scenarios!A:Q,6,0)</f>
        <v>-4.9277000000000001E-3</v>
      </c>
      <c r="M269" s="37">
        <f t="shared" si="33"/>
        <v>2.7473891432705511E-8</v>
      </c>
      <c r="N269" s="8"/>
      <c r="O269" s="50">
        <f t="shared" si="29"/>
        <v>2.5000000000000005E-3</v>
      </c>
      <c r="P269" s="33">
        <f t="shared" si="32"/>
        <v>1.4433756729740645E-2</v>
      </c>
      <c r="Q269" s="34">
        <f>D269/D268*EXP(-P268*P268/2+P268*Gaussian!G261)-1</f>
        <v>8.0937575765034353E-3</v>
      </c>
      <c r="R269" s="46">
        <f>E269/E268*EXP(-P268*P268/2-P268*Gaussian!G261)-1</f>
        <v>-4.8251717769017821E-3</v>
      </c>
      <c r="S269" s="40">
        <f>VLOOKUP((A269+1)&amp;"_"&amp;B269,scenarios!A:Q,13,0)</f>
        <v>0</v>
      </c>
      <c r="T269" s="55">
        <f>VLOOKUP((A269+TT_Scen/2+1)&amp;"_"&amp;B269,scenarios!A:Q,13,0)</f>
        <v>0</v>
      </c>
      <c r="U269" s="37">
        <f t="shared" si="34"/>
        <v>1.2918929353405217E-2</v>
      </c>
    </row>
    <row r="270" spans="1:21" x14ac:dyDescent="0.25">
      <c r="A270" s="21">
        <f t="shared" si="30"/>
        <v>4</v>
      </c>
      <c r="B270" s="22">
        <v>261</v>
      </c>
      <c r="C270" s="20"/>
      <c r="D270" s="14">
        <f>Beta!E270</f>
        <v>1.8132790241080687</v>
      </c>
      <c r="E270" s="15">
        <f>Beta!F270</f>
        <v>0.91027858641673365</v>
      </c>
      <c r="F270" s="12"/>
      <c r="G270" s="50">
        <f t="shared" si="28"/>
        <v>2.5000000000000005E-3</v>
      </c>
      <c r="H270" s="33">
        <f t="shared" si="31"/>
        <v>1.4433756729740645E-2</v>
      </c>
      <c r="I270" s="34">
        <f>D270/D269*EXP(-H269*H269/2+H269*VLOOKUP((A270)&amp;"_"&amp;(B270-1),Gaussian!A:F,6,0))-1</f>
        <v>1.0009970945918933E-2</v>
      </c>
      <c r="J270" s="46">
        <f>E270/E269*EXP(-H269*H269/2-H269*VLOOKUP((A270)&amp;"_"&amp;(B270-1),Gaussian!A:F,6,0))-1</f>
        <v>-6.6962524906993837E-3</v>
      </c>
      <c r="K270" s="40">
        <f>VLOOKUP((A270+1)&amp;"_"&amp;B270,scenarios!A:Q,6,0)</f>
        <v>1.001E-2</v>
      </c>
      <c r="L270" s="55">
        <f>VLOOKUP((A270+TT_Scen/2+1)&amp;"_"&amp;B270,scenarios!A:Q,6,0)</f>
        <v>-6.6962999999999996E-3</v>
      </c>
      <c r="M270" s="37">
        <f t="shared" si="33"/>
        <v>7.6563381682347165E-8</v>
      </c>
      <c r="N270" s="8"/>
      <c r="O270" s="50">
        <f t="shared" si="29"/>
        <v>2.5000000000000005E-3</v>
      </c>
      <c r="P270" s="33">
        <f t="shared" si="32"/>
        <v>1.4433756729740645E-2</v>
      </c>
      <c r="Q270" s="34">
        <f>D270/D269*EXP(-P269*P269/2+P269*Gaussian!G262)-1</f>
        <v>8.2916959499432785E-3</v>
      </c>
      <c r="R270" s="46">
        <f>E270/E269*EXP(-P269*P269/2-P269*Gaussian!G262)-1</f>
        <v>-5.0035191283104297E-3</v>
      </c>
      <c r="S270" s="40">
        <f>VLOOKUP((A270+1)&amp;"_"&amp;B270,scenarios!A:Q,13,0)</f>
        <v>0</v>
      </c>
      <c r="T270" s="55">
        <f>VLOOKUP((A270+TT_Scen/2+1)&amp;"_"&amp;B270,scenarios!A:Q,13,0)</f>
        <v>0</v>
      </c>
      <c r="U270" s="37">
        <f t="shared" si="34"/>
        <v>1.3295215078253708E-2</v>
      </c>
    </row>
    <row r="271" spans="1:21" x14ac:dyDescent="0.25">
      <c r="A271" s="21">
        <f t="shared" si="30"/>
        <v>4</v>
      </c>
      <c r="B271" s="22">
        <v>262</v>
      </c>
      <c r="C271" s="20"/>
      <c r="D271" s="14">
        <f>Beta!E271</f>
        <v>1.8288366869367489</v>
      </c>
      <c r="E271" s="15">
        <f>Beta!F271</f>
        <v>0.90566718942474067</v>
      </c>
      <c r="F271" s="12"/>
      <c r="G271" s="50">
        <f t="shared" si="28"/>
        <v>2.5000000000000005E-3</v>
      </c>
      <c r="H271" s="33">
        <f t="shared" si="31"/>
        <v>1.4433756729740645E-2</v>
      </c>
      <c r="I271" s="34">
        <f>D271/D270*EXP(-H270*H270/2+H270*VLOOKUP((A271)&amp;"_"&amp;(B271-1),Gaussian!A:F,6,0))-1</f>
        <v>5.4288382145994962E-3</v>
      </c>
      <c r="J271" s="46">
        <f>E271/E270*EXP(-H270*H270/2-H270*VLOOKUP((A271)&amp;"_"&amp;(B271-1),Gaussian!A:F,6,0))-1</f>
        <v>-2.1557025575745792E-3</v>
      </c>
      <c r="K271" s="40">
        <f>VLOOKUP((A271+1)&amp;"_"&amp;B271,scenarios!A:Q,6,0)</f>
        <v>5.4288000000000001E-3</v>
      </c>
      <c r="L271" s="55">
        <f>VLOOKUP((A271+TT_Scen/2+1)&amp;"_"&amp;B271,scenarios!A:Q,6,0)</f>
        <v>-2.1557E-3</v>
      </c>
      <c r="M271" s="37">
        <f t="shared" si="33"/>
        <v>4.0772174075311141E-8</v>
      </c>
      <c r="N271" s="8"/>
      <c r="O271" s="50">
        <f t="shared" si="29"/>
        <v>2.5000000000000005E-3</v>
      </c>
      <c r="P271" s="33">
        <f t="shared" si="32"/>
        <v>1.4433756729740645E-2</v>
      </c>
      <c r="Q271" s="34">
        <f>D271/D270*EXP(-P270*P270/2+P270*Gaussian!G263)-1</f>
        <v>8.474795508326638E-3</v>
      </c>
      <c r="R271" s="46">
        <f>E271/E270*EXP(-P270*P270/2-P270*Gaussian!G263)-1</f>
        <v>-5.1695519163647008E-3</v>
      </c>
      <c r="S271" s="40">
        <f>VLOOKUP((A271+1)&amp;"_"&amp;B271,scenarios!A:Q,13,0)</f>
        <v>0</v>
      </c>
      <c r="T271" s="55">
        <f>VLOOKUP((A271+TT_Scen/2+1)&amp;"_"&amp;B271,scenarios!A:Q,13,0)</f>
        <v>0</v>
      </c>
      <c r="U271" s="37">
        <f t="shared" si="34"/>
        <v>1.3644347424691339E-2</v>
      </c>
    </row>
    <row r="272" spans="1:21" x14ac:dyDescent="0.25">
      <c r="A272" s="21">
        <f t="shared" si="30"/>
        <v>4</v>
      </c>
      <c r="B272" s="22">
        <v>263</v>
      </c>
      <c r="C272" s="20"/>
      <c r="D272" s="14">
        <f>Beta!E272</f>
        <v>1.8448011819204846</v>
      </c>
      <c r="E272" s="15">
        <f>Beta!F272</f>
        <v>0.90095667679348534</v>
      </c>
      <c r="F272" s="12"/>
      <c r="G272" s="50">
        <f t="shared" si="28"/>
        <v>2.5000000000000005E-3</v>
      </c>
      <c r="H272" s="33">
        <f t="shared" si="31"/>
        <v>1.4433756729740645E-2</v>
      </c>
      <c r="I272" s="34">
        <f>D272/D271*EXP(-H271*H271/2+H271*VLOOKUP((A272)&amp;"_"&amp;(B272-1),Gaussian!A:F,6,0))-1</f>
        <v>6.0508090854587415E-3</v>
      </c>
      <c r="J272" s="46">
        <f>E272/E271*EXP(-H271*H271/2-H271*VLOOKUP((A272)&amp;"_"&amp;(B272-1),Gaussian!A:F,6,0))-1</f>
        <v>-2.7603811996296246E-3</v>
      </c>
      <c r="K272" s="40">
        <f>VLOOKUP((A272+1)&amp;"_"&amp;B272,scenarios!A:Q,6,0)</f>
        <v>6.0508000000000003E-3</v>
      </c>
      <c r="L272" s="55">
        <f>VLOOKUP((A272+TT_Scen/2+1)&amp;"_"&amp;B272,scenarios!A:Q,6,0)</f>
        <v>-2.7604000000000001E-3</v>
      </c>
      <c r="M272" s="37">
        <f t="shared" si="33"/>
        <v>2.7885829116756217E-8</v>
      </c>
      <c r="N272" s="8"/>
      <c r="O272" s="50">
        <f t="shared" si="29"/>
        <v>2.5000000000000005E-3</v>
      </c>
      <c r="P272" s="33">
        <f t="shared" si="32"/>
        <v>1.4433756729740645E-2</v>
      </c>
      <c r="Q272" s="34">
        <f>D272/D271*EXP(-P271*P271/2+P271*Gaussian!G264)-1</f>
        <v>8.6242463938701608E-3</v>
      </c>
      <c r="R272" s="46">
        <f>E272/E271*EXP(-P271*P271/2-P271*Gaussian!G264)-1</f>
        <v>-5.3047713921341444E-3</v>
      </c>
      <c r="S272" s="40">
        <f>VLOOKUP((A272+1)&amp;"_"&amp;B272,scenarios!A:Q,13,0)</f>
        <v>0</v>
      </c>
      <c r="T272" s="55">
        <f>VLOOKUP((A272+TT_Scen/2+1)&amp;"_"&amp;B272,scenarios!A:Q,13,0)</f>
        <v>0</v>
      </c>
      <c r="U272" s="37">
        <f t="shared" si="34"/>
        <v>1.3929017786004305E-2</v>
      </c>
    </row>
    <row r="273" spans="1:21" x14ac:dyDescent="0.25">
      <c r="A273" s="21">
        <f t="shared" si="30"/>
        <v>4</v>
      </c>
      <c r="B273" s="22">
        <v>264</v>
      </c>
      <c r="C273" s="20"/>
      <c r="D273" s="14">
        <f>Beta!E273</f>
        <v>1.8611758173316686</v>
      </c>
      <c r="E273" s="15">
        <f>Beta!F273</f>
        <v>0.89614902270561148</v>
      </c>
      <c r="F273" s="12"/>
      <c r="G273" s="50">
        <f t="shared" si="28"/>
        <v>2.5000000000000005E-3</v>
      </c>
      <c r="H273" s="33">
        <f t="shared" si="31"/>
        <v>1.4433756729740645E-2</v>
      </c>
      <c r="I273" s="34">
        <f>D273/D272*EXP(-H272*H272/2+H272*VLOOKUP((A273)&amp;"_"&amp;(B273-1),Gaussian!A:F,6,0))-1</f>
        <v>2.2767738123866454E-2</v>
      </c>
      <c r="J273" s="46">
        <f>E273/E272*EXP(-H272*H272/2-H272*VLOOKUP((A273)&amp;"_"&amp;(B273-1),Gaussian!A:F,6,0))-1</f>
        <v>-1.9050473468325446E-2</v>
      </c>
      <c r="K273" s="40">
        <f>VLOOKUP((A273+1)&amp;"_"&amp;B273,scenarios!A:Q,6,0)</f>
        <v>2.2768E-2</v>
      </c>
      <c r="L273" s="55">
        <f>VLOOKUP((A273+TT_Scen/2+1)&amp;"_"&amp;B273,scenarios!A:Q,6,0)</f>
        <v>-1.9050000000000001E-2</v>
      </c>
      <c r="M273" s="37">
        <f t="shared" si="33"/>
        <v>7.3534445899081646E-7</v>
      </c>
      <c r="N273" s="8"/>
      <c r="O273" s="50">
        <f t="shared" si="29"/>
        <v>2.5000000000000005E-3</v>
      </c>
      <c r="P273" s="33">
        <f t="shared" si="32"/>
        <v>1.4433756729740645E-2</v>
      </c>
      <c r="Q273" s="34">
        <f>D273/D272*EXP(-P272*P272/2+P272*Gaussian!G265)-1</f>
        <v>8.7710118499284562E-3</v>
      </c>
      <c r="R273" s="46">
        <f>E273/E272*EXP(-P272*P272/2-P272*Gaussian!G265)-1</f>
        <v>-5.4397710887693629E-3</v>
      </c>
      <c r="S273" s="40">
        <f>VLOOKUP((A273+1)&amp;"_"&amp;B273,scenarios!A:Q,13,0)</f>
        <v>0</v>
      </c>
      <c r="T273" s="55">
        <f>VLOOKUP((A273+TT_Scen/2+1)&amp;"_"&amp;B273,scenarios!A:Q,13,0)</f>
        <v>0</v>
      </c>
      <c r="U273" s="37">
        <f t="shared" si="34"/>
        <v>1.4210782938697819E-2</v>
      </c>
    </row>
    <row r="274" spans="1:21" x14ac:dyDescent="0.25">
      <c r="A274" s="21">
        <f t="shared" si="30"/>
        <v>4</v>
      </c>
      <c r="B274" s="22">
        <v>265</v>
      </c>
      <c r="C274" s="20"/>
      <c r="D274" s="14">
        <f>Beta!E274</f>
        <v>1.8776606361756849</v>
      </c>
      <c r="E274" s="15">
        <f>Beta!F274</f>
        <v>0.8913905699386282</v>
      </c>
      <c r="F274" s="12"/>
      <c r="G274" s="50">
        <f t="shared" si="28"/>
        <v>2.5000000000000005E-3</v>
      </c>
      <c r="H274" s="33">
        <f t="shared" si="31"/>
        <v>1.4433756729740645E-2</v>
      </c>
      <c r="I274" s="34">
        <f>D274/D273*EXP(-H273*H273/2+H273*VLOOKUP((A274)&amp;"_"&amp;(B274-1),Gaussian!A:F,6,0))-1</f>
        <v>-1.3559886032093238E-2</v>
      </c>
      <c r="J274" s="46">
        <f>E274/E273*EXP(-H273*H273/2-H273*VLOOKUP((A274)&amp;"_"&amp;(B274-1),Gaussian!A:F,6,0))-1</f>
        <v>1.7082771512836548E-2</v>
      </c>
      <c r="K274" s="40">
        <f>VLOOKUP((A274+1)&amp;"_"&amp;B274,scenarios!A:Q,6,0)</f>
        <v>-1.3559999999999999E-2</v>
      </c>
      <c r="L274" s="55">
        <f>VLOOKUP((A274+TT_Scen/2+1)&amp;"_"&amp;B274,scenarios!A:Q,6,0)</f>
        <v>1.7083000000000001E-2</v>
      </c>
      <c r="M274" s="37">
        <f t="shared" si="33"/>
        <v>3.4245507021454791E-7</v>
      </c>
      <c r="N274" s="8"/>
      <c r="O274" s="50">
        <f t="shared" si="29"/>
        <v>2.5000000000000005E-3</v>
      </c>
      <c r="P274" s="33">
        <f t="shared" si="32"/>
        <v>1.4433756729740645E-2</v>
      </c>
      <c r="Q274" s="34">
        <f>D274/D273*EXP(-P273*P273/2+P273*Gaussian!G266)-1</f>
        <v>8.7521228404823237E-3</v>
      </c>
      <c r="R274" s="46">
        <f>E274/E273*EXP(-P273*P273/2-P273*Gaussian!G266)-1</f>
        <v>-5.4134981933804394E-3</v>
      </c>
      <c r="S274" s="40">
        <f>VLOOKUP((A274+1)&amp;"_"&amp;B274,scenarios!A:Q,13,0)</f>
        <v>0</v>
      </c>
      <c r="T274" s="55">
        <f>VLOOKUP((A274+TT_Scen/2+1)&amp;"_"&amp;B274,scenarios!A:Q,13,0)</f>
        <v>0</v>
      </c>
      <c r="U274" s="37">
        <f t="shared" si="34"/>
        <v>1.4165621033862763E-2</v>
      </c>
    </row>
    <row r="275" spans="1:21" x14ac:dyDescent="0.25">
      <c r="A275" s="21">
        <f t="shared" si="30"/>
        <v>4</v>
      </c>
      <c r="B275" s="22">
        <v>266</v>
      </c>
      <c r="C275" s="20"/>
      <c r="D275" s="14">
        <f>Beta!E275</f>
        <v>1.8941457554468022</v>
      </c>
      <c r="E275" s="15">
        <f>Beta!F275</f>
        <v>0.88673209793376029</v>
      </c>
      <c r="F275" s="12"/>
      <c r="G275" s="50">
        <f t="shared" si="28"/>
        <v>2.5000000000000005E-3</v>
      </c>
      <c r="H275" s="33">
        <f t="shared" si="31"/>
        <v>1.4433756729740645E-2</v>
      </c>
      <c r="I275" s="34">
        <f>D275/D274*EXP(-H274*H274/2+H274*VLOOKUP((A275)&amp;"_"&amp;(B275-1),Gaussian!A:F,6,0))-1</f>
        <v>-5.6981951614240023E-3</v>
      </c>
      <c r="J275" s="46">
        <f>E275/E274*EXP(-H274*H274/2-H274*VLOOKUP((A275)&amp;"_"&amp;(B275-1),Gaussian!A:F,6,0))-1</f>
        <v>9.0483618256529397E-3</v>
      </c>
      <c r="K275" s="40">
        <f>VLOOKUP((A275+1)&amp;"_"&amp;B275,scenarios!A:Q,6,0)</f>
        <v>-5.6981999999999996E-3</v>
      </c>
      <c r="L275" s="55">
        <f>VLOOKUP((A275+TT_Scen/2+1)&amp;"_"&amp;B275,scenarios!A:Q,6,0)</f>
        <v>9.0483999999999998E-3</v>
      </c>
      <c r="M275" s="37">
        <f t="shared" si="33"/>
        <v>4.3012923057507424E-8</v>
      </c>
      <c r="N275" s="8"/>
      <c r="O275" s="50">
        <f t="shared" si="29"/>
        <v>2.5000000000000005E-3</v>
      </c>
      <c r="P275" s="33">
        <f t="shared" si="32"/>
        <v>1.4433756729740645E-2</v>
      </c>
      <c r="Q275" s="34">
        <f>D275/D274*EXP(-P274*P274/2+P274*Gaussian!G267)-1</f>
        <v>8.6745295629180319E-3</v>
      </c>
      <c r="R275" s="46">
        <f>E275/E274*EXP(-P274*P274/2-P274*Gaussian!G267)-1</f>
        <v>-5.3296896795762549E-3</v>
      </c>
      <c r="S275" s="40">
        <f>VLOOKUP((A275+1)&amp;"_"&amp;B275,scenarios!A:Q,13,0)</f>
        <v>0</v>
      </c>
      <c r="T275" s="55">
        <f>VLOOKUP((A275+TT_Scen/2+1)&amp;"_"&amp;B275,scenarios!A:Q,13,0)</f>
        <v>0</v>
      </c>
      <c r="U275" s="37">
        <f t="shared" si="34"/>
        <v>1.4004219242494287E-2</v>
      </c>
    </row>
    <row r="276" spans="1:21" x14ac:dyDescent="0.25">
      <c r="A276" s="21">
        <f t="shared" si="30"/>
        <v>4</v>
      </c>
      <c r="B276" s="22">
        <v>267</v>
      </c>
      <c r="C276" s="20"/>
      <c r="D276" s="14">
        <f>Beta!E276</f>
        <v>1.9113044201740386</v>
      </c>
      <c r="E276" s="15">
        <f>Beta!F276</f>
        <v>0.88186046092694725</v>
      </c>
      <c r="F276" s="12"/>
      <c r="G276" s="50">
        <f t="shared" si="28"/>
        <v>2.5000000000000005E-3</v>
      </c>
      <c r="H276" s="33">
        <f t="shared" si="31"/>
        <v>1.4433756729740645E-2</v>
      </c>
      <c r="I276" s="34">
        <f>D276/D275*EXP(-H275*H275/2+H275*VLOOKUP((A276)&amp;"_"&amp;(B276-1),Gaussian!A:F,6,0))-1</f>
        <v>-3.3062207718558279E-3</v>
      </c>
      <c r="J276" s="46">
        <f>E276/E275*EXP(-H275*H275/2-H275*VLOOKUP((A276)&amp;"_"&amp;(B276-1),Gaussian!A:F,6,0))-1</f>
        <v>6.6342086981086013E-3</v>
      </c>
      <c r="K276" s="40">
        <f>VLOOKUP((A276+1)&amp;"_"&amp;B276,scenarios!A:Q,6,0)</f>
        <v>-3.3062E-3</v>
      </c>
      <c r="L276" s="55">
        <f>VLOOKUP((A276+TT_Scen/2+1)&amp;"_"&amp;B276,scenarios!A:Q,6,0)</f>
        <v>6.6341999999999998E-3</v>
      </c>
      <c r="M276" s="37">
        <f t="shared" si="33"/>
        <v>2.9469964429266332E-8</v>
      </c>
      <c r="N276" s="8"/>
      <c r="O276" s="50">
        <f t="shared" si="29"/>
        <v>2.5000000000000005E-3</v>
      </c>
      <c r="P276" s="33">
        <f t="shared" si="32"/>
        <v>1.4433756729740645E-2</v>
      </c>
      <c r="Q276" s="34">
        <f>D276/D275*EXP(-P275*P275/2+P275*Gaussian!G268)-1</f>
        <v>8.9536831245233817E-3</v>
      </c>
      <c r="R276" s="46">
        <f>E276/E275*EXP(-P275*P275/2-P275*Gaussian!G268)-1</f>
        <v>-5.5975110169415032E-3</v>
      </c>
      <c r="S276" s="40">
        <f>VLOOKUP((A276+1)&amp;"_"&amp;B276,scenarios!A:Q,13,0)</f>
        <v>0</v>
      </c>
      <c r="T276" s="55">
        <f>VLOOKUP((A276+TT_Scen/2+1)&amp;"_"&amp;B276,scenarios!A:Q,13,0)</f>
        <v>0</v>
      </c>
      <c r="U276" s="37">
        <f t="shared" si="34"/>
        <v>1.4551194141464885E-2</v>
      </c>
    </row>
    <row r="277" spans="1:21" x14ac:dyDescent="0.25">
      <c r="A277" s="21">
        <f t="shared" si="30"/>
        <v>4</v>
      </c>
      <c r="B277" s="22">
        <v>268</v>
      </c>
      <c r="C277" s="20"/>
      <c r="D277" s="14">
        <f>Beta!E277</f>
        <v>1.9284704198730069</v>
      </c>
      <c r="E277" s="15">
        <f>Beta!F277</f>
        <v>0.87708952616333902</v>
      </c>
      <c r="F277" s="12"/>
      <c r="G277" s="50">
        <f t="shared" si="28"/>
        <v>2.5000000000000005E-3</v>
      </c>
      <c r="H277" s="33">
        <f t="shared" si="31"/>
        <v>1.4433756729740645E-2</v>
      </c>
      <c r="I277" s="34">
        <f>D277/D276*EXP(-H276*H276/2+H276*VLOOKUP((A277)&amp;"_"&amp;(B277-1),Gaussian!A:F,6,0))-1</f>
        <v>-6.9092456990395013E-3</v>
      </c>
      <c r="J277" s="46">
        <f>E277/E276*EXP(-H276*H276/2-H276*VLOOKUP((A277)&amp;"_"&amp;(B277-1),Gaussian!A:F,6,0))-1</f>
        <v>1.0293955866373716E-2</v>
      </c>
      <c r="K277" s="40">
        <f>VLOOKUP((A277+1)&amp;"_"&amp;B277,scenarios!A:Q,6,0)</f>
        <v>-6.9091999999999999E-3</v>
      </c>
      <c r="L277" s="55">
        <f>VLOOKUP((A277+TT_Scen/2+1)&amp;"_"&amp;B277,scenarios!A:Q,6,0)</f>
        <v>1.0293999999999999E-2</v>
      </c>
      <c r="M277" s="37">
        <f t="shared" si="33"/>
        <v>8.9832665784404797E-8</v>
      </c>
      <c r="N277" s="8"/>
      <c r="O277" s="50">
        <f t="shared" si="29"/>
        <v>2.5000000000000005E-3</v>
      </c>
      <c r="P277" s="33">
        <f t="shared" si="32"/>
        <v>1.4433756729740645E-2</v>
      </c>
      <c r="Q277" s="34">
        <f>D277/D276*EXP(-P276*P276/2+P276*Gaussian!G269)-1</f>
        <v>8.876203940489269E-3</v>
      </c>
      <c r="R277" s="46">
        <f>E277/E276*EXP(-P276*P276/2-P276*Gaussian!G269)-1</f>
        <v>-5.5136767243834095E-3</v>
      </c>
      <c r="S277" s="40">
        <f>VLOOKUP((A277+1)&amp;"_"&amp;B277,scenarios!A:Q,13,0)</f>
        <v>0</v>
      </c>
      <c r="T277" s="55">
        <f>VLOOKUP((A277+TT_Scen/2+1)&amp;"_"&amp;B277,scenarios!A:Q,13,0)</f>
        <v>0</v>
      </c>
      <c r="U277" s="37">
        <f t="shared" si="34"/>
        <v>1.4389880664872678E-2</v>
      </c>
    </row>
    <row r="278" spans="1:21" x14ac:dyDescent="0.25">
      <c r="A278" s="21">
        <f t="shared" si="30"/>
        <v>4</v>
      </c>
      <c r="B278" s="22">
        <v>269</v>
      </c>
      <c r="C278" s="20"/>
      <c r="D278" s="14">
        <f>Beta!E278</f>
        <v>1.945556706989557</v>
      </c>
      <c r="E278" s="15">
        <f>Beta!F278</f>
        <v>0.87245589887934583</v>
      </c>
      <c r="F278" s="12"/>
      <c r="G278" s="50">
        <f t="shared" si="28"/>
        <v>2.5000000000000005E-3</v>
      </c>
      <c r="H278" s="33">
        <f t="shared" si="31"/>
        <v>1.4433756729740645E-2</v>
      </c>
      <c r="I278" s="34">
        <f>D278/D277*EXP(-H277*H277/2+H277*VLOOKUP((A278)&amp;"_"&amp;(B278-1),Gaussian!A:F,6,0))-1</f>
        <v>2.6690555977008756E-2</v>
      </c>
      <c r="J278" s="46">
        <f>E278/E277*EXP(-H277*H277/2-H277*VLOOKUP((A278)&amp;"_"&amp;(B278-1),Gaussian!A:F,6,0))-1</f>
        <v>-2.2761822280357724E-2</v>
      </c>
      <c r="K278" s="40">
        <f>VLOOKUP((A278+1)&amp;"_"&amp;B278,scenarios!A:Q,6,0)</f>
        <v>2.6690999999999999E-2</v>
      </c>
      <c r="L278" s="55">
        <f>VLOOKUP((A278+TT_Scen/2+1)&amp;"_"&amp;B278,scenarios!A:Q,6,0)</f>
        <v>-2.2762000000000001E-2</v>
      </c>
      <c r="M278" s="37">
        <f t="shared" si="33"/>
        <v>6.2174263351991166E-7</v>
      </c>
      <c r="N278" s="8"/>
      <c r="O278" s="50">
        <f t="shared" si="29"/>
        <v>2.5000000000000005E-3</v>
      </c>
      <c r="P278" s="33">
        <f t="shared" si="32"/>
        <v>1.4433756729740645E-2</v>
      </c>
      <c r="Q278" s="34">
        <f>D278/D277*EXP(-P277*P277/2+P277*Gaussian!G270)-1</f>
        <v>8.7549362129379915E-3</v>
      </c>
      <c r="R278" s="46">
        <f>E278/E277*EXP(-P277*P277/2-P277*Gaussian!G270)-1</f>
        <v>-5.3865691387829928E-3</v>
      </c>
      <c r="S278" s="40">
        <f>VLOOKUP((A278+1)&amp;"_"&amp;B278,scenarios!A:Q,13,0)</f>
        <v>0</v>
      </c>
      <c r="T278" s="55">
        <f>VLOOKUP((A278+TT_Scen/2+1)&amp;"_"&amp;B278,scenarios!A:Q,13,0)</f>
        <v>0</v>
      </c>
      <c r="U278" s="37">
        <f t="shared" si="34"/>
        <v>1.4141505351720984E-2</v>
      </c>
    </row>
    <row r="279" spans="1:21" x14ac:dyDescent="0.25">
      <c r="A279" s="21">
        <f t="shared" si="30"/>
        <v>4</v>
      </c>
      <c r="B279" s="22">
        <v>270</v>
      </c>
      <c r="C279" s="20"/>
      <c r="D279" s="14">
        <f>Beta!E279</f>
        <v>1.9627805307953472</v>
      </c>
      <c r="E279" s="15">
        <f>Beta!F279</f>
        <v>0.86785954461447556</v>
      </c>
      <c r="F279" s="12"/>
      <c r="G279" s="50">
        <f t="shared" si="28"/>
        <v>2.5000000000000005E-3</v>
      </c>
      <c r="H279" s="33">
        <f t="shared" si="31"/>
        <v>1.4433756729740645E-2</v>
      </c>
      <c r="I279" s="34">
        <f>D279/D278*EXP(-H278*H278/2+H278*VLOOKUP((A279)&amp;"_"&amp;(B279-1),Gaussian!A:F,6,0))-1</f>
        <v>3.0054359116527873E-2</v>
      </c>
      <c r="J279" s="46">
        <f>E279/E278*EXP(-H278*H278/2-H278*VLOOKUP((A279)&amp;"_"&amp;(B279-1),Gaussian!A:F,6,0))-1</f>
        <v>-2.5945658909034552E-2</v>
      </c>
      <c r="K279" s="40">
        <f>VLOOKUP((A279+1)&amp;"_"&amp;B279,scenarios!A:Q,6,0)</f>
        <v>3.0054000000000001E-2</v>
      </c>
      <c r="L279" s="55">
        <f>VLOOKUP((A279+TT_Scen/2+1)&amp;"_"&amp;B279,scenarios!A:Q,6,0)</f>
        <v>-2.5946E-2</v>
      </c>
      <c r="M279" s="37">
        <f t="shared" si="33"/>
        <v>7.0020749332044829E-7</v>
      </c>
      <c r="N279" s="8"/>
      <c r="O279" s="50">
        <f t="shared" si="29"/>
        <v>2.5000000000000005E-3</v>
      </c>
      <c r="P279" s="33">
        <f t="shared" si="32"/>
        <v>1.4433756729740645E-2</v>
      </c>
      <c r="Q279" s="34">
        <f>D279/D278*EXP(-P278*P278/2+P278*Gaussian!G271)-1</f>
        <v>8.7478191140621941E-3</v>
      </c>
      <c r="R279" s="46">
        <f>E279/E278*EXP(-P278*P278/2-P278*Gaussian!G271)-1</f>
        <v>-5.3719065897906981E-3</v>
      </c>
      <c r="S279" s="40">
        <f>VLOOKUP((A279+1)&amp;"_"&amp;B279,scenarios!A:Q,13,0)</f>
        <v>0</v>
      </c>
      <c r="T279" s="55">
        <f>VLOOKUP((A279+TT_Scen/2+1)&amp;"_"&amp;B279,scenarios!A:Q,13,0)</f>
        <v>0</v>
      </c>
      <c r="U279" s="37">
        <f t="shared" si="34"/>
        <v>1.4119725703852892E-2</v>
      </c>
    </row>
    <row r="280" spans="1:21" x14ac:dyDescent="0.25">
      <c r="A280" s="21">
        <f t="shared" si="30"/>
        <v>4</v>
      </c>
      <c r="B280" s="22">
        <v>271</v>
      </c>
      <c r="C280" s="20"/>
      <c r="D280" s="14">
        <f>Beta!E280</f>
        <v>1.9798180215939389</v>
      </c>
      <c r="E280" s="15">
        <f>Beta!F280</f>
        <v>0.86344185946847718</v>
      </c>
      <c r="F280" s="12"/>
      <c r="G280" s="50">
        <f t="shared" si="28"/>
        <v>2.5000000000000005E-3</v>
      </c>
      <c r="H280" s="33">
        <f t="shared" si="31"/>
        <v>1.4433756729740645E-2</v>
      </c>
      <c r="I280" s="34">
        <f>D280/D279*EXP(-H279*H279/2+H279*VLOOKUP((A280)&amp;"_"&amp;(B280-1),Gaussian!A:F,6,0))-1</f>
        <v>2.3596086997135224E-4</v>
      </c>
      <c r="J280" s="46">
        <f>E280/E279*EXP(-H279*H279/2-H279*VLOOKUP((A280)&amp;"_"&amp;(B280-1),Gaussian!A:F,6,0))-1</f>
        <v>3.1000324003354063E-3</v>
      </c>
      <c r="K280" s="40">
        <f>VLOOKUP((A280+1)&amp;"_"&amp;B280,scenarios!A:Q,6,0)</f>
        <v>2.3596000000000001E-4</v>
      </c>
      <c r="L280" s="55">
        <f>VLOOKUP((A280+TT_Scen/2+1)&amp;"_"&amp;B280,scenarios!A:Q,6,0)</f>
        <v>3.0999999999999999E-3</v>
      </c>
      <c r="M280" s="37">
        <f t="shared" si="33"/>
        <v>3.3270306758616079E-8</v>
      </c>
      <c r="N280" s="8"/>
      <c r="O280" s="50">
        <f t="shared" si="29"/>
        <v>2.5000000000000005E-3</v>
      </c>
      <c r="P280" s="33">
        <f t="shared" si="32"/>
        <v>1.4433756729740645E-2</v>
      </c>
      <c r="Q280" s="34">
        <f>D280/D279*EXP(-P279*P279/2+P279*Gaussian!G272)-1</f>
        <v>8.5752177746956093E-3</v>
      </c>
      <c r="R280" s="46">
        <f>E280/E279*EXP(-P279*P279/2-P279*Gaussian!G272)-1</f>
        <v>-5.1939537336688213E-3</v>
      </c>
      <c r="S280" s="40">
        <f>VLOOKUP((A280+1)&amp;"_"&amp;B280,scenarios!A:Q,13,0)</f>
        <v>0</v>
      </c>
      <c r="T280" s="55">
        <f>VLOOKUP((A280+TT_Scen/2+1)&amp;"_"&amp;B280,scenarios!A:Q,13,0)</f>
        <v>0</v>
      </c>
      <c r="U280" s="37">
        <f t="shared" si="34"/>
        <v>1.3769171508364431E-2</v>
      </c>
    </row>
    <row r="281" spans="1:21" x14ac:dyDescent="0.25">
      <c r="A281" s="21">
        <f t="shared" si="30"/>
        <v>4</v>
      </c>
      <c r="B281" s="22">
        <v>272</v>
      </c>
      <c r="C281" s="20"/>
      <c r="D281" s="14">
        <f>Beta!E281</f>
        <v>1.9973931793972057</v>
      </c>
      <c r="E281" s="15">
        <f>Beta!F281</f>
        <v>0.85888578902666646</v>
      </c>
      <c r="F281" s="12"/>
      <c r="G281" s="50">
        <f t="shared" si="28"/>
        <v>2.5000000000000005E-3</v>
      </c>
      <c r="H281" s="33">
        <f t="shared" si="31"/>
        <v>1.4433756729740645E-2</v>
      </c>
      <c r="I281" s="34">
        <f>D281/D280*EXP(-H280*H280/2+H280*VLOOKUP((A281)&amp;"_"&amp;(B281-1),Gaussian!A:F,6,0))-1</f>
        <v>4.0355489210264217E-4</v>
      </c>
      <c r="J281" s="46">
        <f>E281/E280*EXP(-H280*H280/2-H280*VLOOKUP((A281)&amp;"_"&amp;(B281-1),Gaussian!A:F,6,0))-1</f>
        <v>2.9398850873798565E-3</v>
      </c>
      <c r="K281" s="40">
        <f>VLOOKUP((A281+1)&amp;"_"&amp;B281,scenarios!A:Q,6,0)</f>
        <v>4.0355000000000002E-4</v>
      </c>
      <c r="L281" s="55">
        <f>VLOOKUP((A281+TT_Scen/2+1)&amp;"_"&amp;B281,scenarios!A:Q,6,0)</f>
        <v>2.9399000000000001E-3</v>
      </c>
      <c r="M281" s="37">
        <f t="shared" si="33"/>
        <v>1.9804722785668992E-8</v>
      </c>
      <c r="N281" s="8"/>
      <c r="O281" s="50">
        <f t="shared" si="29"/>
        <v>2.5000000000000005E-3</v>
      </c>
      <c r="P281" s="33">
        <f t="shared" si="32"/>
        <v>1.4433756729740645E-2</v>
      </c>
      <c r="Q281" s="34">
        <f>D281/D280*EXP(-P280*P280/2+P280*Gaussian!G273)-1</f>
        <v>8.7720723119488753E-3</v>
      </c>
      <c r="R281" s="46">
        <f>E281/E280*EXP(-P280*P280/2-P280*Gaussian!G273)-1</f>
        <v>-5.3802499855275521E-3</v>
      </c>
      <c r="S281" s="40">
        <f>VLOOKUP((A281+1)&amp;"_"&amp;B281,scenarios!A:Q,13,0)</f>
        <v>0</v>
      </c>
      <c r="T281" s="55">
        <f>VLOOKUP((A281+TT_Scen/2+1)&amp;"_"&amp;B281,scenarios!A:Q,13,0)</f>
        <v>0</v>
      </c>
      <c r="U281" s="37">
        <f t="shared" si="34"/>
        <v>1.4152322297476427E-2</v>
      </c>
    </row>
    <row r="282" spans="1:21" x14ac:dyDescent="0.25">
      <c r="A282" s="21">
        <f t="shared" si="30"/>
        <v>4</v>
      </c>
      <c r="B282" s="22">
        <v>273</v>
      </c>
      <c r="C282" s="20"/>
      <c r="D282" s="14">
        <f>Beta!E282</f>
        <v>2.0149037017433717</v>
      </c>
      <c r="E282" s="15">
        <f>Beta!F282</f>
        <v>0.85445413314939844</v>
      </c>
      <c r="F282" s="12"/>
      <c r="G282" s="50">
        <f t="shared" si="28"/>
        <v>2.5000000000000005E-3</v>
      </c>
      <c r="H282" s="33">
        <f t="shared" si="31"/>
        <v>1.4433756729740645E-2</v>
      </c>
      <c r="I282" s="34">
        <f>D282/D281*EXP(-H281*H281/2+H281*VLOOKUP((A282)&amp;"_"&amp;(B282-1),Gaussian!A:F,6,0))-1</f>
        <v>4.1223480362001963E-2</v>
      </c>
      <c r="J282" s="46">
        <f>E282/E281*EXP(-H281*H281/2-H281*VLOOKUP((A282)&amp;"_"&amp;(B282-1),Gaussian!A:F,6,0))-1</f>
        <v>-3.6371493927035425E-2</v>
      </c>
      <c r="K282" s="40">
        <f>VLOOKUP((A282+1)&amp;"_"&amp;B282,scenarios!A:Q,6,0)</f>
        <v>4.1223000000000003E-2</v>
      </c>
      <c r="L282" s="55">
        <f>VLOOKUP((A282+TT_Scen/2+1)&amp;"_"&amp;B282,scenarios!A:Q,6,0)</f>
        <v>-3.6371000000000001E-2</v>
      </c>
      <c r="M282" s="37">
        <f t="shared" si="33"/>
        <v>9.7428903738511208E-7</v>
      </c>
      <c r="N282" s="8"/>
      <c r="O282" s="50">
        <f t="shared" si="29"/>
        <v>2.5000000000000005E-3</v>
      </c>
      <c r="P282" s="33">
        <f t="shared" si="32"/>
        <v>1.4433756729740645E-2</v>
      </c>
      <c r="Q282" s="34">
        <f>D282/D281*EXP(-P281*P281/2+P281*Gaussian!G274)-1</f>
        <v>8.6616133736348022E-3</v>
      </c>
      <c r="R282" s="46">
        <f>E282/E281*EXP(-P281*P281/2-P281*Gaussian!G274)-1</f>
        <v>-5.2633969945077297E-3</v>
      </c>
      <c r="S282" s="40">
        <f>VLOOKUP((A282+1)&amp;"_"&amp;B282,scenarios!A:Q,13,0)</f>
        <v>0</v>
      </c>
      <c r="T282" s="55">
        <f>VLOOKUP((A282+TT_Scen/2+1)&amp;"_"&amp;B282,scenarios!A:Q,13,0)</f>
        <v>0</v>
      </c>
      <c r="U282" s="37">
        <f t="shared" si="34"/>
        <v>1.3925010368142532E-2</v>
      </c>
    </row>
    <row r="283" spans="1:21" x14ac:dyDescent="0.25">
      <c r="A283" s="21">
        <f t="shared" si="30"/>
        <v>4</v>
      </c>
      <c r="B283" s="22">
        <v>274</v>
      </c>
      <c r="C283" s="20"/>
      <c r="D283" s="14">
        <f>Beta!E283</f>
        <v>2.0329174775058192</v>
      </c>
      <c r="E283" s="15">
        <f>Beta!F283</f>
        <v>0.84990596445508482</v>
      </c>
      <c r="F283" s="12"/>
      <c r="G283" s="50">
        <f t="shared" si="28"/>
        <v>2.5000000000000005E-3</v>
      </c>
      <c r="H283" s="33">
        <f t="shared" si="31"/>
        <v>1.4433756729740645E-2</v>
      </c>
      <c r="I283" s="34">
        <f>D283/D282*EXP(-H282*H282/2+H282*VLOOKUP((A283)&amp;"_"&amp;(B283-1),Gaussian!A:F,6,0))-1</f>
        <v>3.5757408398842783E-2</v>
      </c>
      <c r="J283" s="46">
        <f>E283/E282*EXP(-H282*H282/2-H282*VLOOKUP((A283)&amp;"_"&amp;(B283-1),Gaussian!A:F,6,0))-1</f>
        <v>-3.1278250136699159E-2</v>
      </c>
      <c r="K283" s="40">
        <f>VLOOKUP((A283+1)&amp;"_"&amp;B283,scenarios!A:Q,6,0)</f>
        <v>3.5756999999999997E-2</v>
      </c>
      <c r="L283" s="55">
        <f>VLOOKUP((A283+TT_Scen/2+1)&amp;"_"&amp;B283,scenarios!A:Q,6,0)</f>
        <v>-3.1278E-2</v>
      </c>
      <c r="M283" s="37">
        <f t="shared" si="33"/>
        <v>6.5853554194472697E-7</v>
      </c>
      <c r="N283" s="8"/>
      <c r="O283" s="50">
        <f t="shared" si="29"/>
        <v>2.5000000000000005E-3</v>
      </c>
      <c r="P283" s="33">
        <f t="shared" si="32"/>
        <v>1.4433756729740645E-2</v>
      </c>
      <c r="Q283" s="34">
        <f>D283/D282*EXP(-P282*P282/2+P282*Gaussian!G275)-1</f>
        <v>8.8351738788829959E-3</v>
      </c>
      <c r="R283" s="46">
        <f>E283/E282*EXP(-P282*P282/2-P282*Gaussian!G275)-1</f>
        <v>-5.4265007036081725E-3</v>
      </c>
      <c r="S283" s="40">
        <f>VLOOKUP((A283+1)&amp;"_"&amp;B283,scenarios!A:Q,13,0)</f>
        <v>0</v>
      </c>
      <c r="T283" s="55">
        <f>VLOOKUP((A283+TT_Scen/2+1)&amp;"_"&amp;B283,scenarios!A:Q,13,0)</f>
        <v>0</v>
      </c>
      <c r="U283" s="37">
        <f t="shared" si="34"/>
        <v>1.4261674582491168E-2</v>
      </c>
    </row>
    <row r="284" spans="1:21" x14ac:dyDescent="0.25">
      <c r="A284" s="21">
        <f t="shared" si="30"/>
        <v>4</v>
      </c>
      <c r="B284" s="22">
        <v>275</v>
      </c>
      <c r="C284" s="20"/>
      <c r="D284" s="14">
        <f>Beta!E284</f>
        <v>2.0515377460309234</v>
      </c>
      <c r="E284" s="15">
        <f>Beta!F284</f>
        <v>0.84520536128700796</v>
      </c>
      <c r="F284" s="12"/>
      <c r="G284" s="50">
        <f t="shared" si="28"/>
        <v>2.5000000000000005E-3</v>
      </c>
      <c r="H284" s="33">
        <f t="shared" si="31"/>
        <v>1.4433756729740645E-2</v>
      </c>
      <c r="I284" s="34">
        <f>D284/D283*EXP(-H283*H283/2+H283*VLOOKUP((A284)&amp;"_"&amp;(B284-1),Gaussian!A:F,6,0))-1</f>
        <v>4.2358325840488043E-3</v>
      </c>
      <c r="J284" s="46">
        <f>E284/E283*EXP(-H283*H283/2-H283*VLOOKUP((A284)&amp;"_"&amp;(B284-1),Gaussian!A:F,6,0))-1</f>
        <v>-8.6324196551001986E-4</v>
      </c>
      <c r="K284" s="40">
        <f>VLOOKUP((A284+1)&amp;"_"&amp;B284,scenarios!A:Q,6,0)</f>
        <v>4.2357999999999996E-3</v>
      </c>
      <c r="L284" s="55">
        <f>VLOOKUP((A284+TT_Scen/2+1)&amp;"_"&amp;B284,scenarios!A:Q,6,0)</f>
        <v>-8.6324000000000004E-4</v>
      </c>
      <c r="M284" s="37">
        <f t="shared" si="33"/>
        <v>3.4549558824439018E-8</v>
      </c>
      <c r="N284" s="8"/>
      <c r="O284" s="50">
        <f t="shared" si="29"/>
        <v>2.5000000000000005E-3</v>
      </c>
      <c r="P284" s="33">
        <f t="shared" si="32"/>
        <v>1.4433756729740645E-2</v>
      </c>
      <c r="Q284" s="34">
        <f>D284/D283*EXP(-P283*P283/2+P283*Gaussian!G276)-1</f>
        <v>9.0542670866604613E-3</v>
      </c>
      <c r="R284" s="46">
        <f>E284/E283*EXP(-P283*P283/2-P283*Gaussian!G276)-1</f>
        <v>-5.6343183929856711E-3</v>
      </c>
      <c r="S284" s="40">
        <f>VLOOKUP((A284+1)&amp;"_"&amp;B284,scenarios!A:Q,13,0)</f>
        <v>0</v>
      </c>
      <c r="T284" s="55">
        <f>VLOOKUP((A284+TT_Scen/2+1)&amp;"_"&amp;B284,scenarios!A:Q,13,0)</f>
        <v>0</v>
      </c>
      <c r="U284" s="37">
        <f t="shared" si="34"/>
        <v>1.4688585479646132E-2</v>
      </c>
    </row>
    <row r="285" spans="1:21" x14ac:dyDescent="0.25">
      <c r="A285" s="21">
        <f t="shared" si="30"/>
        <v>4</v>
      </c>
      <c r="B285" s="22">
        <v>276</v>
      </c>
      <c r="C285" s="20"/>
      <c r="D285" s="14">
        <f>Beta!E285</f>
        <v>2.0701019707410913</v>
      </c>
      <c r="E285" s="15">
        <f>Beta!F285</f>
        <v>0.84062972368601985</v>
      </c>
      <c r="F285" s="12"/>
      <c r="G285" s="50">
        <f t="shared" si="28"/>
        <v>2.5000000000000005E-3</v>
      </c>
      <c r="H285" s="33">
        <f t="shared" si="31"/>
        <v>1.4433756729740645E-2</v>
      </c>
      <c r="I285" s="34">
        <f>D285/D284*EXP(-H284*H284/2+H284*VLOOKUP((A285)&amp;"_"&amp;(B285-1),Gaussian!A:F,6,0))-1</f>
        <v>1.4023546000670351E-2</v>
      </c>
      <c r="J285" s="46">
        <f>E285/E284*EXP(-H284*H284/2-H284*VLOOKUP((A285)&amp;"_"&amp;(B285-1),Gaussian!A:F,6,0))-1</f>
        <v>-1.049906668853573E-2</v>
      </c>
      <c r="K285" s="40">
        <f>VLOOKUP((A285+1)&amp;"_"&amp;B285,scenarios!A:Q,6,0)</f>
        <v>1.4024E-2</v>
      </c>
      <c r="L285" s="55">
        <f>VLOOKUP((A285+TT_Scen/2+1)&amp;"_"&amp;B285,scenarios!A:Q,6,0)</f>
        <v>-1.0499E-2</v>
      </c>
      <c r="M285" s="37">
        <f t="shared" si="33"/>
        <v>5.2068786537962097E-7</v>
      </c>
      <c r="N285" s="8"/>
      <c r="O285" s="50">
        <f t="shared" si="29"/>
        <v>2.5000000000000005E-3</v>
      </c>
      <c r="P285" s="33">
        <f t="shared" si="32"/>
        <v>1.4433756729740645E-2</v>
      </c>
      <c r="Q285" s="34">
        <f>D285/D284*EXP(-P284*P284/2+P284*Gaussian!G277)-1</f>
        <v>8.9438277966595869E-3</v>
      </c>
      <c r="R285" s="46">
        <f>E285/E284*EXP(-P284*P284/2-P284*Gaussian!G277)-1</f>
        <v>-5.517237407906217E-3</v>
      </c>
      <c r="S285" s="40">
        <f>VLOOKUP((A285+1)&amp;"_"&amp;B285,scenarios!A:Q,13,0)</f>
        <v>0</v>
      </c>
      <c r="T285" s="55">
        <f>VLOOKUP((A285+TT_Scen/2+1)&amp;"_"&amp;B285,scenarios!A:Q,13,0)</f>
        <v>0</v>
      </c>
      <c r="U285" s="37">
        <f t="shared" si="34"/>
        <v>1.4461065204565804E-2</v>
      </c>
    </row>
    <row r="286" spans="1:21" x14ac:dyDescent="0.25">
      <c r="A286" s="21">
        <f t="shared" si="30"/>
        <v>4</v>
      </c>
      <c r="B286" s="22">
        <v>277</v>
      </c>
      <c r="C286" s="20"/>
      <c r="D286" s="14">
        <f>Beta!E286</f>
        <v>2.0886451657816036</v>
      </c>
      <c r="E286" s="15">
        <f>Beta!F286</f>
        <v>0.83616178920506834</v>
      </c>
      <c r="F286" s="12"/>
      <c r="G286" s="50">
        <f t="shared" si="28"/>
        <v>2.5000000000000005E-3</v>
      </c>
      <c r="H286" s="33">
        <f t="shared" si="31"/>
        <v>1.4433756729740645E-2</v>
      </c>
      <c r="I286" s="34">
        <f>D286/D285*EXP(-H285*H285/2+H285*VLOOKUP((A286)&amp;"_"&amp;(B286-1),Gaussian!A:F,6,0))-1</f>
        <v>-1.4033695718893457E-2</v>
      </c>
      <c r="J286" s="46">
        <f>E286/E285*EXP(-H285*H285/2-H285*VLOOKUP((A286)&amp;"_"&amp;(B286-1),Gaussian!A:F,6,0))-1</f>
        <v>1.7667606214249343E-2</v>
      </c>
      <c r="K286" s="40">
        <f>VLOOKUP((A286+1)&amp;"_"&amp;B286,scenarios!A:Q,6,0)</f>
        <v>-1.4034E-2</v>
      </c>
      <c r="L286" s="55">
        <f>VLOOKUP((A286+TT_Scen/2+1)&amp;"_"&amp;B286,scenarios!A:Q,6,0)</f>
        <v>1.7668E-2</v>
      </c>
      <c r="M286" s="37">
        <f t="shared" si="33"/>
        <v>6.9806685719896178E-7</v>
      </c>
      <c r="N286" s="8"/>
      <c r="O286" s="50">
        <f t="shared" si="29"/>
        <v>2.5000000000000005E-3</v>
      </c>
      <c r="P286" s="33">
        <f t="shared" si="32"/>
        <v>1.4433756729740645E-2</v>
      </c>
      <c r="Q286" s="34">
        <f>D286/D285*EXP(-P285*P285/2+P285*Gaussian!G278)-1</f>
        <v>8.8525296946673215E-3</v>
      </c>
      <c r="R286" s="46">
        <f>E286/E285*EXP(-P285*P285/2-P285*Gaussian!G278)-1</f>
        <v>-5.4185927557300895E-3</v>
      </c>
      <c r="S286" s="40">
        <f>VLOOKUP((A286+1)&amp;"_"&amp;B286,scenarios!A:Q,13,0)</f>
        <v>0</v>
      </c>
      <c r="T286" s="55">
        <f>VLOOKUP((A286+TT_Scen/2+1)&amp;"_"&amp;B286,scenarios!A:Q,13,0)</f>
        <v>0</v>
      </c>
      <c r="U286" s="37">
        <f t="shared" si="34"/>
        <v>1.4271122450397411E-2</v>
      </c>
    </row>
    <row r="287" spans="1:21" x14ac:dyDescent="0.25">
      <c r="A287" s="21">
        <f t="shared" si="30"/>
        <v>4</v>
      </c>
      <c r="B287" s="22">
        <v>278</v>
      </c>
      <c r="C287" s="20"/>
      <c r="D287" s="14">
        <f>Beta!E287</f>
        <v>2.1072352238756551</v>
      </c>
      <c r="E287" s="15">
        <f>Beta!F287</f>
        <v>0.83177325893624288</v>
      </c>
      <c r="F287" s="12"/>
      <c r="G287" s="50">
        <f t="shared" si="28"/>
        <v>2.5000000000000005E-3</v>
      </c>
      <c r="H287" s="33">
        <f t="shared" si="31"/>
        <v>1.4433756729740645E-2</v>
      </c>
      <c r="I287" s="34">
        <f>D287/D286*EXP(-H286*H286/2+H286*VLOOKUP((A287)&amp;"_"&amp;(B287-1),Gaussian!A:F,6,0))-1</f>
        <v>2.9163840036914968E-2</v>
      </c>
      <c r="J287" s="46">
        <f>E287/E286*EXP(-H286*H286/2-H286*VLOOKUP((A287)&amp;"_"&amp;(B287-1),Gaussian!A:F,6,0))-1</f>
        <v>-2.5037320112807016E-2</v>
      </c>
      <c r="K287" s="40">
        <f>VLOOKUP((A287+1)&amp;"_"&amp;B287,scenarios!A:Q,6,0)</f>
        <v>2.9163999999999999E-2</v>
      </c>
      <c r="L287" s="55">
        <f>VLOOKUP((A287+TT_Scen/2+1)&amp;"_"&amp;B287,scenarios!A:Q,6,0)</f>
        <v>-2.5037E-2</v>
      </c>
      <c r="M287" s="37">
        <f t="shared" si="33"/>
        <v>4.8007589204673851E-7</v>
      </c>
      <c r="N287" s="8"/>
      <c r="O287" s="50">
        <f t="shared" si="29"/>
        <v>2.5000000000000005E-3</v>
      </c>
      <c r="P287" s="33">
        <f t="shared" si="32"/>
        <v>1.4433756729740645E-2</v>
      </c>
      <c r="Q287" s="34">
        <f>D287/D286*EXP(-P286*P286/2+P286*Gaussian!G279)-1</f>
        <v>8.7954460422239311E-3</v>
      </c>
      <c r="R287" s="46">
        <f>E287/E286*EXP(-P286*P286/2-P286*Gaussian!G279)-1</f>
        <v>-5.3520369645014831E-3</v>
      </c>
      <c r="S287" s="40">
        <f>VLOOKUP((A287+1)&amp;"_"&amp;B287,scenarios!A:Q,13,0)</f>
        <v>0</v>
      </c>
      <c r="T287" s="55">
        <f>VLOOKUP((A287+TT_Scen/2+1)&amp;"_"&amp;B287,scenarios!A:Q,13,0)</f>
        <v>0</v>
      </c>
      <c r="U287" s="37">
        <f t="shared" si="34"/>
        <v>1.4147483006725414E-2</v>
      </c>
    </row>
    <row r="288" spans="1:21" x14ac:dyDescent="0.25">
      <c r="A288" s="21">
        <f t="shared" si="30"/>
        <v>4</v>
      </c>
      <c r="B288" s="22">
        <v>279</v>
      </c>
      <c r="C288" s="20"/>
      <c r="D288" s="14">
        <f>Beta!E288</f>
        <v>2.1257261799835776</v>
      </c>
      <c r="E288" s="15">
        <f>Beta!F288</f>
        <v>0.82752091719081688</v>
      </c>
      <c r="F288" s="12"/>
      <c r="G288" s="50">
        <f t="shared" si="28"/>
        <v>2.5000000000000005E-3</v>
      </c>
      <c r="H288" s="33">
        <f t="shared" si="31"/>
        <v>1.4433756729740645E-2</v>
      </c>
      <c r="I288" s="34">
        <f>D288/D287*EXP(-H287*H287/2+H287*VLOOKUP((A288)&amp;"_"&amp;(B288-1),Gaussian!A:F,6,0))-1</f>
        <v>9.6867720425450887E-3</v>
      </c>
      <c r="J288" s="46">
        <f>E288/E287*EXP(-H287*H287/2-H287*VLOOKUP((A288)&amp;"_"&amp;(B288-1),Gaussian!A:F,6,0))-1</f>
        <v>-6.2178639058121377E-3</v>
      </c>
      <c r="K288" s="40">
        <f>VLOOKUP((A288+1)&amp;"_"&amp;B288,scenarios!A:Q,6,0)</f>
        <v>9.6868000000000006E-3</v>
      </c>
      <c r="L288" s="55">
        <f>VLOOKUP((A288+TT_Scen/2+1)&amp;"_"&amp;B288,scenarios!A:Q,6,0)</f>
        <v>-6.2179000000000002E-3</v>
      </c>
      <c r="M288" s="37">
        <f t="shared" si="33"/>
        <v>6.4051642774398676E-8</v>
      </c>
      <c r="N288" s="8"/>
      <c r="O288" s="50">
        <f t="shared" si="29"/>
        <v>2.5000000000000005E-3</v>
      </c>
      <c r="P288" s="33">
        <f t="shared" si="32"/>
        <v>1.4433756729740645E-2</v>
      </c>
      <c r="Q288" s="34">
        <f>D288/D287*EXP(-P287*P287/2+P287*Gaussian!G280)-1</f>
        <v>8.6699090936359635E-3</v>
      </c>
      <c r="R288" s="46">
        <f>E288/E287*EXP(-P287*P287/2-P287*Gaussian!G280)-1</f>
        <v>-5.2160096575872839E-3</v>
      </c>
      <c r="S288" s="40">
        <f>VLOOKUP((A288+1)&amp;"_"&amp;B288,scenarios!A:Q,13,0)</f>
        <v>0</v>
      </c>
      <c r="T288" s="55">
        <f>VLOOKUP((A288+TT_Scen/2+1)&amp;"_"&amp;B288,scenarios!A:Q,13,0)</f>
        <v>0</v>
      </c>
      <c r="U288" s="37">
        <f t="shared" si="34"/>
        <v>1.3885918751223247E-2</v>
      </c>
    </row>
    <row r="289" spans="1:21" x14ac:dyDescent="0.25">
      <c r="A289" s="21">
        <f t="shared" si="30"/>
        <v>4</v>
      </c>
      <c r="B289" s="22">
        <v>280</v>
      </c>
      <c r="C289" s="20"/>
      <c r="D289" s="14">
        <f>Beta!E289</f>
        <v>2.144165867836259</v>
      </c>
      <c r="E289" s="15">
        <f>Beta!F289</f>
        <v>0.82338407313831719</v>
      </c>
      <c r="F289" s="12"/>
      <c r="G289" s="50">
        <f t="shared" si="28"/>
        <v>2.5000000000000005E-3</v>
      </c>
      <c r="H289" s="33">
        <f t="shared" si="31"/>
        <v>1.4433756729740645E-2</v>
      </c>
      <c r="I289" s="34">
        <f>D289/D288*EXP(-H288*H288/2+H288*VLOOKUP((A289)&amp;"_"&amp;(B289-1),Gaussian!A:F,6,0))-1</f>
        <v>-1.6695847682949738E-2</v>
      </c>
      <c r="J289" s="46">
        <f>E289/E288*EXP(-H288*H288/2-H288*VLOOKUP((A289)&amp;"_"&amp;(B289-1),Gaussian!A:F,6,0))-1</f>
        <v>2.0460474554921726E-2</v>
      </c>
      <c r="K289" s="40">
        <f>VLOOKUP((A289+1)&amp;"_"&amp;B289,scenarios!A:Q,6,0)</f>
        <v>-1.6695999999999999E-2</v>
      </c>
      <c r="L289" s="55">
        <f>VLOOKUP((A289+TT_Scen/2+1)&amp;"_"&amp;B289,scenarios!A:Q,6,0)</f>
        <v>2.0459999999999999E-2</v>
      </c>
      <c r="M289" s="37">
        <f t="shared" si="33"/>
        <v>6.2687197198776912E-7</v>
      </c>
      <c r="N289" s="8"/>
      <c r="O289" s="50">
        <f t="shared" si="29"/>
        <v>2.5000000000000005E-3</v>
      </c>
      <c r="P289" s="33">
        <f t="shared" si="32"/>
        <v>1.4433756729740645E-2</v>
      </c>
      <c r="Q289" s="34">
        <f>D289/D288*EXP(-P288*P288/2+P288*Gaussian!G281)-1</f>
        <v>8.5694710096806403E-3</v>
      </c>
      <c r="R289" s="46">
        <f>E289/E288*EXP(-P288*P288/2-P288*Gaussian!G281)-1</f>
        <v>-5.102721480600203E-3</v>
      </c>
      <c r="S289" s="40">
        <f>VLOOKUP((A289+1)&amp;"_"&amp;B289,scenarios!A:Q,13,0)</f>
        <v>0</v>
      </c>
      <c r="T289" s="55">
        <f>VLOOKUP((A289+TT_Scen/2+1)&amp;"_"&amp;B289,scenarios!A:Q,13,0)</f>
        <v>0</v>
      </c>
      <c r="U289" s="37">
        <f t="shared" si="34"/>
        <v>1.3672192490280843E-2</v>
      </c>
    </row>
    <row r="290" spans="1:21" x14ac:dyDescent="0.25">
      <c r="A290" s="21">
        <f t="shared" si="30"/>
        <v>4</v>
      </c>
      <c r="B290" s="22">
        <v>281</v>
      </c>
      <c r="C290" s="20"/>
      <c r="D290" s="14">
        <f>Beta!E290</f>
        <v>2.1621997905927874</v>
      </c>
      <c r="E290" s="15">
        <f>Beta!F290</f>
        <v>0.81949563845434992</v>
      </c>
      <c r="F290" s="12"/>
      <c r="G290" s="50">
        <f t="shared" si="28"/>
        <v>2.5000000000000005E-3</v>
      </c>
      <c r="H290" s="33">
        <f t="shared" si="31"/>
        <v>1.4433756729740645E-2</v>
      </c>
      <c r="I290" s="34">
        <f>D290/D289*EXP(-H289*H289/2+H289*VLOOKUP((A290)&amp;"_"&amp;(B290-1),Gaussian!A:F,6,0))-1</f>
        <v>-2.1869628575485245E-2</v>
      </c>
      <c r="J290" s="46">
        <f>E290/E289*EXP(-H289*H289/2-H289*VLOOKUP((A290)&amp;"_"&amp;(B290-1),Gaussian!A:F,6,0))-1</f>
        <v>2.5874901633870406E-2</v>
      </c>
      <c r="K290" s="40">
        <f>VLOOKUP((A290+1)&amp;"_"&amp;B290,scenarios!A:Q,6,0)</f>
        <v>-2.1870000000000001E-2</v>
      </c>
      <c r="L290" s="55">
        <f>VLOOKUP((A290+TT_Scen/2+1)&amp;"_"&amp;B290,scenarios!A:Q,6,0)</f>
        <v>2.5874999999999999E-2</v>
      </c>
      <c r="M290" s="37">
        <f t="shared" si="33"/>
        <v>4.6979064434807261E-7</v>
      </c>
      <c r="N290" s="8"/>
      <c r="O290" s="50">
        <f t="shared" si="29"/>
        <v>2.5000000000000005E-3</v>
      </c>
      <c r="P290" s="33">
        <f t="shared" si="32"/>
        <v>1.4433756729740645E-2</v>
      </c>
      <c r="Q290" s="34">
        <f>D290/D289*EXP(-P289*P289/2+P289*Gaussian!G282)-1</f>
        <v>8.3056565768038215E-3</v>
      </c>
      <c r="R290" s="46">
        <f>E290/E289*EXP(-P289*P289/2-P289*Gaussian!G282)-1</f>
        <v>-4.8261734671801726E-3</v>
      </c>
      <c r="S290" s="40">
        <f>VLOOKUP((A290+1)&amp;"_"&amp;B290,scenarios!A:Q,13,0)</f>
        <v>0</v>
      </c>
      <c r="T290" s="55">
        <f>VLOOKUP((A290+TT_Scen/2+1)&amp;"_"&amp;B290,scenarios!A:Q,13,0)</f>
        <v>0</v>
      </c>
      <c r="U290" s="37">
        <f t="shared" si="34"/>
        <v>1.3131830043983994E-2</v>
      </c>
    </row>
    <row r="291" spans="1:21" x14ac:dyDescent="0.25">
      <c r="A291" s="21">
        <f t="shared" si="30"/>
        <v>4</v>
      </c>
      <c r="B291" s="22">
        <v>282</v>
      </c>
      <c r="C291" s="20"/>
      <c r="D291" s="14">
        <f>Beta!E291</f>
        <v>2.1800143927907776</v>
      </c>
      <c r="E291" s="15">
        <f>Beta!F291</f>
        <v>0.81577936000389206</v>
      </c>
      <c r="F291" s="12"/>
      <c r="G291" s="50">
        <f t="shared" si="28"/>
        <v>2.5000000000000005E-3</v>
      </c>
      <c r="H291" s="33">
        <f t="shared" si="31"/>
        <v>1.4433756729740645E-2</v>
      </c>
      <c r="I291" s="34">
        <f>D291/D290*EXP(-H290*H290/2+H290*VLOOKUP((A291)&amp;"_"&amp;(B291-1),Gaussian!A:F,6,0))-1</f>
        <v>2.3443470236575559E-2</v>
      </c>
      <c r="J291" s="46">
        <f>E291/E290*EXP(-H290*H290/2-H290*VLOOKUP((A291)&amp;"_"&amp;(B291-1),Gaussian!A:F,6,0))-1</f>
        <v>-1.9527834561708257E-2</v>
      </c>
      <c r="K291" s="40">
        <f>VLOOKUP((A291+1)&amp;"_"&amp;B291,scenarios!A:Q,6,0)</f>
        <v>2.3442999999999999E-2</v>
      </c>
      <c r="L291" s="55">
        <f>VLOOKUP((A291+TT_Scen/2+1)&amp;"_"&amp;B291,scenarios!A:Q,6,0)</f>
        <v>-1.9528E-2</v>
      </c>
      <c r="M291" s="37">
        <f t="shared" si="33"/>
        <v>6.3567486730323197E-7</v>
      </c>
      <c r="N291" s="8"/>
      <c r="O291" s="50">
        <f t="shared" si="29"/>
        <v>2.5000000000000005E-3</v>
      </c>
      <c r="P291" s="33">
        <f t="shared" si="32"/>
        <v>1.4433756729740645E-2</v>
      </c>
      <c r="Q291" s="34">
        <f>D291/D290*EXP(-P290*P290/2+P290*Gaussian!G283)-1</f>
        <v>8.1340906926599121E-3</v>
      </c>
      <c r="R291" s="46">
        <f>E291/E290*EXP(-P290*P290/2-P290*Gaussian!G283)-1</f>
        <v>-4.638525042746755E-3</v>
      </c>
      <c r="S291" s="40">
        <f>VLOOKUP((A291+1)&amp;"_"&amp;B291,scenarios!A:Q,13,0)</f>
        <v>0</v>
      </c>
      <c r="T291" s="55">
        <f>VLOOKUP((A291+TT_Scen/2+1)&amp;"_"&amp;B291,scenarios!A:Q,13,0)</f>
        <v>0</v>
      </c>
      <c r="U291" s="37">
        <f t="shared" si="34"/>
        <v>1.2772615735406667E-2</v>
      </c>
    </row>
    <row r="292" spans="1:21" x14ac:dyDescent="0.25">
      <c r="A292" s="21">
        <f t="shared" si="30"/>
        <v>4</v>
      </c>
      <c r="B292" s="22">
        <v>283</v>
      </c>
      <c r="C292" s="20"/>
      <c r="D292" s="14">
        <f>Beta!E292</f>
        <v>2.1982100037088776</v>
      </c>
      <c r="E292" s="15">
        <f>Beta!F292</f>
        <v>0.81201001572988074</v>
      </c>
      <c r="F292" s="12"/>
      <c r="G292" s="50">
        <f t="shared" si="28"/>
        <v>2.5000000000000005E-3</v>
      </c>
      <c r="H292" s="33">
        <f t="shared" si="31"/>
        <v>1.4433756729740645E-2</v>
      </c>
      <c r="I292" s="34">
        <f>D292/D291*EXP(-H291*H291/2+H291*VLOOKUP((A292)&amp;"_"&amp;(B292-1),Gaussian!A:F,6,0))-1</f>
        <v>1.102271858393733E-2</v>
      </c>
      <c r="J292" s="46">
        <f>E292/E291*EXP(-H291*H291/2-H291*VLOOKUP((A292)&amp;"_"&amp;(B292-1),Gaussian!A:F,6,0))-1</f>
        <v>-7.4620997594770921E-3</v>
      </c>
      <c r="K292" s="40">
        <f>VLOOKUP((A292+1)&amp;"_"&amp;B292,scenarios!A:Q,6,0)</f>
        <v>1.1023E-2</v>
      </c>
      <c r="L292" s="55">
        <f>VLOOKUP((A292+TT_Scen/2+1)&amp;"_"&amp;B292,scenarios!A:Q,6,0)</f>
        <v>-7.4621000000000002E-3</v>
      </c>
      <c r="M292" s="37">
        <f t="shared" si="33"/>
        <v>2.8165658557798706E-7</v>
      </c>
      <c r="N292" s="8"/>
      <c r="O292" s="50">
        <f t="shared" si="29"/>
        <v>2.5000000000000005E-3</v>
      </c>
      <c r="P292" s="33">
        <f t="shared" si="32"/>
        <v>1.4433756729740645E-2</v>
      </c>
      <c r="Q292" s="34">
        <f>D292/D291*EXP(-P291*P291/2+P291*Gaussian!G284)-1</f>
        <v>8.2415247782006151E-3</v>
      </c>
      <c r="R292" s="46">
        <f>E292/E291*EXP(-P291*P291/2-P291*Gaussian!G284)-1</f>
        <v>-4.7242237721583091E-3</v>
      </c>
      <c r="S292" s="40">
        <f>VLOOKUP((A292+1)&amp;"_"&amp;B292,scenarios!A:Q,13,0)</f>
        <v>0</v>
      </c>
      <c r="T292" s="55">
        <f>VLOOKUP((A292+TT_Scen/2+1)&amp;"_"&amp;B292,scenarios!A:Q,13,0)</f>
        <v>0</v>
      </c>
      <c r="U292" s="37">
        <f t="shared" si="34"/>
        <v>1.2965748550358924E-2</v>
      </c>
    </row>
    <row r="293" spans="1:21" x14ac:dyDescent="0.25">
      <c r="A293" s="21">
        <f t="shared" si="30"/>
        <v>4</v>
      </c>
      <c r="B293" s="22">
        <v>284</v>
      </c>
      <c r="C293" s="20"/>
      <c r="D293" s="14">
        <f>Beta!E293</f>
        <v>2.2168746393609964</v>
      </c>
      <c r="E293" s="15">
        <f>Beta!F293</f>
        <v>0.80816071452165905</v>
      </c>
      <c r="F293" s="12"/>
      <c r="G293" s="50">
        <f t="shared" si="28"/>
        <v>2.5000000000000005E-3</v>
      </c>
      <c r="H293" s="33">
        <f t="shared" si="31"/>
        <v>1.4433756729740645E-2</v>
      </c>
      <c r="I293" s="34">
        <f>D293/D292*EXP(-H292*H292/2+H292*VLOOKUP((A293)&amp;"_"&amp;(B293-1),Gaussian!A:F,6,0))-1</f>
        <v>8.8393473864609717E-3</v>
      </c>
      <c r="J293" s="46">
        <f>E293/E292*EXP(-H292*H292/2-H292*VLOOKUP((A293)&amp;"_"&amp;(B293-1),Gaussian!A:F,6,0))-1</f>
        <v>-5.291535148445603E-3</v>
      </c>
      <c r="K293" s="40">
        <f>VLOOKUP((A293+1)&amp;"_"&amp;B293,scenarios!A:Q,6,0)</f>
        <v>8.8392999999999996E-3</v>
      </c>
      <c r="L293" s="55">
        <f>VLOOKUP((A293+TT_Scen/2+1)&amp;"_"&amp;B293,scenarios!A:Q,6,0)</f>
        <v>-5.2915000000000002E-3</v>
      </c>
      <c r="M293" s="37">
        <f t="shared" si="33"/>
        <v>8.2534906574970035E-8</v>
      </c>
      <c r="N293" s="8"/>
      <c r="O293" s="50">
        <f t="shared" si="29"/>
        <v>2.5000000000000005E-3</v>
      </c>
      <c r="P293" s="33">
        <f t="shared" si="32"/>
        <v>1.4433756729740645E-2</v>
      </c>
      <c r="Q293" s="34">
        <f>D293/D292*EXP(-P292*P292/2+P292*Gaussian!G285)-1</f>
        <v>8.3857880758952952E-3</v>
      </c>
      <c r="R293" s="46">
        <f>E293/E292*EXP(-P292*P292/2-P292*Gaussian!G285)-1</f>
        <v>-4.844127726735481E-3</v>
      </c>
      <c r="S293" s="40">
        <f>VLOOKUP((A293+1)&amp;"_"&amp;B293,scenarios!A:Q,13,0)</f>
        <v>0</v>
      </c>
      <c r="T293" s="55">
        <f>VLOOKUP((A293+TT_Scen/2+1)&amp;"_"&amp;B293,scenarios!A:Q,13,0)</f>
        <v>0</v>
      </c>
      <c r="U293" s="37">
        <f t="shared" si="34"/>
        <v>1.3229915802630776E-2</v>
      </c>
    </row>
    <row r="294" spans="1:21" x14ac:dyDescent="0.25">
      <c r="A294" s="21">
        <f t="shared" si="30"/>
        <v>4</v>
      </c>
      <c r="B294" s="22">
        <v>285</v>
      </c>
      <c r="C294" s="20"/>
      <c r="D294" s="14">
        <f>Beta!E294</f>
        <v>2.2350852660999183</v>
      </c>
      <c r="E294" s="15">
        <f>Beta!F294</f>
        <v>0.80456999491578474</v>
      </c>
      <c r="F294" s="12"/>
      <c r="G294" s="50">
        <f t="shared" si="28"/>
        <v>2.5000000000000005E-3</v>
      </c>
      <c r="H294" s="33">
        <f t="shared" si="31"/>
        <v>1.4433756729740645E-2</v>
      </c>
      <c r="I294" s="34">
        <f>D294/D293*EXP(-H293*H293/2+H293*VLOOKUP((A294)&amp;"_"&amp;(B294-1),Gaussian!A:F,6,0))-1</f>
        <v>-8.3754434588468873E-3</v>
      </c>
      <c r="J294" s="46">
        <f>E294/E293*EXP(-H293*H293/2-H293*VLOOKUP((A294)&amp;"_"&amp;(B294-1),Gaussian!A:F,6,0))-1</f>
        <v>1.2001850198164687E-2</v>
      </c>
      <c r="K294" s="40">
        <f>VLOOKUP((A294+1)&amp;"_"&amp;B294,scenarios!A:Q,6,0)</f>
        <v>-8.3753999999999999E-3</v>
      </c>
      <c r="L294" s="55">
        <f>VLOOKUP((A294+TT_Scen/2+1)&amp;"_"&amp;B294,scenarios!A:Q,6,0)</f>
        <v>1.2002000000000001E-2</v>
      </c>
      <c r="M294" s="37">
        <f t="shared" si="33"/>
        <v>1.9326068220054671E-7</v>
      </c>
      <c r="N294" s="8"/>
      <c r="O294" s="50">
        <f t="shared" si="29"/>
        <v>2.5000000000000005E-3</v>
      </c>
      <c r="P294" s="33">
        <f t="shared" si="32"/>
        <v>1.4433756729740645E-2</v>
      </c>
      <c r="Q294" s="34">
        <f>D294/D293*EXP(-P293*P293/2+P293*Gaussian!G286)-1</f>
        <v>8.1095327464755229E-3</v>
      </c>
      <c r="R294" s="46">
        <f>E294/E293*EXP(-P293*P293/2-P293*Gaussian!G286)-1</f>
        <v>-4.5467746073249993E-3</v>
      </c>
      <c r="S294" s="40">
        <f>VLOOKUP((A294+1)&amp;"_"&amp;B294,scenarios!A:Q,13,0)</f>
        <v>0</v>
      </c>
      <c r="T294" s="55">
        <f>VLOOKUP((A294+TT_Scen/2+1)&amp;"_"&amp;B294,scenarios!A:Q,13,0)</f>
        <v>0</v>
      </c>
      <c r="U294" s="37">
        <f t="shared" si="34"/>
        <v>1.2656307353800522E-2</v>
      </c>
    </row>
    <row r="295" spans="1:21" x14ac:dyDescent="0.25">
      <c r="A295" s="21">
        <f t="shared" si="30"/>
        <v>4</v>
      </c>
      <c r="B295" s="22">
        <v>286</v>
      </c>
      <c r="C295" s="20"/>
      <c r="D295" s="14">
        <f>Beta!E295</f>
        <v>2.253250884036786</v>
      </c>
      <c r="E295" s="15">
        <f>Beta!F295</f>
        <v>0.80108600074650416</v>
      </c>
      <c r="F295" s="12"/>
      <c r="G295" s="50">
        <f t="shared" si="28"/>
        <v>2.5000000000000005E-3</v>
      </c>
      <c r="H295" s="33">
        <f t="shared" si="31"/>
        <v>1.4433756729740645E-2</v>
      </c>
      <c r="I295" s="34">
        <f>D295/D294*EXP(-H294*H294/2+H294*VLOOKUP((A295)&amp;"_"&amp;(B295-1),Gaussian!A:F,6,0))-1</f>
        <v>6.1426780160784844E-3</v>
      </c>
      <c r="J295" s="46">
        <f>E295/E294*EXP(-H294*H294/2-H294*VLOOKUP((A295)&amp;"_"&amp;(B295-1),Gaussian!A:F,6,0))-1</f>
        <v>-2.5739295455071698E-3</v>
      </c>
      <c r="K295" s="40">
        <f>VLOOKUP((A295+1)&amp;"_"&amp;B295,scenarios!A:Q,6,0)</f>
        <v>6.1427000000000001E-3</v>
      </c>
      <c r="L295" s="55">
        <f>VLOOKUP((A295+TT_Scen/2+1)&amp;"_"&amp;B295,scenarios!A:Q,6,0)</f>
        <v>-2.5739000000000001E-3</v>
      </c>
      <c r="M295" s="37">
        <f t="shared" si="33"/>
        <v>5.1529428685397755E-8</v>
      </c>
      <c r="N295" s="8"/>
      <c r="O295" s="50">
        <f t="shared" si="29"/>
        <v>2.5000000000000005E-3</v>
      </c>
      <c r="P295" s="33">
        <f t="shared" si="32"/>
        <v>1.4433756729740645E-2</v>
      </c>
      <c r="Q295" s="34">
        <f>D295/D294*EXP(-P294*P294/2+P294*Gaussian!G287)-1</f>
        <v>8.0224753835214102E-3</v>
      </c>
      <c r="R295" s="46">
        <f>E295/E294*EXP(-P294*P294/2-P294*Gaussian!G287)-1</f>
        <v>-4.4339663475100322E-3</v>
      </c>
      <c r="S295" s="40">
        <f>VLOOKUP((A295+1)&amp;"_"&amp;B295,scenarios!A:Q,13,0)</f>
        <v>0</v>
      </c>
      <c r="T295" s="55">
        <f>VLOOKUP((A295+TT_Scen/2+1)&amp;"_"&amp;B295,scenarios!A:Q,13,0)</f>
        <v>0</v>
      </c>
      <c r="U295" s="37">
        <f t="shared" si="34"/>
        <v>1.2456441731031442E-2</v>
      </c>
    </row>
    <row r="296" spans="1:21" x14ac:dyDescent="0.25">
      <c r="A296" s="21">
        <f t="shared" si="30"/>
        <v>4</v>
      </c>
      <c r="B296" s="22">
        <v>287</v>
      </c>
      <c r="C296" s="20"/>
      <c r="D296" s="14">
        <f>Beta!E296</f>
        <v>2.2714601111925123</v>
      </c>
      <c r="E296" s="15">
        <f>Beta!F296</f>
        <v>0.79767690026209936</v>
      </c>
      <c r="F296" s="12"/>
      <c r="G296" s="50">
        <f t="shared" si="28"/>
        <v>2.5000000000000005E-3</v>
      </c>
      <c r="H296" s="33">
        <f t="shared" si="31"/>
        <v>1.4433756729740645E-2</v>
      </c>
      <c r="I296" s="34">
        <f>D296/D295*EXP(-H295*H295/2+H295*VLOOKUP((A296)&amp;"_"&amp;(B296-1),Gaussian!A:F,6,0))-1</f>
        <v>8.2229761781773547E-3</v>
      </c>
      <c r="J296" s="46">
        <f>E296/E295*EXP(-H295*H295/2-H295*VLOOKUP((A296)&amp;"_"&amp;(B296-1),Gaussian!A:F,6,0))-1</f>
        <v>-4.6029038107313625E-3</v>
      </c>
      <c r="K296" s="40">
        <f>VLOOKUP((A296+1)&amp;"_"&amp;B296,scenarios!A:Q,6,0)</f>
        <v>8.2229999999999994E-3</v>
      </c>
      <c r="L296" s="55">
        <f>VLOOKUP((A296+TT_Scen/2+1)&amp;"_"&amp;B296,scenarios!A:Q,6,0)</f>
        <v>-4.6029E-3</v>
      </c>
      <c r="M296" s="37">
        <f t="shared" si="33"/>
        <v>2.7632554007103738E-8</v>
      </c>
      <c r="N296" s="8"/>
      <c r="O296" s="50">
        <f t="shared" si="29"/>
        <v>2.5000000000000005E-3</v>
      </c>
      <c r="P296" s="33">
        <f t="shared" si="32"/>
        <v>1.4433756729740645E-2</v>
      </c>
      <c r="Q296" s="34">
        <f>D296/D295*EXP(-P295*P295/2+P295*Gaussian!G288)-1</f>
        <v>7.9763106620025503E-3</v>
      </c>
      <c r="R296" s="46">
        <f>E296/E295*EXP(-P295*P295/2-P295*Gaussian!G288)-1</f>
        <v>-4.3593165994710859E-3</v>
      </c>
      <c r="S296" s="40">
        <f>VLOOKUP((A296+1)&amp;"_"&amp;B296,scenarios!A:Q,13,0)</f>
        <v>0</v>
      </c>
      <c r="T296" s="55">
        <f>VLOOKUP((A296+TT_Scen/2+1)&amp;"_"&amp;B296,scenarios!A:Q,13,0)</f>
        <v>0</v>
      </c>
      <c r="U296" s="37">
        <f t="shared" si="34"/>
        <v>1.2335627261473636E-2</v>
      </c>
    </row>
    <row r="297" spans="1:21" x14ac:dyDescent="0.25">
      <c r="A297" s="21">
        <f t="shared" si="30"/>
        <v>4</v>
      </c>
      <c r="B297" s="22">
        <v>288</v>
      </c>
      <c r="C297" s="20"/>
      <c r="D297" s="14">
        <f>Beta!E297</f>
        <v>2.2901264173239682</v>
      </c>
      <c r="E297" s="15">
        <f>Beta!F297</f>
        <v>0.79419978136653802</v>
      </c>
      <c r="F297" s="12"/>
      <c r="G297" s="50">
        <f t="shared" si="28"/>
        <v>2.5000000000000005E-3</v>
      </c>
      <c r="H297" s="33">
        <f t="shared" si="31"/>
        <v>1.4433756729740645E-2</v>
      </c>
      <c r="I297" s="34">
        <f>D297/D296*EXP(-H296*H296/2+H296*VLOOKUP((A297)&amp;"_"&amp;(B297-1),Gaussian!A:F,6,0))-1</f>
        <v>1.0862794680792653E-3</v>
      </c>
      <c r="J297" s="46">
        <f>E297/E296*EXP(-H296*H296/2-H296*VLOOKUP((A297)&amp;"_"&amp;(B297-1),Gaussian!A:F,6,0))-1</f>
        <v>2.5247480421308754E-3</v>
      </c>
      <c r="K297" s="40">
        <f>VLOOKUP((A297+1)&amp;"_"&amp;B297,scenarios!A:Q,6,0)</f>
        <v>1.0862999999999999E-3</v>
      </c>
      <c r="L297" s="55">
        <f>VLOOKUP((A297+TT_Scen/2+1)&amp;"_"&amp;B297,scenarios!A:Q,6,0)</f>
        <v>2.5246999999999999E-3</v>
      </c>
      <c r="M297" s="37">
        <f t="shared" si="33"/>
        <v>6.8574051610053102E-8</v>
      </c>
      <c r="N297" s="8"/>
      <c r="O297" s="50">
        <f t="shared" si="29"/>
        <v>2.5000000000000005E-3</v>
      </c>
      <c r="P297" s="33">
        <f t="shared" si="32"/>
        <v>1.4433756729740645E-2</v>
      </c>
      <c r="Q297" s="34">
        <f>D297/D296*EXP(-P296*P296/2+P296*Gaussian!G289)-1</f>
        <v>8.1127393035940187E-3</v>
      </c>
      <c r="R297" s="46">
        <f>E297/E296*EXP(-P296*P296/2-P296*Gaussian!G289)-1</f>
        <v>-4.4627639707556233E-3</v>
      </c>
      <c r="S297" s="40">
        <f>VLOOKUP((A297+1)&amp;"_"&amp;B297,scenarios!A:Q,13,0)</f>
        <v>0</v>
      </c>
      <c r="T297" s="55">
        <f>VLOOKUP((A297+TT_Scen/2+1)&amp;"_"&amp;B297,scenarios!A:Q,13,0)</f>
        <v>0</v>
      </c>
      <c r="U297" s="37">
        <f t="shared" si="34"/>
        <v>1.2575503274349642E-2</v>
      </c>
    </row>
    <row r="298" spans="1:21" x14ac:dyDescent="0.25">
      <c r="A298" s="21">
        <f t="shared" si="30"/>
        <v>4</v>
      </c>
      <c r="B298" s="22">
        <v>289</v>
      </c>
      <c r="C298" s="20"/>
      <c r="D298" s="14">
        <f>Beta!E298</f>
        <v>2.309318460927186</v>
      </c>
      <c r="E298" s="15">
        <f>Beta!F298</f>
        <v>0.79063558967911785</v>
      </c>
      <c r="F298" s="12"/>
      <c r="G298" s="50">
        <f t="shared" si="28"/>
        <v>2.5000000000000005E-3</v>
      </c>
      <c r="H298" s="33">
        <f t="shared" si="31"/>
        <v>1.4433756729740645E-2</v>
      </c>
      <c r="I298" s="34">
        <f>D298/D297*EXP(-H297*H297/2+H297*VLOOKUP((A298)&amp;"_"&amp;(B298-1),Gaussian!A:F,6,0))-1</f>
        <v>1.2610099362867278E-2</v>
      </c>
      <c r="J298" s="46">
        <f>E298/E297*EXP(-H297*H297/2-H297*VLOOKUP((A298)&amp;"_"&amp;(B298-1),Gaussian!A:F,6,0))-1</f>
        <v>-8.8526254347750521E-3</v>
      </c>
      <c r="K298" s="40">
        <f>VLOOKUP((A298+1)&amp;"_"&amp;B298,scenarios!A:Q,6,0)</f>
        <v>1.261E-2</v>
      </c>
      <c r="L298" s="55">
        <f>VLOOKUP((A298+TT_Scen/2+1)&amp;"_"&amp;B298,scenarios!A:Q,6,0)</f>
        <v>-8.8526000000000004E-3</v>
      </c>
      <c r="M298" s="37">
        <f t="shared" si="33"/>
        <v>1.2479764232957435E-7</v>
      </c>
      <c r="N298" s="8"/>
      <c r="O298" s="50">
        <f t="shared" si="29"/>
        <v>2.5000000000000005E-3</v>
      </c>
      <c r="P298" s="33">
        <f t="shared" si="32"/>
        <v>1.4433756729740645E-2</v>
      </c>
      <c r="Q298" s="34">
        <f>D298/D297*EXP(-P297*P297/2+P297*Gaussian!G290)-1</f>
        <v>8.2753082895030694E-3</v>
      </c>
      <c r="R298" s="46">
        <f>E298/E297*EXP(-P297*P297/2-P297*Gaussian!G290)-1</f>
        <v>-4.5914710096582878E-3</v>
      </c>
      <c r="S298" s="40">
        <f>VLOOKUP((A298+1)&amp;"_"&amp;B298,scenarios!A:Q,13,0)</f>
        <v>0</v>
      </c>
      <c r="T298" s="55">
        <f>VLOOKUP((A298+TT_Scen/2+1)&amp;"_"&amp;B298,scenarios!A:Q,13,0)</f>
        <v>0</v>
      </c>
      <c r="U298" s="37">
        <f t="shared" si="34"/>
        <v>1.2866779299161357E-2</v>
      </c>
    </row>
    <row r="299" spans="1:21" x14ac:dyDescent="0.25">
      <c r="A299" s="21">
        <f t="shared" si="30"/>
        <v>4</v>
      </c>
      <c r="B299" s="22">
        <v>290</v>
      </c>
      <c r="C299" s="20"/>
      <c r="D299" s="14">
        <f>Beta!E299</f>
        <v>2.328977959482363</v>
      </c>
      <c r="E299" s="15">
        <f>Beta!F299</f>
        <v>0.78700376918400761</v>
      </c>
      <c r="F299" s="12"/>
      <c r="G299" s="50">
        <f t="shared" si="28"/>
        <v>2.5000000000000005E-3</v>
      </c>
      <c r="H299" s="33">
        <f t="shared" si="31"/>
        <v>1.4433756729740645E-2</v>
      </c>
      <c r="I299" s="34">
        <f>D299/D298*EXP(-H298*H298/2+H298*VLOOKUP((A299)&amp;"_"&amp;(B299-1),Gaussian!A:F,6,0))-1</f>
        <v>9.7834007652881638E-3</v>
      </c>
      <c r="J299" s="46">
        <f>E299/E298*EXP(-H298*H298/2-H298*VLOOKUP((A299)&amp;"_"&amp;(B299-1),Gaussian!A:F,6,0))-1</f>
        <v>-6.0528370953500943E-3</v>
      </c>
      <c r="K299" s="40">
        <f>VLOOKUP((A299+1)&amp;"_"&amp;B299,scenarios!A:Q,6,0)</f>
        <v>9.7833999999999994E-3</v>
      </c>
      <c r="L299" s="55">
        <f>VLOOKUP((A299+TT_Scen/2+1)&amp;"_"&amp;B299,scenarios!A:Q,6,0)</f>
        <v>-6.0527999999999997E-3</v>
      </c>
      <c r="M299" s="37">
        <f t="shared" si="33"/>
        <v>3.786063825905045E-8</v>
      </c>
      <c r="N299" s="8"/>
      <c r="O299" s="50">
        <f t="shared" si="29"/>
        <v>2.5000000000000005E-3</v>
      </c>
      <c r="P299" s="33">
        <f t="shared" si="32"/>
        <v>1.4433756729740645E-2</v>
      </c>
      <c r="Q299" s="34">
        <f>D299/D298*EXP(-P298*P298/2+P298*Gaussian!G291)-1</f>
        <v>8.4080691546011277E-3</v>
      </c>
      <c r="R299" s="46">
        <f>E299/E298*EXP(-P298*P298/2-P298*Gaussian!G291)-1</f>
        <v>-4.6972281962249784E-3</v>
      </c>
      <c r="S299" s="40">
        <f>VLOOKUP((A299+1)&amp;"_"&amp;B299,scenarios!A:Q,13,0)</f>
        <v>0</v>
      </c>
      <c r="T299" s="55">
        <f>VLOOKUP((A299+TT_Scen/2+1)&amp;"_"&amp;B299,scenarios!A:Q,13,0)</f>
        <v>0</v>
      </c>
      <c r="U299" s="37">
        <f t="shared" si="34"/>
        <v>1.3105297350826106E-2</v>
      </c>
    </row>
    <row r="300" spans="1:21" x14ac:dyDescent="0.25">
      <c r="A300" s="21">
        <f t="shared" si="30"/>
        <v>4</v>
      </c>
      <c r="B300" s="22">
        <v>291</v>
      </c>
      <c r="C300" s="20"/>
      <c r="D300" s="14">
        <f>Beta!E300</f>
        <v>2.3483424136162707</v>
      </c>
      <c r="E300" s="15">
        <f>Beta!F300</f>
        <v>0.78355620920535352</v>
      </c>
      <c r="F300" s="12"/>
      <c r="G300" s="50">
        <f t="shared" si="28"/>
        <v>2.5000000000000005E-3</v>
      </c>
      <c r="H300" s="33">
        <f t="shared" si="31"/>
        <v>1.4433756729740645E-2</v>
      </c>
      <c r="I300" s="34">
        <f>D300/D299*EXP(-H299*H299/2+H299*VLOOKUP((A300)&amp;"_"&amp;(B300-1),Gaussian!A:F,6,0))-1</f>
        <v>-8.8006191124824218E-3</v>
      </c>
      <c r="J300" s="46">
        <f>E300/E299*EXP(-H299*H299/2-H299*VLOOKUP((A300)&amp;"_"&amp;(B300-1),Gaussian!A:F,6,0))-1</f>
        <v>1.2599917057666055E-2</v>
      </c>
      <c r="K300" s="40">
        <f>VLOOKUP((A300+1)&amp;"_"&amp;B300,scenarios!A:Q,6,0)</f>
        <v>-8.8006000000000004E-3</v>
      </c>
      <c r="L300" s="55">
        <f>VLOOKUP((A300+TT_Scen/2+1)&amp;"_"&amp;B300,scenarios!A:Q,6,0)</f>
        <v>1.26E-2</v>
      </c>
      <c r="M300" s="37">
        <f t="shared" si="33"/>
        <v>1.0205481636681168E-7</v>
      </c>
      <c r="N300" s="8"/>
      <c r="O300" s="50">
        <f t="shared" si="29"/>
        <v>2.5000000000000005E-3</v>
      </c>
      <c r="P300" s="33">
        <f t="shared" si="32"/>
        <v>1.4433756729740645E-2</v>
      </c>
      <c r="Q300" s="34">
        <f>D300/D299*EXP(-P299*P299/2+P299*Gaussian!G292)-1</f>
        <v>8.2095443603378282E-3</v>
      </c>
      <c r="R300" s="46">
        <f>E300/E299*EXP(-P299*P299/2-P299*Gaussian!G292)-1</f>
        <v>-4.4843192680705801E-3</v>
      </c>
      <c r="S300" s="40">
        <f>VLOOKUP((A300+1)&amp;"_"&amp;B300,scenarios!A:Q,13,0)</f>
        <v>0</v>
      </c>
      <c r="T300" s="55">
        <f>VLOOKUP((A300+TT_Scen/2+1)&amp;"_"&amp;B300,scenarios!A:Q,13,0)</f>
        <v>0</v>
      </c>
      <c r="U300" s="37">
        <f t="shared" si="34"/>
        <v>1.2693863628408408E-2</v>
      </c>
    </row>
    <row r="301" spans="1:21" x14ac:dyDescent="0.25">
      <c r="A301" s="21">
        <f t="shared" si="30"/>
        <v>4</v>
      </c>
      <c r="B301" s="22">
        <v>292</v>
      </c>
      <c r="C301" s="20"/>
      <c r="D301" s="14">
        <f>Beta!E301</f>
        <v>2.3676129028893489</v>
      </c>
      <c r="E301" s="15">
        <f>Beta!F301</f>
        <v>0.78021437713469832</v>
      </c>
      <c r="F301" s="12"/>
      <c r="G301" s="50">
        <f t="shared" si="28"/>
        <v>2.5000000000000005E-3</v>
      </c>
      <c r="H301" s="33">
        <f t="shared" si="31"/>
        <v>1.4433756729740645E-2</v>
      </c>
      <c r="I301" s="34">
        <f>D301/D300*EXP(-H300*H300/2+H300*VLOOKUP((A301)&amp;"_"&amp;(B301-1),Gaussian!A:F,6,0))-1</f>
        <v>1.3149728336850686E-2</v>
      </c>
      <c r="J301" s="46">
        <f>E301/E300*EXP(-H300*H300/2-H300*VLOOKUP((A301)&amp;"_"&amp;(B301-1),Gaussian!A:F,6,0))-1</f>
        <v>-9.3301220565961129E-3</v>
      </c>
      <c r="K301" s="40">
        <f>VLOOKUP((A301+1)&amp;"_"&amp;B301,scenarios!A:Q,6,0)</f>
        <v>1.315E-2</v>
      </c>
      <c r="L301" s="55">
        <f>VLOOKUP((A301+TT_Scen/2+1)&amp;"_"&amp;B301,scenarios!A:Q,6,0)</f>
        <v>-9.3300999999999992E-3</v>
      </c>
      <c r="M301" s="37">
        <f t="shared" si="33"/>
        <v>2.9371974542835577E-7</v>
      </c>
      <c r="N301" s="8"/>
      <c r="O301" s="50">
        <f t="shared" si="29"/>
        <v>2.5000000000000005E-3</v>
      </c>
      <c r="P301" s="33">
        <f t="shared" si="32"/>
        <v>1.4433756729740645E-2</v>
      </c>
      <c r="Q301" s="34">
        <f>D301/D300*EXP(-P300*P300/2+P300*Gaussian!G293)-1</f>
        <v>8.1009803610403441E-3</v>
      </c>
      <c r="R301" s="46">
        <f>E301/E300*EXP(-P300*P300/2-P300*Gaussian!G293)-1</f>
        <v>-4.3686721240986381E-3</v>
      </c>
      <c r="S301" s="40">
        <f>VLOOKUP((A301+1)&amp;"_"&amp;B301,scenarios!A:Q,13,0)</f>
        <v>0</v>
      </c>
      <c r="T301" s="55">
        <f>VLOOKUP((A301+TT_Scen/2+1)&amp;"_"&amp;B301,scenarios!A:Q,13,0)</f>
        <v>0</v>
      </c>
      <c r="U301" s="37">
        <f t="shared" si="34"/>
        <v>1.2469652485138982E-2</v>
      </c>
    </row>
    <row r="302" spans="1:21" x14ac:dyDescent="0.25">
      <c r="A302" s="21">
        <f t="shared" si="30"/>
        <v>4</v>
      </c>
      <c r="B302" s="22">
        <v>293</v>
      </c>
      <c r="C302" s="20"/>
      <c r="D302" s="14">
        <f>Beta!E302</f>
        <v>2.3872728986237144</v>
      </c>
      <c r="E302" s="15">
        <f>Beta!F302</f>
        <v>0.77681137231853503</v>
      </c>
      <c r="F302" s="12"/>
      <c r="G302" s="50">
        <f t="shared" si="28"/>
        <v>2.5000000000000005E-3</v>
      </c>
      <c r="H302" s="33">
        <f t="shared" si="31"/>
        <v>1.4433756729740645E-2</v>
      </c>
      <c r="I302" s="34">
        <f>D302/D301*EXP(-H301*H301/2+H301*VLOOKUP((A302)&amp;"_"&amp;(B302-1),Gaussian!A:F,6,0))-1</f>
        <v>1.1579137789116789E-2</v>
      </c>
      <c r="J302" s="46">
        <f>E302/E301*EXP(-H301*H301/2-H301*VLOOKUP((A302)&amp;"_"&amp;(B302-1),Gaussian!A:F,6,0))-1</f>
        <v>-7.7921617399174803E-3</v>
      </c>
      <c r="K302" s="40">
        <f>VLOOKUP((A302+1)&amp;"_"&amp;B302,scenarios!A:Q,6,0)</f>
        <v>1.1579000000000001E-2</v>
      </c>
      <c r="L302" s="55">
        <f>VLOOKUP((A302+TT_Scen/2+1)&amp;"_"&amp;B302,scenarios!A:Q,6,0)</f>
        <v>-7.7922E-3</v>
      </c>
      <c r="M302" s="37">
        <f t="shared" si="33"/>
        <v>1.7604919930799129E-7</v>
      </c>
      <c r="N302" s="8"/>
      <c r="O302" s="50">
        <f t="shared" si="29"/>
        <v>2.5000000000000005E-3</v>
      </c>
      <c r="P302" s="33">
        <f t="shared" si="32"/>
        <v>1.4433756729740645E-2</v>
      </c>
      <c r="Q302" s="34">
        <f>D302/D301*EXP(-P301*P301/2+P301*Gaussian!G294)-1</f>
        <v>8.1986943058716122E-3</v>
      </c>
      <c r="R302" s="46">
        <f>E302/E301*EXP(-P301*P301/2-P301*Gaussian!G294)-1</f>
        <v>-4.4653348556789041E-3</v>
      </c>
      <c r="S302" s="40">
        <f>VLOOKUP((A302+1)&amp;"_"&amp;B302,scenarios!A:Q,13,0)</f>
        <v>0</v>
      </c>
      <c r="T302" s="55">
        <f>VLOOKUP((A302+TT_Scen/2+1)&amp;"_"&amp;B302,scenarios!A:Q,13,0)</f>
        <v>0</v>
      </c>
      <c r="U302" s="37">
        <f t="shared" si="34"/>
        <v>1.2664029161550516E-2</v>
      </c>
    </row>
    <row r="303" spans="1:21" x14ac:dyDescent="0.25">
      <c r="A303" s="21">
        <f t="shared" si="30"/>
        <v>4</v>
      </c>
      <c r="B303" s="22">
        <v>294</v>
      </c>
      <c r="C303" s="20"/>
      <c r="D303" s="14">
        <f>Beta!E303</f>
        <v>2.4072314504256758</v>
      </c>
      <c r="E303" s="15">
        <f>Beta!F303</f>
        <v>0.77337283283867841</v>
      </c>
      <c r="F303" s="12"/>
      <c r="G303" s="50">
        <f t="shared" si="28"/>
        <v>2.5000000000000005E-3</v>
      </c>
      <c r="H303" s="33">
        <f t="shared" si="31"/>
        <v>1.4433756729740645E-2</v>
      </c>
      <c r="I303" s="34">
        <f>D303/D302*EXP(-H302*H302/2+H302*VLOOKUP((A303)&amp;"_"&amp;(B303-1),Gaussian!A:F,6,0))-1</f>
        <v>1.0892002784764321E-2</v>
      </c>
      <c r="J303" s="46">
        <f>E303/E302*EXP(-H302*H302/2-H302*VLOOKUP((A303)&amp;"_"&amp;(B303-1),Gaussian!A:F,6,0))-1</f>
        <v>-7.126591690778894E-3</v>
      </c>
      <c r="K303" s="40">
        <f>VLOOKUP((A303+1)&amp;"_"&amp;B303,scenarios!A:Q,6,0)</f>
        <v>1.0892000000000001E-2</v>
      </c>
      <c r="L303" s="55">
        <f>VLOOKUP((A303+TT_Scen/2+1)&amp;"_"&amp;B303,scenarios!A:Q,6,0)</f>
        <v>-7.1266000000000003E-3</v>
      </c>
      <c r="M303" s="37">
        <f t="shared" si="33"/>
        <v>1.1093985426494091E-8</v>
      </c>
      <c r="N303" s="8"/>
      <c r="O303" s="50">
        <f t="shared" si="29"/>
        <v>2.5000000000000005E-3</v>
      </c>
      <c r="P303" s="33">
        <f t="shared" si="32"/>
        <v>1.4433756729740645E-2</v>
      </c>
      <c r="Q303" s="34">
        <f>D303/D302*EXP(-P302*P302/2+P302*Gaussian!G295)-1</f>
        <v>8.2553660274240492E-3</v>
      </c>
      <c r="R303" s="46">
        <f>E303/E302*EXP(-P302*P302/2-P302*Gaussian!G295)-1</f>
        <v>-4.5301795000376455E-3</v>
      </c>
      <c r="S303" s="40">
        <f>VLOOKUP((A303+1)&amp;"_"&amp;B303,scenarios!A:Q,13,0)</f>
        <v>0</v>
      </c>
      <c r="T303" s="55">
        <f>VLOOKUP((A303+TT_Scen/2+1)&amp;"_"&amp;B303,scenarios!A:Q,13,0)</f>
        <v>0</v>
      </c>
      <c r="U303" s="37">
        <f t="shared" si="34"/>
        <v>1.2785545527461695E-2</v>
      </c>
    </row>
    <row r="304" spans="1:21" x14ac:dyDescent="0.25">
      <c r="A304" s="21">
        <f t="shared" si="30"/>
        <v>4</v>
      </c>
      <c r="B304" s="22">
        <v>295</v>
      </c>
      <c r="C304" s="20"/>
      <c r="D304" s="14">
        <f>Beta!E304</f>
        <v>2.4272165340927931</v>
      </c>
      <c r="E304" s="15">
        <f>Beta!F304</f>
        <v>0.76998030730215061</v>
      </c>
      <c r="F304" s="12"/>
      <c r="G304" s="50">
        <f t="shared" si="28"/>
        <v>2.5000000000000005E-3</v>
      </c>
      <c r="H304" s="33">
        <f t="shared" si="31"/>
        <v>1.4433756729740645E-2</v>
      </c>
      <c r="I304" s="34">
        <f>D304/D303*EXP(-H303*H303/2+H303*VLOOKUP((A304)&amp;"_"&amp;(B304-1),Gaussian!A:F,6,0))-1</f>
        <v>2.4083303921997201E-2</v>
      </c>
      <c r="J304" s="46">
        <f>E304/E303*EXP(-H303*H303/2-H303*VLOOKUP((A304)&amp;"_"&amp;(B304-1),Gaussian!A:F,6,0))-1</f>
        <v>-1.9933340741785321E-2</v>
      </c>
      <c r="K304" s="40">
        <f>VLOOKUP((A304+1)&amp;"_"&amp;B304,scenarios!A:Q,6,0)</f>
        <v>2.4083E-2</v>
      </c>
      <c r="L304" s="55">
        <f>VLOOKUP((A304+TT_Scen/2+1)&amp;"_"&amp;B304,scenarios!A:Q,6,0)</f>
        <v>-1.9932999999999999E-2</v>
      </c>
      <c r="M304" s="37">
        <f t="shared" si="33"/>
        <v>6.4466378252303613E-7</v>
      </c>
      <c r="N304" s="8"/>
      <c r="O304" s="50">
        <f t="shared" si="29"/>
        <v>2.5000000000000005E-3</v>
      </c>
      <c r="P304" s="33">
        <f t="shared" si="32"/>
        <v>1.4433756729740645E-2</v>
      </c>
      <c r="Q304" s="34">
        <f>D304/D303*EXP(-P303*P303/2+P303*Gaussian!G296)-1</f>
        <v>8.1970770928687653E-3</v>
      </c>
      <c r="R304" s="46">
        <f>E304/E303*EXP(-P303*P303/2-P303*Gaussian!G296)-1</f>
        <v>-4.4903667336312347E-3</v>
      </c>
      <c r="S304" s="40">
        <f>VLOOKUP((A304+1)&amp;"_"&amp;B304,scenarios!A:Q,13,0)</f>
        <v>0</v>
      </c>
      <c r="T304" s="55">
        <f>VLOOKUP((A304+TT_Scen/2+1)&amp;"_"&amp;B304,scenarios!A:Q,13,0)</f>
        <v>0</v>
      </c>
      <c r="U304" s="37">
        <f t="shared" si="34"/>
        <v>1.26874438265E-2</v>
      </c>
    </row>
    <row r="305" spans="1:21" x14ac:dyDescent="0.25">
      <c r="A305" s="21">
        <f t="shared" si="30"/>
        <v>4</v>
      </c>
      <c r="B305" s="22">
        <v>296</v>
      </c>
      <c r="C305" s="20"/>
      <c r="D305" s="14">
        <f>Beta!E305</f>
        <v>2.4475248395843501</v>
      </c>
      <c r="E305" s="15">
        <f>Beta!F305</f>
        <v>0.76653278263893931</v>
      </c>
      <c r="F305" s="12"/>
      <c r="G305" s="50">
        <f t="shared" si="28"/>
        <v>2.5000000000000005E-3</v>
      </c>
      <c r="H305" s="33">
        <f t="shared" si="31"/>
        <v>1.4433756729740645E-2</v>
      </c>
      <c r="I305" s="34">
        <f>D305/D304*EXP(-H304*H304/2+H304*VLOOKUP((A305)&amp;"_"&amp;(B305-1),Gaussian!A:F,6,0))-1</f>
        <v>9.4807340926570394E-3</v>
      </c>
      <c r="J305" s="46">
        <f>E305/E304*EXP(-H304*H304/2-H304*VLOOKUP((A305)&amp;"_"&amp;(B305-1),Gaussian!A:F,6,0))-1</f>
        <v>-5.7829912648560411E-3</v>
      </c>
      <c r="K305" s="40">
        <f>VLOOKUP((A305+1)&amp;"_"&amp;B305,scenarios!A:Q,6,0)</f>
        <v>9.4806999999999999E-3</v>
      </c>
      <c r="L305" s="55">
        <f>VLOOKUP((A305+TT_Scen/2+1)&amp;"_"&amp;B305,scenarios!A:Q,6,0)</f>
        <v>-5.7829999999999999E-3</v>
      </c>
      <c r="M305" s="37">
        <f t="shared" si="33"/>
        <v>4.2827800998332388E-8</v>
      </c>
      <c r="N305" s="8"/>
      <c r="O305" s="50">
        <f t="shared" si="29"/>
        <v>2.5000000000000005E-3</v>
      </c>
      <c r="P305" s="33">
        <f t="shared" si="32"/>
        <v>1.4433756729740645E-2</v>
      </c>
      <c r="Q305" s="34">
        <f>D305/D304*EXP(-P304*P304/2+P304*Gaussian!G297)-1</f>
        <v>8.2618785691239705E-3</v>
      </c>
      <c r="R305" s="46">
        <f>E305/E304*EXP(-P304*P304/2-P304*Gaussian!G297)-1</f>
        <v>-4.581114135069897E-3</v>
      </c>
      <c r="S305" s="40">
        <f>VLOOKUP((A305+1)&amp;"_"&amp;B305,scenarios!A:Q,13,0)</f>
        <v>0</v>
      </c>
      <c r="T305" s="55">
        <f>VLOOKUP((A305+TT_Scen/2+1)&amp;"_"&amp;B305,scenarios!A:Q,13,0)</f>
        <v>0</v>
      </c>
      <c r="U305" s="37">
        <f t="shared" si="34"/>
        <v>1.2842992704193867E-2</v>
      </c>
    </row>
    <row r="306" spans="1:21" x14ac:dyDescent="0.25">
      <c r="A306" s="21">
        <f t="shared" si="30"/>
        <v>4</v>
      </c>
      <c r="B306" s="22">
        <v>297</v>
      </c>
      <c r="C306" s="20"/>
      <c r="D306" s="14">
        <f>Beta!E306</f>
        <v>2.4686253693654794</v>
      </c>
      <c r="E306" s="15">
        <f>Beta!F306</f>
        <v>0.76288079387830199</v>
      </c>
      <c r="F306" s="12"/>
      <c r="G306" s="50">
        <f t="shared" si="28"/>
        <v>2.5000000000000005E-3</v>
      </c>
      <c r="H306" s="33">
        <f t="shared" si="31"/>
        <v>1.4433756729740645E-2</v>
      </c>
      <c r="I306" s="34">
        <f>D306/D305*EXP(-H305*H305/2+H305*VLOOKUP((A306)&amp;"_"&amp;(B306-1),Gaussian!A:F,6,0))-1</f>
        <v>1.0982843992748847E-2</v>
      </c>
      <c r="J306" s="46">
        <f>E306/E305*EXP(-H305*H305/2-H305*VLOOKUP((A306)&amp;"_"&amp;(B306-1),Gaussian!A:F,6,0))-1</f>
        <v>-7.2960180350111203E-3</v>
      </c>
      <c r="K306" s="40">
        <f>VLOOKUP((A306+1)&amp;"_"&amp;B306,scenarios!A:Q,6,0)</f>
        <v>1.0983E-2</v>
      </c>
      <c r="L306" s="55">
        <f>VLOOKUP((A306+TT_Scen/2+1)&amp;"_"&amp;B306,scenarios!A:Q,6,0)</f>
        <v>-7.2960000000000004E-3</v>
      </c>
      <c r="M306" s="37">
        <f t="shared" si="33"/>
        <v>1.7404226227216157E-7</v>
      </c>
      <c r="N306" s="8"/>
      <c r="O306" s="50">
        <f t="shared" si="29"/>
        <v>2.5000000000000005E-3</v>
      </c>
      <c r="P306" s="33">
        <f t="shared" si="32"/>
        <v>1.4433756729740645E-2</v>
      </c>
      <c r="Q306" s="34">
        <f>D306/D305*EXP(-P305*P305/2+P305*Gaussian!G298)-1</f>
        <v>8.5161116082392851E-3</v>
      </c>
      <c r="R306" s="46">
        <f>E306/E305*EXP(-P305*P305/2-P305*Gaussian!G298)-1</f>
        <v>-4.8679605827214312E-3</v>
      </c>
      <c r="S306" s="40">
        <f>VLOOKUP((A306+1)&amp;"_"&amp;B306,scenarios!A:Q,13,0)</f>
        <v>0</v>
      </c>
      <c r="T306" s="55">
        <f>VLOOKUP((A306+TT_Scen/2+1)&amp;"_"&amp;B306,scenarios!A:Q,13,0)</f>
        <v>0</v>
      </c>
      <c r="U306" s="37">
        <f t="shared" si="34"/>
        <v>1.3384072190960716E-2</v>
      </c>
    </row>
    <row r="307" spans="1:21" x14ac:dyDescent="0.25">
      <c r="A307" s="21">
        <f t="shared" si="30"/>
        <v>4</v>
      </c>
      <c r="B307" s="22">
        <v>298</v>
      </c>
      <c r="C307" s="20"/>
      <c r="D307" s="14">
        <f>Beta!E307</f>
        <v>2.4899983500783249</v>
      </c>
      <c r="E307" s="15">
        <f>Beta!F307</f>
        <v>0.7591841221963509</v>
      </c>
      <c r="F307" s="12"/>
      <c r="G307" s="50">
        <f t="shared" si="28"/>
        <v>2.5000000000000005E-3</v>
      </c>
      <c r="H307" s="33">
        <f t="shared" si="31"/>
        <v>1.4433756729740645E-2</v>
      </c>
      <c r="I307" s="34">
        <f>D307/D306*EXP(-H306*H306/2+H306*VLOOKUP((A307)&amp;"_"&amp;(B307-1),Gaussian!A:F,6,0))-1</f>
        <v>1.4289065415728164E-2</v>
      </c>
      <c r="J307" s="46">
        <f>E307/E306*EXP(-H306*H306/2-H306*VLOOKUP((A307)&amp;"_"&amp;(B307-1),Gaussian!A:F,6,0))-1</f>
        <v>-1.05768098911313E-2</v>
      </c>
      <c r="K307" s="40">
        <f>VLOOKUP((A307+1)&amp;"_"&amp;B307,scenarios!A:Q,6,0)</f>
        <v>1.4289E-2</v>
      </c>
      <c r="L307" s="55">
        <f>VLOOKUP((A307+TT_Scen/2+1)&amp;"_"&amp;B307,scenarios!A:Q,6,0)</f>
        <v>-1.0577E-2</v>
      </c>
      <c r="M307" s="37">
        <f t="shared" si="33"/>
        <v>2.5552459686356555E-7</v>
      </c>
      <c r="N307" s="8"/>
      <c r="O307" s="50">
        <f t="shared" si="29"/>
        <v>2.5000000000000005E-3</v>
      </c>
      <c r="P307" s="33">
        <f t="shared" si="32"/>
        <v>1.4433756729740645E-2</v>
      </c>
      <c r="Q307" s="34">
        <f>D307/D306*EXP(-P306*P306/2+P306*Gaussian!G299)-1</f>
        <v>8.5527839320456156E-3</v>
      </c>
      <c r="R307" s="46">
        <f>E307/E306*EXP(-P306*P306/2-P306*Gaussian!G299)-1</f>
        <v>-4.9493305808069321E-3</v>
      </c>
      <c r="S307" s="40">
        <f>VLOOKUP((A307+1)&amp;"_"&amp;B307,scenarios!A:Q,13,0)</f>
        <v>0</v>
      </c>
      <c r="T307" s="55">
        <f>VLOOKUP((A307+TT_Scen/2+1)&amp;"_"&amp;B307,scenarios!A:Q,13,0)</f>
        <v>0</v>
      </c>
      <c r="U307" s="37">
        <f t="shared" si="34"/>
        <v>1.3502114512852548E-2</v>
      </c>
    </row>
    <row r="308" spans="1:21" x14ac:dyDescent="0.25">
      <c r="A308" s="21">
        <f t="shared" si="30"/>
        <v>4</v>
      </c>
      <c r="B308" s="22">
        <v>299</v>
      </c>
      <c r="C308" s="20"/>
      <c r="D308" s="14">
        <f>Beta!E308</f>
        <v>2.511287785430214</v>
      </c>
      <c r="E308" s="15">
        <f>Beta!F308</f>
        <v>0.75554472605254153</v>
      </c>
      <c r="F308" s="12"/>
      <c r="G308" s="50">
        <f t="shared" si="28"/>
        <v>2.5000000000000005E-3</v>
      </c>
      <c r="H308" s="33">
        <f t="shared" si="31"/>
        <v>1.4433756729740645E-2</v>
      </c>
      <c r="I308" s="34">
        <f>D308/D307*EXP(-H307*H307/2+H307*VLOOKUP((A308)&amp;"_"&amp;(B308-1),Gaussian!A:F,6,0))-1</f>
        <v>1.624367192403775E-2</v>
      </c>
      <c r="J308" s="46">
        <f>E308/E307*EXP(-H307*H307/2-H307*VLOOKUP((A308)&amp;"_"&amp;(B308-1),Gaussian!A:F,6,0))-1</f>
        <v>-1.2533992240416958E-2</v>
      </c>
      <c r="K308" s="40">
        <f>VLOOKUP((A308+1)&amp;"_"&amp;B308,scenarios!A:Q,6,0)</f>
        <v>1.6244000000000001E-2</v>
      </c>
      <c r="L308" s="55">
        <f>VLOOKUP((A308+TT_Scen/2+1)&amp;"_"&amp;B308,scenarios!A:Q,6,0)</f>
        <v>-1.2534E-2</v>
      </c>
      <c r="M308" s="37">
        <f t="shared" si="33"/>
        <v>3.3583554529328929E-7</v>
      </c>
      <c r="N308" s="8"/>
      <c r="O308" s="50">
        <f t="shared" si="29"/>
        <v>2.5000000000000005E-3</v>
      </c>
      <c r="P308" s="33">
        <f t="shared" si="32"/>
        <v>1.4433756729740645E-2</v>
      </c>
      <c r="Q308" s="34">
        <f>D308/D307*EXP(-P307*P307/2+P307*Gaussian!G300)-1</f>
        <v>8.4449278842748665E-3</v>
      </c>
      <c r="R308" s="46">
        <f>E308/E307*EXP(-P307*P307/2-P307*Gaussian!G300)-1</f>
        <v>-4.897487331180006E-3</v>
      </c>
      <c r="S308" s="40">
        <f>VLOOKUP((A308+1)&amp;"_"&amp;B308,scenarios!A:Q,13,0)</f>
        <v>0</v>
      </c>
      <c r="T308" s="55">
        <f>VLOOKUP((A308+TT_Scen/2+1)&amp;"_"&amp;B308,scenarios!A:Q,13,0)</f>
        <v>0</v>
      </c>
      <c r="U308" s="37">
        <f t="shared" si="34"/>
        <v>1.3342415215454873E-2</v>
      </c>
    </row>
    <row r="309" spans="1:21" x14ac:dyDescent="0.25">
      <c r="A309" s="21">
        <f t="shared" si="30"/>
        <v>4</v>
      </c>
      <c r="B309" s="22">
        <v>300</v>
      </c>
      <c r="C309" s="20"/>
      <c r="D309" s="14">
        <f>Beta!E309</f>
        <v>2.5321560529506715</v>
      </c>
      <c r="E309" s="15">
        <f>Beta!F309</f>
        <v>0.75205345729744333</v>
      </c>
      <c r="F309" s="12"/>
      <c r="G309" s="50">
        <f t="shared" si="28"/>
        <v>2.5000000000000005E-3</v>
      </c>
      <c r="H309" s="33">
        <f t="shared" si="31"/>
        <v>1.4433756729740645E-2</v>
      </c>
      <c r="I309" s="34">
        <f>D309/D308*EXP(-H308*H308/2+H308*VLOOKUP((A309)&amp;"_"&amp;(B309-1),Gaussian!A:F,6,0))-1</f>
        <v>-1.6571035946590928E-3</v>
      </c>
      <c r="J309" s="46">
        <f>E309/E308*EXP(-H308*H308/2-H308*VLOOKUP((A309)&amp;"_"&amp;(B309-1),Gaussian!A:F,6,0))-1</f>
        <v>5.1070202419867261E-3</v>
      </c>
      <c r="K309" s="40">
        <f>VLOOKUP((A309+1)&amp;"_"&amp;B309,scenarios!A:Q,6,0)</f>
        <v>-1.6570999999999999E-3</v>
      </c>
      <c r="L309" s="55">
        <f>VLOOKUP((A309+TT_Scen/2+1)&amp;"_"&amp;B309,scenarios!A:Q,6,0)</f>
        <v>5.1070000000000004E-3</v>
      </c>
      <c r="M309" s="37">
        <f t="shared" si="33"/>
        <v>2.3836645818633984E-8</v>
      </c>
      <c r="N309" s="8"/>
      <c r="O309" s="50">
        <f t="shared" si="29"/>
        <v>2.5000000000000005E-3</v>
      </c>
      <c r="P309" s="33">
        <f t="shared" si="32"/>
        <v>1.4433756729740645E-2</v>
      </c>
      <c r="Q309" s="34">
        <f>D309/D308*EXP(-P308*P308/2+P308*Gaussian!G301)-1</f>
        <v>8.2047605701873749E-3</v>
      </c>
      <c r="R309" s="46">
        <f>E309/E308*EXP(-P308*P308/2-P308*Gaussian!G301)-1</f>
        <v>-4.7245430400135735E-3</v>
      </c>
      <c r="S309" s="40">
        <f>VLOOKUP((A309+1)&amp;"_"&amp;B309,scenarios!A:Q,13,0)</f>
        <v>0</v>
      </c>
      <c r="T309" s="55">
        <f>VLOOKUP((A309+TT_Scen/2+1)&amp;"_"&amp;B309,scenarios!A:Q,13,0)</f>
        <v>0</v>
      </c>
      <c r="U309" s="37">
        <f t="shared" si="34"/>
        <v>1.2929303610200948E-2</v>
      </c>
    </row>
    <row r="310" spans="1:21" x14ac:dyDescent="0.25">
      <c r="A310" s="21">
        <f t="shared" si="30"/>
        <v>4</v>
      </c>
      <c r="B310" s="22">
        <v>301</v>
      </c>
      <c r="C310" s="20"/>
      <c r="D310" s="14">
        <f>Beta!E310</f>
        <v>2.552535077503387</v>
      </c>
      <c r="E310" s="15">
        <f>Beta!F310</f>
        <v>0.74871941357998961</v>
      </c>
      <c r="F310" s="12"/>
      <c r="G310" s="50">
        <f t="shared" si="28"/>
        <v>2.5000000000000005E-3</v>
      </c>
      <c r="H310" s="33">
        <f t="shared" si="31"/>
        <v>1.4433756729740645E-2</v>
      </c>
      <c r="I310" s="34">
        <f>D310/D309*EXP(-H309*H309/2+H309*VLOOKUP((A310)&amp;"_"&amp;(B310-1),Gaussian!A:F,6,0))-1</f>
        <v>-1.71389676912026E-3</v>
      </c>
      <c r="J310" s="46">
        <f>E310/E309*EXP(-H309*H309/2-H309*VLOOKUP((A310)&amp;"_"&amp;(B310-1),Gaussian!A:F,6,0))-1</f>
        <v>5.0927269774834194E-3</v>
      </c>
      <c r="K310" s="40">
        <f>VLOOKUP((A310+1)&amp;"_"&amp;B310,scenarios!A:Q,6,0)</f>
        <v>-1.7139E-3</v>
      </c>
      <c r="L310" s="55">
        <f>VLOOKUP((A310+TT_Scen/2+1)&amp;"_"&amp;B310,scenarios!A:Q,6,0)</f>
        <v>5.0927000000000004E-3</v>
      </c>
      <c r="M310" s="37">
        <f t="shared" si="33"/>
        <v>3.0208363159013596E-8</v>
      </c>
      <c r="N310" s="8"/>
      <c r="O310" s="50">
        <f t="shared" si="29"/>
        <v>2.5000000000000005E-3</v>
      </c>
      <c r="P310" s="33">
        <f t="shared" si="32"/>
        <v>1.4433756729740645E-2</v>
      </c>
      <c r="Q310" s="34">
        <f>D310/D309*EXP(-P309*P309/2+P309*Gaussian!G302)-1</f>
        <v>7.9430923329599779E-3</v>
      </c>
      <c r="R310" s="46">
        <f>E310/E309*EXP(-P309*P309/2-P309*Gaussian!G302)-1</f>
        <v>-4.5369530955612358E-3</v>
      </c>
      <c r="S310" s="40">
        <f>VLOOKUP((A310+1)&amp;"_"&amp;B310,scenarios!A:Q,13,0)</f>
        <v>0</v>
      </c>
      <c r="T310" s="55">
        <f>VLOOKUP((A310+TT_Scen/2+1)&amp;"_"&amp;B310,scenarios!A:Q,13,0)</f>
        <v>0</v>
      </c>
      <c r="U310" s="37">
        <f t="shared" si="34"/>
        <v>1.2480045428521214E-2</v>
      </c>
    </row>
    <row r="311" spans="1:21" x14ac:dyDescent="0.25">
      <c r="A311" s="21">
        <f t="shared" si="30"/>
        <v>4</v>
      </c>
      <c r="B311" s="22">
        <v>302</v>
      </c>
      <c r="C311" s="20"/>
      <c r="D311" s="14">
        <f>Beta!E311</f>
        <v>2.572401830412482</v>
      </c>
      <c r="E311" s="15">
        <f>Beta!F311</f>
        <v>0.74554692397627664</v>
      </c>
      <c r="F311" s="12"/>
      <c r="G311" s="50">
        <f t="shared" si="28"/>
        <v>2.5000000000000005E-3</v>
      </c>
      <c r="H311" s="33">
        <f t="shared" si="31"/>
        <v>1.4433756729740645E-2</v>
      </c>
      <c r="I311" s="34">
        <f>D311/D310*EXP(-H310*H310/2+H310*VLOOKUP((A311)&amp;"_"&amp;(B311-1),Gaussian!A:F,6,0))-1</f>
        <v>3.0707018315818013E-2</v>
      </c>
      <c r="J311" s="46">
        <f>E311/E310*EXP(-H310*H310/2-H310*VLOOKUP((A311)&amp;"_"&amp;(B311-1),Gaussian!A:F,6,0))-1</f>
        <v>-2.658671692293213E-2</v>
      </c>
      <c r="K311" s="40">
        <f>VLOOKUP((A311+1)&amp;"_"&amp;B311,scenarios!A:Q,6,0)</f>
        <v>3.0707000000000002E-2</v>
      </c>
      <c r="L311" s="55">
        <f>VLOOKUP((A311+TT_Scen/2+1)&amp;"_"&amp;B311,scenarios!A:Q,6,0)</f>
        <v>-2.6587E-2</v>
      </c>
      <c r="M311" s="37">
        <f t="shared" si="33"/>
        <v>3.0139288588124091E-7</v>
      </c>
      <c r="N311" s="8"/>
      <c r="O311" s="50">
        <f t="shared" si="29"/>
        <v>2.5000000000000005E-3</v>
      </c>
      <c r="P311" s="33">
        <f t="shared" si="32"/>
        <v>1.4433756729740645E-2</v>
      </c>
      <c r="Q311" s="34">
        <f>D311/D310*EXP(-P310*P310/2+P310*Gaussian!G303)-1</f>
        <v>7.6781739508753333E-3</v>
      </c>
      <c r="R311" s="46">
        <f>E311/E310*EXP(-P310*P310/2-P310*Gaussian!G303)-1</f>
        <v>-4.3409408624469625E-3</v>
      </c>
      <c r="S311" s="40">
        <f>VLOOKUP((A311+1)&amp;"_"&amp;B311,scenarios!A:Q,13,0)</f>
        <v>0</v>
      </c>
      <c r="T311" s="55">
        <f>VLOOKUP((A311+TT_Scen/2+1)&amp;"_"&amp;B311,scenarios!A:Q,13,0)</f>
        <v>0</v>
      </c>
      <c r="U311" s="37">
        <f t="shared" si="34"/>
        <v>1.2019114813322296E-2</v>
      </c>
    </row>
    <row r="312" spans="1:21" x14ac:dyDescent="0.25">
      <c r="A312" s="21">
        <f t="shared" si="30"/>
        <v>4</v>
      </c>
      <c r="B312" s="22">
        <v>303</v>
      </c>
      <c r="C312" s="20"/>
      <c r="D312" s="14">
        <f>Beta!E312</f>
        <v>2.5927877367785506</v>
      </c>
      <c r="E312" s="15">
        <f>Beta!F312</f>
        <v>0.74224061378461981</v>
      </c>
      <c r="F312" s="12"/>
      <c r="G312" s="50">
        <f t="shared" si="28"/>
        <v>2.5000000000000005E-3</v>
      </c>
      <c r="H312" s="33">
        <f t="shared" si="31"/>
        <v>1.4433756729740645E-2</v>
      </c>
      <c r="I312" s="34">
        <f>D312/D311*EXP(-H311*H311/2+H311*VLOOKUP((A312)&amp;"_"&amp;(B312-1),Gaussian!A:F,6,0))-1</f>
        <v>-1.4186006433761E-2</v>
      </c>
      <c r="J312" s="46">
        <f>E312/E311*EXP(-H311*H311/2-H311*VLOOKUP((A312)&amp;"_"&amp;(B312-1),Gaussian!A:F,6,0))-1</f>
        <v>1.768278692717451E-2</v>
      </c>
      <c r="K312" s="40">
        <f>VLOOKUP((A312+1)&amp;"_"&amp;B312,scenarios!A:Q,6,0)</f>
        <v>-1.4186000000000001E-2</v>
      </c>
      <c r="L312" s="55">
        <f>VLOOKUP((A312+TT_Scen/2+1)&amp;"_"&amp;B312,scenarios!A:Q,6,0)</f>
        <v>1.7683000000000001E-2</v>
      </c>
      <c r="M312" s="37">
        <f t="shared" si="33"/>
        <v>2.195065864907253E-7</v>
      </c>
      <c r="N312" s="8"/>
      <c r="O312" s="50">
        <f t="shared" si="29"/>
        <v>2.5000000000000005E-3</v>
      </c>
      <c r="P312" s="33">
        <f t="shared" si="32"/>
        <v>1.4433756729740645E-2</v>
      </c>
      <c r="Q312" s="34">
        <f>D312/D311*EXP(-P311*P311/2+P311*Gaussian!G304)-1</f>
        <v>7.8198662971771249E-3</v>
      </c>
      <c r="R312" s="46">
        <f>E312/E311*EXP(-P311*P311/2-P311*Gaussian!G304)-1</f>
        <v>-4.5384439083191452E-3</v>
      </c>
      <c r="S312" s="40">
        <f>VLOOKUP((A312+1)&amp;"_"&amp;B312,scenarios!A:Q,13,0)</f>
        <v>0</v>
      </c>
      <c r="T312" s="55">
        <f>VLOOKUP((A312+TT_Scen/2+1)&amp;"_"&amp;B312,scenarios!A:Q,13,0)</f>
        <v>0</v>
      </c>
      <c r="U312" s="37">
        <f t="shared" si="34"/>
        <v>1.235831020549627E-2</v>
      </c>
    </row>
    <row r="313" spans="1:21" x14ac:dyDescent="0.25">
      <c r="A313" s="21">
        <f t="shared" si="30"/>
        <v>4</v>
      </c>
      <c r="B313" s="22">
        <v>304</v>
      </c>
      <c r="C313" s="20"/>
      <c r="D313" s="14">
        <f>Beta!E313</f>
        <v>2.6128628462976655</v>
      </c>
      <c r="E313" s="15">
        <f>Beta!F313</f>
        <v>0.73904599527618708</v>
      </c>
      <c r="F313" s="12"/>
      <c r="G313" s="50">
        <f t="shared" si="28"/>
        <v>2.5000000000000005E-3</v>
      </c>
      <c r="H313" s="33">
        <f t="shared" si="31"/>
        <v>1.4433756729740645E-2</v>
      </c>
      <c r="I313" s="34">
        <f>D313/D312*EXP(-H312*H312/2+H312*VLOOKUP((A313)&amp;"_"&amp;(B313-1),Gaussian!A:F,6,0))-1</f>
        <v>1.0505617725495631E-2</v>
      </c>
      <c r="J313" s="46">
        <f>E313/E312*EXP(-H312*H312/2-H312*VLOOKUP((A313)&amp;"_"&amp;(B313-1),Gaussian!A:F,6,0))-1</f>
        <v>-7.2333192102239652E-3</v>
      </c>
      <c r="K313" s="40">
        <f>VLOOKUP((A313+1)&amp;"_"&amp;B313,scenarios!A:Q,6,0)</f>
        <v>1.0506E-2</v>
      </c>
      <c r="L313" s="55">
        <f>VLOOKUP((A313+TT_Scen/2+1)&amp;"_"&amp;B313,scenarios!A:Q,6,0)</f>
        <v>-7.2332999999999998E-3</v>
      </c>
      <c r="M313" s="37">
        <f t="shared" si="33"/>
        <v>4.0148472833442805E-7</v>
      </c>
      <c r="N313" s="8"/>
      <c r="O313" s="50">
        <f t="shared" si="29"/>
        <v>2.5000000000000005E-3</v>
      </c>
      <c r="P313" s="33">
        <f t="shared" si="32"/>
        <v>1.4433756729740645E-2</v>
      </c>
      <c r="Q313" s="34">
        <f>D313/D312*EXP(-P312*P312/2+P312*Gaussian!G305)-1</f>
        <v>7.637706010504175E-3</v>
      </c>
      <c r="R313" s="46">
        <f>E313/E312*EXP(-P312*P312/2-P312*Gaussian!G305)-1</f>
        <v>-4.40773301281705E-3</v>
      </c>
      <c r="S313" s="40">
        <f>VLOOKUP((A313+1)&amp;"_"&amp;B313,scenarios!A:Q,13,0)</f>
        <v>0</v>
      </c>
      <c r="T313" s="55">
        <f>VLOOKUP((A313+TT_Scen/2+1)&amp;"_"&amp;B313,scenarios!A:Q,13,0)</f>
        <v>0</v>
      </c>
      <c r="U313" s="37">
        <f t="shared" si="34"/>
        <v>1.2045439023321225E-2</v>
      </c>
    </row>
    <row r="314" spans="1:21" x14ac:dyDescent="0.25">
      <c r="A314" s="21">
        <f t="shared" si="30"/>
        <v>4</v>
      </c>
      <c r="B314" s="22">
        <v>305</v>
      </c>
      <c r="C314" s="20"/>
      <c r="D314" s="14">
        <f>Beta!E314</f>
        <v>2.633576099575452</v>
      </c>
      <c r="E314" s="15">
        <f>Beta!F314</f>
        <v>0.7357000623904314</v>
      </c>
      <c r="F314" s="12"/>
      <c r="G314" s="50">
        <f t="shared" si="28"/>
        <v>2.5000000000000005E-3</v>
      </c>
      <c r="H314" s="33">
        <f t="shared" si="31"/>
        <v>1.4433756729740645E-2</v>
      </c>
      <c r="I314" s="34">
        <f>D314/D313*EXP(-H313*H313/2+H313*VLOOKUP((A314)&amp;"_"&amp;(B314-1),Gaussian!A:F,6,0))-1</f>
        <v>-2.9761140161741473E-3</v>
      </c>
      <c r="J314" s="46">
        <f>E314/E313*EXP(-H313*H313/2-H313*VLOOKUP((A314)&amp;"_"&amp;(B314-1),Gaussian!A:F,6,0))-1</f>
        <v>6.1495624423502093E-3</v>
      </c>
      <c r="K314" s="40">
        <f>VLOOKUP((A314+1)&amp;"_"&amp;B314,scenarios!A:Q,6,0)</f>
        <v>-2.9761000000000002E-3</v>
      </c>
      <c r="L314" s="55">
        <f>VLOOKUP((A314+TT_Scen/2+1)&amp;"_"&amp;B314,scenarios!A:Q,6,0)</f>
        <v>6.1495999999999999E-3</v>
      </c>
      <c r="M314" s="37">
        <f t="shared" si="33"/>
        <v>5.1573823937629132E-8</v>
      </c>
      <c r="N314" s="8"/>
      <c r="O314" s="50">
        <f t="shared" si="29"/>
        <v>2.5000000000000005E-3</v>
      </c>
      <c r="P314" s="33">
        <f t="shared" si="32"/>
        <v>1.4433756729740645E-2</v>
      </c>
      <c r="Q314" s="34">
        <f>D314/D313*EXP(-P313*P313/2+P313*Gaussian!G306)-1</f>
        <v>7.8224300026350502E-3</v>
      </c>
      <c r="R314" s="46">
        <f>E314/E313*EXP(-P313*P313/2-P313*Gaussian!G306)-1</f>
        <v>-4.6310572542276329E-3</v>
      </c>
      <c r="S314" s="40">
        <f>VLOOKUP((A314+1)&amp;"_"&amp;B314,scenarios!A:Q,13,0)</f>
        <v>0</v>
      </c>
      <c r="T314" s="55">
        <f>VLOOKUP((A314+TT_Scen/2+1)&amp;"_"&amp;B314,scenarios!A:Q,13,0)</f>
        <v>0</v>
      </c>
      <c r="U314" s="37">
        <f t="shared" si="34"/>
        <v>1.2453487256862683E-2</v>
      </c>
    </row>
    <row r="315" spans="1:21" x14ac:dyDescent="0.25">
      <c r="A315" s="21">
        <f t="shared" si="30"/>
        <v>4</v>
      </c>
      <c r="B315" s="22">
        <v>306</v>
      </c>
      <c r="C315" s="20"/>
      <c r="D315" s="14">
        <f>Beta!E315</f>
        <v>2.6542683170810846</v>
      </c>
      <c r="E315" s="15">
        <f>Beta!F315</f>
        <v>0.7323966009081414</v>
      </c>
      <c r="F315" s="12"/>
      <c r="G315" s="50">
        <f t="shared" ref="G315:G378" si="35">$G$249</f>
        <v>2.5000000000000005E-3</v>
      </c>
      <c r="H315" s="33">
        <f t="shared" si="31"/>
        <v>1.4433756729740645E-2</v>
      </c>
      <c r="I315" s="34">
        <f>D315/D314*EXP(-H314*H314/2+H314*VLOOKUP((A315)&amp;"_"&amp;(B315-1),Gaussian!A:F,6,0))-1</f>
        <v>-1.1426771027166494E-3</v>
      </c>
      <c r="J315" s="46">
        <f>E315/E314*EXP(-H314*H314/2-H314*VLOOKUP((A315)&amp;"_"&amp;(B315-1),Gaussian!A:F,6,0))-1</f>
        <v>4.2701218956606724E-3</v>
      </c>
      <c r="K315" s="40">
        <f>VLOOKUP((A315+1)&amp;"_"&amp;B315,scenarios!A:Q,6,0)</f>
        <v>-1.1427E-3</v>
      </c>
      <c r="L315" s="55">
        <f>VLOOKUP((A315+TT_Scen/2+1)&amp;"_"&amp;B315,scenarios!A:Q,6,0)</f>
        <v>4.2700999999999998E-3</v>
      </c>
      <c r="M315" s="37">
        <f t="shared" si="33"/>
        <v>4.479294402320172E-8</v>
      </c>
      <c r="N315" s="8"/>
      <c r="O315" s="50">
        <f t="shared" ref="O315:O378" si="36">$O$249</f>
        <v>2.5000000000000005E-3</v>
      </c>
      <c r="P315" s="33">
        <f t="shared" si="32"/>
        <v>1.4433756729740645E-2</v>
      </c>
      <c r="Q315" s="34">
        <f>D315/D314*EXP(-P314*P314/2+P314*Gaussian!G307)-1</f>
        <v>7.7521001294482694E-3</v>
      </c>
      <c r="R315" s="46">
        <f>E315/E314*EXP(-P314*P314/2-P314*Gaussian!G307)-1</f>
        <v>-4.5939221624301529E-3</v>
      </c>
      <c r="S315" s="40">
        <f>VLOOKUP((A315+1)&amp;"_"&amp;B315,scenarios!A:Q,13,0)</f>
        <v>0</v>
      </c>
      <c r="T315" s="55">
        <f>VLOOKUP((A315+TT_Scen/2+1)&amp;"_"&amp;B315,scenarios!A:Q,13,0)</f>
        <v>0</v>
      </c>
      <c r="U315" s="37">
        <f t="shared" si="34"/>
        <v>1.2346022291878422E-2</v>
      </c>
    </row>
    <row r="316" spans="1:21" x14ac:dyDescent="0.25">
      <c r="A316" s="21">
        <f t="shared" si="30"/>
        <v>4</v>
      </c>
      <c r="B316" s="22">
        <v>307</v>
      </c>
      <c r="C316" s="20"/>
      <c r="D316" s="14">
        <f>Beta!E316</f>
        <v>2.675176389242321</v>
      </c>
      <c r="E316" s="15">
        <f>Beta!F316</f>
        <v>0.72907609861097256</v>
      </c>
      <c r="F316" s="12"/>
      <c r="G316" s="50">
        <f t="shared" si="35"/>
        <v>2.5000000000000005E-3</v>
      </c>
      <c r="H316" s="33">
        <f t="shared" si="31"/>
        <v>1.4433756729740645E-2</v>
      </c>
      <c r="I316" s="34">
        <f>D316/D315*EXP(-H315*H315/2+H315*VLOOKUP((A316)&amp;"_"&amp;(B316-1),Gaussian!A:F,6,0))-1</f>
        <v>2.9642619261677217E-2</v>
      </c>
      <c r="J316" s="46">
        <f>E316/E315*EXP(-H315*H315/2-H315*VLOOKUP((A316)&amp;"_"&amp;(B316-1),Gaussian!A:F,6,0))-1</f>
        <v>-2.5779751570538467E-2</v>
      </c>
      <c r="K316" s="40">
        <f>VLOOKUP((A316+1)&amp;"_"&amp;B316,scenarios!A:Q,6,0)</f>
        <v>2.9642999999999999E-2</v>
      </c>
      <c r="L316" s="55">
        <f>VLOOKUP((A316+TT_Scen/2+1)&amp;"_"&amp;B316,scenarios!A:Q,6,0)</f>
        <v>-2.5780000000000001E-2</v>
      </c>
      <c r="M316" s="37">
        <f t="shared" si="33"/>
        <v>6.2916778431620912E-7</v>
      </c>
      <c r="N316" s="8"/>
      <c r="O316" s="50">
        <f t="shared" si="36"/>
        <v>2.5000000000000005E-3</v>
      </c>
      <c r="P316" s="33">
        <f t="shared" si="32"/>
        <v>1.4433756729740645E-2</v>
      </c>
      <c r="Q316" s="34">
        <f>D316/D315*EXP(-P315*P315/2+P315*Gaussian!G308)-1</f>
        <v>7.7721692017809207E-3</v>
      </c>
      <c r="R316" s="46">
        <f>E316/E315*EXP(-P315*P315/2-P315*Gaussian!G308)-1</f>
        <v>-4.6374379189395576E-3</v>
      </c>
      <c r="S316" s="40">
        <f>VLOOKUP((A316+1)&amp;"_"&amp;B316,scenarios!A:Q,13,0)</f>
        <v>0</v>
      </c>
      <c r="T316" s="55">
        <f>VLOOKUP((A316+TT_Scen/2+1)&amp;"_"&amp;B316,scenarios!A:Q,13,0)</f>
        <v>0</v>
      </c>
      <c r="U316" s="37">
        <f t="shared" si="34"/>
        <v>1.2409607120720478E-2</v>
      </c>
    </row>
    <row r="317" spans="1:21" x14ac:dyDescent="0.25">
      <c r="A317" s="21">
        <f t="shared" si="30"/>
        <v>4</v>
      </c>
      <c r="B317" s="22">
        <v>308</v>
      </c>
      <c r="C317" s="20"/>
      <c r="D317" s="14">
        <f>Beta!E317</f>
        <v>2.6964938992634959</v>
      </c>
      <c r="E317" s="15">
        <f>Beta!F317</f>
        <v>0.72569390418020929</v>
      </c>
      <c r="F317" s="12"/>
      <c r="G317" s="50">
        <f t="shared" si="35"/>
        <v>2.5000000000000005E-3</v>
      </c>
      <c r="H317" s="33">
        <f t="shared" si="31"/>
        <v>1.4433756729740645E-2</v>
      </c>
      <c r="I317" s="34">
        <f>D317/D316*EXP(-H316*H316/2+H316*VLOOKUP((A317)&amp;"_"&amp;(B317-1),Gaussian!A:F,6,0))-1</f>
        <v>-1.054599231845621E-2</v>
      </c>
      <c r="J317" s="46">
        <f>E317/E316*EXP(-H316*H316/2-H316*VLOOKUP((A317)&amp;"_"&amp;(B317-1),Gaussian!A:F,6,0))-1</f>
        <v>1.3774921274907204E-2</v>
      </c>
      <c r="K317" s="40">
        <f>VLOOKUP((A317+1)&amp;"_"&amp;B317,scenarios!A:Q,6,0)</f>
        <v>-1.0546E-2</v>
      </c>
      <c r="L317" s="55">
        <f>VLOOKUP((A317+TT_Scen/2+1)&amp;"_"&amp;B317,scenarios!A:Q,6,0)</f>
        <v>1.3775000000000001E-2</v>
      </c>
      <c r="M317" s="37">
        <f t="shared" si="33"/>
        <v>8.6406636587085806E-8</v>
      </c>
      <c r="N317" s="8"/>
      <c r="O317" s="50">
        <f t="shared" si="36"/>
        <v>2.5000000000000005E-3</v>
      </c>
      <c r="P317" s="33">
        <f t="shared" si="32"/>
        <v>1.4433756729740645E-2</v>
      </c>
      <c r="Q317" s="34">
        <f>D317/D316*EXP(-P316*P316/2+P316*Gaussian!G309)-1</f>
        <v>7.8636459089216348E-3</v>
      </c>
      <c r="R317" s="46">
        <f>E317/E316*EXP(-P316*P316/2-P316*Gaussian!G309)-1</f>
        <v>-4.7426923134156196E-3</v>
      </c>
      <c r="S317" s="40">
        <f>VLOOKUP((A317+1)&amp;"_"&amp;B317,scenarios!A:Q,13,0)</f>
        <v>0</v>
      </c>
      <c r="T317" s="55">
        <f>VLOOKUP((A317+TT_Scen/2+1)&amp;"_"&amp;B317,scenarios!A:Q,13,0)</f>
        <v>0</v>
      </c>
      <c r="U317" s="37">
        <f t="shared" si="34"/>
        <v>1.2606338222337254E-2</v>
      </c>
    </row>
    <row r="318" spans="1:21" x14ac:dyDescent="0.25">
      <c r="A318" s="21">
        <f t="shared" si="30"/>
        <v>4</v>
      </c>
      <c r="B318" s="22">
        <v>309</v>
      </c>
      <c r="C318" s="20"/>
      <c r="D318" s="14">
        <f>Beta!E318</f>
        <v>2.7178329457888393</v>
      </c>
      <c r="E318" s="15">
        <f>Beta!F318</f>
        <v>0.72236246056425624</v>
      </c>
      <c r="F318" s="12"/>
      <c r="G318" s="50">
        <f t="shared" si="35"/>
        <v>2.5000000000000005E-3</v>
      </c>
      <c r="H318" s="33">
        <f t="shared" si="31"/>
        <v>1.4433756729740645E-2</v>
      </c>
      <c r="I318" s="34">
        <f>D318/D317*EXP(-H317*H317/2+H317*VLOOKUP((A318)&amp;"_"&amp;(B318-1),Gaussian!A:F,6,0))-1</f>
        <v>-4.150553854487149E-3</v>
      </c>
      <c r="J318" s="46">
        <f>E318/E317*EXP(-H317*H317/2-H317*VLOOKUP((A318)&amp;"_"&amp;(B318-1),Gaussian!A:F,6,0))-1</f>
        <v>7.2582803854486233E-3</v>
      </c>
      <c r="K318" s="40">
        <f>VLOOKUP((A318+1)&amp;"_"&amp;B318,scenarios!A:Q,6,0)</f>
        <v>-4.1505999999999999E-3</v>
      </c>
      <c r="L318" s="55">
        <f>VLOOKUP((A318+TT_Scen/2+1)&amp;"_"&amp;B318,scenarios!A:Q,6,0)</f>
        <v>7.2582999999999996E-3</v>
      </c>
      <c r="M318" s="37">
        <f t="shared" si="33"/>
        <v>6.5760064227315951E-8</v>
      </c>
      <c r="N318" s="8"/>
      <c r="O318" s="50">
        <f t="shared" si="36"/>
        <v>2.5000000000000005E-3</v>
      </c>
      <c r="P318" s="33">
        <f t="shared" si="32"/>
        <v>1.4433756729740645E-2</v>
      </c>
      <c r="Q318" s="34">
        <f>D318/D317*EXP(-P317*P317/2+P317*Gaussian!G310)-1</f>
        <v>7.8086413165074919E-3</v>
      </c>
      <c r="R318" s="46">
        <f>E318/E317*EXP(-P317*P317/2-P317*Gaussian!G310)-1</f>
        <v>-4.6943839090290984E-3</v>
      </c>
      <c r="S318" s="40">
        <f>VLOOKUP((A318+1)&amp;"_"&amp;B318,scenarios!A:Q,13,0)</f>
        <v>0</v>
      </c>
      <c r="T318" s="55">
        <f>VLOOKUP((A318+TT_Scen/2+1)&amp;"_"&amp;B318,scenarios!A:Q,13,0)</f>
        <v>0</v>
      </c>
      <c r="U318" s="37">
        <f t="shared" si="34"/>
        <v>1.250302522553659E-2</v>
      </c>
    </row>
    <row r="319" spans="1:21" x14ac:dyDescent="0.25">
      <c r="A319" s="21">
        <f t="shared" si="30"/>
        <v>4</v>
      </c>
      <c r="B319" s="22">
        <v>310</v>
      </c>
      <c r="C319" s="20"/>
      <c r="D319" s="14">
        <f>Beta!E319</f>
        <v>2.7391366907756369</v>
      </c>
      <c r="E319" s="15">
        <f>Beta!F319</f>
        <v>0.71910208164045208</v>
      </c>
      <c r="F319" s="12"/>
      <c r="G319" s="50">
        <f t="shared" si="35"/>
        <v>2.5000000000000005E-3</v>
      </c>
      <c r="H319" s="33">
        <f t="shared" si="31"/>
        <v>1.4433756729740645E-2</v>
      </c>
      <c r="I319" s="34">
        <f>D319/D318*EXP(-H318*H318/2+H318*VLOOKUP((A319)&amp;"_"&amp;(B319-1),Gaussian!A:F,6,0))-1</f>
        <v>4.2732565879652906E-2</v>
      </c>
      <c r="J319" s="46">
        <f>E319/E318*EXP(-H318*H318/2-H318*VLOOKUP((A319)&amp;"_"&amp;(B319-1),Gaussian!A:F,6,0))-1</f>
        <v>-3.8026943167109084E-2</v>
      </c>
      <c r="K319" s="40">
        <f>VLOOKUP((A319+1)&amp;"_"&amp;B319,scenarios!A:Q,6,0)</f>
        <v>4.2733E-2</v>
      </c>
      <c r="L319" s="55">
        <f>VLOOKUP((A319+TT_Scen/2+1)&amp;"_"&amp;B319,scenarios!A:Q,6,0)</f>
        <v>-3.8026999999999998E-2</v>
      </c>
      <c r="M319" s="37">
        <f t="shared" si="33"/>
        <v>4.9095323800818491E-7</v>
      </c>
      <c r="N319" s="8"/>
      <c r="O319" s="50">
        <f t="shared" si="36"/>
        <v>2.5000000000000005E-3</v>
      </c>
      <c r="P319" s="33">
        <f t="shared" si="32"/>
        <v>1.4433756729740645E-2</v>
      </c>
      <c r="Q319" s="34">
        <f>D319/D318*EXP(-P318*P318/2+P318*Gaussian!G311)-1</f>
        <v>7.7335264998512621E-3</v>
      </c>
      <c r="R319" s="46">
        <f>E319/E318*EXP(-P318*P318/2-P318*Gaussian!G311)-1</f>
        <v>-4.6171855148637864E-3</v>
      </c>
      <c r="S319" s="40">
        <f>VLOOKUP((A319+1)&amp;"_"&amp;B319,scenarios!A:Q,13,0)</f>
        <v>0</v>
      </c>
      <c r="T319" s="55">
        <f>VLOOKUP((A319+TT_Scen/2+1)&amp;"_"&amp;B319,scenarios!A:Q,13,0)</f>
        <v>0</v>
      </c>
      <c r="U319" s="37">
        <f t="shared" si="34"/>
        <v>1.2350712014715048E-2</v>
      </c>
    </row>
    <row r="320" spans="1:21" x14ac:dyDescent="0.25">
      <c r="A320" s="21">
        <f t="shared" si="30"/>
        <v>4</v>
      </c>
      <c r="B320" s="22">
        <v>311</v>
      </c>
      <c r="C320" s="20"/>
      <c r="D320" s="14">
        <f>Beta!E320</f>
        <v>2.7609557372723872</v>
      </c>
      <c r="E320" s="15">
        <f>Beta!F320</f>
        <v>0.71577484498749944</v>
      </c>
      <c r="F320" s="12"/>
      <c r="G320" s="50">
        <f t="shared" si="35"/>
        <v>2.5000000000000005E-3</v>
      </c>
      <c r="H320" s="33">
        <f t="shared" si="31"/>
        <v>1.4433756729740645E-2</v>
      </c>
      <c r="I320" s="34">
        <f>D320/D319*EXP(-H319*H319/2+H319*VLOOKUP((A320)&amp;"_"&amp;(B320-1),Gaussian!A:F,6,0))-1</f>
        <v>3.7306098468670168E-3</v>
      </c>
      <c r="J320" s="46">
        <f>E320/E319*EXP(-H319*H319/2-H319*VLOOKUP((A320)&amp;"_"&amp;(B320-1),Gaussian!A:F,6,0))-1</f>
        <v>-6.3536246248108164E-4</v>
      </c>
      <c r="K320" s="40">
        <f>VLOOKUP((A320+1)&amp;"_"&amp;B320,scenarios!A:Q,6,0)</f>
        <v>3.7306000000000001E-3</v>
      </c>
      <c r="L320" s="55">
        <f>VLOOKUP((A320+TT_Scen/2+1)&amp;"_"&amp;B320,scenarios!A:Q,6,0)</f>
        <v>-6.3535999999999996E-4</v>
      </c>
      <c r="M320" s="37">
        <f t="shared" si="33"/>
        <v>1.2309348098324749E-8</v>
      </c>
      <c r="N320" s="8"/>
      <c r="O320" s="50">
        <f t="shared" si="36"/>
        <v>2.5000000000000005E-3</v>
      </c>
      <c r="P320" s="33">
        <f t="shared" si="32"/>
        <v>1.4433756729740645E-2</v>
      </c>
      <c r="Q320" s="34">
        <f>D320/D319*EXP(-P319*P319/2+P319*Gaussian!G312)-1</f>
        <v>7.8606744935065809E-3</v>
      </c>
      <c r="R320" s="46">
        <f>E320/E319*EXP(-P319*P319/2-P319*Gaussian!G312)-1</f>
        <v>-4.7306116006314847E-3</v>
      </c>
      <c r="S320" s="40">
        <f>VLOOKUP((A320+1)&amp;"_"&amp;B320,scenarios!A:Q,13,0)</f>
        <v>0</v>
      </c>
      <c r="T320" s="55">
        <f>VLOOKUP((A320+TT_Scen/2+1)&amp;"_"&amp;B320,scenarios!A:Q,13,0)</f>
        <v>0</v>
      </c>
      <c r="U320" s="37">
        <f t="shared" si="34"/>
        <v>1.2591286094138066E-2</v>
      </c>
    </row>
    <row r="321" spans="1:21" x14ac:dyDescent="0.25">
      <c r="A321" s="21">
        <f t="shared" si="30"/>
        <v>4</v>
      </c>
      <c r="B321" s="22">
        <v>312</v>
      </c>
      <c r="C321" s="20"/>
      <c r="D321" s="14">
        <f>Beta!E321</f>
        <v>2.783066817500369</v>
      </c>
      <c r="E321" s="15">
        <f>Beta!F321</f>
        <v>0.71244805824978719</v>
      </c>
      <c r="F321" s="12"/>
      <c r="G321" s="50">
        <f t="shared" si="35"/>
        <v>2.5000000000000005E-3</v>
      </c>
      <c r="H321" s="33">
        <f t="shared" si="31"/>
        <v>1.4433756729740645E-2</v>
      </c>
      <c r="I321" s="34">
        <f>D321/D320*EXP(-H320*H320/2+H320*VLOOKUP((A321)&amp;"_"&amp;(B321-1),Gaussian!A:F,6,0))-1</f>
        <v>-1.0986298527016269E-2</v>
      </c>
      <c r="J321" s="46">
        <f>E321/E320*EXP(-H320*H320/2-H320*VLOOKUP((A321)&amp;"_"&amp;(B321-1),Gaussian!A:F,6,0))-1</f>
        <v>1.4257384524581251E-2</v>
      </c>
      <c r="K321" s="40">
        <f>VLOOKUP((A321+1)&amp;"_"&amp;B321,scenarios!A:Q,6,0)</f>
        <v>-1.0985999999999999E-2</v>
      </c>
      <c r="L321" s="55">
        <f>VLOOKUP((A321+TT_Scen/2+1)&amp;"_"&amp;B321,scenarios!A:Q,6,0)</f>
        <v>1.4257000000000001E-2</v>
      </c>
      <c r="M321" s="37">
        <f t="shared" si="33"/>
        <v>6.830515975209811E-7</v>
      </c>
      <c r="N321" s="8"/>
      <c r="O321" s="50">
        <f t="shared" si="36"/>
        <v>2.5000000000000005E-3</v>
      </c>
      <c r="P321" s="33">
        <f t="shared" si="32"/>
        <v>1.4433756729740645E-2</v>
      </c>
      <c r="Q321" s="34">
        <f>D321/D320*EXP(-P320*P320/2+P320*Gaussian!G313)-1</f>
        <v>7.9034923445131522E-3</v>
      </c>
      <c r="R321" s="46">
        <f>E321/E320*EXP(-P320*P320/2-P320*Gaussian!G313)-1</f>
        <v>-4.7514888736118754E-3</v>
      </c>
      <c r="S321" s="40">
        <f>VLOOKUP((A321+1)&amp;"_"&amp;B321,scenarios!A:Q,13,0)</f>
        <v>0</v>
      </c>
      <c r="T321" s="55">
        <f>VLOOKUP((A321+TT_Scen/2+1)&amp;"_"&amp;B321,scenarios!A:Q,13,0)</f>
        <v>0</v>
      </c>
      <c r="U321" s="37">
        <f t="shared" si="34"/>
        <v>1.2654981218125028E-2</v>
      </c>
    </row>
    <row r="322" spans="1:21" x14ac:dyDescent="0.25">
      <c r="A322" s="21">
        <f t="shared" si="30"/>
        <v>4</v>
      </c>
      <c r="B322" s="22">
        <v>313</v>
      </c>
      <c r="C322" s="20"/>
      <c r="D322" s="14">
        <f>Beta!E322</f>
        <v>2.8053566251140771</v>
      </c>
      <c r="E322" s="15">
        <f>Beta!F322</f>
        <v>0.70915685442413023</v>
      </c>
      <c r="F322" s="12"/>
      <c r="G322" s="50">
        <f t="shared" si="35"/>
        <v>2.5000000000000005E-3</v>
      </c>
      <c r="H322" s="33">
        <f t="shared" si="31"/>
        <v>1.4433756729740645E-2</v>
      </c>
      <c r="I322" s="34">
        <f>D322/D321*EXP(-H321*H321/2+H321*VLOOKUP((A322)&amp;"_"&amp;(B322-1),Gaussian!A:F,6,0))-1</f>
        <v>-8.012177753627947E-3</v>
      </c>
      <c r="J322" s="46">
        <f>E322/E321*EXP(-H321*H321/2-H321*VLOOKUP((A322)&amp;"_"&amp;(B322-1),Gaussian!A:F,6,0))-1</f>
        <v>1.1245783261626618E-2</v>
      </c>
      <c r="K322" s="40">
        <f>VLOOKUP((A322+1)&amp;"_"&amp;B322,scenarios!A:Q,6,0)</f>
        <v>-8.0122000000000006E-3</v>
      </c>
      <c r="L322" s="55">
        <f>VLOOKUP((A322+TT_Scen/2+1)&amp;"_"&amp;B322,scenarios!A:Q,6,0)</f>
        <v>1.1246000000000001E-2</v>
      </c>
      <c r="M322" s="37">
        <f t="shared" si="33"/>
        <v>2.3898474543586345E-7</v>
      </c>
      <c r="N322" s="8"/>
      <c r="O322" s="50">
        <f t="shared" si="36"/>
        <v>2.5000000000000005E-3</v>
      </c>
      <c r="P322" s="33">
        <f t="shared" si="32"/>
        <v>1.4433756729740645E-2</v>
      </c>
      <c r="Q322" s="34">
        <f>D322/D321*EXP(-P321*P321/2+P321*Gaussian!G314)-1</f>
        <v>7.9040855384568953E-3</v>
      </c>
      <c r="R322" s="46">
        <f>E322/E321*EXP(-P321*P321/2-P321*Gaussian!G314)-1</f>
        <v>-4.7232502707694746E-3</v>
      </c>
      <c r="S322" s="40">
        <f>VLOOKUP((A322+1)&amp;"_"&amp;B322,scenarios!A:Q,13,0)</f>
        <v>0</v>
      </c>
      <c r="T322" s="55">
        <f>VLOOKUP((A322+TT_Scen/2+1)&amp;"_"&amp;B322,scenarios!A:Q,13,0)</f>
        <v>0</v>
      </c>
      <c r="U322" s="37">
        <f t="shared" si="34"/>
        <v>1.262733580922637E-2</v>
      </c>
    </row>
    <row r="323" spans="1:21" x14ac:dyDescent="0.25">
      <c r="A323" s="21">
        <f t="shared" si="30"/>
        <v>4</v>
      </c>
      <c r="B323" s="22">
        <v>314</v>
      </c>
      <c r="C323" s="20"/>
      <c r="D323" s="14">
        <f>Beta!E323</f>
        <v>2.8283260167278863</v>
      </c>
      <c r="E323" s="15">
        <f>Beta!F323</f>
        <v>0.70577600790737693</v>
      </c>
      <c r="F323" s="12"/>
      <c r="G323" s="50">
        <f t="shared" si="35"/>
        <v>2.5000000000000005E-3</v>
      </c>
      <c r="H323" s="33">
        <f t="shared" si="31"/>
        <v>1.4433756729740645E-2</v>
      </c>
      <c r="I323" s="34">
        <f>D323/D322*EXP(-H322*H322/2+H322*VLOOKUP((A323)&amp;"_"&amp;(B323-1),Gaussian!A:F,6,0))-1</f>
        <v>1.6940527715668008E-2</v>
      </c>
      <c r="J323" s="46">
        <f>E323/E322*EXP(-H322*H322/2-H322*VLOOKUP((A323)&amp;"_"&amp;(B323-1),Gaussian!A:F,6,0))-1</f>
        <v>-1.3538947584868177E-2</v>
      </c>
      <c r="K323" s="40">
        <f>VLOOKUP((A323+1)&amp;"_"&amp;B323,scenarios!A:Q,6,0)</f>
        <v>1.6941000000000001E-2</v>
      </c>
      <c r="L323" s="55">
        <f>VLOOKUP((A323+TT_Scen/2+1)&amp;"_"&amp;B323,scenarios!A:Q,6,0)</f>
        <v>-1.3539000000000001E-2</v>
      </c>
      <c r="M323" s="37">
        <f t="shared" si="33"/>
        <v>5.2469946381673849E-7</v>
      </c>
      <c r="N323" s="8"/>
      <c r="O323" s="50">
        <f t="shared" si="36"/>
        <v>2.5000000000000005E-3</v>
      </c>
      <c r="P323" s="33">
        <f t="shared" si="32"/>
        <v>1.4433756729740645E-2</v>
      </c>
      <c r="Q323" s="34">
        <f>D323/D322*EXP(-P322*P322/2+P322*Gaussian!G315)-1</f>
        <v>8.0826763561998582E-3</v>
      </c>
      <c r="R323" s="46">
        <f>E323/E322*EXP(-P322*P322/2-P322*Gaussian!G315)-1</f>
        <v>-4.871081764793006E-3</v>
      </c>
      <c r="S323" s="40">
        <f>VLOOKUP((A323+1)&amp;"_"&amp;B323,scenarios!A:Q,13,0)</f>
        <v>0</v>
      </c>
      <c r="T323" s="55">
        <f>VLOOKUP((A323+TT_Scen/2+1)&amp;"_"&amp;B323,scenarios!A:Q,13,0)</f>
        <v>0</v>
      </c>
      <c r="U323" s="37">
        <f t="shared" si="34"/>
        <v>1.2953758120992864E-2</v>
      </c>
    </row>
    <row r="324" spans="1:21" x14ac:dyDescent="0.25">
      <c r="A324" s="21">
        <f t="shared" si="30"/>
        <v>4</v>
      </c>
      <c r="B324" s="22">
        <v>315</v>
      </c>
      <c r="C324" s="20"/>
      <c r="D324" s="14">
        <f>Beta!E324</f>
        <v>2.8517625373603135</v>
      </c>
      <c r="E324" s="15">
        <f>Beta!F324</f>
        <v>0.70236102659582489</v>
      </c>
      <c r="F324" s="12"/>
      <c r="G324" s="50">
        <f t="shared" si="35"/>
        <v>2.5000000000000005E-3</v>
      </c>
      <c r="H324" s="33">
        <f t="shared" si="31"/>
        <v>1.4433756729740645E-2</v>
      </c>
      <c r="I324" s="34">
        <f>D324/D323*EXP(-H323*H323/2+H323*VLOOKUP((A324)&amp;"_"&amp;(B324-1),Gaussian!A:F,6,0))-1</f>
        <v>1.8277378339265793E-2</v>
      </c>
      <c r="J324" s="46">
        <f>E324/E323*EXP(-H323*H323/2-H323*VLOOKUP((A324)&amp;"_"&amp;(B324-1),Gaussian!A:F,6,0))-1</f>
        <v>-1.4808102667363876E-2</v>
      </c>
      <c r="K324" s="40">
        <f>VLOOKUP((A324+1)&amp;"_"&amp;B324,scenarios!A:Q,6,0)</f>
        <v>1.8277000000000002E-2</v>
      </c>
      <c r="L324" s="55">
        <f>VLOOKUP((A324+TT_Scen/2+1)&amp;"_"&amp;B324,scenarios!A:Q,6,0)</f>
        <v>-1.4808E-2</v>
      </c>
      <c r="M324" s="37">
        <f t="shared" si="33"/>
        <v>4.8100662966739371E-7</v>
      </c>
      <c r="N324" s="8"/>
      <c r="O324" s="50">
        <f t="shared" si="36"/>
        <v>2.5000000000000005E-3</v>
      </c>
      <c r="P324" s="33">
        <f t="shared" si="32"/>
        <v>1.4433756729740645E-2</v>
      </c>
      <c r="Q324" s="34">
        <f>D324/D323*EXP(-P323*P323/2+P323*Gaussian!G316)-1</f>
        <v>8.1813331876148254E-3</v>
      </c>
      <c r="R324" s="46">
        <f>E324/E323*EXP(-P323*P323/2-P323*Gaussian!G316)-1</f>
        <v>-4.9422764007114317E-3</v>
      </c>
      <c r="S324" s="40">
        <f>VLOOKUP((A324+1)&amp;"_"&amp;B324,scenarios!A:Q,13,0)</f>
        <v>0</v>
      </c>
      <c r="T324" s="55">
        <f>VLOOKUP((A324+TT_Scen/2+1)&amp;"_"&amp;B324,scenarios!A:Q,13,0)</f>
        <v>0</v>
      </c>
      <c r="U324" s="37">
        <f t="shared" si="34"/>
        <v>1.3123609588326257E-2</v>
      </c>
    </row>
    <row r="325" spans="1:21" x14ac:dyDescent="0.25">
      <c r="A325" s="21">
        <f t="shared" si="30"/>
        <v>4</v>
      </c>
      <c r="B325" s="22">
        <v>316</v>
      </c>
      <c r="C325" s="20"/>
      <c r="D325" s="14">
        <f>Beta!E325</f>
        <v>2.8752593168989105</v>
      </c>
      <c r="E325" s="15">
        <f>Beta!F325</f>
        <v>0.699011884905682</v>
      </c>
      <c r="F325" s="12"/>
      <c r="G325" s="50">
        <f t="shared" si="35"/>
        <v>2.5000000000000005E-3</v>
      </c>
      <c r="H325" s="33">
        <f t="shared" si="31"/>
        <v>1.4433756729740645E-2</v>
      </c>
      <c r="I325" s="34">
        <f>D325/D324*EXP(-H324*H324/2+H324*VLOOKUP((A325)&amp;"_"&amp;(B325-1),Gaussian!A:F,6,0))-1</f>
        <v>5.932348292696954E-3</v>
      </c>
      <c r="J325" s="46">
        <f>E325/E324*EXP(-H324*H324/2-H324*VLOOKUP((A325)&amp;"_"&amp;(B325-1),Gaussian!A:F,6,0))-1</f>
        <v>-2.6936998324652572E-3</v>
      </c>
      <c r="K325" s="40">
        <f>VLOOKUP((A325+1)&amp;"_"&amp;B325,scenarios!A:Q,6,0)</f>
        <v>5.9322999999999997E-3</v>
      </c>
      <c r="L325" s="55">
        <f>VLOOKUP((A325+TT_Scen/2+1)&amp;"_"&amp;B325,scenarios!A:Q,6,0)</f>
        <v>-2.6936999999999998E-3</v>
      </c>
      <c r="M325" s="37">
        <f t="shared" si="33"/>
        <v>4.846023169682509E-8</v>
      </c>
      <c r="N325" s="8"/>
      <c r="O325" s="50">
        <f t="shared" si="36"/>
        <v>2.5000000000000005E-3</v>
      </c>
      <c r="P325" s="33">
        <f t="shared" si="32"/>
        <v>1.4433756729740645E-2</v>
      </c>
      <c r="Q325" s="34">
        <f>D325/D324*EXP(-P324*P324/2+P324*Gaussian!G317)-1</f>
        <v>8.1343690628477017E-3</v>
      </c>
      <c r="R325" s="46">
        <f>E325/E324*EXP(-P324*P324/2-P324*Gaussian!G317)-1</f>
        <v>-4.8720693579608065E-3</v>
      </c>
      <c r="S325" s="40">
        <f>VLOOKUP((A325+1)&amp;"_"&amp;B325,scenarios!A:Q,13,0)</f>
        <v>0</v>
      </c>
      <c r="T325" s="55">
        <f>VLOOKUP((A325+TT_Scen/2+1)&amp;"_"&amp;B325,scenarios!A:Q,13,0)</f>
        <v>0</v>
      </c>
      <c r="U325" s="37">
        <f t="shared" si="34"/>
        <v>1.3006438420808508E-2</v>
      </c>
    </row>
    <row r="326" spans="1:21" x14ac:dyDescent="0.25">
      <c r="A326" s="21">
        <f t="shared" si="30"/>
        <v>4</v>
      </c>
      <c r="B326" s="22">
        <v>317</v>
      </c>
      <c r="C326" s="20"/>
      <c r="D326" s="14">
        <f>Beta!E326</f>
        <v>2.8990746696243601</v>
      </c>
      <c r="E326" s="15">
        <f>Beta!F326</f>
        <v>0.69566374297900735</v>
      </c>
      <c r="F326" s="12"/>
      <c r="G326" s="50">
        <f t="shared" si="35"/>
        <v>2.5000000000000005E-3</v>
      </c>
      <c r="H326" s="33">
        <f t="shared" si="31"/>
        <v>1.4433756729740645E-2</v>
      </c>
      <c r="I326" s="34">
        <f>D326/D325*EXP(-H325*H325/2+H325*VLOOKUP((A326)&amp;"_"&amp;(B326-1),Gaussian!A:F,6,0))-1</f>
        <v>4.3703073034918827E-2</v>
      </c>
      <c r="J326" s="46">
        <f>E326/E325*EXP(-H325*H325/2-H325*VLOOKUP((A326)&amp;"_"&amp;(B326-1),Gaussian!A:F,6,0))-1</f>
        <v>-3.8764612074743243E-2</v>
      </c>
      <c r="K326" s="40">
        <f>VLOOKUP((A326+1)&amp;"_"&amp;B326,scenarios!A:Q,6,0)</f>
        <v>4.3702999999999999E-2</v>
      </c>
      <c r="L326" s="55">
        <f>VLOOKUP((A326+TT_Scen/2+1)&amp;"_"&amp;B326,scenarios!A:Q,6,0)</f>
        <v>-3.8765000000000001E-2</v>
      </c>
      <c r="M326" s="37">
        <f t="shared" si="33"/>
        <v>4.6096017558561186E-7</v>
      </c>
      <c r="N326" s="8"/>
      <c r="O326" s="50">
        <f t="shared" si="36"/>
        <v>2.5000000000000005E-3</v>
      </c>
      <c r="P326" s="33">
        <f t="shared" si="32"/>
        <v>1.4433756729740645E-2</v>
      </c>
      <c r="Q326" s="34">
        <f>D326/D325*EXP(-P325*P325/2+P325*Gaussian!G318)-1</f>
        <v>8.1778298640546865E-3</v>
      </c>
      <c r="R326" s="46">
        <f>E326/E325*EXP(-P325*P325/2-P325*Gaussian!G318)-1</f>
        <v>-4.8934835010377986E-3</v>
      </c>
      <c r="S326" s="40">
        <f>VLOOKUP((A326+1)&amp;"_"&amp;B326,scenarios!A:Q,13,0)</f>
        <v>0</v>
      </c>
      <c r="T326" s="55">
        <f>VLOOKUP((A326+TT_Scen/2+1)&amp;"_"&amp;B326,scenarios!A:Q,13,0)</f>
        <v>0</v>
      </c>
      <c r="U326" s="37">
        <f t="shared" si="34"/>
        <v>1.3071313365092485E-2</v>
      </c>
    </row>
    <row r="327" spans="1:21" x14ac:dyDescent="0.25">
      <c r="A327" s="21">
        <f t="shared" si="30"/>
        <v>4</v>
      </c>
      <c r="B327" s="22">
        <v>318</v>
      </c>
      <c r="C327" s="20"/>
      <c r="D327" s="14">
        <f>Beta!E327</f>
        <v>2.9240496081019738</v>
      </c>
      <c r="E327" s="15">
        <f>Beta!F327</f>
        <v>0.69211706117918748</v>
      </c>
      <c r="F327" s="12"/>
      <c r="G327" s="50">
        <f t="shared" si="35"/>
        <v>2.5000000000000005E-3</v>
      </c>
      <c r="H327" s="33">
        <f t="shared" si="31"/>
        <v>1.4433756729740645E-2</v>
      </c>
      <c r="I327" s="34">
        <f>D327/D326*EXP(-H326*H326/2+H326*VLOOKUP((A327)&amp;"_"&amp;(B327-1),Gaussian!A:F,6,0))-1</f>
        <v>1.5533897202060221E-2</v>
      </c>
      <c r="J327" s="46">
        <f>E327/E326*EXP(-H326*H326/2-H326*VLOOKUP((A327)&amp;"_"&amp;(B327-1),Gaussian!A:F,6,0))-1</f>
        <v>-1.2082636098937449E-2</v>
      </c>
      <c r="K327" s="40">
        <f>VLOOKUP((A327+1)&amp;"_"&amp;B327,scenarios!A:Q,6,0)</f>
        <v>1.5533999999999999E-2</v>
      </c>
      <c r="L327" s="55">
        <f>VLOOKUP((A327+TT_Scen/2+1)&amp;"_"&amp;B327,scenarios!A:Q,6,0)</f>
        <v>-1.2083E-2</v>
      </c>
      <c r="M327" s="37">
        <f t="shared" si="33"/>
        <v>4.6669900232929051E-7</v>
      </c>
      <c r="N327" s="8"/>
      <c r="O327" s="50">
        <f t="shared" si="36"/>
        <v>2.5000000000000005E-3</v>
      </c>
      <c r="P327" s="33">
        <f t="shared" si="32"/>
        <v>1.4433756729740645E-2</v>
      </c>
      <c r="Q327" s="34">
        <f>D327/D326*EXP(-P326*P326/2+P326*Gaussian!G319)-1</f>
        <v>8.5097379859484512E-3</v>
      </c>
      <c r="R327" s="46">
        <f>E327/E326*EXP(-P326*P326/2-P326*Gaussian!G319)-1</f>
        <v>-5.2019004996358698E-3</v>
      </c>
      <c r="S327" s="40">
        <f>VLOOKUP((A327+1)&amp;"_"&amp;B327,scenarios!A:Q,13,0)</f>
        <v>0</v>
      </c>
      <c r="T327" s="55">
        <f>VLOOKUP((A327+TT_Scen/2+1)&amp;"_"&amp;B327,scenarios!A:Q,13,0)</f>
        <v>0</v>
      </c>
      <c r="U327" s="37">
        <f t="shared" si="34"/>
        <v>1.3711638485584321E-2</v>
      </c>
    </row>
    <row r="328" spans="1:21" x14ac:dyDescent="0.25">
      <c r="A328" s="21">
        <f t="shared" si="30"/>
        <v>4</v>
      </c>
      <c r="B328" s="22">
        <v>319</v>
      </c>
      <c r="C328" s="20"/>
      <c r="D328" s="14">
        <f>Beta!E328</f>
        <v>2.94930341550551</v>
      </c>
      <c r="E328" s="15">
        <f>Beta!F328</f>
        <v>0.68858510987030397</v>
      </c>
      <c r="F328" s="12"/>
      <c r="G328" s="50">
        <f t="shared" si="35"/>
        <v>2.5000000000000005E-3</v>
      </c>
      <c r="H328" s="33">
        <f t="shared" si="31"/>
        <v>1.4433756729740645E-2</v>
      </c>
      <c r="I328" s="34">
        <f>D328/D327*EXP(-H327*H327/2+H327*VLOOKUP((A328)&amp;"_"&amp;(B328-1),Gaussian!A:F,6,0))-1</f>
        <v>1.3377163067140874E-3</v>
      </c>
      <c r="J328" s="46">
        <f>E328/E327*EXP(-H327*H327/2-H327*VLOOKUP((A328)&amp;"_"&amp;(B328-1),Gaussian!A:F,6,0))-1</f>
        <v>1.9400503585389473E-3</v>
      </c>
      <c r="K328" s="40">
        <f>VLOOKUP((A328+1)&amp;"_"&amp;B328,scenarios!A:Q,6,0)</f>
        <v>1.3377E-3</v>
      </c>
      <c r="L328" s="55">
        <f>VLOOKUP((A328+TT_Scen/2+1)&amp;"_"&amp;B328,scenarios!A:Q,6,0)</f>
        <v>1.9400999999999999E-3</v>
      </c>
      <c r="M328" s="37">
        <f t="shared" si="33"/>
        <v>6.5948175140013304E-8</v>
      </c>
      <c r="N328" s="8"/>
      <c r="O328" s="50">
        <f t="shared" si="36"/>
        <v>2.5000000000000005E-3</v>
      </c>
      <c r="P328" s="33">
        <f t="shared" si="32"/>
        <v>1.4433756729740645E-2</v>
      </c>
      <c r="Q328" s="34">
        <f>D328/D327*EXP(-P327*P327/2+P327*Gaussian!G320)-1</f>
        <v>8.5315256721609778E-3</v>
      </c>
      <c r="R328" s="46">
        <f>E328/E327*EXP(-P327*P327/2-P327*Gaussian!G320)-1</f>
        <v>-5.2067423141854974E-3</v>
      </c>
      <c r="S328" s="40">
        <f>VLOOKUP((A328+1)&amp;"_"&amp;B328,scenarios!A:Q,13,0)</f>
        <v>0</v>
      </c>
      <c r="T328" s="55">
        <f>VLOOKUP((A328+TT_Scen/2+1)&amp;"_"&amp;B328,scenarios!A:Q,13,0)</f>
        <v>0</v>
      </c>
      <c r="U328" s="37">
        <f t="shared" si="34"/>
        <v>1.3738267986346475E-2</v>
      </c>
    </row>
    <row r="329" spans="1:21" x14ac:dyDescent="0.25">
      <c r="A329" s="21">
        <f t="shared" ref="A329:A392" si="37">iteration</f>
        <v>4</v>
      </c>
      <c r="B329" s="22">
        <v>320</v>
      </c>
      <c r="C329" s="20"/>
      <c r="D329" s="14">
        <f>Beta!E329</f>
        <v>2.9748264192123228</v>
      </c>
      <c r="E329" s="15">
        <f>Beta!F329</f>
        <v>0.68506918324433608</v>
      </c>
      <c r="F329" s="12"/>
      <c r="G329" s="50">
        <f t="shared" si="35"/>
        <v>2.5000000000000005E-3</v>
      </c>
      <c r="H329" s="33">
        <f t="shared" ref="H329:H392" si="38">SQRT((G329+G330)*delta/2)</f>
        <v>1.4433756729740645E-2</v>
      </c>
      <c r="I329" s="34">
        <f>D329/D328*EXP(-H328*H328/2+H328*VLOOKUP((A329)&amp;"_"&amp;(B329-1),Gaussian!A:F,6,0))-1</f>
        <v>2.1881266451959869E-2</v>
      </c>
      <c r="J329" s="46">
        <f>E329/E328*EXP(-H328*H328/2-H328*VLOOKUP((A329)&amp;"_"&amp;(B329-1),Gaussian!A:F,6,0))-1</f>
        <v>-1.8188612021788231E-2</v>
      </c>
      <c r="K329" s="40">
        <f>VLOOKUP((A329+1)&amp;"_"&amp;B329,scenarios!A:Q,6,0)</f>
        <v>2.1881000000000001E-2</v>
      </c>
      <c r="L329" s="55">
        <f>VLOOKUP((A329+TT_Scen/2+1)&amp;"_"&amp;B329,scenarios!A:Q,6,0)</f>
        <v>-1.8189E-2</v>
      </c>
      <c r="M329" s="37">
        <f t="shared" si="33"/>
        <v>6.5443017163713257E-7</v>
      </c>
      <c r="N329" s="8"/>
      <c r="O329" s="50">
        <f t="shared" si="36"/>
        <v>2.5000000000000005E-3</v>
      </c>
      <c r="P329" s="33">
        <f t="shared" ref="P329:P392" si="39">SQRT((O329+O330)*delta/2)</f>
        <v>1.4433756729740645E-2</v>
      </c>
      <c r="Q329" s="34">
        <f>D329/D328*EXP(-P328*P328/2+P328*Gaussian!G321)-1</f>
        <v>8.5488464703777911E-3</v>
      </c>
      <c r="R329" s="46">
        <f>E329/E328*EXP(-P328*P328/2-P328*Gaussian!G321)-1</f>
        <v>-5.2096454471532994E-3</v>
      </c>
      <c r="S329" s="40">
        <f>VLOOKUP((A329+1)&amp;"_"&amp;B329,scenarios!A:Q,13,0)</f>
        <v>0</v>
      </c>
      <c r="T329" s="55">
        <f>VLOOKUP((A329+TT_Scen/2+1)&amp;"_"&amp;B329,scenarios!A:Q,13,0)</f>
        <v>0</v>
      </c>
      <c r="U329" s="37">
        <f t="shared" si="34"/>
        <v>1.375849191753109E-2</v>
      </c>
    </row>
    <row r="330" spans="1:21" x14ac:dyDescent="0.25">
      <c r="A330" s="21">
        <f t="shared" si="37"/>
        <v>4</v>
      </c>
      <c r="B330" s="22">
        <v>321</v>
      </c>
      <c r="C330" s="20"/>
      <c r="D330" s="14">
        <f>Beta!E330</f>
        <v>3.0011555274239647</v>
      </c>
      <c r="E330" s="15">
        <f>Beta!F330</f>
        <v>0.68144630350010083</v>
      </c>
      <c r="F330" s="12"/>
      <c r="G330" s="50">
        <f t="shared" si="35"/>
        <v>2.5000000000000005E-3</v>
      </c>
      <c r="H330" s="33">
        <f t="shared" si="38"/>
        <v>1.4433756729740645E-2</v>
      </c>
      <c r="I330" s="34">
        <f>D330/D329*EXP(-H329*H329/2+H329*VLOOKUP((A330)&amp;"_"&amp;(B330-1),Gaussian!A:F,6,0))-1</f>
        <v>5.4224051782415073E-2</v>
      </c>
      <c r="J330" s="46">
        <f>E330/E329*EXP(-H329*H329/2-H329*VLOOKUP((A330)&amp;"_"&amp;(B330-1),Gaussian!A:F,6,0))-1</f>
        <v>-4.8298656681095453E-2</v>
      </c>
      <c r="K330" s="40">
        <f>VLOOKUP((A330+1)&amp;"_"&amp;B330,scenarios!A:Q,6,0)</f>
        <v>5.4224000000000001E-2</v>
      </c>
      <c r="L330" s="55">
        <f>VLOOKUP((A330+TT_Scen/2+1)&amp;"_"&amp;B330,scenarios!A:Q,6,0)</f>
        <v>-4.8299000000000002E-2</v>
      </c>
      <c r="M330" s="37">
        <f t="shared" si="33"/>
        <v>3.9510131961961736E-7</v>
      </c>
      <c r="N330" s="8"/>
      <c r="O330" s="50">
        <f t="shared" si="36"/>
        <v>2.5000000000000005E-3</v>
      </c>
      <c r="P330" s="33">
        <f t="shared" si="39"/>
        <v>1.4433756729740645E-2</v>
      </c>
      <c r="Q330" s="34">
        <f>D330/D329*EXP(-P329*P329/2+P329*Gaussian!G322)-1</f>
        <v>8.7455536759808439E-3</v>
      </c>
      <c r="R330" s="46">
        <f>E330/E329*EXP(-P329*P329/2-P329*Gaussian!G322)-1</f>
        <v>-5.3919518313981785E-3</v>
      </c>
      <c r="S330" s="40">
        <f>VLOOKUP((A330+1)&amp;"_"&amp;B330,scenarios!A:Q,13,0)</f>
        <v>0</v>
      </c>
      <c r="T330" s="55">
        <f>VLOOKUP((A330+TT_Scen/2+1)&amp;"_"&amp;B330,scenarios!A:Q,13,0)</f>
        <v>0</v>
      </c>
      <c r="U330" s="37">
        <f t="shared" si="34"/>
        <v>1.4137505507379022E-2</v>
      </c>
    </row>
    <row r="331" spans="1:21" x14ac:dyDescent="0.25">
      <c r="A331" s="21">
        <f t="shared" si="37"/>
        <v>4</v>
      </c>
      <c r="B331" s="22">
        <v>322</v>
      </c>
      <c r="C331" s="20"/>
      <c r="D331" s="14">
        <f>Beta!E331</f>
        <v>3.0268346344705424</v>
      </c>
      <c r="E331" s="15">
        <f>Beta!F331</f>
        <v>0.67804656875915625</v>
      </c>
      <c r="F331" s="12"/>
      <c r="G331" s="50">
        <f t="shared" si="35"/>
        <v>2.5000000000000005E-3</v>
      </c>
      <c r="H331" s="33">
        <f t="shared" si="38"/>
        <v>1.4433756729740645E-2</v>
      </c>
      <c r="I331" s="34">
        <f>D331/D330*EXP(-H330*H330/2+H330*VLOOKUP((A331)&amp;"_"&amp;(B331-1),Gaussian!A:F,6,0))-1</f>
        <v>-1.4125364100397886E-2</v>
      </c>
      <c r="J331" s="46">
        <f>E331/E330*EXP(-H330*H330/2-H330*VLOOKUP((A331)&amp;"_"&amp;(B331-1),Gaussian!A:F,6,0))-1</f>
        <v>1.7690929039582137E-2</v>
      </c>
      <c r="K331" s="40">
        <f>VLOOKUP((A331+1)&amp;"_"&amp;B331,scenarios!A:Q,6,0)</f>
        <v>-1.4125E-2</v>
      </c>
      <c r="L331" s="55">
        <f>VLOOKUP((A331+TT_Scen/2+1)&amp;"_"&amp;B331,scenarios!A:Q,6,0)</f>
        <v>1.7690999999999998E-2</v>
      </c>
      <c r="M331" s="37">
        <f t="shared" ref="M331:M394" si="40">ABS(K331-I331)+ABS(L331-J331)</f>
        <v>4.3506081574655464E-7</v>
      </c>
      <c r="N331" s="8"/>
      <c r="O331" s="50">
        <f t="shared" si="36"/>
        <v>2.5000000000000005E-3</v>
      </c>
      <c r="P331" s="33">
        <f t="shared" si="39"/>
        <v>1.4433756729740645E-2</v>
      </c>
      <c r="Q331" s="34">
        <f>D331/D330*EXP(-P330*P330/2+P330*Gaussian!G323)-1</f>
        <v>8.4513541405777381E-3</v>
      </c>
      <c r="R331" s="46">
        <f>E331/E330*EXP(-P330*P330/2-P330*Gaussian!G323)-1</f>
        <v>-5.0926403085934657E-3</v>
      </c>
      <c r="S331" s="40">
        <f>VLOOKUP((A331+1)&amp;"_"&amp;B331,scenarios!A:Q,13,0)</f>
        <v>0</v>
      </c>
      <c r="T331" s="55">
        <f>VLOOKUP((A331+TT_Scen/2+1)&amp;"_"&amp;B331,scenarios!A:Q,13,0)</f>
        <v>0</v>
      </c>
      <c r="U331" s="37">
        <f t="shared" ref="U331:U394" si="41">ABS(S331-Q331)+ABS(T331-R331)</f>
        <v>1.3543994449171204E-2</v>
      </c>
    </row>
    <row r="332" spans="1:21" x14ac:dyDescent="0.25">
      <c r="A332" s="21">
        <f t="shared" si="37"/>
        <v>4</v>
      </c>
      <c r="B332" s="22">
        <v>323</v>
      </c>
      <c r="C332" s="20"/>
      <c r="D332" s="14">
        <f>Beta!E332</f>
        <v>3.0524226881158207</v>
      </c>
      <c r="E332" s="15">
        <f>Beta!F332</f>
        <v>0.67473695109525833</v>
      </c>
      <c r="F332" s="12"/>
      <c r="G332" s="50">
        <f t="shared" si="35"/>
        <v>2.5000000000000005E-3</v>
      </c>
      <c r="H332" s="33">
        <f t="shared" si="38"/>
        <v>1.4433756729740645E-2</v>
      </c>
      <c r="I332" s="34">
        <f>D332/D331*EXP(-H331*H331/2+H331*VLOOKUP((A332)&amp;"_"&amp;(B332-1),Gaussian!A:F,6,0))-1</f>
        <v>1.9130453958974281E-2</v>
      </c>
      <c r="J332" s="46">
        <f>E332/E331*EXP(-H331*H331/2-H331*VLOOKUP((A332)&amp;"_"&amp;(B332-1),Gaussian!A:F,6,0))-1</f>
        <v>-1.5511397833157803E-2</v>
      </c>
      <c r="K332" s="40">
        <f>VLOOKUP((A332+1)&amp;"_"&amp;B332,scenarios!A:Q,6,0)</f>
        <v>1.9130000000000001E-2</v>
      </c>
      <c r="L332" s="55">
        <f>VLOOKUP((A332+TT_Scen/2+1)&amp;"_"&amp;B332,scenarios!A:Q,6,0)</f>
        <v>-1.5511E-2</v>
      </c>
      <c r="M332" s="37">
        <f t="shared" si="40"/>
        <v>8.5179213208178006E-7</v>
      </c>
      <c r="N332" s="8"/>
      <c r="O332" s="50">
        <f t="shared" si="36"/>
        <v>2.5000000000000005E-3</v>
      </c>
      <c r="P332" s="33">
        <f t="shared" si="39"/>
        <v>1.4433756729740645E-2</v>
      </c>
      <c r="Q332" s="34">
        <f>D332/D331*EXP(-P331*P331/2+P331*Gaussian!G324)-1</f>
        <v>8.3486918051927095E-3</v>
      </c>
      <c r="R332" s="46">
        <f>E332/E331*EXP(-P331*P331/2-P331*Gaussian!G324)-1</f>
        <v>-4.9847595403373912E-3</v>
      </c>
      <c r="S332" s="40">
        <f>VLOOKUP((A332+1)&amp;"_"&amp;B332,scenarios!A:Q,13,0)</f>
        <v>0</v>
      </c>
      <c r="T332" s="55">
        <f>VLOOKUP((A332+TT_Scen/2+1)&amp;"_"&amp;B332,scenarios!A:Q,13,0)</f>
        <v>0</v>
      </c>
      <c r="U332" s="37">
        <f t="shared" si="41"/>
        <v>1.3333451345530101E-2</v>
      </c>
    </row>
    <row r="333" spans="1:21" x14ac:dyDescent="0.25">
      <c r="A333" s="21">
        <f t="shared" si="37"/>
        <v>4</v>
      </c>
      <c r="B333" s="22">
        <v>324</v>
      </c>
      <c r="C333" s="20"/>
      <c r="D333" s="14">
        <f>Beta!E333</f>
        <v>3.0787300666523945</v>
      </c>
      <c r="E333" s="15">
        <f>Beta!F333</f>
        <v>0.6713364786150211</v>
      </c>
      <c r="F333" s="12"/>
      <c r="G333" s="50">
        <f t="shared" si="35"/>
        <v>2.5000000000000005E-3</v>
      </c>
      <c r="H333" s="33">
        <f t="shared" si="38"/>
        <v>1.4433756729740645E-2</v>
      </c>
      <c r="I333" s="34">
        <f>D333/D332*EXP(-H332*H332/2+H332*VLOOKUP((A333)&amp;"_"&amp;(B333-1),Gaussian!A:F,6,0))-1</f>
        <v>2.4639927635921044E-3</v>
      </c>
      <c r="J333" s="46">
        <f>E333/E332*EXP(-H332*H332/2-H332*VLOOKUP((A333)&amp;"_"&amp;(B333-1),Gaussian!A:F,6,0))-1</f>
        <v>8.6022788262374306E-4</v>
      </c>
      <c r="K333" s="40">
        <f>VLOOKUP((A333+1)&amp;"_"&amp;B333,scenarios!A:Q,6,0)</f>
        <v>2.464E-3</v>
      </c>
      <c r="L333" s="55">
        <f>VLOOKUP((A333+TT_Scen/2+1)&amp;"_"&amp;B333,scenarios!A:Q,6,0)</f>
        <v>8.6023000000000002E-4</v>
      </c>
      <c r="M333" s="37">
        <f t="shared" si="40"/>
        <v>9.3537841526145082E-9</v>
      </c>
      <c r="N333" s="8"/>
      <c r="O333" s="50">
        <f t="shared" si="36"/>
        <v>2.5000000000000005E-3</v>
      </c>
      <c r="P333" s="33">
        <f t="shared" si="39"/>
        <v>1.4433756729740645E-2</v>
      </c>
      <c r="Q333" s="34">
        <f>D333/D332*EXP(-P332*P332/2+P332*Gaussian!G325)-1</f>
        <v>8.51346515400353E-3</v>
      </c>
      <c r="R333" s="46">
        <f>E333/E332*EXP(-P332*P332/2-P332*Gaussian!G325)-1</f>
        <v>-5.143337289718497E-3</v>
      </c>
      <c r="S333" s="40">
        <f>VLOOKUP((A333+1)&amp;"_"&amp;B333,scenarios!A:Q,13,0)</f>
        <v>0</v>
      </c>
      <c r="T333" s="55">
        <f>VLOOKUP((A333+TT_Scen/2+1)&amp;"_"&amp;B333,scenarios!A:Q,13,0)</f>
        <v>0</v>
      </c>
      <c r="U333" s="37">
        <f t="shared" si="41"/>
        <v>1.3656802443722027E-2</v>
      </c>
    </row>
    <row r="334" spans="1:21" x14ac:dyDescent="0.25">
      <c r="A334" s="21">
        <f t="shared" si="37"/>
        <v>4</v>
      </c>
      <c r="B334" s="22">
        <v>325</v>
      </c>
      <c r="C334" s="20"/>
      <c r="D334" s="14">
        <f>Beta!E334</f>
        <v>3.1056314738765907</v>
      </c>
      <c r="E334" s="15">
        <f>Beta!F334</f>
        <v>0.66787542612015138</v>
      </c>
      <c r="F334" s="12"/>
      <c r="G334" s="50">
        <f t="shared" si="35"/>
        <v>2.5000000000000005E-3</v>
      </c>
      <c r="H334" s="33">
        <f t="shared" si="38"/>
        <v>1.4433756729740645E-2</v>
      </c>
      <c r="I334" s="34">
        <f>D334/D333*EXP(-H333*H333/2+H333*VLOOKUP((A334)&amp;"_"&amp;(B334-1),Gaussian!A:F,6,0))-1</f>
        <v>1.2350979380186367E-2</v>
      </c>
      <c r="J334" s="46">
        <f>E334/E333*EXP(-H333*H333/2-H333*VLOOKUP((A334)&amp;"_"&amp;(B334-1),Gaussian!A:F,6,0))-1</f>
        <v>-8.9126359454561044E-3</v>
      </c>
      <c r="K334" s="40">
        <f>VLOOKUP((A334+1)&amp;"_"&amp;B334,scenarios!A:Q,6,0)</f>
        <v>1.2351000000000001E-2</v>
      </c>
      <c r="L334" s="55">
        <f>VLOOKUP((A334+TT_Scen/2+1)&amp;"_"&amp;B334,scenarios!A:Q,6,0)</f>
        <v>-8.9125999999999997E-3</v>
      </c>
      <c r="M334" s="37">
        <f t="shared" si="40"/>
        <v>5.6565269739017321E-8</v>
      </c>
      <c r="N334" s="8"/>
      <c r="O334" s="50">
        <f t="shared" si="36"/>
        <v>2.5000000000000005E-3</v>
      </c>
      <c r="P334" s="33">
        <f t="shared" si="39"/>
        <v>1.4433756729740645E-2</v>
      </c>
      <c r="Q334" s="34">
        <f>D334/D333*EXP(-P333*P333/2+P333*Gaussian!G326)-1</f>
        <v>8.6327544860438366E-3</v>
      </c>
      <c r="R334" s="46">
        <f>E334/E333*EXP(-P333*P333/2-P333*Gaussian!G326)-1</f>
        <v>-5.2590903978743109E-3</v>
      </c>
      <c r="S334" s="40">
        <f>VLOOKUP((A334+1)&amp;"_"&amp;B334,scenarios!A:Q,13,0)</f>
        <v>0</v>
      </c>
      <c r="T334" s="55">
        <f>VLOOKUP((A334+TT_Scen/2+1)&amp;"_"&amp;B334,scenarios!A:Q,13,0)</f>
        <v>0</v>
      </c>
      <c r="U334" s="37">
        <f t="shared" si="41"/>
        <v>1.3891844883918147E-2</v>
      </c>
    </row>
    <row r="335" spans="1:21" x14ac:dyDescent="0.25">
      <c r="A335" s="21">
        <f t="shared" si="37"/>
        <v>4</v>
      </c>
      <c r="B335" s="22">
        <v>326</v>
      </c>
      <c r="C335" s="20"/>
      <c r="D335" s="14">
        <f>Beta!E335</f>
        <v>3.1328723607224385</v>
      </c>
      <c r="E335" s="15">
        <f>Beta!F335</f>
        <v>0.66441139711796726</v>
      </c>
      <c r="F335" s="12"/>
      <c r="G335" s="50">
        <f t="shared" si="35"/>
        <v>2.5000000000000005E-3</v>
      </c>
      <c r="H335" s="33">
        <f t="shared" si="38"/>
        <v>1.4433756729740645E-2</v>
      </c>
      <c r="I335" s="34">
        <f>D335/D334*EXP(-H334*H334/2+H334*VLOOKUP((A335)&amp;"_"&amp;(B335-1),Gaussian!A:F,6,0))-1</f>
        <v>-1.9951433108227334E-2</v>
      </c>
      <c r="J335" s="46">
        <f>E335/E334*EXP(-H334*H334/2-H334*VLOOKUP((A335)&amp;"_"&amp;(B335-1),Gaussian!A:F,6,0))-1</f>
        <v>2.3755658481048103E-2</v>
      </c>
      <c r="K335" s="40">
        <f>VLOOKUP((A335+1)&amp;"_"&amp;B335,scenarios!A:Q,6,0)</f>
        <v>-1.9951E-2</v>
      </c>
      <c r="L335" s="55">
        <f>VLOOKUP((A335+TT_Scen/2+1)&amp;"_"&amp;B335,scenarios!A:Q,6,0)</f>
        <v>2.3755999999999999E-2</v>
      </c>
      <c r="M335" s="37">
        <f t="shared" si="40"/>
        <v>7.746271792306858E-7</v>
      </c>
      <c r="N335" s="8"/>
      <c r="O335" s="50">
        <f t="shared" si="36"/>
        <v>2.5000000000000005E-3</v>
      </c>
      <c r="P335" s="33">
        <f t="shared" si="39"/>
        <v>1.4433756729740645E-2</v>
      </c>
      <c r="Q335" s="34">
        <f>D335/D334*EXP(-P334*P334/2+P334*Gaussian!G327)-1</f>
        <v>8.6663737142234076E-3</v>
      </c>
      <c r="R335" s="46">
        <f>E335/E334*EXP(-P334*P334/2-P334*Gaussian!G327)-1</f>
        <v>-5.2902603988669306E-3</v>
      </c>
      <c r="S335" s="40">
        <f>VLOOKUP((A335+1)&amp;"_"&amp;B335,scenarios!A:Q,13,0)</f>
        <v>0</v>
      </c>
      <c r="T335" s="55">
        <f>VLOOKUP((A335+TT_Scen/2+1)&amp;"_"&amp;B335,scenarios!A:Q,13,0)</f>
        <v>0</v>
      </c>
      <c r="U335" s="37">
        <f t="shared" si="41"/>
        <v>1.3956634113090338E-2</v>
      </c>
    </row>
    <row r="336" spans="1:21" x14ac:dyDescent="0.25">
      <c r="A336" s="21">
        <f t="shared" si="37"/>
        <v>4</v>
      </c>
      <c r="B336" s="22">
        <v>327</v>
      </c>
      <c r="C336" s="20"/>
      <c r="D336" s="14">
        <f>Beta!E336</f>
        <v>3.1604207997588469</v>
      </c>
      <c r="E336" s="15">
        <f>Beta!F336</f>
        <v>0.66095272177344899</v>
      </c>
      <c r="F336" s="12"/>
      <c r="G336" s="50">
        <f t="shared" si="35"/>
        <v>2.5000000000000005E-3</v>
      </c>
      <c r="H336" s="33">
        <f t="shared" si="38"/>
        <v>1.4433756729740645E-2</v>
      </c>
      <c r="I336" s="34">
        <f>D336/D335*EXP(-H335*H335/2+H335*VLOOKUP((A336)&amp;"_"&amp;(B336-1),Gaussian!A:F,6,0))-1</f>
        <v>1.9677439080823866E-2</v>
      </c>
      <c r="J336" s="46">
        <f>E336/E335*EXP(-H335*H335/2-H335*VLOOKUP((A336)&amp;"_"&amp;(B336-1),Gaussian!A:F,6,0))-1</f>
        <v>-1.6029125720543602E-2</v>
      </c>
      <c r="K336" s="40">
        <f>VLOOKUP((A336+1)&amp;"_"&amp;B336,scenarios!A:Q,6,0)</f>
        <v>1.9677E-2</v>
      </c>
      <c r="L336" s="55">
        <f>VLOOKUP((A336+TT_Scen/2+1)&amp;"_"&amp;B336,scenarios!A:Q,6,0)</f>
        <v>-1.6029000000000002E-2</v>
      </c>
      <c r="M336" s="37">
        <f t="shared" si="40"/>
        <v>5.6480136746694942E-7</v>
      </c>
      <c r="N336" s="8"/>
      <c r="O336" s="50">
        <f t="shared" si="36"/>
        <v>2.5000000000000005E-3</v>
      </c>
      <c r="P336" s="33">
        <f t="shared" si="39"/>
        <v>1.4433756729740645E-2</v>
      </c>
      <c r="Q336" s="34">
        <f>D336/D335*EXP(-P335*P335/2+P335*Gaussian!G328)-1</f>
        <v>8.6882715119431797E-3</v>
      </c>
      <c r="R336" s="46">
        <f>E336/E335*EXP(-P335*P335/2-P335*Gaussian!G328)-1</f>
        <v>-5.3092421591465211E-3</v>
      </c>
      <c r="S336" s="40">
        <f>VLOOKUP((A336+1)&amp;"_"&amp;B336,scenarios!A:Q,13,0)</f>
        <v>0</v>
      </c>
      <c r="T336" s="55">
        <f>VLOOKUP((A336+TT_Scen/2+1)&amp;"_"&amp;B336,scenarios!A:Q,13,0)</f>
        <v>0</v>
      </c>
      <c r="U336" s="37">
        <f t="shared" si="41"/>
        <v>1.3997513671089701E-2</v>
      </c>
    </row>
    <row r="337" spans="1:21" x14ac:dyDescent="0.25">
      <c r="A337" s="21">
        <f t="shared" si="37"/>
        <v>4</v>
      </c>
      <c r="B337" s="22">
        <v>328</v>
      </c>
      <c r="C337" s="20"/>
      <c r="D337" s="14">
        <f>Beta!E337</f>
        <v>3.188042466710026</v>
      </c>
      <c r="E337" s="15">
        <f>Beta!F337</f>
        <v>0.65754905669858577</v>
      </c>
      <c r="F337" s="12"/>
      <c r="G337" s="50">
        <f t="shared" si="35"/>
        <v>2.5000000000000005E-3</v>
      </c>
      <c r="H337" s="33">
        <f t="shared" si="38"/>
        <v>1.4433756729740645E-2</v>
      </c>
      <c r="I337" s="34">
        <f>D337/D336*EXP(-H336*H336/2+H336*VLOOKUP((A337)&amp;"_"&amp;(B337-1),Gaussian!A:F,6,0))-1</f>
        <v>1.4387167810970158E-2</v>
      </c>
      <c r="J337" s="46">
        <f>E337/E336*EXP(-H336*H336/2-H336*VLOOKUP((A337)&amp;"_"&amp;(B337-1),Gaussian!A:F,6,0))-1</f>
        <v>-1.0894252358365386E-2</v>
      </c>
      <c r="K337" s="40">
        <f>VLOOKUP((A337+1)&amp;"_"&amp;B337,scenarios!A:Q,6,0)</f>
        <v>1.4387E-2</v>
      </c>
      <c r="L337" s="55">
        <f>VLOOKUP((A337+TT_Scen/2+1)&amp;"_"&amp;B337,scenarios!A:Q,6,0)</f>
        <v>-1.0893999999999999E-2</v>
      </c>
      <c r="M337" s="37">
        <f t="shared" si="40"/>
        <v>4.2016933554482605E-7</v>
      </c>
      <c r="N337" s="8"/>
      <c r="O337" s="50">
        <f t="shared" si="36"/>
        <v>2.5000000000000005E-3</v>
      </c>
      <c r="P337" s="33">
        <f t="shared" si="39"/>
        <v>1.4433756729740645E-2</v>
      </c>
      <c r="Q337" s="34">
        <f>D337/D336*EXP(-P336*P336/2+P336*Gaussian!G329)-1</f>
        <v>8.6347984078414264E-3</v>
      </c>
      <c r="R337" s="46">
        <f>E337/E336*EXP(-P336*P336/2-P336*Gaussian!G329)-1</f>
        <v>-5.2532595548512306E-3</v>
      </c>
      <c r="S337" s="40">
        <f>VLOOKUP((A337+1)&amp;"_"&amp;B337,scenarios!A:Q,13,0)</f>
        <v>0</v>
      </c>
      <c r="T337" s="55">
        <f>VLOOKUP((A337+TT_Scen/2+1)&amp;"_"&amp;B337,scenarios!A:Q,13,0)</f>
        <v>0</v>
      </c>
      <c r="U337" s="37">
        <f t="shared" si="41"/>
        <v>1.3888057962692657E-2</v>
      </c>
    </row>
    <row r="338" spans="1:21" x14ac:dyDescent="0.25">
      <c r="A338" s="21">
        <f t="shared" si="37"/>
        <v>4</v>
      </c>
      <c r="B338" s="22">
        <v>329</v>
      </c>
      <c r="C338" s="20"/>
      <c r="D338" s="14">
        <f>Beta!E338</f>
        <v>3.2155672308428156</v>
      </c>
      <c r="E338" s="15">
        <f>Beta!F338</f>
        <v>0.65423430500787261</v>
      </c>
      <c r="F338" s="12"/>
      <c r="G338" s="50">
        <f t="shared" si="35"/>
        <v>2.5000000000000005E-3</v>
      </c>
      <c r="H338" s="33">
        <f t="shared" si="38"/>
        <v>1.4433756729740645E-2</v>
      </c>
      <c r="I338" s="34">
        <f>D338/D337*EXP(-H337*H337/2+H337*VLOOKUP((A338)&amp;"_"&amp;(B338-1),Gaussian!A:F,6,0))-1</f>
        <v>-1.1936100055166654E-2</v>
      </c>
      <c r="J338" s="46">
        <f>E338/E337*EXP(-H337*H337/2-H337*VLOOKUP((A338)&amp;"_"&amp;(B338-1),Gaussian!A:F,6,0))-1</f>
        <v>1.5460746211991117E-2</v>
      </c>
      <c r="K338" s="40">
        <f>VLOOKUP((A338+1)&amp;"_"&amp;B338,scenarios!A:Q,6,0)</f>
        <v>-1.1936E-2</v>
      </c>
      <c r="L338" s="55">
        <f>VLOOKUP((A338+TT_Scen/2+1)&amp;"_"&amp;B338,scenarios!A:Q,6,0)</f>
        <v>1.5461000000000001E-2</v>
      </c>
      <c r="M338" s="37">
        <f t="shared" si="40"/>
        <v>3.5384317553788236E-7</v>
      </c>
      <c r="N338" s="8"/>
      <c r="O338" s="50">
        <f t="shared" si="36"/>
        <v>2.5000000000000005E-3</v>
      </c>
      <c r="P338" s="33">
        <f t="shared" si="39"/>
        <v>1.4433756729740645E-2</v>
      </c>
      <c r="Q338" s="34">
        <f>D338/D337*EXP(-P337*P337/2+P337*Gaussian!G330)-1</f>
        <v>8.5286902360282024E-3</v>
      </c>
      <c r="R338" s="46">
        <f>E338/E337*EXP(-P337*P337/2-P337*Gaussian!G330)-1</f>
        <v>-5.1447074764954248E-3</v>
      </c>
      <c r="S338" s="40">
        <f>VLOOKUP((A338+1)&amp;"_"&amp;B338,scenarios!A:Q,13,0)</f>
        <v>0</v>
      </c>
      <c r="T338" s="55">
        <f>VLOOKUP((A338+TT_Scen/2+1)&amp;"_"&amp;B338,scenarios!A:Q,13,0)</f>
        <v>0</v>
      </c>
      <c r="U338" s="37">
        <f t="shared" si="41"/>
        <v>1.3673397712523627E-2</v>
      </c>
    </row>
    <row r="339" spans="1:21" x14ac:dyDescent="0.25">
      <c r="A339" s="21">
        <f t="shared" si="37"/>
        <v>4</v>
      </c>
      <c r="B339" s="22">
        <v>330</v>
      </c>
      <c r="C339" s="20"/>
      <c r="D339" s="14">
        <f>Beta!E339</f>
        <v>3.2427870257480458</v>
      </c>
      <c r="E339" s="15">
        <f>Beta!F339</f>
        <v>0.65104815895034263</v>
      </c>
      <c r="F339" s="12"/>
      <c r="G339" s="50">
        <f t="shared" si="35"/>
        <v>2.5000000000000005E-3</v>
      </c>
      <c r="H339" s="33">
        <f t="shared" si="38"/>
        <v>1.4433756729740645E-2</v>
      </c>
      <c r="I339" s="34">
        <f>D339/D338*EXP(-H338*H338/2+H338*VLOOKUP((A339)&amp;"_"&amp;(B339-1),Gaussian!A:F,6,0))-1</f>
        <v>3.7506874315174965E-2</v>
      </c>
      <c r="J339" s="46">
        <f>E339/E338*EXP(-H338*H338/2-H338*VLOOKUP((A339)&amp;"_"&amp;(B339-1),Gaussian!A:F,6,0))-1</f>
        <v>-3.2927187753728715E-2</v>
      </c>
      <c r="K339" s="40">
        <f>VLOOKUP((A339+1)&amp;"_"&amp;B339,scenarios!A:Q,6,0)</f>
        <v>3.7506999999999999E-2</v>
      </c>
      <c r="L339" s="55">
        <f>VLOOKUP((A339+TT_Scen/2+1)&amp;"_"&amp;B339,scenarios!A:Q,6,0)</f>
        <v>-3.2926999999999998E-2</v>
      </c>
      <c r="M339" s="37">
        <f t="shared" si="40"/>
        <v>3.1343855375065566E-7</v>
      </c>
      <c r="N339" s="8"/>
      <c r="O339" s="50">
        <f t="shared" si="36"/>
        <v>2.5000000000000005E-3</v>
      </c>
      <c r="P339" s="33">
        <f t="shared" si="39"/>
        <v>1.4433756729740645E-2</v>
      </c>
      <c r="Q339" s="34">
        <f>D339/D338*EXP(-P338*P338/2+P338*Gaussian!G331)-1</f>
        <v>8.3599627228558848E-3</v>
      </c>
      <c r="R339" s="46">
        <f>E339/E338*EXP(-P338*P338/2-P338*Gaussian!G331)-1</f>
        <v>-4.9736921728805727E-3</v>
      </c>
      <c r="S339" s="40">
        <f>VLOOKUP((A339+1)&amp;"_"&amp;B339,scenarios!A:Q,13,0)</f>
        <v>0</v>
      </c>
      <c r="T339" s="55">
        <f>VLOOKUP((A339+TT_Scen/2+1)&amp;"_"&amp;B339,scenarios!A:Q,13,0)</f>
        <v>0</v>
      </c>
      <c r="U339" s="37">
        <f t="shared" si="41"/>
        <v>1.3333654895736458E-2</v>
      </c>
    </row>
    <row r="340" spans="1:21" x14ac:dyDescent="0.25">
      <c r="A340" s="21">
        <f t="shared" si="37"/>
        <v>4</v>
      </c>
      <c r="B340" s="22">
        <v>331</v>
      </c>
      <c r="C340" s="20"/>
      <c r="D340" s="14">
        <f>Beta!E340</f>
        <v>3.2698061733682979</v>
      </c>
      <c r="E340" s="15">
        <f>Beta!F340</f>
        <v>0.64796633284494998</v>
      </c>
      <c r="F340" s="12"/>
      <c r="G340" s="50">
        <f t="shared" si="35"/>
        <v>2.5000000000000005E-3</v>
      </c>
      <c r="H340" s="33">
        <f t="shared" si="38"/>
        <v>1.4433756729740645E-2</v>
      </c>
      <c r="I340" s="34">
        <f>D340/D339*EXP(-H339*H339/2+H339*VLOOKUP((A340)&amp;"_"&amp;(B340-1),Gaussian!A:F,6,0))-1</f>
        <v>1.293631233659176E-2</v>
      </c>
      <c r="J340" s="46">
        <f>E340/E339*EXP(-H339*H339/2-H339*VLOOKUP((A340)&amp;"_"&amp;(B340-1),Gaussian!A:F,6,0))-1</f>
        <v>-9.4639396944148357E-3</v>
      </c>
      <c r="K340" s="40">
        <f>VLOOKUP((A340+1)&amp;"_"&amp;B340,scenarios!A:Q,6,0)</f>
        <v>1.2936E-2</v>
      </c>
      <c r="L340" s="55">
        <f>VLOOKUP((A340+TT_Scen/2+1)&amp;"_"&amp;B340,scenarios!A:Q,6,0)</f>
        <v>-9.4639000000000008E-3</v>
      </c>
      <c r="M340" s="37">
        <f t="shared" si="40"/>
        <v>3.5203100659519926E-7</v>
      </c>
      <c r="N340" s="8"/>
      <c r="O340" s="50">
        <f t="shared" si="36"/>
        <v>2.5000000000000005E-3</v>
      </c>
      <c r="P340" s="33">
        <f t="shared" si="39"/>
        <v>1.4433756729740645E-2</v>
      </c>
      <c r="Q340" s="34">
        <f>D340/D339*EXP(-P339*P339/2+P339*Gaussian!G332)-1</f>
        <v>8.2270467773288836E-3</v>
      </c>
      <c r="R340" s="46">
        <f>E340/E339*EXP(-P339*P339/2-P339*Gaussian!G332)-1</f>
        <v>-4.8373058732775753E-3</v>
      </c>
      <c r="S340" s="40">
        <f>VLOOKUP((A340+1)&amp;"_"&amp;B340,scenarios!A:Q,13,0)</f>
        <v>0</v>
      </c>
      <c r="T340" s="55">
        <f>VLOOKUP((A340+TT_Scen/2+1)&amp;"_"&amp;B340,scenarios!A:Q,13,0)</f>
        <v>0</v>
      </c>
      <c r="U340" s="37">
        <f t="shared" si="41"/>
        <v>1.3064352650606459E-2</v>
      </c>
    </row>
    <row r="341" spans="1:21" x14ac:dyDescent="0.25">
      <c r="A341" s="21">
        <f t="shared" si="37"/>
        <v>4</v>
      </c>
      <c r="B341" s="22">
        <v>332</v>
      </c>
      <c r="C341" s="20"/>
      <c r="D341" s="14">
        <f>Beta!E341</f>
        <v>3.297059014051885</v>
      </c>
      <c r="E341" s="15">
        <f>Beta!F341</f>
        <v>0.64490123183073333</v>
      </c>
      <c r="F341" s="12"/>
      <c r="G341" s="50">
        <f t="shared" si="35"/>
        <v>2.5000000000000005E-3</v>
      </c>
      <c r="H341" s="33">
        <f t="shared" si="38"/>
        <v>1.4433756729740645E-2</v>
      </c>
      <c r="I341" s="34">
        <f>D341/D340*EXP(-H340*H340/2+H340*VLOOKUP((A341)&amp;"_"&amp;(B341-1),Gaussian!A:F,6,0))-1</f>
        <v>1.5598015645406083E-3</v>
      </c>
      <c r="J341" s="46">
        <f>E341/E340*EXP(-H340*H340/2-H340*VLOOKUP((A341)&amp;"_"&amp;(B341-1),Gaussian!A:F,6,0))-1</f>
        <v>1.7932772348199233E-3</v>
      </c>
      <c r="K341" s="40">
        <f>VLOOKUP((A341+1)&amp;"_"&amp;B341,scenarios!A:Q,6,0)</f>
        <v>1.5598000000000001E-3</v>
      </c>
      <c r="L341" s="55">
        <f>VLOOKUP((A341+TT_Scen/2+1)&amp;"_"&amp;B341,scenarios!A:Q,6,0)</f>
        <v>1.7933000000000001E-3</v>
      </c>
      <c r="M341" s="37">
        <f t="shared" si="40"/>
        <v>2.4329720684944031E-8</v>
      </c>
      <c r="N341" s="8"/>
      <c r="O341" s="50">
        <f t="shared" si="36"/>
        <v>2.5000000000000005E-3</v>
      </c>
      <c r="P341" s="33">
        <f t="shared" si="39"/>
        <v>1.4433756729740645E-2</v>
      </c>
      <c r="Q341" s="34">
        <f>D341/D340*EXP(-P340*P340/2+P340*Gaussian!G333)-1</f>
        <v>8.2296666825478759E-3</v>
      </c>
      <c r="R341" s="46">
        <f>E341/E340*EXP(-P340*P340/2-P340*Gaussian!G333)-1</f>
        <v>-4.8340084482808576E-3</v>
      </c>
      <c r="S341" s="40">
        <f>VLOOKUP((A341+1)&amp;"_"&amp;B341,scenarios!A:Q,13,0)</f>
        <v>0</v>
      </c>
      <c r="T341" s="55">
        <f>VLOOKUP((A341+TT_Scen/2+1)&amp;"_"&amp;B341,scenarios!A:Q,13,0)</f>
        <v>0</v>
      </c>
      <c r="U341" s="37">
        <f t="shared" si="41"/>
        <v>1.3063675130828734E-2</v>
      </c>
    </row>
    <row r="342" spans="1:21" x14ac:dyDescent="0.25">
      <c r="A342" s="21">
        <f t="shared" si="37"/>
        <v>4</v>
      </c>
      <c r="B342" s="22">
        <v>333</v>
      </c>
      <c r="C342" s="20"/>
      <c r="D342" s="14">
        <f>Beta!E342</f>
        <v>3.3244583833409078</v>
      </c>
      <c r="E342" s="15">
        <f>Beta!F342</f>
        <v>0.64187042860399934</v>
      </c>
      <c r="F342" s="12"/>
      <c r="G342" s="50">
        <f t="shared" si="35"/>
        <v>2.5000000000000005E-3</v>
      </c>
      <c r="H342" s="33">
        <f t="shared" si="38"/>
        <v>1.4433756729740645E-2</v>
      </c>
      <c r="I342" s="34">
        <f>D342/D341*EXP(-H341*H341/2+H341*VLOOKUP((A342)&amp;"_"&amp;(B342-1),Gaussian!A:F,6,0))-1</f>
        <v>1.1720563862871458E-3</v>
      </c>
      <c r="J342" s="46">
        <f>E342/E341*EXP(-H341*H341/2-H341*VLOOKUP((A342)&amp;"_"&amp;(B342-1),Gaussian!A:F,6,0))-1</f>
        <v>2.1878744684771245E-3</v>
      </c>
      <c r="K342" s="40">
        <f>VLOOKUP((A342+1)&amp;"_"&amp;B342,scenarios!A:Q,6,0)</f>
        <v>1.1720999999999999E-3</v>
      </c>
      <c r="L342" s="55">
        <f>VLOOKUP((A342+TT_Scen/2+1)&amp;"_"&amp;B342,scenarios!A:Q,6,0)</f>
        <v>2.1879E-3</v>
      </c>
      <c r="M342" s="37">
        <f t="shared" si="40"/>
        <v>6.9145235729586516E-8</v>
      </c>
      <c r="N342" s="8"/>
      <c r="O342" s="50">
        <f t="shared" si="36"/>
        <v>2.5000000000000005E-3</v>
      </c>
      <c r="P342" s="33">
        <f t="shared" si="39"/>
        <v>1.4433756729740645E-2</v>
      </c>
      <c r="Q342" s="34">
        <f>D342/D341*EXP(-P341*P341/2+P341*Gaussian!G334)-1</f>
        <v>8.2052184874987777E-3</v>
      </c>
      <c r="R342" s="46">
        <f>E342/E341*EXP(-P341*P341/2-P341*Gaussian!G334)-1</f>
        <v>-4.8033111034242459E-3</v>
      </c>
      <c r="S342" s="40">
        <f>VLOOKUP((A342+1)&amp;"_"&amp;B342,scenarios!A:Q,13,0)</f>
        <v>0</v>
      </c>
      <c r="T342" s="55">
        <f>VLOOKUP((A342+TT_Scen/2+1)&amp;"_"&amp;B342,scenarios!A:Q,13,0)</f>
        <v>0</v>
      </c>
      <c r="U342" s="37">
        <f t="shared" si="41"/>
        <v>1.3008529590923024E-2</v>
      </c>
    </row>
    <row r="343" spans="1:21" x14ac:dyDescent="0.25">
      <c r="A343" s="21">
        <f t="shared" si="37"/>
        <v>4</v>
      </c>
      <c r="B343" s="22">
        <v>334</v>
      </c>
      <c r="C343" s="20"/>
      <c r="D343" s="14">
        <f>Beta!E343</f>
        <v>3.3520405883444937</v>
      </c>
      <c r="E343" s="15">
        <f>Beta!F343</f>
        <v>0.63886707651863905</v>
      </c>
      <c r="F343" s="12"/>
      <c r="G343" s="50">
        <f t="shared" si="35"/>
        <v>2.5000000000000005E-3</v>
      </c>
      <c r="H343" s="33">
        <f t="shared" si="38"/>
        <v>1.4433756729740645E-2</v>
      </c>
      <c r="I343" s="34">
        <f>D343/D342*EXP(-H342*H342/2+H342*VLOOKUP((A343)&amp;"_"&amp;(B343-1),Gaussian!A:F,6,0))-1</f>
        <v>-5.895411215473656E-3</v>
      </c>
      <c r="J343" s="46">
        <f>E343/E342*EXP(-H342*H342/2-H342*VLOOKUP((A343)&amp;"_"&amp;(B343-1),Gaussian!A:F,6,0))-1</f>
        <v>9.3201678771601681E-3</v>
      </c>
      <c r="K343" s="40">
        <f>VLOOKUP((A343+1)&amp;"_"&amp;B343,scenarios!A:Q,6,0)</f>
        <v>-5.8954000000000003E-3</v>
      </c>
      <c r="L343" s="55">
        <f>VLOOKUP((A343+TT_Scen/2+1)&amp;"_"&amp;B343,scenarios!A:Q,6,0)</f>
        <v>9.3202000000000007E-3</v>
      </c>
      <c r="M343" s="37">
        <f t="shared" si="40"/>
        <v>4.3338313488253122E-8</v>
      </c>
      <c r="N343" s="8"/>
      <c r="O343" s="50">
        <f t="shared" si="36"/>
        <v>2.5000000000000005E-3</v>
      </c>
      <c r="P343" s="33">
        <f t="shared" si="39"/>
        <v>1.4433756729740645E-2</v>
      </c>
      <c r="Q343" s="34">
        <f>D343/D342*EXP(-P342*P342/2+P342*Gaussian!G335)-1</f>
        <v>8.1917260359720689E-3</v>
      </c>
      <c r="R343" s="46">
        <f>E343/E342*EXP(-P342*P342/2-P342*Gaussian!G335)-1</f>
        <v>-4.7827367275442567E-3</v>
      </c>
      <c r="S343" s="40">
        <f>VLOOKUP((A343+1)&amp;"_"&amp;B343,scenarios!A:Q,13,0)</f>
        <v>0</v>
      </c>
      <c r="T343" s="55">
        <f>VLOOKUP((A343+TT_Scen/2+1)&amp;"_"&amp;B343,scenarios!A:Q,13,0)</f>
        <v>0</v>
      </c>
      <c r="U343" s="37">
        <f t="shared" si="41"/>
        <v>1.2974462763516326E-2</v>
      </c>
    </row>
    <row r="344" spans="1:21" x14ac:dyDescent="0.25">
      <c r="A344" s="21">
        <f t="shared" si="37"/>
        <v>4</v>
      </c>
      <c r="B344" s="22">
        <v>335</v>
      </c>
      <c r="C344" s="20"/>
      <c r="D344" s="14">
        <f>Beta!E344</f>
        <v>3.3805189164018428</v>
      </c>
      <c r="E344" s="15">
        <f>Beta!F344</f>
        <v>0.63575734305397191</v>
      </c>
      <c r="F344" s="12"/>
      <c r="G344" s="50">
        <f t="shared" si="35"/>
        <v>2.5000000000000005E-3</v>
      </c>
      <c r="H344" s="33">
        <f t="shared" si="38"/>
        <v>1.4433756729740645E-2</v>
      </c>
      <c r="I344" s="34">
        <f>D344/D343*EXP(-H343*H343/2+H343*VLOOKUP((A344)&amp;"_"&amp;(B344-1),Gaussian!A:F,6,0))-1</f>
        <v>4.6829818531062273E-3</v>
      </c>
      <c r="J344" s="46">
        <f>E344/E343*EXP(-H343*H343/2-H343*VLOOKUP((A344)&amp;"_"&amp;(B344-1),Gaussian!A:F,6,0))-1</f>
        <v>-1.2990679005208117E-3</v>
      </c>
      <c r="K344" s="40">
        <f>VLOOKUP((A344+1)&amp;"_"&amp;B344,scenarios!A:Q,6,0)</f>
        <v>4.6829999999999997E-3</v>
      </c>
      <c r="L344" s="55">
        <f>VLOOKUP((A344+TT_Scen/2+1)&amp;"_"&amp;B344,scenarios!A:Q,6,0)</f>
        <v>-1.2991000000000001E-3</v>
      </c>
      <c r="M344" s="37">
        <f t="shared" si="40"/>
        <v>5.024637296079798E-8</v>
      </c>
      <c r="N344" s="8"/>
      <c r="O344" s="50">
        <f t="shared" si="36"/>
        <v>2.5000000000000005E-3</v>
      </c>
      <c r="P344" s="33">
        <f t="shared" si="39"/>
        <v>1.4433756729740645E-2</v>
      </c>
      <c r="Q344" s="34">
        <f>D344/D343*EXP(-P343*P343/2+P343*Gaussian!G336)-1</f>
        <v>8.3907722083900182E-3</v>
      </c>
      <c r="R344" s="46">
        <f>E344/E343*EXP(-P343*P343/2-P343*Gaussian!G336)-1</f>
        <v>-4.9712293144357211E-3</v>
      </c>
      <c r="S344" s="40">
        <f>VLOOKUP((A344+1)&amp;"_"&amp;B344,scenarios!A:Q,13,0)</f>
        <v>0</v>
      </c>
      <c r="T344" s="55">
        <f>VLOOKUP((A344+TT_Scen/2+1)&amp;"_"&amp;B344,scenarios!A:Q,13,0)</f>
        <v>0</v>
      </c>
      <c r="U344" s="37">
        <f t="shared" si="41"/>
        <v>1.3362001522825739E-2</v>
      </c>
    </row>
    <row r="345" spans="1:21" x14ac:dyDescent="0.25">
      <c r="A345" s="21">
        <f t="shared" si="37"/>
        <v>4</v>
      </c>
      <c r="B345" s="22">
        <v>336</v>
      </c>
      <c r="C345" s="20"/>
      <c r="D345" s="14">
        <f>Beta!E345</f>
        <v>3.4097419563206302</v>
      </c>
      <c r="E345" s="15">
        <f>Beta!F345</f>
        <v>0.63257496615540498</v>
      </c>
      <c r="F345" s="12"/>
      <c r="G345" s="50">
        <f t="shared" si="35"/>
        <v>2.5000000000000005E-3</v>
      </c>
      <c r="H345" s="33">
        <f t="shared" si="38"/>
        <v>1.4433756729740645E-2</v>
      </c>
      <c r="I345" s="34">
        <f>D345/D344*EXP(-H344*H344/2+H344*VLOOKUP((A345)&amp;"_"&amp;(B345-1),Gaussian!A:F,6,0))-1</f>
        <v>2.7754164636973222E-2</v>
      </c>
      <c r="J345" s="46">
        <f>E345/E344*EXP(-H344*H344/2-H344*VLOOKUP((A345)&amp;"_"&amp;(B345-1),Gaussian!A:F,6,0))-1</f>
        <v>-2.3709562175105448E-2</v>
      </c>
      <c r="K345" s="40">
        <f>VLOOKUP((A345+1)&amp;"_"&amp;B345,scenarios!A:Q,6,0)</f>
        <v>2.7754000000000001E-2</v>
      </c>
      <c r="L345" s="55">
        <f>VLOOKUP((A345+TT_Scen/2+1)&amp;"_"&amp;B345,scenarios!A:Q,6,0)</f>
        <v>-2.3709999999999998E-2</v>
      </c>
      <c r="M345" s="37">
        <f t="shared" si="40"/>
        <v>6.0246186777204724E-7</v>
      </c>
      <c r="N345" s="8"/>
      <c r="O345" s="50">
        <f t="shared" si="36"/>
        <v>2.5000000000000005E-3</v>
      </c>
      <c r="P345" s="33">
        <f t="shared" si="39"/>
        <v>1.4433756729740645E-2</v>
      </c>
      <c r="Q345" s="34">
        <f>D345/D344*EXP(-P344*P344/2+P344*Gaussian!G337)-1</f>
        <v>8.5394809723833287E-3</v>
      </c>
      <c r="R345" s="46">
        <f>E345/E344*EXP(-P344*P344/2-P344*Gaussian!G337)-1</f>
        <v>-5.1092869439537392E-3</v>
      </c>
      <c r="S345" s="40">
        <f>VLOOKUP((A345+1)&amp;"_"&amp;B345,scenarios!A:Q,13,0)</f>
        <v>0</v>
      </c>
      <c r="T345" s="55">
        <f>VLOOKUP((A345+TT_Scen/2+1)&amp;"_"&amp;B345,scenarios!A:Q,13,0)</f>
        <v>0</v>
      </c>
      <c r="U345" s="37">
        <f t="shared" si="41"/>
        <v>1.3648767916337068E-2</v>
      </c>
    </row>
    <row r="346" spans="1:21" x14ac:dyDescent="0.25">
      <c r="A346" s="21">
        <f t="shared" si="37"/>
        <v>4</v>
      </c>
      <c r="B346" s="22">
        <v>337</v>
      </c>
      <c r="C346" s="20"/>
      <c r="D346" s="14">
        <f>Beta!E346</f>
        <v>3.4386489161534022</v>
      </c>
      <c r="E346" s="15">
        <f>Beta!F346</f>
        <v>0.62951844931062861</v>
      </c>
      <c r="F346" s="12"/>
      <c r="G346" s="50">
        <f t="shared" si="35"/>
        <v>2.5000000000000005E-3</v>
      </c>
      <c r="H346" s="33">
        <f t="shared" si="38"/>
        <v>1.4433756729740645E-2</v>
      </c>
      <c r="I346" s="34">
        <f>D346/D345*EXP(-H345*H345/2+H345*VLOOKUP((A346)&amp;"_"&amp;(B346-1),Gaussian!A:F,6,0))-1</f>
        <v>5.8226110294403721E-3</v>
      </c>
      <c r="J346" s="46">
        <f>E346/E345*EXP(-H345*H345/2-H345*VLOOKUP((A346)&amp;"_"&amp;(B346-1),Gaussian!A:F,6,0))-1</f>
        <v>-2.4126979362893985E-3</v>
      </c>
      <c r="K346" s="40">
        <f>VLOOKUP((A346+1)&amp;"_"&amp;B346,scenarios!A:Q,6,0)</f>
        <v>5.8225999999999998E-3</v>
      </c>
      <c r="L346" s="55">
        <f>VLOOKUP((A346+TT_Scen/2+1)&amp;"_"&amp;B346,scenarios!A:Q,6,0)</f>
        <v>-2.4126999999999998E-3</v>
      </c>
      <c r="M346" s="37">
        <f t="shared" si="40"/>
        <v>1.3093150973576134E-8</v>
      </c>
      <c r="N346" s="8"/>
      <c r="O346" s="50">
        <f t="shared" si="36"/>
        <v>2.5000000000000005E-3</v>
      </c>
      <c r="P346" s="33">
        <f t="shared" si="39"/>
        <v>1.4433756729740645E-2</v>
      </c>
      <c r="Q346" s="34">
        <f>D346/D345*EXP(-P345*P345/2+P345*Gaussian!G338)-1</f>
        <v>8.3727115594878221E-3</v>
      </c>
      <c r="R346" s="46">
        <f>E346/E345*EXP(-P345*P345/2-P345*Gaussian!G338)-1</f>
        <v>-4.935522957830063E-3</v>
      </c>
      <c r="S346" s="40">
        <f>VLOOKUP((A346+1)&amp;"_"&amp;B346,scenarios!A:Q,13,0)</f>
        <v>0</v>
      </c>
      <c r="T346" s="55">
        <f>VLOOKUP((A346+TT_Scen/2+1)&amp;"_"&amp;B346,scenarios!A:Q,13,0)</f>
        <v>0</v>
      </c>
      <c r="U346" s="37">
        <f t="shared" si="41"/>
        <v>1.3308234517317885E-2</v>
      </c>
    </row>
    <row r="347" spans="1:21" x14ac:dyDescent="0.25">
      <c r="A347" s="21">
        <f t="shared" si="37"/>
        <v>4</v>
      </c>
      <c r="B347" s="22">
        <v>338</v>
      </c>
      <c r="C347" s="20"/>
      <c r="D347" s="14">
        <f>Beta!E347</f>
        <v>3.4672468602038689</v>
      </c>
      <c r="E347" s="15">
        <f>Beta!F347</f>
        <v>0.62658259895234991</v>
      </c>
      <c r="F347" s="12"/>
      <c r="G347" s="50">
        <f t="shared" si="35"/>
        <v>2.5000000000000005E-3</v>
      </c>
      <c r="H347" s="33">
        <f t="shared" si="38"/>
        <v>1.4433756729740645E-2</v>
      </c>
      <c r="I347" s="34">
        <f>D347/D346*EXP(-H346*H346/2+H346*VLOOKUP((A347)&amp;"_"&amp;(B347-1),Gaussian!A:F,6,0))-1</f>
        <v>7.7984910615624958E-3</v>
      </c>
      <c r="J347" s="46">
        <f>E347/E346*EXP(-H346*H346/2-H346*VLOOKUP((A347)&amp;"_"&amp;(B347-1),Gaussian!A:F,6,0))-1</f>
        <v>-4.3593672837065611E-3</v>
      </c>
      <c r="K347" s="40">
        <f>VLOOKUP((A347+1)&amp;"_"&amp;B347,scenarios!A:Q,6,0)</f>
        <v>7.7984999999999999E-3</v>
      </c>
      <c r="L347" s="55">
        <f>VLOOKUP((A347+TT_Scen/2+1)&amp;"_"&amp;B347,scenarios!A:Q,6,0)</f>
        <v>-4.3594000000000003E-3</v>
      </c>
      <c r="M347" s="37">
        <f t="shared" si="40"/>
        <v>4.1654730943176121E-8</v>
      </c>
      <c r="N347" s="8"/>
      <c r="O347" s="50">
        <f t="shared" si="36"/>
        <v>2.5000000000000005E-3</v>
      </c>
      <c r="P347" s="33">
        <f t="shared" si="39"/>
        <v>1.4433756729740645E-2</v>
      </c>
      <c r="Q347" s="34">
        <f>D347/D346*EXP(-P346*P346/2+P346*Gaussian!G339)-1</f>
        <v>8.2115947284553403E-3</v>
      </c>
      <c r="R347" s="46">
        <f>E347/E346*EXP(-P346*P346/2-P346*Gaussian!G339)-1</f>
        <v>-4.7673201364935025E-3</v>
      </c>
      <c r="S347" s="40">
        <f>VLOOKUP((A347+1)&amp;"_"&amp;B347,scenarios!A:Q,13,0)</f>
        <v>0</v>
      </c>
      <c r="T347" s="55">
        <f>VLOOKUP((A347+TT_Scen/2+1)&amp;"_"&amp;B347,scenarios!A:Q,13,0)</f>
        <v>0</v>
      </c>
      <c r="U347" s="37">
        <f t="shared" si="41"/>
        <v>1.2978914864948843E-2</v>
      </c>
    </row>
    <row r="348" spans="1:21" x14ac:dyDescent="0.25">
      <c r="A348" s="21">
        <f t="shared" si="37"/>
        <v>4</v>
      </c>
      <c r="B348" s="22">
        <v>339</v>
      </c>
      <c r="C348" s="20"/>
      <c r="D348" s="14">
        <f>Beta!E348</f>
        <v>3.4955405642199477</v>
      </c>
      <c r="E348" s="15">
        <f>Beta!F348</f>
        <v>0.62376279343075602</v>
      </c>
      <c r="F348" s="12"/>
      <c r="G348" s="50">
        <f t="shared" si="35"/>
        <v>2.5000000000000005E-3</v>
      </c>
      <c r="H348" s="33">
        <f t="shared" si="38"/>
        <v>1.4433756729740645E-2</v>
      </c>
      <c r="I348" s="34">
        <f>D348/D347*EXP(-H347*H347/2+H347*VLOOKUP((A348)&amp;"_"&amp;(B348-1),Gaussian!A:F,6,0))-1</f>
        <v>9.1627705678543059E-3</v>
      </c>
      <c r="J348" s="46">
        <f>E348/E347*EXP(-H347*H347/2-H347*VLOOKUP((A348)&amp;"_"&amp;(B348-1),Gaussian!A:F,6,0))-1</f>
        <v>-5.6963797241776915E-3</v>
      </c>
      <c r="K348" s="40">
        <f>VLOOKUP((A348+1)&amp;"_"&amp;B348,scenarios!A:Q,6,0)</f>
        <v>9.1628000000000005E-3</v>
      </c>
      <c r="L348" s="55">
        <f>VLOOKUP((A348+TT_Scen/2+1)&amp;"_"&amp;B348,scenarios!A:Q,6,0)</f>
        <v>-5.6963999999999999E-3</v>
      </c>
      <c r="M348" s="37">
        <f t="shared" si="40"/>
        <v>4.9707968003027958E-8</v>
      </c>
      <c r="N348" s="8"/>
      <c r="O348" s="50">
        <f t="shared" si="36"/>
        <v>2.5000000000000005E-3</v>
      </c>
      <c r="P348" s="33">
        <f t="shared" si="39"/>
        <v>1.4433756729740645E-2</v>
      </c>
      <c r="Q348" s="34">
        <f>D348/D347*EXP(-P347*P347/2+P347*Gaussian!G340)-1</f>
        <v>8.0552684297554578E-3</v>
      </c>
      <c r="R348" s="46">
        <f>E348/E347*EXP(-P347*P347/2-P347*Gaussian!G340)-1</f>
        <v>-4.6039858645728904E-3</v>
      </c>
      <c r="S348" s="40">
        <f>VLOOKUP((A348+1)&amp;"_"&amp;B348,scenarios!A:Q,13,0)</f>
        <v>0</v>
      </c>
      <c r="T348" s="55">
        <f>VLOOKUP((A348+TT_Scen/2+1)&amp;"_"&amp;B348,scenarios!A:Q,13,0)</f>
        <v>0</v>
      </c>
      <c r="U348" s="37">
        <f t="shared" si="41"/>
        <v>1.2659254294328348E-2</v>
      </c>
    </row>
    <row r="349" spans="1:21" x14ac:dyDescent="0.25">
      <c r="A349" s="21">
        <f t="shared" si="37"/>
        <v>4</v>
      </c>
      <c r="B349" s="22">
        <v>340</v>
      </c>
      <c r="C349" s="20"/>
      <c r="D349" s="14">
        <f>Beta!E349</f>
        <v>3.523766932499067</v>
      </c>
      <c r="E349" s="15">
        <f>Beta!F349</f>
        <v>0.62101372147209166</v>
      </c>
      <c r="F349" s="12"/>
      <c r="G349" s="50">
        <f t="shared" si="35"/>
        <v>2.5000000000000005E-3</v>
      </c>
      <c r="H349" s="33">
        <f t="shared" si="38"/>
        <v>1.4433756729740645E-2</v>
      </c>
      <c r="I349" s="34">
        <f>D349/D348*EXP(-H348*H348/2+H348*VLOOKUP((A349)&amp;"_"&amp;(B349-1),Gaussian!A:F,6,0))-1</f>
        <v>-2.1441613161707118E-2</v>
      </c>
      <c r="J349" s="46">
        <f>E349/E348*EXP(-H348*H348/2-H348*VLOOKUP((A349)&amp;"_"&amp;(B349-1),Gaussian!A:F,6,0))-1</f>
        <v>2.5409503106886611E-2</v>
      </c>
      <c r="K349" s="40">
        <f>VLOOKUP((A349+1)&amp;"_"&amp;B349,scenarios!A:Q,6,0)</f>
        <v>-2.1441999999999999E-2</v>
      </c>
      <c r="L349" s="55">
        <f>VLOOKUP((A349+TT_Scen/2+1)&amp;"_"&amp;B349,scenarios!A:Q,6,0)</f>
        <v>2.5409999999999999E-2</v>
      </c>
      <c r="M349" s="37">
        <f t="shared" si="40"/>
        <v>8.8373140626901714E-7</v>
      </c>
      <c r="N349" s="8"/>
      <c r="O349" s="50">
        <f t="shared" si="36"/>
        <v>2.5000000000000005E-3</v>
      </c>
      <c r="P349" s="33">
        <f t="shared" si="39"/>
        <v>1.4433756729740645E-2</v>
      </c>
      <c r="Q349" s="34">
        <f>D349/D348*EXP(-P348*P348/2+P348*Gaussian!G341)-1</f>
        <v>7.9699628222917873E-3</v>
      </c>
      <c r="R349" s="46">
        <f>E349/E348*EXP(-P348*P348/2-P348*Gaussian!G341)-1</f>
        <v>-4.5109415767015104E-3</v>
      </c>
      <c r="S349" s="40">
        <f>VLOOKUP((A349+1)&amp;"_"&amp;B349,scenarios!A:Q,13,0)</f>
        <v>0</v>
      </c>
      <c r="T349" s="55">
        <f>VLOOKUP((A349+TT_Scen/2+1)&amp;"_"&amp;B349,scenarios!A:Q,13,0)</f>
        <v>0</v>
      </c>
      <c r="U349" s="37">
        <f t="shared" si="41"/>
        <v>1.2480904398993298E-2</v>
      </c>
    </row>
    <row r="350" spans="1:21" x14ac:dyDescent="0.25">
      <c r="A350" s="21">
        <f t="shared" si="37"/>
        <v>4</v>
      </c>
      <c r="B350" s="22">
        <v>341</v>
      </c>
      <c r="C350" s="20"/>
      <c r="D350" s="14">
        <f>Beta!E350</f>
        <v>3.5515777184145287</v>
      </c>
      <c r="E350" s="15">
        <f>Beta!F350</f>
        <v>0.6183941366605572</v>
      </c>
      <c r="F350" s="12"/>
      <c r="G350" s="50">
        <f t="shared" si="35"/>
        <v>2.5000000000000005E-3</v>
      </c>
      <c r="H350" s="33">
        <f t="shared" si="38"/>
        <v>1.4433756729740645E-2</v>
      </c>
      <c r="I350" s="34">
        <f>D350/D349*EXP(-H349*H349/2+H349*VLOOKUP((A350)&amp;"_"&amp;(B350-1),Gaussian!A:F,6,0))-1</f>
        <v>3.367298476825864E-2</v>
      </c>
      <c r="J350" s="46">
        <f>E350/E349*EXP(-H349*H349/2-H349*VLOOKUP((A350)&amp;"_"&amp;(B350-1),Gaussian!A:F,6,0))-1</f>
        <v>-2.9256100770748028E-2</v>
      </c>
      <c r="K350" s="40">
        <f>VLOOKUP((A350+1)&amp;"_"&amp;B350,scenarios!A:Q,6,0)</f>
        <v>3.3673000000000002E-2</v>
      </c>
      <c r="L350" s="55">
        <f>VLOOKUP((A350+TT_Scen/2+1)&amp;"_"&amp;B350,scenarios!A:Q,6,0)</f>
        <v>-2.9256000000000001E-2</v>
      </c>
      <c r="M350" s="37">
        <f t="shared" si="40"/>
        <v>1.1600248938856139E-7</v>
      </c>
      <c r="N350" s="8"/>
      <c r="O350" s="50">
        <f t="shared" si="36"/>
        <v>2.5000000000000005E-3</v>
      </c>
      <c r="P350" s="33">
        <f t="shared" si="39"/>
        <v>1.4433756729740645E-2</v>
      </c>
      <c r="Q350" s="34">
        <f>D350/D349*EXP(-P349*P349/2+P349*Gaussian!G342)-1</f>
        <v>7.7873621316773001E-3</v>
      </c>
      <c r="R350" s="46">
        <f>E350/E349*EXP(-P349*P349/2-P349*Gaussian!G342)-1</f>
        <v>-4.3219616890071144E-3</v>
      </c>
      <c r="S350" s="40">
        <f>VLOOKUP((A350+1)&amp;"_"&amp;B350,scenarios!A:Q,13,0)</f>
        <v>0</v>
      </c>
      <c r="T350" s="55">
        <f>VLOOKUP((A350+TT_Scen/2+1)&amp;"_"&amp;B350,scenarios!A:Q,13,0)</f>
        <v>0</v>
      </c>
      <c r="U350" s="37">
        <f t="shared" si="41"/>
        <v>1.2109323820684414E-2</v>
      </c>
    </row>
    <row r="351" spans="1:21" x14ac:dyDescent="0.25">
      <c r="A351" s="21">
        <f t="shared" si="37"/>
        <v>4</v>
      </c>
      <c r="B351" s="22">
        <v>342</v>
      </c>
      <c r="C351" s="20"/>
      <c r="D351" s="14">
        <f>Beta!E351</f>
        <v>3.5812738450707355</v>
      </c>
      <c r="E351" s="15">
        <f>Beta!F351</f>
        <v>0.61550436363957606</v>
      </c>
      <c r="F351" s="12"/>
      <c r="G351" s="50">
        <f t="shared" si="35"/>
        <v>2.5000000000000005E-3</v>
      </c>
      <c r="H351" s="33">
        <f t="shared" si="38"/>
        <v>1.4433756729740645E-2</v>
      </c>
      <c r="I351" s="34">
        <f>D351/D350*EXP(-H350*H350/2+H350*VLOOKUP((A351)&amp;"_"&amp;(B351-1),Gaussian!A:F,6,0))-1</f>
        <v>4.2941975506520791E-3</v>
      </c>
      <c r="J351" s="46">
        <f>E351/E350*EXP(-H350*H350/2-H350*VLOOKUP((A351)&amp;"_"&amp;(B351-1),Gaussian!A:F,6,0))-1</f>
        <v>-8.503286828880352E-4</v>
      </c>
      <c r="K351" s="40">
        <f>VLOOKUP((A351+1)&amp;"_"&amp;B351,scenarios!A:Q,6,0)</f>
        <v>4.2941999999999998E-3</v>
      </c>
      <c r="L351" s="55">
        <f>VLOOKUP((A351+TT_Scen/2+1)&amp;"_"&amp;B351,scenarios!A:Q,6,0)</f>
        <v>-8.5033000000000005E-4</v>
      </c>
      <c r="M351" s="37">
        <f t="shared" si="40"/>
        <v>3.7664598855156189E-9</v>
      </c>
      <c r="N351" s="8"/>
      <c r="O351" s="50">
        <f t="shared" si="36"/>
        <v>2.5000000000000005E-3</v>
      </c>
      <c r="P351" s="33">
        <f t="shared" si="39"/>
        <v>1.4433756729740645E-2</v>
      </c>
      <c r="Q351" s="34">
        <f>D351/D350*EXP(-P350*P350/2+P350*Gaussian!G343)-1</f>
        <v>8.256357892518551E-3</v>
      </c>
      <c r="R351" s="46">
        <f>E351/E350*EXP(-P350*P350/2-P350*Gaussian!G343)-1</f>
        <v>-4.776702340036465E-3</v>
      </c>
      <c r="S351" s="40">
        <f>VLOOKUP((A351+1)&amp;"_"&amp;B351,scenarios!A:Q,13,0)</f>
        <v>0</v>
      </c>
      <c r="T351" s="55">
        <f>VLOOKUP((A351+TT_Scen/2+1)&amp;"_"&amp;B351,scenarios!A:Q,13,0)</f>
        <v>0</v>
      </c>
      <c r="U351" s="37">
        <f t="shared" si="41"/>
        <v>1.3033060232555016E-2</v>
      </c>
    </row>
    <row r="352" spans="1:21" x14ac:dyDescent="0.25">
      <c r="A352" s="21">
        <f t="shared" si="37"/>
        <v>4</v>
      </c>
      <c r="B352" s="22">
        <v>343</v>
      </c>
      <c r="C352" s="20"/>
      <c r="D352" s="14">
        <f>Beta!E352</f>
        <v>3.6114465816841337</v>
      </c>
      <c r="E352" s="15">
        <f>Beta!F352</f>
        <v>0.612594414550372</v>
      </c>
      <c r="F352" s="12"/>
      <c r="G352" s="50">
        <f t="shared" si="35"/>
        <v>2.5000000000000005E-3</v>
      </c>
      <c r="H352" s="33">
        <f t="shared" si="38"/>
        <v>1.4433756729740645E-2</v>
      </c>
      <c r="I352" s="34">
        <f>D352/D351*EXP(-H351*H351/2+H351*VLOOKUP((A352)&amp;"_"&amp;(B352-1),Gaussian!A:F,6,0))-1</f>
        <v>-6.0325842201471858E-3</v>
      </c>
      <c r="J352" s="46">
        <f>E352/E351*EXP(-H351*H351/2-H351*VLOOKUP((A352)&amp;"_"&amp;(B352-1),Gaussian!A:F,6,0))-1</f>
        <v>9.5386148039235952E-3</v>
      </c>
      <c r="K352" s="40">
        <f>VLOOKUP((A352+1)&amp;"_"&amp;B352,scenarios!A:Q,6,0)</f>
        <v>-6.0325999999999999E-3</v>
      </c>
      <c r="L352" s="55">
        <f>VLOOKUP((A352+TT_Scen/2+1)&amp;"_"&amp;B352,scenarios!A:Q,6,0)</f>
        <v>9.5385999999999995E-3</v>
      </c>
      <c r="M352" s="37">
        <f t="shared" si="40"/>
        <v>3.058377640984683E-8</v>
      </c>
      <c r="N352" s="8"/>
      <c r="O352" s="50">
        <f t="shared" si="36"/>
        <v>2.5000000000000005E-3</v>
      </c>
      <c r="P352" s="33">
        <f t="shared" si="39"/>
        <v>1.4433756729740645E-2</v>
      </c>
      <c r="Q352" s="34">
        <f>D352/D351*EXP(-P351*P351/2+P351*Gaussian!G344)-1</f>
        <v>8.3201020482761567E-3</v>
      </c>
      <c r="R352" s="46">
        <f>E352/E351*EXP(-P351*P351/2-P351*Gaussian!G344)-1</f>
        <v>-4.8314160867684031E-3</v>
      </c>
      <c r="S352" s="40">
        <f>VLOOKUP((A352+1)&amp;"_"&amp;B352,scenarios!A:Q,13,0)</f>
        <v>0</v>
      </c>
      <c r="T352" s="55">
        <f>VLOOKUP((A352+TT_Scen/2+1)&amp;"_"&amp;B352,scenarios!A:Q,13,0)</f>
        <v>0</v>
      </c>
      <c r="U352" s="37">
        <f t="shared" si="41"/>
        <v>1.315151813504456E-2</v>
      </c>
    </row>
    <row r="353" spans="1:21" x14ac:dyDescent="0.25">
      <c r="A353" s="21">
        <f t="shared" si="37"/>
        <v>4</v>
      </c>
      <c r="B353" s="22">
        <v>344</v>
      </c>
      <c r="C353" s="20"/>
      <c r="D353" s="14">
        <f>Beta!E353</f>
        <v>3.6411626487994511</v>
      </c>
      <c r="E353" s="15">
        <f>Beta!F353</f>
        <v>0.60982215781845905</v>
      </c>
      <c r="F353" s="12"/>
      <c r="G353" s="50">
        <f t="shared" si="35"/>
        <v>2.5000000000000005E-3</v>
      </c>
      <c r="H353" s="33">
        <f t="shared" si="38"/>
        <v>1.4433756729740645E-2</v>
      </c>
      <c r="I353" s="34">
        <f>D353/D352*EXP(-H352*H352/2+H352*VLOOKUP((A353)&amp;"_"&amp;(B353-1),Gaussian!A:F,6,0))-1</f>
        <v>6.7935069662272696E-3</v>
      </c>
      <c r="J353" s="46">
        <f>E353/E352*EXP(-H352*H352/2-H352*VLOOKUP((A353)&amp;"_"&amp;(B353-1),Gaussian!A:F,6,0))-1</f>
        <v>-3.3144377091537391E-3</v>
      </c>
      <c r="K353" s="40">
        <f>VLOOKUP((A353+1)&amp;"_"&amp;B353,scenarios!A:Q,6,0)</f>
        <v>6.7935000000000001E-3</v>
      </c>
      <c r="L353" s="55">
        <f>VLOOKUP((A353+TT_Scen/2+1)&amp;"_"&amp;B353,scenarios!A:Q,6,0)</f>
        <v>-3.3143999999999999E-3</v>
      </c>
      <c r="M353" s="37">
        <f t="shared" si="40"/>
        <v>4.4675381008756759E-8</v>
      </c>
      <c r="N353" s="8"/>
      <c r="O353" s="50">
        <f t="shared" si="36"/>
        <v>2.5000000000000005E-3</v>
      </c>
      <c r="P353" s="33">
        <f t="shared" si="39"/>
        <v>1.4433756729740645E-2</v>
      </c>
      <c r="Q353" s="34">
        <f>D353/D352*EXP(-P352*P352/2+P352*Gaussian!G345)-1</f>
        <v>8.123282022796996E-3</v>
      </c>
      <c r="R353" s="46">
        <f>E353/E352*EXP(-P352*P352/2-P352*Gaussian!G345)-1</f>
        <v>-4.629125727585448E-3</v>
      </c>
      <c r="S353" s="40">
        <f>VLOOKUP((A353+1)&amp;"_"&amp;B353,scenarios!A:Q,13,0)</f>
        <v>0</v>
      </c>
      <c r="T353" s="55">
        <f>VLOOKUP((A353+TT_Scen/2+1)&amp;"_"&amp;B353,scenarios!A:Q,13,0)</f>
        <v>0</v>
      </c>
      <c r="U353" s="37">
        <f t="shared" si="41"/>
        <v>1.2752407750382444E-2</v>
      </c>
    </row>
    <row r="354" spans="1:21" x14ac:dyDescent="0.25">
      <c r="A354" s="21">
        <f t="shared" si="37"/>
        <v>4</v>
      </c>
      <c r="B354" s="22">
        <v>345</v>
      </c>
      <c r="C354" s="20"/>
      <c r="D354" s="14">
        <f>Beta!E354</f>
        <v>3.6708769257339346</v>
      </c>
      <c r="E354" s="15">
        <f>Beta!F354</f>
        <v>0.60710793152109188</v>
      </c>
      <c r="F354" s="12"/>
      <c r="G354" s="50">
        <f t="shared" si="35"/>
        <v>2.5000000000000005E-3</v>
      </c>
      <c r="H354" s="33">
        <f t="shared" si="38"/>
        <v>1.4433756729740645E-2</v>
      </c>
      <c r="I354" s="34">
        <f>D354/D353*EXP(-H353*H353/2+H353*VLOOKUP((A354)&amp;"_"&amp;(B354-1),Gaussian!A:F,6,0))-1</f>
        <v>3.9798738017469137E-3</v>
      </c>
      <c r="J354" s="46">
        <f>E354/E353*EXP(-H353*H353/2-H353*VLOOKUP((A354)&amp;"_"&amp;(B354-1),Gaussian!A:F,6,0))-1</f>
        <v>-5.1342178047253384E-4</v>
      </c>
      <c r="K354" s="40">
        <f>VLOOKUP((A354+1)&amp;"_"&amp;B354,scenarios!A:Q,6,0)</f>
        <v>3.9798999999999998E-3</v>
      </c>
      <c r="L354" s="55">
        <f>VLOOKUP((A354+TT_Scen/2+1)&amp;"_"&amp;B354,scenarios!A:Q,6,0)</f>
        <v>-5.1342E-4</v>
      </c>
      <c r="M354" s="37">
        <f t="shared" si="40"/>
        <v>2.7978725619854684E-8</v>
      </c>
      <c r="N354" s="8"/>
      <c r="O354" s="50">
        <f t="shared" si="36"/>
        <v>2.5000000000000005E-3</v>
      </c>
      <c r="P354" s="33">
        <f t="shared" si="39"/>
        <v>1.4433756729740645E-2</v>
      </c>
      <c r="Q354" s="34">
        <f>D354/D353*EXP(-P353*P353/2+P353*Gaussian!G346)-1</f>
        <v>8.0556450413298286E-3</v>
      </c>
      <c r="R354" s="46">
        <f>E354/E353*EXP(-P353*P353/2-P353*Gaussian!G346)-1</f>
        <v>-4.5545465635089544E-3</v>
      </c>
      <c r="S354" s="40">
        <f>VLOOKUP((A354+1)&amp;"_"&amp;B354,scenarios!A:Q,13,0)</f>
        <v>0</v>
      </c>
      <c r="T354" s="55">
        <f>VLOOKUP((A354+TT_Scen/2+1)&amp;"_"&amp;B354,scenarios!A:Q,13,0)</f>
        <v>0</v>
      </c>
      <c r="U354" s="37">
        <f t="shared" si="41"/>
        <v>1.2610191604838783E-2</v>
      </c>
    </row>
    <row r="355" spans="1:21" x14ac:dyDescent="0.25">
      <c r="A355" s="21">
        <f t="shared" si="37"/>
        <v>4</v>
      </c>
      <c r="B355" s="22">
        <v>346</v>
      </c>
      <c r="C355" s="20"/>
      <c r="D355" s="14">
        <f>Beta!E355</f>
        <v>3.7002496862268783</v>
      </c>
      <c r="E355" s="15">
        <f>Beta!F355</f>
        <v>0.60450578389050669</v>
      </c>
      <c r="F355" s="12"/>
      <c r="G355" s="50">
        <f t="shared" si="35"/>
        <v>2.5000000000000005E-3</v>
      </c>
      <c r="H355" s="33">
        <f t="shared" si="38"/>
        <v>1.4433756729740645E-2</v>
      </c>
      <c r="I355" s="34">
        <f>D355/D354*EXP(-H354*H354/2+H354*VLOOKUP((A355)&amp;"_"&amp;(B355-1),Gaussian!A:F,6,0))-1</f>
        <v>1.0014566804420921E-2</v>
      </c>
      <c r="J355" s="46">
        <f>E355/E354*EXP(-H354*H354/2-H354*VLOOKUP((A355)&amp;"_"&amp;(B355-1),Gaussian!A:F,6,0))-1</f>
        <v>-6.477642012426732E-3</v>
      </c>
      <c r="K355" s="40">
        <f>VLOOKUP((A355+1)&amp;"_"&amp;B355,scenarios!A:Q,6,0)</f>
        <v>1.0015E-2</v>
      </c>
      <c r="L355" s="55">
        <f>VLOOKUP((A355+TT_Scen/2+1)&amp;"_"&amp;B355,scenarios!A:Q,6,0)</f>
        <v>-6.4776E-3</v>
      </c>
      <c r="M355" s="37">
        <f t="shared" si="40"/>
        <v>4.7520800581027367E-7</v>
      </c>
      <c r="N355" s="8"/>
      <c r="O355" s="50">
        <f t="shared" si="36"/>
        <v>2.5000000000000005E-3</v>
      </c>
      <c r="P355" s="33">
        <f t="shared" si="39"/>
        <v>1.4433756729740645E-2</v>
      </c>
      <c r="Q355" s="34">
        <f>D355/D354*EXP(-P354*P354/2+P354*Gaussian!G347)-1</f>
        <v>7.896570350405252E-3</v>
      </c>
      <c r="R355" s="46">
        <f>E355/E354*EXP(-P354*P354/2-P354*Gaussian!G347)-1</f>
        <v>-4.3898515653657544E-3</v>
      </c>
      <c r="S355" s="40">
        <f>VLOOKUP((A355+1)&amp;"_"&amp;B355,scenarios!A:Q,13,0)</f>
        <v>0</v>
      </c>
      <c r="T355" s="55">
        <f>VLOOKUP((A355+TT_Scen/2+1)&amp;"_"&amp;B355,scenarios!A:Q,13,0)</f>
        <v>0</v>
      </c>
      <c r="U355" s="37">
        <f t="shared" si="41"/>
        <v>1.2286421915771006E-2</v>
      </c>
    </row>
    <row r="356" spans="1:21" x14ac:dyDescent="0.25">
      <c r="A356" s="21">
        <f t="shared" si="37"/>
        <v>4</v>
      </c>
      <c r="B356" s="22">
        <v>347</v>
      </c>
      <c r="C356" s="20"/>
      <c r="D356" s="14">
        <f>Beta!E356</f>
        <v>3.7309029964246245</v>
      </c>
      <c r="E356" s="15">
        <f>Beta!F356</f>
        <v>0.60175056957484296</v>
      </c>
      <c r="F356" s="12"/>
      <c r="G356" s="50">
        <f t="shared" si="35"/>
        <v>2.5000000000000005E-3</v>
      </c>
      <c r="H356" s="33">
        <f t="shared" si="38"/>
        <v>1.4433756729740645E-2</v>
      </c>
      <c r="I356" s="34">
        <f>D356/D355*EXP(-H355*H355/2+H355*VLOOKUP((A356)&amp;"_"&amp;(B356-1),Gaussian!A:F,6,0))-1</f>
        <v>5.823427511250312E-3</v>
      </c>
      <c r="J356" s="46">
        <f>E356/E355*EXP(-H355*H355/2-H355*VLOOKUP((A356)&amp;"_"&amp;(B356-1),Gaussian!A:F,6,0))-1</f>
        <v>-2.3303711515216818E-3</v>
      </c>
      <c r="K356" s="40">
        <f>VLOOKUP((A356+1)&amp;"_"&amp;B356,scenarios!A:Q,6,0)</f>
        <v>5.8234000000000003E-3</v>
      </c>
      <c r="L356" s="55">
        <f>VLOOKUP((A356+TT_Scen/2+1)&amp;"_"&amp;B356,scenarios!A:Q,6,0)</f>
        <v>-2.3303999999999998E-3</v>
      </c>
      <c r="M356" s="37">
        <f t="shared" si="40"/>
        <v>5.6359728629711003E-8</v>
      </c>
      <c r="N356" s="8"/>
      <c r="O356" s="50">
        <f t="shared" si="36"/>
        <v>2.5000000000000005E-3</v>
      </c>
      <c r="P356" s="33">
        <f t="shared" si="39"/>
        <v>1.4433756729740645E-2</v>
      </c>
      <c r="Q356" s="34">
        <f>D356/D355*EXP(-P355*P355/2+P355*Gaussian!G348)-1</f>
        <v>8.1790952708797882E-3</v>
      </c>
      <c r="R356" s="46">
        <f>E356/E355*EXP(-P355*P355/2-P355*Gaussian!G348)-1</f>
        <v>-4.661482945511497E-3</v>
      </c>
      <c r="S356" s="40">
        <f>VLOOKUP((A356+1)&amp;"_"&amp;B356,scenarios!A:Q,13,0)</f>
        <v>0</v>
      </c>
      <c r="T356" s="55">
        <f>VLOOKUP((A356+TT_Scen/2+1)&amp;"_"&amp;B356,scenarios!A:Q,13,0)</f>
        <v>0</v>
      </c>
      <c r="U356" s="37">
        <f t="shared" si="41"/>
        <v>1.2840578216391285E-2</v>
      </c>
    </row>
    <row r="357" spans="1:21" x14ac:dyDescent="0.25">
      <c r="A357" s="21">
        <f t="shared" si="37"/>
        <v>4</v>
      </c>
      <c r="B357" s="22">
        <v>348</v>
      </c>
      <c r="C357" s="20"/>
      <c r="D357" s="14">
        <f>Beta!E357</f>
        <v>3.7627561394685611</v>
      </c>
      <c r="E357" s="15">
        <f>Beta!F357</f>
        <v>0.59886163859411201</v>
      </c>
      <c r="F357" s="12"/>
      <c r="G357" s="50">
        <f t="shared" si="35"/>
        <v>2.5000000000000005E-3</v>
      </c>
      <c r="H357" s="33">
        <f t="shared" si="38"/>
        <v>1.4433756729740645E-2</v>
      </c>
      <c r="I357" s="34">
        <f>D357/D356*EXP(-H356*H356/2+H356*VLOOKUP((A357)&amp;"_"&amp;(B357-1),Gaussian!A:F,6,0))-1</f>
        <v>1.9500951595472715E-2</v>
      </c>
      <c r="J357" s="46">
        <f>E357/E356*EXP(-H356*H356/2-H356*VLOOKUP((A357)&amp;"_"&amp;(B357-1),Gaussian!A:F,6,0))-1</f>
        <v>-1.5707929835444223E-2</v>
      </c>
      <c r="K357" s="40">
        <f>VLOOKUP((A357+1)&amp;"_"&amp;B357,scenarios!A:Q,6,0)</f>
        <v>1.9501000000000001E-2</v>
      </c>
      <c r="L357" s="55">
        <f>VLOOKUP((A357+TT_Scen/2+1)&amp;"_"&amp;B357,scenarios!A:Q,6,0)</f>
        <v>-1.5708E-2</v>
      </c>
      <c r="M357" s="37">
        <f t="shared" si="40"/>
        <v>1.1856908306226432E-7</v>
      </c>
      <c r="N357" s="8"/>
      <c r="O357" s="50">
        <f t="shared" si="36"/>
        <v>2.5000000000000005E-3</v>
      </c>
      <c r="P357" s="33">
        <f t="shared" si="39"/>
        <v>1.4433756729740645E-2</v>
      </c>
      <c r="Q357" s="34">
        <f>D357/D356*EXP(-P356*P356/2+P356*Gaussian!G349)-1</f>
        <v>8.4325992187703758E-3</v>
      </c>
      <c r="R357" s="46">
        <f>E357/E356*EXP(-P356*P356/2-P356*Gaussian!G349)-1</f>
        <v>-4.9045390261674982E-3</v>
      </c>
      <c r="S357" s="40">
        <f>VLOOKUP((A357+1)&amp;"_"&amp;B357,scenarios!A:Q,13,0)</f>
        <v>0</v>
      </c>
      <c r="T357" s="55">
        <f>VLOOKUP((A357+TT_Scen/2+1)&amp;"_"&amp;B357,scenarios!A:Q,13,0)</f>
        <v>0</v>
      </c>
      <c r="U357" s="37">
        <f t="shared" si="41"/>
        <v>1.3337138244937874E-2</v>
      </c>
    </row>
    <row r="358" spans="1:21" x14ac:dyDescent="0.25">
      <c r="A358" s="21">
        <f t="shared" si="37"/>
        <v>4</v>
      </c>
      <c r="B358" s="22">
        <v>349</v>
      </c>
      <c r="C358" s="20"/>
      <c r="D358" s="14">
        <f>Beta!E358</f>
        <v>3.7943445371480857</v>
      </c>
      <c r="E358" s="15">
        <f>Beta!F358</f>
        <v>0.59607505955571893</v>
      </c>
      <c r="F358" s="12"/>
      <c r="G358" s="50">
        <f t="shared" si="35"/>
        <v>2.5000000000000005E-3</v>
      </c>
      <c r="H358" s="33">
        <f t="shared" si="38"/>
        <v>1.4433756729740645E-2</v>
      </c>
      <c r="I358" s="34">
        <f>D358/D357*EXP(-H357*H357/2+H357*VLOOKUP((A358)&amp;"_"&amp;(B358-1),Gaussian!A:F,6,0))-1</f>
        <v>2.4102947014802867E-2</v>
      </c>
      <c r="J358" s="46">
        <f>E358/E357*EXP(-H357*H357/2-H357*VLOOKUP((A358)&amp;"_"&amp;(B358-1),Gaussian!A:F,6,0))-1</f>
        <v>-2.0124152397303363E-2</v>
      </c>
      <c r="K358" s="40">
        <f>VLOOKUP((A358+1)&amp;"_"&amp;B358,scenarios!A:Q,6,0)</f>
        <v>2.4102999999999999E-2</v>
      </c>
      <c r="L358" s="55">
        <f>VLOOKUP((A358+TT_Scen/2+1)&amp;"_"&amp;B358,scenarios!A:Q,6,0)</f>
        <v>-2.0124E-2</v>
      </c>
      <c r="M358" s="37">
        <f t="shared" si="40"/>
        <v>2.0538250049620399E-7</v>
      </c>
      <c r="N358" s="8"/>
      <c r="O358" s="50">
        <f t="shared" si="36"/>
        <v>2.5000000000000005E-3</v>
      </c>
      <c r="P358" s="33">
        <f t="shared" si="39"/>
        <v>1.4433756729740645E-2</v>
      </c>
      <c r="Q358" s="34">
        <f>D358/D357*EXP(-P357*P357/2+P357*Gaussian!G350)-1</f>
        <v>8.2899802393869848E-3</v>
      </c>
      <c r="R358" s="46">
        <f>E358/E357*EXP(-P357*P357/2-P357*Gaussian!G350)-1</f>
        <v>-4.7568031963373114E-3</v>
      </c>
      <c r="S358" s="40">
        <f>VLOOKUP((A358+1)&amp;"_"&amp;B358,scenarios!A:Q,13,0)</f>
        <v>0</v>
      </c>
      <c r="T358" s="55">
        <f>VLOOKUP((A358+TT_Scen/2+1)&amp;"_"&amp;B358,scenarios!A:Q,13,0)</f>
        <v>0</v>
      </c>
      <c r="U358" s="37">
        <f t="shared" si="41"/>
        <v>1.3046783435724296E-2</v>
      </c>
    </row>
    <row r="359" spans="1:21" x14ac:dyDescent="0.25">
      <c r="A359" s="21">
        <f t="shared" si="37"/>
        <v>4</v>
      </c>
      <c r="B359" s="22">
        <v>350</v>
      </c>
      <c r="C359" s="20"/>
      <c r="D359" s="14">
        <f>Beta!E359</f>
        <v>3.8258576423179456</v>
      </c>
      <c r="E359" s="15">
        <f>Beta!F359</f>
        <v>0.59335840651008587</v>
      </c>
      <c r="F359" s="12"/>
      <c r="G359" s="50">
        <f t="shared" si="35"/>
        <v>2.5000000000000005E-3</v>
      </c>
      <c r="H359" s="33">
        <f t="shared" si="38"/>
        <v>1.4433756729740645E-2</v>
      </c>
      <c r="I359" s="34">
        <f>D359/D358*EXP(-H358*H358/2+H358*VLOOKUP((A359)&amp;"_"&amp;(B359-1),Gaussian!A:F,6,0))-1</f>
        <v>2.6955478439985026E-3</v>
      </c>
      <c r="J359" s="46">
        <f>E359/E358*EXP(-H358*H358/2-H358*VLOOKUP((A359)&amp;"_"&amp;(B359-1),Gaussian!A:F,6,0))-1</f>
        <v>8.0306539402297261E-4</v>
      </c>
      <c r="K359" s="40">
        <f>VLOOKUP((A359+1)&amp;"_"&amp;B359,scenarios!A:Q,6,0)</f>
        <v>2.6955E-3</v>
      </c>
      <c r="L359" s="55">
        <f>VLOOKUP((A359+TT_Scen/2+1)&amp;"_"&amp;B359,scenarios!A:Q,6,0)</f>
        <v>8.0307000000000002E-4</v>
      </c>
      <c r="M359" s="37">
        <f t="shared" si="40"/>
        <v>5.2449975529987071E-8</v>
      </c>
      <c r="N359" s="8"/>
      <c r="O359" s="50">
        <f t="shared" si="36"/>
        <v>2.5000000000000005E-3</v>
      </c>
      <c r="P359" s="33">
        <f t="shared" si="39"/>
        <v>1.4433756729740645E-2</v>
      </c>
      <c r="Q359" s="34">
        <f>D359/D358*EXP(-P358*P358/2+P358*Gaussian!G351)-1</f>
        <v>8.2002566670948962E-3</v>
      </c>
      <c r="R359" s="46">
        <f>E359/E358*EXP(-P358*P358/2-P358*Gaussian!G351)-1</f>
        <v>-4.6612552385351114E-3</v>
      </c>
      <c r="S359" s="40">
        <f>VLOOKUP((A359+1)&amp;"_"&amp;B359,scenarios!A:Q,13,0)</f>
        <v>0</v>
      </c>
      <c r="T359" s="55">
        <f>VLOOKUP((A359+TT_Scen/2+1)&amp;"_"&amp;B359,scenarios!A:Q,13,0)</f>
        <v>0</v>
      </c>
      <c r="U359" s="37">
        <f t="shared" si="41"/>
        <v>1.2861511905630008E-2</v>
      </c>
    </row>
    <row r="360" spans="1:21" x14ac:dyDescent="0.25">
      <c r="A360" s="21">
        <f t="shared" si="37"/>
        <v>4</v>
      </c>
      <c r="B360" s="22">
        <v>351</v>
      </c>
      <c r="C360" s="20"/>
      <c r="D360" s="14">
        <f>Beta!E360</f>
        <v>3.8585204010964524</v>
      </c>
      <c r="E360" s="15">
        <f>Beta!F360</f>
        <v>0.59052237414953868</v>
      </c>
      <c r="F360" s="12"/>
      <c r="G360" s="50">
        <f t="shared" si="35"/>
        <v>2.5000000000000005E-3</v>
      </c>
      <c r="H360" s="33">
        <f t="shared" si="38"/>
        <v>1.4433756729740645E-2</v>
      </c>
      <c r="I360" s="34">
        <f>D360/D359*EXP(-H359*H359/2+H359*VLOOKUP((A360)&amp;"_"&amp;(B360-1),Gaussian!A:F,6,0))-1</f>
        <v>-1.8483679739599301E-3</v>
      </c>
      <c r="J360" s="46">
        <f>E360/E359*EXP(-H359*H359/2-H359*VLOOKUP((A360)&amp;"_"&amp;(B360-1),Gaussian!A:F,6,0))-1</f>
        <v>5.3661364545085632E-3</v>
      </c>
      <c r="K360" s="40">
        <f>VLOOKUP((A360+1)&amp;"_"&amp;B360,scenarios!A:Q,6,0)</f>
        <v>-1.8484E-3</v>
      </c>
      <c r="L360" s="55">
        <f>VLOOKUP((A360+TT_Scen/2+1)&amp;"_"&amp;B360,scenarios!A:Q,6,0)</f>
        <v>5.3661000000000004E-3</v>
      </c>
      <c r="M360" s="37">
        <f t="shared" si="40"/>
        <v>6.8480548632773863E-8</v>
      </c>
      <c r="N360" s="8"/>
      <c r="O360" s="50">
        <f t="shared" si="36"/>
        <v>2.5000000000000005E-3</v>
      </c>
      <c r="P360" s="33">
        <f t="shared" si="39"/>
        <v>1.4433756729740645E-2</v>
      </c>
      <c r="Q360" s="34">
        <f>D360/D359*EXP(-P359*P359/2+P359*Gaussian!G352)-1</f>
        <v>8.4323185855916805E-3</v>
      </c>
      <c r="R360" s="46">
        <f>E360/E359*EXP(-P359*P359/2-P359*Gaussian!G352)-1</f>
        <v>-4.8832912323918398E-3</v>
      </c>
      <c r="S360" s="40">
        <f>VLOOKUP((A360+1)&amp;"_"&amp;B360,scenarios!A:Q,13,0)</f>
        <v>0</v>
      </c>
      <c r="T360" s="55">
        <f>VLOOKUP((A360+TT_Scen/2+1)&amp;"_"&amp;B360,scenarios!A:Q,13,0)</f>
        <v>0</v>
      </c>
      <c r="U360" s="37">
        <f t="shared" si="41"/>
        <v>1.331560981798352E-2</v>
      </c>
    </row>
    <row r="361" spans="1:21" x14ac:dyDescent="0.25">
      <c r="A361" s="21">
        <f t="shared" si="37"/>
        <v>4</v>
      </c>
      <c r="B361" s="22">
        <v>352</v>
      </c>
      <c r="C361" s="20"/>
      <c r="D361" s="14">
        <f>Beta!E361</f>
        <v>3.8916805592689152</v>
      </c>
      <c r="E361" s="15">
        <f>Beta!F361</f>
        <v>0.58767105646259798</v>
      </c>
      <c r="F361" s="12"/>
      <c r="G361" s="50">
        <f t="shared" si="35"/>
        <v>2.5000000000000005E-3</v>
      </c>
      <c r="H361" s="33">
        <f t="shared" si="38"/>
        <v>1.4433756729740645E-2</v>
      </c>
      <c r="I361" s="34">
        <f>D361/D360*EXP(-H360*H360/2+H360*VLOOKUP((A361)&amp;"_"&amp;(B361-1),Gaussian!A:F,6,0))-1</f>
        <v>-1.839464842065941E-2</v>
      </c>
      <c r="J361" s="46">
        <f>E361/E360*EXP(-H360*H360/2-H360*VLOOKUP((A361)&amp;"_"&amp;(B361-1),Gaussian!A:F,6,0))-1</f>
        <v>2.2320178940091973E-2</v>
      </c>
      <c r="K361" s="40">
        <f>VLOOKUP((A361+1)&amp;"_"&amp;B361,scenarios!A:Q,6,0)</f>
        <v>-1.8395000000000002E-2</v>
      </c>
      <c r="L361" s="55">
        <f>VLOOKUP((A361+TT_Scen/2+1)&amp;"_"&amp;B361,scenarios!A:Q,6,0)</f>
        <v>2.232E-2</v>
      </c>
      <c r="M361" s="37">
        <f t="shared" si="40"/>
        <v>5.305194325649909E-7</v>
      </c>
      <c r="N361" s="8"/>
      <c r="O361" s="50">
        <f t="shared" si="36"/>
        <v>2.5000000000000005E-3</v>
      </c>
      <c r="P361" s="33">
        <f t="shared" si="39"/>
        <v>1.4433756729740645E-2</v>
      </c>
      <c r="Q361" s="34">
        <f>D361/D360*EXP(-P360*P360/2+P360*Gaussian!G353)-1</f>
        <v>8.4889523674800405E-3</v>
      </c>
      <c r="R361" s="46">
        <f>E361/E360*EXP(-P360*P360/2-P360*Gaussian!G353)-1</f>
        <v>-4.9321251171466907E-3</v>
      </c>
      <c r="S361" s="40">
        <f>VLOOKUP((A361+1)&amp;"_"&amp;B361,scenarios!A:Q,13,0)</f>
        <v>0</v>
      </c>
      <c r="T361" s="55">
        <f>VLOOKUP((A361+TT_Scen/2+1)&amp;"_"&amp;B361,scenarios!A:Q,13,0)</f>
        <v>0</v>
      </c>
      <c r="U361" s="37">
        <f t="shared" si="41"/>
        <v>1.3421077484626731E-2</v>
      </c>
    </row>
    <row r="362" spans="1:21" x14ac:dyDescent="0.25">
      <c r="A362" s="21">
        <f t="shared" si="37"/>
        <v>4</v>
      </c>
      <c r="B362" s="22">
        <v>353</v>
      </c>
      <c r="C362" s="20"/>
      <c r="D362" s="14">
        <f>Beta!E362</f>
        <v>3.9264871536817068</v>
      </c>
      <c r="E362" s="15">
        <f>Beta!F362</f>
        <v>0.58463488668777885</v>
      </c>
      <c r="F362" s="12"/>
      <c r="G362" s="50">
        <f t="shared" si="35"/>
        <v>2.5000000000000005E-3</v>
      </c>
      <c r="H362" s="33">
        <f t="shared" si="38"/>
        <v>1.4433756729740645E-2</v>
      </c>
      <c r="I362" s="34">
        <f>D362/D361*EXP(-H361*H361/2+H361*VLOOKUP((A362)&amp;"_"&amp;(B362-1),Gaussian!A:F,6,0))-1</f>
        <v>-4.0065773297396357E-3</v>
      </c>
      <c r="J362" s="46">
        <f>E362/E361*EXP(-H361*H361/2-H361*VLOOKUP((A362)&amp;"_"&amp;(B362-1),Gaussian!A:F,6,0))-1</f>
        <v>7.5589685820072194E-3</v>
      </c>
      <c r="K362" s="40">
        <f>VLOOKUP((A362+1)&amp;"_"&amp;B362,scenarios!A:Q,6,0)</f>
        <v>-4.0065999999999999E-3</v>
      </c>
      <c r="L362" s="55">
        <f>VLOOKUP((A362+TT_Scen/2+1)&amp;"_"&amp;B362,scenarios!A:Q,6,0)</f>
        <v>7.5589999999999997E-3</v>
      </c>
      <c r="M362" s="37">
        <f t="shared" si="40"/>
        <v>5.4088253144575493E-8</v>
      </c>
      <c r="N362" s="8"/>
      <c r="O362" s="50">
        <f t="shared" si="36"/>
        <v>2.5000000000000005E-3</v>
      </c>
      <c r="P362" s="33">
        <f t="shared" si="39"/>
        <v>1.4433756729740645E-2</v>
      </c>
      <c r="Q362" s="34">
        <f>D362/D361*EXP(-P361*P361/2+P361*Gaussian!G354)-1</f>
        <v>8.8387538782372932E-3</v>
      </c>
      <c r="R362" s="46">
        <f>E362/E361*EXP(-P361*P361/2-P361*Gaussian!G354)-1</f>
        <v>-5.2700673895489381E-3</v>
      </c>
      <c r="S362" s="40">
        <f>VLOOKUP((A362+1)&amp;"_"&amp;B362,scenarios!A:Q,13,0)</f>
        <v>0</v>
      </c>
      <c r="T362" s="55">
        <f>VLOOKUP((A362+TT_Scen/2+1)&amp;"_"&amp;B362,scenarios!A:Q,13,0)</f>
        <v>0</v>
      </c>
      <c r="U362" s="37">
        <f t="shared" si="41"/>
        <v>1.4108821267786231E-2</v>
      </c>
    </row>
    <row r="363" spans="1:21" x14ac:dyDescent="0.25">
      <c r="A363" s="21">
        <f t="shared" si="37"/>
        <v>4</v>
      </c>
      <c r="B363" s="22">
        <v>354</v>
      </c>
      <c r="C363" s="20"/>
      <c r="D363" s="14">
        <f>Beta!E363</f>
        <v>3.9612773645661226</v>
      </c>
      <c r="E363" s="15">
        <f>Beta!F363</f>
        <v>0.58166668098024665</v>
      </c>
      <c r="F363" s="12"/>
      <c r="G363" s="50">
        <f t="shared" si="35"/>
        <v>2.5000000000000005E-3</v>
      </c>
      <c r="H363" s="33">
        <f t="shared" si="38"/>
        <v>1.4433756729740645E-2</v>
      </c>
      <c r="I363" s="34">
        <f>D363/D362*EXP(-H362*H362/2+H362*VLOOKUP((A363)&amp;"_"&amp;(B363-1),Gaussian!A:F,6,0))-1</f>
        <v>-1.6355472563867046E-2</v>
      </c>
      <c r="J363" s="46">
        <f>E363/E362*EXP(-H362*H362/2-H362*VLOOKUP((A363)&amp;"_"&amp;(B363-1),Gaussian!A:F,6,0))-1</f>
        <v>2.0215396369299254E-2</v>
      </c>
      <c r="K363" s="40">
        <f>VLOOKUP((A363+1)&amp;"_"&amp;B363,scenarios!A:Q,6,0)</f>
        <v>-1.6355000000000001E-2</v>
      </c>
      <c r="L363" s="55">
        <f>VLOOKUP((A363+TT_Scen/2+1)&amp;"_"&amp;B363,scenarios!A:Q,6,0)</f>
        <v>2.0215E-2</v>
      </c>
      <c r="M363" s="37">
        <f t="shared" si="40"/>
        <v>8.6893316629879647E-7</v>
      </c>
      <c r="N363" s="8"/>
      <c r="O363" s="50">
        <f t="shared" si="36"/>
        <v>2.5000000000000005E-3</v>
      </c>
      <c r="P363" s="33">
        <f t="shared" si="39"/>
        <v>1.4433756729740645E-2</v>
      </c>
      <c r="Q363" s="34">
        <f>D363/D362*EXP(-P362*P362/2+P362*Gaussian!G355)-1</f>
        <v>8.7553067081682645E-3</v>
      </c>
      <c r="R363" s="46">
        <f>E363/E362*EXP(-P362*P362/2-P362*Gaussian!G355)-1</f>
        <v>-5.180657022242241E-3</v>
      </c>
      <c r="S363" s="40">
        <f>VLOOKUP((A363+1)&amp;"_"&amp;B363,scenarios!A:Q,13,0)</f>
        <v>0</v>
      </c>
      <c r="T363" s="55">
        <f>VLOOKUP((A363+TT_Scen/2+1)&amp;"_"&amp;B363,scenarios!A:Q,13,0)</f>
        <v>0</v>
      </c>
      <c r="U363" s="37">
        <f t="shared" si="41"/>
        <v>1.3935963730410506E-2</v>
      </c>
    </row>
    <row r="364" spans="1:21" x14ac:dyDescent="0.25">
      <c r="A364" s="21">
        <f t="shared" si="37"/>
        <v>4</v>
      </c>
      <c r="B364" s="22">
        <v>355</v>
      </c>
      <c r="C364" s="20"/>
      <c r="D364" s="14">
        <f>Beta!E364</f>
        <v>3.9961664653252758</v>
      </c>
      <c r="E364" s="15">
        <f>Beta!F364</f>
        <v>0.57874803096719374</v>
      </c>
      <c r="F364" s="12"/>
      <c r="G364" s="50">
        <f t="shared" si="35"/>
        <v>2.5000000000000005E-3</v>
      </c>
      <c r="H364" s="33">
        <f t="shared" si="38"/>
        <v>1.4433756729740645E-2</v>
      </c>
      <c r="I364" s="34">
        <f>D364/D363*EXP(-H363*H363/2+H363*VLOOKUP((A364)&amp;"_"&amp;(B364-1),Gaussian!A:F,6,0))-1</f>
        <v>1.766782571346015E-2</v>
      </c>
      <c r="J364" s="46">
        <f>E364/E363*EXP(-H363*H363/2-H363*VLOOKUP((A364)&amp;"_"&amp;(B364-1),Gaussian!A:F,6,0))-1</f>
        <v>-1.3885974848422911E-2</v>
      </c>
      <c r="K364" s="40">
        <f>VLOOKUP((A364+1)&amp;"_"&amp;B364,scenarios!A:Q,6,0)</f>
        <v>1.7668E-2</v>
      </c>
      <c r="L364" s="55">
        <f>VLOOKUP((A364+TT_Scen/2+1)&amp;"_"&amp;B364,scenarios!A:Q,6,0)</f>
        <v>-1.3886000000000001E-2</v>
      </c>
      <c r="M364" s="37">
        <f t="shared" si="40"/>
        <v>1.9943811693963476E-7</v>
      </c>
      <c r="N364" s="8"/>
      <c r="O364" s="50">
        <f t="shared" si="36"/>
        <v>2.5000000000000005E-3</v>
      </c>
      <c r="P364" s="33">
        <f t="shared" si="39"/>
        <v>1.4433756729740645E-2</v>
      </c>
      <c r="Q364" s="34">
        <f>D364/D363*EXP(-P363*P363/2+P363*Gaussian!G356)-1</f>
        <v>8.7024593145674789E-3</v>
      </c>
      <c r="R364" s="46">
        <f>E364/E363*EXP(-P363*P363/2-P363*Gaussian!G356)-1</f>
        <v>-5.1213748765159828E-3</v>
      </c>
      <c r="S364" s="40">
        <f>VLOOKUP((A364+1)&amp;"_"&amp;B364,scenarios!A:Q,13,0)</f>
        <v>0</v>
      </c>
      <c r="T364" s="55">
        <f>VLOOKUP((A364+TT_Scen/2+1)&amp;"_"&amp;B364,scenarios!A:Q,13,0)</f>
        <v>0</v>
      </c>
      <c r="U364" s="37">
        <f t="shared" si="41"/>
        <v>1.3823834191083462E-2</v>
      </c>
    </row>
    <row r="365" spans="1:21" x14ac:dyDescent="0.25">
      <c r="A365" s="21">
        <f t="shared" si="37"/>
        <v>4</v>
      </c>
      <c r="B365" s="22">
        <v>356</v>
      </c>
      <c r="C365" s="20"/>
      <c r="D365" s="14">
        <f>Beta!E365</f>
        <v>4.0312337616467273</v>
      </c>
      <c r="E365" s="15">
        <f>Beta!F365</f>
        <v>0.57586663499653545</v>
      </c>
      <c r="F365" s="12"/>
      <c r="G365" s="50">
        <f t="shared" si="35"/>
        <v>2.5000000000000005E-3</v>
      </c>
      <c r="H365" s="33">
        <f t="shared" si="38"/>
        <v>1.4433756729740645E-2</v>
      </c>
      <c r="I365" s="34">
        <f>D365/D364*EXP(-H364*H364/2+H364*VLOOKUP((A365)&amp;"_"&amp;(B365-1),Gaussian!A:F,6,0))-1</f>
        <v>1.3715584422644422E-3</v>
      </c>
      <c r="J365" s="46">
        <f>E365/E364*EXP(-H364*H364/2-H364*VLOOKUP((A365)&amp;"_"&amp;(B365-1),Gaussian!A:F,6,0))-1</f>
        <v>2.1692471430090343E-3</v>
      </c>
      <c r="K365" s="40">
        <f>VLOOKUP((A365+1)&amp;"_"&amp;B365,scenarios!A:Q,6,0)</f>
        <v>1.3715999999999999E-3</v>
      </c>
      <c r="L365" s="55">
        <f>VLOOKUP((A365+TT_Scen/2+1)&amp;"_"&amp;B365,scenarios!A:Q,6,0)</f>
        <v>2.1692E-3</v>
      </c>
      <c r="M365" s="37">
        <f t="shared" si="40"/>
        <v>8.8700744591994549E-8</v>
      </c>
      <c r="N365" s="8"/>
      <c r="O365" s="50">
        <f t="shared" si="36"/>
        <v>2.5000000000000005E-3</v>
      </c>
      <c r="P365" s="33">
        <f t="shared" si="39"/>
        <v>1.4433756729740645E-2</v>
      </c>
      <c r="Q365" s="34">
        <f>D365/D364*EXP(-P364*P364/2+P364*Gaussian!G357)-1</f>
        <v>8.670158840645259E-3</v>
      </c>
      <c r="R365" s="46">
        <f>E365/E364*EXP(-P364*P364/2-P364*Gaussian!G357)-1</f>
        <v>-5.0823135404657327E-3</v>
      </c>
      <c r="S365" s="40">
        <f>VLOOKUP((A365+1)&amp;"_"&amp;B365,scenarios!A:Q,13,0)</f>
        <v>0</v>
      </c>
      <c r="T365" s="55">
        <f>VLOOKUP((A365+TT_Scen/2+1)&amp;"_"&amp;B365,scenarios!A:Q,13,0)</f>
        <v>0</v>
      </c>
      <c r="U365" s="37">
        <f t="shared" si="41"/>
        <v>1.3752472381110992E-2</v>
      </c>
    </row>
    <row r="366" spans="1:21" x14ac:dyDescent="0.25">
      <c r="A366" s="21">
        <f t="shared" si="37"/>
        <v>4</v>
      </c>
      <c r="B366" s="22">
        <v>357</v>
      </c>
      <c r="C366" s="20"/>
      <c r="D366" s="14">
        <f>Beta!E366</f>
        <v>4.0661682786343381</v>
      </c>
      <c r="E366" s="15">
        <f>Beta!F366</f>
        <v>0.57306583119081733</v>
      </c>
      <c r="F366" s="12"/>
      <c r="G366" s="50">
        <f t="shared" si="35"/>
        <v>2.5000000000000005E-3</v>
      </c>
      <c r="H366" s="33">
        <f t="shared" si="38"/>
        <v>1.4433756729740645E-2</v>
      </c>
      <c r="I366" s="34">
        <f>D366/D365*EXP(-H365*H365/2+H365*VLOOKUP((A366)&amp;"_"&amp;(B366-1),Gaussian!A:F,6,0))-1</f>
        <v>-1.0267395613870245E-2</v>
      </c>
      <c r="J366" s="46">
        <f>E366/E365*EXP(-H365*H365/2-H365*VLOOKUP((A366)&amp;"_"&amp;(B366-1),Gaussian!A:F,6,0))-1</f>
        <v>1.3961833188136152E-2</v>
      </c>
      <c r="K366" s="40">
        <f>VLOOKUP((A366+1)&amp;"_"&amp;B366,scenarios!A:Q,6,0)</f>
        <v>-1.0267E-2</v>
      </c>
      <c r="L366" s="55">
        <f>VLOOKUP((A366+TT_Scen/2+1)&amp;"_"&amp;B366,scenarios!A:Q,6,0)</f>
        <v>1.3962E-2</v>
      </c>
      <c r="M366" s="37">
        <f t="shared" si="40"/>
        <v>5.6242573409290286E-7</v>
      </c>
      <c r="N366" s="8"/>
      <c r="O366" s="50">
        <f t="shared" si="36"/>
        <v>2.5000000000000005E-3</v>
      </c>
      <c r="P366" s="33">
        <f t="shared" si="39"/>
        <v>1.4433756729740645E-2</v>
      </c>
      <c r="Q366" s="34">
        <f>D366/D365*EXP(-P365*P365/2+P365*Gaussian!G358)-1</f>
        <v>8.5608977032953781E-3</v>
      </c>
      <c r="R366" s="46">
        <f>E366/E365*EXP(-P365*P365/2-P365*Gaussian!G358)-1</f>
        <v>-4.9672873549582164E-3</v>
      </c>
      <c r="S366" s="40">
        <f>VLOOKUP((A366+1)&amp;"_"&amp;B366,scenarios!A:Q,13,0)</f>
        <v>0</v>
      </c>
      <c r="T366" s="55">
        <f>VLOOKUP((A366+TT_Scen/2+1)&amp;"_"&amp;B366,scenarios!A:Q,13,0)</f>
        <v>0</v>
      </c>
      <c r="U366" s="37">
        <f t="shared" si="41"/>
        <v>1.3528185058253595E-2</v>
      </c>
    </row>
    <row r="367" spans="1:21" x14ac:dyDescent="0.25">
      <c r="A367" s="21">
        <f t="shared" si="37"/>
        <v>4</v>
      </c>
      <c r="B367" s="22">
        <v>358</v>
      </c>
      <c r="C367" s="20"/>
      <c r="D367" s="14">
        <f>Beta!E367</f>
        <v>4.1013436230519842</v>
      </c>
      <c r="E367" s="15">
        <f>Beta!F367</f>
        <v>0.57029143320124098</v>
      </c>
      <c r="F367" s="12"/>
      <c r="G367" s="50">
        <f t="shared" si="35"/>
        <v>2.5000000000000005E-3</v>
      </c>
      <c r="H367" s="33">
        <f t="shared" si="38"/>
        <v>1.4433756729740645E-2</v>
      </c>
      <c r="I367" s="34">
        <f>D367/D366*EXP(-H366*H366/2+H366*VLOOKUP((A367)&amp;"_"&amp;(B367-1),Gaussian!A:F,6,0))-1</f>
        <v>6.7531670501164154E-3</v>
      </c>
      <c r="J367" s="46">
        <f>E367/E366*EXP(-H366*H366/2-H366*VLOOKUP((A367)&amp;"_"&amp;(B367-1),Gaussian!A:F,6,0))-1</f>
        <v>-3.1733047196197406E-3</v>
      </c>
      <c r="K367" s="40">
        <f>VLOOKUP((A367+1)&amp;"_"&amp;B367,scenarios!A:Q,6,0)</f>
        <v>6.7532E-3</v>
      </c>
      <c r="L367" s="55">
        <f>VLOOKUP((A367+TT_Scen/2+1)&amp;"_"&amp;B367,scenarios!A:Q,6,0)</f>
        <v>-3.1733E-3</v>
      </c>
      <c r="M367" s="37">
        <f t="shared" si="40"/>
        <v>3.7669503325215431E-8</v>
      </c>
      <c r="N367" s="8"/>
      <c r="O367" s="50">
        <f t="shared" si="36"/>
        <v>2.5000000000000005E-3</v>
      </c>
      <c r="P367" s="33">
        <f t="shared" si="39"/>
        <v>1.4433756729740645E-2</v>
      </c>
      <c r="Q367" s="34">
        <f>D367/D366*EXP(-P366*P366/2+P366*Gaussian!G359)-1</f>
        <v>8.5456727299269009E-3</v>
      </c>
      <c r="R367" s="46">
        <f>E367/E366*EXP(-P366*P366/2-P366*Gaussian!G359)-1</f>
        <v>-4.9449820579797743E-3</v>
      </c>
      <c r="S367" s="40">
        <f>VLOOKUP((A367+1)&amp;"_"&amp;B367,scenarios!A:Q,13,0)</f>
        <v>0</v>
      </c>
      <c r="T367" s="55">
        <f>VLOOKUP((A367+TT_Scen/2+1)&amp;"_"&amp;B367,scenarios!A:Q,13,0)</f>
        <v>0</v>
      </c>
      <c r="U367" s="37">
        <f t="shared" si="41"/>
        <v>1.3490654787906675E-2</v>
      </c>
    </row>
    <row r="368" spans="1:21" x14ac:dyDescent="0.25">
      <c r="A368" s="21">
        <f t="shared" si="37"/>
        <v>4</v>
      </c>
      <c r="B368" s="22">
        <v>359</v>
      </c>
      <c r="C368" s="20"/>
      <c r="D368" s="14">
        <f>Beta!E368</f>
        <v>4.1359382394540019</v>
      </c>
      <c r="E368" s="15">
        <f>Beta!F368</f>
        <v>0.56765608789940081</v>
      </c>
      <c r="F368" s="12"/>
      <c r="G368" s="50">
        <f t="shared" si="35"/>
        <v>2.5000000000000005E-3</v>
      </c>
      <c r="H368" s="33">
        <f t="shared" si="38"/>
        <v>1.4433756729740645E-2</v>
      </c>
      <c r="I368" s="34">
        <f>D368/D367*EXP(-H367*H367/2+H367*VLOOKUP((A368)&amp;"_"&amp;(B368-1),Gaussian!A:F,6,0))-1</f>
        <v>-6.2201173897508122E-3</v>
      </c>
      <c r="J368" s="46">
        <f>E368/E367*EXP(-H367*H367/2-H367*VLOOKUP((A368)&amp;"_"&amp;(B368-1),Gaussian!A:F,6,0))-1</f>
        <v>9.8471886989364155E-3</v>
      </c>
      <c r="K368" s="40">
        <f>VLOOKUP((A368+1)&amp;"_"&amp;B368,scenarios!A:Q,6,0)</f>
        <v>-6.2201000000000001E-3</v>
      </c>
      <c r="L368" s="55">
        <f>VLOOKUP((A368+TT_Scen/2+1)&amp;"_"&amp;B368,scenarios!A:Q,6,0)</f>
        <v>9.8472000000000004E-3</v>
      </c>
      <c r="M368" s="37">
        <f t="shared" si="40"/>
        <v>2.8690814397012987E-8</v>
      </c>
      <c r="N368" s="8"/>
      <c r="O368" s="50">
        <f t="shared" si="36"/>
        <v>2.5000000000000005E-3</v>
      </c>
      <c r="P368" s="33">
        <f t="shared" si="39"/>
        <v>1.4433756729740645E-2</v>
      </c>
      <c r="Q368" s="34">
        <f>D368/D367*EXP(-P367*P367/2+P367*Gaussian!G360)-1</f>
        <v>8.3299072401969987E-3</v>
      </c>
      <c r="R368" s="46">
        <f>E368/E367*EXP(-P367*P367/2-P367*Gaussian!G360)-1</f>
        <v>-4.7247300377286638E-3</v>
      </c>
      <c r="S368" s="40">
        <f>VLOOKUP((A368+1)&amp;"_"&amp;B368,scenarios!A:Q,13,0)</f>
        <v>0</v>
      </c>
      <c r="T368" s="55">
        <f>VLOOKUP((A368+TT_Scen/2+1)&amp;"_"&amp;B368,scenarios!A:Q,13,0)</f>
        <v>0</v>
      </c>
      <c r="U368" s="37">
        <f t="shared" si="41"/>
        <v>1.3054637277925663E-2</v>
      </c>
    </row>
    <row r="369" spans="1:21" x14ac:dyDescent="0.25">
      <c r="A369" s="21">
        <f t="shared" si="37"/>
        <v>4</v>
      </c>
      <c r="B369" s="22">
        <v>360</v>
      </c>
      <c r="C369" s="20"/>
      <c r="D369" s="14">
        <f>Beta!E369</f>
        <v>4.1706700284997833</v>
      </c>
      <c r="E369" s="15">
        <f>Beta!F369</f>
        <v>0.56505805352473726</v>
      </c>
      <c r="F369" s="12"/>
      <c r="G369" s="50">
        <f t="shared" si="35"/>
        <v>2.5000000000000005E-3</v>
      </c>
      <c r="H369" s="33">
        <f t="shared" si="38"/>
        <v>1.4433756729740645E-2</v>
      </c>
      <c r="I369" s="34">
        <f>D369/D368*EXP(-H368*H368/2+H368*VLOOKUP((A369)&amp;"_"&amp;(B369-1),Gaussian!A:F,6,0))-1</f>
        <v>1.5982767364230988E-3</v>
      </c>
      <c r="J369" s="46">
        <f>E369/E368*EXP(-H368*H368/2-H368*VLOOKUP((A369)&amp;"_"&amp;(B369-1),Gaussian!A:F,6,0))-1</f>
        <v>1.9718230212470989E-3</v>
      </c>
      <c r="K369" s="40">
        <f>VLOOKUP((A369+1)&amp;"_"&amp;B369,scenarios!A:Q,6,0)</f>
        <v>1.5983E-3</v>
      </c>
      <c r="L369" s="55">
        <f>VLOOKUP((A369+TT_Scen/2+1)&amp;"_"&amp;B369,scenarios!A:Q,6,0)</f>
        <v>1.9718000000000001E-3</v>
      </c>
      <c r="M369" s="37">
        <f t="shared" si="40"/>
        <v>4.6284823999962615E-8</v>
      </c>
      <c r="N369" s="8"/>
      <c r="O369" s="50">
        <f t="shared" si="36"/>
        <v>2.5000000000000005E-3</v>
      </c>
      <c r="P369" s="33">
        <f t="shared" si="39"/>
        <v>1.4433756729740645E-2</v>
      </c>
      <c r="Q369" s="34">
        <f>D369/D368*EXP(-P368*P368/2+P368*Gaussian!G361)-1</f>
        <v>8.2925239430609032E-3</v>
      </c>
      <c r="R369" s="46">
        <f>E369/E368*EXP(-P368*P368/2-P368*Gaussian!G361)-1</f>
        <v>-4.6804598412295562E-3</v>
      </c>
      <c r="S369" s="40">
        <f>VLOOKUP((A369+1)&amp;"_"&amp;B369,scenarios!A:Q,13,0)</f>
        <v>0</v>
      </c>
      <c r="T369" s="55">
        <f>VLOOKUP((A369+TT_Scen/2+1)&amp;"_"&amp;B369,scenarios!A:Q,13,0)</f>
        <v>0</v>
      </c>
      <c r="U369" s="37">
        <f t="shared" si="41"/>
        <v>1.2972983784290459E-2</v>
      </c>
    </row>
    <row r="370" spans="1:21" x14ac:dyDescent="0.25">
      <c r="A370" s="21">
        <f t="shared" si="37"/>
        <v>4</v>
      </c>
      <c r="B370" s="22">
        <v>361</v>
      </c>
      <c r="C370" s="20"/>
      <c r="D370" s="14">
        <f>Beta!E370</f>
        <v>4.2050361782967274</v>
      </c>
      <c r="E370" s="15">
        <f>Beta!F370</f>
        <v>0.56256401406500967</v>
      </c>
      <c r="F370" s="12"/>
      <c r="G370" s="50">
        <f t="shared" si="35"/>
        <v>2.5000000000000005E-3</v>
      </c>
      <c r="H370" s="33">
        <f t="shared" si="38"/>
        <v>1.4433756729740645E-2</v>
      </c>
      <c r="I370" s="34">
        <f>D370/D369*EXP(-H369*H369/2+H369*VLOOKUP((A370)&amp;"_"&amp;(B370-1),Gaussian!A:F,6,0))-1</f>
        <v>-2.43139528002001E-3</v>
      </c>
      <c r="J370" s="46">
        <f>E370/E369*EXP(-H369*H369/2-H369*VLOOKUP((A370)&amp;"_"&amp;(B370-1),Gaussian!A:F,6,0))-1</f>
        <v>6.0267616178764083E-3</v>
      </c>
      <c r="K370" s="40">
        <f>VLOOKUP((A370+1)&amp;"_"&amp;B370,scenarios!A:Q,6,0)</f>
        <v>-2.4313999999999998E-3</v>
      </c>
      <c r="L370" s="55">
        <f>VLOOKUP((A370+TT_Scen/2+1)&amp;"_"&amp;B370,scenarios!A:Q,6,0)</f>
        <v>6.0267999999999997E-3</v>
      </c>
      <c r="M370" s="37">
        <f t="shared" si="40"/>
        <v>4.3102103581150325E-8</v>
      </c>
      <c r="N370" s="8"/>
      <c r="O370" s="50">
        <f t="shared" si="36"/>
        <v>2.5000000000000005E-3</v>
      </c>
      <c r="P370" s="33">
        <f t="shared" si="39"/>
        <v>1.4433756729740645E-2</v>
      </c>
      <c r="Q370" s="34">
        <f>D370/D369*EXP(-P369*P369/2+P369*Gaussian!G362)-1</f>
        <v>8.1349394164926814E-3</v>
      </c>
      <c r="R370" s="46">
        <f>E370/E369*EXP(-P369*P369/2-P369*Gaussian!G362)-1</f>
        <v>-4.5174771157358018E-3</v>
      </c>
      <c r="S370" s="40">
        <f>VLOOKUP((A370+1)&amp;"_"&amp;B370,scenarios!A:Q,13,0)</f>
        <v>0</v>
      </c>
      <c r="T370" s="55">
        <f>VLOOKUP((A370+TT_Scen/2+1)&amp;"_"&amp;B370,scenarios!A:Q,13,0)</f>
        <v>0</v>
      </c>
      <c r="U370" s="37">
        <f t="shared" si="41"/>
        <v>1.2652416532228483E-2</v>
      </c>
    </row>
    <row r="371" spans="1:21" x14ac:dyDescent="0.25">
      <c r="A371" s="21">
        <f t="shared" si="37"/>
        <v>4</v>
      </c>
      <c r="B371" s="22">
        <v>362</v>
      </c>
      <c r="C371" s="20"/>
      <c r="D371" s="14">
        <f>Beta!E371</f>
        <v>4.2401852806300742</v>
      </c>
      <c r="E371" s="15">
        <f>Beta!F371</f>
        <v>0.56001912266299436</v>
      </c>
      <c r="F371" s="12"/>
      <c r="G371" s="50">
        <f t="shared" si="35"/>
        <v>2.5000000000000005E-3</v>
      </c>
      <c r="H371" s="33">
        <f t="shared" si="38"/>
        <v>1.4433756729740645E-2</v>
      </c>
      <c r="I371" s="34">
        <f>D371/D370*EXP(-H370*H370/2+H370*VLOOKUP((A371)&amp;"_"&amp;(B371-1),Gaussian!A:F,6,0))-1</f>
        <v>1.3574964993681382E-2</v>
      </c>
      <c r="J371" s="46">
        <f>E371/E370*EXP(-H370*H370/2-H370*VLOOKUP((A371)&amp;"_"&amp;(B371-1),Gaussian!A:F,6,0))-1</f>
        <v>-9.8530515158939957E-3</v>
      </c>
      <c r="K371" s="40">
        <f>VLOOKUP((A371+1)&amp;"_"&amp;B371,scenarios!A:Q,6,0)</f>
        <v>1.3575E-2</v>
      </c>
      <c r="L371" s="55">
        <f>VLOOKUP((A371+TT_Scen/2+1)&amp;"_"&amp;B371,scenarios!A:Q,6,0)</f>
        <v>-9.8531000000000001E-3</v>
      </c>
      <c r="M371" s="37">
        <f t="shared" si="40"/>
        <v>8.3490424622467696E-8</v>
      </c>
      <c r="N371" s="8"/>
      <c r="O371" s="50">
        <f t="shared" si="36"/>
        <v>2.5000000000000005E-3</v>
      </c>
      <c r="P371" s="33">
        <f t="shared" si="39"/>
        <v>1.4433756729740645E-2</v>
      </c>
      <c r="Q371" s="34">
        <f>D371/D370*EXP(-P370*P370/2+P370*Gaussian!G363)-1</f>
        <v>8.2537790160823743E-3</v>
      </c>
      <c r="R371" s="46">
        <f>E371/E370*EXP(-P370*P370/2-P370*Gaussian!G363)-1</f>
        <v>-4.6274266110436502E-3</v>
      </c>
      <c r="S371" s="40">
        <f>VLOOKUP((A371+1)&amp;"_"&amp;B371,scenarios!A:Q,13,0)</f>
        <v>0</v>
      </c>
      <c r="T371" s="55">
        <f>VLOOKUP((A371+TT_Scen/2+1)&amp;"_"&amp;B371,scenarios!A:Q,13,0)</f>
        <v>0</v>
      </c>
      <c r="U371" s="37">
        <f t="shared" si="41"/>
        <v>1.2881205627126024E-2</v>
      </c>
    </row>
    <row r="372" spans="1:21" x14ac:dyDescent="0.25">
      <c r="A372" s="21">
        <f t="shared" si="37"/>
        <v>4</v>
      </c>
      <c r="B372" s="22">
        <v>363</v>
      </c>
      <c r="C372" s="20"/>
      <c r="D372" s="14">
        <f>Beta!E372</f>
        <v>4.2764501932106951</v>
      </c>
      <c r="E372" s="15">
        <f>Beta!F372</f>
        <v>0.55738270525756595</v>
      </c>
      <c r="F372" s="12"/>
      <c r="G372" s="50">
        <f t="shared" si="35"/>
        <v>2.5000000000000005E-3</v>
      </c>
      <c r="H372" s="33">
        <f t="shared" si="38"/>
        <v>1.4433756729740645E-2</v>
      </c>
      <c r="I372" s="34">
        <f>D372/D371*EXP(-H371*H371/2+H371*VLOOKUP((A372)&amp;"_"&amp;(B372-1),Gaussian!A:F,6,0))-1</f>
        <v>-2.3681884685722188E-2</v>
      </c>
      <c r="J372" s="46">
        <f>E372/E371*EXP(-H371*H371/2-H371*VLOOKUP((A372)&amp;"_"&amp;(B372-1),Gaussian!A:F,6,0))-1</f>
        <v>2.7939111888360513E-2</v>
      </c>
      <c r="K372" s="40">
        <f>VLOOKUP((A372+1)&amp;"_"&amp;B372,scenarios!A:Q,6,0)</f>
        <v>-2.3682000000000002E-2</v>
      </c>
      <c r="L372" s="55">
        <f>VLOOKUP((A372+TT_Scen/2+1)&amp;"_"&amp;B372,scenarios!A:Q,6,0)</f>
        <v>2.7938999999999999E-2</v>
      </c>
      <c r="M372" s="37">
        <f t="shared" si="40"/>
        <v>2.2720263832820553E-7</v>
      </c>
      <c r="N372" s="8"/>
      <c r="O372" s="50">
        <f t="shared" si="36"/>
        <v>2.5000000000000005E-3</v>
      </c>
      <c r="P372" s="33">
        <f t="shared" si="39"/>
        <v>1.4433756729740645E-2</v>
      </c>
      <c r="Q372" s="34">
        <f>D372/D371*EXP(-P371*P371/2+P371*Gaussian!G364)-1</f>
        <v>8.44761958466278E-3</v>
      </c>
      <c r="R372" s="46">
        <f>E372/E371*EXP(-P371*P371/2-P371*Gaussian!G364)-1</f>
        <v>-4.8113983450963627E-3</v>
      </c>
      <c r="S372" s="40">
        <f>VLOOKUP((A372+1)&amp;"_"&amp;B372,scenarios!A:Q,13,0)</f>
        <v>0</v>
      </c>
      <c r="T372" s="55">
        <f>VLOOKUP((A372+TT_Scen/2+1)&amp;"_"&amp;B372,scenarios!A:Q,13,0)</f>
        <v>0</v>
      </c>
      <c r="U372" s="37">
        <f t="shared" si="41"/>
        <v>1.3259017929759143E-2</v>
      </c>
    </row>
    <row r="373" spans="1:21" x14ac:dyDescent="0.25">
      <c r="A373" s="21">
        <f t="shared" si="37"/>
        <v>4</v>
      </c>
      <c r="B373" s="22">
        <v>364</v>
      </c>
      <c r="C373" s="20"/>
      <c r="D373" s="14">
        <f>Beta!E373</f>
        <v>4.3117883237356631</v>
      </c>
      <c r="E373" s="15">
        <f>Beta!F373</f>
        <v>0.55492193184225691</v>
      </c>
      <c r="F373" s="12"/>
      <c r="G373" s="50">
        <f t="shared" si="35"/>
        <v>2.5000000000000005E-3</v>
      </c>
      <c r="H373" s="33">
        <f t="shared" si="38"/>
        <v>1.4433756729740645E-2</v>
      </c>
      <c r="I373" s="34">
        <f>D373/D372*EXP(-H372*H372/2+H372*VLOOKUP((A373)&amp;"_"&amp;(B373-1),Gaussian!A:F,6,0))-1</f>
        <v>2.8849262772983053E-3</v>
      </c>
      <c r="J373" s="46">
        <f>E373/E372*EXP(-H372*H372/2-H372*VLOOKUP((A373)&amp;"_"&amp;(B373-1),Gaussian!A:F,6,0))-1</f>
        <v>7.159744665219403E-4</v>
      </c>
      <c r="K373" s="40">
        <f>VLOOKUP((A373+1)&amp;"_"&amp;B373,scenarios!A:Q,6,0)</f>
        <v>2.8849000000000001E-3</v>
      </c>
      <c r="L373" s="55">
        <f>VLOOKUP((A373+TT_Scen/2+1)&amp;"_"&amp;B373,scenarios!A:Q,6,0)</f>
        <v>7.1597000000000002E-4</v>
      </c>
      <c r="M373" s="37">
        <f t="shared" si="40"/>
        <v>3.0743820245452899E-8</v>
      </c>
      <c r="N373" s="8"/>
      <c r="O373" s="50">
        <f t="shared" si="36"/>
        <v>2.5000000000000005E-3</v>
      </c>
      <c r="P373" s="33">
        <f t="shared" si="39"/>
        <v>1.4433756729740645E-2</v>
      </c>
      <c r="Q373" s="34">
        <f>D373/D372*EXP(-P372*P372/2+P372*Gaussian!G365)-1</f>
        <v>8.1584042193310058E-3</v>
      </c>
      <c r="R373" s="46">
        <f>E373/E372*EXP(-P372*P372/2-P372*Gaussian!G365)-1</f>
        <v>-4.5185735920991732E-3</v>
      </c>
      <c r="S373" s="40">
        <f>VLOOKUP((A373+1)&amp;"_"&amp;B373,scenarios!A:Q,13,0)</f>
        <v>0</v>
      </c>
      <c r="T373" s="55">
        <f>VLOOKUP((A373+TT_Scen/2+1)&amp;"_"&amp;B373,scenarios!A:Q,13,0)</f>
        <v>0</v>
      </c>
      <c r="U373" s="37">
        <f t="shared" si="41"/>
        <v>1.2676977811430179E-2</v>
      </c>
    </row>
    <row r="374" spans="1:21" x14ac:dyDescent="0.25">
      <c r="A374" s="21">
        <f t="shared" si="37"/>
        <v>4</v>
      </c>
      <c r="B374" s="22">
        <v>365</v>
      </c>
      <c r="C374" s="20"/>
      <c r="D374" s="14">
        <f>Beta!E374</f>
        <v>4.3470097451369991</v>
      </c>
      <c r="E374" s="15">
        <f>Beta!F374</f>
        <v>0.55252802071489948</v>
      </c>
      <c r="F374" s="12"/>
      <c r="G374" s="50">
        <f t="shared" si="35"/>
        <v>2.5000000000000005E-3</v>
      </c>
      <c r="H374" s="33">
        <f t="shared" si="38"/>
        <v>1.4433756729740645E-2</v>
      </c>
      <c r="I374" s="34">
        <f>D374/D373*EXP(-H373*H373/2+H373*VLOOKUP((A374)&amp;"_"&amp;(B374-1),Gaussian!A:F,6,0))-1</f>
        <v>4.2743244817977644E-3</v>
      </c>
      <c r="J374" s="46">
        <f>E374/E373*EXP(-H373*H373/2-H373*VLOOKUP((A374)&amp;"_"&amp;(B374-1),Gaussian!A:F,6,0))-1</f>
        <v>-6.6117088822281733E-4</v>
      </c>
      <c r="K374" s="40">
        <f>VLOOKUP((A374+1)&amp;"_"&amp;B374,scenarios!A:Q,6,0)</f>
        <v>4.2743E-3</v>
      </c>
      <c r="L374" s="55">
        <f>VLOOKUP((A374+TT_Scen/2+1)&amp;"_"&amp;B374,scenarios!A:Q,6,0)</f>
        <v>-6.6116999999999999E-4</v>
      </c>
      <c r="M374" s="37">
        <f t="shared" si="40"/>
        <v>2.5370020581734487E-8</v>
      </c>
      <c r="N374" s="8"/>
      <c r="O374" s="50">
        <f t="shared" si="36"/>
        <v>2.5000000000000005E-3</v>
      </c>
      <c r="P374" s="33">
        <f t="shared" si="39"/>
        <v>1.4433756729740645E-2</v>
      </c>
      <c r="Q374" s="34">
        <f>D374/D373*EXP(-P373*P373/2+P373*Gaussian!G366)-1</f>
        <v>8.0636220655918578E-3</v>
      </c>
      <c r="R374" s="46">
        <f>E374/E373*EXP(-P373*P373/2-P373*Gaussian!G366)-1</f>
        <v>-4.4176720927652235E-3</v>
      </c>
      <c r="S374" s="40">
        <f>VLOOKUP((A374+1)&amp;"_"&amp;B374,scenarios!A:Q,13,0)</f>
        <v>0</v>
      </c>
      <c r="T374" s="55">
        <f>VLOOKUP((A374+TT_Scen/2+1)&amp;"_"&amp;B374,scenarios!A:Q,13,0)</f>
        <v>0</v>
      </c>
      <c r="U374" s="37">
        <f t="shared" si="41"/>
        <v>1.2481294158357081E-2</v>
      </c>
    </row>
    <row r="375" spans="1:21" x14ac:dyDescent="0.25">
      <c r="A375" s="21">
        <f t="shared" si="37"/>
        <v>4</v>
      </c>
      <c r="B375" s="22">
        <v>366</v>
      </c>
      <c r="C375" s="20"/>
      <c r="D375" s="14">
        <f>Beta!E375</f>
        <v>4.3809850050045984</v>
      </c>
      <c r="E375" s="15">
        <f>Beta!F375</f>
        <v>0.55034107478016359</v>
      </c>
      <c r="F375" s="12"/>
      <c r="G375" s="50">
        <f t="shared" si="35"/>
        <v>2.5000000000000005E-3</v>
      </c>
      <c r="H375" s="33">
        <f t="shared" si="38"/>
        <v>1.4433756729740645E-2</v>
      </c>
      <c r="I375" s="34">
        <f>D375/D374*EXP(-H374*H374/2+H374*VLOOKUP((A375)&amp;"_"&amp;(B375-1),Gaussian!A:F,6,0))-1</f>
        <v>4.1609051356297222E-3</v>
      </c>
      <c r="J375" s="46">
        <f>E375/E374*EXP(-H374*H374/2-H374*VLOOKUP((A375)&amp;"_"&amp;(B375-1),Gaussian!A:F,6,0))-1</f>
        <v>-5.4099351699699039E-4</v>
      </c>
      <c r="K375" s="40">
        <f>VLOOKUP((A375+1)&amp;"_"&amp;B375,scenarios!A:Q,6,0)</f>
        <v>4.1609000000000004E-3</v>
      </c>
      <c r="L375" s="55">
        <f>VLOOKUP((A375+TT_Scen/2+1)&amp;"_"&amp;B375,scenarios!A:Q,6,0)</f>
        <v>-5.4098999999999998E-4</v>
      </c>
      <c r="M375" s="37">
        <f t="shared" si="40"/>
        <v>8.652626712238147E-9</v>
      </c>
      <c r="N375" s="8"/>
      <c r="O375" s="50">
        <f t="shared" si="36"/>
        <v>2.5000000000000005E-3</v>
      </c>
      <c r="P375" s="33">
        <f t="shared" si="39"/>
        <v>1.4433756729740645E-2</v>
      </c>
      <c r="Q375" s="34">
        <f>D375/D374*EXP(-P374*P374/2+P374*Gaussian!G367)-1</f>
        <v>7.710801906517073E-3</v>
      </c>
      <c r="R375" s="46">
        <f>E375/E374*EXP(-P374*P374/2-P374*Gaussian!G367)-1</f>
        <v>-4.0618214103130823E-3</v>
      </c>
      <c r="S375" s="40">
        <f>VLOOKUP((A375+1)&amp;"_"&amp;B375,scenarios!A:Q,13,0)</f>
        <v>0</v>
      </c>
      <c r="T375" s="55">
        <f>VLOOKUP((A375+TT_Scen/2+1)&amp;"_"&amp;B375,scenarios!A:Q,13,0)</f>
        <v>0</v>
      </c>
      <c r="U375" s="37">
        <f t="shared" si="41"/>
        <v>1.1772623316830155E-2</v>
      </c>
    </row>
    <row r="376" spans="1:21" x14ac:dyDescent="0.25">
      <c r="A376" s="21">
        <f t="shared" si="37"/>
        <v>4</v>
      </c>
      <c r="B376" s="22">
        <v>367</v>
      </c>
      <c r="C376" s="20"/>
      <c r="D376" s="14">
        <f>Beta!E376</f>
        <v>4.4149708897129578</v>
      </c>
      <c r="E376" s="15">
        <f>Beta!F376</f>
        <v>0.54819842518819051</v>
      </c>
      <c r="F376" s="12"/>
      <c r="G376" s="50">
        <f t="shared" si="35"/>
        <v>2.5000000000000005E-3</v>
      </c>
      <c r="H376" s="33">
        <f t="shared" si="38"/>
        <v>1.4433756729740645E-2</v>
      </c>
      <c r="I376" s="34">
        <f>D376/D375*EXP(-H375*H375/2+H375*VLOOKUP((A376)&amp;"_"&amp;(B376-1),Gaussian!A:F,6,0))-1</f>
        <v>-4.5626459272317677E-3</v>
      </c>
      <c r="J376" s="46">
        <f>E376/E375*EXP(-H375*H375/2-H375*VLOOKUP((A376)&amp;"_"&amp;(B376-1),Gaussian!A:F,6,0))-1</f>
        <v>8.2251389687832965E-3</v>
      </c>
      <c r="K376" s="40">
        <f>VLOOKUP((A376+1)&amp;"_"&amp;B376,scenarios!A:Q,6,0)</f>
        <v>-4.5626E-3</v>
      </c>
      <c r="L376" s="55">
        <f>VLOOKUP((A376+TT_Scen/2+1)&amp;"_"&amp;B376,scenarios!A:Q,6,0)</f>
        <v>8.2251000000000008E-3</v>
      </c>
      <c r="M376" s="37">
        <f t="shared" si="40"/>
        <v>8.4896015063382069E-8</v>
      </c>
      <c r="N376" s="8"/>
      <c r="O376" s="50">
        <f t="shared" si="36"/>
        <v>2.5000000000000005E-3</v>
      </c>
      <c r="P376" s="33">
        <f t="shared" si="39"/>
        <v>1.4433756729740645E-2</v>
      </c>
      <c r="Q376" s="34">
        <f>D376/D375*EXP(-P375*P375/2+P375*Gaussian!G368)-1</f>
        <v>7.6526205456006746E-3</v>
      </c>
      <c r="R376" s="46">
        <f>E376/E375*EXP(-P375*P375/2-P375*Gaussian!G368)-1</f>
        <v>-3.9970678572592844E-3</v>
      </c>
      <c r="S376" s="40">
        <f>VLOOKUP((A376+1)&amp;"_"&amp;B376,scenarios!A:Q,13,0)</f>
        <v>0</v>
      </c>
      <c r="T376" s="55">
        <f>VLOOKUP((A376+TT_Scen/2+1)&amp;"_"&amp;B376,scenarios!A:Q,13,0)</f>
        <v>0</v>
      </c>
      <c r="U376" s="37">
        <f t="shared" si="41"/>
        <v>1.1649688402859959E-2</v>
      </c>
    </row>
    <row r="377" spans="1:21" x14ac:dyDescent="0.25">
      <c r="A377" s="21">
        <f t="shared" si="37"/>
        <v>4</v>
      </c>
      <c r="B377" s="22">
        <v>368</v>
      </c>
      <c r="C377" s="20"/>
      <c r="D377" s="14">
        <f>Beta!E377</f>
        <v>4.4481192329886925</v>
      </c>
      <c r="E377" s="15">
        <f>Beta!F377</f>
        <v>0.54620326241261441</v>
      </c>
      <c r="F377" s="12"/>
      <c r="G377" s="50">
        <f t="shared" si="35"/>
        <v>2.5000000000000005E-3</v>
      </c>
      <c r="H377" s="33">
        <f t="shared" si="38"/>
        <v>1.4433756729740645E-2</v>
      </c>
      <c r="I377" s="34">
        <f>D377/D376*EXP(-H376*H376/2+H376*VLOOKUP((A377)&amp;"_"&amp;(B377-1),Gaussian!A:F,6,0))-1</f>
        <v>9.159045677396227E-3</v>
      </c>
      <c r="J377" s="46">
        <f>E377/E376*EXP(-H376*H376/2-H376*VLOOKUP((A377)&amp;"_"&amp;(B377-1),Gaussian!A:F,6,0))-1</f>
        <v>-5.4766447089555914E-3</v>
      </c>
      <c r="K377" s="40">
        <f>VLOOKUP((A377+1)&amp;"_"&amp;B377,scenarios!A:Q,6,0)</f>
        <v>9.1590000000000005E-3</v>
      </c>
      <c r="L377" s="55">
        <f>VLOOKUP((A377+TT_Scen/2+1)&amp;"_"&amp;B377,scenarios!A:Q,6,0)</f>
        <v>-5.4765999999999999E-3</v>
      </c>
      <c r="M377" s="37">
        <f t="shared" si="40"/>
        <v>9.0386351818058652E-8</v>
      </c>
      <c r="N377" s="8"/>
      <c r="O377" s="50">
        <f t="shared" si="36"/>
        <v>2.5000000000000005E-3</v>
      </c>
      <c r="P377" s="33">
        <f t="shared" si="39"/>
        <v>1.4433756729740645E-2</v>
      </c>
      <c r="Q377" s="34">
        <f>D377/D376*EXP(-P376*P376/2+P376*Gaussian!G369)-1</f>
        <v>7.4032247257189709E-3</v>
      </c>
      <c r="R377" s="46">
        <f>E377/E376*EXP(-P376*P376/2-P376*Gaussian!G369)-1</f>
        <v>-3.7432723102044374E-3</v>
      </c>
      <c r="S377" s="40">
        <f>VLOOKUP((A377+1)&amp;"_"&amp;B377,scenarios!A:Q,13,0)</f>
        <v>0</v>
      </c>
      <c r="T377" s="55">
        <f>VLOOKUP((A377+TT_Scen/2+1)&amp;"_"&amp;B377,scenarios!A:Q,13,0)</f>
        <v>0</v>
      </c>
      <c r="U377" s="37">
        <f t="shared" si="41"/>
        <v>1.1146497035923408E-2</v>
      </c>
    </row>
    <row r="378" spans="1:21" x14ac:dyDescent="0.25">
      <c r="A378" s="21">
        <f t="shared" si="37"/>
        <v>4</v>
      </c>
      <c r="B378" s="22">
        <v>369</v>
      </c>
      <c r="C378" s="20"/>
      <c r="D378" s="14">
        <f>Beta!E378</f>
        <v>4.4819323942232936</v>
      </c>
      <c r="E378" s="15">
        <f>Beta!F378</f>
        <v>0.54416878512156586</v>
      </c>
      <c r="F378" s="12"/>
      <c r="G378" s="50">
        <f t="shared" si="35"/>
        <v>2.5000000000000005E-3</v>
      </c>
      <c r="H378" s="33">
        <f t="shared" si="38"/>
        <v>1.4433756729740645E-2</v>
      </c>
      <c r="I378" s="34">
        <f>D378/D377*EXP(-H377*H377/2+H377*VLOOKUP((A378)&amp;"_"&amp;(B378-1),Gaussian!A:F,6,0))-1</f>
        <v>1.2333739723817683E-2</v>
      </c>
      <c r="J378" s="46">
        <f>E378/E377*EXP(-H377*H377/2-H377*VLOOKUP((A378)&amp;"_"&amp;(B378-1),Gaussian!A:F,6,0))-1</f>
        <v>-8.5883275478727539E-3</v>
      </c>
      <c r="K378" s="40">
        <f>VLOOKUP((A378+1)&amp;"_"&amp;B378,scenarios!A:Q,6,0)</f>
        <v>1.2333999999999999E-2</v>
      </c>
      <c r="L378" s="55">
        <f>VLOOKUP((A378+TT_Scen/2+1)&amp;"_"&amp;B378,scenarios!A:Q,6,0)</f>
        <v>-8.5883000000000001E-3</v>
      </c>
      <c r="M378" s="37">
        <f t="shared" si="40"/>
        <v>2.8782405507056519E-7</v>
      </c>
      <c r="N378" s="8"/>
      <c r="O378" s="50">
        <f t="shared" si="36"/>
        <v>2.5000000000000005E-3</v>
      </c>
      <c r="P378" s="33">
        <f t="shared" si="39"/>
        <v>1.4433756729740645E-2</v>
      </c>
      <c r="Q378" s="34">
        <f>D378/D377*EXP(-P377*P377/2+P377*Gaussian!G370)-1</f>
        <v>7.4967229620910292E-3</v>
      </c>
      <c r="R378" s="46">
        <f>E378/E377*EXP(-P377*P377/2-P377*Gaussian!G370)-1</f>
        <v>-3.8285355126950193E-3</v>
      </c>
      <c r="S378" s="40">
        <f>VLOOKUP((A378+1)&amp;"_"&amp;B378,scenarios!A:Q,13,0)</f>
        <v>0</v>
      </c>
      <c r="T378" s="55">
        <f>VLOOKUP((A378+TT_Scen/2+1)&amp;"_"&amp;B378,scenarios!A:Q,13,0)</f>
        <v>0</v>
      </c>
      <c r="U378" s="37">
        <f t="shared" si="41"/>
        <v>1.1325258474786049E-2</v>
      </c>
    </row>
    <row r="379" spans="1:21" x14ac:dyDescent="0.25">
      <c r="A379" s="21">
        <f t="shared" si="37"/>
        <v>4</v>
      </c>
      <c r="B379" s="22">
        <v>370</v>
      </c>
      <c r="C379" s="20"/>
      <c r="D379" s="14">
        <f>Beta!E379</f>
        <v>4.5165619418798029</v>
      </c>
      <c r="E379" s="15">
        <f>Beta!F379</f>
        <v>0.54207864273882311</v>
      </c>
      <c r="F379" s="12"/>
      <c r="G379" s="50">
        <f t="shared" ref="G379:G442" si="42">$G$249</f>
        <v>2.5000000000000005E-3</v>
      </c>
      <c r="H379" s="33">
        <f t="shared" si="38"/>
        <v>1.4433756729740645E-2</v>
      </c>
      <c r="I379" s="34">
        <f>D379/D378*EXP(-H378*H378/2+H378*VLOOKUP((A379)&amp;"_"&amp;(B379-1),Gaussian!A:F,6,0))-1</f>
        <v>7.0043228706586635E-3</v>
      </c>
      <c r="J379" s="46">
        <f>E379/E378*EXP(-H378*H378/2-H378*VLOOKUP((A379)&amp;"_"&amp;(B379-1),Gaussian!A:F,6,0))-1</f>
        <v>-3.3342654485445378E-3</v>
      </c>
      <c r="K379" s="40">
        <f>VLOOKUP((A379+1)&amp;"_"&amp;B379,scenarios!A:Q,6,0)</f>
        <v>7.0042999999999998E-3</v>
      </c>
      <c r="L379" s="55">
        <f>VLOOKUP((A379+TT_Scen/2+1)&amp;"_"&amp;B379,scenarios!A:Q,6,0)</f>
        <v>-3.3343000000000001E-3</v>
      </c>
      <c r="M379" s="37">
        <f t="shared" si="40"/>
        <v>5.7422114126126633E-8</v>
      </c>
      <c r="N379" s="8"/>
      <c r="O379" s="50">
        <f t="shared" ref="O379:O442" si="43">$O$249</f>
        <v>2.5000000000000005E-3</v>
      </c>
      <c r="P379" s="33">
        <f t="shared" si="39"/>
        <v>1.4433756729740645E-2</v>
      </c>
      <c r="Q379" s="34">
        <f>D379/D378*EXP(-P378*P378/2+P378*Gaussian!G371)-1</f>
        <v>7.6215109806929693E-3</v>
      </c>
      <c r="R379" s="46">
        <f>E379/E378*EXP(-P378*P378/2-P378*Gaussian!G371)-1</f>
        <v>-3.9447429287693403E-3</v>
      </c>
      <c r="S379" s="40">
        <f>VLOOKUP((A379+1)&amp;"_"&amp;B379,scenarios!A:Q,13,0)</f>
        <v>0</v>
      </c>
      <c r="T379" s="55">
        <f>VLOOKUP((A379+TT_Scen/2+1)&amp;"_"&amp;B379,scenarios!A:Q,13,0)</f>
        <v>0</v>
      </c>
      <c r="U379" s="37">
        <f t="shared" si="41"/>
        <v>1.156625390946231E-2</v>
      </c>
    </row>
    <row r="380" spans="1:21" x14ac:dyDescent="0.25">
      <c r="A380" s="21">
        <f t="shared" si="37"/>
        <v>4</v>
      </c>
      <c r="B380" s="22">
        <v>371</v>
      </c>
      <c r="C380" s="20"/>
      <c r="D380" s="14">
        <f>Beta!E380</f>
        <v>4.5504756947734677</v>
      </c>
      <c r="E380" s="15">
        <f>Beta!F380</f>
        <v>0.54011708974672246</v>
      </c>
      <c r="F380" s="12"/>
      <c r="G380" s="50">
        <f t="shared" si="42"/>
        <v>2.5000000000000005E-3</v>
      </c>
      <c r="H380" s="33">
        <f t="shared" si="38"/>
        <v>1.4433756729740645E-2</v>
      </c>
      <c r="I380" s="34">
        <f>D380/D379*EXP(-H379*H379/2+H379*VLOOKUP((A380)&amp;"_"&amp;(B380-1),Gaussian!A:F,6,0))-1</f>
        <v>2.0462835419554848E-2</v>
      </c>
      <c r="J380" s="46">
        <f>E380/E379*EXP(-H379*H379/2-H379*VLOOKUP((A380)&amp;"_"&amp;(B380-1),Gaussian!A:F,6,0))-1</f>
        <v>-1.6471883657394271E-2</v>
      </c>
      <c r="K380" s="40">
        <f>VLOOKUP((A380+1)&amp;"_"&amp;B380,scenarios!A:Q,6,0)</f>
        <v>2.0462999999999999E-2</v>
      </c>
      <c r="L380" s="55">
        <f>VLOOKUP((A380+TT_Scen/2+1)&amp;"_"&amp;B380,scenarios!A:Q,6,0)</f>
        <v>-1.6472000000000001E-2</v>
      </c>
      <c r="M380" s="37">
        <f t="shared" si="40"/>
        <v>2.8092305088059377E-7</v>
      </c>
      <c r="N380" s="8"/>
      <c r="O380" s="50">
        <f t="shared" si="43"/>
        <v>2.5000000000000005E-3</v>
      </c>
      <c r="P380" s="33">
        <f t="shared" si="39"/>
        <v>1.4433756729740645E-2</v>
      </c>
      <c r="Q380" s="34">
        <f>D380/D379*EXP(-P379*P379/2+P379*Gaussian!G372)-1</f>
        <v>7.4038107140248499E-3</v>
      </c>
      <c r="R380" s="46">
        <f>E380/E379*EXP(-P379*P379/2-P379*Gaussian!G372)-1</f>
        <v>-3.7223607418535032E-3</v>
      </c>
      <c r="S380" s="40">
        <f>VLOOKUP((A380+1)&amp;"_"&amp;B380,scenarios!A:Q,13,0)</f>
        <v>0</v>
      </c>
      <c r="T380" s="55">
        <f>VLOOKUP((A380+TT_Scen/2+1)&amp;"_"&amp;B380,scenarios!A:Q,13,0)</f>
        <v>0</v>
      </c>
      <c r="U380" s="37">
        <f t="shared" si="41"/>
        <v>1.1126171455878353E-2</v>
      </c>
    </row>
    <row r="381" spans="1:21" x14ac:dyDescent="0.25">
      <c r="A381" s="21">
        <f t="shared" si="37"/>
        <v>4</v>
      </c>
      <c r="B381" s="22">
        <v>372</v>
      </c>
      <c r="C381" s="20"/>
      <c r="D381" s="14">
        <f>Beta!E381</f>
        <v>4.5847456612948925</v>
      </c>
      <c r="E381" s="15">
        <f>Beta!F381</f>
        <v>0.53815455098562648</v>
      </c>
      <c r="F381" s="12"/>
      <c r="G381" s="50">
        <f t="shared" si="42"/>
        <v>2.5000000000000005E-3</v>
      </c>
      <c r="H381" s="33">
        <f t="shared" si="38"/>
        <v>1.4433756729740645E-2</v>
      </c>
      <c r="I381" s="34">
        <f>D381/D380*EXP(-H380*H380/2+H380*VLOOKUP((A381)&amp;"_"&amp;(B381-1),Gaussian!A:F,6,0))-1</f>
        <v>1.7436915546313436E-2</v>
      </c>
      <c r="J381" s="46">
        <f>E381/E380*EXP(-H380*H380/2-H380*VLOOKUP((A381)&amp;"_"&amp;(B381-1),Gaussian!A:F,6,0))-1</f>
        <v>-1.3539775689930589E-2</v>
      </c>
      <c r="K381" s="40">
        <f>VLOOKUP((A381+1)&amp;"_"&amp;B381,scenarios!A:Q,6,0)</f>
        <v>1.7437000000000001E-2</v>
      </c>
      <c r="L381" s="55">
        <f>VLOOKUP((A381+TT_Scen/2+1)&amp;"_"&amp;B381,scenarios!A:Q,6,0)</f>
        <v>-1.354E-2</v>
      </c>
      <c r="M381" s="37">
        <f t="shared" si="40"/>
        <v>3.0876375597607697E-7</v>
      </c>
      <c r="N381" s="8"/>
      <c r="O381" s="50">
        <f t="shared" si="43"/>
        <v>2.5000000000000005E-3</v>
      </c>
      <c r="P381" s="33">
        <f t="shared" si="39"/>
        <v>1.4433756729740645E-2</v>
      </c>
      <c r="Q381" s="34">
        <f>D381/D380*EXP(-P380*P380/2+P380*Gaussian!G373)-1</f>
        <v>7.4261277255385227E-3</v>
      </c>
      <c r="R381" s="46">
        <f>E381/E380*EXP(-P380*P380/2-P380*Gaussian!G373)-1</f>
        <v>-3.7373259346344945E-3</v>
      </c>
      <c r="S381" s="40">
        <f>VLOOKUP((A381+1)&amp;"_"&amp;B381,scenarios!A:Q,13,0)</f>
        <v>0</v>
      </c>
      <c r="T381" s="55">
        <f>VLOOKUP((A381+TT_Scen/2+1)&amp;"_"&amp;B381,scenarios!A:Q,13,0)</f>
        <v>0</v>
      </c>
      <c r="U381" s="37">
        <f t="shared" si="41"/>
        <v>1.1163453660173017E-2</v>
      </c>
    </row>
    <row r="382" spans="1:21" x14ac:dyDescent="0.25">
      <c r="A382" s="21">
        <f t="shared" si="37"/>
        <v>4</v>
      </c>
      <c r="B382" s="22">
        <v>373</v>
      </c>
      <c r="C382" s="20"/>
      <c r="D382" s="14">
        <f>Beta!E382</f>
        <v>4.6194446969559726</v>
      </c>
      <c r="E382" s="15">
        <f>Beta!F382</f>
        <v>0.53618310656619417</v>
      </c>
      <c r="F382" s="12"/>
      <c r="G382" s="50">
        <f t="shared" si="42"/>
        <v>2.5000000000000005E-3</v>
      </c>
      <c r="H382" s="33">
        <f t="shared" si="38"/>
        <v>1.4433756729740645E-2</v>
      </c>
      <c r="I382" s="34">
        <f>D382/D381*EXP(-H381*H381/2+H381*VLOOKUP((A382)&amp;"_"&amp;(B382-1),Gaussian!A:F,6,0))-1</f>
        <v>2.1460333212686145E-2</v>
      </c>
      <c r="J382" s="46">
        <f>E382/E381*EXP(-H381*H381/2-H381*VLOOKUP((A382)&amp;"_"&amp;(B382-1),Gaussian!A:F,6,0))-1</f>
        <v>-1.7418350372391367E-2</v>
      </c>
      <c r="K382" s="40">
        <f>VLOOKUP((A382+1)&amp;"_"&amp;B382,scenarios!A:Q,6,0)</f>
        <v>2.146E-2</v>
      </c>
      <c r="L382" s="55">
        <f>VLOOKUP((A382+TT_Scen/2+1)&amp;"_"&amp;B382,scenarios!A:Q,6,0)</f>
        <v>-1.7417999999999999E-2</v>
      </c>
      <c r="M382" s="37">
        <f t="shared" si="40"/>
        <v>6.8358507751206665E-7</v>
      </c>
      <c r="N382" s="8"/>
      <c r="O382" s="50">
        <f t="shared" si="43"/>
        <v>2.5000000000000005E-3</v>
      </c>
      <c r="P382" s="33">
        <f t="shared" si="39"/>
        <v>1.4433756729740645E-2</v>
      </c>
      <c r="Q382" s="34">
        <f>D382/D381*EXP(-P381*P381/2+P381*Gaussian!G374)-1</f>
        <v>7.4634169688496677E-3</v>
      </c>
      <c r="R382" s="46">
        <f>E382/E381*EXP(-P381*P381/2-P381*Gaussian!G374)-1</f>
        <v>-3.7671221283454015E-3</v>
      </c>
      <c r="S382" s="40">
        <f>VLOOKUP((A382+1)&amp;"_"&amp;B382,scenarios!A:Q,13,0)</f>
        <v>0</v>
      </c>
      <c r="T382" s="55">
        <f>VLOOKUP((A382+TT_Scen/2+1)&amp;"_"&amp;B382,scenarios!A:Q,13,0)</f>
        <v>0</v>
      </c>
      <c r="U382" s="37">
        <f t="shared" si="41"/>
        <v>1.1230539097195069E-2</v>
      </c>
    </row>
    <row r="383" spans="1:21" x14ac:dyDescent="0.25">
      <c r="A383" s="21">
        <f t="shared" si="37"/>
        <v>4</v>
      </c>
      <c r="B383" s="22">
        <v>374</v>
      </c>
      <c r="C383" s="20"/>
      <c r="D383" s="14">
        <f>Beta!E383</f>
        <v>4.6539743617360712</v>
      </c>
      <c r="E383" s="15">
        <f>Beta!F383</f>
        <v>0.53427225958949853</v>
      </c>
      <c r="F383" s="12"/>
      <c r="G383" s="50">
        <f t="shared" si="42"/>
        <v>2.5000000000000005E-3</v>
      </c>
      <c r="H383" s="33">
        <f t="shared" si="38"/>
        <v>1.4433756729740645E-2</v>
      </c>
      <c r="I383" s="34">
        <f>D383/D382*EXP(-H382*H382/2+H382*VLOOKUP((A383)&amp;"_"&amp;(B383-1),Gaussian!A:F,6,0))-1</f>
        <v>-1.9221962187533359E-3</v>
      </c>
      <c r="J383" s="46">
        <f>E383/E382*EXP(-H382*H382/2-H382*VLOOKUP((A383)&amp;"_"&amp;(B383-1),Gaussian!A:F,6,0))-1</f>
        <v>5.6082730681970006E-3</v>
      </c>
      <c r="K383" s="40">
        <f>VLOOKUP((A383+1)&amp;"_"&amp;B383,scenarios!A:Q,6,0)</f>
        <v>-1.9222E-3</v>
      </c>
      <c r="L383" s="55">
        <f>VLOOKUP((A383+TT_Scen/2+1)&amp;"_"&amp;B383,scenarios!A:Q,6,0)</f>
        <v>5.6083000000000001E-3</v>
      </c>
      <c r="M383" s="37">
        <f t="shared" si="40"/>
        <v>3.0713049663623829E-8</v>
      </c>
      <c r="N383" s="8"/>
      <c r="O383" s="50">
        <f t="shared" si="43"/>
        <v>2.5000000000000005E-3</v>
      </c>
      <c r="P383" s="33">
        <f t="shared" si="39"/>
        <v>1.4433756729740645E-2</v>
      </c>
      <c r="Q383" s="34">
        <f>D383/D382*EXP(-P382*P382/2+P382*Gaussian!G375)-1</f>
        <v>7.3699120275363406E-3</v>
      </c>
      <c r="R383" s="46">
        <f>E383/E382*EXP(-P382*P382/2-P382*Gaussian!G375)-1</f>
        <v>-3.6675855961807446E-3</v>
      </c>
      <c r="S383" s="40">
        <f>VLOOKUP((A383+1)&amp;"_"&amp;B383,scenarios!A:Q,13,0)</f>
        <v>0</v>
      </c>
      <c r="T383" s="55">
        <f>VLOOKUP((A383+TT_Scen/2+1)&amp;"_"&amp;B383,scenarios!A:Q,13,0)</f>
        <v>0</v>
      </c>
      <c r="U383" s="37">
        <f t="shared" si="41"/>
        <v>1.1037497623717085E-2</v>
      </c>
    </row>
    <row r="384" spans="1:21" x14ac:dyDescent="0.25">
      <c r="A384" s="21">
        <f t="shared" si="37"/>
        <v>4</v>
      </c>
      <c r="B384" s="22">
        <v>375</v>
      </c>
      <c r="C384" s="20"/>
      <c r="D384" s="14">
        <f>Beta!E384</f>
        <v>4.68640644736867</v>
      </c>
      <c r="E384" s="15">
        <f>Beta!F384</f>
        <v>0.53263959605460121</v>
      </c>
      <c r="F384" s="12"/>
      <c r="G384" s="50">
        <f t="shared" si="42"/>
        <v>2.5000000000000005E-3</v>
      </c>
      <c r="H384" s="33">
        <f t="shared" si="38"/>
        <v>1.4433756729740645E-2</v>
      </c>
      <c r="I384" s="34">
        <f>D384/D383*EXP(-H383*H383/2+H383*VLOOKUP((A384)&amp;"_"&amp;(B384-1),Gaussian!A:F,6,0))-1</f>
        <v>2.4921272538782624E-2</v>
      </c>
      <c r="J384" s="46">
        <f>E384/E383*EXP(-H383*H383/2-H383*VLOOKUP((A384)&amp;"_"&amp;(B384-1),Gaussian!A:F,6,0))-1</f>
        <v>-2.072243902428117E-2</v>
      </c>
      <c r="K384" s="40">
        <f>VLOOKUP((A384+1)&amp;"_"&amp;B384,scenarios!A:Q,6,0)</f>
        <v>2.4920999999999999E-2</v>
      </c>
      <c r="L384" s="55">
        <f>VLOOKUP((A384+TT_Scen/2+1)&amp;"_"&amp;B384,scenarios!A:Q,6,0)</f>
        <v>-2.0722000000000001E-2</v>
      </c>
      <c r="M384" s="37">
        <f t="shared" si="40"/>
        <v>7.115630637939685E-7</v>
      </c>
      <c r="N384" s="8"/>
      <c r="O384" s="50">
        <f t="shared" si="43"/>
        <v>2.5000000000000005E-3</v>
      </c>
      <c r="P384" s="33">
        <f t="shared" si="39"/>
        <v>1.4433756729740645E-2</v>
      </c>
      <c r="Q384" s="34">
        <f>D384/D383*EXP(-P383*P383/2+P383*Gaussian!G376)-1</f>
        <v>6.8637988170856534E-3</v>
      </c>
      <c r="R384" s="46">
        <f>E384/E383*EXP(-P383*P383/2-P383*Gaussian!G376)-1</f>
        <v>-3.1597072582351116E-3</v>
      </c>
      <c r="S384" s="40">
        <f>VLOOKUP((A384+1)&amp;"_"&amp;B384,scenarios!A:Q,13,0)</f>
        <v>0</v>
      </c>
      <c r="T384" s="55">
        <f>VLOOKUP((A384+TT_Scen/2+1)&amp;"_"&amp;B384,scenarios!A:Q,13,0)</f>
        <v>0</v>
      </c>
      <c r="U384" s="37">
        <f t="shared" si="41"/>
        <v>1.0023506075320765E-2</v>
      </c>
    </row>
    <row r="385" spans="1:21" x14ac:dyDescent="0.25">
      <c r="A385" s="21">
        <f t="shared" si="37"/>
        <v>4</v>
      </c>
      <c r="B385" s="22">
        <v>376</v>
      </c>
      <c r="C385" s="20"/>
      <c r="D385" s="14">
        <f>Beta!E385</f>
        <v>4.7185881391001132</v>
      </c>
      <c r="E385" s="15">
        <f>Beta!F385</f>
        <v>0.53106928940918829</v>
      </c>
      <c r="F385" s="12"/>
      <c r="G385" s="50">
        <f t="shared" si="42"/>
        <v>2.5000000000000005E-3</v>
      </c>
      <c r="H385" s="33">
        <f t="shared" si="38"/>
        <v>1.4433756729740645E-2</v>
      </c>
      <c r="I385" s="34">
        <f>D385/D384*EXP(-H384*H384/2+H384*VLOOKUP((A385)&amp;"_"&amp;(B385-1),Gaussian!A:F,6,0))-1</f>
        <v>1.3224097474628715E-2</v>
      </c>
      <c r="J385" s="46">
        <f>E385/E384*EXP(-H384*H384/2-H384*VLOOKUP((A385)&amp;"_"&amp;(B385-1),Gaussian!A:F,6,0))-1</f>
        <v>-9.4101557345314113E-3</v>
      </c>
      <c r="K385" s="40">
        <f>VLOOKUP((A385+1)&amp;"_"&amp;B385,scenarios!A:Q,6,0)</f>
        <v>1.3224E-2</v>
      </c>
      <c r="L385" s="55">
        <f>VLOOKUP((A385+TT_Scen/2+1)&amp;"_"&amp;B385,scenarios!A:Q,6,0)</f>
        <v>-9.4102000000000005E-3</v>
      </c>
      <c r="M385" s="37">
        <f t="shared" si="40"/>
        <v>1.417400973049987E-7</v>
      </c>
      <c r="N385" s="8"/>
      <c r="O385" s="50">
        <f t="shared" si="43"/>
        <v>2.5000000000000005E-3</v>
      </c>
      <c r="P385" s="33">
        <f t="shared" si="39"/>
        <v>1.4433756729740645E-2</v>
      </c>
      <c r="Q385" s="34">
        <f>D385/D384*EXP(-P384*P384/2+P384*Gaussian!G377)-1</f>
        <v>6.7621530673047658E-3</v>
      </c>
      <c r="R385" s="46">
        <f>E385/E384*EXP(-P384*P384/2-P384*Gaussian!G377)-1</f>
        <v>-3.0520139583423145E-3</v>
      </c>
      <c r="S385" s="40">
        <f>VLOOKUP((A385+1)&amp;"_"&amp;B385,scenarios!A:Q,13,0)</f>
        <v>0</v>
      </c>
      <c r="T385" s="55">
        <f>VLOOKUP((A385+TT_Scen/2+1)&amp;"_"&amp;B385,scenarios!A:Q,13,0)</f>
        <v>0</v>
      </c>
      <c r="U385" s="37">
        <f t="shared" si="41"/>
        <v>9.8141670256470803E-3</v>
      </c>
    </row>
    <row r="386" spans="1:21" x14ac:dyDescent="0.25">
      <c r="A386" s="21">
        <f t="shared" si="37"/>
        <v>4</v>
      </c>
      <c r="B386" s="22">
        <v>377</v>
      </c>
      <c r="C386" s="20"/>
      <c r="D386" s="14">
        <f>Beta!E386</f>
        <v>4.7510528932817069</v>
      </c>
      <c r="E386" s="15">
        <f>Beta!F386</f>
        <v>0.52950043341820796</v>
      </c>
      <c r="F386" s="12"/>
      <c r="G386" s="50">
        <f t="shared" si="42"/>
        <v>2.5000000000000005E-3</v>
      </c>
      <c r="H386" s="33">
        <f t="shared" si="38"/>
        <v>1.4433756729740645E-2</v>
      </c>
      <c r="I386" s="34">
        <f>D386/D385*EXP(-H385*H385/2+H385*VLOOKUP((A386)&amp;"_"&amp;(B386-1),Gaussian!A:F,6,0))-1</f>
        <v>2.0115597308844713E-2</v>
      </c>
      <c r="J386" s="46">
        <f>E386/E385*EXP(-H385*H385/2-H385*VLOOKUP((A386)&amp;"_"&amp;(B386-1),Gaussian!A:F,6,0))-1</f>
        <v>-1.609524383573202E-2</v>
      </c>
      <c r="K386" s="40">
        <f>VLOOKUP((A386+1)&amp;"_"&amp;B386,scenarios!A:Q,6,0)</f>
        <v>2.0115999999999998E-2</v>
      </c>
      <c r="L386" s="55">
        <f>VLOOKUP((A386+TT_Scen/2+1)&amp;"_"&amp;B386,scenarios!A:Q,6,0)</f>
        <v>-1.6095000000000002E-2</v>
      </c>
      <c r="M386" s="37">
        <f t="shared" si="40"/>
        <v>6.4652688730459928E-7</v>
      </c>
      <c r="N386" s="8"/>
      <c r="O386" s="50">
        <f t="shared" si="43"/>
        <v>2.5000000000000005E-3</v>
      </c>
      <c r="P386" s="33">
        <f t="shared" si="39"/>
        <v>1.4433756729740645E-2</v>
      </c>
      <c r="Q386" s="34">
        <f>D386/D385*EXP(-P385*P385/2+P385*Gaussian!G378)-1</f>
        <v>6.7753060176718449E-3</v>
      </c>
      <c r="R386" s="46">
        <f>E386/E385*EXP(-P385*P385/2-P385*Gaussian!G378)-1</f>
        <v>-3.0579991083852232E-3</v>
      </c>
      <c r="S386" s="40">
        <f>VLOOKUP((A386+1)&amp;"_"&amp;B386,scenarios!A:Q,13,0)</f>
        <v>0</v>
      </c>
      <c r="T386" s="55">
        <f>VLOOKUP((A386+TT_Scen/2+1)&amp;"_"&amp;B386,scenarios!A:Q,13,0)</f>
        <v>0</v>
      </c>
      <c r="U386" s="37">
        <f t="shared" si="41"/>
        <v>9.8333051260570681E-3</v>
      </c>
    </row>
    <row r="387" spans="1:21" x14ac:dyDescent="0.25">
      <c r="A387" s="21">
        <f t="shared" si="37"/>
        <v>4</v>
      </c>
      <c r="B387" s="22">
        <v>378</v>
      </c>
      <c r="C387" s="20"/>
      <c r="D387" s="14">
        <f>Beta!E387</f>
        <v>4.7842589999930096</v>
      </c>
      <c r="E387" s="15">
        <f>Beta!F387</f>
        <v>0.52788277473479428</v>
      </c>
      <c r="F387" s="12"/>
      <c r="G387" s="50">
        <f t="shared" si="42"/>
        <v>2.5000000000000005E-3</v>
      </c>
      <c r="H387" s="33">
        <f t="shared" si="38"/>
        <v>1.4433756729740645E-2</v>
      </c>
      <c r="I387" s="34">
        <f>D387/D386*EXP(-H386*H386/2+H386*VLOOKUP((A387)&amp;"_"&amp;(B387-1),Gaussian!A:F,6,0))-1</f>
        <v>7.1693270664374698E-3</v>
      </c>
      <c r="J387" s="46">
        <f>E387/E386*EXP(-H386*H386/2-H386*VLOOKUP((A387)&amp;"_"&amp;(B387-1),Gaussian!A:F,6,0))-1</f>
        <v>-3.4409924437541761E-3</v>
      </c>
      <c r="K387" s="40">
        <f>VLOOKUP((A387+1)&amp;"_"&amp;B387,scenarios!A:Q,6,0)</f>
        <v>7.1693E-3</v>
      </c>
      <c r="L387" s="55">
        <f>VLOOKUP((A387+TT_Scen/2+1)&amp;"_"&amp;B387,scenarios!A:Q,6,0)</f>
        <v>-3.441E-3</v>
      </c>
      <c r="M387" s="37">
        <f t="shared" si="40"/>
        <v>3.4622683293700912E-8</v>
      </c>
      <c r="N387" s="8"/>
      <c r="O387" s="50">
        <f t="shared" si="43"/>
        <v>2.5000000000000005E-3</v>
      </c>
      <c r="P387" s="33">
        <f t="shared" si="39"/>
        <v>1.4433756729740645E-2</v>
      </c>
      <c r="Q387" s="34">
        <f>D387/D386*EXP(-P386*P386/2+P386*Gaussian!G379)-1</f>
        <v>6.884320820847778E-3</v>
      </c>
      <c r="R387" s="46">
        <f>E387/E386*EXP(-P386*P386/2-P386*Gaussian!G379)-1</f>
        <v>-3.1589088564154544E-3</v>
      </c>
      <c r="S387" s="40">
        <f>VLOOKUP((A387+1)&amp;"_"&amp;B387,scenarios!A:Q,13,0)</f>
        <v>0</v>
      </c>
      <c r="T387" s="55">
        <f>VLOOKUP((A387+TT_Scen/2+1)&amp;"_"&amp;B387,scenarios!A:Q,13,0)</f>
        <v>0</v>
      </c>
      <c r="U387" s="37">
        <f t="shared" si="41"/>
        <v>1.0043229677263232E-2</v>
      </c>
    </row>
    <row r="388" spans="1:21" x14ac:dyDescent="0.25">
      <c r="A388" s="21">
        <f t="shared" si="37"/>
        <v>4</v>
      </c>
      <c r="B388" s="22">
        <v>379</v>
      </c>
      <c r="C388" s="20"/>
      <c r="D388" s="14">
        <f>Beta!E388</f>
        <v>4.8183459906891057</v>
      </c>
      <c r="E388" s="15">
        <f>Beta!F388</f>
        <v>0.52620289942713161</v>
      </c>
      <c r="F388" s="12"/>
      <c r="G388" s="50">
        <f t="shared" si="42"/>
        <v>2.5000000000000005E-3</v>
      </c>
      <c r="H388" s="33">
        <f t="shared" si="38"/>
        <v>1.4433756729740645E-2</v>
      </c>
      <c r="I388" s="34">
        <f>D388/D387*EXP(-H387*H387/2+H387*VLOOKUP((A388)&amp;"_"&amp;(B388-1),Gaussian!A:F,6,0))-1</f>
        <v>1.4570539551275186E-2</v>
      </c>
      <c r="J388" s="46">
        <f>E388/E387*EXP(-H387*H387/2-H387*VLOOKUP((A388)&amp;"_"&amp;(B388-1),Gaussian!A:F,6,0))-1</f>
        <v>-1.0703847333470184E-2</v>
      </c>
      <c r="K388" s="40">
        <f>VLOOKUP((A388+1)&amp;"_"&amp;B388,scenarios!A:Q,6,0)</f>
        <v>1.4571000000000001E-2</v>
      </c>
      <c r="L388" s="55">
        <f>VLOOKUP((A388+TT_Scen/2+1)&amp;"_"&amp;B388,scenarios!A:Q,6,0)</f>
        <v>-1.0704E-2</v>
      </c>
      <c r="M388" s="37">
        <f t="shared" si="40"/>
        <v>6.1311525463049465E-7</v>
      </c>
      <c r="N388" s="8"/>
      <c r="O388" s="50">
        <f t="shared" si="43"/>
        <v>2.5000000000000005E-3</v>
      </c>
      <c r="P388" s="33">
        <f t="shared" si="39"/>
        <v>1.4433756729740645E-2</v>
      </c>
      <c r="Q388" s="34">
        <f>D388/D387*EXP(-P387*P387/2+P387*Gaussian!G380)-1</f>
        <v>7.0199179843191128E-3</v>
      </c>
      <c r="R388" s="46">
        <f>E388/E387*EXP(-P387*P387/2-P387*Gaussian!G380)-1</f>
        <v>-3.2861183163696017E-3</v>
      </c>
      <c r="S388" s="40">
        <f>VLOOKUP((A388+1)&amp;"_"&amp;B388,scenarios!A:Q,13,0)</f>
        <v>0</v>
      </c>
      <c r="T388" s="55">
        <f>VLOOKUP((A388+TT_Scen/2+1)&amp;"_"&amp;B388,scenarios!A:Q,13,0)</f>
        <v>0</v>
      </c>
      <c r="U388" s="37">
        <f t="shared" si="41"/>
        <v>1.0306036300688715E-2</v>
      </c>
    </row>
    <row r="389" spans="1:21" x14ac:dyDescent="0.25">
      <c r="A389" s="21">
        <f t="shared" si="37"/>
        <v>4</v>
      </c>
      <c r="B389" s="22">
        <v>380</v>
      </c>
      <c r="C389" s="20"/>
      <c r="D389" s="14">
        <f>Beta!E389</f>
        <v>4.8534336507491274</v>
      </c>
      <c r="E389" s="15">
        <f>Beta!F389</f>
        <v>0.52445015833888031</v>
      </c>
      <c r="F389" s="12"/>
      <c r="G389" s="50">
        <f t="shared" si="42"/>
        <v>2.5000000000000005E-3</v>
      </c>
      <c r="H389" s="33">
        <f t="shared" si="38"/>
        <v>1.4433756729740645E-2</v>
      </c>
      <c r="I389" s="34">
        <f>D389/D388*EXP(-H388*H388/2+H388*VLOOKUP((A389)&amp;"_"&amp;(B389-1),Gaussian!A:F,6,0))-1</f>
        <v>-1.3494385803677789E-2</v>
      </c>
      <c r="J389" s="46">
        <f>E389/E388*EXP(-H388*H388/2-H388*VLOOKUP((A389)&amp;"_"&amp;(B389-1),Gaussian!A:F,6,0))-1</f>
        <v>1.7447618841714085E-2</v>
      </c>
      <c r="K389" s="40">
        <f>VLOOKUP((A389+1)&amp;"_"&amp;B389,scenarios!A:Q,6,0)</f>
        <v>-1.3494000000000001E-2</v>
      </c>
      <c r="L389" s="55">
        <f>VLOOKUP((A389+TT_Scen/2+1)&amp;"_"&amp;B389,scenarios!A:Q,6,0)</f>
        <v>1.7448000000000002E-2</v>
      </c>
      <c r="M389" s="37">
        <f t="shared" si="40"/>
        <v>7.6696196370414083E-7</v>
      </c>
      <c r="N389" s="8"/>
      <c r="O389" s="50">
        <f t="shared" si="43"/>
        <v>2.5000000000000005E-3</v>
      </c>
      <c r="P389" s="33">
        <f t="shared" si="39"/>
        <v>1.4433756729740645E-2</v>
      </c>
      <c r="Q389" s="34">
        <f>D389/D388*EXP(-P388*P388/2+P388*Gaussian!G381)-1</f>
        <v>7.1771766602501952E-3</v>
      </c>
      <c r="R389" s="46">
        <f>E389/E388*EXP(-P388*P388/2-P388*Gaussian!G381)-1</f>
        <v>-3.4347368093572417E-3</v>
      </c>
      <c r="S389" s="40">
        <f>VLOOKUP((A389+1)&amp;"_"&amp;B389,scenarios!A:Q,13,0)</f>
        <v>0</v>
      </c>
      <c r="T389" s="55">
        <f>VLOOKUP((A389+TT_Scen/2+1)&amp;"_"&amp;B389,scenarios!A:Q,13,0)</f>
        <v>0</v>
      </c>
      <c r="U389" s="37">
        <f t="shared" si="41"/>
        <v>1.0611913469607437E-2</v>
      </c>
    </row>
    <row r="390" spans="1:21" x14ac:dyDescent="0.25">
      <c r="A390" s="21">
        <f t="shared" si="37"/>
        <v>4</v>
      </c>
      <c r="B390" s="22">
        <v>381</v>
      </c>
      <c r="C390" s="20"/>
      <c r="D390" s="14">
        <f>Beta!E390</f>
        <v>4.8871553068258775</v>
      </c>
      <c r="E390" s="15">
        <f>Beta!F390</f>
        <v>0.52288035476611872</v>
      </c>
      <c r="F390" s="12"/>
      <c r="G390" s="50">
        <f t="shared" si="42"/>
        <v>2.5000000000000005E-3</v>
      </c>
      <c r="H390" s="33">
        <f t="shared" si="38"/>
        <v>1.4433756729740645E-2</v>
      </c>
      <c r="I390" s="34">
        <f>D390/D389*EXP(-H389*H389/2+H389*VLOOKUP((A390)&amp;"_"&amp;(B390-1),Gaussian!A:F,6,0))-1</f>
        <v>5.6262800338866548E-3</v>
      </c>
      <c r="J390" s="46">
        <f>E390/E389*EXP(-H389*H389/2-H389*VLOOKUP((A390)&amp;"_"&amp;(B390-1),Gaussian!A:F,6,0))-1</f>
        <v>-1.8908070616202588E-3</v>
      </c>
      <c r="K390" s="40">
        <f>VLOOKUP((A390+1)&amp;"_"&amp;B390,scenarios!A:Q,6,0)</f>
        <v>5.6262999999999999E-3</v>
      </c>
      <c r="L390" s="55">
        <f>VLOOKUP((A390+TT_Scen/2+1)&amp;"_"&amp;B390,scenarios!A:Q,6,0)</f>
        <v>-1.8908E-3</v>
      </c>
      <c r="M390" s="37">
        <f t="shared" si="40"/>
        <v>2.7027733603924783E-8</v>
      </c>
      <c r="N390" s="8"/>
      <c r="O390" s="50">
        <f t="shared" si="43"/>
        <v>2.5000000000000005E-3</v>
      </c>
      <c r="P390" s="33">
        <f t="shared" si="39"/>
        <v>1.4433756729740645E-2</v>
      </c>
      <c r="Q390" s="34">
        <f>D390/D389*EXP(-P389*P389/2+P389*Gaussian!G382)-1</f>
        <v>6.8431148548664389E-3</v>
      </c>
      <c r="R390" s="46">
        <f>E390/E389*EXP(-P389*P389/2-P389*Gaussian!G382)-1</f>
        <v>-3.0970863748400745E-3</v>
      </c>
      <c r="S390" s="40">
        <f>VLOOKUP((A390+1)&amp;"_"&amp;B390,scenarios!A:Q,13,0)</f>
        <v>0</v>
      </c>
      <c r="T390" s="55">
        <f>VLOOKUP((A390+TT_Scen/2+1)&amp;"_"&amp;B390,scenarios!A:Q,13,0)</f>
        <v>0</v>
      </c>
      <c r="U390" s="37">
        <f t="shared" si="41"/>
        <v>9.9402012297065134E-3</v>
      </c>
    </row>
    <row r="391" spans="1:21" x14ac:dyDescent="0.25">
      <c r="A391" s="21">
        <f t="shared" si="37"/>
        <v>4</v>
      </c>
      <c r="B391" s="22">
        <v>382</v>
      </c>
      <c r="C391" s="20"/>
      <c r="D391" s="14">
        <f>Beta!E391</f>
        <v>4.9220867164788524</v>
      </c>
      <c r="E391" s="15">
        <f>Beta!F391</f>
        <v>0.52121559000983253</v>
      </c>
      <c r="F391" s="12"/>
      <c r="G391" s="50">
        <f t="shared" si="42"/>
        <v>2.5000000000000005E-3</v>
      </c>
      <c r="H391" s="33">
        <f t="shared" si="38"/>
        <v>1.4433756729740645E-2</v>
      </c>
      <c r="I391" s="34">
        <f>D391/D390*EXP(-H390*H390/2+H390*VLOOKUP((A391)&amp;"_"&amp;(B391-1),Gaussian!A:F,6,0))-1</f>
        <v>-3.2846235599204299E-4</v>
      </c>
      <c r="J391" s="46">
        <f>E391/E390*EXP(-H390*H390/2-H390*VLOOKUP((A391)&amp;"_"&amp;(B391-1),Gaussian!A:F,6,0))-1</f>
        <v>4.0616677168554549E-3</v>
      </c>
      <c r="K391" s="40">
        <f>VLOOKUP((A391+1)&amp;"_"&amp;B391,scenarios!A:Q,6,0)</f>
        <v>-3.2845999999999998E-4</v>
      </c>
      <c r="L391" s="55">
        <f>VLOOKUP((A391+TT_Scen/2+1)&amp;"_"&amp;B391,scenarios!A:Q,6,0)</f>
        <v>4.0616999999999997E-3</v>
      </c>
      <c r="M391" s="37">
        <f t="shared" si="40"/>
        <v>3.4639136587777484E-8</v>
      </c>
      <c r="N391" s="8"/>
      <c r="O391" s="50">
        <f t="shared" si="43"/>
        <v>2.5000000000000005E-3</v>
      </c>
      <c r="P391" s="33">
        <f t="shared" si="39"/>
        <v>1.4433756729740645E-2</v>
      </c>
      <c r="Q391" s="34">
        <f>D391/D390*EXP(-P390*P390/2+P390*Gaussian!G383)-1</f>
        <v>7.0426898326119147E-3</v>
      </c>
      <c r="R391" s="46">
        <f>E391/E390*EXP(-P390*P390/2-P390*Gaussian!G383)-1</f>
        <v>-3.2876645748217692E-3</v>
      </c>
      <c r="S391" s="40">
        <f>VLOOKUP((A391+1)&amp;"_"&amp;B391,scenarios!A:Q,13,0)</f>
        <v>0</v>
      </c>
      <c r="T391" s="55">
        <f>VLOOKUP((A391+TT_Scen/2+1)&amp;"_"&amp;B391,scenarios!A:Q,13,0)</f>
        <v>0</v>
      </c>
      <c r="U391" s="37">
        <f t="shared" si="41"/>
        <v>1.0330354407433684E-2</v>
      </c>
    </row>
    <row r="392" spans="1:21" x14ac:dyDescent="0.25">
      <c r="A392" s="21">
        <f t="shared" si="37"/>
        <v>4</v>
      </c>
      <c r="B392" s="22">
        <v>383</v>
      </c>
      <c r="C392" s="20"/>
      <c r="D392" s="14">
        <f>Beta!E392</f>
        <v>4.9577217160001918</v>
      </c>
      <c r="E392" s="15">
        <f>Beta!F392</f>
        <v>0.51951219338850896</v>
      </c>
      <c r="F392" s="12"/>
      <c r="G392" s="50">
        <f t="shared" si="42"/>
        <v>2.5000000000000005E-3</v>
      </c>
      <c r="H392" s="33">
        <f t="shared" si="38"/>
        <v>1.4433756729740645E-2</v>
      </c>
      <c r="I392" s="34">
        <f>D392/D391*EXP(-H391*H391/2+H391*VLOOKUP((A392)&amp;"_"&amp;(B392-1),Gaussian!A:F,6,0))-1</f>
        <v>1.8414325934081877E-2</v>
      </c>
      <c r="J392" s="46">
        <f>E392/E391*EXP(-H391*H391/2-H391*VLOOKUP((A392)&amp;"_"&amp;(B392-1),Gaussian!A:F,6,0))-1</f>
        <v>-1.4410076222181933E-2</v>
      </c>
      <c r="K392" s="40">
        <f>VLOOKUP((A392+1)&amp;"_"&amp;B392,scenarios!A:Q,6,0)</f>
        <v>1.8414E-2</v>
      </c>
      <c r="L392" s="55">
        <f>VLOOKUP((A392+TT_Scen/2+1)&amp;"_"&amp;B392,scenarios!A:Q,6,0)</f>
        <v>-1.4409999999999999E-2</v>
      </c>
      <c r="M392" s="37">
        <f t="shared" si="40"/>
        <v>4.0215626381095992E-7</v>
      </c>
      <c r="N392" s="8"/>
      <c r="O392" s="50">
        <f t="shared" si="43"/>
        <v>2.5000000000000005E-3</v>
      </c>
      <c r="P392" s="33">
        <f t="shared" si="39"/>
        <v>1.4433756729740645E-2</v>
      </c>
      <c r="Q392" s="34">
        <f>D392/D391*EXP(-P391*P391/2+P391*Gaussian!G384)-1</f>
        <v>7.134900113558551E-3</v>
      </c>
      <c r="R392" s="46">
        <f>E392/E391*EXP(-P391*P391/2-P391*Gaussian!G384)-1</f>
        <v>-3.3719437600325808E-3</v>
      </c>
      <c r="S392" s="40">
        <f>VLOOKUP((A392+1)&amp;"_"&amp;B392,scenarios!A:Q,13,0)</f>
        <v>0</v>
      </c>
      <c r="T392" s="55">
        <f>VLOOKUP((A392+TT_Scen/2+1)&amp;"_"&amp;B392,scenarios!A:Q,13,0)</f>
        <v>0</v>
      </c>
      <c r="U392" s="37">
        <f t="shared" si="41"/>
        <v>1.0506843873591132E-2</v>
      </c>
    </row>
    <row r="393" spans="1:21" x14ac:dyDescent="0.25">
      <c r="A393" s="21">
        <f t="shared" ref="A393:A456" si="44">iteration</f>
        <v>4</v>
      </c>
      <c r="B393" s="22">
        <v>384</v>
      </c>
      <c r="C393" s="20"/>
      <c r="D393" s="14">
        <f>Beta!E393</f>
        <v>4.9940546401906394</v>
      </c>
      <c r="E393" s="15">
        <f>Beta!F393</f>
        <v>0.51777236813745531</v>
      </c>
      <c r="F393" s="12"/>
      <c r="G393" s="50">
        <f t="shared" si="42"/>
        <v>2.5000000000000005E-3</v>
      </c>
      <c r="H393" s="33">
        <f t="shared" ref="H393:H456" si="45">SQRT((G393+G394)*delta/2)</f>
        <v>1.4433756729740645E-2</v>
      </c>
      <c r="I393" s="34">
        <f>D393/D392*EXP(-H392*H392/2+H392*VLOOKUP((A393)&amp;"_"&amp;(B393-1),Gaussian!A:F,6,0))-1</f>
        <v>-1.2648032954633015E-2</v>
      </c>
      <c r="J393" s="46">
        <f>E393/E392*EXP(-H392*H392/2-H392*VLOOKUP((A393)&amp;"_"&amp;(B393-1),Gaussian!A:F,6,0))-1</f>
        <v>1.6603954931067921E-2</v>
      </c>
      <c r="K393" s="40">
        <f>VLOOKUP((A393+1)&amp;"_"&amp;B393,scenarios!A:Q,6,0)</f>
        <v>-1.2648E-2</v>
      </c>
      <c r="L393" s="55">
        <f>VLOOKUP((A393+TT_Scen/2+1)&amp;"_"&amp;B393,scenarios!A:Q,6,0)</f>
        <v>1.6604000000000001E-2</v>
      </c>
      <c r="M393" s="37">
        <f t="shared" si="40"/>
        <v>7.802356509489794E-8</v>
      </c>
      <c r="N393" s="8"/>
      <c r="O393" s="50">
        <f t="shared" si="43"/>
        <v>2.5000000000000005E-3</v>
      </c>
      <c r="P393" s="33">
        <f t="shared" ref="P393:P456" si="46">SQRT((O393+O394)*delta/2)</f>
        <v>1.4433756729740645E-2</v>
      </c>
      <c r="Q393" s="34">
        <f>D393/D392*EXP(-P392*P392/2+P392*Gaussian!G385)-1</f>
        <v>7.2236279707649231E-3</v>
      </c>
      <c r="R393" s="46">
        <f>E393/E392*EXP(-P392*P392/2-P392*Gaussian!G385)-1</f>
        <v>-3.452771824348444E-3</v>
      </c>
      <c r="S393" s="40">
        <f>VLOOKUP((A393+1)&amp;"_"&amp;B393,scenarios!A:Q,13,0)</f>
        <v>0</v>
      </c>
      <c r="T393" s="55">
        <f>VLOOKUP((A393+TT_Scen/2+1)&amp;"_"&amp;B393,scenarios!A:Q,13,0)</f>
        <v>0</v>
      </c>
      <c r="U393" s="37">
        <f t="shared" si="41"/>
        <v>1.0676399795113367E-2</v>
      </c>
    </row>
    <row r="394" spans="1:21" x14ac:dyDescent="0.25">
      <c r="A394" s="21">
        <f t="shared" si="44"/>
        <v>4</v>
      </c>
      <c r="B394" s="22">
        <v>385</v>
      </c>
      <c r="C394" s="20"/>
      <c r="D394" s="14">
        <f>Beta!E394</f>
        <v>5.0299634921675418</v>
      </c>
      <c r="E394" s="15">
        <f>Beta!F394</f>
        <v>0.51611279572464464</v>
      </c>
      <c r="F394" s="12"/>
      <c r="G394" s="50">
        <f t="shared" si="42"/>
        <v>2.5000000000000005E-3</v>
      </c>
      <c r="H394" s="33">
        <f t="shared" si="45"/>
        <v>1.4433756729740645E-2</v>
      </c>
      <c r="I394" s="34">
        <f>D394/D393*EXP(-H393*H393/2+H393*VLOOKUP((A394)&amp;"_"&amp;(B394-1),Gaussian!A:F,6,0))-1</f>
        <v>-1.2621039321097149E-2</v>
      </c>
      <c r="J394" s="46">
        <f>E394/E393*EXP(-H393*H393/2-H393*VLOOKUP((A394)&amp;"_"&amp;(B394-1),Gaussian!A:F,6,0))-1</f>
        <v>1.6583257705888199E-2</v>
      </c>
      <c r="K394" s="40">
        <f>VLOOKUP((A394+1)&amp;"_"&amp;B394,scenarios!A:Q,6,0)</f>
        <v>-1.2621E-2</v>
      </c>
      <c r="L394" s="55">
        <f>VLOOKUP((A394+TT_Scen/2+1)&amp;"_"&amp;B394,scenarios!A:Q,6,0)</f>
        <v>1.6583000000000001E-2</v>
      </c>
      <c r="M394" s="37">
        <f t="shared" si="40"/>
        <v>2.9702698534778138E-7</v>
      </c>
      <c r="N394" s="8"/>
      <c r="O394" s="50">
        <f t="shared" si="43"/>
        <v>2.5000000000000005E-3</v>
      </c>
      <c r="P394" s="33">
        <f t="shared" si="46"/>
        <v>1.4433756729740645E-2</v>
      </c>
      <c r="Q394" s="34">
        <f>D394/D393*EXP(-P393*P393/2+P393*Gaussian!G386)-1</f>
        <v>7.0854100093442618E-3</v>
      </c>
      <c r="R394" s="46">
        <f>E394/E393*EXP(-P393*P393/2-P393*Gaussian!G386)-1</f>
        <v>-3.3090436411943314E-3</v>
      </c>
      <c r="S394" s="40">
        <f>VLOOKUP((A394+1)&amp;"_"&amp;B394,scenarios!A:Q,13,0)</f>
        <v>0</v>
      </c>
      <c r="T394" s="55">
        <f>VLOOKUP((A394+TT_Scen/2+1)&amp;"_"&amp;B394,scenarios!A:Q,13,0)</f>
        <v>0</v>
      </c>
      <c r="U394" s="37">
        <f t="shared" si="41"/>
        <v>1.0394453650538593E-2</v>
      </c>
    </row>
    <row r="395" spans="1:21" x14ac:dyDescent="0.25">
      <c r="A395" s="21">
        <f t="shared" si="44"/>
        <v>4</v>
      </c>
      <c r="B395" s="22">
        <v>386</v>
      </c>
      <c r="C395" s="20"/>
      <c r="D395" s="14">
        <f>Beta!E395</f>
        <v>5.0652849442281518</v>
      </c>
      <c r="E395" s="15">
        <f>Beta!F395</f>
        <v>0.514548009946173</v>
      </c>
      <c r="F395" s="12"/>
      <c r="G395" s="50">
        <f t="shared" si="42"/>
        <v>2.5000000000000005E-3</v>
      </c>
      <c r="H395" s="33">
        <f t="shared" si="45"/>
        <v>1.4433756729740645E-2</v>
      </c>
      <c r="I395" s="34">
        <f>D395/D394*EXP(-H394*H394/2+H394*VLOOKUP((A395)&amp;"_"&amp;(B395-1),Gaussian!A:F,6,0))-1</f>
        <v>5.5454732019288855E-3</v>
      </c>
      <c r="J395" s="46">
        <f>E395/E394*EXP(-H394*H394/2-H394*VLOOKUP((A395)&amp;"_"&amp;(B395-1),Gaussian!A:F,6,0))-1</f>
        <v>-1.7757142552055072E-3</v>
      </c>
      <c r="K395" s="40">
        <f>VLOOKUP((A395+1)&amp;"_"&amp;B395,scenarios!A:Q,6,0)</f>
        <v>5.5455000000000001E-3</v>
      </c>
      <c r="L395" s="55">
        <f>VLOOKUP((A395+TT_Scen/2+1)&amp;"_"&amp;B395,scenarios!A:Q,6,0)</f>
        <v>-1.7757000000000001E-3</v>
      </c>
      <c r="M395" s="37">
        <f t="shared" ref="M395:M458" si="47">ABS(K395-I395)+ABS(L395-J395)</f>
        <v>4.1053276621716081E-8</v>
      </c>
      <c r="N395" s="8"/>
      <c r="O395" s="50">
        <f t="shared" si="43"/>
        <v>2.5000000000000005E-3</v>
      </c>
      <c r="P395" s="33">
        <f t="shared" si="46"/>
        <v>1.4433756729740645E-2</v>
      </c>
      <c r="Q395" s="34">
        <f>D395/D394*EXP(-P394*P394/2+P394*Gaussian!G387)-1</f>
        <v>6.9173157511794869E-3</v>
      </c>
      <c r="R395" s="46">
        <f>E395/E394*EXP(-P394*P394/2-P394*Gaussian!G387)-1</f>
        <v>-3.1357132615376093E-3</v>
      </c>
      <c r="S395" s="40">
        <f>VLOOKUP((A395+1)&amp;"_"&amp;B395,scenarios!A:Q,13,0)</f>
        <v>0</v>
      </c>
      <c r="T395" s="55">
        <f>VLOOKUP((A395+TT_Scen/2+1)&amp;"_"&amp;B395,scenarios!A:Q,13,0)</f>
        <v>0</v>
      </c>
      <c r="U395" s="37">
        <f t="shared" ref="U395:U458" si="48">ABS(S395-Q395)+ABS(T395-R395)</f>
        <v>1.0053029012717096E-2</v>
      </c>
    </row>
    <row r="396" spans="1:21" x14ac:dyDescent="0.25">
      <c r="A396" s="21">
        <f t="shared" si="44"/>
        <v>4</v>
      </c>
      <c r="B396" s="22">
        <v>387</v>
      </c>
      <c r="C396" s="20"/>
      <c r="D396" s="14">
        <f>Beta!E396</f>
        <v>5.0995912937930061</v>
      </c>
      <c r="E396" s="15">
        <f>Beta!F396</f>
        <v>0.51311859843644969</v>
      </c>
      <c r="F396" s="12"/>
      <c r="G396" s="50">
        <f t="shared" si="42"/>
        <v>2.5000000000000005E-3</v>
      </c>
      <c r="H396" s="33">
        <f t="shared" si="45"/>
        <v>1.4433756729740645E-2</v>
      </c>
      <c r="I396" s="34">
        <f>D396/D395*EXP(-H395*H395/2+H395*VLOOKUP((A396)&amp;"_"&amp;(B396-1),Gaussian!A:F,6,0))-1</f>
        <v>-8.1985227091497803E-3</v>
      </c>
      <c r="J396" s="46">
        <f>E396/E395*EXP(-H395*H395/2-H395*VLOOKUP((A396)&amp;"_"&amp;(B396-1),Gaussian!A:F,6,0))-1</f>
        <v>1.206432013890324E-2</v>
      </c>
      <c r="K396" s="40">
        <f>VLOOKUP((A396+1)&amp;"_"&amp;B396,scenarios!A:Q,6,0)</f>
        <v>-8.1984999999999992E-3</v>
      </c>
      <c r="L396" s="55">
        <f>VLOOKUP((A396+TT_Scen/2+1)&amp;"_"&amp;B396,scenarios!A:Q,6,0)</f>
        <v>1.2064E-2</v>
      </c>
      <c r="M396" s="37">
        <f t="shared" si="47"/>
        <v>3.4284805302056687E-7</v>
      </c>
      <c r="N396" s="8"/>
      <c r="O396" s="50">
        <f t="shared" si="43"/>
        <v>2.5000000000000005E-3</v>
      </c>
      <c r="P396" s="33">
        <f t="shared" si="46"/>
        <v>1.4433756729740645E-2</v>
      </c>
      <c r="Q396" s="34">
        <f>D396/D395*EXP(-P395*P395/2+P395*Gaussian!G388)-1</f>
        <v>6.6679703464651574E-3</v>
      </c>
      <c r="R396" s="46">
        <f>E396/E395*EXP(-P395*P395/2-P395*Gaussian!G388)-1</f>
        <v>-2.8818663201755079E-3</v>
      </c>
      <c r="S396" s="40">
        <f>VLOOKUP((A396+1)&amp;"_"&amp;B396,scenarios!A:Q,13,0)</f>
        <v>0</v>
      </c>
      <c r="T396" s="55">
        <f>VLOOKUP((A396+TT_Scen/2+1)&amp;"_"&amp;B396,scenarios!A:Q,13,0)</f>
        <v>0</v>
      </c>
      <c r="U396" s="37">
        <f t="shared" si="48"/>
        <v>9.5498366666406653E-3</v>
      </c>
    </row>
    <row r="397" spans="1:21" x14ac:dyDescent="0.25">
      <c r="A397" s="21">
        <f t="shared" si="44"/>
        <v>4</v>
      </c>
      <c r="B397" s="22">
        <v>388</v>
      </c>
      <c r="C397" s="20"/>
      <c r="D397" s="14">
        <f>Beta!E397</f>
        <v>5.1341847558444353</v>
      </c>
      <c r="E397" s="15">
        <f>Beta!F397</f>
        <v>0.51169124834986845</v>
      </c>
      <c r="F397" s="12"/>
      <c r="G397" s="50">
        <f t="shared" si="42"/>
        <v>2.5000000000000005E-3</v>
      </c>
      <c r="H397" s="33">
        <f t="shared" si="45"/>
        <v>1.4433756729740645E-2</v>
      </c>
      <c r="I397" s="34">
        <f>D397/D396*EXP(-H396*H396/2+H396*VLOOKUP((A397)&amp;"_"&amp;(B397-1),Gaussian!A:F,6,0))-1</f>
        <v>3.8351832068195257E-4</v>
      </c>
      <c r="J397" s="46">
        <f>E397/E396*EXP(-H396*H396/2-H396*VLOOKUP((A397)&amp;"_"&amp;(B397-1),Gaussian!A:F,6,0))-1</f>
        <v>3.3890302598160726E-3</v>
      </c>
      <c r="K397" s="40">
        <f>VLOOKUP((A397+1)&amp;"_"&amp;B397,scenarios!A:Q,6,0)</f>
        <v>3.8351999999999999E-4</v>
      </c>
      <c r="L397" s="55">
        <f>VLOOKUP((A397+TT_Scen/2+1)&amp;"_"&amp;B397,scenarios!A:Q,6,0)</f>
        <v>3.3890000000000001E-3</v>
      </c>
      <c r="M397" s="37">
        <f t="shared" si="47"/>
        <v>3.1939134119971565E-8</v>
      </c>
      <c r="N397" s="8"/>
      <c r="O397" s="50">
        <f t="shared" si="43"/>
        <v>2.5000000000000005E-3</v>
      </c>
      <c r="P397" s="33">
        <f t="shared" si="46"/>
        <v>1.4433756729740645E-2</v>
      </c>
      <c r="Q397" s="34">
        <f>D397/D396*EXP(-P396*P396/2+P396*Gaussian!G389)-1</f>
        <v>6.678707573013698E-3</v>
      </c>
      <c r="R397" s="46">
        <f>E397/E396*EXP(-P396*P396/2-P396*Gaussian!G389)-1</f>
        <v>-2.8855872439428332E-3</v>
      </c>
      <c r="S397" s="40">
        <f>VLOOKUP((A397+1)&amp;"_"&amp;B397,scenarios!A:Q,13,0)</f>
        <v>0</v>
      </c>
      <c r="T397" s="55">
        <f>VLOOKUP((A397+TT_Scen/2+1)&amp;"_"&amp;B397,scenarios!A:Q,13,0)</f>
        <v>0</v>
      </c>
      <c r="U397" s="37">
        <f t="shared" si="48"/>
        <v>9.5642948169565312E-3</v>
      </c>
    </row>
    <row r="398" spans="1:21" x14ac:dyDescent="0.25">
      <c r="A398" s="21">
        <f t="shared" si="44"/>
        <v>4</v>
      </c>
      <c r="B398" s="22">
        <v>389</v>
      </c>
      <c r="C398" s="20"/>
      <c r="D398" s="14">
        <f>Beta!E398</f>
        <v>5.1684574495508899</v>
      </c>
      <c r="E398" s="15">
        <f>Beta!F398</f>
        <v>0.51032623625422335</v>
      </c>
      <c r="F398" s="12"/>
      <c r="G398" s="50">
        <f t="shared" si="42"/>
        <v>2.5000000000000005E-3</v>
      </c>
      <c r="H398" s="33">
        <f t="shared" si="45"/>
        <v>1.4433756729740645E-2</v>
      </c>
      <c r="I398" s="34">
        <f>D398/D397*EXP(-H397*H397/2+H397*VLOOKUP((A398)&amp;"_"&amp;(B398-1),Gaussian!A:F,6,0))-1</f>
        <v>1.5607615320720747E-2</v>
      </c>
      <c r="J398" s="46">
        <f>E398/E397*EXP(-H397*H397/2-H397*VLOOKUP((A398)&amp;"_"&amp;(B398-1),Gaussian!A:F,6,0))-1</f>
        <v>-1.1645070260954737E-2</v>
      </c>
      <c r="K398" s="40">
        <f>VLOOKUP((A398+1)&amp;"_"&amp;B398,scenarios!A:Q,6,0)</f>
        <v>1.5608E-2</v>
      </c>
      <c r="L398" s="55">
        <f>VLOOKUP((A398+TT_Scen/2+1)&amp;"_"&amp;B398,scenarios!A:Q,6,0)</f>
        <v>-1.1645000000000001E-2</v>
      </c>
      <c r="M398" s="37">
        <f t="shared" si="47"/>
        <v>4.5494023399005046E-7</v>
      </c>
      <c r="N398" s="8"/>
      <c r="O398" s="50">
        <f t="shared" si="43"/>
        <v>2.5000000000000005E-3</v>
      </c>
      <c r="P398" s="33">
        <f t="shared" si="46"/>
        <v>1.4433756729740645E-2</v>
      </c>
      <c r="Q398" s="34">
        <f>D398/D397*EXP(-P397*P397/2+P397*Gaussian!G390)-1</f>
        <v>6.5705350247531324E-3</v>
      </c>
      <c r="R398" s="46">
        <f>E398/E397*EXP(-P397*P397/2-P397*Gaussian!G390)-1</f>
        <v>-2.7715312985335805E-3</v>
      </c>
      <c r="S398" s="40">
        <f>VLOOKUP((A398+1)&amp;"_"&amp;B398,scenarios!A:Q,13,0)</f>
        <v>0</v>
      </c>
      <c r="T398" s="55">
        <f>VLOOKUP((A398+TT_Scen/2+1)&amp;"_"&amp;B398,scenarios!A:Q,13,0)</f>
        <v>0</v>
      </c>
      <c r="U398" s="37">
        <f t="shared" si="48"/>
        <v>9.3420663232867129E-3</v>
      </c>
    </row>
    <row r="399" spans="1:21" x14ac:dyDescent="0.25">
      <c r="A399" s="21">
        <f t="shared" si="44"/>
        <v>4</v>
      </c>
      <c r="B399" s="22">
        <v>390</v>
      </c>
      <c r="C399" s="20"/>
      <c r="D399" s="14">
        <f>Beta!E399</f>
        <v>5.2035830552095064</v>
      </c>
      <c r="E399" s="15">
        <f>Beta!F399</f>
        <v>0.50890733261449339</v>
      </c>
      <c r="F399" s="12"/>
      <c r="G399" s="50">
        <f t="shared" si="42"/>
        <v>2.5000000000000005E-3</v>
      </c>
      <c r="H399" s="33">
        <f t="shared" si="45"/>
        <v>1.4433756729740645E-2</v>
      </c>
      <c r="I399" s="34">
        <f>D399/D398*EXP(-H398*H398/2+H398*VLOOKUP((A399)&amp;"_"&amp;(B399-1),Gaussian!A:F,6,0))-1</f>
        <v>7.4042550177666477E-4</v>
      </c>
      <c r="J399" s="46">
        <f>E399/E398*EXP(-H398*H398/2-H398*VLOOKUP((A399)&amp;"_"&amp;(B399-1),Gaussian!A:F,6,0))-1</f>
        <v>3.0450430392408023E-3</v>
      </c>
      <c r="K399" s="40">
        <f>VLOOKUP((A399+1)&amp;"_"&amp;B399,scenarios!A:Q,6,0)</f>
        <v>7.4043000000000004E-4</v>
      </c>
      <c r="L399" s="55">
        <f>VLOOKUP((A399+TT_Scen/2+1)&amp;"_"&amp;B399,scenarios!A:Q,6,0)</f>
        <v>3.045E-3</v>
      </c>
      <c r="M399" s="37">
        <f t="shared" si="47"/>
        <v>4.7537464137629645E-8</v>
      </c>
      <c r="N399" s="8"/>
      <c r="O399" s="50">
        <f t="shared" si="43"/>
        <v>2.5000000000000005E-3</v>
      </c>
      <c r="P399" s="33">
        <f t="shared" si="46"/>
        <v>1.4433756729740645E-2</v>
      </c>
      <c r="Q399" s="34">
        <f>D399/D398*EXP(-P398*P398/2+P398*Gaussian!G391)-1</f>
        <v>6.6912796177323042E-3</v>
      </c>
      <c r="R399" s="46">
        <f>E399/E398*EXP(-P398*P398/2-P398*Gaussian!G391)-1</f>
        <v>-2.8842570785921895E-3</v>
      </c>
      <c r="S399" s="40">
        <f>VLOOKUP((A399+1)&amp;"_"&amp;B399,scenarios!A:Q,13,0)</f>
        <v>0</v>
      </c>
      <c r="T399" s="55">
        <f>VLOOKUP((A399+TT_Scen/2+1)&amp;"_"&amp;B399,scenarios!A:Q,13,0)</f>
        <v>0</v>
      </c>
      <c r="U399" s="37">
        <f t="shared" si="48"/>
        <v>9.5755366963244937E-3</v>
      </c>
    </row>
    <row r="400" spans="1:21" x14ac:dyDescent="0.25">
      <c r="A400" s="21">
        <f t="shared" si="44"/>
        <v>4</v>
      </c>
      <c r="B400" s="22">
        <v>391</v>
      </c>
      <c r="C400" s="20"/>
      <c r="D400" s="14">
        <f>Beta!E400</f>
        <v>5.2389482710544391</v>
      </c>
      <c r="E400" s="15">
        <f>Beta!F400</f>
        <v>0.50749578344246871</v>
      </c>
      <c r="F400" s="12"/>
      <c r="G400" s="50">
        <f t="shared" si="42"/>
        <v>2.5000000000000005E-3</v>
      </c>
      <c r="H400" s="33">
        <f t="shared" si="45"/>
        <v>1.4433756729740645E-2</v>
      </c>
      <c r="I400" s="34">
        <f>D400/D399*EXP(-H399*H399/2+H399*VLOOKUP((A400)&amp;"_"&amp;(B400-1),Gaussian!A:F,6,0))-1</f>
        <v>-4.4410588406125218E-3</v>
      </c>
      <c r="J400" s="46">
        <f>E400/E399*EXP(-H399*H399/2-H399*VLOOKUP((A400)&amp;"_"&amp;(B400-1),Gaussian!A:F,6,0))-1</f>
        <v>8.2724346770772783E-3</v>
      </c>
      <c r="K400" s="40">
        <f>VLOOKUP((A400+1)&amp;"_"&amp;B400,scenarios!A:Q,6,0)</f>
        <v>-4.4410999999999999E-3</v>
      </c>
      <c r="L400" s="55">
        <f>VLOOKUP((A400+TT_Scen/2+1)&amp;"_"&amp;B400,scenarios!A:Q,6,0)</f>
        <v>8.2723999999999992E-3</v>
      </c>
      <c r="M400" s="37">
        <f t="shared" si="47"/>
        <v>7.583646475725625E-8</v>
      </c>
      <c r="N400" s="8"/>
      <c r="O400" s="50">
        <f t="shared" si="43"/>
        <v>2.5000000000000005E-3</v>
      </c>
      <c r="P400" s="33">
        <f t="shared" si="46"/>
        <v>1.4433756729740645E-2</v>
      </c>
      <c r="Q400" s="34">
        <f>D400/D399*EXP(-P399*P399/2+P399*Gaussian!G392)-1</f>
        <v>6.6914508943920481E-3</v>
      </c>
      <c r="R400" s="46">
        <f>E400/E399*EXP(-P399*P399/2-P399*Gaussian!G392)-1</f>
        <v>-2.8775583864446563E-3</v>
      </c>
      <c r="S400" s="40">
        <f>VLOOKUP((A400+1)&amp;"_"&amp;B400,scenarios!A:Q,13,0)</f>
        <v>0</v>
      </c>
      <c r="T400" s="55">
        <f>VLOOKUP((A400+TT_Scen/2+1)&amp;"_"&amp;B400,scenarios!A:Q,13,0)</f>
        <v>0</v>
      </c>
      <c r="U400" s="37">
        <f t="shared" si="48"/>
        <v>9.5690092808367044E-3</v>
      </c>
    </row>
    <row r="401" spans="1:21" x14ac:dyDescent="0.25">
      <c r="A401" s="21">
        <f t="shared" si="44"/>
        <v>4</v>
      </c>
      <c r="B401" s="22">
        <v>392</v>
      </c>
      <c r="C401" s="20"/>
      <c r="D401" s="14">
        <f>Beta!E401</f>
        <v>5.2750736347327898</v>
      </c>
      <c r="E401" s="15">
        <f>Beta!F401</f>
        <v>0.50604175829676923</v>
      </c>
      <c r="F401" s="12"/>
      <c r="G401" s="50">
        <f t="shared" si="42"/>
        <v>2.5000000000000005E-3</v>
      </c>
      <c r="H401" s="33">
        <f t="shared" si="45"/>
        <v>1.4433756729740645E-2</v>
      </c>
      <c r="I401" s="34">
        <f>D401/D400*EXP(-H400*H400/2+H400*VLOOKUP((A401)&amp;"_"&amp;(B401-1),Gaussian!A:F,6,0))-1</f>
        <v>1.9887842557262836E-2</v>
      </c>
      <c r="J401" s="46">
        <f>E401/E400*EXP(-H400*H400/2-H400*VLOOKUP((A401)&amp;"_"&amp;(B401-1),Gaussian!A:F,6,0))-1</f>
        <v>-1.5772623201036118E-2</v>
      </c>
      <c r="K401" s="40">
        <f>VLOOKUP((A401+1)&amp;"_"&amp;B401,scenarios!A:Q,6,0)</f>
        <v>1.9887999999999999E-2</v>
      </c>
      <c r="L401" s="55">
        <f>VLOOKUP((A401+TT_Scen/2+1)&amp;"_"&amp;B401,scenarios!A:Q,6,0)</f>
        <v>-1.5772999999999999E-2</v>
      </c>
      <c r="M401" s="37">
        <f t="shared" si="47"/>
        <v>5.342417010445466E-7</v>
      </c>
      <c r="N401" s="8"/>
      <c r="O401" s="50">
        <f t="shared" si="43"/>
        <v>2.5000000000000005E-3</v>
      </c>
      <c r="P401" s="33">
        <f t="shared" si="46"/>
        <v>1.4433756729740645E-2</v>
      </c>
      <c r="Q401" s="34">
        <f>D401/D400*EXP(-P400*P400/2+P400*Gaussian!G393)-1</f>
        <v>6.7906578990426514E-3</v>
      </c>
      <c r="R401" s="46">
        <f>E401/E400*EXP(-P400*P400/2-P400*Gaussian!G393)-1</f>
        <v>-2.9689607926944861E-3</v>
      </c>
      <c r="S401" s="40">
        <f>VLOOKUP((A401+1)&amp;"_"&amp;B401,scenarios!A:Q,13,0)</f>
        <v>0</v>
      </c>
      <c r="T401" s="55">
        <f>VLOOKUP((A401+TT_Scen/2+1)&amp;"_"&amp;B401,scenarios!A:Q,13,0)</f>
        <v>0</v>
      </c>
      <c r="U401" s="37">
        <f t="shared" si="48"/>
        <v>9.7596186917371375E-3</v>
      </c>
    </row>
    <row r="402" spans="1:21" x14ac:dyDescent="0.25">
      <c r="A402" s="21">
        <f t="shared" si="44"/>
        <v>4</v>
      </c>
      <c r="B402" s="22">
        <v>393</v>
      </c>
      <c r="C402" s="20"/>
      <c r="D402" s="14">
        <f>Beta!E402</f>
        <v>5.3121446155843914</v>
      </c>
      <c r="E402" s="15">
        <f>Beta!F402</f>
        <v>0.504529197955916</v>
      </c>
      <c r="F402" s="12"/>
      <c r="G402" s="50">
        <f t="shared" si="42"/>
        <v>2.5000000000000005E-3</v>
      </c>
      <c r="H402" s="33">
        <f t="shared" si="45"/>
        <v>1.4433756729740645E-2</v>
      </c>
      <c r="I402" s="34">
        <f>D402/D401*EXP(-H401*H401/2+H401*VLOOKUP((A402)&amp;"_"&amp;(B402-1),Gaussian!A:F,6,0))-1</f>
        <v>-2.3846707336777184E-2</v>
      </c>
      <c r="J402" s="46">
        <f>E402/E401*EXP(-H401*H401/2-H401*VLOOKUP((A402)&amp;"_"&amp;(B402-1),Gaussian!A:F,6,0))-1</f>
        <v>2.83307207391712E-2</v>
      </c>
      <c r="K402" s="40">
        <f>VLOOKUP((A402+1)&amp;"_"&amp;B402,scenarios!A:Q,6,0)</f>
        <v>-2.3847E-2</v>
      </c>
      <c r="L402" s="55">
        <f>VLOOKUP((A402+TT_Scen/2+1)&amp;"_"&amp;B402,scenarios!A:Q,6,0)</f>
        <v>2.8330999999999999E-2</v>
      </c>
      <c r="M402" s="37">
        <f t="shared" si="47"/>
        <v>5.719240516142976E-7</v>
      </c>
      <c r="N402" s="8"/>
      <c r="O402" s="50">
        <f t="shared" si="43"/>
        <v>2.5000000000000005E-3</v>
      </c>
      <c r="P402" s="33">
        <f t="shared" si="46"/>
        <v>1.4433756729740645E-2</v>
      </c>
      <c r="Q402" s="34">
        <f>D402/D401*EXP(-P401*P401/2+P401*Gaussian!G394)-1</f>
        <v>6.9226827532662405E-3</v>
      </c>
      <c r="R402" s="46">
        <f>E402/E401*EXP(-P401*P401/2-P401*Gaussian!G394)-1</f>
        <v>-3.092852917429334E-3</v>
      </c>
      <c r="S402" s="40">
        <f>VLOOKUP((A402+1)&amp;"_"&amp;B402,scenarios!A:Q,13,0)</f>
        <v>0</v>
      </c>
      <c r="T402" s="55">
        <f>VLOOKUP((A402+TT_Scen/2+1)&amp;"_"&amp;B402,scenarios!A:Q,13,0)</f>
        <v>0</v>
      </c>
      <c r="U402" s="37">
        <f t="shared" si="48"/>
        <v>1.0015535670695574E-2</v>
      </c>
    </row>
    <row r="403" spans="1:21" x14ac:dyDescent="0.25">
      <c r="A403" s="21">
        <f t="shared" si="44"/>
        <v>4</v>
      </c>
      <c r="B403" s="22">
        <v>394</v>
      </c>
      <c r="C403" s="20"/>
      <c r="D403" s="14">
        <f>Beta!E403</f>
        <v>5.3482613793377345</v>
      </c>
      <c r="E403" s="15">
        <f>Beta!F403</f>
        <v>0.50313885079024068</v>
      </c>
      <c r="F403" s="12"/>
      <c r="G403" s="50">
        <f t="shared" si="42"/>
        <v>2.5000000000000005E-3</v>
      </c>
      <c r="H403" s="33">
        <f t="shared" si="45"/>
        <v>1.4433756729740645E-2</v>
      </c>
      <c r="I403" s="34">
        <f>D403/D402*EXP(-H402*H402/2+H402*VLOOKUP((A403)&amp;"_"&amp;(B403-1),Gaussian!A:F,6,0))-1</f>
        <v>-4.927366482805895E-3</v>
      </c>
      <c r="J403" s="46">
        <f>E403/E402*EXP(-H402*H402/2-H402*VLOOKUP((A403)&amp;"_"&amp;(B403-1),Gaussian!A:F,6,0))-1</f>
        <v>8.7859447697318238E-3</v>
      </c>
      <c r="K403" s="40">
        <f>VLOOKUP((A403+1)&amp;"_"&amp;B403,scenarios!A:Q,6,0)</f>
        <v>-4.9274000000000002E-3</v>
      </c>
      <c r="L403" s="55">
        <f>VLOOKUP((A403+TT_Scen/2+1)&amp;"_"&amp;B403,scenarios!A:Q,6,0)</f>
        <v>8.7858999999999993E-3</v>
      </c>
      <c r="M403" s="37">
        <f t="shared" si="47"/>
        <v>7.8286925929774154E-8</v>
      </c>
      <c r="N403" s="8"/>
      <c r="O403" s="50">
        <f t="shared" si="43"/>
        <v>2.5000000000000005E-3</v>
      </c>
      <c r="P403" s="33">
        <f t="shared" si="46"/>
        <v>1.4433756729740645E-2</v>
      </c>
      <c r="Q403" s="34">
        <f>D403/D402*EXP(-P402*P402/2+P402*Gaussian!G395)-1</f>
        <v>6.6940350426154538E-3</v>
      </c>
      <c r="R403" s="46">
        <f>E403/E402*EXP(-P402*P402/2-P402*Gaussian!G395)-1</f>
        <v>-2.8596060225448694E-3</v>
      </c>
      <c r="S403" s="40">
        <f>VLOOKUP((A403+1)&amp;"_"&amp;B403,scenarios!A:Q,13,0)</f>
        <v>0</v>
      </c>
      <c r="T403" s="55">
        <f>VLOOKUP((A403+TT_Scen/2+1)&amp;"_"&amp;B403,scenarios!A:Q,13,0)</f>
        <v>0</v>
      </c>
      <c r="U403" s="37">
        <f t="shared" si="48"/>
        <v>9.5536410651603232E-3</v>
      </c>
    </row>
    <row r="404" spans="1:21" x14ac:dyDescent="0.25">
      <c r="A404" s="21">
        <f t="shared" si="44"/>
        <v>4</v>
      </c>
      <c r="B404" s="22">
        <v>395</v>
      </c>
      <c r="C404" s="20"/>
      <c r="D404" s="14">
        <f>Beta!E404</f>
        <v>5.3839919583754163</v>
      </c>
      <c r="E404" s="15">
        <f>Beta!F404</f>
        <v>0.50181463420190298</v>
      </c>
      <c r="F404" s="12"/>
      <c r="G404" s="50">
        <f t="shared" si="42"/>
        <v>2.5000000000000005E-3</v>
      </c>
      <c r="H404" s="33">
        <f t="shared" si="45"/>
        <v>1.4433756729740645E-2</v>
      </c>
      <c r="I404" s="34">
        <f>D404/D403*EXP(-H403*H403/2+H403*VLOOKUP((A404)&amp;"_"&amp;(B404-1),Gaussian!A:F,6,0))-1</f>
        <v>-1.3873482710239915E-2</v>
      </c>
      <c r="J404" s="46">
        <f>E404/E403*EXP(-H403*H403/2-H403*VLOOKUP((A404)&amp;"_"&amp;(B404-1),Gaussian!A:F,6,0))-1</f>
        <v>1.7944575007176278E-2</v>
      </c>
      <c r="K404" s="40">
        <f>VLOOKUP((A404+1)&amp;"_"&amp;B404,scenarios!A:Q,6,0)</f>
        <v>-1.3873E-2</v>
      </c>
      <c r="L404" s="55">
        <f>VLOOKUP((A404+TT_Scen/2+1)&amp;"_"&amp;B404,scenarios!A:Q,6,0)</f>
        <v>1.7944999999999999E-2</v>
      </c>
      <c r="M404" s="37">
        <f t="shared" si="47"/>
        <v>9.0770306363646691E-7</v>
      </c>
      <c r="N404" s="8"/>
      <c r="O404" s="50">
        <f t="shared" si="43"/>
        <v>2.5000000000000005E-3</v>
      </c>
      <c r="P404" s="33">
        <f t="shared" si="46"/>
        <v>1.4433756729740645E-2</v>
      </c>
      <c r="Q404" s="34">
        <f>D404/D403*EXP(-P403*P403/2+P403*Gaussian!G396)-1</f>
        <v>6.5759268772656032E-3</v>
      </c>
      <c r="R404" s="46">
        <f>E404/E403*EXP(-P403*P403/2-P403*Gaussian!G396)-1</f>
        <v>-2.7357979243324282E-3</v>
      </c>
      <c r="S404" s="40">
        <f>VLOOKUP((A404+1)&amp;"_"&amp;B404,scenarios!A:Q,13,0)</f>
        <v>0</v>
      </c>
      <c r="T404" s="55">
        <f>VLOOKUP((A404+TT_Scen/2+1)&amp;"_"&amp;B404,scenarios!A:Q,13,0)</f>
        <v>0</v>
      </c>
      <c r="U404" s="37">
        <f t="shared" si="48"/>
        <v>9.3117248015980314E-3</v>
      </c>
    </row>
    <row r="405" spans="1:21" x14ac:dyDescent="0.25">
      <c r="A405" s="21">
        <f t="shared" si="44"/>
        <v>4</v>
      </c>
      <c r="B405" s="22">
        <v>396</v>
      </c>
      <c r="C405" s="20"/>
      <c r="D405" s="14">
        <f>Beta!E405</f>
        <v>5.4180462093803499</v>
      </c>
      <c r="E405" s="15">
        <f>Beta!F405</f>
        <v>0.50067421488110309</v>
      </c>
      <c r="F405" s="12"/>
      <c r="G405" s="50">
        <f t="shared" si="42"/>
        <v>2.5000000000000005E-3</v>
      </c>
      <c r="H405" s="33">
        <f t="shared" si="45"/>
        <v>1.4433756729740645E-2</v>
      </c>
      <c r="I405" s="34">
        <f>D405/D404*EXP(-H404*H404/2+H404*VLOOKUP((A405)&amp;"_"&amp;(B405-1),Gaussian!A:F,6,0))-1</f>
        <v>4.7795768794658411E-3</v>
      </c>
      <c r="J405" s="46">
        <f>E405/E404*EXP(-H404*H404/2-H404*VLOOKUP((A405)&amp;"_"&amp;(B405-1),Gaussian!A:F,6,0))-1</f>
        <v>-9.4607977432970003E-4</v>
      </c>
      <c r="K405" s="40">
        <f>VLOOKUP((A405+1)&amp;"_"&amp;B405,scenarios!A:Q,6,0)</f>
        <v>4.7796000000000002E-3</v>
      </c>
      <c r="L405" s="55">
        <f>VLOOKUP((A405+TT_Scen/2+1)&amp;"_"&amp;B405,scenarios!A:Q,6,0)</f>
        <v>-9.4607999999999997E-4</v>
      </c>
      <c r="M405" s="37">
        <f t="shared" si="47"/>
        <v>2.3346204459017902E-8</v>
      </c>
      <c r="N405" s="8"/>
      <c r="O405" s="50">
        <f t="shared" si="43"/>
        <v>2.5000000000000005E-3</v>
      </c>
      <c r="P405" s="33">
        <f t="shared" si="46"/>
        <v>1.4433756729740645E-2</v>
      </c>
      <c r="Q405" s="34">
        <f>D405/D404*EXP(-P404*P404/2+P404*Gaussian!G397)-1</f>
        <v>6.2202731438185666E-3</v>
      </c>
      <c r="R405" s="46">
        <f>E405/E404*EXP(-P404*P404/2-P404*Gaussian!G397)-1</f>
        <v>-2.3765153252446325E-3</v>
      </c>
      <c r="S405" s="40">
        <f>VLOOKUP((A405+1)&amp;"_"&amp;B405,scenarios!A:Q,13,0)</f>
        <v>0</v>
      </c>
      <c r="T405" s="55">
        <f>VLOOKUP((A405+TT_Scen/2+1)&amp;"_"&amp;B405,scenarios!A:Q,13,0)</f>
        <v>0</v>
      </c>
      <c r="U405" s="37">
        <f t="shared" si="48"/>
        <v>8.596788469063199E-3</v>
      </c>
    </row>
    <row r="406" spans="1:21" x14ac:dyDescent="0.25">
      <c r="A406" s="21">
        <f t="shared" si="44"/>
        <v>4</v>
      </c>
      <c r="B406" s="22">
        <v>397</v>
      </c>
      <c r="C406" s="20"/>
      <c r="D406" s="14">
        <f>Beta!E406</f>
        <v>5.4522667562168916</v>
      </c>
      <c r="E406" s="15">
        <f>Beta!F406</f>
        <v>0.499544280114398</v>
      </c>
      <c r="F406" s="12"/>
      <c r="G406" s="50">
        <f t="shared" si="42"/>
        <v>2.5000000000000005E-3</v>
      </c>
      <c r="H406" s="33">
        <f t="shared" si="45"/>
        <v>1.4433756729740645E-2</v>
      </c>
      <c r="I406" s="34">
        <f>D406/D405*EXP(-H405*H405/2+H405*VLOOKUP((A406)&amp;"_"&amp;(B406-1),Gaussian!A:F,6,0))-1</f>
        <v>7.5534982503320247E-3</v>
      </c>
      <c r="J406" s="46">
        <f>E406/E405*EXP(-H405*H405/2-H405*VLOOKUP((A406)&amp;"_"&amp;(B406-1),Gaussian!A:F,6,0))-1</f>
        <v>-3.6898310888606733E-3</v>
      </c>
      <c r="K406" s="40">
        <f>VLOOKUP((A406+1)&amp;"_"&amp;B406,scenarios!A:Q,6,0)</f>
        <v>7.5535000000000003E-3</v>
      </c>
      <c r="L406" s="55">
        <f>VLOOKUP((A406+TT_Scen/2+1)&amp;"_"&amp;B406,scenarios!A:Q,6,0)</f>
        <v>-3.6898E-3</v>
      </c>
      <c r="M406" s="37">
        <f t="shared" si="47"/>
        <v>3.2838528648930498E-8</v>
      </c>
      <c r="N406" s="8"/>
      <c r="O406" s="50">
        <f t="shared" si="43"/>
        <v>2.5000000000000005E-3</v>
      </c>
      <c r="P406" s="33">
        <f t="shared" si="46"/>
        <v>1.4433756729740645E-2</v>
      </c>
      <c r="Q406" s="34">
        <f>D406/D405*EXP(-P405*P405/2+P405*Gaussian!G398)-1</f>
        <v>6.2112116917567572E-3</v>
      </c>
      <c r="R406" s="46">
        <f>E406/E405*EXP(-P405*P405/2-P405*Gaussian!G398)-1</f>
        <v>-2.3607525292481668E-3</v>
      </c>
      <c r="S406" s="40">
        <f>VLOOKUP((A406+1)&amp;"_"&amp;B406,scenarios!A:Q,13,0)</f>
        <v>0</v>
      </c>
      <c r="T406" s="55">
        <f>VLOOKUP((A406+TT_Scen/2+1)&amp;"_"&amp;B406,scenarios!A:Q,13,0)</f>
        <v>0</v>
      </c>
      <c r="U406" s="37">
        <f t="shared" si="48"/>
        <v>8.5719642210049241E-3</v>
      </c>
    </row>
    <row r="407" spans="1:21" x14ac:dyDescent="0.25">
      <c r="A407" s="21">
        <f t="shared" si="44"/>
        <v>4</v>
      </c>
      <c r="B407" s="22">
        <v>398</v>
      </c>
      <c r="C407" s="20"/>
      <c r="D407" s="14">
        <f>Beta!E407</f>
        <v>5.4878742510827303</v>
      </c>
      <c r="E407" s="15">
        <f>Beta!F407</f>
        <v>0.49831393958339554</v>
      </c>
      <c r="F407" s="12"/>
      <c r="G407" s="50">
        <f t="shared" si="42"/>
        <v>2.5000000000000005E-3</v>
      </c>
      <c r="H407" s="33">
        <f t="shared" si="45"/>
        <v>1.4433756729740645E-2</v>
      </c>
      <c r="I407" s="34">
        <f>D407/D406*EXP(-H406*H406/2+H406*VLOOKUP((A407)&amp;"_"&amp;(B407-1),Gaussian!A:F,6,0))-1</f>
        <v>-1.5082805318659021E-2</v>
      </c>
      <c r="J407" s="46">
        <f>E407/E406*EXP(-H406*H406/2-H406*VLOOKUP((A407)&amp;"_"&amp;(B407-1),Gaussian!A:F,6,0))-1</f>
        <v>1.9215227550874125E-2</v>
      </c>
      <c r="K407" s="40">
        <f>VLOOKUP((A407+1)&amp;"_"&amp;B407,scenarios!A:Q,6,0)</f>
        <v>-1.5082999999999999E-2</v>
      </c>
      <c r="L407" s="55">
        <f>VLOOKUP((A407+TT_Scen/2+1)&amp;"_"&amp;B407,scenarios!A:Q,6,0)</f>
        <v>1.9214999999999999E-2</v>
      </c>
      <c r="M407" s="37">
        <f t="shared" si="47"/>
        <v>4.2223221510470643E-7</v>
      </c>
      <c r="N407" s="8"/>
      <c r="O407" s="50">
        <f t="shared" si="43"/>
        <v>2.5000000000000005E-3</v>
      </c>
      <c r="P407" s="33">
        <f t="shared" si="46"/>
        <v>1.4433756729740645E-2</v>
      </c>
      <c r="Q407" s="34">
        <f>D407/D406*EXP(-P406*P406/2+P406*Gaussian!G399)-1</f>
        <v>6.4259275338387489E-3</v>
      </c>
      <c r="R407" s="46">
        <f>E407/E406*EXP(-P406*P406/2-P406*Gaussian!G399)-1</f>
        <v>-2.5668305706882943E-3</v>
      </c>
      <c r="S407" s="40">
        <f>VLOOKUP((A407+1)&amp;"_"&amp;B407,scenarios!A:Q,13,0)</f>
        <v>0</v>
      </c>
      <c r="T407" s="55">
        <f>VLOOKUP((A407+TT_Scen/2+1)&amp;"_"&amp;B407,scenarios!A:Q,13,0)</f>
        <v>0</v>
      </c>
      <c r="U407" s="37">
        <f t="shared" si="48"/>
        <v>8.9927581045270433E-3</v>
      </c>
    </row>
    <row r="408" spans="1:21" x14ac:dyDescent="0.25">
      <c r="A408" s="21">
        <f t="shared" si="44"/>
        <v>4</v>
      </c>
      <c r="B408" s="22">
        <v>399</v>
      </c>
      <c r="C408" s="20"/>
      <c r="D408" s="14">
        <f>Beta!E408</f>
        <v>5.5237883435813577</v>
      </c>
      <c r="E408" s="15">
        <f>Beta!F408</f>
        <v>0.49708332873312344</v>
      </c>
      <c r="F408" s="12"/>
      <c r="G408" s="50">
        <f t="shared" si="42"/>
        <v>2.5000000000000005E-3</v>
      </c>
      <c r="H408" s="33">
        <f t="shared" si="45"/>
        <v>1.4433756729740645E-2</v>
      </c>
      <c r="I408" s="34">
        <f>D408/D407*EXP(-H407*H407/2+H407*VLOOKUP((A408)&amp;"_"&amp;(B408-1),Gaussian!A:F,6,0))-1</f>
        <v>-4.6508489189394098E-3</v>
      </c>
      <c r="J408" s="46">
        <f>E408/E407*EXP(-H407*H407/2-H407*VLOOKUP((A408)&amp;"_"&amp;(B408-1),Gaussian!A:F,6,0))-1</f>
        <v>8.539962232561038E-3</v>
      </c>
      <c r="K408" s="40">
        <f>VLOOKUP((A408+1)&amp;"_"&amp;B408,scenarios!A:Q,6,0)</f>
        <v>-4.6508000000000001E-3</v>
      </c>
      <c r="L408" s="55">
        <f>VLOOKUP((A408+TT_Scen/2+1)&amp;"_"&amp;B408,scenarios!A:Q,6,0)</f>
        <v>8.5400000000000007E-3</v>
      </c>
      <c r="M408" s="37">
        <f t="shared" si="47"/>
        <v>8.6686378372377582E-8</v>
      </c>
      <c r="N408" s="8"/>
      <c r="O408" s="50">
        <f t="shared" si="43"/>
        <v>2.5000000000000005E-3</v>
      </c>
      <c r="P408" s="33">
        <f t="shared" si="46"/>
        <v>1.4433756729740645E-2</v>
      </c>
      <c r="Q408" s="34">
        <f>D408/D407*EXP(-P407*P407/2+P407*Gaussian!G400)-1</f>
        <v>6.4394201160788977E-3</v>
      </c>
      <c r="R408" s="46">
        <f>E408/E407*EXP(-P407*P407/2-P407*Gaussian!G400)-1</f>
        <v>-2.5734533294370365E-3</v>
      </c>
      <c r="S408" s="40">
        <f>VLOOKUP((A408+1)&amp;"_"&amp;B408,scenarios!A:Q,13,0)</f>
        <v>0</v>
      </c>
      <c r="T408" s="55">
        <f>VLOOKUP((A408+TT_Scen/2+1)&amp;"_"&amp;B408,scenarios!A:Q,13,0)</f>
        <v>0</v>
      </c>
      <c r="U408" s="37">
        <f t="shared" si="48"/>
        <v>9.0128734455159343E-3</v>
      </c>
    </row>
    <row r="409" spans="1:21" x14ac:dyDescent="0.25">
      <c r="A409" s="21">
        <f t="shared" si="44"/>
        <v>4</v>
      </c>
      <c r="B409" s="22">
        <v>400</v>
      </c>
      <c r="C409" s="20"/>
      <c r="D409" s="14">
        <f>Beta!E409</f>
        <v>5.5604901252959582</v>
      </c>
      <c r="E409" s="15">
        <f>Beta!F409</f>
        <v>0.49580982165330473</v>
      </c>
      <c r="F409" s="12"/>
      <c r="G409" s="50">
        <f t="shared" si="42"/>
        <v>2.5000000000000005E-3</v>
      </c>
      <c r="H409" s="33">
        <f t="shared" si="45"/>
        <v>1.4433756729740645E-2</v>
      </c>
      <c r="I409" s="34">
        <f>D409/D408*EXP(-H408*H408/2+H408*VLOOKUP((A409)&amp;"_"&amp;(B409-1),Gaussian!A:F,6,0))-1</f>
        <v>3.1552183167413483E-2</v>
      </c>
      <c r="J409" s="46">
        <f>E409/E408*EXP(-H408*H408/2-H408*VLOOKUP((A409)&amp;"_"&amp;(B409-1),Gaussian!A:F,6,0))-1</f>
        <v>-2.6848869078413773E-2</v>
      </c>
      <c r="K409" s="40">
        <f>VLOOKUP((A409+1)&amp;"_"&amp;B409,scenarios!A:Q,6,0)</f>
        <v>3.1551999999999997E-2</v>
      </c>
      <c r="L409" s="55">
        <f>VLOOKUP((A409+TT_Scen/2+1)&amp;"_"&amp;B409,scenarios!A:Q,6,0)</f>
        <v>-2.6849000000000001E-2</v>
      </c>
      <c r="M409" s="37">
        <f t="shared" si="47"/>
        <v>3.140889997151064E-7</v>
      </c>
      <c r="N409" s="8"/>
      <c r="O409" s="50">
        <f t="shared" si="43"/>
        <v>2.5000000000000005E-3</v>
      </c>
      <c r="P409" s="33">
        <f t="shared" si="46"/>
        <v>1.4433756729740645E-2</v>
      </c>
      <c r="Q409" s="34">
        <f>D409/D408*EXP(-P408*P408/2+P408*Gaussian!G401)-1</f>
        <v>6.5394602242014876E-3</v>
      </c>
      <c r="R409" s="46">
        <f>E409/E408*EXP(-P408*P408/2-P408*Gaussian!G401)-1</f>
        <v>-2.6658533283969721E-3</v>
      </c>
      <c r="S409" s="40">
        <f>VLOOKUP((A409+1)&amp;"_"&amp;B409,scenarios!A:Q,13,0)</f>
        <v>0</v>
      </c>
      <c r="T409" s="55">
        <f>VLOOKUP((A409+TT_Scen/2+1)&amp;"_"&amp;B409,scenarios!A:Q,13,0)</f>
        <v>0</v>
      </c>
      <c r="U409" s="37">
        <f t="shared" si="48"/>
        <v>9.2053135525984597E-3</v>
      </c>
    </row>
    <row r="410" spans="1:21" x14ac:dyDescent="0.25">
      <c r="A410" s="21">
        <f t="shared" si="44"/>
        <v>4</v>
      </c>
      <c r="B410" s="22">
        <v>401</v>
      </c>
      <c r="C410" s="20"/>
      <c r="D410" s="14">
        <f>Beta!E410</f>
        <v>5.5975135158198626</v>
      </c>
      <c r="E410" s="15">
        <f>Beta!F410</f>
        <v>0.49453604042074245</v>
      </c>
      <c r="F410" s="12"/>
      <c r="G410" s="50">
        <f t="shared" si="42"/>
        <v>2.5000000000000005E-3</v>
      </c>
      <c r="H410" s="33">
        <f t="shared" si="45"/>
        <v>1.4433756729740645E-2</v>
      </c>
      <c r="I410" s="34">
        <f>D410/D409*EXP(-H409*H409/2+H409*VLOOKUP((A410)&amp;"_"&amp;(B410-1),Gaussian!A:F,6,0))-1</f>
        <v>2.1657346857525628E-2</v>
      </c>
      <c r="J410" s="46">
        <f>E410/E409*EXP(-H409*H409/2-H409*VLOOKUP((A410)&amp;"_"&amp;(B410-1),Gaussian!A:F,6,0))-1</f>
        <v>-1.7417198358562369E-2</v>
      </c>
      <c r="K410" s="40">
        <f>VLOOKUP((A410+1)&amp;"_"&amp;B410,scenarios!A:Q,6,0)</f>
        <v>2.1656999999999999E-2</v>
      </c>
      <c r="L410" s="55">
        <f>VLOOKUP((A410+TT_Scen/2+1)&amp;"_"&amp;B410,scenarios!A:Q,6,0)</f>
        <v>-1.7416999999999998E-2</v>
      </c>
      <c r="M410" s="37">
        <f t="shared" si="47"/>
        <v>5.4521608799928956E-7</v>
      </c>
      <c r="N410" s="8"/>
      <c r="O410" s="50">
        <f t="shared" si="43"/>
        <v>2.5000000000000005E-3</v>
      </c>
      <c r="P410" s="33">
        <f t="shared" si="46"/>
        <v>1.4433756729740645E-2</v>
      </c>
      <c r="Q410" s="34">
        <f>D410/D409*EXP(-P409*P409/2+P409*Gaussian!G402)-1</f>
        <v>6.5534414675001429E-3</v>
      </c>
      <c r="R410" s="46">
        <f>E410/E409*EXP(-P409*P409/2-P409*Gaussian!G402)-1</f>
        <v>-2.6729860172668429E-3</v>
      </c>
      <c r="S410" s="40">
        <f>VLOOKUP((A410+1)&amp;"_"&amp;B410,scenarios!A:Q,13,0)</f>
        <v>0</v>
      </c>
      <c r="T410" s="55">
        <f>VLOOKUP((A410+TT_Scen/2+1)&amp;"_"&amp;B410,scenarios!A:Q,13,0)</f>
        <v>0</v>
      </c>
      <c r="U410" s="37">
        <f t="shared" si="48"/>
        <v>9.2264274847669858E-3</v>
      </c>
    </row>
    <row r="411" spans="1:21" x14ac:dyDescent="0.25">
      <c r="A411" s="21">
        <f t="shared" si="44"/>
        <v>4</v>
      </c>
      <c r="B411" s="22">
        <v>402</v>
      </c>
      <c r="C411" s="20"/>
      <c r="D411" s="14">
        <f>Beta!E411</f>
        <v>5.6344332592082118</v>
      </c>
      <c r="E411" s="15">
        <f>Beta!F411</f>
        <v>0.49329950334079353</v>
      </c>
      <c r="F411" s="12"/>
      <c r="G411" s="50">
        <f t="shared" si="42"/>
        <v>2.5000000000000005E-3</v>
      </c>
      <c r="H411" s="33">
        <f t="shared" si="45"/>
        <v>1.4433756729740645E-2</v>
      </c>
      <c r="I411" s="34">
        <f>D411/D410*EXP(-H410*H410/2+H410*VLOOKUP((A411)&amp;"_"&amp;(B411-1),Gaussian!A:F,6,0))-1</f>
        <v>-2.7732738883998853E-2</v>
      </c>
      <c r="J411" s="46">
        <f>E411/E410*EXP(-H410*H410/2-H410*VLOOKUP((A411)&amp;"_"&amp;(B411-1),Gaussian!A:F,6,0))-1</f>
        <v>3.2503847946085296E-2</v>
      </c>
      <c r="K411" s="40">
        <f>VLOOKUP((A411+1)&amp;"_"&amp;B411,scenarios!A:Q,6,0)</f>
        <v>-2.7733000000000001E-2</v>
      </c>
      <c r="L411" s="55">
        <f>VLOOKUP((A411+TT_Scen/2+1)&amp;"_"&amp;B411,scenarios!A:Q,6,0)</f>
        <v>3.2503999999999998E-2</v>
      </c>
      <c r="M411" s="37">
        <f t="shared" si="47"/>
        <v>4.1316991584994245E-7</v>
      </c>
      <c r="N411" s="8"/>
      <c r="O411" s="50">
        <f t="shared" si="43"/>
        <v>2.5000000000000005E-3</v>
      </c>
      <c r="P411" s="33">
        <f t="shared" si="46"/>
        <v>1.4433756729740645E-2</v>
      </c>
      <c r="Q411" s="34">
        <f>D411/D410*EXP(-P410*P410/2+P410*Gaussian!G403)-1</f>
        <v>6.4908916650567861E-3</v>
      </c>
      <c r="R411" s="46">
        <f>E411/E410*EXP(-P410*P410/2-P410*Gaussian!G403)-1</f>
        <v>-2.6042991074145538E-3</v>
      </c>
      <c r="S411" s="40">
        <f>VLOOKUP((A411+1)&amp;"_"&amp;B411,scenarios!A:Q,13,0)</f>
        <v>0</v>
      </c>
      <c r="T411" s="55">
        <f>VLOOKUP((A411+TT_Scen/2+1)&amp;"_"&amp;B411,scenarios!A:Q,13,0)</f>
        <v>0</v>
      </c>
      <c r="U411" s="37">
        <f t="shared" si="48"/>
        <v>9.0951907724713399E-3</v>
      </c>
    </row>
    <row r="412" spans="1:21" x14ac:dyDescent="0.25">
      <c r="A412" s="21">
        <f t="shared" si="44"/>
        <v>4</v>
      </c>
      <c r="B412" s="22">
        <v>403</v>
      </c>
      <c r="C412" s="20"/>
      <c r="D412" s="14">
        <f>Beta!E412</f>
        <v>5.6712961101208856</v>
      </c>
      <c r="E412" s="15">
        <f>Beta!F412</f>
        <v>0.49209542439727155</v>
      </c>
      <c r="F412" s="12"/>
      <c r="G412" s="50">
        <f t="shared" si="42"/>
        <v>2.5000000000000005E-3</v>
      </c>
      <c r="H412" s="33">
        <f t="shared" si="45"/>
        <v>1.4433756729740645E-2</v>
      </c>
      <c r="I412" s="34">
        <f>D412/D411*EXP(-H411*H411/2+H411*VLOOKUP((A412)&amp;"_"&amp;(B412-1),Gaussian!A:F,6,0))-1</f>
        <v>-6.3437399032005848E-3</v>
      </c>
      <c r="J412" s="46">
        <f>E412/E411*EXP(-H411*H411/2-H411*VLOOKUP((A412)&amp;"_"&amp;(B412-1),Gaussian!A:F,6,0))-1</f>
        <v>1.0285411954706225E-2</v>
      </c>
      <c r="K412" s="40">
        <f>VLOOKUP((A412+1)&amp;"_"&amp;B412,scenarios!A:Q,6,0)</f>
        <v>-6.3436999999999999E-3</v>
      </c>
      <c r="L412" s="55">
        <f>VLOOKUP((A412+TT_Scen/2+1)&amp;"_"&amp;B412,scenarios!A:Q,6,0)</f>
        <v>1.0285000000000001E-2</v>
      </c>
      <c r="M412" s="37">
        <f t="shared" si="47"/>
        <v>4.5185790680923182E-7</v>
      </c>
      <c r="N412" s="8"/>
      <c r="O412" s="50">
        <f t="shared" si="43"/>
        <v>2.5000000000000005E-3</v>
      </c>
      <c r="P412" s="33">
        <f t="shared" si="46"/>
        <v>1.4433756729740645E-2</v>
      </c>
      <c r="Q412" s="34">
        <f>D412/D411*EXP(-P411*P411/2+P411*Gaussian!G404)-1</f>
        <v>6.4375812082975159E-3</v>
      </c>
      <c r="R412" s="46">
        <f>E412/E411*EXP(-P411*P411/2-P411*Gaussian!G404)-1</f>
        <v>-2.5447749396987351E-3</v>
      </c>
      <c r="S412" s="40">
        <f>VLOOKUP((A412+1)&amp;"_"&amp;B412,scenarios!A:Q,13,0)</f>
        <v>0</v>
      </c>
      <c r="T412" s="55">
        <f>VLOOKUP((A412+TT_Scen/2+1)&amp;"_"&amp;B412,scenarios!A:Q,13,0)</f>
        <v>0</v>
      </c>
      <c r="U412" s="37">
        <f t="shared" si="48"/>
        <v>8.982356147996251E-3</v>
      </c>
    </row>
    <row r="413" spans="1:21" x14ac:dyDescent="0.25">
      <c r="A413" s="21">
        <f t="shared" si="44"/>
        <v>4</v>
      </c>
      <c r="B413" s="22">
        <v>404</v>
      </c>
      <c r="C413" s="20"/>
      <c r="D413" s="14">
        <f>Beta!E413</f>
        <v>5.7084901702661961</v>
      </c>
      <c r="E413" s="15">
        <f>Beta!F413</f>
        <v>0.49088982890028288</v>
      </c>
      <c r="F413" s="12"/>
      <c r="G413" s="50">
        <f t="shared" si="42"/>
        <v>2.5000000000000005E-3</v>
      </c>
      <c r="H413" s="33">
        <f t="shared" si="45"/>
        <v>1.4433756729740645E-2</v>
      </c>
      <c r="I413" s="34">
        <f>D413/D412*EXP(-H412*H412/2+H412*VLOOKUP((A413)&amp;"_"&amp;(B413-1),Gaussian!A:F,6,0))-1</f>
        <v>2.2772315742211058E-2</v>
      </c>
      <c r="J413" s="46">
        <f>E413/E412*EXP(-H412*H412/2-H412*VLOOKUP((A413)&amp;"_"&amp;(B413-1),Gaussian!A:F,6,0))-1</f>
        <v>-1.8468596841221152E-2</v>
      </c>
      <c r="K413" s="40">
        <f>VLOOKUP((A413+1)&amp;"_"&amp;B413,scenarios!A:Q,6,0)</f>
        <v>2.2772000000000001E-2</v>
      </c>
      <c r="L413" s="55">
        <f>VLOOKUP((A413+TT_Scen/2+1)&amp;"_"&amp;B413,scenarios!A:Q,6,0)</f>
        <v>-1.8468999999999999E-2</v>
      </c>
      <c r="M413" s="37">
        <f t="shared" si="47"/>
        <v>7.189009899044585E-7</v>
      </c>
      <c r="N413" s="8"/>
      <c r="O413" s="50">
        <f t="shared" si="43"/>
        <v>2.5000000000000005E-3</v>
      </c>
      <c r="P413" s="33">
        <f t="shared" si="46"/>
        <v>1.4433756729740645E-2</v>
      </c>
      <c r="Q413" s="34">
        <f>D413/D412*EXP(-P412*P412/2+P412*Gaussian!G405)-1</f>
        <v>6.4534554379422904E-3</v>
      </c>
      <c r="R413" s="46">
        <f>E413/E412*EXP(-P412*P412/2-P412*Gaussian!G405)-1</f>
        <v>-2.5538282388009037E-3</v>
      </c>
      <c r="S413" s="40">
        <f>VLOOKUP((A413+1)&amp;"_"&amp;B413,scenarios!A:Q,13,0)</f>
        <v>0</v>
      </c>
      <c r="T413" s="55">
        <f>VLOOKUP((A413+TT_Scen/2+1)&amp;"_"&amp;B413,scenarios!A:Q,13,0)</f>
        <v>0</v>
      </c>
      <c r="U413" s="37">
        <f t="shared" si="48"/>
        <v>9.0072836767431941E-3</v>
      </c>
    </row>
    <row r="414" spans="1:21" x14ac:dyDescent="0.25">
      <c r="A414" s="21">
        <f t="shared" si="44"/>
        <v>4</v>
      </c>
      <c r="B414" s="22">
        <v>405</v>
      </c>
      <c r="C414" s="20"/>
      <c r="D414" s="14">
        <f>Beta!E414</f>
        <v>5.7466286308306653</v>
      </c>
      <c r="E414" s="15">
        <f>Beta!F414</f>
        <v>0.4896307695456843</v>
      </c>
      <c r="F414" s="12"/>
      <c r="G414" s="50">
        <f t="shared" si="42"/>
        <v>2.5000000000000005E-3</v>
      </c>
      <c r="H414" s="33">
        <f t="shared" si="45"/>
        <v>1.4433756729740645E-2</v>
      </c>
      <c r="I414" s="34">
        <f>D414/D413*EXP(-H413*H413/2+H413*VLOOKUP((A414)&amp;"_"&amp;(B414-1),Gaussian!A:F,6,0))-1</f>
        <v>2.3475724531199171E-2</v>
      </c>
      <c r="J414" s="46">
        <f>E414/E413*EXP(-H413*H413/2-H413*VLOOKUP((A414)&amp;"_"&amp;(B414-1),Gaussian!A:F,6,0))-1</f>
        <v>-1.9136624270589264E-2</v>
      </c>
      <c r="K414" s="40">
        <f>VLOOKUP((A414+1)&amp;"_"&amp;B414,scenarios!A:Q,6,0)</f>
        <v>2.3476E-2</v>
      </c>
      <c r="L414" s="55">
        <f>VLOOKUP((A414+TT_Scen/2+1)&amp;"_"&amp;B414,scenarios!A:Q,6,0)</f>
        <v>-1.9137000000000001E-2</v>
      </c>
      <c r="M414" s="37">
        <f t="shared" si="47"/>
        <v>6.5119821156603419E-7</v>
      </c>
      <c r="N414" s="8"/>
      <c r="O414" s="50">
        <f t="shared" si="43"/>
        <v>2.5000000000000005E-3</v>
      </c>
      <c r="P414" s="33">
        <f t="shared" si="46"/>
        <v>1.4433756729740645E-2</v>
      </c>
      <c r="Q414" s="34">
        <f>D414/D413*EXP(-P413*P413/2+P413*Gaussian!G406)-1</f>
        <v>6.5761494672147425E-3</v>
      </c>
      <c r="R414" s="46">
        <f>E414/E413*EXP(-P413*P413/2-P413*Gaussian!G406)-1</f>
        <v>-2.6687452587269567E-3</v>
      </c>
      <c r="S414" s="40">
        <f>VLOOKUP((A414+1)&amp;"_"&amp;B414,scenarios!A:Q,13,0)</f>
        <v>0</v>
      </c>
      <c r="T414" s="55">
        <f>VLOOKUP((A414+TT_Scen/2+1)&amp;"_"&amp;B414,scenarios!A:Q,13,0)</f>
        <v>0</v>
      </c>
      <c r="U414" s="37">
        <f t="shared" si="48"/>
        <v>9.2448947259416991E-3</v>
      </c>
    </row>
    <row r="415" spans="1:21" x14ac:dyDescent="0.25">
      <c r="A415" s="21">
        <f t="shared" si="44"/>
        <v>4</v>
      </c>
      <c r="B415" s="22">
        <v>406</v>
      </c>
      <c r="C415" s="20"/>
      <c r="D415" s="14">
        <f>Beta!E415</f>
        <v>5.7863457990970764</v>
      </c>
      <c r="E415" s="15">
        <f>Beta!F415</f>
        <v>0.48826645582547007</v>
      </c>
      <c r="F415" s="12"/>
      <c r="G415" s="50">
        <f t="shared" si="42"/>
        <v>2.5000000000000005E-3</v>
      </c>
      <c r="H415" s="33">
        <f t="shared" si="45"/>
        <v>1.4433756729740645E-2</v>
      </c>
      <c r="I415" s="34">
        <f>D415/D414*EXP(-H414*H414/2+H414*VLOOKUP((A415)&amp;"_"&amp;(B415-1),Gaussian!A:F,6,0))-1</f>
        <v>2.9297438177934509E-2</v>
      </c>
      <c r="J415" s="46">
        <f>E415/E414*EXP(-H414*H414/2-H414*VLOOKUP((A415)&amp;"_"&amp;(B415-1),Gaussian!A:F,6,0))-1</f>
        <v>-2.4677891491944548E-2</v>
      </c>
      <c r="K415" s="40">
        <f>VLOOKUP((A415+1)&amp;"_"&amp;B415,scenarios!A:Q,6,0)</f>
        <v>2.9297E-2</v>
      </c>
      <c r="L415" s="55">
        <f>VLOOKUP((A415+TT_Scen/2+1)&amp;"_"&amp;B415,scenarios!A:Q,6,0)</f>
        <v>-2.4677999999999999E-2</v>
      </c>
      <c r="M415" s="37">
        <f t="shared" si="47"/>
        <v>5.4668598995985529E-7</v>
      </c>
      <c r="N415" s="8"/>
      <c r="O415" s="50">
        <f t="shared" si="43"/>
        <v>2.5000000000000005E-3</v>
      </c>
      <c r="P415" s="33">
        <f t="shared" si="46"/>
        <v>1.4433756729740645E-2</v>
      </c>
      <c r="Q415" s="34">
        <f>D415/D414*EXP(-P414*P414/2+P414*Gaussian!G407)-1</f>
        <v>6.8065047903627107E-3</v>
      </c>
      <c r="R415" s="46">
        <f>E415/E414*EXP(-P414*P414/2-P414*Gaussian!G407)-1</f>
        <v>-2.8902843703076941E-3</v>
      </c>
      <c r="S415" s="40">
        <f>VLOOKUP((A415+1)&amp;"_"&amp;B415,scenarios!A:Q,13,0)</f>
        <v>0</v>
      </c>
      <c r="T415" s="55">
        <f>VLOOKUP((A415+TT_Scen/2+1)&amp;"_"&amp;B415,scenarios!A:Q,13,0)</f>
        <v>0</v>
      </c>
      <c r="U415" s="37">
        <f t="shared" si="48"/>
        <v>9.6967891606704049E-3</v>
      </c>
    </row>
    <row r="416" spans="1:21" x14ac:dyDescent="0.25">
      <c r="A416" s="21">
        <f t="shared" si="44"/>
        <v>4</v>
      </c>
      <c r="B416" s="22">
        <v>407</v>
      </c>
      <c r="C416" s="20"/>
      <c r="D416" s="14">
        <f>Beta!E416</f>
        <v>5.8275685004588142</v>
      </c>
      <c r="E416" s="15">
        <f>Beta!F416</f>
        <v>0.4868063271538316</v>
      </c>
      <c r="F416" s="12"/>
      <c r="G416" s="50">
        <f t="shared" si="42"/>
        <v>2.5000000000000005E-3</v>
      </c>
      <c r="H416" s="33">
        <f t="shared" si="45"/>
        <v>1.4433756729740645E-2</v>
      </c>
      <c r="I416" s="34">
        <f>D416/D415*EXP(-H415*H415/2+H415*VLOOKUP((A416)&amp;"_"&amp;(B416-1),Gaussian!A:F,6,0))-1</f>
        <v>5.1032324439184151E-3</v>
      </c>
      <c r="J416" s="46">
        <f>E416/E415*EXP(-H415*H415/2-H415*VLOOKUP((A416)&amp;"_"&amp;(B416-1),Gaussian!A:F,6,0))-1</f>
        <v>-1.1939125576299059E-3</v>
      </c>
      <c r="K416" s="40">
        <f>VLOOKUP((A416+1)&amp;"_"&amp;B416,scenarios!A:Q,6,0)</f>
        <v>5.1031999999999996E-3</v>
      </c>
      <c r="L416" s="55">
        <f>VLOOKUP((A416+TT_Scen/2+1)&amp;"_"&amp;B416,scenarios!A:Q,6,0)</f>
        <v>-1.1938999999999999E-3</v>
      </c>
      <c r="M416" s="37">
        <f t="shared" si="47"/>
        <v>4.5001548321533386E-8</v>
      </c>
      <c r="N416" s="8"/>
      <c r="O416" s="50">
        <f t="shared" si="43"/>
        <v>2.5000000000000005E-3</v>
      </c>
      <c r="P416" s="33">
        <f t="shared" si="46"/>
        <v>1.4433756729740645E-2</v>
      </c>
      <c r="Q416" s="34">
        <f>D416/D415*EXP(-P415*P415/2+P415*Gaussian!G408)-1</f>
        <v>7.019230443866098E-3</v>
      </c>
      <c r="R416" s="46">
        <f>E416/E415*EXP(-P415*P415/2-P415*Gaussian!G408)-1</f>
        <v>-3.094283879269244E-3</v>
      </c>
      <c r="S416" s="40">
        <f>VLOOKUP((A416+1)&amp;"_"&amp;B416,scenarios!A:Q,13,0)</f>
        <v>0</v>
      </c>
      <c r="T416" s="55">
        <f>VLOOKUP((A416+TT_Scen/2+1)&amp;"_"&amp;B416,scenarios!A:Q,13,0)</f>
        <v>0</v>
      </c>
      <c r="U416" s="37">
        <f t="shared" si="48"/>
        <v>1.0113514323135342E-2</v>
      </c>
    </row>
    <row r="417" spans="1:21" x14ac:dyDescent="0.25">
      <c r="A417" s="21">
        <f t="shared" si="44"/>
        <v>4</v>
      </c>
      <c r="B417" s="22">
        <v>408</v>
      </c>
      <c r="C417" s="20"/>
      <c r="D417" s="14">
        <f>Beta!E417</f>
        <v>5.8684713648533631</v>
      </c>
      <c r="E417" s="15">
        <f>Beta!F417</f>
        <v>0.48540452820830793</v>
      </c>
      <c r="F417" s="12"/>
      <c r="G417" s="50">
        <f t="shared" si="42"/>
        <v>2.5000000000000005E-3</v>
      </c>
      <c r="H417" s="33">
        <f t="shared" si="45"/>
        <v>1.4433756729740645E-2</v>
      </c>
      <c r="I417" s="34">
        <f>D417/D416*EXP(-H416*H416/2+H416*VLOOKUP((A417)&amp;"_"&amp;(B417-1),Gaussian!A:F,6,0))-1</f>
        <v>5.3241238657835144E-3</v>
      </c>
      <c r="J417" s="46">
        <f>E417/E416*EXP(-H416*H416/2-H416*VLOOKUP((A417)&amp;"_"&amp;(B417-1),Gaussian!A:F,6,0))-1</f>
        <v>-1.4067416390783904E-3</v>
      </c>
      <c r="K417" s="40">
        <f>VLOOKUP((A417+1)&amp;"_"&amp;B417,scenarios!A:Q,6,0)</f>
        <v>5.3241E-3</v>
      </c>
      <c r="L417" s="55">
        <f>VLOOKUP((A417+TT_Scen/2+1)&amp;"_"&amp;B417,scenarios!A:Q,6,0)</f>
        <v>-1.4067000000000001E-3</v>
      </c>
      <c r="M417" s="37">
        <f t="shared" si="47"/>
        <v>6.5504861904716952E-8</v>
      </c>
      <c r="N417" s="8"/>
      <c r="O417" s="50">
        <f t="shared" si="43"/>
        <v>2.5000000000000005E-3</v>
      </c>
      <c r="P417" s="33">
        <f t="shared" si="46"/>
        <v>1.4433756729740645E-2</v>
      </c>
      <c r="Q417" s="34">
        <f>D417/D416*EXP(-P416*P416/2+P416*Gaussian!G409)-1</f>
        <v>6.91396371029529E-3</v>
      </c>
      <c r="R417" s="46">
        <f>E417/E416*EXP(-P416*P416/2-P416*Gaussian!G409)-1</f>
        <v>-2.9834437286523352E-3</v>
      </c>
      <c r="S417" s="40">
        <f>VLOOKUP((A417+1)&amp;"_"&amp;B417,scenarios!A:Q,13,0)</f>
        <v>0</v>
      </c>
      <c r="T417" s="55">
        <f>VLOOKUP((A417+TT_Scen/2+1)&amp;"_"&amp;B417,scenarios!A:Q,13,0)</f>
        <v>0</v>
      </c>
      <c r="U417" s="37">
        <f t="shared" si="48"/>
        <v>9.8974074389476252E-3</v>
      </c>
    </row>
    <row r="418" spans="1:21" x14ac:dyDescent="0.25">
      <c r="A418" s="21">
        <f t="shared" si="44"/>
        <v>4</v>
      </c>
      <c r="B418" s="22">
        <v>409</v>
      </c>
      <c r="C418" s="20"/>
      <c r="D418" s="14">
        <f>Beta!E418</f>
        <v>5.908224857370497</v>
      </c>
      <c r="E418" s="15">
        <f>Beta!F418</f>
        <v>0.48412764966338762</v>
      </c>
      <c r="F418" s="12"/>
      <c r="G418" s="50">
        <f t="shared" si="42"/>
        <v>2.5000000000000005E-3</v>
      </c>
      <c r="H418" s="33">
        <f t="shared" si="45"/>
        <v>1.4433756729740645E-2</v>
      </c>
      <c r="I418" s="34">
        <f>D418/D417*EXP(-H417*H417/2+H417*VLOOKUP((A418)&amp;"_"&amp;(B418-1),Gaussian!A:F,6,0))-1</f>
        <v>1.3823011366250304E-2</v>
      </c>
      <c r="J418" s="46">
        <f>E418/E417*EXP(-H417*H417/2-H417*VLOOKUP((A418)&amp;"_"&amp;(B418-1),Gaussian!A:F,6,0))-1</f>
        <v>-9.7713973445990865E-3</v>
      </c>
      <c r="K418" s="40">
        <f>VLOOKUP((A418+1)&amp;"_"&amp;B418,scenarios!A:Q,6,0)</f>
        <v>1.3823E-2</v>
      </c>
      <c r="L418" s="55">
        <f>VLOOKUP((A418+TT_Scen/2+1)&amp;"_"&amp;B418,scenarios!A:Q,6,0)</f>
        <v>-9.7713999999999995E-3</v>
      </c>
      <c r="M418" s="37">
        <f t="shared" si="47"/>
        <v>1.4021651216847286E-8</v>
      </c>
      <c r="N418" s="8"/>
      <c r="O418" s="50">
        <f t="shared" si="43"/>
        <v>2.5000000000000005E-3</v>
      </c>
      <c r="P418" s="33">
        <f t="shared" si="46"/>
        <v>1.4433756729740645E-2</v>
      </c>
      <c r="Q418" s="34">
        <f>D418/D417*EXP(-P417*P417/2+P417*Gaussian!G410)-1</f>
        <v>6.6692128235101844E-3</v>
      </c>
      <c r="R418" s="46">
        <f>E418/E417*EXP(-P417*P417/2-P417*Gaussian!G410)-1</f>
        <v>-2.734432426612754E-3</v>
      </c>
      <c r="S418" s="40">
        <f>VLOOKUP((A418+1)&amp;"_"&amp;B418,scenarios!A:Q,13,0)</f>
        <v>0</v>
      </c>
      <c r="T418" s="55">
        <f>VLOOKUP((A418+TT_Scen/2+1)&amp;"_"&amp;B418,scenarios!A:Q,13,0)</f>
        <v>0</v>
      </c>
      <c r="U418" s="37">
        <f t="shared" si="48"/>
        <v>9.4036452501229384E-3</v>
      </c>
    </row>
    <row r="419" spans="1:21" x14ac:dyDescent="0.25">
      <c r="A419" s="21">
        <f t="shared" si="44"/>
        <v>4</v>
      </c>
      <c r="B419" s="22">
        <v>410</v>
      </c>
      <c r="C419" s="20"/>
      <c r="D419" s="14">
        <f>Beta!E419</f>
        <v>5.9497120225977076</v>
      </c>
      <c r="E419" s="15">
        <f>Beta!F419</f>
        <v>0.48273847812104614</v>
      </c>
      <c r="F419" s="12"/>
      <c r="G419" s="50">
        <f t="shared" si="42"/>
        <v>2.5000000000000005E-3</v>
      </c>
      <c r="H419" s="33">
        <f t="shared" si="45"/>
        <v>1.4433756729740645E-2</v>
      </c>
      <c r="I419" s="34">
        <f>D419/D418*EXP(-H418*H418/2+H418*VLOOKUP((A419)&amp;"_"&amp;(B419-1),Gaussian!A:F,6,0))-1</f>
        <v>9.7683857814692132E-3</v>
      </c>
      <c r="J419" s="46">
        <f>E419/E418*EXP(-H418*H418/2-H418*VLOOKUP((A419)&amp;"_"&amp;(B419-1),Gaussian!A:F,6,0))-1</f>
        <v>-5.7886596545475566E-3</v>
      </c>
      <c r="K419" s="40">
        <f>VLOOKUP((A419+1)&amp;"_"&amp;B419,scenarios!A:Q,6,0)</f>
        <v>9.7684E-3</v>
      </c>
      <c r="L419" s="55">
        <f>VLOOKUP((A419+TT_Scen/2+1)&amp;"_"&amp;B419,scenarios!A:Q,6,0)</f>
        <v>-5.7886999999999999E-3</v>
      </c>
      <c r="M419" s="37">
        <f t="shared" si="47"/>
        <v>5.456398323010897E-8</v>
      </c>
      <c r="N419" s="8"/>
      <c r="O419" s="50">
        <f t="shared" si="43"/>
        <v>2.5000000000000005E-3</v>
      </c>
      <c r="P419" s="33">
        <f t="shared" si="46"/>
        <v>1.4433756729740645E-2</v>
      </c>
      <c r="Q419" s="34">
        <f>D419/D418*EXP(-P418*P418/2+P418*Gaussian!G411)-1</f>
        <v>6.9170413826313837E-3</v>
      </c>
      <c r="R419" s="46">
        <f>E419/E418*EXP(-P418*P418/2-P418*Gaussian!G411)-1</f>
        <v>-2.9732947137950383E-3</v>
      </c>
      <c r="S419" s="40">
        <f>VLOOKUP((A419+1)&amp;"_"&amp;B419,scenarios!A:Q,13,0)</f>
        <v>0</v>
      </c>
      <c r="T419" s="55">
        <f>VLOOKUP((A419+TT_Scen/2+1)&amp;"_"&amp;B419,scenarios!A:Q,13,0)</f>
        <v>0</v>
      </c>
      <c r="U419" s="37">
        <f t="shared" si="48"/>
        <v>9.890336096426422E-3</v>
      </c>
    </row>
    <row r="420" spans="1:21" x14ac:dyDescent="0.25">
      <c r="A420" s="21">
        <f t="shared" si="44"/>
        <v>4</v>
      </c>
      <c r="B420" s="22">
        <v>411</v>
      </c>
      <c r="C420" s="20"/>
      <c r="D420" s="14">
        <f>Beta!E420</f>
        <v>5.9907997074868362</v>
      </c>
      <c r="E420" s="15">
        <f>Beta!F420</f>
        <v>0.48141197332893365</v>
      </c>
      <c r="F420" s="12"/>
      <c r="G420" s="50">
        <f t="shared" si="42"/>
        <v>2.5000000000000005E-3</v>
      </c>
      <c r="H420" s="33">
        <f t="shared" si="45"/>
        <v>1.4433756729740645E-2</v>
      </c>
      <c r="I420" s="34">
        <f>D420/D419*EXP(-H419*H419/2+H419*VLOOKUP((A420)&amp;"_"&amp;(B420-1),Gaussian!A:F,6,0))-1</f>
        <v>4.7617678627061011E-3</v>
      </c>
      <c r="J420" s="46">
        <f>E420/E419*EXP(-H419*H419/2-H419*VLOOKUP((A420)&amp;"_"&amp;(B420-1),Gaussian!A:F,6,0))-1</f>
        <v>-8.2802227193667921E-4</v>
      </c>
      <c r="K420" s="40">
        <f>VLOOKUP((A420+1)&amp;"_"&amp;B420,scenarios!A:Q,6,0)</f>
        <v>4.7618000000000001E-3</v>
      </c>
      <c r="L420" s="55">
        <f>VLOOKUP((A420+TT_Scen/2+1)&amp;"_"&amp;B420,scenarios!A:Q,6,0)</f>
        <v>-8.2801999999999995E-4</v>
      </c>
      <c r="M420" s="37">
        <f t="shared" si="47"/>
        <v>3.4409230578237061E-8</v>
      </c>
      <c r="N420" s="8"/>
      <c r="O420" s="50">
        <f t="shared" si="43"/>
        <v>2.5000000000000005E-3</v>
      </c>
      <c r="P420" s="33">
        <f t="shared" si="46"/>
        <v>1.4433756729740645E-2</v>
      </c>
      <c r="Q420" s="34">
        <f>D420/D419*EXP(-P419*P419/2+P419*Gaussian!G412)-1</f>
        <v>6.8009469366394626E-3</v>
      </c>
      <c r="R420" s="46">
        <f>E420/E419*EXP(-P419*P419/2-P419*Gaussian!G412)-1</f>
        <v>-2.8517495980213692E-3</v>
      </c>
      <c r="S420" s="40">
        <f>VLOOKUP((A420+1)&amp;"_"&amp;B420,scenarios!A:Q,13,0)</f>
        <v>0</v>
      </c>
      <c r="T420" s="55">
        <f>VLOOKUP((A420+TT_Scen/2+1)&amp;"_"&amp;B420,scenarios!A:Q,13,0)</f>
        <v>0</v>
      </c>
      <c r="U420" s="37">
        <f t="shared" si="48"/>
        <v>9.6526965346608318E-3</v>
      </c>
    </row>
    <row r="421" spans="1:21" x14ac:dyDescent="0.25">
      <c r="A421" s="21">
        <f t="shared" si="44"/>
        <v>4</v>
      </c>
      <c r="B421" s="22">
        <v>412</v>
      </c>
      <c r="C421" s="20"/>
      <c r="D421" s="14">
        <f>Beta!E421</f>
        <v>6.0322958708268173</v>
      </c>
      <c r="E421" s="15">
        <f>Beta!F421</f>
        <v>0.4800823461870119</v>
      </c>
      <c r="F421" s="12"/>
      <c r="G421" s="50">
        <f t="shared" si="42"/>
        <v>2.5000000000000005E-3</v>
      </c>
      <c r="H421" s="33">
        <f t="shared" si="45"/>
        <v>1.4433756729740645E-2</v>
      </c>
      <c r="I421" s="34">
        <f>D421/D420*EXP(-H420*H420/2+H420*VLOOKUP((A421)&amp;"_"&amp;(B421-1),Gaussian!A:F,6,0))-1</f>
        <v>9.0275395743266706E-4</v>
      </c>
      <c r="J421" s="46">
        <f>E421/E420*EXP(-H420*H420/2-H420*VLOOKUP((A421)&amp;"_"&amp;(B421-1),Gaussian!A:F,6,0))-1</f>
        <v>3.0309201343927672E-3</v>
      </c>
      <c r="K421" s="40">
        <f>VLOOKUP((A421+1)&amp;"_"&amp;B421,scenarios!A:Q,6,0)</f>
        <v>9.0275000000000002E-4</v>
      </c>
      <c r="L421" s="55">
        <f>VLOOKUP((A421+TT_Scen/2+1)&amp;"_"&amp;B421,scenarios!A:Q,6,0)</f>
        <v>3.0309E-3</v>
      </c>
      <c r="M421" s="37">
        <f t="shared" si="47"/>
        <v>2.4091825434244783E-8</v>
      </c>
      <c r="N421" s="8"/>
      <c r="O421" s="50">
        <f t="shared" si="43"/>
        <v>2.5000000000000005E-3</v>
      </c>
      <c r="P421" s="33">
        <f t="shared" si="46"/>
        <v>1.4433756729740645E-2</v>
      </c>
      <c r="Q421" s="34">
        <f>D421/D420*EXP(-P420*P420/2+P420*Gaussian!G413)-1</f>
        <v>6.8217656921261138E-3</v>
      </c>
      <c r="R421" s="46">
        <f>E421/E420*EXP(-P420*P420/2-P420*Gaussian!G413)-1</f>
        <v>-2.8658055710300001E-3</v>
      </c>
      <c r="S421" s="40">
        <f>VLOOKUP((A421+1)&amp;"_"&amp;B421,scenarios!A:Q,13,0)</f>
        <v>0</v>
      </c>
      <c r="T421" s="55">
        <f>VLOOKUP((A421+TT_Scen/2+1)&amp;"_"&amp;B421,scenarios!A:Q,13,0)</f>
        <v>0</v>
      </c>
      <c r="U421" s="37">
        <f t="shared" si="48"/>
        <v>9.6875712631561139E-3</v>
      </c>
    </row>
    <row r="422" spans="1:21" x14ac:dyDescent="0.25">
      <c r="A422" s="21">
        <f t="shared" si="44"/>
        <v>4</v>
      </c>
      <c r="B422" s="22">
        <v>413</v>
      </c>
      <c r="C422" s="20"/>
      <c r="D422" s="14">
        <f>Beta!E422</f>
        <v>6.0758337699168763</v>
      </c>
      <c r="E422" s="15">
        <f>Beta!F422</f>
        <v>0.4786213006928729</v>
      </c>
      <c r="F422" s="12"/>
      <c r="G422" s="50">
        <f t="shared" si="42"/>
        <v>2.5000000000000005E-3</v>
      </c>
      <c r="H422" s="33">
        <f t="shared" si="45"/>
        <v>1.4433756729740645E-2</v>
      </c>
      <c r="I422" s="34">
        <f>D422/D421*EXP(-H421*H421/2+H421*VLOOKUP((A422)&amp;"_"&amp;(B422-1),Gaussian!A:F,6,0))-1</f>
        <v>-9.3905983570864437E-3</v>
      </c>
      <c r="J422" s="46">
        <f>E422/E421*EXP(-H421*H421/2-H421*VLOOKUP((A422)&amp;"_"&amp;(B422-1),Gaussian!A:F,6,0))-1</f>
        <v>1.3459998902835668E-2</v>
      </c>
      <c r="K422" s="40">
        <f>VLOOKUP((A422+1)&amp;"_"&amp;B422,scenarios!A:Q,6,0)</f>
        <v>-9.3906000000000007E-3</v>
      </c>
      <c r="L422" s="55">
        <f>VLOOKUP((A422+TT_Scen/2+1)&amp;"_"&amp;B422,scenarios!A:Q,6,0)</f>
        <v>1.346E-2</v>
      </c>
      <c r="M422" s="37">
        <f t="shared" si="47"/>
        <v>2.7400778885439125E-9</v>
      </c>
      <c r="N422" s="8"/>
      <c r="O422" s="50">
        <f t="shared" si="43"/>
        <v>2.5000000000000005E-3</v>
      </c>
      <c r="P422" s="33">
        <f t="shared" si="46"/>
        <v>1.4433756729740645E-2</v>
      </c>
      <c r="Q422" s="34">
        <f>D422/D421*EXP(-P421*P421/2+P421*Gaussian!G414)-1</f>
        <v>7.1125544270607133E-3</v>
      </c>
      <c r="R422" s="46">
        <f>E422/E421*EXP(-P421*P421/2-P421*Gaussian!G414)-1</f>
        <v>-3.1471669288224424E-3</v>
      </c>
      <c r="S422" s="40">
        <f>VLOOKUP((A422+1)&amp;"_"&amp;B422,scenarios!A:Q,13,0)</f>
        <v>0</v>
      </c>
      <c r="T422" s="55">
        <f>VLOOKUP((A422+TT_Scen/2+1)&amp;"_"&amp;B422,scenarios!A:Q,13,0)</f>
        <v>0</v>
      </c>
      <c r="U422" s="37">
        <f t="shared" si="48"/>
        <v>1.0259721355883156E-2</v>
      </c>
    </row>
    <row r="423" spans="1:21" x14ac:dyDescent="0.25">
      <c r="A423" s="21">
        <f t="shared" si="44"/>
        <v>4</v>
      </c>
      <c r="B423" s="22">
        <v>414</v>
      </c>
      <c r="C423" s="20"/>
      <c r="D423" s="14">
        <f>Beta!E423</f>
        <v>6.1212737493048746</v>
      </c>
      <c r="E423" s="15">
        <f>Beta!F423</f>
        <v>0.47704405196933786</v>
      </c>
      <c r="F423" s="12"/>
      <c r="G423" s="50">
        <f t="shared" si="42"/>
        <v>2.5000000000000005E-3</v>
      </c>
      <c r="H423" s="33">
        <f t="shared" si="45"/>
        <v>1.4433756729740645E-2</v>
      </c>
      <c r="I423" s="34">
        <f>D423/D422*EXP(-H422*H422/2+H422*VLOOKUP((A423)&amp;"_"&amp;(B423-1),Gaussian!A:F,6,0))-1</f>
        <v>-8.621819270085207E-3</v>
      </c>
      <c r="J423" s="46">
        <f>E423/E422*EXP(-H422*H422/2-H422*VLOOKUP((A423)&amp;"_"&amp;(B423-1),Gaussian!A:F,6,0))-1</f>
        <v>1.2680732015882823E-2</v>
      </c>
      <c r="K423" s="40">
        <f>VLOOKUP((A423+1)&amp;"_"&amp;B423,scenarios!A:Q,6,0)</f>
        <v>-8.6218000000000006E-3</v>
      </c>
      <c r="L423" s="55">
        <f>VLOOKUP((A423+TT_Scen/2+1)&amp;"_"&amp;B423,scenarios!A:Q,6,0)</f>
        <v>1.2681E-2</v>
      </c>
      <c r="M423" s="37">
        <f t="shared" si="47"/>
        <v>2.8725420238295829E-7</v>
      </c>
      <c r="N423" s="8"/>
      <c r="O423" s="50">
        <f t="shared" si="43"/>
        <v>2.5000000000000005E-3</v>
      </c>
      <c r="P423" s="33">
        <f t="shared" si="46"/>
        <v>1.4433756729740645E-2</v>
      </c>
      <c r="Q423" s="34">
        <f>D423/D422*EXP(-P422*P422/2+P422*Gaussian!G415)-1</f>
        <v>7.3738653181214531E-3</v>
      </c>
      <c r="R423" s="46">
        <f>E423/E422*EXP(-P422*P422/2-P422*Gaussian!G415)-1</f>
        <v>-3.3992181749680217E-3</v>
      </c>
      <c r="S423" s="40">
        <f>VLOOKUP((A423+1)&amp;"_"&amp;B423,scenarios!A:Q,13,0)</f>
        <v>0</v>
      </c>
      <c r="T423" s="55">
        <f>VLOOKUP((A423+TT_Scen/2+1)&amp;"_"&amp;B423,scenarios!A:Q,13,0)</f>
        <v>0</v>
      </c>
      <c r="U423" s="37">
        <f t="shared" si="48"/>
        <v>1.0773083493089475E-2</v>
      </c>
    </row>
    <row r="424" spans="1:21" x14ac:dyDescent="0.25">
      <c r="A424" s="21">
        <f t="shared" si="44"/>
        <v>4</v>
      </c>
      <c r="B424" s="22">
        <v>415</v>
      </c>
      <c r="C424" s="20"/>
      <c r="D424" s="14">
        <f>Beta!E424</f>
        <v>6.1665299413948551</v>
      </c>
      <c r="E424" s="15">
        <f>Beta!F424</f>
        <v>0.47551548406075644</v>
      </c>
      <c r="F424" s="12"/>
      <c r="G424" s="50">
        <f t="shared" si="42"/>
        <v>2.5000000000000005E-3</v>
      </c>
      <c r="H424" s="33">
        <f t="shared" si="45"/>
        <v>1.4433756729740645E-2</v>
      </c>
      <c r="I424" s="34">
        <f>D424/D423*EXP(-H423*H423/2+H423*VLOOKUP((A424)&amp;"_"&amp;(B424-1),Gaussian!A:F,6,0))-1</f>
        <v>1.2534732475387056E-2</v>
      </c>
      <c r="J424" s="46">
        <f>E424/E423*EXP(-H423*H423/2-H423*VLOOKUP((A424)&amp;"_"&amp;(B424-1),Gaussian!A:F,6,0))-1</f>
        <v>-8.4723876260971442E-3</v>
      </c>
      <c r="K424" s="40">
        <f>VLOOKUP((A424+1)&amp;"_"&amp;B424,scenarios!A:Q,6,0)</f>
        <v>1.2534999999999999E-2</v>
      </c>
      <c r="L424" s="55">
        <f>VLOOKUP((A424+TT_Scen/2+1)&amp;"_"&amp;B424,scenarios!A:Q,6,0)</f>
        <v>-8.4723999999999997E-3</v>
      </c>
      <c r="M424" s="37">
        <f t="shared" si="47"/>
        <v>2.7989851579882097E-7</v>
      </c>
      <c r="N424" s="8"/>
      <c r="O424" s="50">
        <f t="shared" si="43"/>
        <v>2.5000000000000005E-3</v>
      </c>
      <c r="P424" s="33">
        <f t="shared" si="46"/>
        <v>1.4433756729740645E-2</v>
      </c>
      <c r="Q424" s="34">
        <f>D424/D423*EXP(-P423*P423/2+P423*Gaussian!G416)-1</f>
        <v>7.2883325436241542E-3</v>
      </c>
      <c r="R424" s="46">
        <f>E424/E423*EXP(-P423*P423/2-P423*Gaussian!G416)-1</f>
        <v>-3.308076445440733E-3</v>
      </c>
      <c r="S424" s="40">
        <f>VLOOKUP((A424+1)&amp;"_"&amp;B424,scenarios!A:Q,13,0)</f>
        <v>0</v>
      </c>
      <c r="T424" s="55">
        <f>VLOOKUP((A424+TT_Scen/2+1)&amp;"_"&amp;B424,scenarios!A:Q,13,0)</f>
        <v>0</v>
      </c>
      <c r="U424" s="37">
        <f t="shared" si="48"/>
        <v>1.0596408989064887E-2</v>
      </c>
    </row>
    <row r="425" spans="1:21" x14ac:dyDescent="0.25">
      <c r="A425" s="21">
        <f t="shared" si="44"/>
        <v>4</v>
      </c>
      <c r="B425" s="22">
        <v>416</v>
      </c>
      <c r="C425" s="20"/>
      <c r="D425" s="14">
        <f>Beta!E425</f>
        <v>6.2118214301877739</v>
      </c>
      <c r="E425" s="15">
        <f>Beta!F425</f>
        <v>0.47401774375109212</v>
      </c>
      <c r="F425" s="12"/>
      <c r="G425" s="50">
        <f t="shared" si="42"/>
        <v>2.5000000000000005E-3</v>
      </c>
      <c r="H425" s="33">
        <f t="shared" si="45"/>
        <v>1.4433756729740645E-2</v>
      </c>
      <c r="I425" s="34">
        <f>D425/D424*EXP(-H424*H424/2+H424*VLOOKUP((A425)&amp;"_"&amp;(B425-1),Gaussian!A:F,6,0))-1</f>
        <v>2.8275101991365847E-2</v>
      </c>
      <c r="J425" s="46">
        <f>E425/E424*EXP(-H424*H424/2-H424*VLOOKUP((A425)&amp;"_"&amp;(B425-1),Gaussian!A:F,6,0))-1</f>
        <v>-2.3643874282113009E-2</v>
      </c>
      <c r="K425" s="40">
        <f>VLOOKUP((A425+1)&amp;"_"&amp;B425,scenarios!A:Q,6,0)</f>
        <v>2.8275000000000002E-2</v>
      </c>
      <c r="L425" s="55">
        <f>VLOOKUP((A425+TT_Scen/2+1)&amp;"_"&amp;B425,scenarios!A:Q,6,0)</f>
        <v>-2.3643999999999998E-2</v>
      </c>
      <c r="M425" s="37">
        <f t="shared" si="47"/>
        <v>2.2770925283549515E-7</v>
      </c>
      <c r="N425" s="8"/>
      <c r="O425" s="50">
        <f t="shared" si="43"/>
        <v>2.5000000000000005E-3</v>
      </c>
      <c r="P425" s="33">
        <f t="shared" si="46"/>
        <v>1.4433756729740645E-2</v>
      </c>
      <c r="Q425" s="34">
        <f>D425/D424*EXP(-P424*P424/2+P424*Gaussian!G417)-1</f>
        <v>7.2398023175133108E-3</v>
      </c>
      <c r="R425" s="46">
        <f>E425/E424*EXP(-P424*P424/2-P424*Gaussian!G417)-1</f>
        <v>-3.2535524882140177E-3</v>
      </c>
      <c r="S425" s="40">
        <f>VLOOKUP((A425+1)&amp;"_"&amp;B425,scenarios!A:Q,13,0)</f>
        <v>0</v>
      </c>
      <c r="T425" s="55">
        <f>VLOOKUP((A425+TT_Scen/2+1)&amp;"_"&amp;B425,scenarios!A:Q,13,0)</f>
        <v>0</v>
      </c>
      <c r="U425" s="37">
        <f t="shared" si="48"/>
        <v>1.0493354805727328E-2</v>
      </c>
    </row>
    <row r="426" spans="1:21" x14ac:dyDescent="0.25">
      <c r="A426" s="21">
        <f t="shared" si="44"/>
        <v>4</v>
      </c>
      <c r="B426" s="22">
        <v>417</v>
      </c>
      <c r="C426" s="20"/>
      <c r="D426" s="14">
        <f>Beta!E426</f>
        <v>6.2570959714937038</v>
      </c>
      <c r="E426" s="15">
        <f>Beta!F426</f>
        <v>0.4725541980185865</v>
      </c>
      <c r="F426" s="12"/>
      <c r="G426" s="50">
        <f t="shared" si="42"/>
        <v>2.5000000000000005E-3</v>
      </c>
      <c r="H426" s="33">
        <f t="shared" si="45"/>
        <v>1.4433756729740645E-2</v>
      </c>
      <c r="I426" s="34">
        <f>D426/D425*EXP(-H425*H425/2+H425*VLOOKUP((A426)&amp;"_"&amp;(B426-1),Gaussian!A:F,6,0))-1</f>
        <v>-1.4043635221993034E-3</v>
      </c>
      <c r="J426" s="46">
        <f>E426/E425*EXP(-H425*H425/2-H425*VLOOKUP((A426)&amp;"_"&amp;(B426-1),Gaussian!A:F,6,0))-1</f>
        <v>5.3811502080325369E-3</v>
      </c>
      <c r="K426" s="40">
        <f>VLOOKUP((A426+1)&amp;"_"&amp;B426,scenarios!A:Q,6,0)</f>
        <v>-1.4044000000000001E-3</v>
      </c>
      <c r="L426" s="55">
        <f>VLOOKUP((A426+TT_Scen/2+1)&amp;"_"&amp;B426,scenarios!A:Q,6,0)</f>
        <v>5.3812E-3</v>
      </c>
      <c r="M426" s="37">
        <f t="shared" si="47"/>
        <v>8.626976815990367E-8</v>
      </c>
      <c r="N426" s="8"/>
      <c r="O426" s="50">
        <f t="shared" si="43"/>
        <v>2.5000000000000005E-3</v>
      </c>
      <c r="P426" s="33">
        <f t="shared" si="46"/>
        <v>1.4433756729740645E-2</v>
      </c>
      <c r="Q426" s="34">
        <f>D426/D425*EXP(-P425*P425/2+P425*Gaussian!G418)-1</f>
        <v>7.1835282006742496E-3</v>
      </c>
      <c r="R426" s="46">
        <f>E426/E425*EXP(-P425*P425/2-P425*Gaussian!G418)-1</f>
        <v>-3.1913732859023547E-3</v>
      </c>
      <c r="S426" s="40">
        <f>VLOOKUP((A426+1)&amp;"_"&amp;B426,scenarios!A:Q,13,0)</f>
        <v>0</v>
      </c>
      <c r="T426" s="55">
        <f>VLOOKUP((A426+TT_Scen/2+1)&amp;"_"&amp;B426,scenarios!A:Q,13,0)</f>
        <v>0</v>
      </c>
      <c r="U426" s="37">
        <f t="shared" si="48"/>
        <v>1.0374901486576604E-2</v>
      </c>
    </row>
    <row r="427" spans="1:21" x14ac:dyDescent="0.25">
      <c r="A427" s="21">
        <f t="shared" si="44"/>
        <v>4</v>
      </c>
      <c r="B427" s="22">
        <v>418</v>
      </c>
      <c r="C427" s="20"/>
      <c r="D427" s="14">
        <f>Beta!E427</f>
        <v>6.3032118355793818</v>
      </c>
      <c r="E427" s="15">
        <f>Beta!F427</f>
        <v>0.47106001325954788</v>
      </c>
      <c r="F427" s="12"/>
      <c r="G427" s="50">
        <f t="shared" si="42"/>
        <v>2.5000000000000005E-3</v>
      </c>
      <c r="H427" s="33">
        <f t="shared" si="45"/>
        <v>1.4433756729740645E-2</v>
      </c>
      <c r="I427" s="34">
        <f>D427/D426*EXP(-H426*H426/2+H426*VLOOKUP((A427)&amp;"_"&amp;(B427-1),Gaussian!A:F,6,0))-1</f>
        <v>3.182075396070827E-2</v>
      </c>
      <c r="J427" s="46">
        <f>E427/E426*EXP(-H426*H426/2-H426*VLOOKUP((A427)&amp;"_"&amp;(B427-1),Gaussian!A:F,6,0))-1</f>
        <v>-2.6986280175561927E-2</v>
      </c>
      <c r="K427" s="40">
        <f>VLOOKUP((A427+1)&amp;"_"&amp;B427,scenarios!A:Q,6,0)</f>
        <v>3.1821000000000002E-2</v>
      </c>
      <c r="L427" s="55">
        <f>VLOOKUP((A427+TT_Scen/2+1)&amp;"_"&amp;B427,scenarios!A:Q,6,0)</f>
        <v>-2.6986E-2</v>
      </c>
      <c r="M427" s="37">
        <f t="shared" si="47"/>
        <v>5.2621485365986209E-7</v>
      </c>
      <c r="N427" s="8"/>
      <c r="O427" s="50">
        <f t="shared" si="43"/>
        <v>2.5000000000000005E-3</v>
      </c>
      <c r="P427" s="33">
        <f t="shared" si="46"/>
        <v>1.4433756729740645E-2</v>
      </c>
      <c r="Q427" s="34">
        <f>D427/D426*EXP(-P426*P426/2+P426*Gaussian!G419)-1</f>
        <v>7.2652415629395062E-3</v>
      </c>
      <c r="R427" s="46">
        <f>E427/E426*EXP(-P426*P426/2-P426*Gaussian!G419)-1</f>
        <v>-3.2657649880484252E-3</v>
      </c>
      <c r="S427" s="40">
        <f>VLOOKUP((A427+1)&amp;"_"&amp;B427,scenarios!A:Q,13,0)</f>
        <v>0</v>
      </c>
      <c r="T427" s="55">
        <f>VLOOKUP((A427+TT_Scen/2+1)&amp;"_"&amp;B427,scenarios!A:Q,13,0)</f>
        <v>0</v>
      </c>
      <c r="U427" s="37">
        <f t="shared" si="48"/>
        <v>1.0531006550987931E-2</v>
      </c>
    </row>
    <row r="428" spans="1:21" x14ac:dyDescent="0.25">
      <c r="A428" s="21">
        <f t="shared" si="44"/>
        <v>4</v>
      </c>
      <c r="B428" s="22">
        <v>419</v>
      </c>
      <c r="C428" s="20"/>
      <c r="D428" s="14">
        <f>Beta!E428</f>
        <v>6.3497891857186195</v>
      </c>
      <c r="E428" s="15">
        <f>Beta!F428</f>
        <v>0.4695646029206596</v>
      </c>
      <c r="F428" s="12"/>
      <c r="G428" s="50">
        <f t="shared" si="42"/>
        <v>2.5000000000000005E-3</v>
      </c>
      <c r="H428" s="33">
        <f t="shared" si="45"/>
        <v>1.4433756729740645E-2</v>
      </c>
      <c r="I428" s="34">
        <f>D428/D427*EXP(-H427*H427/2+H427*VLOOKUP((A428)&amp;"_"&amp;(B428-1),Gaussian!A:F,6,0))-1</f>
        <v>1.9096520510606396E-2</v>
      </c>
      <c r="J428" s="46">
        <f>E428/E427*EXP(-H427*H427/2-H427*VLOOKUP((A428)&amp;"_"&amp;(B428-1),Gaussian!A:F,6,0))-1</f>
        <v>-1.4831043724287007E-2</v>
      </c>
      <c r="K428" s="40">
        <f>VLOOKUP((A428+1)&amp;"_"&amp;B428,scenarios!A:Q,6,0)</f>
        <v>1.9096999999999999E-2</v>
      </c>
      <c r="L428" s="55">
        <f>VLOOKUP((A428+TT_Scen/2+1)&amp;"_"&amp;B428,scenarios!A:Q,6,0)</f>
        <v>-1.4831E-2</v>
      </c>
      <c r="M428" s="37">
        <f t="shared" si="47"/>
        <v>5.2321368061020168E-7</v>
      </c>
      <c r="N428" s="8"/>
      <c r="O428" s="50">
        <f t="shared" si="43"/>
        <v>2.5000000000000005E-3</v>
      </c>
      <c r="P428" s="33">
        <f t="shared" si="46"/>
        <v>1.4433756729740645E-2</v>
      </c>
      <c r="Q428" s="34">
        <f>D428/D427*EXP(-P427*P427/2+P427*Gaussian!G420)-1</f>
        <v>7.2845319833867439E-3</v>
      </c>
      <c r="R428" s="46">
        <f>E428/E427*EXP(-P427*P427/2-P427*Gaussian!G420)-1</f>
        <v>-3.278394954839281E-3</v>
      </c>
      <c r="S428" s="40">
        <f>VLOOKUP((A428+1)&amp;"_"&amp;B428,scenarios!A:Q,13,0)</f>
        <v>0</v>
      </c>
      <c r="T428" s="55">
        <f>VLOOKUP((A428+TT_Scen/2+1)&amp;"_"&amp;B428,scenarios!A:Q,13,0)</f>
        <v>0</v>
      </c>
      <c r="U428" s="37">
        <f t="shared" si="48"/>
        <v>1.0562926938226025E-2</v>
      </c>
    </row>
    <row r="429" spans="1:21" x14ac:dyDescent="0.25">
      <c r="A429" s="21">
        <f t="shared" si="44"/>
        <v>4</v>
      </c>
      <c r="B429" s="22">
        <v>420</v>
      </c>
      <c r="C429" s="20"/>
      <c r="D429" s="14">
        <f>Beta!E429</f>
        <v>6.3942842469413401</v>
      </c>
      <c r="E429" s="15">
        <f>Beta!F429</f>
        <v>0.46825458955411303</v>
      </c>
      <c r="F429" s="12"/>
      <c r="G429" s="50">
        <f t="shared" si="42"/>
        <v>2.5000000000000005E-3</v>
      </c>
      <c r="H429" s="33">
        <f t="shared" si="45"/>
        <v>1.4433756729740645E-2</v>
      </c>
      <c r="I429" s="34">
        <f>D429/D428*EXP(-H428*H428/2+H428*VLOOKUP((A429)&amp;"_"&amp;(B429-1),Gaussian!A:F,6,0))-1</f>
        <v>1.9319495514511287E-2</v>
      </c>
      <c r="J429" s="46">
        <f>E429/E428*EXP(-H428*H428/2-H428*VLOOKUP((A429)&amp;"_"&amp;(B429-1),Gaussian!A:F,6,0))-1</f>
        <v>-1.5040180343317444E-2</v>
      </c>
      <c r="K429" s="40">
        <f>VLOOKUP((A429+1)&amp;"_"&amp;B429,scenarios!A:Q,6,0)</f>
        <v>1.9318999999999999E-2</v>
      </c>
      <c r="L429" s="55">
        <f>VLOOKUP((A429+TT_Scen/2+1)&amp;"_"&amp;B429,scenarios!A:Q,6,0)</f>
        <v>-1.504E-2</v>
      </c>
      <c r="M429" s="37">
        <f t="shared" si="47"/>
        <v>6.7585782873198774E-7</v>
      </c>
      <c r="N429" s="8"/>
      <c r="O429" s="50">
        <f t="shared" si="43"/>
        <v>2.5000000000000005E-3</v>
      </c>
      <c r="P429" s="33">
        <f t="shared" si="46"/>
        <v>1.4433756729740645E-2</v>
      </c>
      <c r="Q429" s="34">
        <f>D429/D428*EXP(-P428*P428/2+P428*Gaussian!G421)-1</f>
        <v>6.90243775897037E-3</v>
      </c>
      <c r="R429" s="46">
        <f>E429/E428*EXP(-P428*P428/2-P428*Gaussian!G421)-1</f>
        <v>-2.8937175789756076E-3</v>
      </c>
      <c r="S429" s="40">
        <f>VLOOKUP((A429+1)&amp;"_"&amp;B429,scenarios!A:Q,13,0)</f>
        <v>0</v>
      </c>
      <c r="T429" s="55">
        <f>VLOOKUP((A429+TT_Scen/2+1)&amp;"_"&amp;B429,scenarios!A:Q,13,0)</f>
        <v>0</v>
      </c>
      <c r="U429" s="37">
        <f t="shared" si="48"/>
        <v>9.7961553379459776E-3</v>
      </c>
    </row>
    <row r="430" spans="1:21" x14ac:dyDescent="0.25">
      <c r="A430" s="21">
        <f t="shared" si="44"/>
        <v>4</v>
      </c>
      <c r="B430" s="22">
        <v>421</v>
      </c>
      <c r="C430" s="20"/>
      <c r="D430" s="14">
        <f>Beta!E430</f>
        <v>6.4390042008482702</v>
      </c>
      <c r="E430" s="15">
        <f>Beta!F430</f>
        <v>0.46695754497209174</v>
      </c>
      <c r="F430" s="12"/>
      <c r="G430" s="50">
        <f t="shared" si="42"/>
        <v>2.5000000000000005E-3</v>
      </c>
      <c r="H430" s="33">
        <f t="shared" si="45"/>
        <v>1.4433756729740645E-2</v>
      </c>
      <c r="I430" s="34">
        <f>D430/D429*EXP(-H429*H429/2+H429*VLOOKUP((A430)&amp;"_"&amp;(B430-1),Gaussian!A:F,6,0))-1</f>
        <v>2.5715834531336856E-3</v>
      </c>
      <c r="J430" s="46">
        <f>E430/E429*EXP(-H429*H429/2-H429*VLOOKUP((A430)&amp;"_"&amp;(B430-1),Gaussian!A:F,6,0))-1</f>
        <v>1.419987990346705E-3</v>
      </c>
      <c r="K430" s="40">
        <f>VLOOKUP((A430+1)&amp;"_"&amp;B430,scenarios!A:Q,6,0)</f>
        <v>2.5715999999999998E-3</v>
      </c>
      <c r="L430" s="55">
        <f>VLOOKUP((A430+TT_Scen/2+1)&amp;"_"&amp;B430,scenarios!A:Q,6,0)</f>
        <v>1.42E-3</v>
      </c>
      <c r="M430" s="37">
        <f t="shared" si="47"/>
        <v>2.8556519609266098E-8</v>
      </c>
      <c r="N430" s="8"/>
      <c r="O430" s="50">
        <f t="shared" si="43"/>
        <v>2.5000000000000005E-3</v>
      </c>
      <c r="P430" s="33">
        <f t="shared" si="46"/>
        <v>1.4433756729740645E-2</v>
      </c>
      <c r="Q430" s="34">
        <f>D430/D429*EXP(-P429*P429/2+P429*Gaussian!G422)-1</f>
        <v>6.8888490930578694E-3</v>
      </c>
      <c r="R430" s="46">
        <f>E430/E429*EXP(-P429*P429/2-P429*Gaussian!G422)-1</f>
        <v>-2.8738286599997442E-3</v>
      </c>
      <c r="S430" s="40">
        <f>VLOOKUP((A430+1)&amp;"_"&amp;B430,scenarios!A:Q,13,0)</f>
        <v>0</v>
      </c>
      <c r="T430" s="55">
        <f>VLOOKUP((A430+TT_Scen/2+1)&amp;"_"&amp;B430,scenarios!A:Q,13,0)</f>
        <v>0</v>
      </c>
      <c r="U430" s="37">
        <f t="shared" si="48"/>
        <v>9.7626777530576136E-3</v>
      </c>
    </row>
    <row r="431" spans="1:21" x14ac:dyDescent="0.25">
      <c r="A431" s="21">
        <f t="shared" si="44"/>
        <v>4</v>
      </c>
      <c r="B431" s="22">
        <v>422</v>
      </c>
      <c r="C431" s="20"/>
      <c r="D431" s="14">
        <f>Beta!E431</f>
        <v>6.482767944485972</v>
      </c>
      <c r="E431" s="15">
        <f>Beta!F431</f>
        <v>0.4657582422872375</v>
      </c>
      <c r="F431" s="12"/>
      <c r="G431" s="50">
        <f t="shared" si="42"/>
        <v>2.5000000000000005E-3</v>
      </c>
      <c r="H431" s="33">
        <f t="shared" si="45"/>
        <v>1.4433756729740645E-2</v>
      </c>
      <c r="I431" s="34">
        <f>D431/D430*EXP(-H430*H430/2+H430*VLOOKUP((A431)&amp;"_"&amp;(B431-1),Gaussian!A:F,6,0))-1</f>
        <v>2.520810716574351E-2</v>
      </c>
      <c r="J431" s="46">
        <f>E431/E430*EXP(-H430*H430/2-H430*VLOOKUP((A431)&amp;"_"&amp;(B431-1),Gaussian!A:F,6,0))-1</f>
        <v>-2.0684992698278615E-2</v>
      </c>
      <c r="K431" s="40">
        <f>VLOOKUP((A431+1)&amp;"_"&amp;B431,scenarios!A:Q,6,0)</f>
        <v>2.5208000000000001E-2</v>
      </c>
      <c r="L431" s="55">
        <f>VLOOKUP((A431+TT_Scen/2+1)&amp;"_"&amp;B431,scenarios!A:Q,6,0)</f>
        <v>-2.0684999999999999E-2</v>
      </c>
      <c r="M431" s="37">
        <f t="shared" si="47"/>
        <v>1.1446746489215953E-7</v>
      </c>
      <c r="N431" s="8"/>
      <c r="O431" s="50">
        <f t="shared" si="43"/>
        <v>2.5000000000000005E-3</v>
      </c>
      <c r="P431" s="33">
        <f t="shared" si="46"/>
        <v>1.4433756729740645E-2</v>
      </c>
      <c r="Q431" s="34">
        <f>D431/D430*EXP(-P430*P430/2+P430*Gaussian!G423)-1</f>
        <v>6.6917941247064405E-3</v>
      </c>
      <c r="R431" s="46">
        <f>E431/E430*EXP(-P430*P430/2-P430*Gaussian!G423)-1</f>
        <v>-2.6722271757874116E-3</v>
      </c>
      <c r="S431" s="40">
        <f>VLOOKUP((A431+1)&amp;"_"&amp;B431,scenarios!A:Q,13,0)</f>
        <v>0</v>
      </c>
      <c r="T431" s="55">
        <f>VLOOKUP((A431+TT_Scen/2+1)&amp;"_"&amp;B431,scenarios!A:Q,13,0)</f>
        <v>0</v>
      </c>
      <c r="U431" s="37">
        <f t="shared" si="48"/>
        <v>9.3640213004938522E-3</v>
      </c>
    </row>
    <row r="432" spans="1:21" x14ac:dyDescent="0.25">
      <c r="A432" s="21">
        <f t="shared" si="44"/>
        <v>4</v>
      </c>
      <c r="B432" s="22">
        <v>423</v>
      </c>
      <c r="C432" s="20"/>
      <c r="D432" s="14">
        <f>Beta!E432</f>
        <v>6.5254046623076301</v>
      </c>
      <c r="E432" s="15">
        <f>Beta!F432</f>
        <v>0.46466641605214587</v>
      </c>
      <c r="F432" s="12"/>
      <c r="G432" s="50">
        <f t="shared" si="42"/>
        <v>2.5000000000000005E-3</v>
      </c>
      <c r="H432" s="33">
        <f t="shared" si="45"/>
        <v>1.4433756729740645E-2</v>
      </c>
      <c r="I432" s="34">
        <f>D432/D431*EXP(-H431*H431/2+H431*VLOOKUP((A432)&amp;"_"&amp;(B432-1),Gaussian!A:F,6,0))-1</f>
        <v>3.455179943244957E-3</v>
      </c>
      <c r="J432" s="46">
        <f>E432/E431*EXP(-H431*H431/2-H431*VLOOKUP((A432)&amp;"_"&amp;(B432-1),Gaussian!A:F,6,0))-1</f>
        <v>5.5104850393083993E-4</v>
      </c>
      <c r="K432" s="40">
        <f>VLOOKUP((A432+1)&amp;"_"&amp;B432,scenarios!A:Q,6,0)</f>
        <v>3.4551999999999999E-3</v>
      </c>
      <c r="L432" s="55">
        <f>VLOOKUP((A432+TT_Scen/2+1)&amp;"_"&amp;B432,scenarios!A:Q,6,0)</f>
        <v>5.5104999999999998E-4</v>
      </c>
      <c r="M432" s="37">
        <f t="shared" si="47"/>
        <v>2.1552824202870219E-8</v>
      </c>
      <c r="N432" s="8"/>
      <c r="O432" s="50">
        <f t="shared" si="43"/>
        <v>2.5000000000000005E-3</v>
      </c>
      <c r="P432" s="33">
        <f t="shared" si="46"/>
        <v>1.4433756729740645E-2</v>
      </c>
      <c r="Q432" s="34">
        <f>D432/D431*EXP(-P431*P431/2+P431*Gaussian!G424)-1</f>
        <v>6.4720847529917691E-3</v>
      </c>
      <c r="R432" s="46">
        <f>E432/E431*EXP(-P431*P431/2-P431*Gaussian!G424)-1</f>
        <v>-2.4481079717992849E-3</v>
      </c>
      <c r="S432" s="40">
        <f>VLOOKUP((A432+1)&amp;"_"&amp;B432,scenarios!A:Q,13,0)</f>
        <v>0</v>
      </c>
      <c r="T432" s="55">
        <f>VLOOKUP((A432+TT_Scen/2+1)&amp;"_"&amp;B432,scenarios!A:Q,13,0)</f>
        <v>0</v>
      </c>
      <c r="U432" s="37">
        <f t="shared" si="48"/>
        <v>8.920192724791054E-3</v>
      </c>
    </row>
    <row r="433" spans="1:21" x14ac:dyDescent="0.25">
      <c r="A433" s="21">
        <f t="shared" si="44"/>
        <v>4</v>
      </c>
      <c r="B433" s="22">
        <v>424</v>
      </c>
      <c r="C433" s="20"/>
      <c r="D433" s="14">
        <f>Beta!E433</f>
        <v>6.5678590175749658</v>
      </c>
      <c r="E433" s="15">
        <f>Beta!F433</f>
        <v>0.46361278424904867</v>
      </c>
      <c r="F433" s="12"/>
      <c r="G433" s="50">
        <f t="shared" si="42"/>
        <v>2.5000000000000005E-3</v>
      </c>
      <c r="H433" s="33">
        <f t="shared" si="45"/>
        <v>1.4433756729740645E-2</v>
      </c>
      <c r="I433" s="34">
        <f>D433/D432*EXP(-H432*H432/2+H432*VLOOKUP((A433)&amp;"_"&amp;(B433-1),Gaussian!A:F,6,0))-1</f>
        <v>2.3208184071612958E-2</v>
      </c>
      <c r="J433" s="46">
        <f>E433/E432*EXP(-H432*H432/2-H432*VLOOKUP((A433)&amp;"_"&amp;(B433-1),Gaussian!A:F,6,0))-1</f>
        <v>-1.8758272903374063E-2</v>
      </c>
      <c r="K433" s="40">
        <f>VLOOKUP((A433+1)&amp;"_"&amp;B433,scenarios!A:Q,6,0)</f>
        <v>2.3207999999999999E-2</v>
      </c>
      <c r="L433" s="55">
        <f>VLOOKUP((A433+TT_Scen/2+1)&amp;"_"&amp;B433,scenarios!A:Q,6,0)</f>
        <v>-1.8758E-2</v>
      </c>
      <c r="M433" s="37">
        <f t="shared" si="47"/>
        <v>4.5697498702104711E-7</v>
      </c>
      <c r="N433" s="8"/>
      <c r="O433" s="50">
        <f t="shared" si="43"/>
        <v>2.5000000000000005E-3</v>
      </c>
      <c r="P433" s="33">
        <f t="shared" si="46"/>
        <v>1.4433756729740645E-2</v>
      </c>
      <c r="Q433" s="34">
        <f>D433/D432*EXP(-P432*P432/2+P432*Gaussian!G425)-1</f>
        <v>6.4011721999852611E-3</v>
      </c>
      <c r="R433" s="46">
        <f>E433/E432*EXP(-P432*P432/2-P432*Gaussian!G425)-1</f>
        <v>-2.3714265723043804E-3</v>
      </c>
      <c r="S433" s="40">
        <f>VLOOKUP((A433+1)&amp;"_"&amp;B433,scenarios!A:Q,13,0)</f>
        <v>0</v>
      </c>
      <c r="T433" s="55">
        <f>VLOOKUP((A433+TT_Scen/2+1)&amp;"_"&amp;B433,scenarios!A:Q,13,0)</f>
        <v>0</v>
      </c>
      <c r="U433" s="37">
        <f t="shared" si="48"/>
        <v>8.7725987722896415E-3</v>
      </c>
    </row>
    <row r="434" spans="1:21" x14ac:dyDescent="0.25">
      <c r="A434" s="21">
        <f t="shared" si="44"/>
        <v>4</v>
      </c>
      <c r="B434" s="22">
        <v>425</v>
      </c>
      <c r="C434" s="20"/>
      <c r="D434" s="14">
        <f>Beta!E434</f>
        <v>6.6090004414607906</v>
      </c>
      <c r="E434" s="15">
        <f>Beta!F434</f>
        <v>0.46267572260294942</v>
      </c>
      <c r="F434" s="12"/>
      <c r="G434" s="50">
        <f t="shared" si="42"/>
        <v>2.5000000000000005E-3</v>
      </c>
      <c r="H434" s="33">
        <f t="shared" si="45"/>
        <v>1.4433756729740645E-2</v>
      </c>
      <c r="I434" s="34">
        <f>D434/D433*EXP(-H433*H433/2+H433*VLOOKUP((A434)&amp;"_"&amp;(B434-1),Gaussian!A:F,6,0))-1</f>
        <v>-1.3915269285375786E-2</v>
      </c>
      <c r="J434" s="46">
        <f>E434/E433*EXP(-H433*H433/2-H433*VLOOKUP((A434)&amp;"_"&amp;(B434-1),Gaussian!A:F,6,0))-1</f>
        <v>1.8189363240000311E-2</v>
      </c>
      <c r="K434" s="40">
        <f>VLOOKUP((A434+1)&amp;"_"&amp;B434,scenarios!A:Q,6,0)</f>
        <v>-1.3915E-2</v>
      </c>
      <c r="L434" s="55">
        <f>VLOOKUP((A434+TT_Scen/2+1)&amp;"_"&amp;B434,scenarios!A:Q,6,0)</f>
        <v>1.8189E-2</v>
      </c>
      <c r="M434" s="37">
        <f t="shared" si="47"/>
        <v>6.3252537609720383E-7</v>
      </c>
      <c r="N434" s="8"/>
      <c r="O434" s="50">
        <f t="shared" si="43"/>
        <v>2.5000000000000005E-3</v>
      </c>
      <c r="P434" s="33">
        <f t="shared" si="46"/>
        <v>1.4433756729740645E-2</v>
      </c>
      <c r="Q434" s="34">
        <f>D434/D433*EXP(-P433*P433/2+P433*Gaussian!G426)-1</f>
        <v>6.1592403379042704E-3</v>
      </c>
      <c r="R434" s="46">
        <f>E434/E433*EXP(-P433*P433/2-P433*Gaussian!G426)-1</f>
        <v>-2.1251668574605587E-3</v>
      </c>
      <c r="S434" s="40">
        <f>VLOOKUP((A434+1)&amp;"_"&amp;B434,scenarios!A:Q,13,0)</f>
        <v>0</v>
      </c>
      <c r="T434" s="55">
        <f>VLOOKUP((A434+TT_Scen/2+1)&amp;"_"&amp;B434,scenarios!A:Q,13,0)</f>
        <v>0</v>
      </c>
      <c r="U434" s="37">
        <f t="shared" si="48"/>
        <v>8.2844071953648291E-3</v>
      </c>
    </row>
    <row r="435" spans="1:21" x14ac:dyDescent="0.25">
      <c r="A435" s="21">
        <f t="shared" si="44"/>
        <v>4</v>
      </c>
      <c r="B435" s="22">
        <v>426</v>
      </c>
      <c r="C435" s="20"/>
      <c r="D435" s="14">
        <f>Beta!E435</f>
        <v>6.6497967815876224</v>
      </c>
      <c r="E435" s="15">
        <f>Beta!F435</f>
        <v>0.46178535679055277</v>
      </c>
      <c r="F435" s="12"/>
      <c r="G435" s="50">
        <f t="shared" si="42"/>
        <v>2.5000000000000005E-3</v>
      </c>
      <c r="H435" s="33">
        <f t="shared" si="45"/>
        <v>1.4433756729740645E-2</v>
      </c>
      <c r="I435" s="34">
        <f>D435/D434*EXP(-H434*H434/2+H434*VLOOKUP((A435)&amp;"_"&amp;(B435-1),Gaussian!A:F,6,0))-1</f>
        <v>1.9524696274859199E-2</v>
      </c>
      <c r="J435" s="46">
        <f>E435/E434*EXP(-H434*H434/2-H434*VLOOKUP((A435)&amp;"_"&amp;(B435-1),Gaussian!A:F,6,0))-1</f>
        <v>-1.5200522177594267E-2</v>
      </c>
      <c r="K435" s="40">
        <f>VLOOKUP((A435+1)&amp;"_"&amp;B435,scenarios!A:Q,6,0)</f>
        <v>1.9525000000000001E-2</v>
      </c>
      <c r="L435" s="55">
        <f>VLOOKUP((A435+TT_Scen/2+1)&amp;"_"&amp;B435,scenarios!A:Q,6,0)</f>
        <v>-1.5200999999999999E-2</v>
      </c>
      <c r="M435" s="37">
        <f t="shared" si="47"/>
        <v>7.8154754653420033E-7</v>
      </c>
      <c r="N435" s="8"/>
      <c r="O435" s="50">
        <f t="shared" si="43"/>
        <v>2.5000000000000005E-3</v>
      </c>
      <c r="P435" s="33">
        <f t="shared" si="46"/>
        <v>1.4433756729740645E-2</v>
      </c>
      <c r="Q435" s="34">
        <f>D435/D434*EXP(-P434*P434/2+P434*Gaussian!G427)-1</f>
        <v>6.0680415130103249E-3</v>
      </c>
      <c r="R435" s="46">
        <f>E435/E434*EXP(-P434*P434/2-P434*Gaussian!G427)-1</f>
        <v>-2.028344913345359E-3</v>
      </c>
      <c r="S435" s="40">
        <f>VLOOKUP((A435+1)&amp;"_"&amp;B435,scenarios!A:Q,13,0)</f>
        <v>0</v>
      </c>
      <c r="T435" s="55">
        <f>VLOOKUP((A435+TT_Scen/2+1)&amp;"_"&amp;B435,scenarios!A:Q,13,0)</f>
        <v>0</v>
      </c>
      <c r="U435" s="37">
        <f t="shared" si="48"/>
        <v>8.096386426355684E-3</v>
      </c>
    </row>
    <row r="436" spans="1:21" x14ac:dyDescent="0.25">
      <c r="A436" s="21">
        <f t="shared" si="44"/>
        <v>4</v>
      </c>
      <c r="B436" s="22">
        <v>427</v>
      </c>
      <c r="C436" s="20"/>
      <c r="D436" s="14">
        <f>Beta!E436</f>
        <v>6.6916284702509898</v>
      </c>
      <c r="E436" s="15">
        <f>Beta!F436</f>
        <v>0.46084567111460056</v>
      </c>
      <c r="F436" s="12"/>
      <c r="G436" s="50">
        <f t="shared" si="42"/>
        <v>2.5000000000000005E-3</v>
      </c>
      <c r="H436" s="33">
        <f t="shared" si="45"/>
        <v>1.4433756729740645E-2</v>
      </c>
      <c r="I436" s="34">
        <f>D436/D435*EXP(-H435*H435/2+H435*VLOOKUP((A436)&amp;"_"&amp;(B436-1),Gaussian!A:F,6,0))-1</f>
        <v>3.1326867651633172E-3</v>
      </c>
      <c r="J436" s="46">
        <f>E436/E435*EXP(-H435*H435/2-H435*VLOOKUP((A436)&amp;"_"&amp;(B436-1),Gaussian!A:F,6,0))-1</f>
        <v>8.9827750090121228E-4</v>
      </c>
      <c r="K436" s="40">
        <f>VLOOKUP((A436+1)&amp;"_"&amp;B436,scenarios!A:Q,6,0)</f>
        <v>3.1327E-3</v>
      </c>
      <c r="L436" s="55">
        <f>VLOOKUP((A436+TT_Scen/2+1)&amp;"_"&amp;B436,scenarios!A:Q,6,0)</f>
        <v>8.9828E-4</v>
      </c>
      <c r="M436" s="37">
        <f t="shared" si="47"/>
        <v>1.5733935470468863E-8</v>
      </c>
      <c r="N436" s="8"/>
      <c r="O436" s="50">
        <f t="shared" si="43"/>
        <v>2.5000000000000005E-3</v>
      </c>
      <c r="P436" s="33">
        <f t="shared" si="46"/>
        <v>1.4433756729740645E-2</v>
      </c>
      <c r="Q436" s="34">
        <f>D436/D435*EXP(-P435*P435/2+P435*Gaussian!G428)-1</f>
        <v>6.1858552502074282E-3</v>
      </c>
      <c r="R436" s="46">
        <f>E436/E435*EXP(-P435*P435/2-P435*Gaussian!G428)-1</f>
        <v>-2.1388463680691583E-3</v>
      </c>
      <c r="S436" s="40">
        <f>VLOOKUP((A436+1)&amp;"_"&amp;B436,scenarios!A:Q,13,0)</f>
        <v>0</v>
      </c>
      <c r="T436" s="55">
        <f>VLOOKUP((A436+TT_Scen/2+1)&amp;"_"&amp;B436,scenarios!A:Q,13,0)</f>
        <v>0</v>
      </c>
      <c r="U436" s="37">
        <f t="shared" si="48"/>
        <v>8.3247016182765865E-3</v>
      </c>
    </row>
    <row r="437" spans="1:21" x14ac:dyDescent="0.25">
      <c r="A437" s="21">
        <f t="shared" si="44"/>
        <v>4</v>
      </c>
      <c r="B437" s="22">
        <v>428</v>
      </c>
      <c r="C437" s="20"/>
      <c r="D437" s="14">
        <f>Beta!E437</f>
        <v>6.7361195416094626</v>
      </c>
      <c r="E437" s="15">
        <f>Beta!F437</f>
        <v>0.45974721414799141</v>
      </c>
      <c r="F437" s="12"/>
      <c r="G437" s="50">
        <f t="shared" si="42"/>
        <v>2.5000000000000005E-3</v>
      </c>
      <c r="H437" s="33">
        <f t="shared" si="45"/>
        <v>1.4433756729740645E-2</v>
      </c>
      <c r="I437" s="34">
        <f>D437/D436*EXP(-H436*H436/2+H436*VLOOKUP((A437)&amp;"_"&amp;(B437-1),Gaussian!A:F,6,0))-1</f>
        <v>1.6200546908958557E-2</v>
      </c>
      <c r="J437" s="46">
        <f>E437/E436*EXP(-H436*H436/2-H436*VLOOKUP((A437)&amp;"_"&amp;(B437-1),Gaussian!A:F,6,0))-1</f>
        <v>-1.1966529212779409E-2</v>
      </c>
      <c r="K437" s="40">
        <f>VLOOKUP((A437+1)&amp;"_"&amp;B437,scenarios!A:Q,6,0)</f>
        <v>1.6201E-2</v>
      </c>
      <c r="L437" s="55">
        <f>VLOOKUP((A437+TT_Scen/2+1)&amp;"_"&amp;B437,scenarios!A:Q,6,0)</f>
        <v>-1.1967E-2</v>
      </c>
      <c r="M437" s="37">
        <f t="shared" si="47"/>
        <v>9.2387826203417511E-7</v>
      </c>
      <c r="N437" s="8"/>
      <c r="O437" s="50">
        <f t="shared" si="43"/>
        <v>2.5000000000000005E-3</v>
      </c>
      <c r="P437" s="33">
        <f t="shared" si="46"/>
        <v>1.4433756729740645E-2</v>
      </c>
      <c r="Q437" s="34">
        <f>D437/D436*EXP(-P436*P436/2+P436*Gaussian!G429)-1</f>
        <v>6.543912140183572E-3</v>
      </c>
      <c r="R437" s="46">
        <f>E437/E436*EXP(-P436*P436/2-P436*Gaussian!G429)-1</f>
        <v>-2.4874809053582192E-3</v>
      </c>
      <c r="S437" s="40">
        <f>VLOOKUP((A437+1)&amp;"_"&amp;B437,scenarios!A:Q,13,0)</f>
        <v>0</v>
      </c>
      <c r="T437" s="55">
        <f>VLOOKUP((A437+TT_Scen/2+1)&amp;"_"&amp;B437,scenarios!A:Q,13,0)</f>
        <v>0</v>
      </c>
      <c r="U437" s="37">
        <f t="shared" si="48"/>
        <v>9.0313930455417912E-3</v>
      </c>
    </row>
    <row r="438" spans="1:21" x14ac:dyDescent="0.25">
      <c r="A438" s="21">
        <f t="shared" si="44"/>
        <v>4</v>
      </c>
      <c r="B438" s="22">
        <v>429</v>
      </c>
      <c r="C438" s="20"/>
      <c r="D438" s="14">
        <f>Beta!E438</f>
        <v>6.7819033118725738</v>
      </c>
      <c r="E438" s="15">
        <f>Beta!F438</f>
        <v>0.45858686245302233</v>
      </c>
      <c r="F438" s="12"/>
      <c r="G438" s="50">
        <f t="shared" si="42"/>
        <v>2.5000000000000005E-3</v>
      </c>
      <c r="H438" s="33">
        <f t="shared" si="45"/>
        <v>1.4433756729740645E-2</v>
      </c>
      <c r="I438" s="34">
        <f>D438/D437*EXP(-H437*H437/2+H437*VLOOKUP((A438)&amp;"_"&amp;(B438-1),Gaussian!A:F,6,0))-1</f>
        <v>-2.0836930789717933E-2</v>
      </c>
      <c r="J438" s="46">
        <f>E438/E437*EXP(-H437*H437/2-H437*VLOOKUP((A438)&amp;"_"&amp;(B438-1),Gaussian!A:F,6,0))-1</f>
        <v>2.5412973477674239E-2</v>
      </c>
      <c r="K438" s="40">
        <f>VLOOKUP((A438+1)&amp;"_"&amp;B438,scenarios!A:Q,6,0)</f>
        <v>-2.0837000000000001E-2</v>
      </c>
      <c r="L438" s="55">
        <f>VLOOKUP((A438+TT_Scen/2+1)&amp;"_"&amp;B438,scenarios!A:Q,6,0)</f>
        <v>2.5413000000000002E-2</v>
      </c>
      <c r="M438" s="37">
        <f t="shared" si="47"/>
        <v>9.5732607830606442E-8</v>
      </c>
      <c r="N438" s="8"/>
      <c r="O438" s="50">
        <f t="shared" si="43"/>
        <v>2.5000000000000005E-3</v>
      </c>
      <c r="P438" s="33">
        <f t="shared" si="46"/>
        <v>1.4433756729740645E-2</v>
      </c>
      <c r="Q438" s="34">
        <f>D438/D437*EXP(-P437*P437/2+P437*Gaussian!G430)-1</f>
        <v>6.6918881881348202E-3</v>
      </c>
      <c r="R438" s="46">
        <f>E438/E437*EXP(-P437*P437/2-P437*Gaussian!G430)-1</f>
        <v>-2.627788999527203E-3</v>
      </c>
      <c r="S438" s="40">
        <f>VLOOKUP((A438+1)&amp;"_"&amp;B438,scenarios!A:Q,13,0)</f>
        <v>0</v>
      </c>
      <c r="T438" s="55">
        <f>VLOOKUP((A438+TT_Scen/2+1)&amp;"_"&amp;B438,scenarios!A:Q,13,0)</f>
        <v>0</v>
      </c>
      <c r="U438" s="37">
        <f t="shared" si="48"/>
        <v>9.3196771876620232E-3</v>
      </c>
    </row>
    <row r="439" spans="1:21" x14ac:dyDescent="0.25">
      <c r="A439" s="21">
        <f t="shared" si="44"/>
        <v>4</v>
      </c>
      <c r="B439" s="22">
        <v>430</v>
      </c>
      <c r="C439" s="20"/>
      <c r="D439" s="14">
        <f>Beta!E439</f>
        <v>6.8262325446686374</v>
      </c>
      <c r="E439" s="15">
        <f>Beta!F439</f>
        <v>0.45755065323364558</v>
      </c>
      <c r="F439" s="12"/>
      <c r="G439" s="50">
        <f t="shared" si="42"/>
        <v>2.5000000000000005E-3</v>
      </c>
      <c r="H439" s="33">
        <f t="shared" si="45"/>
        <v>1.4433756729740645E-2</v>
      </c>
      <c r="I439" s="34">
        <f>D439/D438*EXP(-H438*H438/2+H438*VLOOKUP((A439)&amp;"_"&amp;(B439-1),Gaussian!A:F,6,0))-1</f>
        <v>1.0002268618836796E-2</v>
      </c>
      <c r="J439" s="46">
        <f>E439/E438*EXP(-H438*H438/2-H438*VLOOKUP((A439)&amp;"_"&amp;(B439-1),Gaussian!A:F,6,0))-1</f>
        <v>-5.8904895108722322E-3</v>
      </c>
      <c r="K439" s="40">
        <f>VLOOKUP((A439+1)&amp;"_"&amp;B439,scenarios!A:Q,6,0)</f>
        <v>1.0002E-2</v>
      </c>
      <c r="L439" s="55">
        <f>VLOOKUP((A439+TT_Scen/2+1)&amp;"_"&amp;B439,scenarios!A:Q,6,0)</f>
        <v>-5.8904999999999999E-3</v>
      </c>
      <c r="M439" s="37">
        <f t="shared" si="47"/>
        <v>2.791079645632355E-7</v>
      </c>
      <c r="N439" s="8"/>
      <c r="O439" s="50">
        <f t="shared" si="43"/>
        <v>2.5000000000000005E-3</v>
      </c>
      <c r="P439" s="33">
        <f t="shared" si="46"/>
        <v>1.4433756729740645E-2</v>
      </c>
      <c r="Q439" s="34">
        <f>D439/D438*EXP(-P438*P438/2+P438*Gaussian!G431)-1</f>
        <v>6.4315579172340431E-3</v>
      </c>
      <c r="R439" s="46">
        <f>E439/E438*EXP(-P438*P438/2-P438*Gaussian!G431)-1</f>
        <v>-2.3634961055634118E-3</v>
      </c>
      <c r="S439" s="40">
        <f>VLOOKUP((A439+1)&amp;"_"&amp;B439,scenarios!A:Q,13,0)</f>
        <v>0</v>
      </c>
      <c r="T439" s="55">
        <f>VLOOKUP((A439+TT_Scen/2+1)&amp;"_"&amp;B439,scenarios!A:Q,13,0)</f>
        <v>0</v>
      </c>
      <c r="U439" s="37">
        <f t="shared" si="48"/>
        <v>8.795054022797455E-3</v>
      </c>
    </row>
    <row r="440" spans="1:21" x14ac:dyDescent="0.25">
      <c r="A440" s="21">
        <f t="shared" si="44"/>
        <v>4</v>
      </c>
      <c r="B440" s="22">
        <v>431</v>
      </c>
      <c r="C440" s="20"/>
      <c r="D440" s="14">
        <f>Beta!E440</f>
        <v>6.8719417315746396</v>
      </c>
      <c r="E440" s="15">
        <f>Beta!F440</f>
        <v>0.45644723968586332</v>
      </c>
      <c r="F440" s="12"/>
      <c r="G440" s="50">
        <f t="shared" si="42"/>
        <v>2.5000000000000005E-3</v>
      </c>
      <c r="H440" s="33">
        <f t="shared" si="45"/>
        <v>1.4433756729740645E-2</v>
      </c>
      <c r="I440" s="34">
        <f>D440/D439*EXP(-H439*H439/2+H439*VLOOKUP((A440)&amp;"_"&amp;(B440-1),Gaussian!A:F,6,0))-1</f>
        <v>7.7297537109344283E-3</v>
      </c>
      <c r="J440" s="46">
        <f>E440/E439*EXP(-H439*H439/2-H439*VLOOKUP((A440)&amp;"_"&amp;(B440-1),Gaussian!A:F,6,0))-1</f>
        <v>-3.6424060965395411E-3</v>
      </c>
      <c r="K440" s="40">
        <f>VLOOKUP((A440+1)&amp;"_"&amp;B440,scenarios!A:Q,6,0)</f>
        <v>7.7298000000000002E-3</v>
      </c>
      <c r="L440" s="55">
        <f>VLOOKUP((A440+TT_Scen/2+1)&amp;"_"&amp;B440,scenarios!A:Q,6,0)</f>
        <v>-3.6424000000000001E-3</v>
      </c>
      <c r="M440" s="37">
        <f t="shared" si="47"/>
        <v>5.2385605112895833E-8</v>
      </c>
      <c r="N440" s="8"/>
      <c r="O440" s="50">
        <f t="shared" si="43"/>
        <v>2.5000000000000005E-3</v>
      </c>
      <c r="P440" s="33">
        <f t="shared" si="46"/>
        <v>1.4433756729740645E-2</v>
      </c>
      <c r="Q440" s="34">
        <f>D440/D439*EXP(-P439*P439/2+P439*Gaussian!G432)-1</f>
        <v>6.5912487787738172E-3</v>
      </c>
      <c r="R440" s="46">
        <f>E440/E439*EXP(-P439*P439/2-P439*Gaussian!G432)-1</f>
        <v>-2.5154759387110426E-3</v>
      </c>
      <c r="S440" s="40">
        <f>VLOOKUP((A440+1)&amp;"_"&amp;B440,scenarios!A:Q,13,0)</f>
        <v>0</v>
      </c>
      <c r="T440" s="55">
        <f>VLOOKUP((A440+TT_Scen/2+1)&amp;"_"&amp;B440,scenarios!A:Q,13,0)</f>
        <v>0</v>
      </c>
      <c r="U440" s="37">
        <f t="shared" si="48"/>
        <v>9.1067247174848598E-3</v>
      </c>
    </row>
    <row r="441" spans="1:21" x14ac:dyDescent="0.25">
      <c r="A441" s="21">
        <f t="shared" si="44"/>
        <v>4</v>
      </c>
      <c r="B441" s="22">
        <v>432</v>
      </c>
      <c r="C441" s="20"/>
      <c r="D441" s="14">
        <f>Beta!E441</f>
        <v>6.9161310390187118</v>
      </c>
      <c r="E441" s="15">
        <f>Beta!F441</f>
        <v>0.45546957066709687</v>
      </c>
      <c r="F441" s="12"/>
      <c r="G441" s="50">
        <f t="shared" si="42"/>
        <v>2.5000000000000005E-3</v>
      </c>
      <c r="H441" s="33">
        <f t="shared" si="45"/>
        <v>1.4433756729740645E-2</v>
      </c>
      <c r="I441" s="34">
        <f>D441/D440*EXP(-H440*H440/2+H440*VLOOKUP((A441)&amp;"_"&amp;(B441-1),Gaussian!A:F,6,0))-1</f>
        <v>-1.1892527067363434E-2</v>
      </c>
      <c r="J441" s="46">
        <f>E441/E440*EXP(-H440*H440/2-H440*VLOOKUP((A441)&amp;"_"&amp;(B441-1),Gaussian!A:F,6,0))-1</f>
        <v>1.6150103042779973E-2</v>
      </c>
      <c r="K441" s="40">
        <f>VLOOKUP((A441+1)&amp;"_"&amp;B441,scenarios!A:Q,6,0)</f>
        <v>-1.1893000000000001E-2</v>
      </c>
      <c r="L441" s="55">
        <f>VLOOKUP((A441+TT_Scen/2+1)&amp;"_"&amp;B441,scenarios!A:Q,6,0)</f>
        <v>1.6150000000000001E-2</v>
      </c>
      <c r="M441" s="37">
        <f t="shared" si="47"/>
        <v>5.7597541653839346E-7</v>
      </c>
      <c r="N441" s="8"/>
      <c r="O441" s="50">
        <f t="shared" si="43"/>
        <v>2.5000000000000005E-3</v>
      </c>
      <c r="P441" s="33">
        <f t="shared" si="46"/>
        <v>1.4433756729740645E-2</v>
      </c>
      <c r="Q441" s="34">
        <f>D441/D440*EXP(-P440*P440/2+P440*Gaussian!G433)-1</f>
        <v>6.3255650799378671E-3</v>
      </c>
      <c r="R441" s="46">
        <f>E441/E440*EXP(-P440*P440/2-P440*Gaussian!G433)-1</f>
        <v>-2.2458483819984831E-3</v>
      </c>
      <c r="S441" s="40">
        <f>VLOOKUP((A441+1)&amp;"_"&amp;B441,scenarios!A:Q,13,0)</f>
        <v>0</v>
      </c>
      <c r="T441" s="55">
        <f>VLOOKUP((A441+TT_Scen/2+1)&amp;"_"&amp;B441,scenarios!A:Q,13,0)</f>
        <v>0</v>
      </c>
      <c r="U441" s="37">
        <f t="shared" si="48"/>
        <v>8.5714134619363502E-3</v>
      </c>
    </row>
    <row r="442" spans="1:21" x14ac:dyDescent="0.25">
      <c r="A442" s="21">
        <f t="shared" si="44"/>
        <v>4</v>
      </c>
      <c r="B442" s="22">
        <v>433</v>
      </c>
      <c r="C442" s="20"/>
      <c r="D442" s="14">
        <f>Beta!E442</f>
        <v>6.9593135567720639</v>
      </c>
      <c r="E442" s="15">
        <f>Beta!F442</f>
        <v>0.45458115734286259</v>
      </c>
      <c r="F442" s="12"/>
      <c r="G442" s="50">
        <f t="shared" si="42"/>
        <v>2.5000000000000005E-3</v>
      </c>
      <c r="H442" s="33">
        <f t="shared" si="45"/>
        <v>1.4433756729740645E-2</v>
      </c>
      <c r="I442" s="34">
        <f>D442/D441*EXP(-H441*H441/2+H441*VLOOKUP((A442)&amp;"_"&amp;(B442-1),Gaussian!A:F,6,0))-1</f>
        <v>8.9378882802382265E-4</v>
      </c>
      <c r="J442" s="46">
        <f>E442/E441*EXP(-H441*H441/2-H441*VLOOKUP((A442)&amp;"_"&amp;(B442-1),Gaussian!A:F,6,0))-1</f>
        <v>3.1751864656546225E-3</v>
      </c>
      <c r="K442" s="40">
        <f>VLOOKUP((A442+1)&amp;"_"&amp;B442,scenarios!A:Q,6,0)</f>
        <v>8.9378999999999999E-4</v>
      </c>
      <c r="L442" s="55">
        <f>VLOOKUP((A442+TT_Scen/2+1)&amp;"_"&amp;B442,scenarios!A:Q,6,0)</f>
        <v>3.1752E-3</v>
      </c>
      <c r="M442" s="37">
        <f t="shared" si="47"/>
        <v>1.4706321554850202E-8</v>
      </c>
      <c r="N442" s="8"/>
      <c r="O442" s="50">
        <f t="shared" si="43"/>
        <v>2.5000000000000005E-3</v>
      </c>
      <c r="P442" s="33">
        <f t="shared" si="46"/>
        <v>1.4433756729740645E-2</v>
      </c>
      <c r="Q442" s="34">
        <f>D442/D441*EXP(-P441*P441/2+P441*Gaussian!G434)-1</f>
        <v>6.1389274977154962E-3</v>
      </c>
      <c r="R442" s="46">
        <f>E442/E441*EXP(-P441*P441/2-P441*Gaussian!G434)-1</f>
        <v>-2.0545018201295617E-3</v>
      </c>
      <c r="S442" s="40">
        <f>VLOOKUP((A442+1)&amp;"_"&amp;B442,scenarios!A:Q,13,0)</f>
        <v>0</v>
      </c>
      <c r="T442" s="55">
        <f>VLOOKUP((A442+TT_Scen/2+1)&amp;"_"&amp;B442,scenarios!A:Q,13,0)</f>
        <v>0</v>
      </c>
      <c r="U442" s="37">
        <f t="shared" si="48"/>
        <v>8.1934293178450579E-3</v>
      </c>
    </row>
    <row r="443" spans="1:21" x14ac:dyDescent="0.25">
      <c r="A443" s="21">
        <f t="shared" si="44"/>
        <v>4</v>
      </c>
      <c r="B443" s="22">
        <v>434</v>
      </c>
      <c r="C443" s="20"/>
      <c r="D443" s="14">
        <f>Beta!E443</f>
        <v>7.0005648757126417</v>
      </c>
      <c r="E443" s="15">
        <f>Beta!F443</f>
        <v>0.45383995076403388</v>
      </c>
      <c r="F443" s="12"/>
      <c r="G443" s="50">
        <f t="shared" ref="G443:G506" si="49">$G$249</f>
        <v>2.5000000000000005E-3</v>
      </c>
      <c r="H443" s="33">
        <f t="shared" si="45"/>
        <v>1.4433756729740645E-2</v>
      </c>
      <c r="I443" s="34">
        <f>D443/D442*EXP(-H442*H442/2+H442*VLOOKUP((A443)&amp;"_"&amp;(B443-1),Gaussian!A:F,6,0))-1</f>
        <v>9.5195875373537131E-3</v>
      </c>
      <c r="J443" s="46">
        <f>E443/E442*EXP(-H442*H442/2-H442*VLOOKUP((A443)&amp;"_"&amp;(B443-1),Gaussian!A:F,6,0))-1</f>
        <v>-5.3901731342893555E-3</v>
      </c>
      <c r="K443" s="40">
        <f>VLOOKUP((A443+1)&amp;"_"&amp;B443,scenarios!A:Q,6,0)</f>
        <v>9.5195999999999996E-3</v>
      </c>
      <c r="L443" s="55">
        <f>VLOOKUP((A443+TT_Scen/2+1)&amp;"_"&amp;B443,scenarios!A:Q,6,0)</f>
        <v>-5.3902000000000004E-3</v>
      </c>
      <c r="M443" s="37">
        <f t="shared" si="47"/>
        <v>3.9328356931343789E-8</v>
      </c>
      <c r="N443" s="8"/>
      <c r="O443" s="50">
        <f t="shared" ref="O443:O506" si="50">$O$249</f>
        <v>2.5000000000000005E-3</v>
      </c>
      <c r="P443" s="33">
        <f t="shared" si="46"/>
        <v>1.4433756729740645E-2</v>
      </c>
      <c r="Q443" s="34">
        <f>D443/D442*EXP(-P442*P442/2+P442*Gaussian!G435)-1</f>
        <v>5.8227195945836918E-3</v>
      </c>
      <c r="R443" s="46">
        <f>E443/E442*EXP(-P442*P442/2-P442*Gaussian!G435)-1</f>
        <v>-1.7345178056983324E-3</v>
      </c>
      <c r="S443" s="40">
        <f>VLOOKUP((A443+1)&amp;"_"&amp;B443,scenarios!A:Q,13,0)</f>
        <v>0</v>
      </c>
      <c r="T443" s="55">
        <f>VLOOKUP((A443+TT_Scen/2+1)&amp;"_"&amp;B443,scenarios!A:Q,13,0)</f>
        <v>0</v>
      </c>
      <c r="U443" s="37">
        <f t="shared" si="48"/>
        <v>7.5572374002820242E-3</v>
      </c>
    </row>
    <row r="444" spans="1:21" x14ac:dyDescent="0.25">
      <c r="A444" s="21">
        <f t="shared" si="44"/>
        <v>4</v>
      </c>
      <c r="B444" s="22">
        <v>435</v>
      </c>
      <c r="C444" s="20"/>
      <c r="D444" s="14">
        <f>Beta!E444</f>
        <v>7.0421647895619106</v>
      </c>
      <c r="E444" s="15">
        <f>Beta!F444</f>
        <v>0.45309608756422126</v>
      </c>
      <c r="F444" s="12"/>
      <c r="G444" s="50">
        <f t="shared" si="49"/>
        <v>2.5000000000000005E-3</v>
      </c>
      <c r="H444" s="33">
        <f t="shared" si="45"/>
        <v>1.4433756729740645E-2</v>
      </c>
      <c r="I444" s="34">
        <f>D444/D443*EXP(-H443*H443/2+H443*VLOOKUP((A444)&amp;"_"&amp;(B444-1),Gaussian!A:F,6,0))-1</f>
        <v>1.5346406741973961E-3</v>
      </c>
      <c r="J444" s="46">
        <f>E444/E443*EXP(-H443*H443/2-H443*VLOOKUP((A444)&amp;"_"&amp;(B444-1),Gaussian!A:F,6,0))-1</f>
        <v>2.5458288597832723E-3</v>
      </c>
      <c r="K444" s="40">
        <f>VLOOKUP((A444+1)&amp;"_"&amp;B444,scenarios!A:Q,6,0)</f>
        <v>1.5345999999999999E-3</v>
      </c>
      <c r="L444" s="55">
        <f>VLOOKUP((A444+TT_Scen/2+1)&amp;"_"&amp;B444,scenarios!A:Q,6,0)</f>
        <v>2.5458E-3</v>
      </c>
      <c r="M444" s="37">
        <f t="shared" si="47"/>
        <v>6.9533980668603709E-8</v>
      </c>
      <c r="N444" s="8"/>
      <c r="O444" s="50">
        <f t="shared" si="50"/>
        <v>2.5000000000000005E-3</v>
      </c>
      <c r="P444" s="33">
        <f t="shared" si="46"/>
        <v>1.4433756729740645E-2</v>
      </c>
      <c r="Q444" s="34">
        <f>D444/D443*EXP(-P443*P443/2+P443*Gaussian!G436)-1</f>
        <v>5.8375851016916336E-3</v>
      </c>
      <c r="R444" s="46">
        <f>E444/E443*EXP(-P443*P443/2-P443*Gaussian!G436)-1</f>
        <v>-1.7430335286346965E-3</v>
      </c>
      <c r="S444" s="40">
        <f>VLOOKUP((A444+1)&amp;"_"&amp;B444,scenarios!A:Q,13,0)</f>
        <v>0</v>
      </c>
      <c r="T444" s="55">
        <f>VLOOKUP((A444+TT_Scen/2+1)&amp;"_"&amp;B444,scenarios!A:Q,13,0)</f>
        <v>0</v>
      </c>
      <c r="U444" s="37">
        <f t="shared" si="48"/>
        <v>7.5806186303263301E-3</v>
      </c>
    </row>
    <row r="445" spans="1:21" x14ac:dyDescent="0.25">
      <c r="A445" s="21">
        <f t="shared" si="44"/>
        <v>4</v>
      </c>
      <c r="B445" s="22">
        <v>436</v>
      </c>
      <c r="C445" s="20"/>
      <c r="D445" s="14">
        <f>Beta!E445</f>
        <v>7.0859805624902865</v>
      </c>
      <c r="E445" s="15">
        <f>Beta!F445</f>
        <v>0.45223058810425915</v>
      </c>
      <c r="F445" s="12"/>
      <c r="G445" s="50">
        <f t="shared" si="49"/>
        <v>2.5000000000000005E-3</v>
      </c>
      <c r="H445" s="33">
        <f t="shared" si="45"/>
        <v>1.4433756729740645E-2</v>
      </c>
      <c r="I445" s="34">
        <f>D445/D444*EXP(-H444*H444/2+H444*VLOOKUP((A445)&amp;"_"&amp;(B445-1),Gaussian!A:F,6,0))-1</f>
        <v>9.6714927072316659E-3</v>
      </c>
      <c r="J445" s="46">
        <f>E445/E444*EXP(-H444*H444/2-H444*VLOOKUP((A445)&amp;"_"&amp;(B445-1),Gaussian!A:F,6,0))-1</f>
        <v>-5.5273984038877177E-3</v>
      </c>
      <c r="K445" s="40">
        <f>VLOOKUP((A445+1)&amp;"_"&amp;B445,scenarios!A:Q,6,0)</f>
        <v>9.6714999999999995E-3</v>
      </c>
      <c r="L445" s="55">
        <f>VLOOKUP((A445+TT_Scen/2+1)&amp;"_"&amp;B445,scenarios!A:Q,6,0)</f>
        <v>-5.5274E-3</v>
      </c>
      <c r="M445" s="37">
        <f t="shared" si="47"/>
        <v>8.8888806159398426E-9</v>
      </c>
      <c r="N445" s="8"/>
      <c r="O445" s="50">
        <f t="shared" si="50"/>
        <v>2.5000000000000005E-3</v>
      </c>
      <c r="P445" s="33">
        <f t="shared" si="46"/>
        <v>1.4433756729740645E-2</v>
      </c>
      <c r="Q445" s="34">
        <f>D445/D444*EXP(-P444*P444/2+P444*Gaussian!G437)-1</f>
        <v>6.1171088270381979E-3</v>
      </c>
      <c r="R445" s="46">
        <f>E445/E444*EXP(-P444*P444/2-P444*Gaussian!G437)-1</f>
        <v>-2.0141519304942568E-3</v>
      </c>
      <c r="S445" s="40">
        <f>VLOOKUP((A445+1)&amp;"_"&amp;B445,scenarios!A:Q,13,0)</f>
        <v>0</v>
      </c>
      <c r="T445" s="55">
        <f>VLOOKUP((A445+TT_Scen/2+1)&amp;"_"&amp;B445,scenarios!A:Q,13,0)</f>
        <v>0</v>
      </c>
      <c r="U445" s="37">
        <f t="shared" si="48"/>
        <v>8.1312607575324547E-3</v>
      </c>
    </row>
    <row r="446" spans="1:21" x14ac:dyDescent="0.25">
      <c r="A446" s="21">
        <f t="shared" si="44"/>
        <v>4</v>
      </c>
      <c r="B446" s="22">
        <v>437</v>
      </c>
      <c r="C446" s="20"/>
      <c r="D446" s="14">
        <f>Beta!E446</f>
        <v>7.1270310369556169</v>
      </c>
      <c r="E446" s="15">
        <f>Beta!F446</f>
        <v>0.45156194696757918</v>
      </c>
      <c r="F446" s="12"/>
      <c r="G446" s="50">
        <f t="shared" si="49"/>
        <v>2.5000000000000005E-3</v>
      </c>
      <c r="H446" s="33">
        <f t="shared" si="45"/>
        <v>1.4433756729740645E-2</v>
      </c>
      <c r="I446" s="34">
        <f>D446/D445*EXP(-H445*H445/2+H445*VLOOKUP((A446)&amp;"_"&amp;(B446-1),Gaussian!A:F,6,0))-1</f>
        <v>3.0357037334118875E-3</v>
      </c>
      <c r="J446" s="46">
        <f>E446/E445*EXP(-H445*H445/2-H445*VLOOKUP((A446)&amp;"_"&amp;(B446-1),Gaussian!A:F,6,0))-1</f>
        <v>1.057966237174135E-3</v>
      </c>
      <c r="K446" s="40">
        <f>VLOOKUP((A446+1)&amp;"_"&amp;B446,scenarios!A:Q,6,0)</f>
        <v>3.0357000000000001E-3</v>
      </c>
      <c r="L446" s="55">
        <f>VLOOKUP((A446+TT_Scen/2+1)&amp;"_"&amp;B446,scenarios!A:Q,6,0)</f>
        <v>1.0579999999999999E-3</v>
      </c>
      <c r="M446" s="37">
        <f t="shared" si="47"/>
        <v>3.7496237752319278E-8</v>
      </c>
      <c r="N446" s="8"/>
      <c r="O446" s="50">
        <f t="shared" si="50"/>
        <v>2.5000000000000005E-3</v>
      </c>
      <c r="P446" s="33">
        <f t="shared" si="46"/>
        <v>1.4433756729740645E-2</v>
      </c>
      <c r="Q446" s="34">
        <f>D446/D445*EXP(-P445*P445/2+P445*Gaussian!G438)-1</f>
        <v>5.6884313622913574E-3</v>
      </c>
      <c r="R446" s="46">
        <f>E446/E445*EXP(-P445*P445/2-P445*Gaussian!G438)-1</f>
        <v>-1.5825475067794414E-3</v>
      </c>
      <c r="S446" s="40">
        <f>VLOOKUP((A446+1)&amp;"_"&amp;B446,scenarios!A:Q,13,0)</f>
        <v>0</v>
      </c>
      <c r="T446" s="55">
        <f>VLOOKUP((A446+TT_Scen/2+1)&amp;"_"&amp;B446,scenarios!A:Q,13,0)</f>
        <v>0</v>
      </c>
      <c r="U446" s="37">
        <f t="shared" si="48"/>
        <v>7.2709788690707988E-3</v>
      </c>
    </row>
    <row r="447" spans="1:21" x14ac:dyDescent="0.25">
      <c r="A447" s="21">
        <f t="shared" si="44"/>
        <v>4</v>
      </c>
      <c r="B447" s="22">
        <v>438</v>
      </c>
      <c r="C447" s="20"/>
      <c r="D447" s="14">
        <f>Beta!E447</f>
        <v>7.168329249073615</v>
      </c>
      <c r="E447" s="15">
        <f>Beta!F447</f>
        <v>0.45089646809333128</v>
      </c>
      <c r="F447" s="12"/>
      <c r="G447" s="50">
        <f t="shared" si="49"/>
        <v>2.5000000000000005E-3</v>
      </c>
      <c r="H447" s="33">
        <f t="shared" si="45"/>
        <v>1.4433756729740645E-2</v>
      </c>
      <c r="I447" s="34">
        <f>D447/D446*EXP(-H446*H446/2+H446*VLOOKUP((A447)&amp;"_"&amp;(B447-1),Gaussian!A:F,6,0))-1</f>
        <v>-3.7917231475153024E-3</v>
      </c>
      <c r="J447" s="46">
        <f>E447/E446*EXP(-H446*H446/2-H446*VLOOKUP((A447)&amp;"_"&amp;(B447-1),Gaussian!A:F,6,0))-1</f>
        <v>7.9248843922750112E-3</v>
      </c>
      <c r="K447" s="40">
        <f>VLOOKUP((A447+1)&amp;"_"&amp;B447,scenarios!A:Q,6,0)</f>
        <v>-3.7916999999999998E-3</v>
      </c>
      <c r="L447" s="55">
        <f>VLOOKUP((A447+TT_Scen/2+1)&amp;"_"&amp;B447,scenarios!A:Q,6,0)</f>
        <v>7.9249000000000003E-3</v>
      </c>
      <c r="M447" s="37">
        <f t="shared" si="47"/>
        <v>3.8755240291694221E-8</v>
      </c>
      <c r="N447" s="8"/>
      <c r="O447" s="50">
        <f t="shared" si="50"/>
        <v>2.5000000000000005E-3</v>
      </c>
      <c r="P447" s="33">
        <f t="shared" si="46"/>
        <v>1.4433756729740645E-2</v>
      </c>
      <c r="Q447" s="34">
        <f>D447/D446*EXP(-P446*P446/2+P446*Gaussian!G439)-1</f>
        <v>5.6898236914650901E-3</v>
      </c>
      <c r="R447" s="46">
        <f>E447/E446*EXP(-P446*P446/2-P446*Gaussian!G439)-1</f>
        <v>-1.5777343838211388E-3</v>
      </c>
      <c r="S447" s="40">
        <f>VLOOKUP((A447+1)&amp;"_"&amp;B447,scenarios!A:Q,13,0)</f>
        <v>0</v>
      </c>
      <c r="T447" s="55">
        <f>VLOOKUP((A447+TT_Scen/2+1)&amp;"_"&amp;B447,scenarios!A:Q,13,0)</f>
        <v>0</v>
      </c>
      <c r="U447" s="37">
        <f t="shared" si="48"/>
        <v>7.267558075286229E-3</v>
      </c>
    </row>
    <row r="448" spans="1:21" x14ac:dyDescent="0.25">
      <c r="A448" s="21">
        <f t="shared" si="44"/>
        <v>4</v>
      </c>
      <c r="B448" s="22">
        <v>439</v>
      </c>
      <c r="C448" s="20"/>
      <c r="D448" s="14">
        <f>Beta!E448</f>
        <v>7.2113561442719201</v>
      </c>
      <c r="E448" s="15">
        <f>Beta!F448</f>
        <v>0.45014176956239366</v>
      </c>
      <c r="F448" s="12"/>
      <c r="G448" s="50">
        <f t="shared" si="49"/>
        <v>2.5000000000000005E-3</v>
      </c>
      <c r="H448" s="33">
        <f t="shared" si="45"/>
        <v>1.4433756729740645E-2</v>
      </c>
      <c r="I448" s="34">
        <f>D448/D447*EXP(-H447*H447/2+H447*VLOOKUP((A448)&amp;"_"&amp;(B448-1),Gaussian!A:F,6,0))-1</f>
        <v>3.0342930913693777E-3</v>
      </c>
      <c r="J448" s="46">
        <f>E448/E447*EXP(-H447*H447/2-H447*VLOOKUP((A448)&amp;"_"&amp;(B448-1),Gaussian!A:F,6,0))-1</f>
        <v>1.0717838800438084E-3</v>
      </c>
      <c r="K448" s="40">
        <f>VLOOKUP((A448+1)&amp;"_"&amp;B448,scenarios!A:Q,6,0)</f>
        <v>3.0343000000000002E-3</v>
      </c>
      <c r="L448" s="55">
        <f>VLOOKUP((A448+TT_Scen/2+1)&amp;"_"&amp;B448,scenarios!A:Q,6,0)</f>
        <v>1.0717999999999999E-3</v>
      </c>
      <c r="M448" s="37">
        <f t="shared" si="47"/>
        <v>2.3028586813942514E-8</v>
      </c>
      <c r="N448" s="8"/>
      <c r="O448" s="50">
        <f t="shared" si="50"/>
        <v>2.5000000000000005E-3</v>
      </c>
      <c r="P448" s="33">
        <f t="shared" si="46"/>
        <v>1.4433756729740645E-2</v>
      </c>
      <c r="Q448" s="34">
        <f>D448/D447*EXP(-P447*P447/2+P447*Gaussian!G440)-1</f>
        <v>5.8975738865267857E-3</v>
      </c>
      <c r="R448" s="46">
        <f>E448/E447*EXP(-P447*P447/2-P447*Gaussian!G440)-1</f>
        <v>-1.7777603357581606E-3</v>
      </c>
      <c r="S448" s="40">
        <f>VLOOKUP((A448+1)&amp;"_"&amp;B448,scenarios!A:Q,13,0)</f>
        <v>0</v>
      </c>
      <c r="T448" s="55">
        <f>VLOOKUP((A448+TT_Scen/2+1)&amp;"_"&amp;B448,scenarios!A:Q,13,0)</f>
        <v>0</v>
      </c>
      <c r="U448" s="37">
        <f t="shared" si="48"/>
        <v>7.6753342222849463E-3</v>
      </c>
    </row>
    <row r="449" spans="1:21" x14ac:dyDescent="0.25">
      <c r="A449" s="21">
        <f t="shared" si="44"/>
        <v>4</v>
      </c>
      <c r="B449" s="22">
        <v>440</v>
      </c>
      <c r="C449" s="20"/>
      <c r="D449" s="14">
        <f>Beta!E449</f>
        <v>7.2549064411313813</v>
      </c>
      <c r="E449" s="15">
        <f>Beta!F449</f>
        <v>0.44937468638327915</v>
      </c>
      <c r="F449" s="12"/>
      <c r="G449" s="50">
        <f t="shared" si="49"/>
        <v>2.5000000000000005E-3</v>
      </c>
      <c r="H449" s="33">
        <f t="shared" si="45"/>
        <v>1.4433756729740645E-2</v>
      </c>
      <c r="I449" s="34">
        <f>D449/D448*EXP(-H448*H448/2+H448*VLOOKUP((A449)&amp;"_"&amp;(B449-1),Gaussian!A:F,6,0))-1</f>
        <v>5.2343944683252985E-3</v>
      </c>
      <c r="J449" s="46">
        <f>E449/E448*EXP(-H448*H448/2-H448*VLOOKUP((A449)&amp;"_"&amp;(B449-1),Gaussian!A:F,6,0))-1</f>
        <v>-1.1130373989539644E-3</v>
      </c>
      <c r="K449" s="40">
        <f>VLOOKUP((A449+1)&amp;"_"&amp;B449,scenarios!A:Q,6,0)</f>
        <v>5.2344000000000002E-3</v>
      </c>
      <c r="L449" s="55">
        <f>VLOOKUP((A449+TT_Scen/2+1)&amp;"_"&amp;B449,scenarios!A:Q,6,0)</f>
        <v>-1.1130000000000001E-3</v>
      </c>
      <c r="M449" s="37">
        <f t="shared" si="47"/>
        <v>4.2930628665937068E-8</v>
      </c>
      <c r="N449" s="8"/>
      <c r="O449" s="50">
        <f t="shared" si="50"/>
        <v>2.5000000000000005E-3</v>
      </c>
      <c r="P449" s="33">
        <f t="shared" si="46"/>
        <v>1.4433756729740645E-2</v>
      </c>
      <c r="Q449" s="34">
        <f>D449/D448*EXP(-P448*P448/2+P448*Gaussian!G441)-1</f>
        <v>5.9343368905060423E-3</v>
      </c>
      <c r="R449" s="46">
        <f>E449/E448*EXP(-P448*P448/2-P448*Gaussian!G441)-1</f>
        <v>-1.8080761648526789E-3</v>
      </c>
      <c r="S449" s="40">
        <f>VLOOKUP((A449+1)&amp;"_"&amp;B449,scenarios!A:Q,13,0)</f>
        <v>0</v>
      </c>
      <c r="T449" s="55">
        <f>VLOOKUP((A449+TT_Scen/2+1)&amp;"_"&amp;B449,scenarios!A:Q,13,0)</f>
        <v>0</v>
      </c>
      <c r="U449" s="37">
        <f t="shared" si="48"/>
        <v>7.7424130553587212E-3</v>
      </c>
    </row>
    <row r="450" spans="1:21" x14ac:dyDescent="0.25">
      <c r="A450" s="21">
        <f t="shared" si="44"/>
        <v>4</v>
      </c>
      <c r="B450" s="22">
        <v>441</v>
      </c>
      <c r="C450" s="20"/>
      <c r="D450" s="14">
        <f>Beta!E450</f>
        <v>7.2987701345948324</v>
      </c>
      <c r="E450" s="15">
        <f>Beta!F450</f>
        <v>0.44860857770082363</v>
      </c>
      <c r="F450" s="12"/>
      <c r="G450" s="50">
        <f t="shared" si="49"/>
        <v>2.5000000000000005E-3</v>
      </c>
      <c r="H450" s="33">
        <f t="shared" si="45"/>
        <v>1.4433756729740645E-2</v>
      </c>
      <c r="I450" s="34">
        <f>D450/D449*EXP(-H449*H449/2+H449*VLOOKUP((A450)&amp;"_"&amp;(B450-1),Gaussian!A:F,6,0))-1</f>
        <v>2.1082778631111854E-3</v>
      </c>
      <c r="J450" s="46">
        <f>E450/E449*EXP(-H449*H449/2-H449*VLOOKUP((A450)&amp;"_"&amp;(B450-1),Gaussian!A:F,6,0))-1</f>
        <v>2.0092049967879166E-3</v>
      </c>
      <c r="K450" s="40">
        <f>VLOOKUP((A450+1)&amp;"_"&amp;B450,scenarios!A:Q,6,0)</f>
        <v>2.1083E-3</v>
      </c>
      <c r="L450" s="55">
        <f>VLOOKUP((A450+TT_Scen/2+1)&amp;"_"&amp;B450,scenarios!A:Q,6,0)</f>
        <v>2.0092E-3</v>
      </c>
      <c r="M450" s="37">
        <f t="shared" si="47"/>
        <v>2.713367673124259E-8</v>
      </c>
      <c r="N450" s="8"/>
      <c r="O450" s="50">
        <f t="shared" si="50"/>
        <v>2.5000000000000005E-3</v>
      </c>
      <c r="P450" s="33">
        <f t="shared" si="46"/>
        <v>1.4433756729740645E-2</v>
      </c>
      <c r="Q450" s="34">
        <f>D450/D449*EXP(-P449*P449/2+P449*Gaussian!G442)-1</f>
        <v>5.9412819247919302E-3</v>
      </c>
      <c r="R450" s="46">
        <f>E450/E449*EXP(-P449*P449/2-P449*Gaussian!G442)-1</f>
        <v>-1.8088164142086027E-3</v>
      </c>
      <c r="S450" s="40">
        <f>VLOOKUP((A450+1)&amp;"_"&amp;B450,scenarios!A:Q,13,0)</f>
        <v>0</v>
      </c>
      <c r="T450" s="55">
        <f>VLOOKUP((A450+TT_Scen/2+1)&amp;"_"&amp;B450,scenarios!A:Q,13,0)</f>
        <v>0</v>
      </c>
      <c r="U450" s="37">
        <f t="shared" si="48"/>
        <v>7.7500983390005329E-3</v>
      </c>
    </row>
    <row r="451" spans="1:21" x14ac:dyDescent="0.25">
      <c r="A451" s="21">
        <f t="shared" si="44"/>
        <v>4</v>
      </c>
      <c r="B451" s="22">
        <v>442</v>
      </c>
      <c r="C451" s="20"/>
      <c r="D451" s="14">
        <f>Beta!E451</f>
        <v>7.3438112734371481</v>
      </c>
      <c r="E451" s="15">
        <f>Beta!F451</f>
        <v>0.44779089726315496</v>
      </c>
      <c r="F451" s="12"/>
      <c r="G451" s="50">
        <f t="shared" si="49"/>
        <v>2.5000000000000005E-3</v>
      </c>
      <c r="H451" s="33">
        <f t="shared" si="45"/>
        <v>1.4433756729740645E-2</v>
      </c>
      <c r="I451" s="34">
        <f>D451/D450*EXP(-H450*H450/2+H450*VLOOKUP((A451)&amp;"_"&amp;(B451-1),Gaussian!A:F,6,0))-1</f>
        <v>-2.8589120127494705E-2</v>
      </c>
      <c r="J451" s="46">
        <f>E451/E450*EXP(-H450*H450/2-H450*VLOOKUP((A451)&amp;"_"&amp;(B451-1),Gaussian!A:F,6,0))-1</f>
        <v>3.3679890610199159E-2</v>
      </c>
      <c r="K451" s="40">
        <f>VLOOKUP((A451+1)&amp;"_"&amp;B451,scenarios!A:Q,6,0)</f>
        <v>-2.8589E-2</v>
      </c>
      <c r="L451" s="55">
        <f>VLOOKUP((A451+TT_Scen/2+1)&amp;"_"&amp;B451,scenarios!A:Q,6,0)</f>
        <v>3.3680000000000002E-2</v>
      </c>
      <c r="M451" s="37">
        <f t="shared" si="47"/>
        <v>2.2951729554757105E-7</v>
      </c>
      <c r="N451" s="8"/>
      <c r="O451" s="50">
        <f t="shared" si="50"/>
        <v>2.5000000000000005E-3</v>
      </c>
      <c r="P451" s="33">
        <f t="shared" si="46"/>
        <v>1.4433756729740645E-2</v>
      </c>
      <c r="Q451" s="34">
        <f>D451/D450*EXP(-P450*P450/2+P450*Gaussian!G443)-1</f>
        <v>6.0662546601946143E-3</v>
      </c>
      <c r="R451" s="46">
        <f>E451/E450*EXP(-P450*P450/2-P450*Gaussian!G443)-1</f>
        <v>-1.9266749153421525E-3</v>
      </c>
      <c r="S451" s="40">
        <f>VLOOKUP((A451+1)&amp;"_"&amp;B451,scenarios!A:Q,13,0)</f>
        <v>0</v>
      </c>
      <c r="T451" s="55">
        <f>VLOOKUP((A451+TT_Scen/2+1)&amp;"_"&amp;B451,scenarios!A:Q,13,0)</f>
        <v>0</v>
      </c>
      <c r="U451" s="37">
        <f t="shared" si="48"/>
        <v>7.9929295755367669E-3</v>
      </c>
    </row>
    <row r="452" spans="1:21" x14ac:dyDescent="0.25">
      <c r="A452" s="21">
        <f t="shared" si="44"/>
        <v>4</v>
      </c>
      <c r="B452" s="22">
        <v>443</v>
      </c>
      <c r="C452" s="20"/>
      <c r="D452" s="14">
        <f>Beta!E452</f>
        <v>7.3902922865651375</v>
      </c>
      <c r="E452" s="15">
        <f>Beta!F452</f>
        <v>0.44690717369810196</v>
      </c>
      <c r="F452" s="12"/>
      <c r="G452" s="50">
        <f t="shared" si="49"/>
        <v>2.5000000000000005E-3</v>
      </c>
      <c r="H452" s="33">
        <f t="shared" si="45"/>
        <v>1.4433756729740645E-2</v>
      </c>
      <c r="I452" s="34">
        <f>D452/D451*EXP(-H451*H451/2+H451*VLOOKUP((A452)&amp;"_"&amp;(B452-1),Gaussian!A:F,6,0))-1</f>
        <v>-2.2787095809955193E-3</v>
      </c>
      <c r="J452" s="46">
        <f>E452/E451*EXP(-H451*H451/2-H451*VLOOKUP((A452)&amp;"_"&amp;(B452-1),Gaussian!A:F,6,0))-1</f>
        <v>6.4274067045064776E-3</v>
      </c>
      <c r="K452" s="40">
        <f>VLOOKUP((A452+1)&amp;"_"&amp;B452,scenarios!A:Q,6,0)</f>
        <v>-2.2786999999999998E-3</v>
      </c>
      <c r="L452" s="55">
        <f>VLOOKUP((A452+TT_Scen/2+1)&amp;"_"&amp;B452,scenarios!A:Q,6,0)</f>
        <v>6.4273999999999998E-3</v>
      </c>
      <c r="M452" s="37">
        <f t="shared" si="47"/>
        <v>1.6285501997295726E-8</v>
      </c>
      <c r="N452" s="8"/>
      <c r="O452" s="50">
        <f t="shared" si="50"/>
        <v>2.5000000000000005E-3</v>
      </c>
      <c r="P452" s="33">
        <f t="shared" si="46"/>
        <v>1.4433756729740645E-2</v>
      </c>
      <c r="Q452" s="34">
        <f>D452/D451*EXP(-P451*P451/2+P451*Gaussian!G444)-1</f>
        <v>6.2244561313351543E-3</v>
      </c>
      <c r="R452" s="46">
        <f>E452/E451*EXP(-P451*P451/2-P451*Gaussian!G444)-1</f>
        <v>-2.0774740549436288E-3</v>
      </c>
      <c r="S452" s="40">
        <f>VLOOKUP((A452+1)&amp;"_"&amp;B452,scenarios!A:Q,13,0)</f>
        <v>0</v>
      </c>
      <c r="T452" s="55">
        <f>VLOOKUP((A452+TT_Scen/2+1)&amp;"_"&amp;B452,scenarios!A:Q,13,0)</f>
        <v>0</v>
      </c>
      <c r="U452" s="37">
        <f t="shared" si="48"/>
        <v>8.3019301862787831E-3</v>
      </c>
    </row>
    <row r="453" spans="1:21" x14ac:dyDescent="0.25">
      <c r="A453" s="21">
        <f t="shared" si="44"/>
        <v>4</v>
      </c>
      <c r="B453" s="22">
        <v>444</v>
      </c>
      <c r="C453" s="20"/>
      <c r="D453" s="14">
        <f>Beta!E453</f>
        <v>7.4379325751341447</v>
      </c>
      <c r="E453" s="15">
        <f>Beta!F453</f>
        <v>0.44597604731486534</v>
      </c>
      <c r="F453" s="12"/>
      <c r="G453" s="50">
        <f t="shared" si="49"/>
        <v>2.5000000000000005E-3</v>
      </c>
      <c r="H453" s="33">
        <f t="shared" si="45"/>
        <v>1.4433756729740645E-2</v>
      </c>
      <c r="I453" s="34">
        <f>D453/D452*EXP(-H452*H452/2+H452*VLOOKUP((A453)&amp;"_"&amp;(B453-1),Gaussian!A:F,6,0))-1</f>
        <v>-2.3668190999259098E-2</v>
      </c>
      <c r="J453" s="46">
        <f>E453/E452*EXP(-H452*H452/2-H452*VLOOKUP((A453)&amp;"_"&amp;(B453-1),Gaussian!A:F,6,0))-1</f>
        <v>2.8482516119095802E-2</v>
      </c>
      <c r="K453" s="40">
        <f>VLOOKUP((A453+1)&amp;"_"&amp;B453,scenarios!A:Q,6,0)</f>
        <v>-2.3668000000000002E-2</v>
      </c>
      <c r="L453" s="55">
        <f>VLOOKUP((A453+TT_Scen/2+1)&amp;"_"&amp;B453,scenarios!A:Q,6,0)</f>
        <v>2.8483000000000001E-2</v>
      </c>
      <c r="M453" s="37">
        <f t="shared" si="47"/>
        <v>6.7488016329553258E-7</v>
      </c>
      <c r="N453" s="8"/>
      <c r="O453" s="50">
        <f t="shared" si="50"/>
        <v>2.5000000000000005E-3</v>
      </c>
      <c r="P453" s="33">
        <f t="shared" si="46"/>
        <v>1.4433756729740645E-2</v>
      </c>
      <c r="Q453" s="34">
        <f>D453/D452*EXP(-P452*P452/2+P452*Gaussian!G445)-1</f>
        <v>6.3415007770297738E-3</v>
      </c>
      <c r="R453" s="46">
        <f>E453/E452*EXP(-P452*P452/2-P452*Gaussian!G445)-1</f>
        <v>-2.1874336764798885E-3</v>
      </c>
      <c r="S453" s="40">
        <f>VLOOKUP((A453+1)&amp;"_"&amp;B453,scenarios!A:Q,13,0)</f>
        <v>0</v>
      </c>
      <c r="T453" s="55">
        <f>VLOOKUP((A453+TT_Scen/2+1)&amp;"_"&amp;B453,scenarios!A:Q,13,0)</f>
        <v>0</v>
      </c>
      <c r="U453" s="37">
        <f t="shared" si="48"/>
        <v>8.5289344535096623E-3</v>
      </c>
    </row>
    <row r="454" spans="1:21" x14ac:dyDescent="0.25">
      <c r="A454" s="21">
        <f t="shared" si="44"/>
        <v>4</v>
      </c>
      <c r="B454" s="22">
        <v>445</v>
      </c>
      <c r="C454" s="20"/>
      <c r="D454" s="14">
        <f>Beta!E454</f>
        <v>7.4845250907135785</v>
      </c>
      <c r="E454" s="15">
        <f>Beta!F454</f>
        <v>0.44513014242534055</v>
      </c>
      <c r="F454" s="12"/>
      <c r="G454" s="50">
        <f t="shared" si="49"/>
        <v>2.5000000000000005E-3</v>
      </c>
      <c r="H454" s="33">
        <f t="shared" si="45"/>
        <v>1.4433756729740645E-2</v>
      </c>
      <c r="I454" s="34">
        <f>D454/D453*EXP(-H453*H453/2+H453*VLOOKUP((A454)&amp;"_"&amp;(B454-1),Gaussian!A:F,6,0))-1</f>
        <v>-1.0490048406389896E-2</v>
      </c>
      <c r="J454" s="46">
        <f>E454/E453*EXP(-H453*H453/2-H453*VLOOKUP((A454)&amp;"_"&amp;(B454-1),Gaussian!A:F,6,0))-1</f>
        <v>1.4791537813990674E-2</v>
      </c>
      <c r="K454" s="40">
        <f>VLOOKUP((A454+1)&amp;"_"&amp;B454,scenarios!A:Q,6,0)</f>
        <v>-1.0489999999999999E-2</v>
      </c>
      <c r="L454" s="55">
        <f>VLOOKUP((A454+TT_Scen/2+1)&amp;"_"&amp;B454,scenarios!A:Q,6,0)</f>
        <v>1.4792E-2</v>
      </c>
      <c r="M454" s="37">
        <f t="shared" si="47"/>
        <v>5.1059239922213173E-7</v>
      </c>
      <c r="N454" s="8"/>
      <c r="O454" s="50">
        <f t="shared" si="50"/>
        <v>2.5000000000000005E-3</v>
      </c>
      <c r="P454" s="33">
        <f t="shared" si="46"/>
        <v>1.4433756729740645E-2</v>
      </c>
      <c r="Q454" s="34">
        <f>D454/D453*EXP(-P453*P453/2+P453*Gaussian!G446)-1</f>
        <v>6.1593618510400461E-3</v>
      </c>
      <c r="R454" s="46">
        <f>E454/E453*EXP(-P453*P453/2-P453*Gaussian!G446)-1</f>
        <v>-2.0007132740974543E-3</v>
      </c>
      <c r="S454" s="40">
        <f>VLOOKUP((A454+1)&amp;"_"&amp;B454,scenarios!A:Q,13,0)</f>
        <v>0</v>
      </c>
      <c r="T454" s="55">
        <f>VLOOKUP((A454+TT_Scen/2+1)&amp;"_"&amp;B454,scenarios!A:Q,13,0)</f>
        <v>0</v>
      </c>
      <c r="U454" s="37">
        <f t="shared" si="48"/>
        <v>8.1600751251375003E-3</v>
      </c>
    </row>
    <row r="455" spans="1:21" x14ac:dyDescent="0.25">
      <c r="A455" s="21">
        <f t="shared" si="44"/>
        <v>4</v>
      </c>
      <c r="B455" s="22">
        <v>446</v>
      </c>
      <c r="C455" s="20"/>
      <c r="D455" s="14">
        <f>Beta!E455</f>
        <v>7.5284852130849647</v>
      </c>
      <c r="E455" s="15">
        <f>Beta!F455</f>
        <v>0.44446112096327761</v>
      </c>
      <c r="F455" s="12"/>
      <c r="G455" s="50">
        <f t="shared" si="49"/>
        <v>2.5000000000000005E-3</v>
      </c>
      <c r="H455" s="33">
        <f t="shared" si="45"/>
        <v>1.4433756729740645E-2</v>
      </c>
      <c r="I455" s="34">
        <f>D455/D454*EXP(-H454*H454/2+H454*VLOOKUP((A455)&amp;"_"&amp;(B455-1),Gaussian!A:F,6,0))-1</f>
        <v>-4.8329863385048188E-3</v>
      </c>
      <c r="J455" s="46">
        <f>E455/E454*EXP(-H454*H454/2-H454*VLOOKUP((A455)&amp;"_"&amp;(B455-1),Gaussian!A:F,6,0))-1</f>
        <v>9.0290648042128385E-3</v>
      </c>
      <c r="K455" s="40">
        <f>VLOOKUP((A455+1)&amp;"_"&amp;B455,scenarios!A:Q,6,0)</f>
        <v>-4.8329999999999996E-3</v>
      </c>
      <c r="L455" s="55">
        <f>VLOOKUP((A455+TT_Scen/2+1)&amp;"_"&amp;B455,scenarios!A:Q,6,0)</f>
        <v>9.0291E-3</v>
      </c>
      <c r="M455" s="37">
        <f t="shared" si="47"/>
        <v>4.8857282342225361E-8</v>
      </c>
      <c r="N455" s="8"/>
      <c r="O455" s="50">
        <f t="shared" si="50"/>
        <v>2.5000000000000005E-3</v>
      </c>
      <c r="P455" s="33">
        <f t="shared" si="46"/>
        <v>1.4433756729740645E-2</v>
      </c>
      <c r="Q455" s="34">
        <f>D455/D454*EXP(-P454*P454/2+P454*Gaussian!G447)-1</f>
        <v>5.7686954725408857E-3</v>
      </c>
      <c r="R455" s="46">
        <f>E455/E454*EXP(-P454*P454/2-P454*Gaussian!G447)-1</f>
        <v>-1.6069841514819716E-3</v>
      </c>
      <c r="S455" s="40">
        <f>VLOOKUP((A455+1)&amp;"_"&amp;B455,scenarios!A:Q,13,0)</f>
        <v>0</v>
      </c>
      <c r="T455" s="55">
        <f>VLOOKUP((A455+TT_Scen/2+1)&amp;"_"&amp;B455,scenarios!A:Q,13,0)</f>
        <v>0</v>
      </c>
      <c r="U455" s="37">
        <f t="shared" si="48"/>
        <v>7.3756796240228573E-3</v>
      </c>
    </row>
    <row r="456" spans="1:21" x14ac:dyDescent="0.25">
      <c r="A456" s="21">
        <f t="shared" si="44"/>
        <v>4</v>
      </c>
      <c r="B456" s="22">
        <v>447</v>
      </c>
      <c r="C456" s="20"/>
      <c r="D456" s="14">
        <f>Beta!E456</f>
        <v>7.5723257868369283</v>
      </c>
      <c r="E456" s="15">
        <f>Beta!F456</f>
        <v>0.44381794041244033</v>
      </c>
      <c r="F456" s="12"/>
      <c r="G456" s="50">
        <f t="shared" si="49"/>
        <v>2.5000000000000005E-3</v>
      </c>
      <c r="H456" s="33">
        <f t="shared" si="45"/>
        <v>1.4433756729740645E-2</v>
      </c>
      <c r="I456" s="34">
        <f>D456/D455*EXP(-H455*H455/2+H455*VLOOKUP((A456)&amp;"_"&amp;(B456-1),Gaussian!A:F,6,0))-1</f>
        <v>1.1410920106955658E-3</v>
      </c>
      <c r="J456" s="46">
        <f>E456/E455*EXP(-H455*H455/2-H455*VLOOKUP((A456)&amp;"_"&amp;(B456-1),Gaussian!A:F,6,0))-1</f>
        <v>3.0140111984944262E-3</v>
      </c>
      <c r="K456" s="40">
        <f>VLOOKUP((A456+1)&amp;"_"&amp;B456,scenarios!A:Q,6,0)</f>
        <v>1.1410999999999999E-3</v>
      </c>
      <c r="L456" s="55">
        <f>VLOOKUP((A456+TT_Scen/2+1)&amp;"_"&amp;B456,scenarios!A:Q,6,0)</f>
        <v>3.0140000000000002E-3</v>
      </c>
      <c r="M456" s="37">
        <f t="shared" si="47"/>
        <v>1.9187798860204053E-8</v>
      </c>
      <c r="N456" s="8"/>
      <c r="O456" s="50">
        <f t="shared" si="50"/>
        <v>2.5000000000000005E-3</v>
      </c>
      <c r="P456" s="33">
        <f t="shared" si="46"/>
        <v>1.4433756729740645E-2</v>
      </c>
      <c r="Q456" s="34">
        <f>D456/D455*EXP(-P455*P455/2+P455*Gaussian!G448)-1</f>
        <v>5.718524999169583E-3</v>
      </c>
      <c r="R456" s="46">
        <f>E456/E455*EXP(-P455*P455/2-P455*Gaussian!G448)-1</f>
        <v>-1.551112450555725E-3</v>
      </c>
      <c r="S456" s="40">
        <f>VLOOKUP((A456+1)&amp;"_"&amp;B456,scenarios!A:Q,13,0)</f>
        <v>0</v>
      </c>
      <c r="T456" s="55">
        <f>VLOOKUP((A456+TT_Scen/2+1)&amp;"_"&amp;B456,scenarios!A:Q,13,0)</f>
        <v>0</v>
      </c>
      <c r="U456" s="37">
        <f t="shared" si="48"/>
        <v>7.269637449725308E-3</v>
      </c>
    </row>
    <row r="457" spans="1:21" x14ac:dyDescent="0.25">
      <c r="A457" s="21">
        <f t="shared" ref="A457:A520" si="51">iteration</f>
        <v>4</v>
      </c>
      <c r="B457" s="22">
        <v>448</v>
      </c>
      <c r="C457" s="20"/>
      <c r="D457" s="14">
        <f>Beta!E457</f>
        <v>7.6160621203883174</v>
      </c>
      <c r="E457" s="15">
        <f>Beta!F457</f>
        <v>0.44319929850134471</v>
      </c>
      <c r="F457" s="12"/>
      <c r="G457" s="50">
        <f t="shared" si="49"/>
        <v>2.5000000000000005E-3</v>
      </c>
      <c r="H457" s="33">
        <f t="shared" ref="H457:H520" si="52">SQRT((G457+G458)*delta/2)</f>
        <v>1.4433756729740645E-2</v>
      </c>
      <c r="I457" s="34">
        <f>D457/D456*EXP(-H456*H456/2+H456*VLOOKUP((A457)&amp;"_"&amp;(B457-1),Gaussian!A:F,6,0))-1</f>
        <v>2.2777095432257699E-2</v>
      </c>
      <c r="J457" s="46">
        <f>E457/E456*EXP(-H456*H456/2-H456*VLOOKUP((A457)&amp;"_"&amp;(B457-1),Gaussian!A:F,6,0))-1</f>
        <v>-1.8197969023382332E-2</v>
      </c>
      <c r="K457" s="40">
        <f>VLOOKUP((A457+1)&amp;"_"&amp;B457,scenarios!A:Q,6,0)</f>
        <v>2.2776999999999999E-2</v>
      </c>
      <c r="L457" s="55">
        <f>VLOOKUP((A457+TT_Scen/2+1)&amp;"_"&amp;B457,scenarios!A:Q,6,0)</f>
        <v>-1.8197999999999999E-2</v>
      </c>
      <c r="M457" s="37">
        <f t="shared" si="47"/>
        <v>1.2640887536718992E-7</v>
      </c>
      <c r="N457" s="8"/>
      <c r="O457" s="50">
        <f t="shared" si="50"/>
        <v>2.5000000000000005E-3</v>
      </c>
      <c r="P457" s="33">
        <f t="shared" ref="P457:P520" si="53">SQRT((O457+O458)*delta/2)</f>
        <v>1.4433756729740645E-2</v>
      </c>
      <c r="Q457" s="34">
        <f>D457/D456*EXP(-P456*P456/2+P456*Gaussian!G449)-1</f>
        <v>5.671049592210764E-3</v>
      </c>
      <c r="R457" s="46">
        <f>E457/E456*EXP(-P456*P456/2-P456*Gaussian!G449)-1</f>
        <v>-1.4979252520642694E-3</v>
      </c>
      <c r="S457" s="40">
        <f>VLOOKUP((A457+1)&amp;"_"&amp;B457,scenarios!A:Q,13,0)</f>
        <v>0</v>
      </c>
      <c r="T457" s="55">
        <f>VLOOKUP((A457+TT_Scen/2+1)&amp;"_"&amp;B457,scenarios!A:Q,13,0)</f>
        <v>0</v>
      </c>
      <c r="U457" s="37">
        <f t="shared" si="48"/>
        <v>7.1689748442750334E-3</v>
      </c>
    </row>
    <row r="458" spans="1:21" x14ac:dyDescent="0.25">
      <c r="A458" s="21">
        <f t="shared" si="51"/>
        <v>4</v>
      </c>
      <c r="B458" s="22">
        <v>449</v>
      </c>
      <c r="C458" s="20"/>
      <c r="D458" s="14">
        <f>Beta!E458</f>
        <v>7.6600720220155285</v>
      </c>
      <c r="E458" s="15">
        <f>Beta!F458</f>
        <v>0.44258298471841723</v>
      </c>
      <c r="F458" s="12"/>
      <c r="G458" s="50">
        <f t="shared" si="49"/>
        <v>2.5000000000000005E-3</v>
      </c>
      <c r="H458" s="33">
        <f t="shared" si="52"/>
        <v>1.4433756729740645E-2</v>
      </c>
      <c r="I458" s="34">
        <f>D458/D457*EXP(-H457*H457/2+H457*VLOOKUP((A458)&amp;"_"&amp;(B458-1),Gaussian!A:F,6,0))-1</f>
        <v>2.59007448814077E-2</v>
      </c>
      <c r="J458" s="46">
        <f>E458/E457*EXP(-H457*H457/2-H457*VLOOKUP((A458)&amp;"_"&amp;(B458-1),Gaussian!A:F,6,0))-1</f>
        <v>-2.1181427820173071E-2</v>
      </c>
      <c r="K458" s="40">
        <f>VLOOKUP((A458+1)&amp;"_"&amp;B458,scenarios!A:Q,6,0)</f>
        <v>2.5901E-2</v>
      </c>
      <c r="L458" s="55">
        <f>VLOOKUP((A458+TT_Scen/2+1)&amp;"_"&amp;B458,scenarios!A:Q,6,0)</f>
        <v>-2.1180999999999998E-2</v>
      </c>
      <c r="M458" s="37">
        <f t="shared" si="47"/>
        <v>6.8293876537284248E-7</v>
      </c>
      <c r="N458" s="8"/>
      <c r="O458" s="50">
        <f t="shared" si="50"/>
        <v>2.5000000000000005E-3</v>
      </c>
      <c r="P458" s="33">
        <f t="shared" si="53"/>
        <v>1.4433756729740645E-2</v>
      </c>
      <c r="Q458" s="34">
        <f>D458/D457*EXP(-P457*P457/2+P457*Gaussian!G450)-1</f>
        <v>5.6738007558629899E-3</v>
      </c>
      <c r="R458" s="46">
        <f>E458/E457*EXP(-P457*P457/2-P457*Gaussian!G450)-1</f>
        <v>-1.4946182864591373E-3</v>
      </c>
      <c r="S458" s="40">
        <f>VLOOKUP((A458+1)&amp;"_"&amp;B458,scenarios!A:Q,13,0)</f>
        <v>0</v>
      </c>
      <c r="T458" s="55">
        <f>VLOOKUP((A458+TT_Scen/2+1)&amp;"_"&amp;B458,scenarios!A:Q,13,0)</f>
        <v>0</v>
      </c>
      <c r="U458" s="37">
        <f t="shared" si="48"/>
        <v>7.1684190423221272E-3</v>
      </c>
    </row>
    <row r="459" spans="1:21" x14ac:dyDescent="0.25">
      <c r="A459" s="21">
        <f t="shared" si="51"/>
        <v>4</v>
      </c>
      <c r="B459" s="22">
        <v>450</v>
      </c>
      <c r="C459" s="20"/>
      <c r="D459" s="14">
        <f>Beta!E459</f>
        <v>7.7034784041103777</v>
      </c>
      <c r="E459" s="15">
        <f>Beta!F459</f>
        <v>0.44201941072211537</v>
      </c>
      <c r="F459" s="12"/>
      <c r="G459" s="50">
        <f t="shared" si="49"/>
        <v>2.5000000000000005E-3</v>
      </c>
      <c r="H459" s="33">
        <f t="shared" si="52"/>
        <v>1.4433756729740645E-2</v>
      </c>
      <c r="I459" s="34">
        <f>D459/D458*EXP(-H458*H458/2+H458*VLOOKUP((A459)&amp;"_"&amp;(B459-1),Gaussian!A:F,6,0))-1</f>
        <v>1.3957123478871791E-2</v>
      </c>
      <c r="J459" s="46">
        <f>E459/E458*EXP(-H458*H458/2-H458*VLOOKUP((A459)&amp;"_"&amp;(B459-1),Gaussian!A:F,6,0))-1</f>
        <v>-9.6457362179304118E-3</v>
      </c>
      <c r="K459" s="40">
        <f>VLOOKUP((A459+1)&amp;"_"&amp;B459,scenarios!A:Q,6,0)</f>
        <v>1.3957000000000001E-2</v>
      </c>
      <c r="L459" s="55">
        <f>VLOOKUP((A459+TT_Scen/2+1)&amp;"_"&amp;B459,scenarios!A:Q,6,0)</f>
        <v>-9.6457000000000001E-3</v>
      </c>
      <c r="M459" s="37">
        <f t="shared" ref="M459:M522" si="54">ABS(K459-I459)+ABS(L459-J459)</f>
        <v>1.596968022023193E-7</v>
      </c>
      <c r="N459" s="8"/>
      <c r="O459" s="50">
        <f t="shared" si="50"/>
        <v>2.5000000000000005E-3</v>
      </c>
      <c r="P459" s="33">
        <f t="shared" si="53"/>
        <v>1.4433756729740645E-2</v>
      </c>
      <c r="Q459" s="34">
        <f>D459/D458*EXP(-P458*P458/2+P458*Gaussian!G451)-1</f>
        <v>5.5618247580313529E-3</v>
      </c>
      <c r="R459" s="46">
        <f>E459/E458*EXP(-P458*P458/2-P458*Gaussian!G451)-1</f>
        <v>-1.3774033524607265E-3</v>
      </c>
      <c r="S459" s="40">
        <f>VLOOKUP((A459+1)&amp;"_"&amp;B459,scenarios!A:Q,13,0)</f>
        <v>0</v>
      </c>
      <c r="T459" s="55">
        <f>VLOOKUP((A459+TT_Scen/2+1)&amp;"_"&amp;B459,scenarios!A:Q,13,0)</f>
        <v>0</v>
      </c>
      <c r="U459" s="37">
        <f t="shared" ref="U459:U522" si="55">ABS(S459-Q459)+ABS(T459-R459)</f>
        <v>6.9392281104920794E-3</v>
      </c>
    </row>
    <row r="460" spans="1:21" x14ac:dyDescent="0.25">
      <c r="A460" s="21">
        <f t="shared" si="51"/>
        <v>4</v>
      </c>
      <c r="B460" s="22">
        <v>451</v>
      </c>
      <c r="C460" s="20"/>
      <c r="D460" s="14">
        <f>Beta!E460</f>
        <v>7.7473232470207041</v>
      </c>
      <c r="E460" s="15">
        <f>Beta!F460</f>
        <v>0.44144824273595018</v>
      </c>
      <c r="F460" s="12"/>
      <c r="G460" s="50">
        <f t="shared" si="49"/>
        <v>2.5000000000000005E-3</v>
      </c>
      <c r="H460" s="33">
        <f t="shared" si="52"/>
        <v>1.4433756729740645E-2</v>
      </c>
      <c r="I460" s="34">
        <f>D460/D459*EXP(-H459*H459/2+H459*VLOOKUP((A460)&amp;"_"&amp;(B460-1),Gaussian!A:F,6,0))-1</f>
        <v>3.6989477764839407E-3</v>
      </c>
      <c r="J460" s="46">
        <f>E460/E459*EXP(-H459*H459/2-H459*VLOOKUP((A460)&amp;"_"&amp;(B460-1),Gaussian!A:F,6,0))-1</f>
        <v>4.8207381101694757E-4</v>
      </c>
      <c r="K460" s="40">
        <f>VLOOKUP((A460+1)&amp;"_"&amp;B460,scenarios!A:Q,6,0)</f>
        <v>3.6989000000000002E-3</v>
      </c>
      <c r="L460" s="55">
        <f>VLOOKUP((A460+TT_Scen/2+1)&amp;"_"&amp;B460,scenarios!A:Q,6,0)</f>
        <v>4.8207000000000002E-4</v>
      </c>
      <c r="M460" s="37">
        <f t="shared" si="54"/>
        <v>5.1587500888043356E-8</v>
      </c>
      <c r="N460" s="8"/>
      <c r="O460" s="50">
        <f t="shared" si="50"/>
        <v>2.5000000000000005E-3</v>
      </c>
      <c r="P460" s="33">
        <f t="shared" si="53"/>
        <v>1.4433756729740645E-2</v>
      </c>
      <c r="Q460" s="34">
        <f>D460/D459*EXP(-P459*P459/2+P459*Gaussian!G452)-1</f>
        <v>5.5868102491973826E-3</v>
      </c>
      <c r="R460" s="46">
        <f>E460/E459*EXP(-P459*P459/2-P459*Gaussian!G452)-1</f>
        <v>-1.3962051625330263E-3</v>
      </c>
      <c r="S460" s="40">
        <f>VLOOKUP((A460+1)&amp;"_"&amp;B460,scenarios!A:Q,13,0)</f>
        <v>0</v>
      </c>
      <c r="T460" s="55">
        <f>VLOOKUP((A460+TT_Scen/2+1)&amp;"_"&amp;B460,scenarios!A:Q,13,0)</f>
        <v>0</v>
      </c>
      <c r="U460" s="37">
        <f t="shared" si="55"/>
        <v>6.9830154117304089E-3</v>
      </c>
    </row>
    <row r="461" spans="1:21" x14ac:dyDescent="0.25">
      <c r="A461" s="21">
        <f t="shared" si="51"/>
        <v>4</v>
      </c>
      <c r="B461" s="22">
        <v>452</v>
      </c>
      <c r="C461" s="20"/>
      <c r="D461" s="14">
        <f>Beta!E461</f>
        <v>7.7924948214424177</v>
      </c>
      <c r="E461" s="15">
        <f>Beta!F461</f>
        <v>0.44081951541178183</v>
      </c>
      <c r="F461" s="12"/>
      <c r="G461" s="50">
        <f t="shared" si="49"/>
        <v>2.5000000000000005E-3</v>
      </c>
      <c r="H461" s="33">
        <f t="shared" si="52"/>
        <v>1.4433756729740645E-2</v>
      </c>
      <c r="I461" s="34">
        <f>D461/D460*EXP(-H460*H460/2+H460*VLOOKUP((A461)&amp;"_"&amp;(B461-1),Gaussian!A:F,6,0))-1</f>
        <v>9.7252919132417848E-3</v>
      </c>
      <c r="J461" s="46">
        <f>E461/E460*EXP(-H460*H460/2-H460*VLOOKUP((A461)&amp;"_"&amp;(B461-1),Gaussian!A:F,6,0))-1</f>
        <v>-5.4831326637054811E-3</v>
      </c>
      <c r="K461" s="40">
        <f>VLOOKUP((A461+1)&amp;"_"&amp;B461,scenarios!A:Q,6,0)</f>
        <v>9.7252999999999992E-3</v>
      </c>
      <c r="L461" s="55">
        <f>VLOOKUP((A461+TT_Scen/2+1)&amp;"_"&amp;B461,scenarios!A:Q,6,0)</f>
        <v>-5.4831000000000003E-3</v>
      </c>
      <c r="M461" s="37">
        <f t="shared" si="54"/>
        <v>4.0750463695289618E-8</v>
      </c>
      <c r="N461" s="8"/>
      <c r="O461" s="50">
        <f t="shared" si="50"/>
        <v>2.5000000000000005E-3</v>
      </c>
      <c r="P461" s="33">
        <f t="shared" si="53"/>
        <v>1.4433756729740645E-2</v>
      </c>
      <c r="Q461" s="34">
        <f>D461/D460*EXP(-P460*P460/2+P460*Gaussian!G453)-1</f>
        <v>5.7258355011491346E-3</v>
      </c>
      <c r="R461" s="46">
        <f>E461/E460*EXP(-P460*P460/2-P460*Gaussian!G453)-1</f>
        <v>-1.5282508046544629E-3</v>
      </c>
      <c r="S461" s="40">
        <f>VLOOKUP((A461+1)&amp;"_"&amp;B461,scenarios!A:Q,13,0)</f>
        <v>0</v>
      </c>
      <c r="T461" s="55">
        <f>VLOOKUP((A461+TT_Scen/2+1)&amp;"_"&amp;B461,scenarios!A:Q,13,0)</f>
        <v>0</v>
      </c>
      <c r="U461" s="37">
        <f t="shared" si="55"/>
        <v>7.2540863058035976E-3</v>
      </c>
    </row>
    <row r="462" spans="1:21" x14ac:dyDescent="0.25">
      <c r="A462" s="21">
        <f t="shared" si="51"/>
        <v>4</v>
      </c>
      <c r="B462" s="22">
        <v>453</v>
      </c>
      <c r="C462" s="20"/>
      <c r="D462" s="14">
        <f>Beta!E462</f>
        <v>7.838564513957837</v>
      </c>
      <c r="E462" s="15">
        <f>Beta!F462</f>
        <v>0.4401586749969697</v>
      </c>
      <c r="F462" s="12"/>
      <c r="G462" s="50">
        <f t="shared" si="49"/>
        <v>2.5000000000000005E-3</v>
      </c>
      <c r="H462" s="33">
        <f t="shared" si="52"/>
        <v>1.4433756729740645E-2</v>
      </c>
      <c r="I462" s="34">
        <f>D462/D461*EXP(-H461*H461/2+H461*VLOOKUP((A462)&amp;"_"&amp;(B462-1),Gaussian!A:F,6,0))-1</f>
        <v>-2.1031733066275704E-3</v>
      </c>
      <c r="J462" s="46">
        <f>E462/E461*EXP(-H461*H461/2-H461*VLOOKUP((A462)&amp;"_"&amp;(B462-1),Gaussian!A:F,6,0))-1</f>
        <v>6.3112966879552701E-3</v>
      </c>
      <c r="K462" s="40">
        <f>VLOOKUP((A462+1)&amp;"_"&amp;B462,scenarios!A:Q,6,0)</f>
        <v>-2.1031999999999999E-3</v>
      </c>
      <c r="L462" s="55">
        <f>VLOOKUP((A462+TT_Scen/2+1)&amp;"_"&amp;B462,scenarios!A:Q,6,0)</f>
        <v>6.3112999999999997E-3</v>
      </c>
      <c r="M462" s="37">
        <f t="shared" si="54"/>
        <v>3.0005417159164466E-8</v>
      </c>
      <c r="N462" s="8"/>
      <c r="O462" s="50">
        <f t="shared" si="50"/>
        <v>2.5000000000000005E-3</v>
      </c>
      <c r="P462" s="33">
        <f t="shared" si="53"/>
        <v>1.4433756729740645E-2</v>
      </c>
      <c r="Q462" s="34">
        <f>D462/D461*EXP(-P461*P461/2+P461*Gaussian!G454)-1</f>
        <v>5.8072823840042975E-3</v>
      </c>
      <c r="R462" s="46">
        <f>E462/E461*EXP(-P461*P461/2-P461*Gaussian!G454)-1</f>
        <v>-1.6031229656430224E-3</v>
      </c>
      <c r="S462" s="40">
        <f>VLOOKUP((A462+1)&amp;"_"&amp;B462,scenarios!A:Q,13,0)</f>
        <v>0</v>
      </c>
      <c r="T462" s="55">
        <f>VLOOKUP((A462+TT_Scen/2+1)&amp;"_"&amp;B462,scenarios!A:Q,13,0)</f>
        <v>0</v>
      </c>
      <c r="U462" s="37">
        <f t="shared" si="55"/>
        <v>7.4104053496473199E-3</v>
      </c>
    </row>
    <row r="463" spans="1:21" x14ac:dyDescent="0.25">
      <c r="A463" s="21">
        <f t="shared" si="51"/>
        <v>4</v>
      </c>
      <c r="B463" s="22">
        <v>454</v>
      </c>
      <c r="C463" s="20"/>
      <c r="D463" s="14">
        <f>Beta!E463</f>
        <v>7.8849022985933646</v>
      </c>
      <c r="E463" s="15">
        <f>Beta!F463</f>
        <v>0.43950169003205286</v>
      </c>
      <c r="F463" s="12"/>
      <c r="G463" s="50">
        <f t="shared" si="49"/>
        <v>2.5000000000000005E-3</v>
      </c>
      <c r="H463" s="33">
        <f t="shared" si="52"/>
        <v>1.4433756729740645E-2</v>
      </c>
      <c r="I463" s="34">
        <f>D463/D462*EXP(-H462*H462/2+H462*VLOOKUP((A463)&amp;"_"&amp;(B463-1),Gaussian!A:F,6,0))-1</f>
        <v>2.1427896823944081E-2</v>
      </c>
      <c r="J463" s="46">
        <f>E463/E462*EXP(-H462*H462/2-H462*VLOOKUP((A463)&amp;"_"&amp;(B463-1),Gaussian!A:F,6,0))-1</f>
        <v>-1.6865650566643131E-2</v>
      </c>
      <c r="K463" s="40">
        <f>VLOOKUP((A463+1)&amp;"_"&amp;B463,scenarios!A:Q,6,0)</f>
        <v>2.1427999999999999E-2</v>
      </c>
      <c r="L463" s="55">
        <f>VLOOKUP((A463+TT_Scen/2+1)&amp;"_"&amp;B463,scenarios!A:Q,6,0)</f>
        <v>-1.6865999999999999E-2</v>
      </c>
      <c r="M463" s="37">
        <f t="shared" si="54"/>
        <v>4.5260941278560396E-7</v>
      </c>
      <c r="N463" s="8"/>
      <c r="O463" s="50">
        <f t="shared" si="50"/>
        <v>2.5000000000000005E-3</v>
      </c>
      <c r="P463" s="33">
        <f t="shared" si="53"/>
        <v>1.4433756729740645E-2</v>
      </c>
      <c r="Q463" s="34">
        <f>D463/D462*EXP(-P462*P462/2+P462*Gaussian!G455)-1</f>
        <v>5.8067371062506812E-3</v>
      </c>
      <c r="R463" s="46">
        <f>E463/E462*EXP(-P462*P462/2-P462*Gaussian!G455)-1</f>
        <v>-1.5966151447548427E-3</v>
      </c>
      <c r="S463" s="40">
        <f>VLOOKUP((A463+1)&amp;"_"&amp;B463,scenarios!A:Q,13,0)</f>
        <v>0</v>
      </c>
      <c r="T463" s="55">
        <f>VLOOKUP((A463+TT_Scen/2+1)&amp;"_"&amp;B463,scenarios!A:Q,13,0)</f>
        <v>0</v>
      </c>
      <c r="U463" s="37">
        <f t="shared" si="55"/>
        <v>7.4033522510055239E-3</v>
      </c>
    </row>
    <row r="464" spans="1:21" x14ac:dyDescent="0.25">
      <c r="A464" s="21">
        <f t="shared" si="51"/>
        <v>4</v>
      </c>
      <c r="B464" s="22">
        <v>455</v>
      </c>
      <c r="C464" s="20"/>
      <c r="D464" s="14">
        <f>Beta!E464</f>
        <v>7.9316361288907844</v>
      </c>
      <c r="E464" s="15">
        <f>Beta!F464</f>
        <v>0.43884154522535979</v>
      </c>
      <c r="F464" s="12"/>
      <c r="G464" s="50">
        <f t="shared" si="49"/>
        <v>2.5000000000000005E-3</v>
      </c>
      <c r="H464" s="33">
        <f t="shared" si="52"/>
        <v>1.4433756729740645E-2</v>
      </c>
      <c r="I464" s="34">
        <f>D464/D463*EXP(-H463*H463/2+H463*VLOOKUP((A464)&amp;"_"&amp;(B464-1),Gaussian!A:F,6,0))-1</f>
        <v>8.5236067713225783E-3</v>
      </c>
      <c r="J464" s="46">
        <f>E464/E463*EXP(-H463*H463/2-H463*VLOOKUP((A464)&amp;"_"&amp;(B464-1),Gaussian!A:F,6,0))-1</f>
        <v>-4.2802857527896032E-3</v>
      </c>
      <c r="K464" s="40">
        <f>VLOOKUP((A464+1)&amp;"_"&amp;B464,scenarios!A:Q,6,0)</f>
        <v>8.5235999999999992E-3</v>
      </c>
      <c r="L464" s="55">
        <f>VLOOKUP((A464+TT_Scen/2+1)&amp;"_"&amp;B464,scenarios!A:Q,6,0)</f>
        <v>-4.2802999999999999E-3</v>
      </c>
      <c r="M464" s="37">
        <f t="shared" si="54"/>
        <v>2.1018532975723703E-8</v>
      </c>
      <c r="N464" s="8"/>
      <c r="O464" s="50">
        <f t="shared" si="50"/>
        <v>2.5000000000000005E-3</v>
      </c>
      <c r="P464" s="33">
        <f t="shared" si="53"/>
        <v>1.4433756729740645E-2</v>
      </c>
      <c r="Q464" s="34">
        <f>D464/D463*EXP(-P463*P463/2+P463*Gaussian!G456)-1</f>
        <v>5.8222232175579869E-3</v>
      </c>
      <c r="R464" s="46">
        <f>E464/E463*EXP(-P463*P463/2-P463*Gaussian!G456)-1</f>
        <v>-1.606034977516213E-3</v>
      </c>
      <c r="S464" s="40">
        <f>VLOOKUP((A464+1)&amp;"_"&amp;B464,scenarios!A:Q,13,0)</f>
        <v>0</v>
      </c>
      <c r="T464" s="55">
        <f>VLOOKUP((A464+TT_Scen/2+1)&amp;"_"&amp;B464,scenarios!A:Q,13,0)</f>
        <v>0</v>
      </c>
      <c r="U464" s="37">
        <f t="shared" si="55"/>
        <v>7.4282581950741999E-3</v>
      </c>
    </row>
    <row r="465" spans="1:21" x14ac:dyDescent="0.25">
      <c r="A465" s="21">
        <f t="shared" si="51"/>
        <v>4</v>
      </c>
      <c r="B465" s="22">
        <v>456</v>
      </c>
      <c r="C465" s="20"/>
      <c r="D465" s="14">
        <f>Beta!E465</f>
        <v>7.9787618035047387</v>
      </c>
      <c r="E465" s="15">
        <f>Beta!F465</f>
        <v>0.43817869045902058</v>
      </c>
      <c r="F465" s="12"/>
      <c r="G465" s="50">
        <f t="shared" si="49"/>
        <v>2.5000000000000005E-3</v>
      </c>
      <c r="H465" s="33">
        <f t="shared" si="52"/>
        <v>1.4433756729740645E-2</v>
      </c>
      <c r="I465" s="34">
        <f>D465/D464*EXP(-H464*H464/2+H464*VLOOKUP((A465)&amp;"_"&amp;(B465-1),Gaussian!A:F,6,0))-1</f>
        <v>1.899258343104937E-2</v>
      </c>
      <c r="J465" s="46">
        <f>E465/E464*EXP(-H464*H464/2-H464*VLOOKUP((A465)&amp;"_"&amp;(B465-1),Gaussian!A:F,6,0))-1</f>
        <v>-1.4504299282419697E-2</v>
      </c>
      <c r="K465" s="40">
        <f>VLOOKUP((A465+1)&amp;"_"&amp;B465,scenarios!A:Q,6,0)</f>
        <v>1.8992999999999999E-2</v>
      </c>
      <c r="L465" s="55">
        <f>VLOOKUP((A465+TT_Scen/2+1)&amp;"_"&amp;B465,scenarios!A:Q,6,0)</f>
        <v>-1.4504E-2</v>
      </c>
      <c r="M465" s="37">
        <f t="shared" si="54"/>
        <v>7.1585137032675883E-7</v>
      </c>
      <c r="N465" s="8"/>
      <c r="O465" s="50">
        <f t="shared" si="50"/>
        <v>2.5000000000000005E-3</v>
      </c>
      <c r="P465" s="33">
        <f t="shared" si="53"/>
        <v>1.4433756729740645E-2</v>
      </c>
      <c r="Q465" s="34">
        <f>D465/D464*EXP(-P464*P464/2+P464*Gaussian!G457)-1</f>
        <v>5.8367020532092972E-3</v>
      </c>
      <c r="R465" s="46">
        <f>E465/E464*EXP(-P464*P464/2-P464*Gaussian!G457)-1</f>
        <v>-1.6144688451861233E-3</v>
      </c>
      <c r="S465" s="40">
        <f>VLOOKUP((A465+1)&amp;"_"&amp;B465,scenarios!A:Q,13,0)</f>
        <v>0</v>
      </c>
      <c r="T465" s="55">
        <f>VLOOKUP((A465+TT_Scen/2+1)&amp;"_"&amp;B465,scenarios!A:Q,13,0)</f>
        <v>0</v>
      </c>
      <c r="U465" s="37">
        <f t="shared" si="55"/>
        <v>7.4511708983954206E-3</v>
      </c>
    </row>
    <row r="466" spans="1:21" x14ac:dyDescent="0.25">
      <c r="A466" s="21">
        <f t="shared" si="51"/>
        <v>4</v>
      </c>
      <c r="B466" s="22">
        <v>457</v>
      </c>
      <c r="C466" s="20"/>
      <c r="D466" s="14">
        <f>Beta!E466</f>
        <v>8.0244887763808297</v>
      </c>
      <c r="E466" s="15">
        <f>Beta!F466</f>
        <v>0.43761096052726872</v>
      </c>
      <c r="F466" s="12"/>
      <c r="G466" s="50">
        <f t="shared" si="49"/>
        <v>2.5000000000000005E-3</v>
      </c>
      <c r="H466" s="33">
        <f t="shared" si="52"/>
        <v>1.4433756729740645E-2</v>
      </c>
      <c r="I466" s="34">
        <f>D466/D465*EXP(-H465*H465/2+H465*VLOOKUP((A466)&amp;"_"&amp;(B466-1),Gaussian!A:F,6,0))-1</f>
        <v>-2.0855449398002879E-2</v>
      </c>
      <c r="J466" s="46">
        <f>E466/E465*EXP(-H465*H465/2-H465*VLOOKUP((A466)&amp;"_"&amp;(B466-1),Gaussian!A:F,6,0))-1</f>
        <v>2.5608290109701892E-2</v>
      </c>
      <c r="K466" s="40">
        <f>VLOOKUP((A466+1)&amp;"_"&amp;B466,scenarios!A:Q,6,0)</f>
        <v>-2.0854999999999999E-2</v>
      </c>
      <c r="L466" s="55">
        <f>VLOOKUP((A466+TT_Scen/2+1)&amp;"_"&amp;B466,scenarios!A:Q,6,0)</f>
        <v>2.5607999999999999E-2</v>
      </c>
      <c r="M466" s="37">
        <f t="shared" si="54"/>
        <v>7.3950770477365646E-7</v>
      </c>
      <c r="N466" s="8"/>
      <c r="O466" s="50">
        <f t="shared" si="50"/>
        <v>2.5000000000000005E-3</v>
      </c>
      <c r="P466" s="33">
        <f t="shared" si="53"/>
        <v>1.4433756729740645E-2</v>
      </c>
      <c r="Q466" s="34">
        <f>D466/D465*EXP(-P465*P465/2+P465*Gaussian!G458)-1</f>
        <v>5.62632815319275E-3</v>
      </c>
      <c r="R466" s="46">
        <f>E466/E465*EXP(-P465*P465/2-P465*Gaussian!G458)-1</f>
        <v>-1.3996847543072954E-3</v>
      </c>
      <c r="S466" s="40">
        <f>VLOOKUP((A466+1)&amp;"_"&amp;B466,scenarios!A:Q,13,0)</f>
        <v>0</v>
      </c>
      <c r="T466" s="55">
        <f>VLOOKUP((A466+TT_Scen/2+1)&amp;"_"&amp;B466,scenarios!A:Q,13,0)</f>
        <v>0</v>
      </c>
      <c r="U466" s="37">
        <f t="shared" si="55"/>
        <v>7.0260129075000455E-3</v>
      </c>
    </row>
    <row r="467" spans="1:21" x14ac:dyDescent="0.25">
      <c r="A467" s="21">
        <f t="shared" si="51"/>
        <v>4</v>
      </c>
      <c r="B467" s="22">
        <v>458</v>
      </c>
      <c r="C467" s="20"/>
      <c r="D467" s="14">
        <f>Beta!E467</f>
        <v>8.0680093477228301</v>
      </c>
      <c r="E467" s="15">
        <f>Beta!F467</f>
        <v>0.43718027069569698</v>
      </c>
      <c r="F467" s="12"/>
      <c r="G467" s="50">
        <f t="shared" si="49"/>
        <v>2.5000000000000005E-3</v>
      </c>
      <c r="H467" s="33">
        <f t="shared" si="52"/>
        <v>1.4433756729740645E-2</v>
      </c>
      <c r="I467" s="34">
        <f>D467/D466*EXP(-H466*H466/2+H466*VLOOKUP((A467)&amp;"_"&amp;(B467-1),Gaussian!A:F,6,0))-1</f>
        <v>2.2992332001868787E-2</v>
      </c>
      <c r="J467" s="46">
        <f>E467/E466*EXP(-H466*H466/2-H466*VLOOKUP((A467)&amp;"_"&amp;(B467-1),Gaussian!A:F,6,0))-1</f>
        <v>-1.8345806729749725E-2</v>
      </c>
      <c r="K467" s="40">
        <f>VLOOKUP((A467+1)&amp;"_"&amp;B467,scenarios!A:Q,6,0)</f>
        <v>2.2991999999999999E-2</v>
      </c>
      <c r="L467" s="55">
        <f>VLOOKUP((A467+TT_Scen/2+1)&amp;"_"&amp;B467,scenarios!A:Q,6,0)</f>
        <v>-1.8346000000000001E-2</v>
      </c>
      <c r="M467" s="37">
        <f t="shared" si="54"/>
        <v>5.2527211906461257E-7</v>
      </c>
      <c r="N467" s="8"/>
      <c r="O467" s="50">
        <f t="shared" si="50"/>
        <v>2.5000000000000005E-3</v>
      </c>
      <c r="P467" s="33">
        <f t="shared" si="53"/>
        <v>1.4433756729740645E-2</v>
      </c>
      <c r="Q467" s="34">
        <f>D467/D466*EXP(-P466*P466/2+P466*Gaussian!G459)-1</f>
        <v>5.3187434939743206E-3</v>
      </c>
      <c r="R467" s="46">
        <f>E467/E466*EXP(-P466*P466/2-P466*Gaussian!G459)-1</f>
        <v>-1.0882430155687572E-3</v>
      </c>
      <c r="S467" s="40">
        <f>VLOOKUP((A467+1)&amp;"_"&amp;B467,scenarios!A:Q,13,0)</f>
        <v>0</v>
      </c>
      <c r="T467" s="55">
        <f>VLOOKUP((A467+TT_Scen/2+1)&amp;"_"&amp;B467,scenarios!A:Q,13,0)</f>
        <v>0</v>
      </c>
      <c r="U467" s="37">
        <f t="shared" si="55"/>
        <v>6.4069865095430778E-3</v>
      </c>
    </row>
    <row r="468" spans="1:21" x14ac:dyDescent="0.25">
      <c r="A468" s="21">
        <f t="shared" si="51"/>
        <v>4</v>
      </c>
      <c r="B468" s="22">
        <v>459</v>
      </c>
      <c r="C468" s="20"/>
      <c r="D468" s="14">
        <f>Beta!E468</f>
        <v>8.1133802853115089</v>
      </c>
      <c r="E468" s="15">
        <f>Beta!F468</f>
        <v>0.43666568216981388</v>
      </c>
      <c r="F468" s="12"/>
      <c r="G468" s="50">
        <f t="shared" si="49"/>
        <v>2.5000000000000005E-3</v>
      </c>
      <c r="H468" s="33">
        <f t="shared" si="52"/>
        <v>1.4433756729740645E-2</v>
      </c>
      <c r="I468" s="34">
        <f>D468/D467*EXP(-H467*H467/2+H467*VLOOKUP((A468)&amp;"_"&amp;(B468-1),Gaussian!A:F,6,0))-1</f>
        <v>1.9255439606369773E-2</v>
      </c>
      <c r="J468" s="46">
        <f>E468/E467*EXP(-H467*H467/2-H467*VLOOKUP((A468)&amp;"_"&amp;(B468-1),Gaussian!A:F,6,0))-1</f>
        <v>-1.4740954039466403E-2</v>
      </c>
      <c r="K468" s="40">
        <f>VLOOKUP((A468+1)&amp;"_"&amp;B468,scenarios!A:Q,6,0)</f>
        <v>1.9255000000000001E-2</v>
      </c>
      <c r="L468" s="55">
        <f>VLOOKUP((A468+TT_Scen/2+1)&amp;"_"&amp;B468,scenarios!A:Q,6,0)</f>
        <v>-1.4741000000000001E-2</v>
      </c>
      <c r="M468" s="37">
        <f t="shared" si="54"/>
        <v>4.855669033694554E-7</v>
      </c>
      <c r="N468" s="8"/>
      <c r="O468" s="50">
        <f t="shared" si="50"/>
        <v>2.5000000000000005E-3</v>
      </c>
      <c r="P468" s="33">
        <f t="shared" si="53"/>
        <v>1.4433756729740645E-2</v>
      </c>
      <c r="Q468" s="34">
        <f>D468/D467*EXP(-P467*P467/2+P467*Gaussian!G460)-1</f>
        <v>5.5188133660135641E-3</v>
      </c>
      <c r="R468" s="46">
        <f>E468/E467*EXP(-P467*P467/2-P467*Gaussian!G460)-1</f>
        <v>-1.2811011909812375E-3</v>
      </c>
      <c r="S468" s="40">
        <f>VLOOKUP((A468+1)&amp;"_"&amp;B468,scenarios!A:Q,13,0)</f>
        <v>0</v>
      </c>
      <c r="T468" s="55">
        <f>VLOOKUP((A468+TT_Scen/2+1)&amp;"_"&amp;B468,scenarios!A:Q,13,0)</f>
        <v>0</v>
      </c>
      <c r="U468" s="37">
        <f t="shared" si="55"/>
        <v>6.7999145569948016E-3</v>
      </c>
    </row>
    <row r="469" spans="1:21" x14ac:dyDescent="0.25">
      <c r="A469" s="21">
        <f t="shared" si="51"/>
        <v>4</v>
      </c>
      <c r="B469" s="22">
        <v>460</v>
      </c>
      <c r="C469" s="20"/>
      <c r="D469" s="14">
        <f>Beta!E469</f>
        <v>8.1566585927047637</v>
      </c>
      <c r="E469" s="15">
        <f>Beta!F469</f>
        <v>0.43627980921819509</v>
      </c>
      <c r="F469" s="12"/>
      <c r="G469" s="50">
        <f t="shared" si="49"/>
        <v>2.5000000000000005E-3</v>
      </c>
      <c r="H469" s="33">
        <f t="shared" si="52"/>
        <v>1.4433756729740645E-2</v>
      </c>
      <c r="I469" s="34">
        <f>D469/D468*EXP(-H468*H468/2+H468*VLOOKUP((A469)&amp;"_"&amp;(B469-1),Gaussian!A:F,6,0))-1</f>
        <v>-1.7806777329658519E-2</v>
      </c>
      <c r="J469" s="46">
        <f>E469/E468*EXP(-H468*H468/2-H468*VLOOKUP((A469)&amp;"_"&amp;(B469-1),Gaussian!A:F,6,0))-1</f>
        <v>2.2442971794156996E-2</v>
      </c>
      <c r="K469" s="40">
        <f>VLOOKUP((A469+1)&amp;"_"&amp;B469,scenarios!A:Q,6,0)</f>
        <v>-1.7807E-2</v>
      </c>
      <c r="L469" s="55">
        <f>VLOOKUP((A469+TT_Scen/2+1)&amp;"_"&amp;B469,scenarios!A:Q,6,0)</f>
        <v>2.2443000000000001E-2</v>
      </c>
      <c r="M469" s="37">
        <f t="shared" si="54"/>
        <v>2.5087618448632609E-7</v>
      </c>
      <c r="N469" s="8"/>
      <c r="O469" s="50">
        <f t="shared" si="50"/>
        <v>2.5000000000000005E-3</v>
      </c>
      <c r="P469" s="33">
        <f t="shared" si="53"/>
        <v>1.4433756729740645E-2</v>
      </c>
      <c r="Q469" s="34">
        <f>D469/D468*EXP(-P468*P468/2+P468*Gaussian!G461)-1</f>
        <v>5.2294725768613493E-3</v>
      </c>
      <c r="R469" s="46">
        <f>E469/E468*EXP(-P468*P468/2-P468*Gaussian!G461)-1</f>
        <v>-9.8774970372872417E-4</v>
      </c>
      <c r="S469" s="40">
        <f>VLOOKUP((A469+1)&amp;"_"&amp;B469,scenarios!A:Q,13,0)</f>
        <v>0</v>
      </c>
      <c r="T469" s="55">
        <f>VLOOKUP((A469+TT_Scen/2+1)&amp;"_"&amp;B469,scenarios!A:Q,13,0)</f>
        <v>0</v>
      </c>
      <c r="U469" s="37">
        <f t="shared" si="55"/>
        <v>6.2172222805900734E-3</v>
      </c>
    </row>
    <row r="470" spans="1:21" x14ac:dyDescent="0.25">
      <c r="A470" s="21">
        <f t="shared" si="51"/>
        <v>4</v>
      </c>
      <c r="B470" s="22">
        <v>461</v>
      </c>
      <c r="C470" s="20"/>
      <c r="D470" s="14">
        <f>Beta!E470</f>
        <v>8.1989977211271441</v>
      </c>
      <c r="E470" s="15">
        <f>Beta!F470</f>
        <v>0.43595904328343976</v>
      </c>
      <c r="F470" s="12"/>
      <c r="G470" s="50">
        <f t="shared" si="49"/>
        <v>2.5000000000000005E-3</v>
      </c>
      <c r="H470" s="33">
        <f t="shared" si="52"/>
        <v>1.4433756729740645E-2</v>
      </c>
      <c r="I470" s="34">
        <f>D470/D469*EXP(-H469*H469/2+H469*VLOOKUP((A470)&amp;"_"&amp;(B470-1),Gaussian!A:F,6,0))-1</f>
        <v>-7.4871560467411058E-3</v>
      </c>
      <c r="J470" s="46">
        <f>E470/E469*EXP(-H469*H469/2-H469*VLOOKUP((A470)&amp;"_"&amp;(B470-1),Gaussian!A:F,6,0))-1</f>
        <v>1.1818099010526995E-2</v>
      </c>
      <c r="K470" s="40">
        <f>VLOOKUP((A470+1)&amp;"_"&amp;B470,scenarios!A:Q,6,0)</f>
        <v>-7.4872000000000003E-3</v>
      </c>
      <c r="L470" s="55">
        <f>VLOOKUP((A470+TT_Scen/2+1)&amp;"_"&amp;B470,scenarios!A:Q,6,0)</f>
        <v>1.1818E-2</v>
      </c>
      <c r="M470" s="37">
        <f t="shared" si="54"/>
        <v>1.4296378588862096E-7</v>
      </c>
      <c r="N470" s="8"/>
      <c r="O470" s="50">
        <f t="shared" si="50"/>
        <v>2.5000000000000005E-3</v>
      </c>
      <c r="P470" s="33">
        <f t="shared" si="53"/>
        <v>1.4433756729740645E-2</v>
      </c>
      <c r="Q470" s="34">
        <f>D470/D469*EXP(-P469*P469/2+P469*Gaussian!G462)-1</f>
        <v>5.0860423014067457E-3</v>
      </c>
      <c r="R470" s="46">
        <f>E470/E469*EXP(-P469*P469/2-P469*Gaussian!G462)-1</f>
        <v>-8.3931450003715824E-4</v>
      </c>
      <c r="S470" s="40">
        <f>VLOOKUP((A470+1)&amp;"_"&amp;B470,scenarios!A:Q,13,0)</f>
        <v>0</v>
      </c>
      <c r="T470" s="55">
        <f>VLOOKUP((A470+TT_Scen/2+1)&amp;"_"&amp;B470,scenarios!A:Q,13,0)</f>
        <v>0</v>
      </c>
      <c r="U470" s="37">
        <f t="shared" si="55"/>
        <v>5.925356801443904E-3</v>
      </c>
    </row>
    <row r="471" spans="1:21" x14ac:dyDescent="0.25">
      <c r="A471" s="21">
        <f t="shared" si="51"/>
        <v>4</v>
      </c>
      <c r="B471" s="22">
        <v>462</v>
      </c>
      <c r="C471" s="20"/>
      <c r="D471" s="14">
        <f>Beta!E471</f>
        <v>8.2429063990588745</v>
      </c>
      <c r="E471" s="15">
        <f>Beta!F471</f>
        <v>0.43556973056309495</v>
      </c>
      <c r="F471" s="12"/>
      <c r="G471" s="50">
        <f t="shared" si="49"/>
        <v>2.5000000000000005E-3</v>
      </c>
      <c r="H471" s="33">
        <f t="shared" si="52"/>
        <v>1.4433756729740645E-2</v>
      </c>
      <c r="I471" s="34">
        <f>D471/D470*EXP(-H470*H470/2+H470*VLOOKUP((A471)&amp;"_"&amp;(B471-1),Gaussian!A:F,6,0))-1</f>
        <v>-1.6491275433664798E-2</v>
      </c>
      <c r="J471" s="46">
        <f>E471/E470*EXP(-H470*H470/2-H470*VLOOKUP((A471)&amp;"_"&amp;(B471-1),Gaussian!A:F,6,0))-1</f>
        <v>2.1087379080782842E-2</v>
      </c>
      <c r="K471" s="40">
        <f>VLOOKUP((A471+1)&amp;"_"&amp;B471,scenarios!A:Q,6,0)</f>
        <v>-1.6490999999999999E-2</v>
      </c>
      <c r="L471" s="55">
        <f>VLOOKUP((A471+TT_Scen/2+1)&amp;"_"&amp;B471,scenarios!A:Q,6,0)</f>
        <v>2.1087000000000002E-2</v>
      </c>
      <c r="M471" s="37">
        <f t="shared" si="54"/>
        <v>6.5451444763997557E-7</v>
      </c>
      <c r="N471" s="8"/>
      <c r="O471" s="50">
        <f t="shared" si="50"/>
        <v>2.5000000000000005E-3</v>
      </c>
      <c r="P471" s="33">
        <f t="shared" si="53"/>
        <v>1.4433756729740645E-2</v>
      </c>
      <c r="Q471" s="34">
        <f>D471/D470*EXP(-P470*P470/2+P470*Gaussian!G463)-1</f>
        <v>5.2506523396929072E-3</v>
      </c>
      <c r="R471" s="46">
        <f>E471/E470*EXP(-P470*P470/2-P470*Gaussian!G463)-1</f>
        <v>-9.9707119496750263E-4</v>
      </c>
      <c r="S471" s="40">
        <f>VLOOKUP((A471+1)&amp;"_"&amp;B471,scenarios!A:Q,13,0)</f>
        <v>0</v>
      </c>
      <c r="T471" s="55">
        <f>VLOOKUP((A471+TT_Scen/2+1)&amp;"_"&amp;B471,scenarios!A:Q,13,0)</f>
        <v>0</v>
      </c>
      <c r="U471" s="37">
        <f t="shared" si="55"/>
        <v>6.2477235346604099E-3</v>
      </c>
    </row>
    <row r="472" spans="1:21" x14ac:dyDescent="0.25">
      <c r="A472" s="21">
        <f t="shared" si="51"/>
        <v>4</v>
      </c>
      <c r="B472" s="22">
        <v>463</v>
      </c>
      <c r="C472" s="20"/>
      <c r="D472" s="14">
        <f>Beta!E472</f>
        <v>8.2892492470468149</v>
      </c>
      <c r="E472" s="15">
        <f>Beta!F472</f>
        <v>0.43506786228910244</v>
      </c>
      <c r="F472" s="12"/>
      <c r="G472" s="50">
        <f t="shared" si="49"/>
        <v>2.5000000000000005E-3</v>
      </c>
      <c r="H472" s="33">
        <f t="shared" si="52"/>
        <v>1.4433756729740645E-2</v>
      </c>
      <c r="I472" s="34">
        <f>D472/D471*EXP(-H471*H471/2+H471*VLOOKUP((A472)&amp;"_"&amp;(B472-1),Gaussian!A:F,6,0))-1</f>
        <v>2.796636397819996E-2</v>
      </c>
      <c r="J472" s="46">
        <f>E472/E471*EXP(-H471*H471/2-H471*VLOOKUP((A472)&amp;"_"&amp;(B472-1),Gaussian!A:F,6,0))-1</f>
        <v>-2.3067044042706208E-2</v>
      </c>
      <c r="K472" s="40">
        <f>VLOOKUP((A472+1)&amp;"_"&amp;B472,scenarios!A:Q,6,0)</f>
        <v>2.7966000000000001E-2</v>
      </c>
      <c r="L472" s="55">
        <f>VLOOKUP((A472+TT_Scen/2+1)&amp;"_"&amp;B472,scenarios!A:Q,6,0)</f>
        <v>-2.3067000000000001E-2</v>
      </c>
      <c r="M472" s="37">
        <f t="shared" si="54"/>
        <v>4.0802090616604003E-7</v>
      </c>
      <c r="N472" s="8"/>
      <c r="O472" s="50">
        <f t="shared" si="50"/>
        <v>2.5000000000000005E-3</v>
      </c>
      <c r="P472" s="33">
        <f t="shared" si="53"/>
        <v>1.4433756729740645E-2</v>
      </c>
      <c r="Q472" s="34">
        <f>D472/D471*EXP(-P471*P471/2+P471*Gaussian!G464)-1</f>
        <v>5.5174021508230808E-3</v>
      </c>
      <c r="R472" s="46">
        <f>E472/E471*EXP(-P471*P471/2-P471*Gaussian!G464)-1</f>
        <v>-1.2562523157000349E-3</v>
      </c>
      <c r="S472" s="40">
        <f>VLOOKUP((A472+1)&amp;"_"&amp;B472,scenarios!A:Q,13,0)</f>
        <v>0</v>
      </c>
      <c r="T472" s="55">
        <f>VLOOKUP((A472+TT_Scen/2+1)&amp;"_"&amp;B472,scenarios!A:Q,13,0)</f>
        <v>0</v>
      </c>
      <c r="U472" s="37">
        <f t="shared" si="55"/>
        <v>6.7736544665231158E-3</v>
      </c>
    </row>
    <row r="473" spans="1:21" x14ac:dyDescent="0.25">
      <c r="A473" s="21">
        <f t="shared" si="51"/>
        <v>4</v>
      </c>
      <c r="B473" s="22">
        <v>464</v>
      </c>
      <c r="C473" s="20"/>
      <c r="D473" s="14">
        <f>Beta!E473</f>
        <v>8.3344369491529839</v>
      </c>
      <c r="E473" s="15">
        <f>Beta!F473</f>
        <v>0.43464292370942326</v>
      </c>
      <c r="F473" s="12"/>
      <c r="G473" s="50">
        <f t="shared" si="49"/>
        <v>2.5000000000000005E-3</v>
      </c>
      <c r="H473" s="33">
        <f t="shared" si="52"/>
        <v>1.4433756729740645E-2</v>
      </c>
      <c r="I473" s="34">
        <f>D473/D472*EXP(-H472*H472/2+H472*VLOOKUP((A473)&amp;"_"&amp;(B473-1),Gaussian!A:F,6,0))-1</f>
        <v>-3.722816900806114E-3</v>
      </c>
      <c r="J473" s="46">
        <f>E473/E472*EXP(-H472*H472/2-H472*VLOOKUP((A473)&amp;"_"&amp;(B473-1),Gaussian!A:F,6,0))-1</f>
        <v>8.0127242454992587E-3</v>
      </c>
      <c r="K473" s="40">
        <f>VLOOKUP((A473+1)&amp;"_"&amp;B473,scenarios!A:Q,6,0)</f>
        <v>-3.7228000000000001E-3</v>
      </c>
      <c r="L473" s="55">
        <f>VLOOKUP((A473+TT_Scen/2+1)&amp;"_"&amp;B473,scenarios!A:Q,6,0)</f>
        <v>8.0126999999999993E-3</v>
      </c>
      <c r="M473" s="37">
        <f t="shared" si="54"/>
        <v>4.1146305373301884E-8</v>
      </c>
      <c r="N473" s="8"/>
      <c r="O473" s="50">
        <f t="shared" si="50"/>
        <v>2.5000000000000005E-3</v>
      </c>
      <c r="P473" s="33">
        <f t="shared" si="53"/>
        <v>1.4433756729740645E-2</v>
      </c>
      <c r="Q473" s="34">
        <f>D473/D472*EXP(-P472*P472/2+P472*Gaussian!G465)-1</f>
        <v>5.3466333904805818E-3</v>
      </c>
      <c r="R473" s="46">
        <f>E473/E472*EXP(-P472*P472/2-P472*Gaussian!G465)-1</f>
        <v>-1.0807774303331907E-3</v>
      </c>
      <c r="S473" s="40">
        <f>VLOOKUP((A473+1)&amp;"_"&amp;B473,scenarios!A:Q,13,0)</f>
        <v>0</v>
      </c>
      <c r="T473" s="55">
        <f>VLOOKUP((A473+TT_Scen/2+1)&amp;"_"&amp;B473,scenarios!A:Q,13,0)</f>
        <v>0</v>
      </c>
      <c r="U473" s="37">
        <f t="shared" si="55"/>
        <v>6.4274108208137726E-3</v>
      </c>
    </row>
    <row r="474" spans="1:21" x14ac:dyDescent="0.25">
      <c r="A474" s="21">
        <f t="shared" si="51"/>
        <v>4</v>
      </c>
      <c r="B474" s="22">
        <v>465</v>
      </c>
      <c r="C474" s="20"/>
      <c r="D474" s="14">
        <f>Beta!E474</f>
        <v>8.3774663438077397</v>
      </c>
      <c r="E474" s="15">
        <f>Beta!F474</f>
        <v>0.43434556449816974</v>
      </c>
      <c r="F474" s="12"/>
      <c r="G474" s="50">
        <f t="shared" si="49"/>
        <v>2.5000000000000005E-3</v>
      </c>
      <c r="H474" s="33">
        <f t="shared" si="52"/>
        <v>1.4433756729740645E-2</v>
      </c>
      <c r="I474" s="34">
        <f>D474/D473*EXP(-H473*H473/2+H473*VLOOKUP((A474)&amp;"_"&amp;(B474-1),Gaussian!A:F,6,0))-1</f>
        <v>7.0435367529240178E-3</v>
      </c>
      <c r="J474" s="46">
        <f>E474/E473*EXP(-H473*H473/2-H473*VLOOKUP((A474)&amp;"_"&amp;(B474-1),Gaussian!A:F,6,0))-1</f>
        <v>-2.7581877197140336E-3</v>
      </c>
      <c r="K474" s="40">
        <f>VLOOKUP((A474+1)&amp;"_"&amp;B474,scenarios!A:Q,6,0)</f>
        <v>7.0435000000000003E-3</v>
      </c>
      <c r="L474" s="55">
        <f>VLOOKUP((A474+TT_Scen/2+1)&amp;"_"&amp;B474,scenarios!A:Q,6,0)</f>
        <v>-2.7582000000000001E-3</v>
      </c>
      <c r="M474" s="37">
        <f t="shared" si="54"/>
        <v>4.9033209984037512E-8</v>
      </c>
      <c r="N474" s="8"/>
      <c r="O474" s="50">
        <f t="shared" si="50"/>
        <v>2.5000000000000005E-3</v>
      </c>
      <c r="P474" s="33">
        <f t="shared" si="53"/>
        <v>1.4433756729740645E-2</v>
      </c>
      <c r="Q474" s="34">
        <f>D474/D473*EXP(-P473*P473/2+P473*Gaussian!G466)-1</f>
        <v>5.0581446133537433E-3</v>
      </c>
      <c r="R474" s="46">
        <f>E474/E473*EXP(-P473*P473/2-P473*Gaussian!G466)-1</f>
        <v>-7.8823596521748751E-4</v>
      </c>
      <c r="S474" s="40">
        <f>VLOOKUP((A474+1)&amp;"_"&amp;B474,scenarios!A:Q,13,0)</f>
        <v>0</v>
      </c>
      <c r="T474" s="55">
        <f>VLOOKUP((A474+TT_Scen/2+1)&amp;"_"&amp;B474,scenarios!A:Q,13,0)</f>
        <v>0</v>
      </c>
      <c r="U474" s="37">
        <f t="shared" si="55"/>
        <v>5.8463805785712308E-3</v>
      </c>
    </row>
    <row r="475" spans="1:21" x14ac:dyDescent="0.25">
      <c r="A475" s="21">
        <f t="shared" si="51"/>
        <v>4</v>
      </c>
      <c r="B475" s="22">
        <v>466</v>
      </c>
      <c r="C475" s="20"/>
      <c r="D475" s="14">
        <f>Beta!E475</f>
        <v>8.4212425275141829</v>
      </c>
      <c r="E475" s="15">
        <f>Beta!F475</f>
        <v>0.43402388780888262</v>
      </c>
      <c r="F475" s="12"/>
      <c r="G475" s="50">
        <f t="shared" si="49"/>
        <v>2.5000000000000005E-3</v>
      </c>
      <c r="H475" s="33">
        <f t="shared" si="52"/>
        <v>1.4433756729740645E-2</v>
      </c>
      <c r="I475" s="34">
        <f>D475/D474*EXP(-H474*H474/2+H474*VLOOKUP((A475)&amp;"_"&amp;(B475-1),Gaussian!A:F,6,0))-1</f>
        <v>-4.2354389999540443E-3</v>
      </c>
      <c r="J475" s="46">
        <f>E475/E474*EXP(-H474*H474/2-H474*VLOOKUP((A475)&amp;"_"&amp;(B475-1),Gaussian!A:F,6,0))-1</f>
        <v>8.5433762145890046E-3</v>
      </c>
      <c r="K475" s="40">
        <f>VLOOKUP((A475+1)&amp;"_"&amp;B475,scenarios!A:Q,6,0)</f>
        <v>-4.2354000000000003E-3</v>
      </c>
      <c r="L475" s="55">
        <f>VLOOKUP((A475+TT_Scen/2+1)&amp;"_"&amp;B475,scenarios!A:Q,6,0)</f>
        <v>8.5433999999999996E-3</v>
      </c>
      <c r="M475" s="37">
        <f t="shared" si="54"/>
        <v>6.2785365038953156E-8</v>
      </c>
      <c r="N475" s="8"/>
      <c r="O475" s="50">
        <f t="shared" si="50"/>
        <v>2.5000000000000005E-3</v>
      </c>
      <c r="P475" s="33">
        <f t="shared" si="53"/>
        <v>1.4433756729740645E-2</v>
      </c>
      <c r="Q475" s="34">
        <f>D475/D474*EXP(-P474*P474/2+P474*Gaussian!G467)-1</f>
        <v>5.120762635047571E-3</v>
      </c>
      <c r="R475" s="46">
        <f>E475/E474*EXP(-P474*P474/2-P474*Gaussian!G467)-1</f>
        <v>-8.4468493815348378E-4</v>
      </c>
      <c r="S475" s="40">
        <f>VLOOKUP((A475+1)&amp;"_"&amp;B475,scenarios!A:Q,13,0)</f>
        <v>0</v>
      </c>
      <c r="T475" s="55">
        <f>VLOOKUP((A475+TT_Scen/2+1)&amp;"_"&amp;B475,scenarios!A:Q,13,0)</f>
        <v>0</v>
      </c>
      <c r="U475" s="37">
        <f t="shared" si="55"/>
        <v>5.9654475732010548E-3</v>
      </c>
    </row>
    <row r="476" spans="1:21" x14ac:dyDescent="0.25">
      <c r="A476" s="21">
        <f t="shared" si="51"/>
        <v>4</v>
      </c>
      <c r="B476" s="22">
        <v>467</v>
      </c>
      <c r="C476" s="20"/>
      <c r="D476" s="14">
        <f>Beta!E476</f>
        <v>8.4638402335348601</v>
      </c>
      <c r="E476" s="15">
        <f>Beta!F476</f>
        <v>0.43377707039462193</v>
      </c>
      <c r="F476" s="12"/>
      <c r="G476" s="50">
        <f t="shared" si="49"/>
        <v>2.5000000000000005E-3</v>
      </c>
      <c r="H476" s="33">
        <f t="shared" si="52"/>
        <v>1.4433756729740645E-2</v>
      </c>
      <c r="I476" s="34">
        <f>D476/D475*EXP(-H475*H475/2+H475*VLOOKUP((A476)&amp;"_"&amp;(B476-1),Gaussian!A:F,6,0))-1</f>
        <v>1.3088008776437343E-2</v>
      </c>
      <c r="J476" s="46">
        <f>E476/E475*EXP(-H475*H475/2-H475*VLOOKUP((A476)&amp;"_"&amp;(B476-1),Gaussian!A:F,6,0))-1</f>
        <v>-8.696619086488222E-3</v>
      </c>
      <c r="K476" s="40">
        <f>VLOOKUP((A476+1)&amp;"_"&amp;B476,scenarios!A:Q,6,0)</f>
        <v>1.3088000000000001E-2</v>
      </c>
      <c r="L476" s="55">
        <f>VLOOKUP((A476+TT_Scen/2+1)&amp;"_"&amp;B476,scenarios!A:Q,6,0)</f>
        <v>-8.6966000000000005E-3</v>
      </c>
      <c r="M476" s="37">
        <f t="shared" si="54"/>
        <v>2.7862925564003937E-8</v>
      </c>
      <c r="N476" s="8"/>
      <c r="O476" s="50">
        <f t="shared" si="50"/>
        <v>2.5000000000000005E-3</v>
      </c>
      <c r="P476" s="33">
        <f t="shared" si="53"/>
        <v>1.4433756729740645E-2</v>
      </c>
      <c r="Q476" s="34">
        <f>D476/D475*EXP(-P475*P475/2+P475*Gaussian!G468)-1</f>
        <v>4.9536753962056146E-3</v>
      </c>
      <c r="R476" s="46">
        <f>E476/E475*EXP(-P475*P475/2-P475*Gaussian!G468)-1</f>
        <v>-6.7277442705915291E-4</v>
      </c>
      <c r="S476" s="40">
        <f>VLOOKUP((A476+1)&amp;"_"&amp;B476,scenarios!A:Q,13,0)</f>
        <v>0</v>
      </c>
      <c r="T476" s="55">
        <f>VLOOKUP((A476+TT_Scen/2+1)&amp;"_"&amp;B476,scenarios!A:Q,13,0)</f>
        <v>0</v>
      </c>
      <c r="U476" s="37">
        <f t="shared" si="55"/>
        <v>5.6264498232647675E-3</v>
      </c>
    </row>
    <row r="477" spans="1:21" x14ac:dyDescent="0.25">
      <c r="A477" s="21">
        <f t="shared" si="51"/>
        <v>4</v>
      </c>
      <c r="B477" s="22">
        <v>468</v>
      </c>
      <c r="C477" s="20"/>
      <c r="D477" s="14">
        <f>Beta!E477</f>
        <v>8.5041231982410999</v>
      </c>
      <c r="E477" s="15">
        <f>Beta!F477</f>
        <v>0.43366188617072382</v>
      </c>
      <c r="F477" s="12"/>
      <c r="G477" s="50">
        <f t="shared" si="49"/>
        <v>2.5000000000000005E-3</v>
      </c>
      <c r="H477" s="33">
        <f t="shared" si="52"/>
        <v>1.4433756729740645E-2</v>
      </c>
      <c r="I477" s="34">
        <f>D477/D476*EXP(-H476*H476/2+H476*VLOOKUP((A477)&amp;"_"&amp;(B477-1),Gaussian!A:F,6,0))-1</f>
        <v>2.0226887246586056E-3</v>
      </c>
      <c r="J477" s="46">
        <f>E477/E476*EXP(-H476*H476/2-H476*VLOOKUP((A477)&amp;"_"&amp;(B477-1),Gaussian!A:F,6,0))-1</f>
        <v>2.2561180298590333E-3</v>
      </c>
      <c r="K477" s="40">
        <f>VLOOKUP((A477+1)&amp;"_"&amp;B477,scenarios!A:Q,6,0)</f>
        <v>2.0227000000000001E-3</v>
      </c>
      <c r="L477" s="55">
        <f>VLOOKUP((A477+TT_Scen/2+1)&amp;"_"&amp;B477,scenarios!A:Q,6,0)</f>
        <v>2.2561E-3</v>
      </c>
      <c r="M477" s="37">
        <f t="shared" si="54"/>
        <v>2.9305200427778844E-8</v>
      </c>
      <c r="N477" s="8"/>
      <c r="O477" s="50">
        <f t="shared" si="50"/>
        <v>2.5000000000000005E-3</v>
      </c>
      <c r="P477" s="33">
        <f t="shared" si="53"/>
        <v>1.4433756729740645E-2</v>
      </c>
      <c r="Q477" s="34">
        <f>D477/D476*EXP(-P476*P476/2+P476*Gaussian!G469)-1</f>
        <v>4.6547623287924722E-3</v>
      </c>
      <c r="R477" s="46">
        <f>E477/E476*EXP(-P476*P476/2-P476*Gaussian!G469)-1</f>
        <v>-3.6967141718757812E-4</v>
      </c>
      <c r="S477" s="40">
        <f>VLOOKUP((A477+1)&amp;"_"&amp;B477,scenarios!A:Q,13,0)</f>
        <v>0</v>
      </c>
      <c r="T477" s="55">
        <f>VLOOKUP((A477+TT_Scen/2+1)&amp;"_"&amp;B477,scenarios!A:Q,13,0)</f>
        <v>0</v>
      </c>
      <c r="U477" s="37">
        <f t="shared" si="55"/>
        <v>5.0244337459800503E-3</v>
      </c>
    </row>
    <row r="478" spans="1:21" x14ac:dyDescent="0.25">
      <c r="A478" s="21">
        <f t="shared" si="51"/>
        <v>4</v>
      </c>
      <c r="B478" s="22">
        <v>469</v>
      </c>
      <c r="C478" s="20"/>
      <c r="D478" s="14">
        <f>Beta!E478</f>
        <v>8.5436785599977529</v>
      </c>
      <c r="E478" s="15">
        <f>Beta!F478</f>
        <v>0.43359588238264368</v>
      </c>
      <c r="F478" s="12"/>
      <c r="G478" s="50">
        <f t="shared" si="49"/>
        <v>2.5000000000000005E-3</v>
      </c>
      <c r="H478" s="33">
        <f t="shared" si="52"/>
        <v>1.4433756729740645E-2</v>
      </c>
      <c r="I478" s="34">
        <f>D478/D477*EXP(-H477*H477/2+H477*VLOOKUP((A478)&amp;"_"&amp;(B478-1),Gaussian!A:F,6,0))-1</f>
        <v>7.4163119450967319E-3</v>
      </c>
      <c r="J478" s="46">
        <f>E478/E477*EXP(-H477*H477/2-H477*VLOOKUP((A478)&amp;"_"&amp;(B478-1),Gaussian!A:F,6,0))-1</f>
        <v>-3.1041327018431764E-3</v>
      </c>
      <c r="K478" s="40">
        <f>VLOOKUP((A478+1)&amp;"_"&amp;B478,scenarios!A:Q,6,0)</f>
        <v>7.4162999999999998E-3</v>
      </c>
      <c r="L478" s="55">
        <f>VLOOKUP((A478+TT_Scen/2+1)&amp;"_"&amp;B478,scenarios!A:Q,6,0)</f>
        <v>-3.1040999999999998E-3</v>
      </c>
      <c r="M478" s="37">
        <f t="shared" si="54"/>
        <v>4.4646939908587341E-8</v>
      </c>
      <c r="N478" s="8"/>
      <c r="O478" s="50">
        <f t="shared" si="50"/>
        <v>2.5000000000000005E-3</v>
      </c>
      <c r="P478" s="33">
        <f t="shared" si="53"/>
        <v>1.4433756729740645E-2</v>
      </c>
      <c r="Q478" s="34">
        <f>D478/D477*EXP(-P477*P477/2+P477*Gaussian!G470)-1</f>
        <v>4.5466699728431426E-3</v>
      </c>
      <c r="R478" s="46">
        <f>E478/E477*EXP(-P477*P477/2-P477*Gaussian!G470)-1</f>
        <v>-2.5634642343930203E-4</v>
      </c>
      <c r="S478" s="40">
        <f>VLOOKUP((A478+1)&amp;"_"&amp;B478,scenarios!A:Q,13,0)</f>
        <v>0</v>
      </c>
      <c r="T478" s="55">
        <f>VLOOKUP((A478+TT_Scen/2+1)&amp;"_"&amp;B478,scenarios!A:Q,13,0)</f>
        <v>0</v>
      </c>
      <c r="U478" s="37">
        <f t="shared" si="55"/>
        <v>4.8030163962824446E-3</v>
      </c>
    </row>
    <row r="479" spans="1:21" x14ac:dyDescent="0.25">
      <c r="A479" s="21">
        <f t="shared" si="51"/>
        <v>4</v>
      </c>
      <c r="B479" s="22">
        <v>470</v>
      </c>
      <c r="C479" s="20"/>
      <c r="D479" s="14">
        <f>Beta!E479</f>
        <v>8.5814897144824407</v>
      </c>
      <c r="E479" s="15">
        <f>Beta!F479</f>
        <v>0.43362979230236942</v>
      </c>
      <c r="F479" s="12"/>
      <c r="G479" s="50">
        <f t="shared" si="49"/>
        <v>2.5000000000000005E-3</v>
      </c>
      <c r="H479" s="33">
        <f t="shared" si="52"/>
        <v>1.4433756729740645E-2</v>
      </c>
      <c r="I479" s="34">
        <f>D479/D478*EXP(-H478*H478/2+H478*VLOOKUP((A479)&amp;"_"&amp;(B479-1),Gaussian!A:F,6,0))-1</f>
        <v>9.6388327537311191E-3</v>
      </c>
      <c r="J479" s="46">
        <f>E479/E478*EXP(-H478*H478/2-H478*VLOOKUP((A479)&amp;"_"&amp;(B479-1),Gaussian!A:F,6,0))-1</f>
        <v>-5.2928837132187878E-3</v>
      </c>
      <c r="K479" s="40">
        <f>VLOOKUP((A479+1)&amp;"_"&amp;B479,scenarios!A:Q,6,0)</f>
        <v>9.6387999999999995E-3</v>
      </c>
      <c r="L479" s="55">
        <f>VLOOKUP((A479+TT_Scen/2+1)&amp;"_"&amp;B479,scenarios!A:Q,6,0)</f>
        <v>-5.2928999999999997E-3</v>
      </c>
      <c r="M479" s="37">
        <f t="shared" si="54"/>
        <v>4.9040512331566255E-8</v>
      </c>
      <c r="N479" s="8"/>
      <c r="O479" s="50">
        <f t="shared" si="50"/>
        <v>2.5000000000000005E-3</v>
      </c>
      <c r="P479" s="33">
        <f t="shared" si="53"/>
        <v>1.4433756729740645E-2</v>
      </c>
      <c r="Q479" s="34">
        <f>D479/D478*EXP(-P478*P478/2+P478*Gaussian!G471)-1</f>
        <v>4.3210071168746644E-3</v>
      </c>
      <c r="R479" s="46">
        <f>E479/E478*EXP(-P478*P478/2-P478*Gaussian!G471)-1</f>
        <v>-2.5963110473758988E-5</v>
      </c>
      <c r="S479" s="40">
        <f>VLOOKUP((A479+1)&amp;"_"&amp;B479,scenarios!A:Q,13,0)</f>
        <v>0</v>
      </c>
      <c r="T479" s="55">
        <f>VLOOKUP((A479+TT_Scen/2+1)&amp;"_"&amp;B479,scenarios!A:Q,13,0)</f>
        <v>0</v>
      </c>
      <c r="U479" s="37">
        <f t="shared" si="55"/>
        <v>4.3469702273484234E-3</v>
      </c>
    </row>
    <row r="480" spans="1:21" x14ac:dyDescent="0.25">
      <c r="A480" s="21">
        <f t="shared" si="51"/>
        <v>4</v>
      </c>
      <c r="B480" s="22">
        <v>471</v>
      </c>
      <c r="C480" s="20"/>
      <c r="D480" s="14">
        <f>Beta!E480</f>
        <v>8.6215961108555028</v>
      </c>
      <c r="E480" s="15">
        <f>Beta!F480</f>
        <v>0.4335591584521083</v>
      </c>
      <c r="F480" s="12"/>
      <c r="G480" s="50">
        <f t="shared" si="49"/>
        <v>2.5000000000000005E-3</v>
      </c>
      <c r="H480" s="33">
        <f t="shared" si="52"/>
        <v>1.4433756729740645E-2</v>
      </c>
      <c r="I480" s="34">
        <f>D480/D479*EXP(-H479*H479/2+H479*VLOOKUP((A480)&amp;"_"&amp;(B480-1),Gaussian!A:F,6,0))-1</f>
        <v>-6.4999843027034876E-3</v>
      </c>
      <c r="J480" s="46">
        <f>E480/E479*EXP(-H479*H479/2-H479*VLOOKUP((A480)&amp;"_"&amp;(B480-1),Gaussian!A:F,6,0))-1</f>
        <v>1.0871339409001424E-2</v>
      </c>
      <c r="K480" s="40">
        <f>VLOOKUP((A480+1)&amp;"_"&amp;B480,scenarios!A:Q,6,0)</f>
        <v>-6.4999999999999997E-3</v>
      </c>
      <c r="L480" s="55">
        <f>VLOOKUP((A480+TT_Scen/2+1)&amp;"_"&amp;B480,scenarios!A:Q,6,0)</f>
        <v>1.0871E-2</v>
      </c>
      <c r="M480" s="37">
        <f t="shared" si="54"/>
        <v>3.5510629793535781E-7</v>
      </c>
      <c r="N480" s="8"/>
      <c r="O480" s="50">
        <f t="shared" si="50"/>
        <v>2.5000000000000005E-3</v>
      </c>
      <c r="P480" s="33">
        <f t="shared" si="53"/>
        <v>1.4433756729740645E-2</v>
      </c>
      <c r="Q480" s="34">
        <f>D480/D479*EXP(-P479*P479/2+P479*Gaussian!G472)-1</f>
        <v>4.568945663619095E-3</v>
      </c>
      <c r="R480" s="46">
        <f>E480/E479*EXP(-P479*P479/2-P479*Gaussian!G472)-1</f>
        <v>-2.6703402886074645E-4</v>
      </c>
      <c r="S480" s="40">
        <f>VLOOKUP((A480+1)&amp;"_"&amp;B480,scenarios!A:Q,13,0)</f>
        <v>0</v>
      </c>
      <c r="T480" s="55">
        <f>VLOOKUP((A480+TT_Scen/2+1)&amp;"_"&amp;B480,scenarios!A:Q,13,0)</f>
        <v>0</v>
      </c>
      <c r="U480" s="37">
        <f t="shared" si="55"/>
        <v>4.8359796924798415E-3</v>
      </c>
    </row>
    <row r="481" spans="1:21" x14ac:dyDescent="0.25">
      <c r="A481" s="21">
        <f t="shared" si="51"/>
        <v>4</v>
      </c>
      <c r="B481" s="22">
        <v>472</v>
      </c>
      <c r="C481" s="20"/>
      <c r="D481" s="14">
        <f>Beta!E481</f>
        <v>8.6639220315932057</v>
      </c>
      <c r="E481" s="15">
        <f>Beta!F481</f>
        <v>0.43338934269093676</v>
      </c>
      <c r="F481" s="12"/>
      <c r="G481" s="50">
        <f t="shared" si="49"/>
        <v>2.5000000000000005E-3</v>
      </c>
      <c r="H481" s="33">
        <f t="shared" si="52"/>
        <v>1.4433756729740645E-2</v>
      </c>
      <c r="I481" s="34">
        <f>D481/D480*EXP(-H480*H480/2+H480*VLOOKUP((A481)&amp;"_"&amp;(B481-1),Gaussian!A:F,6,0))-1</f>
        <v>9.1232330039936471E-4</v>
      </c>
      <c r="J481" s="46">
        <f>E481/E480*EXP(-H480*H480/2-H480*VLOOKUP((A481)&amp;"_"&amp;(B481-1),Gaussian!A:F,6,0))-1</f>
        <v>3.3910200165983007E-3</v>
      </c>
      <c r="K481" s="40">
        <f>VLOOKUP((A481+1)&amp;"_"&amp;B481,scenarios!A:Q,6,0)</f>
        <v>9.1231999999999999E-4</v>
      </c>
      <c r="L481" s="55">
        <f>VLOOKUP((A481+TT_Scen/2+1)&amp;"_"&amp;B481,scenarios!A:Q,6,0)</f>
        <v>3.3909999999999999E-3</v>
      </c>
      <c r="M481" s="37">
        <f t="shared" si="54"/>
        <v>2.3316997665458715E-8</v>
      </c>
      <c r="N481" s="8"/>
      <c r="O481" s="50">
        <f t="shared" si="50"/>
        <v>2.5000000000000005E-3</v>
      </c>
      <c r="P481" s="33">
        <f t="shared" si="53"/>
        <v>1.4433756729740645E-2</v>
      </c>
      <c r="Q481" s="34">
        <f>D481/D480*EXP(-P480*P480/2+P480*Gaussian!G473)-1</f>
        <v>4.8046179999559069E-3</v>
      </c>
      <c r="R481" s="46">
        <f>E481/E480*EXP(-P480*P480/2-P480*Gaussian!G473)-1</f>
        <v>-4.9579885229478204E-4</v>
      </c>
      <c r="S481" s="40">
        <f>VLOOKUP((A481+1)&amp;"_"&amp;B481,scenarios!A:Q,13,0)</f>
        <v>0</v>
      </c>
      <c r="T481" s="55">
        <f>VLOOKUP((A481+TT_Scen/2+1)&amp;"_"&amp;B481,scenarios!A:Q,13,0)</f>
        <v>0</v>
      </c>
      <c r="U481" s="37">
        <f t="shared" si="55"/>
        <v>5.3004168522506889E-3</v>
      </c>
    </row>
    <row r="482" spans="1:21" x14ac:dyDescent="0.25">
      <c r="A482" s="21">
        <f t="shared" si="51"/>
        <v>4</v>
      </c>
      <c r="B482" s="22">
        <v>473</v>
      </c>
      <c r="C482" s="20"/>
      <c r="D482" s="14">
        <f>Beta!E482</f>
        <v>8.706961211242831</v>
      </c>
      <c r="E482" s="15">
        <f>Beta!F482</f>
        <v>0.43319691575510622</v>
      </c>
      <c r="F482" s="12"/>
      <c r="G482" s="50">
        <f t="shared" si="49"/>
        <v>2.5000000000000005E-3</v>
      </c>
      <c r="H482" s="33">
        <f t="shared" si="52"/>
        <v>1.4433756729740645E-2</v>
      </c>
      <c r="I482" s="34">
        <f>D482/D481*EXP(-H481*H481/2+H481*VLOOKUP((A482)&amp;"_"&amp;(B482-1),Gaussian!A:F,6,0))-1</f>
        <v>9.6362473814037841E-3</v>
      </c>
      <c r="J482" s="46">
        <f>E482/E481*EXP(-H481*H481/2-H481*VLOOKUP((A482)&amp;"_"&amp;(B482-1),Gaussian!A:F,6,0))-1</f>
        <v>-5.2732644392307071E-3</v>
      </c>
      <c r="K482" s="40">
        <f>VLOOKUP((A482+1)&amp;"_"&amp;B482,scenarios!A:Q,6,0)</f>
        <v>9.6361999999999993E-3</v>
      </c>
      <c r="L482" s="55">
        <f>VLOOKUP((A482+TT_Scen/2+1)&amp;"_"&amp;B482,scenarios!A:Q,6,0)</f>
        <v>-5.2732999999999999E-3</v>
      </c>
      <c r="M482" s="37">
        <f t="shared" si="54"/>
        <v>8.2942173077610315E-8</v>
      </c>
      <c r="N482" s="8"/>
      <c r="O482" s="50">
        <f t="shared" si="50"/>
        <v>2.5000000000000005E-3</v>
      </c>
      <c r="P482" s="33">
        <f t="shared" si="53"/>
        <v>1.4433756729740645E-2</v>
      </c>
      <c r="Q482" s="34">
        <f>D482/D481*EXP(-P481*P481/2+P481*Gaussian!G474)-1</f>
        <v>4.862953706931572E-3</v>
      </c>
      <c r="R482" s="46">
        <f>E482/E481*EXP(-P481*P481/2-P481*Gaussian!G474)-1</f>
        <v>-5.4811976436253129E-4</v>
      </c>
      <c r="S482" s="40">
        <f>VLOOKUP((A482+1)&amp;"_"&amp;B482,scenarios!A:Q,13,0)</f>
        <v>0</v>
      </c>
      <c r="T482" s="55">
        <f>VLOOKUP((A482+TT_Scen/2+1)&amp;"_"&amp;B482,scenarios!A:Q,13,0)</f>
        <v>0</v>
      </c>
      <c r="U482" s="37">
        <f t="shared" si="55"/>
        <v>5.4110734712941033E-3</v>
      </c>
    </row>
    <row r="483" spans="1:21" x14ac:dyDescent="0.25">
      <c r="A483" s="21">
        <f t="shared" si="51"/>
        <v>4</v>
      </c>
      <c r="B483" s="22">
        <v>474</v>
      </c>
      <c r="C483" s="20"/>
      <c r="D483" s="14">
        <f>Beta!E483</f>
        <v>8.7520543279799341</v>
      </c>
      <c r="E483" s="15">
        <f>Beta!F483</f>
        <v>0.43291599884011245</v>
      </c>
      <c r="F483" s="12"/>
      <c r="G483" s="50">
        <f t="shared" si="49"/>
        <v>2.5000000000000005E-3</v>
      </c>
      <c r="H483" s="33">
        <f t="shared" si="52"/>
        <v>1.4433756729740645E-2</v>
      </c>
      <c r="I483" s="34">
        <f>D483/D482*EXP(-H482*H482/2+H482*VLOOKUP((A483)&amp;"_"&amp;(B483-1),Gaussian!A:F,6,0))-1</f>
        <v>3.2081029473909339E-3</v>
      </c>
      <c r="J483" s="46">
        <f>E483/E482*EXP(-H482*H482/2-H482*VLOOKUP((A483)&amp;"_"&amp;(B483-1),Gaussian!A:F,6,0))-1</f>
        <v>1.1062340385143976E-3</v>
      </c>
      <c r="K483" s="40">
        <f>VLOOKUP((A483+1)&amp;"_"&amp;B483,scenarios!A:Q,6,0)</f>
        <v>3.2081000000000002E-3</v>
      </c>
      <c r="L483" s="55">
        <f>VLOOKUP((A483+TT_Scen/2+1)&amp;"_"&amp;B483,scenarios!A:Q,6,0)</f>
        <v>1.1061999999999999E-3</v>
      </c>
      <c r="M483" s="37">
        <f t="shared" si="54"/>
        <v>3.698590533146584E-8</v>
      </c>
      <c r="N483" s="8"/>
      <c r="O483" s="50">
        <f t="shared" si="50"/>
        <v>2.5000000000000005E-3</v>
      </c>
      <c r="P483" s="33">
        <f t="shared" si="53"/>
        <v>1.4433756729740645E-2</v>
      </c>
      <c r="Q483" s="34">
        <f>D483/D482*EXP(-P482*P482/2+P482*Gaussian!G475)-1</f>
        <v>5.0742722771643933E-3</v>
      </c>
      <c r="R483" s="46">
        <f>E483/E482*EXP(-P482*P482/2-P482*Gaussian!G475)-1</f>
        <v>-7.5256764543962795E-4</v>
      </c>
      <c r="S483" s="40">
        <f>VLOOKUP((A483+1)&amp;"_"&amp;B483,scenarios!A:Q,13,0)</f>
        <v>0</v>
      </c>
      <c r="T483" s="55">
        <f>VLOOKUP((A483+TT_Scen/2+1)&amp;"_"&amp;B483,scenarios!A:Q,13,0)</f>
        <v>0</v>
      </c>
      <c r="U483" s="37">
        <f t="shared" si="55"/>
        <v>5.8268399226040213E-3</v>
      </c>
    </row>
    <row r="484" spans="1:21" x14ac:dyDescent="0.25">
      <c r="A484" s="21">
        <f t="shared" si="51"/>
        <v>4</v>
      </c>
      <c r="B484" s="22">
        <v>475</v>
      </c>
      <c r="C484" s="20"/>
      <c r="D484" s="14">
        <f>Beta!E484</f>
        <v>8.8007027958453197</v>
      </c>
      <c r="E484" s="15">
        <f>Beta!F484</f>
        <v>0.43247442227325272</v>
      </c>
      <c r="F484" s="12"/>
      <c r="G484" s="50">
        <f t="shared" si="49"/>
        <v>2.5000000000000005E-3</v>
      </c>
      <c r="H484" s="33">
        <f t="shared" si="52"/>
        <v>1.4433756729740645E-2</v>
      </c>
      <c r="I484" s="34">
        <f>D484/D483*EXP(-H483*H483/2+H483*VLOOKUP((A484)&amp;"_"&amp;(B484-1),Gaussian!A:F,6,0))-1</f>
        <v>-5.0417431893601261E-3</v>
      </c>
      <c r="J484" s="46">
        <f>E484/E483*EXP(-H483*H483/2-H483*VLOOKUP((A484)&amp;"_"&amp;(B484-1),Gaussian!A:F,6,0))-1</f>
        <v>9.4127891328676938E-3</v>
      </c>
      <c r="K484" s="40">
        <f>VLOOKUP((A484+1)&amp;"_"&amp;B484,scenarios!A:Q,6,0)</f>
        <v>-5.0416999999999997E-3</v>
      </c>
      <c r="L484" s="55">
        <f>VLOOKUP((A484+TT_Scen/2+1)&amp;"_"&amp;B484,scenarios!A:Q,6,0)</f>
        <v>9.4128000000000007E-3</v>
      </c>
      <c r="M484" s="37">
        <f t="shared" si="54"/>
        <v>5.4056492433326997E-8</v>
      </c>
      <c r="N484" s="8"/>
      <c r="O484" s="50">
        <f t="shared" si="50"/>
        <v>2.5000000000000005E-3</v>
      </c>
      <c r="P484" s="33">
        <f t="shared" si="53"/>
        <v>1.4433756729740645E-2</v>
      </c>
      <c r="Q484" s="34">
        <f>D484/D483*EXP(-P483*P483/2+P483*Gaussian!G476)-1</f>
        <v>5.4537796438756114E-3</v>
      </c>
      <c r="R484" s="46">
        <f>E484/E483*EXP(-P483*P483/2-P483*Gaussian!G476)-1</f>
        <v>-1.1240601892927859E-3</v>
      </c>
      <c r="S484" s="40">
        <f>VLOOKUP((A484+1)&amp;"_"&amp;B484,scenarios!A:Q,13,0)</f>
        <v>0</v>
      </c>
      <c r="T484" s="55">
        <f>VLOOKUP((A484+TT_Scen/2+1)&amp;"_"&amp;B484,scenarios!A:Q,13,0)</f>
        <v>0</v>
      </c>
      <c r="U484" s="37">
        <f t="shared" si="55"/>
        <v>6.5778398331683974E-3</v>
      </c>
    </row>
    <row r="485" spans="1:21" x14ac:dyDescent="0.25">
      <c r="A485" s="21">
        <f t="shared" si="51"/>
        <v>4</v>
      </c>
      <c r="B485" s="22">
        <v>476</v>
      </c>
      <c r="C485" s="20"/>
      <c r="D485" s="14">
        <f>Beta!E485</f>
        <v>8.851048464543636</v>
      </c>
      <c r="E485" s="15">
        <f>Beta!F485</f>
        <v>0.43196609949754122</v>
      </c>
      <c r="F485" s="12"/>
      <c r="G485" s="50">
        <f t="shared" si="49"/>
        <v>2.5000000000000005E-3</v>
      </c>
      <c r="H485" s="33">
        <f t="shared" si="52"/>
        <v>1.4433756729740645E-2</v>
      </c>
      <c r="I485" s="34">
        <f>D485/D484*EXP(-H484*H484/2+H484*VLOOKUP((A485)&amp;"_"&amp;(B485-1),Gaussian!A:F,6,0))-1</f>
        <v>-1.911779075145037E-2</v>
      </c>
      <c r="J485" s="46">
        <f>E485/E484*EXP(-H484*H484/2-H484*VLOOKUP((A485)&amp;"_"&amp;(B485-1),Gaussian!A:F,6,0))-1</f>
        <v>2.3904062165435835E-2</v>
      </c>
      <c r="K485" s="40">
        <f>VLOOKUP((A485+1)&amp;"_"&amp;B485,scenarios!A:Q,6,0)</f>
        <v>-1.9118E-2</v>
      </c>
      <c r="L485" s="55">
        <f>VLOOKUP((A485+TT_Scen/2+1)&amp;"_"&amp;B485,scenarios!A:Q,6,0)</f>
        <v>2.3904000000000002E-2</v>
      </c>
      <c r="M485" s="37">
        <f t="shared" si="54"/>
        <v>2.7141398546356998E-7</v>
      </c>
      <c r="N485" s="8"/>
      <c r="O485" s="50">
        <f t="shared" si="50"/>
        <v>2.5000000000000005E-3</v>
      </c>
      <c r="P485" s="33">
        <f t="shared" si="53"/>
        <v>1.4433756729740645E-2</v>
      </c>
      <c r="Q485" s="34">
        <f>D485/D484*EXP(-P484*P484/2+P484*Gaussian!G477)-1</f>
        <v>5.6158847364933262E-3</v>
      </c>
      <c r="R485" s="46">
        <f>E485/E484*EXP(-P484*P484/2-P484*Gaussian!G477)-1</f>
        <v>-1.279421099671052E-3</v>
      </c>
      <c r="S485" s="40">
        <f>VLOOKUP((A485+1)&amp;"_"&amp;B485,scenarios!A:Q,13,0)</f>
        <v>0</v>
      </c>
      <c r="T485" s="55">
        <f>VLOOKUP((A485+TT_Scen/2+1)&amp;"_"&amp;B485,scenarios!A:Q,13,0)</f>
        <v>0</v>
      </c>
      <c r="U485" s="37">
        <f t="shared" si="55"/>
        <v>6.8953058361643782E-3</v>
      </c>
    </row>
    <row r="486" spans="1:21" x14ac:dyDescent="0.25">
      <c r="A486" s="21">
        <f t="shared" si="51"/>
        <v>4</v>
      </c>
      <c r="B486" s="22">
        <v>477</v>
      </c>
      <c r="C486" s="20"/>
      <c r="D486" s="14">
        <f>Beta!E486</f>
        <v>8.9007435000714388</v>
      </c>
      <c r="E486" s="15">
        <f>Beta!F486</f>
        <v>0.43150631269120576</v>
      </c>
      <c r="F486" s="12"/>
      <c r="G486" s="50">
        <f t="shared" si="49"/>
        <v>2.5000000000000005E-3</v>
      </c>
      <c r="H486" s="33">
        <f t="shared" si="52"/>
        <v>1.4433756729740645E-2</v>
      </c>
      <c r="I486" s="34">
        <f>D486/D485*EXP(-H485*H485/2+H485*VLOOKUP((A486)&amp;"_"&amp;(B486-1),Gaussian!A:F,6,0))-1</f>
        <v>7.4673972074572603E-3</v>
      </c>
      <c r="J486" s="46">
        <f>E486/E485*EXP(-H485*H485/2-H485*VLOOKUP((A486)&amp;"_"&amp;(B486-1),Gaussian!A:F,6,0))-1</f>
        <v>-3.1092255814934022E-3</v>
      </c>
      <c r="K486" s="40">
        <f>VLOOKUP((A486+1)&amp;"_"&amp;B486,scenarios!A:Q,6,0)</f>
        <v>7.4673999999999999E-3</v>
      </c>
      <c r="L486" s="55">
        <f>VLOOKUP((A486+TT_Scen/2+1)&amp;"_"&amp;B486,scenarios!A:Q,6,0)</f>
        <v>-3.1091999999999999E-3</v>
      </c>
      <c r="M486" s="37">
        <f t="shared" si="54"/>
        <v>2.8374036141910058E-8</v>
      </c>
      <c r="N486" s="8"/>
      <c r="O486" s="50">
        <f t="shared" si="50"/>
        <v>2.5000000000000005E-3</v>
      </c>
      <c r="P486" s="33">
        <f t="shared" si="53"/>
        <v>1.4433756729740645E-2</v>
      </c>
      <c r="Q486" s="34">
        <f>D486/D485*EXP(-P485*P485/2+P485*Gaussian!G478)-1</f>
        <v>5.509847023192016E-3</v>
      </c>
      <c r="R486" s="46">
        <f>E486/E485*EXP(-P485*P485/2-P485*Gaussian!G478)-1</f>
        <v>-1.1684552101911549E-3</v>
      </c>
      <c r="S486" s="40">
        <f>VLOOKUP((A486+1)&amp;"_"&amp;B486,scenarios!A:Q,13,0)</f>
        <v>0</v>
      </c>
      <c r="T486" s="55">
        <f>VLOOKUP((A486+TT_Scen/2+1)&amp;"_"&amp;B486,scenarios!A:Q,13,0)</f>
        <v>0</v>
      </c>
      <c r="U486" s="37">
        <f t="shared" si="55"/>
        <v>6.678302233383171E-3</v>
      </c>
    </row>
    <row r="487" spans="1:21" x14ac:dyDescent="0.25">
      <c r="A487" s="21">
        <f t="shared" si="51"/>
        <v>4</v>
      </c>
      <c r="B487" s="22">
        <v>478</v>
      </c>
      <c r="C487" s="20"/>
      <c r="D487" s="14">
        <f>Beta!E487</f>
        <v>8.9532220701952614</v>
      </c>
      <c r="E487" s="15">
        <f>Beta!F487</f>
        <v>0.43092886601921576</v>
      </c>
      <c r="F487" s="12"/>
      <c r="G487" s="50">
        <f t="shared" si="49"/>
        <v>2.5000000000000005E-3</v>
      </c>
      <c r="H487" s="33">
        <f t="shared" si="52"/>
        <v>1.4433756729740645E-2</v>
      </c>
      <c r="I487" s="34">
        <f>D487/D486*EXP(-H486*H486/2+H486*VLOOKUP((A487)&amp;"_"&amp;(B487-1),Gaussian!A:F,6,0))-1</f>
        <v>1.6687509771728948E-3</v>
      </c>
      <c r="J487" s="46">
        <f>E487/E486*EXP(-H486*H486/2-H486*VLOOKUP((A487)&amp;"_"&amp;(B487-1),Gaussian!A:F,6,0))-1</f>
        <v>2.6674128826855714E-3</v>
      </c>
      <c r="K487" s="40">
        <f>VLOOKUP((A487+1)&amp;"_"&amp;B487,scenarios!A:Q,6,0)</f>
        <v>1.6688E-3</v>
      </c>
      <c r="L487" s="55">
        <f>VLOOKUP((A487+TT_Scen/2+1)&amp;"_"&amp;B487,scenarios!A:Q,6,0)</f>
        <v>2.6673999999999999E-3</v>
      </c>
      <c r="M487" s="37">
        <f t="shared" si="54"/>
        <v>6.1905512676761407E-8</v>
      </c>
      <c r="N487" s="8"/>
      <c r="O487" s="50">
        <f t="shared" si="50"/>
        <v>2.5000000000000005E-3</v>
      </c>
      <c r="P487" s="33">
        <f t="shared" si="53"/>
        <v>1.4433756729740645E-2</v>
      </c>
      <c r="Q487" s="34">
        <f>D487/D486*EXP(-P486*P486/2+P486*Gaussian!G479)-1</f>
        <v>5.79120063364158E-3</v>
      </c>
      <c r="R487" s="46">
        <f>E487/E486*EXP(-P486*P486/2-P486*Gaussian!G479)-1</f>
        <v>-1.4422332637378243E-3</v>
      </c>
      <c r="S487" s="40">
        <f>VLOOKUP((A487+1)&amp;"_"&amp;B487,scenarios!A:Q,13,0)</f>
        <v>0</v>
      </c>
      <c r="T487" s="55">
        <f>VLOOKUP((A487+TT_Scen/2+1)&amp;"_"&amp;B487,scenarios!A:Q,13,0)</f>
        <v>0</v>
      </c>
      <c r="U487" s="37">
        <f t="shared" si="55"/>
        <v>7.2334338973794043E-3</v>
      </c>
    </row>
    <row r="488" spans="1:21" x14ac:dyDescent="0.25">
      <c r="A488" s="21">
        <f t="shared" si="51"/>
        <v>4</v>
      </c>
      <c r="B488" s="22">
        <v>479</v>
      </c>
      <c r="C488" s="20"/>
      <c r="D488" s="14">
        <f>Beta!E488</f>
        <v>9.0067339402140103</v>
      </c>
      <c r="E488" s="15">
        <f>Beta!F488</f>
        <v>0.43032002345426895</v>
      </c>
      <c r="F488" s="12"/>
      <c r="G488" s="50">
        <f t="shared" si="49"/>
        <v>2.5000000000000005E-3</v>
      </c>
      <c r="H488" s="33">
        <f t="shared" si="52"/>
        <v>1.4433756729740645E-2</v>
      </c>
      <c r="I488" s="34">
        <f>D488/D487*EXP(-H487*H487/2+H487*VLOOKUP((A488)&amp;"_"&amp;(B488-1),Gaussian!A:F,6,0))-1</f>
        <v>5.426596676199047E-4</v>
      </c>
      <c r="J488" s="46">
        <f>E488/E487*EXP(-H487*H487/2-H487*VLOOKUP((A488)&amp;"_"&amp;(B488-1),Gaussian!A:F,6,0))-1</f>
        <v>3.8015396013602043E-3</v>
      </c>
      <c r="K488" s="40">
        <f>VLOOKUP((A488+1)&amp;"_"&amp;B488,scenarios!A:Q,6,0)</f>
        <v>5.4266000000000004E-4</v>
      </c>
      <c r="L488" s="55">
        <f>VLOOKUP((A488+TT_Scen/2+1)&amp;"_"&amp;B488,scenarios!A:Q,6,0)</f>
        <v>3.8015000000000002E-3</v>
      </c>
      <c r="M488" s="37">
        <f t="shared" si="54"/>
        <v>3.9933740299453492E-8</v>
      </c>
      <c r="N488" s="8"/>
      <c r="O488" s="50">
        <f t="shared" si="50"/>
        <v>2.5000000000000005E-3</v>
      </c>
      <c r="P488" s="33">
        <f t="shared" si="53"/>
        <v>1.4433756729740645E-2</v>
      </c>
      <c r="Q488" s="34">
        <f>D488/D487*EXP(-P487*P487/2+P487*Gaussian!G480)-1</f>
        <v>5.872044389988007E-3</v>
      </c>
      <c r="R488" s="46">
        <f>E488/E487*EXP(-P487*P487/2-P487*Gaussian!G480)-1</f>
        <v>-1.5168750213320203E-3</v>
      </c>
      <c r="S488" s="40">
        <f>VLOOKUP((A488+1)&amp;"_"&amp;B488,scenarios!A:Q,13,0)</f>
        <v>0</v>
      </c>
      <c r="T488" s="55">
        <f>VLOOKUP((A488+TT_Scen/2+1)&amp;"_"&amp;B488,scenarios!A:Q,13,0)</f>
        <v>0</v>
      </c>
      <c r="U488" s="37">
        <f t="shared" si="55"/>
        <v>7.3889194113200274E-3</v>
      </c>
    </row>
    <row r="489" spans="1:21" x14ac:dyDescent="0.25">
      <c r="A489" s="21">
        <f t="shared" si="51"/>
        <v>4</v>
      </c>
      <c r="B489" s="22">
        <v>480</v>
      </c>
      <c r="C489" s="20"/>
      <c r="D489" s="14">
        <f>Beta!E489</f>
        <v>9.0616211775956526</v>
      </c>
      <c r="E489" s="15">
        <f>Beta!F489</f>
        <v>0.4296643963091662</v>
      </c>
      <c r="F489" s="12"/>
      <c r="G489" s="50">
        <f t="shared" si="49"/>
        <v>2.5000000000000005E-3</v>
      </c>
      <c r="H489" s="33">
        <f t="shared" si="52"/>
        <v>1.4433756729740645E-2</v>
      </c>
      <c r="I489" s="34">
        <f>D489/D488*EXP(-H488*H488/2+H488*VLOOKUP((A489)&amp;"_"&amp;(B489-1),Gaussian!A:F,6,0))-1</f>
        <v>1.3700611057822831E-2</v>
      </c>
      <c r="J489" s="46">
        <f>E489/E488*EXP(-H488*H488/2-H488*VLOOKUP((A489)&amp;"_"&amp;(B489-1),Gaussian!A:F,6,0))-1</f>
        <v>-9.2223636405972531E-3</v>
      </c>
      <c r="K489" s="40">
        <f>VLOOKUP((A489+1)&amp;"_"&amp;B489,scenarios!A:Q,6,0)</f>
        <v>1.3701E-2</v>
      </c>
      <c r="L489" s="55">
        <f>VLOOKUP((A489+TT_Scen/2+1)&amp;"_"&amp;B489,scenarios!A:Q,6,0)</f>
        <v>-9.2224000000000004E-3</v>
      </c>
      <c r="M489" s="37">
        <f t="shared" si="54"/>
        <v>4.2530157991563233E-7</v>
      </c>
      <c r="N489" s="8"/>
      <c r="O489" s="50">
        <f t="shared" si="50"/>
        <v>2.5000000000000005E-3</v>
      </c>
      <c r="P489" s="33">
        <f t="shared" si="53"/>
        <v>1.4433756729740645E-2</v>
      </c>
      <c r="Q489" s="34">
        <f>D489/D488*EXP(-P488*P488/2+P488*Gaussian!G481)-1</f>
        <v>5.9892262864411627E-3</v>
      </c>
      <c r="R489" s="46">
        <f>E489/E488*EXP(-P488*P488/2-P488*Gaussian!G481)-1</f>
        <v>-1.6275829240571804E-3</v>
      </c>
      <c r="S489" s="40">
        <f>VLOOKUP((A489+1)&amp;"_"&amp;B489,scenarios!A:Q,13,0)</f>
        <v>0</v>
      </c>
      <c r="T489" s="55">
        <f>VLOOKUP((A489+TT_Scen/2+1)&amp;"_"&amp;B489,scenarios!A:Q,13,0)</f>
        <v>0</v>
      </c>
      <c r="U489" s="37">
        <f t="shared" si="55"/>
        <v>7.6168092104983431E-3</v>
      </c>
    </row>
    <row r="490" spans="1:21" x14ac:dyDescent="0.25">
      <c r="A490" s="21">
        <f t="shared" si="51"/>
        <v>4</v>
      </c>
      <c r="B490" s="22">
        <v>481</v>
      </c>
      <c r="C490" s="20"/>
      <c r="D490" s="14">
        <f>Beta!E490</f>
        <v>9.1157844976047588</v>
      </c>
      <c r="E490" s="15">
        <f>Beta!F490</f>
        <v>0.42906197954692499</v>
      </c>
      <c r="F490" s="12"/>
      <c r="G490" s="50">
        <f t="shared" si="49"/>
        <v>2.5000000000000005E-3</v>
      </c>
      <c r="H490" s="33">
        <f t="shared" si="52"/>
        <v>1.4433756729740645E-2</v>
      </c>
      <c r="I490" s="34">
        <f>D490/D489*EXP(-H489*H489/2+H489*VLOOKUP((A490)&amp;"_"&amp;(B490-1),Gaussian!A:F,6,0))-1</f>
        <v>-1.0167584064743052E-3</v>
      </c>
      <c r="J490" s="46">
        <f>E490/E489*EXP(-H489*H489/2-H489*VLOOKUP((A490)&amp;"_"&amp;(B490-1),Gaussian!A:F,6,0))-1</f>
        <v>5.3797432666169431E-3</v>
      </c>
      <c r="K490" s="40">
        <f>VLOOKUP((A490+1)&amp;"_"&amp;B490,scenarios!A:Q,6,0)</f>
        <v>-1.0168E-3</v>
      </c>
      <c r="L490" s="55">
        <f>VLOOKUP((A490+TT_Scen/2+1)&amp;"_"&amp;B490,scenarios!A:Q,6,0)</f>
        <v>5.3797000000000003E-3</v>
      </c>
      <c r="M490" s="37">
        <f t="shared" si="54"/>
        <v>8.4860142637692426E-8</v>
      </c>
      <c r="N490" s="8"/>
      <c r="O490" s="50">
        <f t="shared" si="50"/>
        <v>2.5000000000000005E-3</v>
      </c>
      <c r="P490" s="33">
        <f t="shared" si="53"/>
        <v>1.4433756729740645E-2</v>
      </c>
      <c r="Q490" s="34">
        <f>D490/D489*EXP(-P489*P489/2+P489*Gaussian!G482)-1</f>
        <v>5.8724380037080692E-3</v>
      </c>
      <c r="R490" s="46">
        <f>E490/E489*EXP(-P489*P489/2-P489*Gaussian!G482)-1</f>
        <v>-1.5060786890264133E-3</v>
      </c>
      <c r="S490" s="40">
        <f>VLOOKUP((A490+1)&amp;"_"&amp;B490,scenarios!A:Q,13,0)</f>
        <v>0</v>
      </c>
      <c r="T490" s="55">
        <f>VLOOKUP((A490+TT_Scen/2+1)&amp;"_"&amp;B490,scenarios!A:Q,13,0)</f>
        <v>0</v>
      </c>
      <c r="U490" s="37">
        <f t="shared" si="55"/>
        <v>7.3785166927344825E-3</v>
      </c>
    </row>
    <row r="491" spans="1:21" x14ac:dyDescent="0.25">
      <c r="A491" s="21">
        <f t="shared" si="51"/>
        <v>4</v>
      </c>
      <c r="B491" s="22">
        <v>482</v>
      </c>
      <c r="C491" s="20"/>
      <c r="D491" s="14">
        <f>Beta!E491</f>
        <v>9.1690289217229086</v>
      </c>
      <c r="E491" s="15">
        <f>Beta!F491</f>
        <v>0.42852086643058002</v>
      </c>
      <c r="F491" s="12"/>
      <c r="G491" s="50">
        <f t="shared" si="49"/>
        <v>2.5000000000000005E-3</v>
      </c>
      <c r="H491" s="33">
        <f t="shared" si="52"/>
        <v>1.4433756729740645E-2</v>
      </c>
      <c r="I491" s="34">
        <f>D491/D490*EXP(-H490*H490/2+H490*VLOOKUP((A491)&amp;"_"&amp;(B491-1),Gaussian!A:F,6,0))-1</f>
        <v>1.3465204158729316E-2</v>
      </c>
      <c r="J491" s="46">
        <f>E491/E490*EXP(-H490*H490/2-H490*VLOOKUP((A491)&amp;"_"&amp;(B491-1),Gaussian!A:F,6,0))-1</f>
        <v>-8.9811510324102617E-3</v>
      </c>
      <c r="K491" s="40">
        <f>VLOOKUP((A491+1)&amp;"_"&amp;B491,scenarios!A:Q,6,0)</f>
        <v>1.3465E-2</v>
      </c>
      <c r="L491" s="55">
        <f>VLOOKUP((A491+TT_Scen/2+1)&amp;"_"&amp;B491,scenarios!A:Q,6,0)</f>
        <v>-8.9811999999999999E-3</v>
      </c>
      <c r="M491" s="37">
        <f t="shared" si="54"/>
        <v>2.5312631905458072E-7</v>
      </c>
      <c r="N491" s="8"/>
      <c r="O491" s="50">
        <f t="shared" si="50"/>
        <v>2.5000000000000005E-3</v>
      </c>
      <c r="P491" s="33">
        <f t="shared" si="53"/>
        <v>1.4433756729740645E-2</v>
      </c>
      <c r="Q491" s="34">
        <f>D491/D490*EXP(-P490*P490/2+P490*Gaussian!G483)-1</f>
        <v>5.7361345801869579E-3</v>
      </c>
      <c r="R491" s="46">
        <f>E491/E490*EXP(-P490*P490/2-P490*Gaussian!G483)-1</f>
        <v>-1.3651836091906899E-3</v>
      </c>
      <c r="S491" s="40">
        <f>VLOOKUP((A491+1)&amp;"_"&amp;B491,scenarios!A:Q,13,0)</f>
        <v>0</v>
      </c>
      <c r="T491" s="55">
        <f>VLOOKUP((A491+TT_Scen/2+1)&amp;"_"&amp;B491,scenarios!A:Q,13,0)</f>
        <v>0</v>
      </c>
      <c r="U491" s="37">
        <f t="shared" si="55"/>
        <v>7.1013181893776478E-3</v>
      </c>
    </row>
    <row r="492" spans="1:21" x14ac:dyDescent="0.25">
      <c r="A492" s="21">
        <f t="shared" si="51"/>
        <v>4</v>
      </c>
      <c r="B492" s="22">
        <v>483</v>
      </c>
      <c r="C492" s="20"/>
      <c r="D492" s="14">
        <f>Beta!E492</f>
        <v>9.2219701564216194</v>
      </c>
      <c r="E492" s="15">
        <f>Beta!F492</f>
        <v>0.42801132215186843</v>
      </c>
      <c r="F492" s="12"/>
      <c r="G492" s="50">
        <f t="shared" si="49"/>
        <v>2.5000000000000005E-3</v>
      </c>
      <c r="H492" s="33">
        <f t="shared" si="52"/>
        <v>1.4433756729740645E-2</v>
      </c>
      <c r="I492" s="34">
        <f>D492/D491*EXP(-H491*H491/2+H491*VLOOKUP((A492)&amp;"_"&amp;(B492-1),Gaussian!A:F,6,0))-1</f>
        <v>1.7566846938330549E-2</v>
      </c>
      <c r="J492" s="46">
        <f>E492/E491*EXP(-H491*H491/2-H491*VLOOKUP((A492)&amp;"_"&amp;(B492-1),Gaussian!A:F,6,0))-1</f>
        <v>-1.2970288240045758E-2</v>
      </c>
      <c r="K492" s="40">
        <f>VLOOKUP((A492+1)&amp;"_"&amp;B492,scenarios!A:Q,6,0)</f>
        <v>1.7566999999999999E-2</v>
      </c>
      <c r="L492" s="55">
        <f>VLOOKUP((A492+TT_Scen/2+1)&amp;"_"&amp;B492,scenarios!A:Q,6,0)</f>
        <v>-1.2970000000000001E-2</v>
      </c>
      <c r="M492" s="37">
        <f t="shared" si="54"/>
        <v>4.4130171520696815E-7</v>
      </c>
      <c r="N492" s="8"/>
      <c r="O492" s="50">
        <f t="shared" si="50"/>
        <v>2.5000000000000005E-3</v>
      </c>
      <c r="P492" s="33">
        <f t="shared" si="53"/>
        <v>1.4433756729740645E-2</v>
      </c>
      <c r="Q492" s="34">
        <f>D492/D491*EXP(-P491*P491/2+P491*Gaussian!G484)-1</f>
        <v>5.669156819313681E-3</v>
      </c>
      <c r="R492" s="46">
        <f>E492/E491*EXP(-P491*P491/2-P491*Gaussian!G484)-1</f>
        <v>-1.2931143214144347E-3</v>
      </c>
      <c r="S492" s="40">
        <f>VLOOKUP((A492+1)&amp;"_"&amp;B492,scenarios!A:Q,13,0)</f>
        <v>0</v>
      </c>
      <c r="T492" s="55">
        <f>VLOOKUP((A492+TT_Scen/2+1)&amp;"_"&amp;B492,scenarios!A:Q,13,0)</f>
        <v>0</v>
      </c>
      <c r="U492" s="37">
        <f t="shared" si="55"/>
        <v>6.9622711407281157E-3</v>
      </c>
    </row>
    <row r="493" spans="1:21" x14ac:dyDescent="0.25">
      <c r="A493" s="21">
        <f t="shared" si="51"/>
        <v>4</v>
      </c>
      <c r="B493" s="22">
        <v>484</v>
      </c>
      <c r="C493" s="20"/>
      <c r="D493" s="14">
        <f>Beta!E493</f>
        <v>9.2761201711214341</v>
      </c>
      <c r="E493" s="15">
        <f>Beta!F493</f>
        <v>0.42746313687240856</v>
      </c>
      <c r="F493" s="12"/>
      <c r="G493" s="50">
        <f t="shared" si="49"/>
        <v>2.5000000000000005E-3</v>
      </c>
      <c r="H493" s="33">
        <f t="shared" si="52"/>
        <v>1.4433756729740645E-2</v>
      </c>
      <c r="I493" s="34">
        <f>D493/D492*EXP(-H492*H492/2+H492*VLOOKUP((A493)&amp;"_"&amp;(B493-1),Gaussian!A:F,6,0))-1</f>
        <v>1.959602054205245E-2</v>
      </c>
      <c r="J493" s="46">
        <f>E493/E492*EXP(-H492*H492/2-H492*VLOOKUP((A493)&amp;"_"&amp;(B493-1),Gaussian!A:F,6,0))-1</f>
        <v>-1.4929179003300153E-2</v>
      </c>
      <c r="K493" s="40">
        <f>VLOOKUP((A493+1)&amp;"_"&amp;B493,scenarios!A:Q,6,0)</f>
        <v>1.9595999999999999E-2</v>
      </c>
      <c r="L493" s="55">
        <f>VLOOKUP((A493+TT_Scen/2+1)&amp;"_"&amp;B493,scenarios!A:Q,6,0)</f>
        <v>-1.4929E-2</v>
      </c>
      <c r="M493" s="37">
        <f t="shared" si="54"/>
        <v>1.9954535260442718E-7</v>
      </c>
      <c r="N493" s="8"/>
      <c r="O493" s="50">
        <f t="shared" si="50"/>
        <v>2.5000000000000005E-3</v>
      </c>
      <c r="P493" s="33">
        <f t="shared" si="53"/>
        <v>1.4433756729740645E-2</v>
      </c>
      <c r="Q493" s="34">
        <f>D493/D492*EXP(-P492*P492/2+P492*Gaussian!G485)-1</f>
        <v>5.7670759723054132E-3</v>
      </c>
      <c r="R493" s="46">
        <f>E493/E492*EXP(-P492*P492/2-P492*Gaussian!G485)-1</f>
        <v>-1.3848006812423597E-3</v>
      </c>
      <c r="S493" s="40">
        <f>VLOOKUP((A493+1)&amp;"_"&amp;B493,scenarios!A:Q,13,0)</f>
        <v>0</v>
      </c>
      <c r="T493" s="55">
        <f>VLOOKUP((A493+TT_Scen/2+1)&amp;"_"&amp;B493,scenarios!A:Q,13,0)</f>
        <v>0</v>
      </c>
      <c r="U493" s="37">
        <f t="shared" si="55"/>
        <v>7.1518766535477729E-3</v>
      </c>
    </row>
    <row r="494" spans="1:21" x14ac:dyDescent="0.25">
      <c r="A494" s="21">
        <f t="shared" si="51"/>
        <v>4</v>
      </c>
      <c r="B494" s="22">
        <v>485</v>
      </c>
      <c r="C494" s="20"/>
      <c r="D494" s="14">
        <f>Beta!E494</f>
        <v>9.3330769019349002</v>
      </c>
      <c r="E494" s="15">
        <f>Beta!F494</f>
        <v>0.42680417681384525</v>
      </c>
      <c r="F494" s="12"/>
      <c r="G494" s="50">
        <f t="shared" si="49"/>
        <v>2.5000000000000005E-3</v>
      </c>
      <c r="H494" s="33">
        <f t="shared" si="52"/>
        <v>1.4433756729740645E-2</v>
      </c>
      <c r="I494" s="34">
        <f>D494/D493*EXP(-H493*H493/2+H493*VLOOKUP((A494)&amp;"_"&amp;(B494-1),Gaussian!A:F,6,0))-1</f>
        <v>4.5686287137514103E-3</v>
      </c>
      <c r="J494" s="46">
        <f>E494/E493*EXP(-H493*H493/2-H493*VLOOKUP((A494)&amp;"_"&amp;(B494-1),Gaussian!A:F,6,0))-1</f>
        <v>-1.879173042237392E-4</v>
      </c>
      <c r="K494" s="40">
        <f>VLOOKUP((A494+1)&amp;"_"&amp;B494,scenarios!A:Q,6,0)</f>
        <v>4.5685999999999999E-3</v>
      </c>
      <c r="L494" s="55">
        <f>VLOOKUP((A494+TT_Scen/2+1)&amp;"_"&amp;B494,scenarios!A:Q,6,0)</f>
        <v>-1.8792E-4</v>
      </c>
      <c r="M494" s="37">
        <f t="shared" si="54"/>
        <v>3.140952767121492E-8</v>
      </c>
      <c r="N494" s="8"/>
      <c r="O494" s="50">
        <f t="shared" si="50"/>
        <v>2.5000000000000005E-3</v>
      </c>
      <c r="P494" s="33">
        <f t="shared" si="53"/>
        <v>1.4433756729740645E-2</v>
      </c>
      <c r="Q494" s="34">
        <f>D494/D493*EXP(-P493*P493/2+P493*Gaussian!G486)-1</f>
        <v>6.0353450476595683E-3</v>
      </c>
      <c r="R494" s="46">
        <f>E494/E493*EXP(-P493*P493/2-P493*Gaussian!G486)-1</f>
        <v>-1.6455606362868469E-3</v>
      </c>
      <c r="S494" s="40">
        <f>VLOOKUP((A494+1)&amp;"_"&amp;B494,scenarios!A:Q,13,0)</f>
        <v>0</v>
      </c>
      <c r="T494" s="55">
        <f>VLOOKUP((A494+TT_Scen/2+1)&amp;"_"&amp;B494,scenarios!A:Q,13,0)</f>
        <v>0</v>
      </c>
      <c r="U494" s="37">
        <f t="shared" si="55"/>
        <v>7.6809056839464152E-3</v>
      </c>
    </row>
    <row r="495" spans="1:21" x14ac:dyDescent="0.25">
      <c r="A495" s="21">
        <f t="shared" si="51"/>
        <v>4</v>
      </c>
      <c r="B495" s="22">
        <v>486</v>
      </c>
      <c r="C495" s="20"/>
      <c r="D495" s="14">
        <f>Beta!E495</f>
        <v>9.3913670977846877</v>
      </c>
      <c r="E495" s="15">
        <f>Beta!F495</f>
        <v>0.42610394824340603</v>
      </c>
      <c r="F495" s="12"/>
      <c r="G495" s="50">
        <f t="shared" si="49"/>
        <v>2.5000000000000005E-3</v>
      </c>
      <c r="H495" s="33">
        <f t="shared" si="52"/>
        <v>1.4433756729740645E-2</v>
      </c>
      <c r="I495" s="34">
        <f>D495/D494*EXP(-H494*H494/2+H494*VLOOKUP((A495)&amp;"_"&amp;(B495-1),Gaussian!A:F,6,0))-1</f>
        <v>1.5229829438135445E-2</v>
      </c>
      <c r="J495" s="46">
        <f>E495/E494*EXP(-H494*H494/2-H494*VLOOKUP((A495)&amp;"_"&amp;(B495-1),Gaussian!A:F,6,0))-1</f>
        <v>-1.0681745906930828E-2</v>
      </c>
      <c r="K495" s="40">
        <f>VLOOKUP((A495+1)&amp;"_"&amp;B495,scenarios!A:Q,6,0)</f>
        <v>1.523E-2</v>
      </c>
      <c r="L495" s="55">
        <f>VLOOKUP((A495+TT_Scen/2+1)&amp;"_"&amp;B495,scenarios!A:Q,6,0)</f>
        <v>-1.0682000000000001E-2</v>
      </c>
      <c r="M495" s="37">
        <f t="shared" si="54"/>
        <v>4.2465493372764729E-7</v>
      </c>
      <c r="N495" s="8"/>
      <c r="O495" s="50">
        <f t="shared" si="50"/>
        <v>2.5000000000000005E-3</v>
      </c>
      <c r="P495" s="33">
        <f t="shared" si="53"/>
        <v>1.4433756729740645E-2</v>
      </c>
      <c r="Q495" s="34">
        <f>D495/D494*EXP(-P494*P494/2+P494*Gaussian!G487)-1</f>
        <v>6.1407379362259373E-3</v>
      </c>
      <c r="R495" s="46">
        <f>E495/E494*EXP(-P494*P494/2-P494*Gaussian!G487)-1</f>
        <v>-1.7446223049133458E-3</v>
      </c>
      <c r="S495" s="40">
        <f>VLOOKUP((A495+1)&amp;"_"&amp;B495,scenarios!A:Q,13,0)</f>
        <v>0</v>
      </c>
      <c r="T495" s="55">
        <f>VLOOKUP((A495+TT_Scen/2+1)&amp;"_"&amp;B495,scenarios!A:Q,13,0)</f>
        <v>0</v>
      </c>
      <c r="U495" s="37">
        <f t="shared" si="55"/>
        <v>7.8853602411392831E-3</v>
      </c>
    </row>
    <row r="496" spans="1:21" x14ac:dyDescent="0.25">
      <c r="A496" s="21">
        <f t="shared" si="51"/>
        <v>4</v>
      </c>
      <c r="B496" s="22">
        <v>487</v>
      </c>
      <c r="C496" s="20"/>
      <c r="D496" s="14">
        <f>Beta!E496</f>
        <v>9.44989239346482</v>
      </c>
      <c r="E496" s="15">
        <f>Beta!F496</f>
        <v>0.4254130183886205</v>
      </c>
      <c r="F496" s="12"/>
      <c r="G496" s="50">
        <f t="shared" si="49"/>
        <v>2.5000000000000005E-3</v>
      </c>
      <c r="H496" s="33">
        <f t="shared" si="52"/>
        <v>1.4433756729740645E-2</v>
      </c>
      <c r="I496" s="34">
        <f>D496/D495*EXP(-H495*H495/2+H495*VLOOKUP((A496)&amp;"_"&amp;(B496-1),Gaussian!A:F,6,0))-1</f>
        <v>-1.3161012857577425E-2</v>
      </c>
      <c r="J496" s="46">
        <f>E496/E495*EXP(-H495*H495/2-H495*VLOOKUP((A496)&amp;"_"&amp;(B496-1),Gaussian!A:F,6,0))-1</f>
        <v>1.7786033378630828E-2</v>
      </c>
      <c r="K496" s="40">
        <f>VLOOKUP((A496+1)&amp;"_"&amp;B496,scenarios!A:Q,6,0)</f>
        <v>-1.3161000000000001E-2</v>
      </c>
      <c r="L496" s="55">
        <f>VLOOKUP((A496+TT_Scen/2+1)&amp;"_"&amp;B496,scenarios!A:Q,6,0)</f>
        <v>1.7786E-2</v>
      </c>
      <c r="M496" s="37">
        <f t="shared" si="54"/>
        <v>4.6236208252684041E-8</v>
      </c>
      <c r="N496" s="8"/>
      <c r="O496" s="50">
        <f t="shared" si="50"/>
        <v>2.5000000000000005E-3</v>
      </c>
      <c r="P496" s="33">
        <f t="shared" si="53"/>
        <v>1.4433756729740645E-2</v>
      </c>
      <c r="Q496" s="34">
        <f>D496/D495*EXP(-P495*P495/2+P495*Gaussian!G488)-1</f>
        <v>6.1270081935023146E-3</v>
      </c>
      <c r="R496" s="46">
        <f>E496/E495*EXP(-P495*P495/2-P495*Gaussian!G488)-1</f>
        <v>-1.7254977475930078E-3</v>
      </c>
      <c r="S496" s="40">
        <f>VLOOKUP((A496+1)&amp;"_"&amp;B496,scenarios!A:Q,13,0)</f>
        <v>0</v>
      </c>
      <c r="T496" s="55">
        <f>VLOOKUP((A496+TT_Scen/2+1)&amp;"_"&amp;B496,scenarios!A:Q,13,0)</f>
        <v>0</v>
      </c>
      <c r="U496" s="37">
        <f t="shared" si="55"/>
        <v>7.8525059410953224E-3</v>
      </c>
    </row>
    <row r="497" spans="1:21" x14ac:dyDescent="0.25">
      <c r="A497" s="21">
        <f t="shared" si="51"/>
        <v>4</v>
      </c>
      <c r="B497" s="22">
        <v>488</v>
      </c>
      <c r="C497" s="20"/>
      <c r="D497" s="14">
        <f>Beta!E497</f>
        <v>9.5065214113939209</v>
      </c>
      <c r="E497" s="15">
        <f>Beta!F497</f>
        <v>0.42482655897495375</v>
      </c>
      <c r="F497" s="12"/>
      <c r="G497" s="50">
        <f t="shared" si="49"/>
        <v>2.5000000000000005E-3</v>
      </c>
      <c r="H497" s="33">
        <f t="shared" si="52"/>
        <v>1.4433756729740645E-2</v>
      </c>
      <c r="I497" s="34">
        <f>D497/D496*EXP(-H496*H496/2+H496*VLOOKUP((A497)&amp;"_"&amp;(B497-1),Gaussian!A:F,6,0))-1</f>
        <v>2.1254754012565158E-3</v>
      </c>
      <c r="J497" s="46">
        <f>E497/E496*EXP(-H496*H496/2-H496*VLOOKUP((A497)&amp;"_"&amp;(B497-1),Gaussian!A:F,6,0))-1</f>
        <v>2.266167830065946E-3</v>
      </c>
      <c r="K497" s="40">
        <f>VLOOKUP((A497+1)&amp;"_"&amp;B497,scenarios!A:Q,6,0)</f>
        <v>2.1254999999999998E-3</v>
      </c>
      <c r="L497" s="55">
        <f>VLOOKUP((A497+TT_Scen/2+1)&amp;"_"&amp;B497,scenarios!A:Q,6,0)</f>
        <v>2.2661999999999999E-3</v>
      </c>
      <c r="M497" s="37">
        <f t="shared" si="54"/>
        <v>5.6768677537868267E-8</v>
      </c>
      <c r="N497" s="8"/>
      <c r="O497" s="50">
        <f t="shared" si="50"/>
        <v>2.5000000000000005E-3</v>
      </c>
      <c r="P497" s="33">
        <f t="shared" si="53"/>
        <v>1.4433756729740645E-2</v>
      </c>
      <c r="Q497" s="34">
        <f>D497/D496*EXP(-P496*P496/2+P496*Gaussian!G489)-1</f>
        <v>5.8877714729266284E-3</v>
      </c>
      <c r="R497" s="46">
        <f>E497/E496*EXP(-P496*P496/2-P496*Gaussian!G489)-1</f>
        <v>-1.4825824509651087E-3</v>
      </c>
      <c r="S497" s="40">
        <f>VLOOKUP((A497+1)&amp;"_"&amp;B497,scenarios!A:Q,13,0)</f>
        <v>0</v>
      </c>
      <c r="T497" s="55">
        <f>VLOOKUP((A497+TT_Scen/2+1)&amp;"_"&amp;B497,scenarios!A:Q,13,0)</f>
        <v>0</v>
      </c>
      <c r="U497" s="37">
        <f t="shared" si="55"/>
        <v>7.370353923891737E-3</v>
      </c>
    </row>
    <row r="498" spans="1:21" x14ac:dyDescent="0.25">
      <c r="A498" s="21">
        <f t="shared" si="51"/>
        <v>4</v>
      </c>
      <c r="B498" s="22">
        <v>489</v>
      </c>
      <c r="C498" s="20"/>
      <c r="D498" s="14">
        <f>Beta!E498</f>
        <v>9.5612216518820627</v>
      </c>
      <c r="E498" s="15">
        <f>Beta!F498</f>
        <v>0.42434387442158367</v>
      </c>
      <c r="F498" s="12"/>
      <c r="G498" s="50">
        <f t="shared" si="49"/>
        <v>2.5000000000000005E-3</v>
      </c>
      <c r="H498" s="33">
        <f t="shared" si="52"/>
        <v>1.4433756729740645E-2</v>
      </c>
      <c r="I498" s="34">
        <f>D498/D497*EXP(-H497*H497/2+H497*VLOOKUP((A498)&amp;"_"&amp;(B498-1),Gaussian!A:F,6,0))-1</f>
        <v>2.239571158773046E-2</v>
      </c>
      <c r="J498" s="46">
        <f>E498/E497*EXP(-H497*H497/2-H497*VLOOKUP((A498)&amp;"_"&amp;(B498-1),Gaussian!A:F,6,0))-1</f>
        <v>-1.7599587995426269E-2</v>
      </c>
      <c r="K498" s="40">
        <f>VLOOKUP((A498+1)&amp;"_"&amp;B498,scenarios!A:Q,6,0)</f>
        <v>2.2395999999999999E-2</v>
      </c>
      <c r="L498" s="55">
        <f>VLOOKUP((A498+TT_Scen/2+1)&amp;"_"&amp;B498,scenarios!A:Q,6,0)</f>
        <v>-1.7600000000000001E-2</v>
      </c>
      <c r="M498" s="37">
        <f t="shared" si="54"/>
        <v>7.0041684327101783E-7</v>
      </c>
      <c r="N498" s="8"/>
      <c r="O498" s="50">
        <f t="shared" si="50"/>
        <v>2.5000000000000005E-3</v>
      </c>
      <c r="P498" s="33">
        <f t="shared" si="53"/>
        <v>1.4433756729740645E-2</v>
      </c>
      <c r="Q498" s="34">
        <f>D498/D497*EXP(-P497*P497/2+P497*Gaussian!G490)-1</f>
        <v>5.649209573775682E-3</v>
      </c>
      <c r="R498" s="46">
        <f>E498/E497*EXP(-P497*P497/2-P497*Gaussian!G490)-1</f>
        <v>-1.2402349312325978E-3</v>
      </c>
      <c r="S498" s="40">
        <f>VLOOKUP((A498+1)&amp;"_"&amp;B498,scenarios!A:Q,13,0)</f>
        <v>0</v>
      </c>
      <c r="T498" s="55">
        <f>VLOOKUP((A498+TT_Scen/2+1)&amp;"_"&amp;B498,scenarios!A:Q,13,0)</f>
        <v>0</v>
      </c>
      <c r="U498" s="37">
        <f t="shared" si="55"/>
        <v>6.8894445050082798E-3</v>
      </c>
    </row>
    <row r="499" spans="1:21" x14ac:dyDescent="0.25">
      <c r="A499" s="21">
        <f t="shared" si="51"/>
        <v>4</v>
      </c>
      <c r="B499" s="22">
        <v>490</v>
      </c>
      <c r="C499" s="20"/>
      <c r="D499" s="14">
        <f>Beta!E499</f>
        <v>9.6180751372961826</v>
      </c>
      <c r="E499" s="15">
        <f>Beta!F499</f>
        <v>0.42378303503602549</v>
      </c>
      <c r="F499" s="12"/>
      <c r="G499" s="50">
        <f t="shared" si="49"/>
        <v>2.5000000000000005E-3</v>
      </c>
      <c r="H499" s="33">
        <f t="shared" si="52"/>
        <v>1.4433756729740645E-2</v>
      </c>
      <c r="I499" s="34">
        <f>D499/D498*EXP(-H498*H498/2+H498*VLOOKUP((A499)&amp;"_"&amp;(B499-1),Gaussian!A:F,6,0))-1</f>
        <v>2.0482740977810332E-2</v>
      </c>
      <c r="J499" s="46">
        <f>E499/E498*EXP(-H498*H498/2-H498*VLOOKUP((A499)&amp;"_"&amp;(B499-1),Gaussian!A:F,6,0))-1</f>
        <v>-1.5752621467191363E-2</v>
      </c>
      <c r="K499" s="40">
        <f>VLOOKUP((A499+1)&amp;"_"&amp;B499,scenarios!A:Q,6,0)</f>
        <v>2.0483000000000001E-2</v>
      </c>
      <c r="L499" s="55">
        <f>VLOOKUP((A499+TT_Scen/2+1)&amp;"_"&amp;B499,scenarios!A:Q,6,0)</f>
        <v>-1.5753E-2</v>
      </c>
      <c r="M499" s="37">
        <f t="shared" si="54"/>
        <v>6.3755499830550622E-7</v>
      </c>
      <c r="N499" s="8"/>
      <c r="O499" s="50">
        <f t="shared" si="50"/>
        <v>2.5000000000000005E-3</v>
      </c>
      <c r="P499" s="33">
        <f t="shared" si="53"/>
        <v>1.4433756729740645E-2</v>
      </c>
      <c r="Q499" s="34">
        <f>D499/D498*EXP(-P498*P498/2+P498*Gaussian!G491)-1</f>
        <v>5.8414768321901622E-3</v>
      </c>
      <c r="R499" s="46">
        <f>E499/E498*EXP(-P498*P498/2-P498*Gaussian!G491)-1</f>
        <v>-1.425686074630117E-3</v>
      </c>
      <c r="S499" s="40">
        <f>VLOOKUP((A499+1)&amp;"_"&amp;B499,scenarios!A:Q,13,0)</f>
        <v>0</v>
      </c>
      <c r="T499" s="55">
        <f>VLOOKUP((A499+TT_Scen/2+1)&amp;"_"&amp;B499,scenarios!A:Q,13,0)</f>
        <v>0</v>
      </c>
      <c r="U499" s="37">
        <f t="shared" si="55"/>
        <v>7.2671629068202792E-3</v>
      </c>
    </row>
    <row r="500" spans="1:21" x14ac:dyDescent="0.25">
      <c r="A500" s="21">
        <f t="shared" si="51"/>
        <v>4</v>
      </c>
      <c r="B500" s="22">
        <v>491</v>
      </c>
      <c r="C500" s="20"/>
      <c r="D500" s="14">
        <f>Beta!E500</f>
        <v>9.6738156733389857</v>
      </c>
      <c r="E500" s="15">
        <f>Beta!F500</f>
        <v>0.42328872738723056</v>
      </c>
      <c r="F500" s="12"/>
      <c r="G500" s="50">
        <f t="shared" si="49"/>
        <v>2.5000000000000005E-3</v>
      </c>
      <c r="H500" s="33">
        <f t="shared" si="52"/>
        <v>1.4433756729740645E-2</v>
      </c>
      <c r="I500" s="34">
        <f>D500/D499*EXP(-H499*H499/2+H499*VLOOKUP((A500)&amp;"_"&amp;(B500-1),Gaussian!A:F,6,0))-1</f>
        <v>1.1164114136718473E-2</v>
      </c>
      <c r="J500" s="46">
        <f>E500/E499*EXP(-H499*H499/2-H499*VLOOKUP((A500)&amp;"_"&amp;(B500-1),Gaussian!A:F,6,0))-1</f>
        <v>-6.6766324688348755E-3</v>
      </c>
      <c r="K500" s="40">
        <f>VLOOKUP((A500+1)&amp;"_"&amp;B500,scenarios!A:Q,6,0)</f>
        <v>1.1164E-2</v>
      </c>
      <c r="L500" s="55">
        <f>VLOOKUP((A500+TT_Scen/2+1)&amp;"_"&amp;B500,scenarios!A:Q,6,0)</f>
        <v>-6.6766000000000004E-3</v>
      </c>
      <c r="M500" s="37">
        <f t="shared" si="54"/>
        <v>1.4660555334739672E-7</v>
      </c>
      <c r="N500" s="8"/>
      <c r="O500" s="50">
        <f t="shared" si="50"/>
        <v>2.5000000000000005E-3</v>
      </c>
      <c r="P500" s="33">
        <f t="shared" si="53"/>
        <v>1.4433756729740645E-2</v>
      </c>
      <c r="Q500" s="34">
        <f>D500/D499*EXP(-P499*P499/2+P499*Gaussian!G492)-1</f>
        <v>5.6906292174732087E-3</v>
      </c>
      <c r="R500" s="46">
        <f>E500/E499*EXP(-P499*P499/2-P499*Gaussian!G492)-1</f>
        <v>-1.2704565394178191E-3</v>
      </c>
      <c r="S500" s="40">
        <f>VLOOKUP((A500+1)&amp;"_"&amp;B500,scenarios!A:Q,13,0)</f>
        <v>0</v>
      </c>
      <c r="T500" s="55">
        <f>VLOOKUP((A500+TT_Scen/2+1)&amp;"_"&amp;B500,scenarios!A:Q,13,0)</f>
        <v>0</v>
      </c>
      <c r="U500" s="37">
        <f t="shared" si="55"/>
        <v>6.9610857568910278E-3</v>
      </c>
    </row>
    <row r="501" spans="1:21" x14ac:dyDescent="0.25">
      <c r="A501" s="21">
        <f t="shared" si="51"/>
        <v>4</v>
      </c>
      <c r="B501" s="22">
        <v>492</v>
      </c>
      <c r="C501" s="20"/>
      <c r="D501" s="14">
        <f>Beta!E501</f>
        <v>9.7292700024596623</v>
      </c>
      <c r="E501" s="15">
        <f>Beta!F501</f>
        <v>0.42282377290599993</v>
      </c>
      <c r="F501" s="12"/>
      <c r="G501" s="50">
        <f t="shared" si="49"/>
        <v>2.5000000000000005E-3</v>
      </c>
      <c r="H501" s="33">
        <f t="shared" si="52"/>
        <v>1.4433756729740645E-2</v>
      </c>
      <c r="I501" s="34">
        <f>D501/D500*EXP(-H500*H500/2+H500*VLOOKUP((A501)&amp;"_"&amp;(B501-1),Gaussian!A:F,6,0))-1</f>
        <v>2.0423833921728196E-2</v>
      </c>
      <c r="J501" s="46">
        <f>E501/E500*EXP(-H500*H500/2-H500*VLOOKUP((A501)&amp;"_"&amp;(B501-1),Gaussian!A:F,6,0))-1</f>
        <v>-1.5685074963566414E-2</v>
      </c>
      <c r="K501" s="40">
        <f>VLOOKUP((A501+1)&amp;"_"&amp;B501,scenarios!A:Q,6,0)</f>
        <v>2.0424000000000001E-2</v>
      </c>
      <c r="L501" s="55">
        <f>VLOOKUP((A501+TT_Scen/2+1)&amp;"_"&amp;B501,scenarios!A:Q,6,0)</f>
        <v>-1.5685000000000001E-2</v>
      </c>
      <c r="M501" s="37">
        <f t="shared" si="54"/>
        <v>2.410418382184365E-7</v>
      </c>
      <c r="N501" s="8"/>
      <c r="O501" s="50">
        <f t="shared" si="50"/>
        <v>2.5000000000000005E-3</v>
      </c>
      <c r="P501" s="33">
        <f t="shared" si="53"/>
        <v>1.4433756729740645E-2</v>
      </c>
      <c r="Q501" s="34">
        <f>D501/D500*EXP(-P500*P500/2+P500*Gaussian!G493)-1</f>
        <v>5.627656978031359E-3</v>
      </c>
      <c r="R501" s="46">
        <f>E501/E500*EXP(-P500*P500/2-P500*Gaussian!G493)-1</f>
        <v>-1.2024802396637391E-3</v>
      </c>
      <c r="S501" s="40">
        <f>VLOOKUP((A501+1)&amp;"_"&amp;B501,scenarios!A:Q,13,0)</f>
        <v>0</v>
      </c>
      <c r="T501" s="55">
        <f>VLOOKUP((A501+TT_Scen/2+1)&amp;"_"&amp;B501,scenarios!A:Q,13,0)</f>
        <v>0</v>
      </c>
      <c r="U501" s="37">
        <f t="shared" si="55"/>
        <v>6.8301372176950981E-3</v>
      </c>
    </row>
    <row r="502" spans="1:21" x14ac:dyDescent="0.25">
      <c r="A502" s="21">
        <f t="shared" si="51"/>
        <v>4</v>
      </c>
      <c r="B502" s="22">
        <v>493</v>
      </c>
      <c r="C502" s="20"/>
      <c r="D502" s="14">
        <f>Beta!E502</f>
        <v>9.7888523324519401</v>
      </c>
      <c r="E502" s="15">
        <f>Beta!F502</f>
        <v>0.42219722634462692</v>
      </c>
      <c r="F502" s="12"/>
      <c r="G502" s="50">
        <f t="shared" si="49"/>
        <v>2.5000000000000005E-3</v>
      </c>
      <c r="H502" s="33">
        <f t="shared" si="52"/>
        <v>1.4433756729740645E-2</v>
      </c>
      <c r="I502" s="34">
        <f>D502/D501*EXP(-H501*H501/2+H501*VLOOKUP((A502)&amp;"_"&amp;(B502-1),Gaussian!A:F,6,0))-1</f>
        <v>3.0881467788284045E-3</v>
      </c>
      <c r="J502" s="46">
        <f>E502/E501*EXP(-H501*H501/2-H501*VLOOKUP((A502)&amp;"_"&amp;(B502-1),Gaussian!A:F,6,0))-1</f>
        <v>1.3316035296684348E-3</v>
      </c>
      <c r="K502" s="40">
        <f>VLOOKUP((A502+1)&amp;"_"&amp;B502,scenarios!A:Q,6,0)</f>
        <v>3.0880999999999999E-3</v>
      </c>
      <c r="L502" s="55">
        <f>VLOOKUP((A502+TT_Scen/2+1)&amp;"_"&amp;B502,scenarios!A:Q,6,0)</f>
        <v>1.3316000000000001E-3</v>
      </c>
      <c r="M502" s="37">
        <f t="shared" si="54"/>
        <v>5.0308496839322064E-8</v>
      </c>
      <c r="N502" s="8"/>
      <c r="O502" s="50">
        <f t="shared" si="50"/>
        <v>2.5000000000000005E-3</v>
      </c>
      <c r="P502" s="33">
        <f t="shared" si="53"/>
        <v>1.4433756729740645E-2</v>
      </c>
      <c r="Q502" s="34">
        <f>D502/D501*EXP(-P501*P501/2+P501*Gaussian!G494)-1</f>
        <v>6.019229702288964E-3</v>
      </c>
      <c r="R502" s="46">
        <f>E502/E501*EXP(-P501*P501/2-P501*Gaussian!G494)-1</f>
        <v>-1.585821781074026E-3</v>
      </c>
      <c r="S502" s="40">
        <f>VLOOKUP((A502+1)&amp;"_"&amp;B502,scenarios!A:Q,13,0)</f>
        <v>0</v>
      </c>
      <c r="T502" s="55">
        <f>VLOOKUP((A502+TT_Scen/2+1)&amp;"_"&amp;B502,scenarios!A:Q,13,0)</f>
        <v>0</v>
      </c>
      <c r="U502" s="37">
        <f t="shared" si="55"/>
        <v>7.6050514833629901E-3</v>
      </c>
    </row>
    <row r="503" spans="1:21" x14ac:dyDescent="0.25">
      <c r="A503" s="21">
        <f t="shared" si="51"/>
        <v>4</v>
      </c>
      <c r="B503" s="22">
        <v>494</v>
      </c>
      <c r="C503" s="20"/>
      <c r="D503" s="14">
        <f>Beta!E503</f>
        <v>9.8507340638990968</v>
      </c>
      <c r="E503" s="15">
        <f>Beta!F503</f>
        <v>0.42149110114636851</v>
      </c>
      <c r="F503" s="12"/>
      <c r="G503" s="50">
        <f t="shared" si="49"/>
        <v>2.5000000000000005E-3</v>
      </c>
      <c r="H503" s="33">
        <f t="shared" si="52"/>
        <v>1.4433756729740645E-2</v>
      </c>
      <c r="I503" s="34">
        <f>D503/D502*EXP(-H502*H502/2+H502*VLOOKUP((A503)&amp;"_"&amp;(B503-1),Gaussian!A:F,6,0))-1</f>
        <v>-6.4956116912484596E-3</v>
      </c>
      <c r="J503" s="46">
        <f>E503/E502*EXP(-H502*H502/2-H502*VLOOKUP((A503)&amp;"_"&amp;(B503-1),Gaussian!A:F,6,0))-1</f>
        <v>1.099634136359029E-2</v>
      </c>
      <c r="K503" s="40">
        <f>VLOOKUP((A503+1)&amp;"_"&amp;B503,scenarios!A:Q,6,0)</f>
        <v>-6.4955999999999998E-3</v>
      </c>
      <c r="L503" s="55">
        <f>VLOOKUP((A503+TT_Scen/2+1)&amp;"_"&amp;B503,scenarios!A:Q,6,0)</f>
        <v>1.0996000000000001E-2</v>
      </c>
      <c r="M503" s="37">
        <f t="shared" si="54"/>
        <v>3.53054838748805E-7</v>
      </c>
      <c r="N503" s="8"/>
      <c r="O503" s="50">
        <f t="shared" si="50"/>
        <v>2.5000000000000005E-3</v>
      </c>
      <c r="P503" s="33">
        <f t="shared" si="53"/>
        <v>1.4433756729740645E-2</v>
      </c>
      <c r="Q503" s="34">
        <f>D503/D502*EXP(-P502*P502/2+P502*Gaussian!G495)-1</f>
        <v>6.2168336685954895E-3</v>
      </c>
      <c r="R503" s="46">
        <f>E503/E502*EXP(-P502*P502/2-P502*Gaussian!G495)-1</f>
        <v>-1.7764878304199483E-3</v>
      </c>
      <c r="S503" s="40">
        <f>VLOOKUP((A503+1)&amp;"_"&amp;B503,scenarios!A:Q,13,0)</f>
        <v>0</v>
      </c>
      <c r="T503" s="55">
        <f>VLOOKUP((A503+TT_Scen/2+1)&amp;"_"&amp;B503,scenarios!A:Q,13,0)</f>
        <v>0</v>
      </c>
      <c r="U503" s="37">
        <f t="shared" si="55"/>
        <v>7.9933214990154378E-3</v>
      </c>
    </row>
    <row r="504" spans="1:21" x14ac:dyDescent="0.25">
      <c r="A504" s="21">
        <f t="shared" si="51"/>
        <v>4</v>
      </c>
      <c r="B504" s="22">
        <v>495</v>
      </c>
      <c r="C504" s="20"/>
      <c r="D504" s="14">
        <f>Beta!E504</f>
        <v>9.9126985296979875</v>
      </c>
      <c r="E504" s="15">
        <f>Beta!F504</f>
        <v>0.42080152372630658</v>
      </c>
      <c r="F504" s="12"/>
      <c r="G504" s="50">
        <f t="shared" si="49"/>
        <v>2.5000000000000005E-3</v>
      </c>
      <c r="H504" s="33">
        <f t="shared" si="52"/>
        <v>1.4433756729740645E-2</v>
      </c>
      <c r="I504" s="34">
        <f>D504/D503*EXP(-H503*H503/2+H503*VLOOKUP((A504)&amp;"_"&amp;(B504-1),Gaussian!A:F,6,0))-1</f>
        <v>1.5680731378244328E-2</v>
      </c>
      <c r="J504" s="46">
        <f>E504/E503*EXP(-H503*H503/2-H503*VLOOKUP((A504)&amp;"_"&amp;(B504-1),Gaussian!A:F,6,0))-1</f>
        <v>-1.107238136575861E-2</v>
      </c>
      <c r="K504" s="40">
        <f>VLOOKUP((A504+1)&amp;"_"&amp;B504,scenarios!A:Q,6,0)</f>
        <v>1.5681E-2</v>
      </c>
      <c r="L504" s="55">
        <f>VLOOKUP((A504+TT_Scen/2+1)&amp;"_"&amp;B504,scenarios!A:Q,6,0)</f>
        <v>-1.1072E-2</v>
      </c>
      <c r="M504" s="37">
        <f t="shared" si="54"/>
        <v>6.4998751428228807E-7</v>
      </c>
      <c r="N504" s="8"/>
      <c r="O504" s="50">
        <f t="shared" si="50"/>
        <v>2.5000000000000005E-3</v>
      </c>
      <c r="P504" s="33">
        <f t="shared" si="53"/>
        <v>1.4433756729740645E-2</v>
      </c>
      <c r="Q504" s="34">
        <f>D504/D503*EXP(-P503*P503/2+P503*Gaussian!G496)-1</f>
        <v>6.1855234765344491E-3</v>
      </c>
      <c r="R504" s="46">
        <f>E504/E503*EXP(-P503*P503/2-P503*Gaussian!G496)-1</f>
        <v>-1.7400334839974274E-3</v>
      </c>
      <c r="S504" s="40">
        <f>VLOOKUP((A504+1)&amp;"_"&amp;B504,scenarios!A:Q,13,0)</f>
        <v>0</v>
      </c>
      <c r="T504" s="55">
        <f>VLOOKUP((A504+TT_Scen/2+1)&amp;"_"&amp;B504,scenarios!A:Q,13,0)</f>
        <v>0</v>
      </c>
      <c r="U504" s="37">
        <f t="shared" si="55"/>
        <v>7.9255569605318765E-3</v>
      </c>
    </row>
    <row r="505" spans="1:21" x14ac:dyDescent="0.25">
      <c r="A505" s="21">
        <f t="shared" si="51"/>
        <v>4</v>
      </c>
      <c r="B505" s="22">
        <v>496</v>
      </c>
      <c r="C505" s="20"/>
      <c r="D505" s="14">
        <f>Beta!E505</f>
        <v>9.9765781323172007</v>
      </c>
      <c r="E505" s="15">
        <f>Beta!F505</f>
        <v>0.42005110492078845</v>
      </c>
      <c r="F505" s="12"/>
      <c r="G505" s="50">
        <f t="shared" si="49"/>
        <v>2.5000000000000005E-3</v>
      </c>
      <c r="H505" s="33">
        <f t="shared" si="52"/>
        <v>1.4433756729740645E-2</v>
      </c>
      <c r="I505" s="34">
        <f>D505/D504*EXP(-H504*H504/2+H504*VLOOKUP((A505)&amp;"_"&amp;(B505-1),Gaussian!A:F,6,0))-1</f>
        <v>1.3664361636982703E-2</v>
      </c>
      <c r="J505" s="46">
        <f>E505/E504*EXP(-H504*H504/2-H504*VLOOKUP((A505)&amp;"_"&amp;(B505-1),Gaussian!A:F,6,0))-1</f>
        <v>-9.0998787445566442E-3</v>
      </c>
      <c r="K505" s="40">
        <f>VLOOKUP((A505+1)&amp;"_"&amp;B505,scenarios!A:Q,6,0)</f>
        <v>1.3664000000000001E-2</v>
      </c>
      <c r="L505" s="55">
        <f>VLOOKUP((A505+TT_Scen/2+1)&amp;"_"&amp;B505,scenarios!A:Q,6,0)</f>
        <v>-9.0998999999999993E-3</v>
      </c>
      <c r="M505" s="37">
        <f t="shared" si="54"/>
        <v>3.828924260568245E-7</v>
      </c>
      <c r="N505" s="8"/>
      <c r="O505" s="50">
        <f t="shared" si="50"/>
        <v>2.5000000000000005E-3</v>
      </c>
      <c r="P505" s="33">
        <f t="shared" si="53"/>
        <v>1.4433756729740645E-2</v>
      </c>
      <c r="Q505" s="34">
        <f>D505/D504*EXP(-P504*P504/2+P504*Gaussian!G497)-1</f>
        <v>6.3393867640264556E-3</v>
      </c>
      <c r="R505" s="46">
        <f>E505/E504*EXP(-P504*P504/2-P504*Gaussian!G497)-1</f>
        <v>-1.8872836844097129E-3</v>
      </c>
      <c r="S505" s="40">
        <f>VLOOKUP((A505+1)&amp;"_"&amp;B505,scenarios!A:Q,13,0)</f>
        <v>0</v>
      </c>
      <c r="T505" s="55">
        <f>VLOOKUP((A505+TT_Scen/2+1)&amp;"_"&amp;B505,scenarios!A:Q,13,0)</f>
        <v>0</v>
      </c>
      <c r="U505" s="37">
        <f t="shared" si="55"/>
        <v>8.2266704484361686E-3</v>
      </c>
    </row>
    <row r="506" spans="1:21" x14ac:dyDescent="0.25">
      <c r="A506" s="21">
        <f t="shared" si="51"/>
        <v>4</v>
      </c>
      <c r="B506" s="22">
        <v>497</v>
      </c>
      <c r="C506" s="20"/>
      <c r="D506" s="14">
        <f>Beta!E506</f>
        <v>10.042680725162517</v>
      </c>
      <c r="E506" s="15">
        <f>Beta!F506</f>
        <v>0.41922865029047574</v>
      </c>
      <c r="F506" s="12"/>
      <c r="G506" s="50">
        <f t="shared" si="49"/>
        <v>2.5000000000000005E-3</v>
      </c>
      <c r="H506" s="33">
        <f t="shared" si="52"/>
        <v>1.4433756729740645E-2</v>
      </c>
      <c r="I506" s="34">
        <f>D506/D505*EXP(-H505*H505/2+H505*VLOOKUP((A506)&amp;"_"&amp;(B506-1),Gaussian!A:F,6,0))-1</f>
        <v>1.1381207951998817E-2</v>
      </c>
      <c r="J506" s="46">
        <f>E506/E505*EXP(-H505*H505/2-H505*VLOOKUP((A506)&amp;"_"&amp;(B506-1),Gaussian!A:F,6,0))-1</f>
        <v>-6.8576233597075209E-3</v>
      </c>
      <c r="K506" s="40">
        <f>VLOOKUP((A506+1)&amp;"_"&amp;B506,scenarios!A:Q,6,0)</f>
        <v>1.1381E-2</v>
      </c>
      <c r="L506" s="55">
        <f>VLOOKUP((A506+TT_Scen/2+1)&amp;"_"&amp;B506,scenarios!A:Q,6,0)</f>
        <v>-6.8576000000000002E-3</v>
      </c>
      <c r="M506" s="37">
        <f t="shared" si="54"/>
        <v>2.3131170633766684E-7</v>
      </c>
      <c r="N506" s="8"/>
      <c r="O506" s="50">
        <f t="shared" si="50"/>
        <v>2.5000000000000005E-3</v>
      </c>
      <c r="P506" s="33">
        <f t="shared" si="53"/>
        <v>1.4433756729740645E-2</v>
      </c>
      <c r="Q506" s="34">
        <f>D506/D505*EXP(-P505*P505/2+P505*Gaussian!G498)-1</f>
        <v>6.5209267035337692E-3</v>
      </c>
      <c r="R506" s="46">
        <f>E506/E505*EXP(-P505*P505/2-P505*Gaussian!G498)-1</f>
        <v>-2.0619443607128307E-3</v>
      </c>
      <c r="S506" s="40">
        <f>VLOOKUP((A506+1)&amp;"_"&amp;B506,scenarios!A:Q,13,0)</f>
        <v>0</v>
      </c>
      <c r="T506" s="55">
        <f>VLOOKUP((A506+TT_Scen/2+1)&amp;"_"&amp;B506,scenarios!A:Q,13,0)</f>
        <v>0</v>
      </c>
      <c r="U506" s="37">
        <f t="shared" si="55"/>
        <v>8.5828710642466E-3</v>
      </c>
    </row>
    <row r="507" spans="1:21" x14ac:dyDescent="0.25">
      <c r="A507" s="21">
        <f t="shared" si="51"/>
        <v>4</v>
      </c>
      <c r="B507" s="22">
        <v>498</v>
      </c>
      <c r="C507" s="20"/>
      <c r="D507" s="14">
        <f>Beta!E507</f>
        <v>10.108849387914832</v>
      </c>
      <c r="E507" s="15">
        <f>Beta!F507</f>
        <v>0.41842544247905811</v>
      </c>
      <c r="F507" s="12"/>
      <c r="G507" s="50">
        <f t="shared" ref="G507:G570" si="56">$G$249</f>
        <v>2.5000000000000005E-3</v>
      </c>
      <c r="H507" s="33">
        <f t="shared" si="52"/>
        <v>1.4433756729740645E-2</v>
      </c>
      <c r="I507" s="34">
        <f>D507/D506*EXP(-H506*H506/2+H506*VLOOKUP((A507)&amp;"_"&amp;(B507-1),Gaussian!A:F,6,0))-1</f>
        <v>7.2766964479753504E-4</v>
      </c>
      <c r="J507" s="46">
        <f>E507/E506*EXP(-H506*H506/2-H506*VLOOKUP((A507)&amp;"_"&amp;(B507-1),Gaussian!A:F,6,0))-1</f>
        <v>3.7205439325309619E-3</v>
      </c>
      <c r="K507" s="40">
        <f>VLOOKUP((A507+1)&amp;"_"&amp;B507,scenarios!A:Q,6,0)</f>
        <v>7.2767000000000003E-4</v>
      </c>
      <c r="L507" s="55">
        <f>VLOOKUP((A507+TT_Scen/2+1)&amp;"_"&amp;B507,scenarios!A:Q,6,0)</f>
        <v>3.7204999999999998E-3</v>
      </c>
      <c r="M507" s="37">
        <f t="shared" si="54"/>
        <v>4.4287733427079111E-8</v>
      </c>
      <c r="N507" s="8"/>
      <c r="O507" s="50">
        <f t="shared" ref="O507:O570" si="57">$O$249</f>
        <v>2.5000000000000005E-3</v>
      </c>
      <c r="P507" s="33">
        <f t="shared" si="53"/>
        <v>1.4433756729740645E-2</v>
      </c>
      <c r="Q507" s="34">
        <f>D507/D506*EXP(-P506*P506/2+P506*Gaussian!G499)-1</f>
        <v>6.4838975002663446E-3</v>
      </c>
      <c r="R507" s="46">
        <f>E507/E506*EXP(-P506*P506/2-P506*Gaussian!G499)-1</f>
        <v>-2.0198799018100733E-3</v>
      </c>
      <c r="S507" s="40">
        <f>VLOOKUP((A507+1)&amp;"_"&amp;B507,scenarios!A:Q,13,0)</f>
        <v>0</v>
      </c>
      <c r="T507" s="55">
        <f>VLOOKUP((A507+TT_Scen/2+1)&amp;"_"&amp;B507,scenarios!A:Q,13,0)</f>
        <v>0</v>
      </c>
      <c r="U507" s="37">
        <f t="shared" si="55"/>
        <v>8.5037774020764179E-3</v>
      </c>
    </row>
    <row r="508" spans="1:21" x14ac:dyDescent="0.25">
      <c r="A508" s="21">
        <f t="shared" si="51"/>
        <v>4</v>
      </c>
      <c r="B508" s="22">
        <v>499</v>
      </c>
      <c r="C508" s="20"/>
      <c r="D508" s="14">
        <f>Beta!E508</f>
        <v>10.173861067774258</v>
      </c>
      <c r="E508" s="15">
        <f>Beta!F508</f>
        <v>0.41769139537783118</v>
      </c>
      <c r="F508" s="12"/>
      <c r="G508" s="50">
        <f t="shared" si="56"/>
        <v>2.5000000000000005E-3</v>
      </c>
      <c r="H508" s="33">
        <f t="shared" si="52"/>
        <v>1.4433756729740645E-2</v>
      </c>
      <c r="I508" s="34">
        <f>D508/D507*EXP(-H507*H507/2+H507*VLOOKUP((A508)&amp;"_"&amp;(B508-1),Gaussian!A:F,6,0))-1</f>
        <v>2.2340872117333044E-2</v>
      </c>
      <c r="J508" s="46">
        <f>E508/E507*EXP(-H507*H507/2-H507*VLOOKUP((A508)&amp;"_"&amp;(B508-1),Gaussian!A:F,6,0))-1</f>
        <v>-1.7493754998739508E-2</v>
      </c>
      <c r="K508" s="40">
        <f>VLOOKUP((A508+1)&amp;"_"&amp;B508,scenarios!A:Q,6,0)</f>
        <v>2.2341E-2</v>
      </c>
      <c r="L508" s="55">
        <f>VLOOKUP((A508+TT_Scen/2+1)&amp;"_"&amp;B508,scenarios!A:Q,6,0)</f>
        <v>-1.7493999999999999E-2</v>
      </c>
      <c r="M508" s="37">
        <f t="shared" si="54"/>
        <v>3.7288392744708188E-7</v>
      </c>
      <c r="N508" s="8"/>
      <c r="O508" s="50">
        <f t="shared" si="57"/>
        <v>2.5000000000000005E-3</v>
      </c>
      <c r="P508" s="33">
        <f t="shared" si="53"/>
        <v>1.4433756729740645E-2</v>
      </c>
      <c r="Q508" s="34">
        <f>D508/D507*EXP(-P507*P507/2+P507*Gaussian!G500)-1</f>
        <v>6.3263340273060908E-3</v>
      </c>
      <c r="R508" s="46">
        <f>E508/E507*EXP(-P507*P507/2-P507*Gaussian!G500)-1</f>
        <v>-1.8582865108054403E-3</v>
      </c>
      <c r="S508" s="40">
        <f>VLOOKUP((A508+1)&amp;"_"&amp;B508,scenarios!A:Q,13,0)</f>
        <v>0</v>
      </c>
      <c r="T508" s="55">
        <f>VLOOKUP((A508+TT_Scen/2+1)&amp;"_"&amp;B508,scenarios!A:Q,13,0)</f>
        <v>0</v>
      </c>
      <c r="U508" s="37">
        <f t="shared" si="55"/>
        <v>8.1846205381115311E-3</v>
      </c>
    </row>
    <row r="509" spans="1:21" x14ac:dyDescent="0.25">
      <c r="A509" s="21">
        <f t="shared" si="51"/>
        <v>4</v>
      </c>
      <c r="B509" s="22">
        <v>500</v>
      </c>
      <c r="C509" s="20"/>
      <c r="D509" s="14">
        <f>Beta!E509</f>
        <v>10.236550525577346</v>
      </c>
      <c r="E509" s="15">
        <f>Beta!F509</f>
        <v>0.4170724800655306</v>
      </c>
      <c r="F509" s="12"/>
      <c r="G509" s="50">
        <f t="shared" si="56"/>
        <v>2.5000000000000005E-3</v>
      </c>
      <c r="H509" s="33">
        <f t="shared" si="52"/>
        <v>1.4433756729740645E-2</v>
      </c>
      <c r="I509" s="34">
        <f>D509/D508*EXP(-H508*H508/2+H508*VLOOKUP((A509)&amp;"_"&amp;(B509-1),Gaussian!A:F,6,0))-1</f>
        <v>-3.2814400771760122E-3</v>
      </c>
      <c r="J509" s="46">
        <f>E509/E508*EXP(-H508*H508/2-H508*VLOOKUP((A509)&amp;"_"&amp;(B509-1),Gaussian!A:F,6,0))-1</f>
        <v>7.7685804688769622E-3</v>
      </c>
      <c r="K509" s="40">
        <f>VLOOKUP((A509+1)&amp;"_"&amp;B509,scenarios!A:Q,6,0)</f>
        <v>-3.2813999999999999E-3</v>
      </c>
      <c r="L509" s="55">
        <f>VLOOKUP((A509+TT_Scen/2+1)&amp;"_"&amp;B509,scenarios!A:Q,6,0)</f>
        <v>7.7685999999999996E-3</v>
      </c>
      <c r="M509" s="37">
        <f t="shared" si="54"/>
        <v>5.9608299049756369E-8</v>
      </c>
      <c r="N509" s="8"/>
      <c r="O509" s="50">
        <f t="shared" si="57"/>
        <v>2.5000000000000005E-3</v>
      </c>
      <c r="P509" s="33">
        <f t="shared" si="53"/>
        <v>1.4433756729740645E-2</v>
      </c>
      <c r="Q509" s="34">
        <f>D509/D508*EXP(-P508*P508/2+P508*Gaussian!G501)-1</f>
        <v>6.057012729098199E-3</v>
      </c>
      <c r="R509" s="46">
        <f>E509/E508*EXP(-P508*P508/2-P508*Gaussian!G501)-1</f>
        <v>-1.585759503194395E-3</v>
      </c>
      <c r="S509" s="40">
        <f>VLOOKUP((A509+1)&amp;"_"&amp;B509,scenarios!A:Q,13,0)</f>
        <v>0</v>
      </c>
      <c r="T509" s="55">
        <f>VLOOKUP((A509+TT_Scen/2+1)&amp;"_"&amp;B509,scenarios!A:Q,13,0)</f>
        <v>0</v>
      </c>
      <c r="U509" s="37">
        <f t="shared" si="55"/>
        <v>7.6427722322925939E-3</v>
      </c>
    </row>
    <row r="510" spans="1:21" x14ac:dyDescent="0.25">
      <c r="A510" s="21">
        <f t="shared" si="51"/>
        <v>4</v>
      </c>
      <c r="B510" s="22">
        <v>501</v>
      </c>
      <c r="C510" s="20"/>
      <c r="D510" s="14">
        <f>Beta!E510</f>
        <v>10.300883715022037</v>
      </c>
      <c r="E510" s="15">
        <f>Beta!F510</f>
        <v>0.41640585944335734</v>
      </c>
      <c r="F510" s="12"/>
      <c r="G510" s="50">
        <f t="shared" si="56"/>
        <v>2.5000000000000005E-3</v>
      </c>
      <c r="H510" s="33">
        <f t="shared" si="52"/>
        <v>1.4433756729740645E-2</v>
      </c>
      <c r="I510" s="34">
        <f>D510/D509*EXP(-H509*H509/2+H509*VLOOKUP((A510)&amp;"_"&amp;(B510-1),Gaussian!A:F,6,0))-1</f>
        <v>-4.6148617088483945E-3</v>
      </c>
      <c r="J510" s="46">
        <f>E510/E509*EXP(-H509*H509/2-H509*VLOOKUP((A510)&amp;"_"&amp;(B510-1),Gaussian!A:F,6,0))-1</f>
        <v>9.1239590958318573E-3</v>
      </c>
      <c r="K510" s="40">
        <f>VLOOKUP((A510+1)&amp;"_"&amp;B510,scenarios!A:Q,6,0)</f>
        <v>-4.6148999999999999E-3</v>
      </c>
      <c r="L510" s="55">
        <f>VLOOKUP((A510+TT_Scen/2+1)&amp;"_"&amp;B510,scenarios!A:Q,6,0)</f>
        <v>9.1240000000000002E-3</v>
      </c>
      <c r="M510" s="37">
        <f t="shared" si="54"/>
        <v>7.9195319748273652E-8</v>
      </c>
      <c r="N510" s="8"/>
      <c r="O510" s="50">
        <f t="shared" si="57"/>
        <v>2.5000000000000005E-3</v>
      </c>
      <c r="P510" s="33">
        <f t="shared" si="53"/>
        <v>1.4433756729740645E-2</v>
      </c>
      <c r="Q510" s="34">
        <f>D510/D509*EXP(-P509*P509/2+P509*Gaussian!G502)-1</f>
        <v>6.1798392388376922E-3</v>
      </c>
      <c r="R510" s="46">
        <f>E510/E509*EXP(-P509*P509/2-P509*Gaussian!G502)-1</f>
        <v>-1.7023275507231928E-3</v>
      </c>
      <c r="S510" s="40">
        <f>VLOOKUP((A510+1)&amp;"_"&amp;B510,scenarios!A:Q,13,0)</f>
        <v>0</v>
      </c>
      <c r="T510" s="55">
        <f>VLOOKUP((A510+TT_Scen/2+1)&amp;"_"&amp;B510,scenarios!A:Q,13,0)</f>
        <v>0</v>
      </c>
      <c r="U510" s="37">
        <f t="shared" si="55"/>
        <v>7.8821667895608849E-3</v>
      </c>
    </row>
    <row r="511" spans="1:21" x14ac:dyDescent="0.25">
      <c r="A511" s="21">
        <f t="shared" si="51"/>
        <v>4</v>
      </c>
      <c r="B511" s="22">
        <v>502</v>
      </c>
      <c r="C511" s="20"/>
      <c r="D511" s="14">
        <f>Beta!E511</f>
        <v>10.36592396487706</v>
      </c>
      <c r="E511" s="15">
        <f>Beta!F511</f>
        <v>0.41573036790490875</v>
      </c>
      <c r="F511" s="12"/>
      <c r="G511" s="50">
        <f t="shared" si="56"/>
        <v>2.5000000000000005E-3</v>
      </c>
      <c r="H511" s="33">
        <f t="shared" si="52"/>
        <v>1.4433756729740645E-2</v>
      </c>
      <c r="I511" s="34">
        <f>D511/D510*EXP(-H510*H510/2+H510*VLOOKUP((A511)&amp;"_"&amp;(B511-1),Gaussian!A:F,6,0))-1</f>
        <v>1.245004364278568E-2</v>
      </c>
      <c r="J511" s="46">
        <f>E511/E510*EXP(-H510*H510/2-H510*VLOOKUP((A511)&amp;"_"&amp;(B511-1),Gaussian!A:F,6,0))-1</f>
        <v>-7.8796209487117519E-3</v>
      </c>
      <c r="K511" s="40">
        <f>VLOOKUP((A511+1)&amp;"_"&amp;B511,scenarios!A:Q,6,0)</f>
        <v>1.2449999999999999E-2</v>
      </c>
      <c r="L511" s="55">
        <f>VLOOKUP((A511+TT_Scen/2+1)&amp;"_"&amp;B511,scenarios!A:Q,6,0)</f>
        <v>-7.8796000000000005E-3</v>
      </c>
      <c r="M511" s="37">
        <f t="shared" si="54"/>
        <v>6.4591497431903955E-8</v>
      </c>
      <c r="N511" s="8"/>
      <c r="O511" s="50">
        <f t="shared" si="57"/>
        <v>2.5000000000000005E-3</v>
      </c>
      <c r="P511" s="33">
        <f t="shared" si="53"/>
        <v>1.4433756729740645E-2</v>
      </c>
      <c r="Q511" s="34">
        <f>D511/D510*EXP(-P510*P510/2+P510*Gaussian!G503)-1</f>
        <v>6.2092267144215896E-3</v>
      </c>
      <c r="R511" s="46">
        <f>E511/E510*EXP(-P510*P510/2-P510*Gaussian!G503)-1</f>
        <v>-1.7261873564001773E-3</v>
      </c>
      <c r="S511" s="40">
        <f>VLOOKUP((A511+1)&amp;"_"&amp;B511,scenarios!A:Q,13,0)</f>
        <v>0</v>
      </c>
      <c r="T511" s="55">
        <f>VLOOKUP((A511+TT_Scen/2+1)&amp;"_"&amp;B511,scenarios!A:Q,13,0)</f>
        <v>0</v>
      </c>
      <c r="U511" s="37">
        <f t="shared" si="55"/>
        <v>7.9354140708217669E-3</v>
      </c>
    </row>
    <row r="512" spans="1:21" x14ac:dyDescent="0.25">
      <c r="A512" s="21">
        <f t="shared" si="51"/>
        <v>4</v>
      </c>
      <c r="B512" s="22">
        <v>503</v>
      </c>
      <c r="C512" s="20"/>
      <c r="D512" s="14">
        <f>Beta!E512</f>
        <v>10.431740260836467</v>
      </c>
      <c r="E512" s="15">
        <f>Beta!F512</f>
        <v>0.41504363115371501</v>
      </c>
      <c r="F512" s="12"/>
      <c r="G512" s="50">
        <f t="shared" si="56"/>
        <v>2.5000000000000005E-3</v>
      </c>
      <c r="H512" s="33">
        <f t="shared" si="52"/>
        <v>1.4433756729740645E-2</v>
      </c>
      <c r="I512" s="34">
        <f>D512/D511*EXP(-H511*H511/2+H511*VLOOKUP((A512)&amp;"_"&amp;(B512-1),Gaussian!A:F,6,0))-1</f>
        <v>-4.7693656577831867E-3</v>
      </c>
      <c r="J512" s="46">
        <f>E512/E511*EXP(-H511*H511/2-H511*VLOOKUP((A512)&amp;"_"&amp;(B512-1),Gaussian!A:F,6,0))-1</f>
        <v>9.2913166491128685E-3</v>
      </c>
      <c r="K512" s="40">
        <f>VLOOKUP((A512+1)&amp;"_"&amp;B512,scenarios!A:Q,6,0)</f>
        <v>-4.7694E-3</v>
      </c>
      <c r="L512" s="55">
        <f>VLOOKUP((A512+TT_Scen/2+1)&amp;"_"&amp;B512,scenarios!A:Q,6,0)</f>
        <v>9.2913000000000006E-3</v>
      </c>
      <c r="M512" s="37">
        <f t="shared" si="54"/>
        <v>5.0991329681240871E-8</v>
      </c>
      <c r="N512" s="8"/>
      <c r="O512" s="50">
        <f t="shared" si="57"/>
        <v>2.5000000000000005E-3</v>
      </c>
      <c r="P512" s="33">
        <f t="shared" si="53"/>
        <v>1.4433756729740645E-2</v>
      </c>
      <c r="Q512" s="34">
        <f>D512/D511*EXP(-P511*P511/2+P511*Gaussian!G504)-1</f>
        <v>6.2444711308007328E-3</v>
      </c>
      <c r="R512" s="46">
        <f>E512/E511*EXP(-P511*P511/2-P511*Gaussian!G504)-1</f>
        <v>-1.7558693505440592E-3</v>
      </c>
      <c r="S512" s="40">
        <f>VLOOKUP((A512+1)&amp;"_"&amp;B512,scenarios!A:Q,13,0)</f>
        <v>0</v>
      </c>
      <c r="T512" s="55">
        <f>VLOOKUP((A512+TT_Scen/2+1)&amp;"_"&amp;B512,scenarios!A:Q,13,0)</f>
        <v>0</v>
      </c>
      <c r="U512" s="37">
        <f t="shared" si="55"/>
        <v>8.000340481344792E-3</v>
      </c>
    </row>
    <row r="513" spans="1:21" x14ac:dyDescent="0.25">
      <c r="A513" s="21">
        <f t="shared" si="51"/>
        <v>4</v>
      </c>
      <c r="B513" s="22">
        <v>504</v>
      </c>
      <c r="C513" s="20"/>
      <c r="D513" s="14">
        <f>Beta!E513</f>
        <v>10.49667305747551</v>
      </c>
      <c r="E513" s="15">
        <f>Beta!F513</f>
        <v>0.41441158873939971</v>
      </c>
      <c r="F513" s="12"/>
      <c r="G513" s="50">
        <f t="shared" si="56"/>
        <v>2.5000000000000005E-3</v>
      </c>
      <c r="H513" s="33">
        <f t="shared" si="52"/>
        <v>1.4433756729740645E-2</v>
      </c>
      <c r="I513" s="34">
        <f>D513/D512*EXP(-H512*H512/2+H512*VLOOKUP((A513)&amp;"_"&amp;(B513-1),Gaussian!A:F,6,0))-1</f>
        <v>1.5337796892539002E-2</v>
      </c>
      <c r="J513" s="46">
        <f>E513/E512*EXP(-H512*H512/2-H512*VLOOKUP((A513)&amp;"_"&amp;(B513-1),Gaussian!A:F,6,0))-1</f>
        <v>-1.0690882827611659E-2</v>
      </c>
      <c r="K513" s="40">
        <f>VLOOKUP((A513+1)&amp;"_"&amp;B513,scenarios!A:Q,6,0)</f>
        <v>1.5337999999999999E-2</v>
      </c>
      <c r="L513" s="55">
        <f>VLOOKUP((A513+TT_Scen/2+1)&amp;"_"&amp;B513,scenarios!A:Q,6,0)</f>
        <v>-1.0691000000000001E-2</v>
      </c>
      <c r="M513" s="37">
        <f t="shared" si="54"/>
        <v>3.2027984933971632E-7</v>
      </c>
      <c r="N513" s="8"/>
      <c r="O513" s="50">
        <f t="shared" si="57"/>
        <v>2.5000000000000005E-3</v>
      </c>
      <c r="P513" s="33">
        <f t="shared" si="53"/>
        <v>1.4433756729740645E-2</v>
      </c>
      <c r="Q513" s="34">
        <f>D513/D512*EXP(-P512*P512/2+P512*Gaussian!G505)-1</f>
        <v>6.1197315639984762E-3</v>
      </c>
      <c r="R513" s="46">
        <f>E513/E512*EXP(-P512*P512/2-P512*Gaussian!G505)-1</f>
        <v>-1.6268362871072473E-3</v>
      </c>
      <c r="S513" s="40">
        <f>VLOOKUP((A513+1)&amp;"_"&amp;B513,scenarios!A:Q,13,0)</f>
        <v>0</v>
      </c>
      <c r="T513" s="55">
        <f>VLOOKUP((A513+TT_Scen/2+1)&amp;"_"&amp;B513,scenarios!A:Q,13,0)</f>
        <v>0</v>
      </c>
      <c r="U513" s="37">
        <f t="shared" si="55"/>
        <v>7.7465678511057234E-3</v>
      </c>
    </row>
    <row r="514" spans="1:21" x14ac:dyDescent="0.25">
      <c r="A514" s="21">
        <f t="shared" si="51"/>
        <v>4</v>
      </c>
      <c r="B514" s="22">
        <v>505</v>
      </c>
      <c r="C514" s="20"/>
      <c r="D514" s="14">
        <f>Beta!E514</f>
        <v>10.562011487574647</v>
      </c>
      <c r="E514" s="15">
        <f>Beta!F514</f>
        <v>0.4137826304541522</v>
      </c>
      <c r="F514" s="12"/>
      <c r="G514" s="50">
        <f t="shared" si="56"/>
        <v>2.5000000000000005E-3</v>
      </c>
      <c r="H514" s="33">
        <f t="shared" si="52"/>
        <v>1.4433756729740645E-2</v>
      </c>
      <c r="I514" s="34">
        <f>D514/D513*EXP(-H513*H513/2+H513*VLOOKUP((A514)&amp;"_"&amp;(B514-1),Gaussian!A:F,6,0))-1</f>
        <v>1.676731377967311E-3</v>
      </c>
      <c r="J514" s="46">
        <f>E514/E513*EXP(-H513*H513/2-H513*VLOOKUP((A514)&amp;"_"&amp;(B514-1),Gaussian!A:F,6,0))-1</f>
        <v>2.806790814375848E-3</v>
      </c>
      <c r="K514" s="40">
        <f>VLOOKUP((A514+1)&amp;"_"&amp;B514,scenarios!A:Q,6,0)</f>
        <v>1.6766999999999999E-3</v>
      </c>
      <c r="L514" s="55">
        <f>VLOOKUP((A514+TT_Scen/2+1)&amp;"_"&amp;B514,scenarios!A:Q,6,0)</f>
        <v>2.8067999999999999E-3</v>
      </c>
      <c r="M514" s="37">
        <f t="shared" si="54"/>
        <v>4.0563591462974488E-8</v>
      </c>
      <c r="N514" s="8"/>
      <c r="O514" s="50">
        <f t="shared" si="57"/>
        <v>2.5000000000000005E-3</v>
      </c>
      <c r="P514" s="33">
        <f t="shared" si="53"/>
        <v>1.4433756729740645E-2</v>
      </c>
      <c r="Q514" s="34">
        <f>D514/D513*EXP(-P513*P513/2+P513*Gaussian!G506)-1</f>
        <v>6.1198703168163782E-3</v>
      </c>
      <c r="R514" s="46">
        <f>E514/E513*EXP(-P513*P513/2-P513*Gaussian!G506)-1</f>
        <v>-1.6217171913418538E-3</v>
      </c>
      <c r="S514" s="40">
        <f>VLOOKUP((A514+1)&amp;"_"&amp;B514,scenarios!A:Q,13,0)</f>
        <v>0</v>
      </c>
      <c r="T514" s="55">
        <f>VLOOKUP((A514+TT_Scen/2+1)&amp;"_"&amp;B514,scenarios!A:Q,13,0)</f>
        <v>0</v>
      </c>
      <c r="U514" s="37">
        <f t="shared" si="55"/>
        <v>7.7415875081582319E-3</v>
      </c>
    </row>
    <row r="515" spans="1:21" x14ac:dyDescent="0.25">
      <c r="A515" s="21">
        <f t="shared" si="51"/>
        <v>4</v>
      </c>
      <c r="B515" s="22">
        <v>506</v>
      </c>
      <c r="C515" s="20"/>
      <c r="D515" s="14">
        <f>Beta!E515</f>
        <v>10.633067233229124</v>
      </c>
      <c r="E515" s="15">
        <f>Beta!F515</f>
        <v>0.4129504485688581</v>
      </c>
      <c r="F515" s="12"/>
      <c r="G515" s="50">
        <f t="shared" si="56"/>
        <v>2.5000000000000005E-3</v>
      </c>
      <c r="H515" s="33">
        <f t="shared" si="52"/>
        <v>1.4433756729740645E-2</v>
      </c>
      <c r="I515" s="34">
        <f>D515/D514*EXP(-H514*H514/2+H514*VLOOKUP((A515)&amp;"_"&amp;(B515-1),Gaussian!A:F,6,0))-1</f>
        <v>-4.5000073808829644E-3</v>
      </c>
      <c r="J515" s="46">
        <f>E515/E514*EXP(-H514*H514/2-H514*VLOOKUP((A515)&amp;"_"&amp;(B515-1),Gaussian!A:F,6,0))-1</f>
        <v>9.0341650916516691E-3</v>
      </c>
      <c r="K515" s="40">
        <f>VLOOKUP((A515+1)&amp;"_"&amp;B515,scenarios!A:Q,6,0)</f>
        <v>-4.4999999999999997E-3</v>
      </c>
      <c r="L515" s="55">
        <f>VLOOKUP((A515+TT_Scen/2+1)&amp;"_"&amp;B515,scenarios!A:Q,6,0)</f>
        <v>9.0341999999999992E-3</v>
      </c>
      <c r="M515" s="37">
        <f t="shared" si="54"/>
        <v>4.2289231294741214E-8</v>
      </c>
      <c r="N515" s="8"/>
      <c r="O515" s="50">
        <f t="shared" si="57"/>
        <v>2.5000000000000005E-3</v>
      </c>
      <c r="P515" s="33">
        <f t="shared" si="53"/>
        <v>1.4433756729740645E-2</v>
      </c>
      <c r="Q515" s="34">
        <f>D515/D514*EXP(-P514*P514/2+P514*Gaussian!G507)-1</f>
        <v>6.6226203458230604E-3</v>
      </c>
      <c r="R515" s="46">
        <f>E515/E514*EXP(-P514*P514/2-P514*Gaussian!G507)-1</f>
        <v>-2.1151088815344332E-3</v>
      </c>
      <c r="S515" s="40">
        <f>VLOOKUP((A515+1)&amp;"_"&amp;B515,scenarios!A:Q,13,0)</f>
        <v>0</v>
      </c>
      <c r="T515" s="55">
        <f>VLOOKUP((A515+TT_Scen/2+1)&amp;"_"&amp;B515,scenarios!A:Q,13,0)</f>
        <v>0</v>
      </c>
      <c r="U515" s="37">
        <f t="shared" si="55"/>
        <v>8.7377292273574936E-3</v>
      </c>
    </row>
    <row r="516" spans="1:21" x14ac:dyDescent="0.25">
      <c r="A516" s="21">
        <f t="shared" si="51"/>
        <v>4</v>
      </c>
      <c r="B516" s="22">
        <v>507</v>
      </c>
      <c r="C516" s="20"/>
      <c r="D516" s="14">
        <f>Beta!E516</f>
        <v>10.705646821040757</v>
      </c>
      <c r="E516" s="15">
        <f>Beta!F516</f>
        <v>0.41208183950063876</v>
      </c>
      <c r="F516" s="12"/>
      <c r="G516" s="50">
        <f t="shared" si="56"/>
        <v>2.5000000000000005E-3</v>
      </c>
      <c r="H516" s="33">
        <f t="shared" si="52"/>
        <v>1.4433756729740645E-2</v>
      </c>
      <c r="I516" s="34">
        <f>D516/D515*EXP(-H515*H515/2+H515*VLOOKUP((A516)&amp;"_"&amp;(B516-1),Gaussian!A:F,6,0))-1</f>
        <v>1.7575165084369626E-2</v>
      </c>
      <c r="J516" s="46">
        <f>E516/E515*EXP(-H515*H515/2-H515*VLOOKUP((A516)&amp;"_"&amp;(B516-1),Gaussian!A:F,6,0))-1</f>
        <v>-1.2850549195334904E-2</v>
      </c>
      <c r="K516" s="40">
        <f>VLOOKUP((A516+1)&amp;"_"&amp;B516,scenarios!A:Q,6,0)</f>
        <v>1.7575E-2</v>
      </c>
      <c r="L516" s="55">
        <f>VLOOKUP((A516+TT_Scen/2+1)&amp;"_"&amp;B516,scenarios!A:Q,6,0)</f>
        <v>-1.2851E-2</v>
      </c>
      <c r="M516" s="37">
        <f t="shared" si="54"/>
        <v>6.1588903472152567E-7</v>
      </c>
      <c r="N516" s="8"/>
      <c r="O516" s="50">
        <f t="shared" si="57"/>
        <v>2.5000000000000005E-3</v>
      </c>
      <c r="P516" s="33">
        <f t="shared" si="53"/>
        <v>1.4433756729740645E-2</v>
      </c>
      <c r="Q516" s="34">
        <f>D516/D515*EXP(-P515*P515/2+P515*Gaussian!G508)-1</f>
        <v>6.7209651533357562E-3</v>
      </c>
      <c r="R516" s="46">
        <f>E516/E515*EXP(-P515*P515/2-P515*Gaussian!G508)-1</f>
        <v>-2.2073641701652047E-3</v>
      </c>
      <c r="S516" s="40">
        <f>VLOOKUP((A516+1)&amp;"_"&amp;B516,scenarios!A:Q,13,0)</f>
        <v>0</v>
      </c>
      <c r="T516" s="55">
        <f>VLOOKUP((A516+TT_Scen/2+1)&amp;"_"&amp;B516,scenarios!A:Q,13,0)</f>
        <v>0</v>
      </c>
      <c r="U516" s="37">
        <f t="shared" si="55"/>
        <v>8.9283293235009609E-3</v>
      </c>
    </row>
    <row r="517" spans="1:21" x14ac:dyDescent="0.25">
      <c r="A517" s="21">
        <f t="shared" si="51"/>
        <v>4</v>
      </c>
      <c r="B517" s="22">
        <v>508</v>
      </c>
      <c r="C517" s="20"/>
      <c r="D517" s="14">
        <f>Beta!E517</f>
        <v>10.777174305725167</v>
      </c>
      <c r="E517" s="15">
        <f>Beta!F517</f>
        <v>0.41127625363615339</v>
      </c>
      <c r="F517" s="12"/>
      <c r="G517" s="50">
        <f t="shared" si="56"/>
        <v>2.5000000000000005E-3</v>
      </c>
      <c r="H517" s="33">
        <f t="shared" si="52"/>
        <v>1.4433756729740645E-2</v>
      </c>
      <c r="I517" s="34">
        <f>D517/D516*EXP(-H516*H516/2+H516*VLOOKUP((A517)&amp;"_"&amp;(B517-1),Gaussian!A:F,6,0))-1</f>
        <v>1.2639720992665859E-2</v>
      </c>
      <c r="J517" s="46">
        <f>E517/E516*EXP(-H516*H516/2-H516*VLOOKUP((A517)&amp;"_"&amp;(B517-1),Gaussian!A:F,6,0))-1</f>
        <v>-8.0341578130236346E-3</v>
      </c>
      <c r="K517" s="40">
        <f>VLOOKUP((A517+1)&amp;"_"&amp;B517,scenarios!A:Q,6,0)</f>
        <v>1.264E-2</v>
      </c>
      <c r="L517" s="55">
        <f>VLOOKUP((A517+TT_Scen/2+1)&amp;"_"&amp;B517,scenarios!A:Q,6,0)</f>
        <v>-8.0342E-3</v>
      </c>
      <c r="M517" s="37">
        <f t="shared" si="54"/>
        <v>3.2119431050622871E-7</v>
      </c>
      <c r="N517" s="8"/>
      <c r="O517" s="50">
        <f t="shared" si="57"/>
        <v>2.5000000000000005E-3</v>
      </c>
      <c r="P517" s="33">
        <f t="shared" si="53"/>
        <v>1.4433756729740645E-2</v>
      </c>
      <c r="Q517" s="34">
        <f>D517/D516*EXP(-P516*P516/2+P516*Gaussian!G509)-1</f>
        <v>6.576428496632758E-3</v>
      </c>
      <c r="R517" s="46">
        <f>E517/E516*EXP(-P516*P516/2-P516*Gaussian!G509)-1</f>
        <v>-2.058874787335796E-3</v>
      </c>
      <c r="S517" s="40">
        <f>VLOOKUP((A517+1)&amp;"_"&amp;B517,scenarios!A:Q,13,0)</f>
        <v>0</v>
      </c>
      <c r="T517" s="55">
        <f>VLOOKUP((A517+TT_Scen/2+1)&amp;"_"&amp;B517,scenarios!A:Q,13,0)</f>
        <v>0</v>
      </c>
      <c r="U517" s="37">
        <f t="shared" si="55"/>
        <v>8.635303283968554E-3</v>
      </c>
    </row>
    <row r="518" spans="1:21" x14ac:dyDescent="0.25">
      <c r="A518" s="21">
        <f t="shared" si="51"/>
        <v>4</v>
      </c>
      <c r="B518" s="22">
        <v>509</v>
      </c>
      <c r="C518" s="20"/>
      <c r="D518" s="14">
        <f>Beta!E518</f>
        <v>10.847928436780375</v>
      </c>
      <c r="E518" s="15">
        <f>Beta!F518</f>
        <v>0.41052172773771312</v>
      </c>
      <c r="F518" s="12"/>
      <c r="G518" s="50">
        <f t="shared" si="56"/>
        <v>2.5000000000000005E-3</v>
      </c>
      <c r="H518" s="33">
        <f t="shared" si="52"/>
        <v>1.4433756729740645E-2</v>
      </c>
      <c r="I518" s="34">
        <f>D518/D517*EXP(-H517*H517/2+H517*VLOOKUP((A518)&amp;"_"&amp;(B518-1),Gaussian!A:F,6,0))-1</f>
        <v>9.8094308973297739E-3</v>
      </c>
      <c r="J518" s="46">
        <f>E518/E517*EXP(-H517*H517/2-H517*VLOOKUP((A518)&amp;"_"&amp;(B518-1),Gaussian!A:F,6,0))-1</f>
        <v>-5.2486956330731749E-3</v>
      </c>
      <c r="K518" s="40">
        <f>VLOOKUP((A518+1)&amp;"_"&amp;B518,scenarios!A:Q,6,0)</f>
        <v>9.8093999999999994E-3</v>
      </c>
      <c r="L518" s="55">
        <f>VLOOKUP((A518+TT_Scen/2+1)&amp;"_"&amp;B518,scenarios!A:Q,6,0)</f>
        <v>-5.2487000000000002E-3</v>
      </c>
      <c r="M518" s="37">
        <f t="shared" si="54"/>
        <v>3.5264256599901178E-8</v>
      </c>
      <c r="N518" s="8"/>
      <c r="O518" s="50">
        <f t="shared" si="57"/>
        <v>2.5000000000000005E-3</v>
      </c>
      <c r="P518" s="33">
        <f t="shared" si="53"/>
        <v>1.4433756729740645E-2</v>
      </c>
      <c r="Q518" s="34">
        <f>D518/D517*EXP(-P517*P517/2+P517*Gaussian!G510)-1</f>
        <v>6.460338803693455E-3</v>
      </c>
      <c r="R518" s="46">
        <f>E518/E517*EXP(-P517*P517/2-P517*Gaussian!G510)-1</f>
        <v>-1.9385664604226749E-3</v>
      </c>
      <c r="S518" s="40">
        <f>VLOOKUP((A518+1)&amp;"_"&amp;B518,scenarios!A:Q,13,0)</f>
        <v>0</v>
      </c>
      <c r="T518" s="55">
        <f>VLOOKUP((A518+TT_Scen/2+1)&amp;"_"&amp;B518,scenarios!A:Q,13,0)</f>
        <v>0</v>
      </c>
      <c r="U518" s="37">
        <f t="shared" si="55"/>
        <v>8.3989052641161299E-3</v>
      </c>
    </row>
    <row r="519" spans="1:21" x14ac:dyDescent="0.25">
      <c r="A519" s="21">
        <f t="shared" si="51"/>
        <v>4</v>
      </c>
      <c r="B519" s="22">
        <v>510</v>
      </c>
      <c r="C519" s="20"/>
      <c r="D519" s="14">
        <f>Beta!E519</f>
        <v>10.918693756331002</v>
      </c>
      <c r="E519" s="15">
        <f>Beta!F519</f>
        <v>0.40978772894573151</v>
      </c>
      <c r="F519" s="12"/>
      <c r="G519" s="50">
        <f t="shared" si="56"/>
        <v>2.5000000000000005E-3</v>
      </c>
      <c r="H519" s="33">
        <f t="shared" si="52"/>
        <v>1.4433756729740645E-2</v>
      </c>
      <c r="I519" s="34">
        <f>D519/D518*EXP(-H518*H518/2+H518*VLOOKUP((A519)&amp;"_"&amp;(B519-1),Gaussian!A:F,6,0))-1</f>
        <v>2.6290537167195094E-3</v>
      </c>
      <c r="J519" s="46">
        <f>E519/E518*EXP(-H518*H518/2-H518*VLOOKUP((A519)&amp;"_"&amp;(B519-1),Gaussian!A:F,6,0))-1</f>
        <v>1.8804721707452732E-3</v>
      </c>
      <c r="K519" s="40">
        <f>VLOOKUP((A519+1)&amp;"_"&amp;B519,scenarios!A:Q,6,0)</f>
        <v>2.6291000000000001E-3</v>
      </c>
      <c r="L519" s="55">
        <f>VLOOKUP((A519+TT_Scen/2+1)&amp;"_"&amp;B519,scenarios!A:Q,6,0)</f>
        <v>1.8805E-3</v>
      </c>
      <c r="M519" s="37">
        <f t="shared" si="54"/>
        <v>7.4112535217553746E-8</v>
      </c>
      <c r="N519" s="8"/>
      <c r="O519" s="50">
        <f t="shared" si="57"/>
        <v>2.5000000000000005E-3</v>
      </c>
      <c r="P519" s="33">
        <f t="shared" si="53"/>
        <v>1.4433756729740645E-2</v>
      </c>
      <c r="Q519" s="34">
        <f>D519/D518*EXP(-P518*P518/2+P518*Gaussian!G511)-1</f>
        <v>6.4185540362939886E-3</v>
      </c>
      <c r="R519" s="46">
        <f>E519/E518*EXP(-P518*P518/2-P518*Gaussian!G511)-1</f>
        <v>-1.8919407624617968E-3</v>
      </c>
      <c r="S519" s="40">
        <f>VLOOKUP((A519+1)&amp;"_"&amp;B519,scenarios!A:Q,13,0)</f>
        <v>0</v>
      </c>
      <c r="T519" s="55">
        <f>VLOOKUP((A519+TT_Scen/2+1)&amp;"_"&amp;B519,scenarios!A:Q,13,0)</f>
        <v>0</v>
      </c>
      <c r="U519" s="37">
        <f t="shared" si="55"/>
        <v>8.3104947987557853E-3</v>
      </c>
    </row>
    <row r="520" spans="1:21" x14ac:dyDescent="0.25">
      <c r="A520" s="21">
        <f t="shared" si="51"/>
        <v>4</v>
      </c>
      <c r="B520" s="22">
        <v>511</v>
      </c>
      <c r="C520" s="20"/>
      <c r="D520" s="14">
        <f>Beta!E520</f>
        <v>10.993777481832929</v>
      </c>
      <c r="E520" s="15">
        <f>Beta!F520</f>
        <v>0.40891366007206353</v>
      </c>
      <c r="F520" s="12"/>
      <c r="G520" s="50">
        <f t="shared" si="56"/>
        <v>2.5000000000000005E-3</v>
      </c>
      <c r="H520" s="33">
        <f t="shared" si="52"/>
        <v>1.4433756729740645E-2</v>
      </c>
      <c r="I520" s="34">
        <f>D520/D519*EXP(-H519*H519/2+H519*VLOOKUP((A520)&amp;"_"&amp;(B520-1),Gaussian!A:F,6,0))-1</f>
        <v>1.4795025489378943E-2</v>
      </c>
      <c r="J520" s="46">
        <f>E520/E519*EXP(-H519*H519/2-H519*VLOOKUP((A520)&amp;"_"&amp;(B520-1),Gaussian!A:F,6,0))-1</f>
        <v>-1.0125540292634794E-2</v>
      </c>
      <c r="K520" s="40">
        <f>VLOOKUP((A520+1)&amp;"_"&amp;B520,scenarios!A:Q,6,0)</f>
        <v>1.4795000000000001E-2</v>
      </c>
      <c r="L520" s="55">
        <f>VLOOKUP((A520+TT_Scen/2+1)&amp;"_"&amp;B520,scenarios!A:Q,6,0)</f>
        <v>-1.0126E-2</v>
      </c>
      <c r="M520" s="37">
        <f t="shared" si="54"/>
        <v>4.8519674414847225E-7</v>
      </c>
      <c r="N520" s="8"/>
      <c r="O520" s="50">
        <f t="shared" si="57"/>
        <v>2.5000000000000005E-3</v>
      </c>
      <c r="P520" s="33">
        <f t="shared" si="53"/>
        <v>1.4433756729740645E-2</v>
      </c>
      <c r="Q520" s="34">
        <f>D520/D519*EXP(-P519*P519/2+P519*Gaussian!G512)-1</f>
        <v>6.7717440969241594E-3</v>
      </c>
      <c r="R520" s="46">
        <f>E520/E519*EXP(-P519*P519/2-P519*Gaussian!G512)-1</f>
        <v>-2.2369186859960699E-3</v>
      </c>
      <c r="S520" s="40">
        <f>VLOOKUP((A520+1)&amp;"_"&amp;B520,scenarios!A:Q,13,0)</f>
        <v>0</v>
      </c>
      <c r="T520" s="55">
        <f>VLOOKUP((A520+TT_Scen/2+1)&amp;"_"&amp;B520,scenarios!A:Q,13,0)</f>
        <v>0</v>
      </c>
      <c r="U520" s="37">
        <f t="shared" si="55"/>
        <v>9.0086627829202293E-3</v>
      </c>
    </row>
    <row r="521" spans="1:21" x14ac:dyDescent="0.25">
      <c r="A521" s="21">
        <f t="shared" ref="A521:A584" si="58">iteration</f>
        <v>4</v>
      </c>
      <c r="B521" s="22">
        <v>512</v>
      </c>
      <c r="C521" s="20"/>
      <c r="D521" s="14">
        <f>Beta!E521</f>
        <v>11.070451439985124</v>
      </c>
      <c r="E521" s="15">
        <f>Beta!F521</f>
        <v>0.40800398254149883</v>
      </c>
      <c r="F521" s="12"/>
      <c r="G521" s="50">
        <f t="shared" si="56"/>
        <v>2.5000000000000005E-3</v>
      </c>
      <c r="H521" s="33">
        <f t="shared" ref="H521:H584" si="59">SQRT((G521+G522)*delta/2)</f>
        <v>1.4433756729740645E-2</v>
      </c>
      <c r="I521" s="34">
        <f>D521/D520*EXP(-H520*H520/2+H520*VLOOKUP((A521)&amp;"_"&amp;(B521-1),Gaussian!A:F,6,0))-1</f>
        <v>1.0190362735547076E-3</v>
      </c>
      <c r="J521" s="46">
        <f>E521/E520*EXP(-H520*H520/2-H520*VLOOKUP((A521)&amp;"_"&amp;(B521-1),Gaussian!A:F,6,0))-1</f>
        <v>3.5022668166246884E-3</v>
      </c>
      <c r="K521" s="40">
        <f>VLOOKUP((A521+1)&amp;"_"&amp;B521,scenarios!A:Q,6,0)</f>
        <v>1.0189999999999999E-3</v>
      </c>
      <c r="L521" s="55">
        <f>VLOOKUP((A521+TT_Scen/2+1)&amp;"_"&amp;B521,scenarios!A:Q,6,0)</f>
        <v>3.5022999999999999E-3</v>
      </c>
      <c r="M521" s="37">
        <f t="shared" si="54"/>
        <v>6.9456930019105856E-8</v>
      </c>
      <c r="N521" s="8"/>
      <c r="O521" s="50">
        <f t="shared" si="57"/>
        <v>2.5000000000000005E-3</v>
      </c>
      <c r="P521" s="33">
        <f t="shared" ref="P521:P584" si="60">SQRT((O521+O522)*delta/2)</f>
        <v>1.4433756729740645E-2</v>
      </c>
      <c r="Q521" s="34">
        <f>D521/D520*EXP(-P520*P520/2+P520*Gaussian!G513)-1</f>
        <v>6.869417387331378E-3</v>
      </c>
      <c r="R521" s="46">
        <f>E521/E520*EXP(-P520*P520/2-P520*Gaussian!G513)-1</f>
        <v>-2.3285495812455093E-3</v>
      </c>
      <c r="S521" s="40">
        <f>VLOOKUP((A521+1)&amp;"_"&amp;B521,scenarios!A:Q,13,0)</f>
        <v>0</v>
      </c>
      <c r="T521" s="55">
        <f>VLOOKUP((A521+TT_Scen/2+1)&amp;"_"&amp;B521,scenarios!A:Q,13,0)</f>
        <v>0</v>
      </c>
      <c r="U521" s="37">
        <f t="shared" si="55"/>
        <v>9.1979669685768872E-3</v>
      </c>
    </row>
    <row r="522" spans="1:21" x14ac:dyDescent="0.25">
      <c r="A522" s="21">
        <f t="shared" si="58"/>
        <v>4</v>
      </c>
      <c r="B522" s="22">
        <v>513</v>
      </c>
      <c r="C522" s="20"/>
      <c r="D522" s="14">
        <f>Beta!E522</f>
        <v>11.150549655975382</v>
      </c>
      <c r="E522" s="15">
        <f>Beta!F522</f>
        <v>0.40699293438635442</v>
      </c>
      <c r="F522" s="12"/>
      <c r="G522" s="50">
        <f t="shared" si="56"/>
        <v>2.5000000000000005E-3</v>
      </c>
      <c r="H522" s="33">
        <f t="shared" si="59"/>
        <v>1.4433756729740645E-2</v>
      </c>
      <c r="I522" s="34">
        <f>D522/D521*EXP(-H521*H521/2+H521*VLOOKUP((A522)&amp;"_"&amp;(B522-1),Gaussian!A:F,6,0))-1</f>
        <v>4.5606126546244852E-3</v>
      </c>
      <c r="J522" s="46">
        <f>E522/E521*EXP(-H521*H521/2-H521*VLOOKUP((A522)&amp;"_"&amp;(B522-1),Gaussian!A:F,6,0))-1</f>
        <v>-3.0421052795381875E-5</v>
      </c>
      <c r="K522" s="40">
        <f>VLOOKUP((A522+1)&amp;"_"&amp;B522,scenarios!A:Q,6,0)</f>
        <v>4.5605999999999997E-3</v>
      </c>
      <c r="L522" s="55">
        <f>VLOOKUP((A522+TT_Scen/2+1)&amp;"_"&amp;B522,scenarios!A:Q,6,0)</f>
        <v>-3.0420999999999999E-5</v>
      </c>
      <c r="M522" s="37">
        <f t="shared" si="54"/>
        <v>1.2707419867326818E-8</v>
      </c>
      <c r="N522" s="8"/>
      <c r="O522" s="50">
        <f t="shared" si="57"/>
        <v>2.5000000000000005E-3</v>
      </c>
      <c r="P522" s="33">
        <f t="shared" si="60"/>
        <v>1.4433756729740645E-2</v>
      </c>
      <c r="Q522" s="34">
        <f>D522/D521*EXP(-P521*P521/2+P521*Gaussian!G514)-1</f>
        <v>7.130401259833663E-3</v>
      </c>
      <c r="R522" s="46">
        <f>E522/E521*EXP(-P521*P521/2-P521*Gaussian!G514)-1</f>
        <v>-2.5819381416647413E-3</v>
      </c>
      <c r="S522" s="40">
        <f>VLOOKUP((A522+1)&amp;"_"&amp;B522,scenarios!A:Q,13,0)</f>
        <v>0</v>
      </c>
      <c r="T522" s="55">
        <f>VLOOKUP((A522+TT_Scen/2+1)&amp;"_"&amp;B522,scenarios!A:Q,13,0)</f>
        <v>0</v>
      </c>
      <c r="U522" s="37">
        <f t="shared" si="55"/>
        <v>9.7123394014984044E-3</v>
      </c>
    </row>
    <row r="523" spans="1:21" x14ac:dyDescent="0.25">
      <c r="A523" s="21">
        <f t="shared" si="58"/>
        <v>4</v>
      </c>
      <c r="B523" s="22">
        <v>514</v>
      </c>
      <c r="C523" s="20"/>
      <c r="D523" s="14">
        <f>Beta!E523</f>
        <v>11.233239825009402</v>
      </c>
      <c r="E523" s="15">
        <f>Beta!F523</f>
        <v>0.40591374827696647</v>
      </c>
      <c r="F523" s="12"/>
      <c r="G523" s="50">
        <f t="shared" si="56"/>
        <v>2.5000000000000005E-3</v>
      </c>
      <c r="H523" s="33">
        <f t="shared" si="59"/>
        <v>1.4433756729740645E-2</v>
      </c>
      <c r="I523" s="34">
        <f>D523/D522*EXP(-H522*H522/2+H522*VLOOKUP((A523)&amp;"_"&amp;(B523-1),Gaussian!A:F,6,0))-1</f>
        <v>-2.6927189969653265E-3</v>
      </c>
      <c r="J523" s="46">
        <f>E523/E522*EXP(-H522*H522/2-H522*VLOOKUP((A523)&amp;"_"&amp;(B523-1),Gaussian!A:F,6,0))-1</f>
        <v>7.2474547306562442E-3</v>
      </c>
      <c r="K523" s="40">
        <f>VLOOKUP((A523+1)&amp;"_"&amp;B523,scenarios!A:Q,6,0)</f>
        <v>-2.6927000000000001E-3</v>
      </c>
      <c r="L523" s="55">
        <f>VLOOKUP((A523+TT_Scen/2+1)&amp;"_"&amp;B523,scenarios!A:Q,6,0)</f>
        <v>7.2474999999999996E-3</v>
      </c>
      <c r="M523" s="37">
        <f t="shared" ref="M523:M586" si="61">ABS(K523-I523)+ABS(L523-J523)</f>
        <v>6.4266309081698059E-8</v>
      </c>
      <c r="N523" s="8"/>
      <c r="O523" s="50">
        <f t="shared" si="57"/>
        <v>2.5000000000000005E-3</v>
      </c>
      <c r="P523" s="33">
        <f t="shared" si="60"/>
        <v>1.4433756729740645E-2</v>
      </c>
      <c r="Q523" s="34">
        <f>D523/D522*EXP(-P522*P522/2+P522*Gaussian!G515)-1</f>
        <v>7.3108594053932219E-3</v>
      </c>
      <c r="R523" s="46">
        <f>E523/E522*EXP(-P522*P522/2-P522*Gaussian!G515)-1</f>
        <v>-2.7554940014977714E-3</v>
      </c>
      <c r="S523" s="40">
        <f>VLOOKUP((A523+1)&amp;"_"&amp;B523,scenarios!A:Q,13,0)</f>
        <v>0</v>
      </c>
      <c r="T523" s="55">
        <f>VLOOKUP((A523+TT_Scen/2+1)&amp;"_"&amp;B523,scenarios!A:Q,13,0)</f>
        <v>0</v>
      </c>
      <c r="U523" s="37">
        <f t="shared" ref="U523:U586" si="62">ABS(S523-Q523)+ABS(T523-R523)</f>
        <v>1.0066353406890993E-2</v>
      </c>
    </row>
    <row r="524" spans="1:21" x14ac:dyDescent="0.25">
      <c r="A524" s="21">
        <f t="shared" si="58"/>
        <v>4</v>
      </c>
      <c r="B524" s="22">
        <v>515</v>
      </c>
      <c r="C524" s="20"/>
      <c r="D524" s="14">
        <f>Beta!E524</f>
        <v>11.318039784295161</v>
      </c>
      <c r="E524" s="15">
        <f>Beta!F524</f>
        <v>0.40478596927735366</v>
      </c>
      <c r="F524" s="12"/>
      <c r="G524" s="50">
        <f t="shared" si="56"/>
        <v>2.5000000000000005E-3</v>
      </c>
      <c r="H524" s="33">
        <f t="shared" si="59"/>
        <v>1.4433756729740645E-2</v>
      </c>
      <c r="I524" s="34">
        <f>D524/D523*EXP(-H523*H523/2+H523*VLOOKUP((A524)&amp;"_"&amp;(B524-1),Gaussian!A:F,6,0))-1</f>
        <v>1.6654891931474181E-2</v>
      </c>
      <c r="J524" s="46">
        <f>E524/E523*EXP(-H523*H523/2-H523*VLOOKUP((A524)&amp;"_"&amp;(B524-1),Gaussian!A:F,6,0))-1</f>
        <v>-1.1916056713491607E-2</v>
      </c>
      <c r="K524" s="40">
        <f>VLOOKUP((A524+1)&amp;"_"&amp;B524,scenarios!A:Q,6,0)</f>
        <v>1.6655E-2</v>
      </c>
      <c r="L524" s="55">
        <f>VLOOKUP((A524+TT_Scen/2+1)&amp;"_"&amp;B524,scenarios!A:Q,6,0)</f>
        <v>-1.1916E-2</v>
      </c>
      <c r="M524" s="37">
        <f t="shared" si="61"/>
        <v>1.6478201742692322E-7</v>
      </c>
      <c r="N524" s="8"/>
      <c r="O524" s="50">
        <f t="shared" si="57"/>
        <v>2.5000000000000005E-3</v>
      </c>
      <c r="P524" s="33">
        <f t="shared" si="60"/>
        <v>1.4433756729740645E-2</v>
      </c>
      <c r="Q524" s="34">
        <f>D524/D523*EXP(-P523*P523/2+P523*Gaussian!G516)-1</f>
        <v>7.4440730824798518E-3</v>
      </c>
      <c r="R524" s="46">
        <f>E524/E523*EXP(-P523*P523/2-P523*Gaussian!G516)-1</f>
        <v>-2.8822428747089512E-3</v>
      </c>
      <c r="S524" s="40">
        <f>VLOOKUP((A524+1)&amp;"_"&amp;B524,scenarios!A:Q,13,0)</f>
        <v>0</v>
      </c>
      <c r="T524" s="55">
        <f>VLOOKUP((A524+TT_Scen/2+1)&amp;"_"&amp;B524,scenarios!A:Q,13,0)</f>
        <v>0</v>
      </c>
      <c r="U524" s="37">
        <f t="shared" si="62"/>
        <v>1.0326315957188803E-2</v>
      </c>
    </row>
    <row r="525" spans="1:21" x14ac:dyDescent="0.25">
      <c r="A525" s="21">
        <f t="shared" si="58"/>
        <v>4</v>
      </c>
      <c r="B525" s="22">
        <v>516</v>
      </c>
      <c r="C525" s="20"/>
      <c r="D525" s="14">
        <f>Beta!E525</f>
        <v>11.403974462765042</v>
      </c>
      <c r="E525" s="15">
        <f>Beta!F525</f>
        <v>0.40364588358172937</v>
      </c>
      <c r="F525" s="12"/>
      <c r="G525" s="50">
        <f t="shared" si="56"/>
        <v>2.5000000000000005E-3</v>
      </c>
      <c r="H525" s="33">
        <f t="shared" si="59"/>
        <v>1.4433756729740645E-2</v>
      </c>
      <c r="I525" s="34">
        <f>D525/D524*EXP(-H524*H524/2+H524*VLOOKUP((A525)&amp;"_"&amp;(B525-1),Gaussian!A:F,6,0))-1</f>
        <v>7.7250177874212955E-3</v>
      </c>
      <c r="J525" s="46">
        <f>E525/E524*EXP(-H524*H524/2-H524*VLOOKUP((A525)&amp;"_"&amp;(B525-1),Gaussian!A:F,6,0))-1</f>
        <v>-3.1551288583601123E-3</v>
      </c>
      <c r="K525" s="40">
        <f>VLOOKUP((A525+1)&amp;"_"&amp;B525,scenarios!A:Q,6,0)</f>
        <v>7.7250000000000001E-3</v>
      </c>
      <c r="L525" s="55">
        <f>VLOOKUP((A525+TT_Scen/2+1)&amp;"_"&amp;B525,scenarios!A:Q,6,0)</f>
        <v>-3.1551000000000001E-3</v>
      </c>
      <c r="M525" s="37">
        <f t="shared" si="61"/>
        <v>4.6645781407589348E-8</v>
      </c>
      <c r="N525" s="8"/>
      <c r="O525" s="50">
        <f t="shared" si="57"/>
        <v>2.5000000000000005E-3</v>
      </c>
      <c r="P525" s="33">
        <f t="shared" si="60"/>
        <v>1.4433756729740645E-2</v>
      </c>
      <c r="Q525" s="34">
        <f>D525/D524*EXP(-P524*P524/2+P524*Gaussian!G517)-1</f>
        <v>7.4877653681080236E-3</v>
      </c>
      <c r="R525" s="46">
        <f>E525/E524*EXP(-P524*P524/2-P524*Gaussian!G517)-1</f>
        <v>-2.920382724969639E-3</v>
      </c>
      <c r="S525" s="40">
        <f>VLOOKUP((A525+1)&amp;"_"&amp;B525,scenarios!A:Q,13,0)</f>
        <v>0</v>
      </c>
      <c r="T525" s="55">
        <f>VLOOKUP((A525+TT_Scen/2+1)&amp;"_"&amp;B525,scenarios!A:Q,13,0)</f>
        <v>0</v>
      </c>
      <c r="U525" s="37">
        <f t="shared" si="62"/>
        <v>1.0408148093077663E-2</v>
      </c>
    </row>
    <row r="526" spans="1:21" x14ac:dyDescent="0.25">
      <c r="A526" s="21">
        <f t="shared" si="58"/>
        <v>4</v>
      </c>
      <c r="B526" s="22">
        <v>517</v>
      </c>
      <c r="C526" s="20"/>
      <c r="D526" s="14">
        <f>Beta!E526</f>
        <v>11.489284371107816</v>
      </c>
      <c r="E526" s="15">
        <f>Beta!F526</f>
        <v>0.40255580991871565</v>
      </c>
      <c r="F526" s="12"/>
      <c r="G526" s="50">
        <f t="shared" si="56"/>
        <v>2.5000000000000005E-3</v>
      </c>
      <c r="H526" s="33">
        <f t="shared" si="59"/>
        <v>1.4433756729740645E-2</v>
      </c>
      <c r="I526" s="34">
        <f>D526/D525*EXP(-H525*H525/2+H525*VLOOKUP((A526)&amp;"_"&amp;(B526-1),Gaussian!A:F,6,0))-1</f>
        <v>1.6367388407841466E-2</v>
      </c>
      <c r="J526" s="46">
        <f>E526/E525*EXP(-H525*H525/2-H525*VLOOKUP((A526)&amp;"_"&amp;(B526-1),Gaussian!A:F,6,0))-1</f>
        <v>-1.1626451163345153E-2</v>
      </c>
      <c r="K526" s="40">
        <f>VLOOKUP((A526+1)&amp;"_"&amp;B526,scenarios!A:Q,6,0)</f>
        <v>1.6367E-2</v>
      </c>
      <c r="L526" s="55">
        <f>VLOOKUP((A526+TT_Scen/2+1)&amp;"_"&amp;B526,scenarios!A:Q,6,0)</f>
        <v>-1.1625999999999999E-2</v>
      </c>
      <c r="M526" s="37">
        <f t="shared" si="61"/>
        <v>8.3957118661957819E-7</v>
      </c>
      <c r="N526" s="8"/>
      <c r="O526" s="50">
        <f t="shared" si="57"/>
        <v>2.5000000000000005E-3</v>
      </c>
      <c r="P526" s="33">
        <f t="shared" si="60"/>
        <v>1.4433756729740645E-2</v>
      </c>
      <c r="Q526" s="34">
        <f>D526/D525*EXP(-P525*P525/2+P525*Gaussian!G518)-1</f>
        <v>7.3757767954742981E-3</v>
      </c>
      <c r="R526" s="46">
        <f>E526/E525*EXP(-P525*P525/2-P525*Gaussian!G518)-1</f>
        <v>-2.8044492016275901E-3</v>
      </c>
      <c r="S526" s="40">
        <f>VLOOKUP((A526+1)&amp;"_"&amp;B526,scenarios!A:Q,13,0)</f>
        <v>0</v>
      </c>
      <c r="T526" s="55">
        <f>VLOOKUP((A526+TT_Scen/2+1)&amp;"_"&amp;B526,scenarios!A:Q,13,0)</f>
        <v>0</v>
      </c>
      <c r="U526" s="37">
        <f t="shared" si="62"/>
        <v>1.0180225997101888E-2</v>
      </c>
    </row>
    <row r="527" spans="1:21" x14ac:dyDescent="0.25">
      <c r="A527" s="21">
        <f t="shared" si="58"/>
        <v>4</v>
      </c>
      <c r="B527" s="22">
        <v>518</v>
      </c>
      <c r="C527" s="20"/>
      <c r="D527" s="14">
        <f>Beta!E527</f>
        <v>11.574013916253202</v>
      </c>
      <c r="E527" s="15">
        <f>Beta!F527</f>
        <v>0.40151299193851697</v>
      </c>
      <c r="F527" s="12"/>
      <c r="G527" s="50">
        <f t="shared" si="56"/>
        <v>2.5000000000000005E-3</v>
      </c>
      <c r="H527" s="33">
        <f t="shared" si="59"/>
        <v>1.4433756729740645E-2</v>
      </c>
      <c r="I527" s="34">
        <f>D527/D526*EXP(-H526*H526/2+H526*VLOOKUP((A527)&amp;"_"&amp;(B527-1),Gaussian!A:F,6,0))-1</f>
        <v>-1.1796578700319804E-2</v>
      </c>
      <c r="J527" s="46">
        <f>E527/E526*EXP(-H526*H526/2-H526*VLOOKUP((A527)&amp;"_"&amp;(B527-1),Gaussian!A:F,6,0))-1</f>
        <v>1.6547540071610412E-2</v>
      </c>
      <c r="K527" s="40">
        <f>VLOOKUP((A527+1)&amp;"_"&amp;B527,scenarios!A:Q,6,0)</f>
        <v>-1.1797E-2</v>
      </c>
      <c r="L527" s="55">
        <f>VLOOKUP((A527+TT_Scen/2+1)&amp;"_"&amp;B527,scenarios!A:Q,6,0)</f>
        <v>1.6548E-2</v>
      </c>
      <c r="M527" s="37">
        <f t="shared" si="61"/>
        <v>8.8122806978473134E-7</v>
      </c>
      <c r="N527" s="8"/>
      <c r="O527" s="50">
        <f t="shared" si="57"/>
        <v>2.5000000000000005E-3</v>
      </c>
      <c r="P527" s="33">
        <f t="shared" si="60"/>
        <v>1.4433756729740645E-2</v>
      </c>
      <c r="Q527" s="34">
        <f>D527/D526*EXP(-P526*P526/2+P526*Gaussian!G519)-1</f>
        <v>7.2697288002270266E-3</v>
      </c>
      <c r="R527" s="46">
        <f>E527/E526*EXP(-P526*P526/2-P526*Gaussian!G519)-1</f>
        <v>-2.6943843442217563E-3</v>
      </c>
      <c r="S527" s="40">
        <f>VLOOKUP((A527+1)&amp;"_"&amp;B527,scenarios!A:Q,13,0)</f>
        <v>0</v>
      </c>
      <c r="T527" s="55">
        <f>VLOOKUP((A527+TT_Scen/2+1)&amp;"_"&amp;B527,scenarios!A:Q,13,0)</f>
        <v>0</v>
      </c>
      <c r="U527" s="37">
        <f t="shared" si="62"/>
        <v>9.9641131444487829E-3</v>
      </c>
    </row>
    <row r="528" spans="1:21" x14ac:dyDescent="0.25">
      <c r="A528" s="21">
        <f t="shared" si="58"/>
        <v>4</v>
      </c>
      <c r="B528" s="22">
        <v>519</v>
      </c>
      <c r="C528" s="20"/>
      <c r="D528" s="14">
        <f>Beta!E528</f>
        <v>11.656457758695153</v>
      </c>
      <c r="E528" s="15">
        <f>Beta!F528</f>
        <v>0.40057490517817862</v>
      </c>
      <c r="F528" s="12"/>
      <c r="G528" s="50">
        <f t="shared" si="56"/>
        <v>2.5000000000000005E-3</v>
      </c>
      <c r="H528" s="33">
        <f t="shared" si="59"/>
        <v>1.4433756729740645E-2</v>
      </c>
      <c r="I528" s="34">
        <f>D528/D527*EXP(-H527*H527/2+H527*VLOOKUP((A528)&amp;"_"&amp;(B528-1),Gaussian!A:F,6,0))-1</f>
        <v>3.2507052121592883E-2</v>
      </c>
      <c r="J528" s="46">
        <f>E528/E527*EXP(-H527*H527/2-H527*VLOOKUP((A528)&amp;"_"&amp;(B528-1),Gaussian!A:F,6,0))-1</f>
        <v>-2.7066347317984296E-2</v>
      </c>
      <c r="K528" s="40">
        <f>VLOOKUP((A528+1)&amp;"_"&amp;B528,scenarios!A:Q,6,0)</f>
        <v>3.2507000000000001E-2</v>
      </c>
      <c r="L528" s="55">
        <f>VLOOKUP((A528+TT_Scen/2+1)&amp;"_"&amp;B528,scenarios!A:Q,6,0)</f>
        <v>-2.7066E-2</v>
      </c>
      <c r="M528" s="37">
        <f t="shared" si="61"/>
        <v>3.9943957717836209E-7</v>
      </c>
      <c r="N528" s="8"/>
      <c r="O528" s="50">
        <f t="shared" si="57"/>
        <v>2.5000000000000005E-3</v>
      </c>
      <c r="P528" s="33">
        <f t="shared" si="60"/>
        <v>1.4433756729740645E-2</v>
      </c>
      <c r="Q528" s="34">
        <f>D528/D527*EXP(-P527*P527/2+P527*Gaussian!G520)-1</f>
        <v>7.0182818094033372E-3</v>
      </c>
      <c r="R528" s="46">
        <f>E528/E527*EXP(-P527*P527/2-P527*Gaussian!G520)-1</f>
        <v>-2.4402974734342164E-3</v>
      </c>
      <c r="S528" s="40">
        <f>VLOOKUP((A528+1)&amp;"_"&amp;B528,scenarios!A:Q,13,0)</f>
        <v>0</v>
      </c>
      <c r="T528" s="55">
        <f>VLOOKUP((A528+TT_Scen/2+1)&amp;"_"&amp;B528,scenarios!A:Q,13,0)</f>
        <v>0</v>
      </c>
      <c r="U528" s="37">
        <f t="shared" si="62"/>
        <v>9.4585792828375537E-3</v>
      </c>
    </row>
    <row r="529" spans="1:21" x14ac:dyDescent="0.25">
      <c r="A529" s="21">
        <f t="shared" si="58"/>
        <v>4</v>
      </c>
      <c r="B529" s="22">
        <v>520</v>
      </c>
      <c r="C529" s="20"/>
      <c r="D529" s="14">
        <f>Beta!E529</f>
        <v>11.740975755091151</v>
      </c>
      <c r="E529" s="15">
        <f>Beta!F529</f>
        <v>0.39959042302765391</v>
      </c>
      <c r="F529" s="12"/>
      <c r="G529" s="50">
        <f t="shared" si="56"/>
        <v>2.5000000000000005E-3</v>
      </c>
      <c r="H529" s="33">
        <f t="shared" si="59"/>
        <v>1.4433756729740645E-2</v>
      </c>
      <c r="I529" s="34">
        <f>D529/D528*EXP(-H528*H528/2+H528*VLOOKUP((A529)&amp;"_"&amp;(B529-1),Gaussian!A:F,6,0))-1</f>
        <v>3.2856172769616165E-2</v>
      </c>
      <c r="J529" s="46">
        <f>E529/E528*EXP(-H528*H528/2-H528*VLOOKUP((A529)&amp;"_"&amp;(B529-1),Gaussian!A:F,6,0))-1</f>
        <v>-2.7390287682723113E-2</v>
      </c>
      <c r="K529" s="40">
        <f>VLOOKUP((A529+1)&amp;"_"&amp;B529,scenarios!A:Q,6,0)</f>
        <v>3.2856000000000003E-2</v>
      </c>
      <c r="L529" s="55">
        <f>VLOOKUP((A529+TT_Scen/2+1)&amp;"_"&amp;B529,scenarios!A:Q,6,0)</f>
        <v>-2.7390000000000001E-2</v>
      </c>
      <c r="M529" s="37">
        <f t="shared" si="61"/>
        <v>4.604523392744142E-7</v>
      </c>
      <c r="N529" s="8"/>
      <c r="O529" s="50">
        <f t="shared" si="57"/>
        <v>2.5000000000000005E-3</v>
      </c>
      <c r="P529" s="33">
        <f t="shared" si="60"/>
        <v>1.4433756729740645E-2</v>
      </c>
      <c r="Q529" s="34">
        <f>D529/D528*EXP(-P528*P528/2+P528*Gaussian!G521)-1</f>
        <v>7.1458279615606024E-3</v>
      </c>
      <c r="R529" s="46">
        <f>E529/E528*EXP(-P528*P528/2-P528*Gaussian!G521)-1</f>
        <v>-2.5615783011306847E-3</v>
      </c>
      <c r="S529" s="40">
        <f>VLOOKUP((A529+1)&amp;"_"&amp;B529,scenarios!A:Q,13,0)</f>
        <v>0</v>
      </c>
      <c r="T529" s="55">
        <f>VLOOKUP((A529+TT_Scen/2+1)&amp;"_"&amp;B529,scenarios!A:Q,13,0)</f>
        <v>0</v>
      </c>
      <c r="U529" s="37">
        <f t="shared" si="62"/>
        <v>9.7074062626912871E-3</v>
      </c>
    </row>
    <row r="530" spans="1:21" x14ac:dyDescent="0.25">
      <c r="A530" s="21">
        <f t="shared" si="58"/>
        <v>4</v>
      </c>
      <c r="B530" s="22">
        <v>521</v>
      </c>
      <c r="C530" s="20"/>
      <c r="D530" s="14">
        <f>Beta!E530</f>
        <v>11.827900044719316</v>
      </c>
      <c r="E530" s="15">
        <f>Beta!F530</f>
        <v>0.3985499323227023</v>
      </c>
      <c r="F530" s="12"/>
      <c r="G530" s="50">
        <f t="shared" si="56"/>
        <v>2.5000000000000005E-3</v>
      </c>
      <c r="H530" s="33">
        <f t="shared" si="59"/>
        <v>1.4433756729740645E-2</v>
      </c>
      <c r="I530" s="34">
        <f>D530/D529*EXP(-H529*H529/2+H529*VLOOKUP((A530)&amp;"_"&amp;(B530-1),Gaussian!A:F,6,0))-1</f>
        <v>4.8585361171076258E-3</v>
      </c>
      <c r="J530" s="46">
        <f>E530/E529*EXP(-H529*H529/2-H529*VLOOKUP((A530)&amp;"_"&amp;(B530-1),Gaussian!A:F,6,0))-1</f>
        <v>-2.861263842651729E-4</v>
      </c>
      <c r="K530" s="40">
        <f>VLOOKUP((A530+1)&amp;"_"&amp;B530,scenarios!A:Q,6,0)</f>
        <v>4.8585E-3</v>
      </c>
      <c r="L530" s="55">
        <f>VLOOKUP((A530+TT_Scen/2+1)&amp;"_"&amp;B530,scenarios!A:Q,6,0)</f>
        <v>-2.8613E-4</v>
      </c>
      <c r="M530" s="37">
        <f t="shared" si="61"/>
        <v>3.9732842452917978E-8</v>
      </c>
      <c r="N530" s="8"/>
      <c r="O530" s="50">
        <f t="shared" si="57"/>
        <v>2.5000000000000005E-3</v>
      </c>
      <c r="P530" s="33">
        <f t="shared" si="60"/>
        <v>1.4433756729740645E-2</v>
      </c>
      <c r="Q530" s="34">
        <f>D530/D529*EXP(-P529*P529/2+P529*Gaussian!G522)-1</f>
        <v>7.2985655249240278E-3</v>
      </c>
      <c r="R530" s="46">
        <f>E530/E529*EXP(-P529*P529/2-P529*Gaussian!G522)-1</f>
        <v>-2.7077830156863048E-3</v>
      </c>
      <c r="S530" s="40">
        <f>VLOOKUP((A530+1)&amp;"_"&amp;B530,scenarios!A:Q,13,0)</f>
        <v>0</v>
      </c>
      <c r="T530" s="55">
        <f>VLOOKUP((A530+TT_Scen/2+1)&amp;"_"&amp;B530,scenarios!A:Q,13,0)</f>
        <v>0</v>
      </c>
      <c r="U530" s="37">
        <f t="shared" si="62"/>
        <v>1.0006348540610333E-2</v>
      </c>
    </row>
    <row r="531" spans="1:21" x14ac:dyDescent="0.25">
      <c r="A531" s="21">
        <f t="shared" si="58"/>
        <v>4</v>
      </c>
      <c r="B531" s="22">
        <v>522</v>
      </c>
      <c r="C531" s="20"/>
      <c r="D531" s="14">
        <f>Beta!E531</f>
        <v>11.915314223762495</v>
      </c>
      <c r="E531" s="15">
        <f>Beta!F531</f>
        <v>0.39751927967552714</v>
      </c>
      <c r="F531" s="12"/>
      <c r="G531" s="50">
        <f t="shared" si="56"/>
        <v>2.5000000000000005E-3</v>
      </c>
      <c r="H531" s="33">
        <f t="shared" si="59"/>
        <v>1.4433756729740645E-2</v>
      </c>
      <c r="I531" s="34">
        <f>D531/D530*EXP(-H530*H530/2+H530*VLOOKUP((A531)&amp;"_"&amp;(B531-1),Gaussian!A:F,6,0))-1</f>
        <v>1.8526437573357368E-2</v>
      </c>
      <c r="J531" s="46">
        <f>E531/E530*EXP(-H530*H530/2-H530*VLOOKUP((A531)&amp;"_"&amp;(B531-1),Gaussian!A:F,6,0))-1</f>
        <v>-1.3696607853325271E-2</v>
      </c>
      <c r="K531" s="40">
        <f>VLOOKUP((A531+1)&amp;"_"&amp;B531,scenarios!A:Q,6,0)</f>
        <v>1.8526000000000001E-2</v>
      </c>
      <c r="L531" s="55">
        <f>VLOOKUP((A531+TT_Scen/2+1)&amp;"_"&amp;B531,scenarios!A:Q,6,0)</f>
        <v>-1.3697000000000001E-2</v>
      </c>
      <c r="M531" s="37">
        <f t="shared" si="61"/>
        <v>8.2972003209724754E-7</v>
      </c>
      <c r="N531" s="8"/>
      <c r="O531" s="50">
        <f t="shared" si="57"/>
        <v>2.5000000000000005E-3</v>
      </c>
      <c r="P531" s="33">
        <f t="shared" si="60"/>
        <v>1.4433756729740645E-2</v>
      </c>
      <c r="Q531" s="34">
        <f>D531/D530*EXP(-P530*P530/2+P530*Gaussian!G523)-1</f>
        <v>7.2855760358871979E-3</v>
      </c>
      <c r="R531" s="46">
        <f>E531/E530*EXP(-P530*P530/2-P530*Gaussian!G523)-1</f>
        <v>-2.6898982082913525E-3</v>
      </c>
      <c r="S531" s="40">
        <f>VLOOKUP((A531+1)&amp;"_"&amp;B531,scenarios!A:Q,13,0)</f>
        <v>0</v>
      </c>
      <c r="T531" s="55">
        <f>VLOOKUP((A531+TT_Scen/2+1)&amp;"_"&amp;B531,scenarios!A:Q,13,0)</f>
        <v>0</v>
      </c>
      <c r="U531" s="37">
        <f t="shared" si="62"/>
        <v>9.9754742441785504E-3</v>
      </c>
    </row>
    <row r="532" spans="1:21" x14ac:dyDescent="0.25">
      <c r="A532" s="21">
        <f t="shared" si="58"/>
        <v>4</v>
      </c>
      <c r="B532" s="22">
        <v>523</v>
      </c>
      <c r="C532" s="20"/>
      <c r="D532" s="14">
        <f>Beta!E532</f>
        <v>12.003600385816947</v>
      </c>
      <c r="E532" s="15">
        <f>Beta!F532</f>
        <v>0.39648582120440429</v>
      </c>
      <c r="F532" s="12"/>
      <c r="G532" s="50">
        <f t="shared" si="56"/>
        <v>2.5000000000000005E-3</v>
      </c>
      <c r="H532" s="33">
        <f t="shared" si="59"/>
        <v>1.4433756729740645E-2</v>
      </c>
      <c r="I532" s="34">
        <f>D532/D531*EXP(-H531*H531/2+H531*VLOOKUP((A532)&amp;"_"&amp;(B532-1),Gaussian!A:F,6,0))-1</f>
        <v>-6.9698514767498887E-3</v>
      </c>
      <c r="J532" s="46">
        <f>E532/E531*EXP(-H531*H531/2-H531*VLOOKUP((A532)&amp;"_"&amp;(B532-1),Gaussian!A:F,6,0))-1</f>
        <v>1.1632053176152457E-2</v>
      </c>
      <c r="K532" s="40">
        <f>VLOOKUP((A532+1)&amp;"_"&amp;B532,scenarios!A:Q,6,0)</f>
        <v>-6.9699000000000002E-3</v>
      </c>
      <c r="L532" s="55">
        <f>VLOOKUP((A532+TT_Scen/2+1)&amp;"_"&amp;B532,scenarios!A:Q,6,0)</f>
        <v>1.1632E-2</v>
      </c>
      <c r="M532" s="37">
        <f t="shared" si="61"/>
        <v>1.0169940256859328E-7</v>
      </c>
      <c r="N532" s="8"/>
      <c r="O532" s="50">
        <f t="shared" si="57"/>
        <v>2.5000000000000005E-3</v>
      </c>
      <c r="P532" s="33">
        <f t="shared" si="60"/>
        <v>1.4433756729740645E-2</v>
      </c>
      <c r="Q532" s="34">
        <f>D532/D531*EXP(-P531*P531/2+P531*Gaussian!G524)-1</f>
        <v>7.3045368759245832E-3</v>
      </c>
      <c r="R532" s="46">
        <f>E532/E531*EXP(-P531*P531/2-P531*Gaussian!G524)-1</f>
        <v>-2.703659876263087E-3</v>
      </c>
      <c r="S532" s="40">
        <f>VLOOKUP((A532+1)&amp;"_"&amp;B532,scenarios!A:Q,13,0)</f>
        <v>0</v>
      </c>
      <c r="T532" s="55">
        <f>VLOOKUP((A532+TT_Scen/2+1)&amp;"_"&amp;B532,scenarios!A:Q,13,0)</f>
        <v>0</v>
      </c>
      <c r="U532" s="37">
        <f t="shared" si="62"/>
        <v>1.000819675218767E-2</v>
      </c>
    </row>
    <row r="533" spans="1:21" x14ac:dyDescent="0.25">
      <c r="A533" s="21">
        <f t="shared" si="58"/>
        <v>4</v>
      </c>
      <c r="B533" s="22">
        <v>524</v>
      </c>
      <c r="C533" s="20"/>
      <c r="D533" s="14">
        <f>Beta!E533</f>
        <v>12.093944762168217</v>
      </c>
      <c r="E533" s="15">
        <f>Beta!F533</f>
        <v>0.39541112039916204</v>
      </c>
      <c r="F533" s="12"/>
      <c r="G533" s="50">
        <f t="shared" si="56"/>
        <v>2.5000000000000005E-3</v>
      </c>
      <c r="H533" s="33">
        <f t="shared" si="59"/>
        <v>1.4433756729740645E-2</v>
      </c>
      <c r="I533" s="34">
        <f>D533/D532*EXP(-H532*H532/2+H532*VLOOKUP((A533)&amp;"_"&amp;(B533-1),Gaussian!A:F,6,0))-1</f>
        <v>2.0305750008646761E-3</v>
      </c>
      <c r="J533" s="46">
        <f>E533/E532*EXP(-H532*H532/2-H532*VLOOKUP((A533)&amp;"_"&amp;(B533-1),Gaussian!A:F,6,0))-1</f>
        <v>2.550409019791644E-3</v>
      </c>
      <c r="K533" s="40">
        <f>VLOOKUP((A533+1)&amp;"_"&amp;B533,scenarios!A:Q,6,0)</f>
        <v>2.0306E-3</v>
      </c>
      <c r="L533" s="55">
        <f>VLOOKUP((A533+TT_Scen/2+1)&amp;"_"&amp;B533,scenarios!A:Q,6,0)</f>
        <v>2.5504E-3</v>
      </c>
      <c r="M533" s="37">
        <f t="shared" si="61"/>
        <v>3.4018926967950558E-8</v>
      </c>
      <c r="N533" s="8"/>
      <c r="O533" s="50">
        <f t="shared" si="57"/>
        <v>2.5000000000000005E-3</v>
      </c>
      <c r="P533" s="33">
        <f t="shared" si="60"/>
        <v>1.4433756729740645E-2</v>
      </c>
      <c r="Q533" s="34">
        <f>D533/D532*EXP(-P532*P532/2+P532*Gaussian!G525)-1</f>
        <v>7.4214946505031243E-3</v>
      </c>
      <c r="R533" s="46">
        <f>E533/E532*EXP(-P532*P532/2-P532*Gaussian!G525)-1</f>
        <v>-2.8144444486294384E-3</v>
      </c>
      <c r="S533" s="40">
        <f>VLOOKUP((A533+1)&amp;"_"&amp;B533,scenarios!A:Q,13,0)</f>
        <v>0</v>
      </c>
      <c r="T533" s="55">
        <f>VLOOKUP((A533+TT_Scen/2+1)&amp;"_"&amp;B533,scenarios!A:Q,13,0)</f>
        <v>0</v>
      </c>
      <c r="U533" s="37">
        <f t="shared" si="62"/>
        <v>1.0235939099132563E-2</v>
      </c>
    </row>
    <row r="534" spans="1:21" x14ac:dyDescent="0.25">
      <c r="A534" s="21">
        <f t="shared" si="58"/>
        <v>4</v>
      </c>
      <c r="B534" s="22">
        <v>525</v>
      </c>
      <c r="C534" s="20"/>
      <c r="D534" s="14">
        <f>Beta!E534</f>
        <v>12.187871655758956</v>
      </c>
      <c r="E534" s="15">
        <f>Beta!F534</f>
        <v>0.39424739122987151</v>
      </c>
      <c r="F534" s="12"/>
      <c r="G534" s="50">
        <f t="shared" si="56"/>
        <v>2.5000000000000005E-3</v>
      </c>
      <c r="H534" s="33">
        <f t="shared" si="59"/>
        <v>1.4433756729740645E-2</v>
      </c>
      <c r="I534" s="34">
        <f>D534/D533*EXP(-H533*H533/2+H533*VLOOKUP((A534)&amp;"_"&amp;(B534-1),Gaussian!A:F,6,0))-1</f>
        <v>2.0193436147034394E-2</v>
      </c>
      <c r="J534" s="46">
        <f>E534/E533*EXP(-H533*H533/2-H533*VLOOKUP((A534)&amp;"_"&amp;(B534-1),Gaussian!A:F,6,0))-1</f>
        <v>-1.5293425108270031E-2</v>
      </c>
      <c r="K534" s="40">
        <f>VLOOKUP((A534+1)&amp;"_"&amp;B534,scenarios!A:Q,6,0)</f>
        <v>2.0192999999999999E-2</v>
      </c>
      <c r="L534" s="55">
        <f>VLOOKUP((A534+TT_Scen/2+1)&amp;"_"&amp;B534,scenarios!A:Q,6,0)</f>
        <v>-1.5292999999999999E-2</v>
      </c>
      <c r="M534" s="37">
        <f t="shared" si="61"/>
        <v>8.6125530442647535E-7</v>
      </c>
      <c r="N534" s="8"/>
      <c r="O534" s="50">
        <f t="shared" si="57"/>
        <v>2.5000000000000005E-3</v>
      </c>
      <c r="P534" s="33">
        <f t="shared" si="60"/>
        <v>1.4433756729740645E-2</v>
      </c>
      <c r="Q534" s="34">
        <f>D534/D533*EXP(-P533*P533/2+P533*Gaussian!G526)-1</f>
        <v>7.6614695676122668E-3</v>
      </c>
      <c r="R534" s="46">
        <f>E534/E533*EXP(-P533*P533/2-P533*Gaussian!G526)-1</f>
        <v>-3.0469412843170396E-3</v>
      </c>
      <c r="S534" s="40">
        <f>VLOOKUP((A534+1)&amp;"_"&amp;B534,scenarios!A:Q,13,0)</f>
        <v>0</v>
      </c>
      <c r="T534" s="55">
        <f>VLOOKUP((A534+TT_Scen/2+1)&amp;"_"&amp;B534,scenarios!A:Q,13,0)</f>
        <v>0</v>
      </c>
      <c r="U534" s="37">
        <f t="shared" si="62"/>
        <v>1.0708410851929306E-2</v>
      </c>
    </row>
    <row r="535" spans="1:21" x14ac:dyDescent="0.25">
      <c r="A535" s="21">
        <f t="shared" si="58"/>
        <v>4</v>
      </c>
      <c r="B535" s="22">
        <v>526</v>
      </c>
      <c r="C535" s="20"/>
      <c r="D535" s="14">
        <f>Beta!E535</f>
        <v>12.284739725203234</v>
      </c>
      <c r="E535" s="15">
        <f>Beta!F535</f>
        <v>0.3930182763489985</v>
      </c>
      <c r="F535" s="12"/>
      <c r="G535" s="50">
        <f t="shared" si="56"/>
        <v>2.5000000000000005E-3</v>
      </c>
      <c r="H535" s="33">
        <f t="shared" si="59"/>
        <v>1.4433756729740645E-2</v>
      </c>
      <c r="I535" s="34">
        <f>D535/D534*EXP(-H534*H534/2+H534*VLOOKUP((A535)&amp;"_"&amp;(B535-1),Gaussian!A:F,6,0))-1</f>
        <v>2.1257427751751434E-2</v>
      </c>
      <c r="J535" s="46">
        <f>E535/E534*EXP(-H534*H534/2-H534*VLOOKUP((A535)&amp;"_"&amp;(B535-1),Gaussian!A:F,6,0))-1</f>
        <v>-1.6314432589462746E-2</v>
      </c>
      <c r="K535" s="40">
        <f>VLOOKUP((A535+1)&amp;"_"&amp;B535,scenarios!A:Q,6,0)</f>
        <v>2.1257000000000002E-2</v>
      </c>
      <c r="L535" s="55">
        <f>VLOOKUP((A535+TT_Scen/2+1)&amp;"_"&amp;B535,scenarios!A:Q,6,0)</f>
        <v>-1.6313999999999999E-2</v>
      </c>
      <c r="M535" s="37">
        <f t="shared" si="61"/>
        <v>8.6034121418027132E-7</v>
      </c>
      <c r="N535" s="8"/>
      <c r="O535" s="50">
        <f t="shared" si="57"/>
        <v>2.5000000000000005E-3</v>
      </c>
      <c r="P535" s="33">
        <f t="shared" si="60"/>
        <v>1.4433756729740645E-2</v>
      </c>
      <c r="Q535" s="34">
        <f>D535/D534*EXP(-P534*P534/2+P534*Gaussian!G527)-1</f>
        <v>7.8429178122936261E-3</v>
      </c>
      <c r="R535" s="46">
        <f>E535/E534*EXP(-P534*P534/2-P534*Gaussian!G527)-1</f>
        <v>-3.2214598770350378E-3</v>
      </c>
      <c r="S535" s="40">
        <f>VLOOKUP((A535+1)&amp;"_"&amp;B535,scenarios!A:Q,13,0)</f>
        <v>0</v>
      </c>
      <c r="T535" s="55">
        <f>VLOOKUP((A535+TT_Scen/2+1)&amp;"_"&amp;B535,scenarios!A:Q,13,0)</f>
        <v>0</v>
      </c>
      <c r="U535" s="37">
        <f t="shared" si="62"/>
        <v>1.1064377689328664E-2</v>
      </c>
    </row>
    <row r="536" spans="1:21" x14ac:dyDescent="0.25">
      <c r="A536" s="21">
        <f t="shared" si="58"/>
        <v>4</v>
      </c>
      <c r="B536" s="22">
        <v>527</v>
      </c>
      <c r="C536" s="20"/>
      <c r="D536" s="14">
        <f>Beta!E536</f>
        <v>12.384978037872385</v>
      </c>
      <c r="E536" s="15">
        <f>Beta!F536</f>
        <v>0.39171268033196299</v>
      </c>
      <c r="F536" s="12"/>
      <c r="G536" s="50">
        <f t="shared" si="56"/>
        <v>2.5000000000000005E-3</v>
      </c>
      <c r="H536" s="33">
        <f t="shared" si="59"/>
        <v>1.4433756729740645E-2</v>
      </c>
      <c r="I536" s="34">
        <f>D536/D535*EXP(-H535*H535/2+H535*VLOOKUP((A536)&amp;"_"&amp;(B536-1),Gaussian!A:F,6,0))-1</f>
        <v>3.4627829979998248E-2</v>
      </c>
      <c r="J536" s="46">
        <f>E536/E535*EXP(-H535*H535/2-H535*VLOOKUP((A536)&amp;"_"&amp;(B536-1),Gaussian!A:F,6,0))-1</f>
        <v>-2.9021684733446351E-2</v>
      </c>
      <c r="K536" s="40">
        <f>VLOOKUP((A536+1)&amp;"_"&amp;B536,scenarios!A:Q,6,0)</f>
        <v>3.4627999999999999E-2</v>
      </c>
      <c r="L536" s="55">
        <f>VLOOKUP((A536+TT_Scen/2+1)&amp;"_"&amp;B536,scenarios!A:Q,6,0)</f>
        <v>-2.9021999999999999E-2</v>
      </c>
      <c r="M536" s="37">
        <f t="shared" si="61"/>
        <v>4.8528655539892274E-7</v>
      </c>
      <c r="N536" s="8"/>
      <c r="O536" s="50">
        <f t="shared" si="57"/>
        <v>2.5000000000000005E-3</v>
      </c>
      <c r="P536" s="33">
        <f t="shared" si="60"/>
        <v>1.4433756729740645E-2</v>
      </c>
      <c r="Q536" s="34">
        <f>D536/D535*EXP(-P535*P535/2+P535*Gaussian!G528)-1</f>
        <v>8.0545685292523483E-3</v>
      </c>
      <c r="R536" s="46">
        <f>E536/E535*EXP(-P535*P535/2-P535*Gaussian!G528)-1</f>
        <v>-3.4257880031453025E-3</v>
      </c>
      <c r="S536" s="40">
        <f>VLOOKUP((A536+1)&amp;"_"&amp;B536,scenarios!A:Q,13,0)</f>
        <v>0</v>
      </c>
      <c r="T536" s="55">
        <f>VLOOKUP((A536+TT_Scen/2+1)&amp;"_"&amp;B536,scenarios!A:Q,13,0)</f>
        <v>0</v>
      </c>
      <c r="U536" s="37">
        <f t="shared" si="62"/>
        <v>1.1480356532397651E-2</v>
      </c>
    </row>
    <row r="537" spans="1:21" x14ac:dyDescent="0.25">
      <c r="A537" s="21">
        <f t="shared" si="58"/>
        <v>4</v>
      </c>
      <c r="B537" s="22">
        <v>528</v>
      </c>
      <c r="C537" s="20"/>
      <c r="D537" s="14">
        <f>Beta!E537</f>
        <v>12.490572171088113</v>
      </c>
      <c r="E537" s="15">
        <f>Beta!F537</f>
        <v>0.39027151748573247</v>
      </c>
      <c r="F537" s="12"/>
      <c r="G537" s="50">
        <f t="shared" si="56"/>
        <v>2.5000000000000005E-3</v>
      </c>
      <c r="H537" s="33">
        <f t="shared" si="59"/>
        <v>1.4433756729740645E-2</v>
      </c>
      <c r="I537" s="34">
        <f>D537/D536*EXP(-H536*H536/2+H536*VLOOKUP((A537)&amp;"_"&amp;(B537-1),Gaussian!A:F,6,0))-1</f>
        <v>-7.9752765092252487E-3</v>
      </c>
      <c r="J537" s="46">
        <f>E537/E536*EXP(-H536*H536/2-H536*VLOOKUP((A537)&amp;"_"&amp;(B537-1),Gaussian!A:F,6,0))-1</f>
        <v>1.2682592925950198E-2</v>
      </c>
      <c r="K537" s="40">
        <f>VLOOKUP((A537+1)&amp;"_"&amp;B537,scenarios!A:Q,6,0)</f>
        <v>-7.9752999999999994E-3</v>
      </c>
      <c r="L537" s="55">
        <f>VLOOKUP((A537+TT_Scen/2+1)&amp;"_"&amp;B537,scenarios!A:Q,6,0)</f>
        <v>1.2683E-2</v>
      </c>
      <c r="M537" s="37">
        <f t="shared" si="61"/>
        <v>4.305648245526289E-7</v>
      </c>
      <c r="N537" s="8"/>
      <c r="O537" s="50">
        <f t="shared" si="57"/>
        <v>2.5000000000000005E-3</v>
      </c>
      <c r="P537" s="33">
        <f t="shared" si="60"/>
        <v>1.4433756729740645E-2</v>
      </c>
      <c r="Q537" s="34">
        <f>D537/D536*EXP(-P536*P536/2+P536*Gaussian!G529)-1</f>
        <v>8.4209353777069396E-3</v>
      </c>
      <c r="R537" s="46">
        <f>E537/E536*EXP(-P536*P536/2-P536*Gaussian!G529)-1</f>
        <v>-3.7829105015472209E-3</v>
      </c>
      <c r="S537" s="40">
        <f>VLOOKUP((A537+1)&amp;"_"&amp;B537,scenarios!A:Q,13,0)</f>
        <v>0</v>
      </c>
      <c r="T537" s="55">
        <f>VLOOKUP((A537+TT_Scen/2+1)&amp;"_"&amp;B537,scenarios!A:Q,13,0)</f>
        <v>0</v>
      </c>
      <c r="U537" s="37">
        <f t="shared" si="62"/>
        <v>1.220384587925416E-2</v>
      </c>
    </row>
    <row r="538" spans="1:21" x14ac:dyDescent="0.25">
      <c r="A538" s="21">
        <f t="shared" si="58"/>
        <v>4</v>
      </c>
      <c r="B538" s="22">
        <v>529</v>
      </c>
      <c r="C538" s="20"/>
      <c r="D538" s="14">
        <f>Beta!E538</f>
        <v>12.598429299420443</v>
      </c>
      <c r="E538" s="15">
        <f>Beta!F538</f>
        <v>0.38879552173483162</v>
      </c>
      <c r="F538" s="12"/>
      <c r="G538" s="50">
        <f t="shared" si="56"/>
        <v>2.5000000000000005E-3</v>
      </c>
      <c r="H538" s="33">
        <f t="shared" si="59"/>
        <v>1.4433756729740645E-2</v>
      </c>
      <c r="I538" s="34">
        <f>D538/D537*EXP(-H537*H537/2+H537*VLOOKUP((A538)&amp;"_"&amp;(B538-1),Gaussian!A:F,6,0))-1</f>
        <v>6.5242009199475426E-3</v>
      </c>
      <c r="J538" s="46">
        <f>E538/E537*EXP(-H537*H537/2-H537*VLOOKUP((A538)&amp;"_"&amp;(B538-1),Gaussian!A:F,6,0))-1</f>
        <v>-1.9006624567217134E-3</v>
      </c>
      <c r="K538" s="40">
        <f>VLOOKUP((A538+1)&amp;"_"&amp;B538,scenarios!A:Q,6,0)</f>
        <v>6.5242E-3</v>
      </c>
      <c r="L538" s="55">
        <f>VLOOKUP((A538+TT_Scen/2+1)&amp;"_"&amp;B538,scenarios!A:Q,6,0)</f>
        <v>-1.9007E-3</v>
      </c>
      <c r="M538" s="37">
        <f t="shared" si="61"/>
        <v>3.8463225829170333E-8</v>
      </c>
      <c r="N538" s="8"/>
      <c r="O538" s="50">
        <f t="shared" si="57"/>
        <v>2.5000000000000005E-3</v>
      </c>
      <c r="P538" s="33">
        <f t="shared" si="60"/>
        <v>1.4433756729740645E-2</v>
      </c>
      <c r="Q538" s="34">
        <f>D538/D537*EXP(-P537*P537/2+P537*Gaussian!G530)-1</f>
        <v>8.5300223909736683E-3</v>
      </c>
      <c r="R538" s="46">
        <f>E538/E537*EXP(-P537*P537/2-P537*Gaussian!G530)-1</f>
        <v>-3.8857387925903542E-3</v>
      </c>
      <c r="S538" s="40">
        <f>VLOOKUP((A538+1)&amp;"_"&amp;B538,scenarios!A:Q,13,0)</f>
        <v>0</v>
      </c>
      <c r="T538" s="55">
        <f>VLOOKUP((A538+TT_Scen/2+1)&amp;"_"&amp;B538,scenarios!A:Q,13,0)</f>
        <v>0</v>
      </c>
      <c r="U538" s="37">
        <f t="shared" si="62"/>
        <v>1.2415761183564022E-2</v>
      </c>
    </row>
    <row r="539" spans="1:21" x14ac:dyDescent="0.25">
      <c r="A539" s="21">
        <f t="shared" si="58"/>
        <v>4</v>
      </c>
      <c r="B539" s="22">
        <v>530</v>
      </c>
      <c r="C539" s="20"/>
      <c r="D539" s="14">
        <f>Beta!E539</f>
        <v>12.705131288653977</v>
      </c>
      <c r="E539" s="15">
        <f>Beta!F539</f>
        <v>0.38739062739649432</v>
      </c>
      <c r="F539" s="12"/>
      <c r="G539" s="50">
        <f t="shared" si="56"/>
        <v>2.5000000000000005E-3</v>
      </c>
      <c r="H539" s="33">
        <f t="shared" si="59"/>
        <v>1.4433756729740645E-2</v>
      </c>
      <c r="I539" s="34">
        <f>D539/D538*EXP(-H538*H538/2+H538*VLOOKUP((A539)&amp;"_"&amp;(B539-1),Gaussian!A:F,6,0))-1</f>
        <v>4.9579660424883265E-3</v>
      </c>
      <c r="J539" s="46">
        <f>E539/E538*EXP(-H538*H538/2-H538*VLOOKUP((A539)&amp;"_"&amp;(B539-1),Gaussian!A:F,6,0))-1</f>
        <v>-3.4018560654225372E-4</v>
      </c>
      <c r="K539" s="40">
        <f>VLOOKUP((A539+1)&amp;"_"&amp;B539,scenarios!A:Q,6,0)</f>
        <v>4.9579999999999997E-3</v>
      </c>
      <c r="L539" s="55">
        <f>VLOOKUP((A539+TT_Scen/2+1)&amp;"_"&amp;B539,scenarios!A:Q,6,0)</f>
        <v>-3.4018999999999998E-4</v>
      </c>
      <c r="M539" s="37">
        <f t="shared" si="61"/>
        <v>3.8350969419490358E-8</v>
      </c>
      <c r="N539" s="8"/>
      <c r="O539" s="50">
        <f t="shared" si="57"/>
        <v>2.5000000000000005E-3</v>
      </c>
      <c r="P539" s="33">
        <f t="shared" si="60"/>
        <v>1.4433756729740645E-2</v>
      </c>
      <c r="Q539" s="34">
        <f>D539/D538*EXP(-P538*P538/2+P538*Gaussian!G531)-1</f>
        <v>8.3644242056297724E-3</v>
      </c>
      <c r="R539" s="46">
        <f>E539/E538*EXP(-P538*P538/2-P538*Gaussian!G531)-1</f>
        <v>-3.7172378441671095E-3</v>
      </c>
      <c r="S539" s="40">
        <f>VLOOKUP((A539+1)&amp;"_"&amp;B539,scenarios!A:Q,13,0)</f>
        <v>0</v>
      </c>
      <c r="T539" s="55">
        <f>VLOOKUP((A539+TT_Scen/2+1)&amp;"_"&amp;B539,scenarios!A:Q,13,0)</f>
        <v>0</v>
      </c>
      <c r="U539" s="37">
        <f t="shared" si="62"/>
        <v>1.2081662049796882E-2</v>
      </c>
    </row>
    <row r="540" spans="1:21" x14ac:dyDescent="0.25">
      <c r="A540" s="21">
        <f t="shared" si="58"/>
        <v>4</v>
      </c>
      <c r="B540" s="22">
        <v>531</v>
      </c>
      <c r="C540" s="20"/>
      <c r="D540" s="14">
        <f>Beta!E540</f>
        <v>12.810914762338047</v>
      </c>
      <c r="E540" s="15">
        <f>Beta!F540</f>
        <v>0.38604761224135098</v>
      </c>
      <c r="F540" s="12"/>
      <c r="G540" s="50">
        <f t="shared" si="56"/>
        <v>2.5000000000000005E-3</v>
      </c>
      <c r="H540" s="33">
        <f t="shared" si="59"/>
        <v>1.4433756729740645E-2</v>
      </c>
      <c r="I540" s="34">
        <f>D540/D539*EXP(-H539*H539/2+H539*VLOOKUP((A540)&amp;"_"&amp;(B540-1),Gaussian!A:F,6,0))-1</f>
        <v>-2.3535118468921645E-2</v>
      </c>
      <c r="J540" s="46">
        <f>E540/E539*EXP(-H539*H539/2-H539*VLOOKUP((A540)&amp;"_"&amp;(B540-1),Gaussian!A:F,6,0))-1</f>
        <v>2.8834785026125909E-2</v>
      </c>
      <c r="K540" s="40">
        <f>VLOOKUP((A540+1)&amp;"_"&amp;B540,scenarios!A:Q,6,0)</f>
        <v>-2.3535E-2</v>
      </c>
      <c r="L540" s="55">
        <f>VLOOKUP((A540+TT_Scen/2+1)&amp;"_"&amp;B540,scenarios!A:Q,6,0)</f>
        <v>2.8835E-2</v>
      </c>
      <c r="M540" s="37">
        <f t="shared" si="61"/>
        <v>3.3344279573577218E-7</v>
      </c>
      <c r="N540" s="8"/>
      <c r="O540" s="50">
        <f t="shared" si="57"/>
        <v>2.5000000000000005E-3</v>
      </c>
      <c r="P540" s="33">
        <f t="shared" si="60"/>
        <v>1.4433756729740645E-2</v>
      </c>
      <c r="Q540" s="34">
        <f>D540/D539*EXP(-P539*P539/2+P539*Gaussian!G532)-1</f>
        <v>8.2210148423143004E-3</v>
      </c>
      <c r="R540" s="46">
        <f>E540/E539*EXP(-P539*P539/2-P539*Gaussian!G532)-1</f>
        <v>-3.5706242120819853E-3</v>
      </c>
      <c r="S540" s="40">
        <f>VLOOKUP((A540+1)&amp;"_"&amp;B540,scenarios!A:Q,13,0)</f>
        <v>0</v>
      </c>
      <c r="T540" s="55">
        <f>VLOOKUP((A540+TT_Scen/2+1)&amp;"_"&amp;B540,scenarios!A:Q,13,0)</f>
        <v>0</v>
      </c>
      <c r="U540" s="37">
        <f t="shared" si="62"/>
        <v>1.1791639054396286E-2</v>
      </c>
    </row>
    <row r="541" spans="1:21" x14ac:dyDescent="0.25">
      <c r="A541" s="21">
        <f t="shared" si="58"/>
        <v>4</v>
      </c>
      <c r="B541" s="22">
        <v>532</v>
      </c>
      <c r="C541" s="20"/>
      <c r="D541" s="14">
        <f>Beta!E541</f>
        <v>12.918230149603637</v>
      </c>
      <c r="E541" s="15">
        <f>Beta!F541</f>
        <v>0.38469174913060861</v>
      </c>
      <c r="F541" s="12"/>
      <c r="G541" s="50">
        <f t="shared" si="56"/>
        <v>2.5000000000000005E-3</v>
      </c>
      <c r="H541" s="33">
        <f t="shared" si="59"/>
        <v>1.4433756729740645E-2</v>
      </c>
      <c r="I541" s="34">
        <f>D541/D540*EXP(-H540*H540/2+H540*VLOOKUP((A541)&amp;"_"&amp;(B541-1),Gaussian!A:F,6,0))-1</f>
        <v>-1.1193350339766983E-2</v>
      </c>
      <c r="J541" s="46">
        <f>E541/E540*EXP(-H540*H540/2-H540*VLOOKUP((A541)&amp;"_"&amp;(B541-1),Gaussian!A:F,6,0))-1</f>
        <v>1.5998392133521833E-2</v>
      </c>
      <c r="K541" s="40">
        <f>VLOOKUP((A541+1)&amp;"_"&amp;B541,scenarios!A:Q,6,0)</f>
        <v>-1.1193E-2</v>
      </c>
      <c r="L541" s="55">
        <f>VLOOKUP((A541+TT_Scen/2+1)&amp;"_"&amp;B541,scenarios!A:Q,6,0)</f>
        <v>1.5997999999999998E-2</v>
      </c>
      <c r="M541" s="37">
        <f t="shared" si="61"/>
        <v>7.4247328881761609E-7</v>
      </c>
      <c r="N541" s="8"/>
      <c r="O541" s="50">
        <f t="shared" si="57"/>
        <v>2.5000000000000005E-3</v>
      </c>
      <c r="P541" s="33">
        <f t="shared" si="60"/>
        <v>1.4433756729740645E-2</v>
      </c>
      <c r="Q541" s="34">
        <f>D541/D540*EXP(-P540*P540/2+P540*Gaussian!G533)-1</f>
        <v>8.2718377524966247E-3</v>
      </c>
      <c r="R541" s="46">
        <f>E541/E540*EXP(-P540*P540/2-P540*Gaussian!G533)-1</f>
        <v>-3.6159609246770863E-3</v>
      </c>
      <c r="S541" s="40">
        <f>VLOOKUP((A541+1)&amp;"_"&amp;B541,scenarios!A:Q,13,0)</f>
        <v>0</v>
      </c>
      <c r="T541" s="55">
        <f>VLOOKUP((A541+TT_Scen/2+1)&amp;"_"&amp;B541,scenarios!A:Q,13,0)</f>
        <v>0</v>
      </c>
      <c r="U541" s="37">
        <f t="shared" si="62"/>
        <v>1.1887798677173711E-2</v>
      </c>
    </row>
    <row r="542" spans="1:21" x14ac:dyDescent="0.25">
      <c r="A542" s="21">
        <f t="shared" si="58"/>
        <v>4</v>
      </c>
      <c r="B542" s="22">
        <v>533</v>
      </c>
      <c r="C542" s="20"/>
      <c r="D542" s="14">
        <f>Beta!E542</f>
        <v>13.023180444806385</v>
      </c>
      <c r="E542" s="15">
        <f>Beta!F542</f>
        <v>0.38343860293858889</v>
      </c>
      <c r="F542" s="12"/>
      <c r="G542" s="50">
        <f t="shared" si="56"/>
        <v>2.5000000000000005E-3</v>
      </c>
      <c r="H542" s="33">
        <f t="shared" si="59"/>
        <v>1.4433756729740645E-2</v>
      </c>
      <c r="I542" s="34">
        <f>D542/D541*EXP(-H541*H541/2+H541*VLOOKUP((A542)&amp;"_"&amp;(B542-1),Gaussian!A:F,6,0))-1</f>
        <v>2.3890070861182888E-2</v>
      </c>
      <c r="J542" s="46">
        <f>E542/E541*EXP(-H541*H541/2-H541*VLOOKUP((A542)&amp;"_"&amp;(B542-1),Gaussian!A:F,6,0))-1</f>
        <v>-1.8809820244421238E-2</v>
      </c>
      <c r="K542" s="40">
        <f>VLOOKUP((A542+1)&amp;"_"&amp;B542,scenarios!A:Q,6,0)</f>
        <v>2.3890000000000002E-2</v>
      </c>
      <c r="L542" s="55">
        <f>VLOOKUP((A542+TT_Scen/2+1)&amp;"_"&amp;B542,scenarios!A:Q,6,0)</f>
        <v>-1.881E-2</v>
      </c>
      <c r="M542" s="37">
        <f t="shared" si="61"/>
        <v>2.5061676164894742E-7</v>
      </c>
      <c r="N542" s="8"/>
      <c r="O542" s="50">
        <f t="shared" si="57"/>
        <v>2.5000000000000005E-3</v>
      </c>
      <c r="P542" s="33">
        <f t="shared" si="60"/>
        <v>1.4433756729740645E-2</v>
      </c>
      <c r="Q542" s="34">
        <f>D542/D541*EXP(-P541*P541/2+P541*Gaussian!G534)-1</f>
        <v>8.0191932919242426E-3</v>
      </c>
      <c r="R542" s="46">
        <f>E542/E541*EXP(-P541*P541/2-P541*Gaussian!G534)-1</f>
        <v>-3.3613552561658766E-3</v>
      </c>
      <c r="S542" s="40">
        <f>VLOOKUP((A542+1)&amp;"_"&amp;B542,scenarios!A:Q,13,0)</f>
        <v>0</v>
      </c>
      <c r="T542" s="55">
        <f>VLOOKUP((A542+TT_Scen/2+1)&amp;"_"&amp;B542,scenarios!A:Q,13,0)</f>
        <v>0</v>
      </c>
      <c r="U542" s="37">
        <f t="shared" si="62"/>
        <v>1.1380548548090119E-2</v>
      </c>
    </row>
    <row r="543" spans="1:21" x14ac:dyDescent="0.25">
      <c r="A543" s="21">
        <f t="shared" si="58"/>
        <v>4</v>
      </c>
      <c r="B543" s="22">
        <v>534</v>
      </c>
      <c r="C543" s="20"/>
      <c r="D543" s="14">
        <f>Beta!E543</f>
        <v>13.126537381820588</v>
      </c>
      <c r="E543" s="15">
        <f>Beta!F543</f>
        <v>0.38226262181283954</v>
      </c>
      <c r="F543" s="12"/>
      <c r="G543" s="50">
        <f t="shared" si="56"/>
        <v>2.5000000000000005E-3</v>
      </c>
      <c r="H543" s="33">
        <f t="shared" si="59"/>
        <v>1.4433756729740645E-2</v>
      </c>
      <c r="I543" s="34">
        <f>D543/D542*EXP(-H542*H542/2+H542*VLOOKUP((A543)&amp;"_"&amp;(B543-1),Gaussian!A:F,6,0))-1</f>
        <v>1.7226407402672006E-2</v>
      </c>
      <c r="J543" s="46">
        <f>E543/E542*EXP(-H542*H542/2-H542*VLOOKUP((A543)&amp;"_"&amp;(B543-1),Gaussian!A:F,6,0))-1</f>
        <v>-1.2377402961839978E-2</v>
      </c>
      <c r="K543" s="40">
        <f>VLOOKUP((A543+1)&amp;"_"&amp;B543,scenarios!A:Q,6,0)</f>
        <v>1.7226000000000002E-2</v>
      </c>
      <c r="L543" s="55">
        <f>VLOOKUP((A543+TT_Scen/2+1)&amp;"_"&amp;B543,scenarios!A:Q,6,0)</f>
        <v>-1.2377000000000001E-2</v>
      </c>
      <c r="M543" s="37">
        <f t="shared" si="61"/>
        <v>8.1036451198175652E-7</v>
      </c>
      <c r="N543" s="8"/>
      <c r="O543" s="50">
        <f t="shared" si="57"/>
        <v>2.5000000000000005E-3</v>
      </c>
      <c r="P543" s="33">
        <f t="shared" si="60"/>
        <v>1.4433756729740645E-2</v>
      </c>
      <c r="Q543" s="34">
        <f>D543/D542*EXP(-P542*P542/2+P542*Gaussian!G535)-1</f>
        <v>7.8313942601084818E-3</v>
      </c>
      <c r="R543" s="46">
        <f>E543/E542*EXP(-P542*P542/2-P542*Gaussian!G535)-1</f>
        <v>-3.1707764051449594E-3</v>
      </c>
      <c r="S543" s="40">
        <f>VLOOKUP((A543+1)&amp;"_"&amp;B543,scenarios!A:Q,13,0)</f>
        <v>0</v>
      </c>
      <c r="T543" s="55">
        <f>VLOOKUP((A543+TT_Scen/2+1)&amp;"_"&amp;B543,scenarios!A:Q,13,0)</f>
        <v>0</v>
      </c>
      <c r="U543" s="37">
        <f t="shared" si="62"/>
        <v>1.1002170665253441E-2</v>
      </c>
    </row>
    <row r="544" spans="1:21" x14ac:dyDescent="0.25">
      <c r="A544" s="21">
        <f t="shared" si="58"/>
        <v>4</v>
      </c>
      <c r="B544" s="22">
        <v>535</v>
      </c>
      <c r="C544" s="20"/>
      <c r="D544" s="14">
        <f>Beta!E544</f>
        <v>13.230500051404102</v>
      </c>
      <c r="E544" s="15">
        <f>Beta!F544</f>
        <v>0.38109828237652316</v>
      </c>
      <c r="F544" s="12"/>
      <c r="G544" s="50">
        <f t="shared" si="56"/>
        <v>2.5000000000000005E-3</v>
      </c>
      <c r="H544" s="33">
        <f t="shared" si="59"/>
        <v>1.4433756729740645E-2</v>
      </c>
      <c r="I544" s="34">
        <f>D544/D543*EXP(-H543*H543/2+H543*VLOOKUP((A544)&amp;"_"&amp;(B544-1),Gaussian!A:F,6,0))-1</f>
        <v>1.328059955887162E-2</v>
      </c>
      <c r="J544" s="46">
        <f>E544/E543*EXP(-H543*H543/2-H543*VLOOKUP((A544)&amp;"_"&amp;(B544-1),Gaussian!A:F,6,0))-1</f>
        <v>-8.5266831572849977E-3</v>
      </c>
      <c r="K544" s="40">
        <f>VLOOKUP((A544+1)&amp;"_"&amp;B544,scenarios!A:Q,6,0)</f>
        <v>1.3280999999999999E-2</v>
      </c>
      <c r="L544" s="55">
        <f>VLOOKUP((A544+TT_Scen/2+1)&amp;"_"&amp;B544,scenarios!A:Q,6,0)</f>
        <v>-8.5266999999999999E-3</v>
      </c>
      <c r="M544" s="37">
        <f t="shared" si="61"/>
        <v>4.1728384338191038E-7</v>
      </c>
      <c r="N544" s="8"/>
      <c r="O544" s="50">
        <f t="shared" si="57"/>
        <v>2.5000000000000005E-3</v>
      </c>
      <c r="P544" s="33">
        <f t="shared" si="60"/>
        <v>1.4433756729740645E-2</v>
      </c>
      <c r="Q544" s="34">
        <f>D544/D543*EXP(-P543*P543/2+P543*Gaussian!G536)-1</f>
        <v>7.8150513946246836E-3</v>
      </c>
      <c r="R544" s="46">
        <f>E544/E543*EXP(-P543*P543/2-P543*Gaussian!G536)-1</f>
        <v>-3.1497589296992645E-3</v>
      </c>
      <c r="S544" s="40">
        <f>VLOOKUP((A544+1)&amp;"_"&amp;B544,scenarios!A:Q,13,0)</f>
        <v>0</v>
      </c>
      <c r="T544" s="55">
        <f>VLOOKUP((A544+TT_Scen/2+1)&amp;"_"&amp;B544,scenarios!A:Q,13,0)</f>
        <v>0</v>
      </c>
      <c r="U544" s="37">
        <f t="shared" si="62"/>
        <v>1.0964810324323948E-2</v>
      </c>
    </row>
    <row r="545" spans="1:21" x14ac:dyDescent="0.25">
      <c r="A545" s="21">
        <f t="shared" si="58"/>
        <v>4</v>
      </c>
      <c r="B545" s="22">
        <v>536</v>
      </c>
      <c r="C545" s="20"/>
      <c r="D545" s="14">
        <f>Beta!E545</f>
        <v>13.333062016095566</v>
      </c>
      <c r="E545" s="15">
        <f>Beta!F545</f>
        <v>0.38000271194585977</v>
      </c>
      <c r="F545" s="12"/>
      <c r="G545" s="50">
        <f t="shared" si="56"/>
        <v>2.5000000000000005E-3</v>
      </c>
      <c r="H545" s="33">
        <f t="shared" si="59"/>
        <v>1.4433756729740645E-2</v>
      </c>
      <c r="I545" s="34">
        <f>D545/D544*EXP(-H544*H544/2+H544*VLOOKUP((A545)&amp;"_"&amp;(B545-1),Gaussian!A:F,6,0))-1</f>
        <v>-2.2830508089044521E-4</v>
      </c>
      <c r="J545" s="46">
        <f>E545/E544*EXP(-H544*H544/2-H544*VLOOKUP((A545)&amp;"_"&amp;(B545-1),Gaussian!A:F,6,0))-1</f>
        <v>4.8749728083374855E-3</v>
      </c>
      <c r="K545" s="40">
        <f>VLOOKUP((A545+1)&amp;"_"&amp;B545,scenarios!A:Q,6,0)</f>
        <v>-2.2830999999999999E-4</v>
      </c>
      <c r="L545" s="55">
        <f>VLOOKUP((A545+TT_Scen/2+1)&amp;"_"&amp;B545,scenarios!A:Q,6,0)</f>
        <v>4.875E-3</v>
      </c>
      <c r="M545" s="37">
        <f t="shared" si="61"/>
        <v>3.2110772069294689E-8</v>
      </c>
      <c r="N545" s="8"/>
      <c r="O545" s="50">
        <f t="shared" si="57"/>
        <v>2.5000000000000005E-3</v>
      </c>
      <c r="P545" s="33">
        <f t="shared" si="60"/>
        <v>1.4433756729740645E-2</v>
      </c>
      <c r="Q545" s="34">
        <f>D545/D544*EXP(-P544*P544/2+P544*Gaussian!G537)-1</f>
        <v>7.6469654212374394E-3</v>
      </c>
      <c r="R545" s="46">
        <f>E545/E544*EXP(-P544*P544/2-P544*Gaussian!G537)-1</f>
        <v>-2.978633169998024E-3</v>
      </c>
      <c r="S545" s="40">
        <f>VLOOKUP((A545+1)&amp;"_"&amp;B545,scenarios!A:Q,13,0)</f>
        <v>0</v>
      </c>
      <c r="T545" s="55">
        <f>VLOOKUP((A545+TT_Scen/2+1)&amp;"_"&amp;B545,scenarios!A:Q,13,0)</f>
        <v>0</v>
      </c>
      <c r="U545" s="37">
        <f t="shared" si="62"/>
        <v>1.0625598591235463E-2</v>
      </c>
    </row>
    <row r="546" spans="1:21" x14ac:dyDescent="0.25">
      <c r="A546" s="21">
        <f t="shared" si="58"/>
        <v>4</v>
      </c>
      <c r="B546" s="22">
        <v>537</v>
      </c>
      <c r="C546" s="20"/>
      <c r="D546" s="14">
        <f>Beta!E546</f>
        <v>13.432451308712254</v>
      </c>
      <c r="E546" s="15">
        <f>Beta!F546</f>
        <v>0.37902405009950385</v>
      </c>
      <c r="F546" s="12"/>
      <c r="G546" s="50">
        <f t="shared" si="56"/>
        <v>2.5000000000000005E-3</v>
      </c>
      <c r="H546" s="33">
        <f t="shared" si="59"/>
        <v>1.4433756729740645E-2</v>
      </c>
      <c r="I546" s="34">
        <f>D546/D545*EXP(-H545*H545/2+H545*VLOOKUP((A546)&amp;"_"&amp;(B546-1),Gaussian!A:F,6,0))-1</f>
        <v>7.4454472259786186E-3</v>
      </c>
      <c r="J546" s="46">
        <f>E546/E545*EXP(-H545*H545/2-H545*VLOOKUP((A546)&amp;"_"&amp;(B546-1),Gaussian!A:F,6,0))-1</f>
        <v>-2.7743716466941404E-3</v>
      </c>
      <c r="K546" s="40">
        <f>VLOOKUP((A546+1)&amp;"_"&amp;B546,scenarios!A:Q,6,0)</f>
        <v>7.4453999999999996E-3</v>
      </c>
      <c r="L546" s="55">
        <f>VLOOKUP((A546+TT_Scen/2+1)&amp;"_"&amp;B546,scenarios!A:Q,6,0)</f>
        <v>-2.7744000000000002E-3</v>
      </c>
      <c r="M546" s="37">
        <f t="shared" si="61"/>
        <v>7.5579284478880654E-8</v>
      </c>
      <c r="N546" s="8"/>
      <c r="O546" s="50">
        <f t="shared" si="57"/>
        <v>2.5000000000000005E-3</v>
      </c>
      <c r="P546" s="33">
        <f t="shared" si="60"/>
        <v>1.4433756729740645E-2</v>
      </c>
      <c r="Q546" s="34">
        <f>D546/D545*EXP(-P545*P545/2+P545*Gaussian!G538)-1</f>
        <v>7.3494109375316086E-3</v>
      </c>
      <c r="R546" s="46">
        <f>E546/E545*EXP(-P545*P545/2-P545*Gaussian!G538)-1</f>
        <v>-2.679300515414873E-3</v>
      </c>
      <c r="S546" s="40">
        <f>VLOOKUP((A546+1)&amp;"_"&amp;B546,scenarios!A:Q,13,0)</f>
        <v>0</v>
      </c>
      <c r="T546" s="55">
        <f>VLOOKUP((A546+TT_Scen/2+1)&amp;"_"&amp;B546,scenarios!A:Q,13,0)</f>
        <v>0</v>
      </c>
      <c r="U546" s="37">
        <f t="shared" si="62"/>
        <v>1.0028711452946482E-2</v>
      </c>
    </row>
    <row r="547" spans="1:21" x14ac:dyDescent="0.25">
      <c r="A547" s="21">
        <f t="shared" si="58"/>
        <v>4</v>
      </c>
      <c r="B547" s="22">
        <v>538</v>
      </c>
      <c r="C547" s="20"/>
      <c r="D547" s="14">
        <f>Beta!E547</f>
        <v>13.537570791196524</v>
      </c>
      <c r="E547" s="15">
        <f>Beta!F547</f>
        <v>0.37791040321918767</v>
      </c>
      <c r="F547" s="12"/>
      <c r="G547" s="50">
        <f t="shared" si="56"/>
        <v>2.5000000000000005E-3</v>
      </c>
      <c r="H547" s="33">
        <f t="shared" si="59"/>
        <v>1.4433756729740645E-2</v>
      </c>
      <c r="I547" s="34">
        <f>D547/D546*EXP(-H546*H546/2+H546*VLOOKUP((A547)&amp;"_"&amp;(B547-1),Gaussian!A:F,6,0))-1</f>
        <v>-7.3658271551765298E-3</v>
      </c>
      <c r="J547" s="46">
        <f>E547/E546*EXP(-H546*H546/2-H546*VLOOKUP((A547)&amp;"_"&amp;(B547-1),Gaussian!A:F,6,0))-1</f>
        <v>1.2110300523699546E-2</v>
      </c>
      <c r="K547" s="40">
        <f>VLOOKUP((A547+1)&amp;"_"&amp;B547,scenarios!A:Q,6,0)</f>
        <v>-7.3657999999999996E-3</v>
      </c>
      <c r="L547" s="55">
        <f>VLOOKUP((A547+TT_Scen/2+1)&amp;"_"&amp;B547,scenarios!A:Q,6,0)</f>
        <v>1.2109999999999999E-2</v>
      </c>
      <c r="M547" s="37">
        <f t="shared" si="61"/>
        <v>3.2767887607736829E-7</v>
      </c>
      <c r="N547" s="8"/>
      <c r="O547" s="50">
        <f t="shared" si="57"/>
        <v>2.5000000000000005E-3</v>
      </c>
      <c r="P547" s="33">
        <f t="shared" si="60"/>
        <v>1.4433756729740645E-2</v>
      </c>
      <c r="Q547" s="34">
        <f>D547/D546*EXP(-P546*P546/2+P546*Gaussian!G539)-1</f>
        <v>7.7208091003011514E-3</v>
      </c>
      <c r="R547" s="46">
        <f>E547/E546*EXP(-P546*P546/2-P546*Gaussian!G539)-1</f>
        <v>-3.0420510170569015E-3</v>
      </c>
      <c r="S547" s="40">
        <f>VLOOKUP((A547+1)&amp;"_"&amp;B547,scenarios!A:Q,13,0)</f>
        <v>0</v>
      </c>
      <c r="T547" s="55">
        <f>VLOOKUP((A547+TT_Scen/2+1)&amp;"_"&amp;B547,scenarios!A:Q,13,0)</f>
        <v>0</v>
      </c>
      <c r="U547" s="37">
        <f t="shared" si="62"/>
        <v>1.0762860117358053E-2</v>
      </c>
    </row>
    <row r="548" spans="1:21" x14ac:dyDescent="0.25">
      <c r="A548" s="21">
        <f t="shared" si="58"/>
        <v>4</v>
      </c>
      <c r="B548" s="22">
        <v>539</v>
      </c>
      <c r="C548" s="20"/>
      <c r="D548" s="14">
        <f>Beta!E548</f>
        <v>13.644629587765184</v>
      </c>
      <c r="E548" s="15">
        <f>Beta!F548</f>
        <v>0.37677100602546587</v>
      </c>
      <c r="F548" s="12"/>
      <c r="G548" s="50">
        <f t="shared" si="56"/>
        <v>2.5000000000000005E-3</v>
      </c>
      <c r="H548" s="33">
        <f t="shared" si="59"/>
        <v>1.4433756729740645E-2</v>
      </c>
      <c r="I548" s="34">
        <f>D548/D547*EXP(-H547*H547/2+H547*VLOOKUP((A548)&amp;"_"&amp;(B548-1),Gaussian!A:F,6,0))-1</f>
        <v>2.3246014600426745E-2</v>
      </c>
      <c r="J548" s="46">
        <f>E548/E547*EXP(-H547*H547/2-H547*VLOOKUP((A548)&amp;"_"&amp;(B548-1),Gaussian!A:F,6,0))-1</f>
        <v>-1.8163671598806275E-2</v>
      </c>
      <c r="K548" s="40">
        <f>VLOOKUP((A548+1)&amp;"_"&amp;B548,scenarios!A:Q,6,0)</f>
        <v>2.3245999999999999E-2</v>
      </c>
      <c r="L548" s="55">
        <f>VLOOKUP((A548+TT_Scen/2+1)&amp;"_"&amp;B548,scenarios!A:Q,6,0)</f>
        <v>-1.8164E-2</v>
      </c>
      <c r="M548" s="37">
        <f t="shared" si="61"/>
        <v>3.4300162047098959E-7</v>
      </c>
      <c r="N548" s="8"/>
      <c r="O548" s="50">
        <f t="shared" si="57"/>
        <v>2.5000000000000005E-3</v>
      </c>
      <c r="P548" s="33">
        <f t="shared" si="60"/>
        <v>1.4433756729740645E-2</v>
      </c>
      <c r="Q548" s="34">
        <f>D548/D547*EXP(-P547*P547/2+P547*Gaussian!G540)-1</f>
        <v>7.8032873578457451E-3</v>
      </c>
      <c r="R548" s="46">
        <f>E548/E547*EXP(-P547*P547/2-P547*Gaussian!G540)-1</f>
        <v>-3.1188401256844189E-3</v>
      </c>
      <c r="S548" s="40">
        <f>VLOOKUP((A548+1)&amp;"_"&amp;B548,scenarios!A:Q,13,0)</f>
        <v>0</v>
      </c>
      <c r="T548" s="55">
        <f>VLOOKUP((A548+TT_Scen/2+1)&amp;"_"&amp;B548,scenarios!A:Q,13,0)</f>
        <v>0</v>
      </c>
      <c r="U548" s="37">
        <f t="shared" si="62"/>
        <v>1.0922127483530164E-2</v>
      </c>
    </row>
    <row r="549" spans="1:21" x14ac:dyDescent="0.25">
      <c r="A549" s="21">
        <f t="shared" si="58"/>
        <v>4</v>
      </c>
      <c r="B549" s="22">
        <v>540</v>
      </c>
      <c r="C549" s="20"/>
      <c r="D549" s="14">
        <f>Beta!E549</f>
        <v>13.754522230631867</v>
      </c>
      <c r="E549" s="15">
        <f>Beta!F549</f>
        <v>0.37558257805112488</v>
      </c>
      <c r="F549" s="12"/>
      <c r="G549" s="50">
        <f t="shared" si="56"/>
        <v>2.5000000000000005E-3</v>
      </c>
      <c r="H549" s="33">
        <f t="shared" si="59"/>
        <v>1.4433756729740645E-2</v>
      </c>
      <c r="I549" s="34">
        <f>D549/D548*EXP(-H548*H548/2+H548*VLOOKUP((A549)&amp;"_"&amp;(B549-1),Gaussian!A:F,6,0))-1</f>
        <v>1.5783742022081881E-2</v>
      </c>
      <c r="J549" s="46">
        <f>E549/E548*EXP(-H548*H548/2-H548*VLOOKUP((A549)&amp;"_"&amp;(B549-1),Gaussian!A:F,6,0))-1</f>
        <v>-1.0946036607532683E-2</v>
      </c>
      <c r="K549" s="40">
        <f>VLOOKUP((A549+1)&amp;"_"&amp;B549,scenarios!A:Q,6,0)</f>
        <v>1.5783999999999999E-2</v>
      </c>
      <c r="L549" s="55">
        <f>VLOOKUP((A549+TT_Scen/2+1)&amp;"_"&amp;B549,scenarios!A:Q,6,0)</f>
        <v>-1.0946000000000001E-2</v>
      </c>
      <c r="M549" s="37">
        <f t="shared" si="61"/>
        <v>2.9458545080032761E-7</v>
      </c>
      <c r="N549" s="8"/>
      <c r="O549" s="50">
        <f t="shared" si="57"/>
        <v>2.5000000000000005E-3</v>
      </c>
      <c r="P549" s="33">
        <f t="shared" si="60"/>
        <v>1.4433756729740645E-2</v>
      </c>
      <c r="Q549" s="34">
        <f>D549/D548*EXP(-P548*P548/2+P548*Gaussian!G541)-1</f>
        <v>7.9489116254243264E-3</v>
      </c>
      <c r="R549" s="46">
        <f>E549/E548*EXP(-P548*P548/2-P548*Gaussian!G541)-1</f>
        <v>-3.2580774590614814E-3</v>
      </c>
      <c r="S549" s="40">
        <f>VLOOKUP((A549+1)&amp;"_"&amp;B549,scenarios!A:Q,13,0)</f>
        <v>0</v>
      </c>
      <c r="T549" s="55">
        <f>VLOOKUP((A549+TT_Scen/2+1)&amp;"_"&amp;B549,scenarios!A:Q,13,0)</f>
        <v>0</v>
      </c>
      <c r="U549" s="37">
        <f t="shared" si="62"/>
        <v>1.1206989084485808E-2</v>
      </c>
    </row>
    <row r="550" spans="1:21" x14ac:dyDescent="0.25">
      <c r="A550" s="21">
        <f t="shared" si="58"/>
        <v>4</v>
      </c>
      <c r="B550" s="22">
        <v>541</v>
      </c>
      <c r="C550" s="20"/>
      <c r="D550" s="14">
        <f>Beta!E550</f>
        <v>13.865035972911361</v>
      </c>
      <c r="E550" s="15">
        <f>Beta!F550</f>
        <v>0.37440682027682975</v>
      </c>
      <c r="F550" s="12"/>
      <c r="G550" s="50">
        <f t="shared" si="56"/>
        <v>2.5000000000000005E-3</v>
      </c>
      <c r="H550" s="33">
        <f t="shared" si="59"/>
        <v>1.4433756729740645E-2</v>
      </c>
      <c r="I550" s="34">
        <f>D550/D549*EXP(-H549*H549/2+H549*VLOOKUP((A550)&amp;"_"&amp;(B550-1),Gaussian!A:F,6,0))-1</f>
        <v>3.2040709219328667E-2</v>
      </c>
      <c r="J550" s="46">
        <f>E550/E549*EXP(-H549*H549/2-H549*VLOOKUP((A550)&amp;"_"&amp;(B550-1),Gaussian!A:F,6,0))-1</f>
        <v>-2.6521201899180946E-2</v>
      </c>
      <c r="K550" s="40">
        <f>VLOOKUP((A550+1)&amp;"_"&amp;B550,scenarios!A:Q,6,0)</f>
        <v>3.2041E-2</v>
      </c>
      <c r="L550" s="55">
        <f>VLOOKUP((A550+TT_Scen/2+1)&amp;"_"&amp;B550,scenarios!A:Q,6,0)</f>
        <v>-2.6520999999999999E-2</v>
      </c>
      <c r="M550" s="37">
        <f t="shared" si="61"/>
        <v>4.9267985227988143E-7</v>
      </c>
      <c r="N550" s="8"/>
      <c r="O550" s="50">
        <f t="shared" si="57"/>
        <v>2.5000000000000005E-3</v>
      </c>
      <c r="P550" s="33">
        <f t="shared" si="60"/>
        <v>1.4433756729740645E-2</v>
      </c>
      <c r="Q550" s="34">
        <f>D550/D549*EXP(-P549*P549/2+P549*Gaussian!G542)-1</f>
        <v>7.9297223916729997E-3</v>
      </c>
      <c r="R550" s="46">
        <f>E550/E549*EXP(-P549*P549/2-P549*Gaussian!G542)-1</f>
        <v>-3.2343258833448241E-3</v>
      </c>
      <c r="S550" s="40">
        <f>VLOOKUP((A550+1)&amp;"_"&amp;B550,scenarios!A:Q,13,0)</f>
        <v>0</v>
      </c>
      <c r="T550" s="55">
        <f>VLOOKUP((A550+TT_Scen/2+1)&amp;"_"&amp;B550,scenarios!A:Q,13,0)</f>
        <v>0</v>
      </c>
      <c r="U550" s="37">
        <f t="shared" si="62"/>
        <v>1.1164048275017824E-2</v>
      </c>
    </row>
    <row r="551" spans="1:21" x14ac:dyDescent="0.25">
      <c r="A551" s="21">
        <f t="shared" si="58"/>
        <v>4</v>
      </c>
      <c r="B551" s="22">
        <v>542</v>
      </c>
      <c r="C551" s="20"/>
      <c r="D551" s="14">
        <f>Beta!E551</f>
        <v>13.979318461819441</v>
      </c>
      <c r="E551" s="15">
        <f>Beta!F551</f>
        <v>0.37315961154752009</v>
      </c>
      <c r="F551" s="12"/>
      <c r="G551" s="50">
        <f t="shared" si="56"/>
        <v>2.5000000000000005E-3</v>
      </c>
      <c r="H551" s="33">
        <f t="shared" si="59"/>
        <v>1.4433756729740645E-2</v>
      </c>
      <c r="I551" s="34">
        <f>D551/D550*EXP(-H550*H550/2+H550*VLOOKUP((A551)&amp;"_"&amp;(B551-1),Gaussian!A:F,6,0))-1</f>
        <v>4.4083150258300563E-4</v>
      </c>
      <c r="J551" s="46">
        <f>E551/E550*EXP(-H550*H550/2-H550*VLOOKUP((A551)&amp;"_"&amp;(B551-1),Gaussian!A:F,6,0))-1</f>
        <v>4.2318526280742397E-3</v>
      </c>
      <c r="K551" s="40">
        <f>VLOOKUP((A551+1)&amp;"_"&amp;B551,scenarios!A:Q,6,0)</f>
        <v>4.4083000000000002E-4</v>
      </c>
      <c r="L551" s="55">
        <f>VLOOKUP((A551+TT_Scen/2+1)&amp;"_"&amp;B551,scenarios!A:Q,6,0)</f>
        <v>4.2319000000000002E-3</v>
      </c>
      <c r="M551" s="37">
        <f t="shared" si="61"/>
        <v>4.8874508766180193E-8</v>
      </c>
      <c r="N551" s="8"/>
      <c r="O551" s="50">
        <f t="shared" si="57"/>
        <v>2.5000000000000005E-3</v>
      </c>
      <c r="P551" s="33">
        <f t="shared" si="60"/>
        <v>1.4433756729740645E-2</v>
      </c>
      <c r="Q551" s="34">
        <f>D551/D550*EXP(-P550*P550/2+P550*Gaussian!G543)-1</f>
        <v>8.1374751542004908E-3</v>
      </c>
      <c r="R551" s="46">
        <f>E551/E550*EXP(-P550*P550/2-P550*Gaussian!G543)-1</f>
        <v>-3.4349734782558317E-3</v>
      </c>
      <c r="S551" s="40">
        <f>VLOOKUP((A551+1)&amp;"_"&amp;B551,scenarios!A:Q,13,0)</f>
        <v>0</v>
      </c>
      <c r="T551" s="55">
        <f>VLOOKUP((A551+TT_Scen/2+1)&amp;"_"&amp;B551,scenarios!A:Q,13,0)</f>
        <v>0</v>
      </c>
      <c r="U551" s="37">
        <f t="shared" si="62"/>
        <v>1.1572448632456322E-2</v>
      </c>
    </row>
    <row r="552" spans="1:21" x14ac:dyDescent="0.25">
      <c r="A552" s="21">
        <f t="shared" si="58"/>
        <v>4</v>
      </c>
      <c r="B552" s="22">
        <v>543</v>
      </c>
      <c r="C552" s="20"/>
      <c r="D552" s="14">
        <f>Beta!E552</f>
        <v>14.094206281366263</v>
      </c>
      <c r="E552" s="15">
        <f>Beta!F552</f>
        <v>0.37192721293965963</v>
      </c>
      <c r="F552" s="12"/>
      <c r="G552" s="50">
        <f t="shared" si="56"/>
        <v>2.5000000000000005E-3</v>
      </c>
      <c r="H552" s="33">
        <f t="shared" si="59"/>
        <v>1.4433756729740645E-2</v>
      </c>
      <c r="I552" s="34">
        <f>D552/D551*EXP(-H551*H551/2+H551*VLOOKUP((A552)&amp;"_"&amp;(B552-1),Gaussian!A:F,6,0))-1</f>
        <v>1.16242879561681E-2</v>
      </c>
      <c r="J552" s="46">
        <f>E552/E551*EXP(-H551*H551/2-H551*VLOOKUP((A552)&amp;"_"&amp;(B552-1),Gaussian!A:F,6,0))-1</f>
        <v>-6.8651486498673142E-3</v>
      </c>
      <c r="K552" s="40">
        <f>VLOOKUP((A552+1)&amp;"_"&amp;B552,scenarios!A:Q,6,0)</f>
        <v>1.1624000000000001E-2</v>
      </c>
      <c r="L552" s="55">
        <f>VLOOKUP((A552+TT_Scen/2+1)&amp;"_"&amp;B552,scenarios!A:Q,6,0)</f>
        <v>-6.8650999999999998E-3</v>
      </c>
      <c r="M552" s="37">
        <f t="shared" si="61"/>
        <v>3.3660603541377926E-7</v>
      </c>
      <c r="N552" s="8"/>
      <c r="O552" s="50">
        <f t="shared" si="57"/>
        <v>2.5000000000000005E-3</v>
      </c>
      <c r="P552" s="33">
        <f t="shared" si="60"/>
        <v>1.4433756729740645E-2</v>
      </c>
      <c r="Q552" s="34">
        <f>D552/D551*EXP(-P551*P551/2+P551*Gaussian!G544)-1</f>
        <v>8.113396216865798E-3</v>
      </c>
      <c r="R552" s="46">
        <f>E552/E551*EXP(-P551*P551/2-P551*Gaussian!G544)-1</f>
        <v>-3.4064217261865481E-3</v>
      </c>
      <c r="S552" s="40">
        <f>VLOOKUP((A552+1)&amp;"_"&amp;B552,scenarios!A:Q,13,0)</f>
        <v>0</v>
      </c>
      <c r="T552" s="55">
        <f>VLOOKUP((A552+TT_Scen/2+1)&amp;"_"&amp;B552,scenarios!A:Q,13,0)</f>
        <v>0</v>
      </c>
      <c r="U552" s="37">
        <f t="shared" si="62"/>
        <v>1.1519817943052346E-2</v>
      </c>
    </row>
    <row r="553" spans="1:21" x14ac:dyDescent="0.25">
      <c r="A553" s="21">
        <f t="shared" si="58"/>
        <v>4</v>
      </c>
      <c r="B553" s="22">
        <v>544</v>
      </c>
      <c r="C553" s="20"/>
      <c r="D553" s="14">
        <f>Beta!E553</f>
        <v>14.211807455413423</v>
      </c>
      <c r="E553" s="15">
        <f>Beta!F553</f>
        <v>0.37065449959249813</v>
      </c>
      <c r="F553" s="12"/>
      <c r="G553" s="50">
        <f t="shared" si="56"/>
        <v>2.5000000000000005E-3</v>
      </c>
      <c r="H553" s="33">
        <f t="shared" si="59"/>
        <v>1.4433756729740645E-2</v>
      </c>
      <c r="I553" s="34">
        <f>D553/D552*EXP(-H552*H552/2+H552*VLOOKUP((A553)&amp;"_"&amp;(B553-1),Gaussian!A:F,6,0))-1</f>
        <v>6.8061069568465804E-3</v>
      </c>
      <c r="J553" s="46">
        <f>E553/E552*EXP(-H552*H552/2-H552*VLOOKUP((A553)&amp;"_"&amp;(B553-1),Gaussian!A:F,6,0))-1</f>
        <v>-2.1076501798432679E-3</v>
      </c>
      <c r="K553" s="40">
        <f>VLOOKUP((A553+1)&amp;"_"&amp;B553,scenarios!A:Q,6,0)</f>
        <v>6.8060999999999998E-3</v>
      </c>
      <c r="L553" s="55">
        <f>VLOOKUP((A553+TT_Scen/2+1)&amp;"_"&amp;B553,scenarios!A:Q,6,0)</f>
        <v>-2.1077000000000001E-3</v>
      </c>
      <c r="M553" s="37">
        <f t="shared" si="61"/>
        <v>5.6777003312833557E-8</v>
      </c>
      <c r="N553" s="8"/>
      <c r="O553" s="50">
        <f t="shared" si="57"/>
        <v>2.5000000000000005E-3</v>
      </c>
      <c r="P553" s="33">
        <f t="shared" si="60"/>
        <v>1.4433756729740645E-2</v>
      </c>
      <c r="Q553" s="34">
        <f>D553/D552*EXP(-P552*P552/2+P552*Gaussian!G545)-1</f>
        <v>8.2389069820876237E-3</v>
      </c>
      <c r="R553" s="46">
        <f>E553/E552*EXP(-P552*P552/2-P552*Gaussian!G545)-1</f>
        <v>-3.5257467977268808E-3</v>
      </c>
      <c r="S553" s="40">
        <f>VLOOKUP((A553+1)&amp;"_"&amp;B553,scenarios!A:Q,13,0)</f>
        <v>0</v>
      </c>
      <c r="T553" s="55">
        <f>VLOOKUP((A553+TT_Scen/2+1)&amp;"_"&amp;B553,scenarios!A:Q,13,0)</f>
        <v>0</v>
      </c>
      <c r="U553" s="37">
        <f t="shared" si="62"/>
        <v>1.1764653779814505E-2</v>
      </c>
    </row>
    <row r="554" spans="1:21" x14ac:dyDescent="0.25">
      <c r="A554" s="21">
        <f t="shared" si="58"/>
        <v>4</v>
      </c>
      <c r="B554" s="22">
        <v>545</v>
      </c>
      <c r="C554" s="20"/>
      <c r="D554" s="14">
        <f>Beta!E554</f>
        <v>14.331075612074493</v>
      </c>
      <c r="E554" s="15">
        <f>Beta!F554</f>
        <v>0.36937021734560682</v>
      </c>
      <c r="F554" s="12"/>
      <c r="G554" s="50">
        <f t="shared" si="56"/>
        <v>2.5000000000000005E-3</v>
      </c>
      <c r="H554" s="33">
        <f t="shared" si="59"/>
        <v>1.4433756729740645E-2</v>
      </c>
      <c r="I554" s="34">
        <f>D554/D553*EXP(-H553*H553/2+H553*VLOOKUP((A554)&amp;"_"&amp;(B554-1),Gaussian!A:F,6,0))-1</f>
        <v>-1.9435513842672614E-2</v>
      </c>
      <c r="J554" s="46">
        <f>E554/E553*EXP(-H553*H553/2-H553*VLOOKUP((A554)&amp;"_"&amp;(B554-1),Gaussian!A:F,6,0))-1</f>
        <v>2.4602550743568097E-2</v>
      </c>
      <c r="K554" s="40">
        <f>VLOOKUP((A554+1)&amp;"_"&amp;B554,scenarios!A:Q,6,0)</f>
        <v>-1.9435999999999998E-2</v>
      </c>
      <c r="L554" s="55">
        <f>VLOOKUP((A554+TT_Scen/2+1)&amp;"_"&amp;B554,scenarios!A:Q,6,0)</f>
        <v>2.4603E-2</v>
      </c>
      <c r="M554" s="37">
        <f t="shared" si="61"/>
        <v>9.354137592877676E-7</v>
      </c>
      <c r="N554" s="8"/>
      <c r="O554" s="50">
        <f t="shared" si="57"/>
        <v>2.5000000000000005E-3</v>
      </c>
      <c r="P554" s="33">
        <f t="shared" si="60"/>
        <v>1.4433756729740645E-2</v>
      </c>
      <c r="Q554" s="34">
        <f>D554/D553*EXP(-P553*P553/2+P553*Gaussian!G546)-1</f>
        <v>8.2871523838659034E-3</v>
      </c>
      <c r="R554" s="46">
        <f>E554/E553*EXP(-P553*P553/2-P553*Gaussian!G546)-1</f>
        <v>-3.5687043021473963E-3</v>
      </c>
      <c r="S554" s="40">
        <f>VLOOKUP((A554+1)&amp;"_"&amp;B554,scenarios!A:Q,13,0)</f>
        <v>0</v>
      </c>
      <c r="T554" s="55">
        <f>VLOOKUP((A554+TT_Scen/2+1)&amp;"_"&amp;B554,scenarios!A:Q,13,0)</f>
        <v>0</v>
      </c>
      <c r="U554" s="37">
        <f t="shared" si="62"/>
        <v>1.18558566860133E-2</v>
      </c>
    </row>
    <row r="555" spans="1:21" x14ac:dyDescent="0.25">
      <c r="A555" s="21">
        <f t="shared" si="58"/>
        <v>4</v>
      </c>
      <c r="B555" s="22">
        <v>546</v>
      </c>
      <c r="C555" s="20"/>
      <c r="D555" s="14">
        <f>Beta!E555</f>
        <v>14.450457040187953</v>
      </c>
      <c r="E555" s="15">
        <f>Beta!F555</f>
        <v>0.36811473579258447</v>
      </c>
      <c r="F555" s="12"/>
      <c r="G555" s="50">
        <f t="shared" si="56"/>
        <v>2.5000000000000005E-3</v>
      </c>
      <c r="H555" s="33">
        <f t="shared" si="59"/>
        <v>1.4433756729740645E-2</v>
      </c>
      <c r="I555" s="34">
        <f>D555/D554*EXP(-H554*H554/2+H554*VLOOKUP((A555)&amp;"_"&amp;(B555-1),Gaussian!A:F,6,0))-1</f>
        <v>1.3481278558056919E-2</v>
      </c>
      <c r="J555" s="46">
        <f>E555/E554*EXP(-H554*H554/2-H554*VLOOKUP((A555)&amp;"_"&amp;(B555-1),Gaussian!A:F,6,0))-1</f>
        <v>-8.6707627586687375E-3</v>
      </c>
      <c r="K555" s="40">
        <f>VLOOKUP((A555+1)&amp;"_"&amp;B555,scenarios!A:Q,6,0)</f>
        <v>1.3481E-2</v>
      </c>
      <c r="L555" s="55">
        <f>VLOOKUP((A555+TT_Scen/2+1)&amp;"_"&amp;B555,scenarios!A:Q,6,0)</f>
        <v>-8.6707999999999993E-3</v>
      </c>
      <c r="M555" s="37">
        <f t="shared" si="61"/>
        <v>3.1579938818138142E-7</v>
      </c>
      <c r="N555" s="8"/>
      <c r="O555" s="50">
        <f t="shared" si="57"/>
        <v>2.5000000000000005E-3</v>
      </c>
      <c r="P555" s="33">
        <f t="shared" si="60"/>
        <v>1.4433756729740645E-2</v>
      </c>
      <c r="Q555" s="34">
        <f>D555/D554*EXP(-P554*P554/2+P554*Gaussian!G547)-1</f>
        <v>8.2252200573476042E-3</v>
      </c>
      <c r="R555" s="46">
        <f>E555/E554*EXP(-P554*P554/2-P554*Gaussian!G547)-1</f>
        <v>-3.5027860400267397E-3</v>
      </c>
      <c r="S555" s="40">
        <f>VLOOKUP((A555+1)&amp;"_"&amp;B555,scenarios!A:Q,13,0)</f>
        <v>0</v>
      </c>
      <c r="T555" s="55">
        <f>VLOOKUP((A555+TT_Scen/2+1)&amp;"_"&amp;B555,scenarios!A:Q,13,0)</f>
        <v>0</v>
      </c>
      <c r="U555" s="37">
        <f t="shared" si="62"/>
        <v>1.1728006097374344E-2</v>
      </c>
    </row>
    <row r="556" spans="1:21" x14ac:dyDescent="0.25">
      <c r="A556" s="21">
        <f t="shared" si="58"/>
        <v>4</v>
      </c>
      <c r="B556" s="22">
        <v>547</v>
      </c>
      <c r="C556" s="20"/>
      <c r="D556" s="14">
        <f>Beta!E556</f>
        <v>14.572159584013249</v>
      </c>
      <c r="E556" s="15">
        <f>Beta!F556</f>
        <v>0.36683185209178143</v>
      </c>
      <c r="F556" s="12"/>
      <c r="G556" s="50">
        <f t="shared" si="56"/>
        <v>2.5000000000000005E-3</v>
      </c>
      <c r="H556" s="33">
        <f t="shared" si="59"/>
        <v>1.4433756729740645E-2</v>
      </c>
      <c r="I556" s="34">
        <f>D556/D555*EXP(-H555*H555/2+H555*VLOOKUP((A556)&amp;"_"&amp;(B556-1),Gaussian!A:F,6,0))-1</f>
        <v>-4.0359113878229991E-3</v>
      </c>
      <c r="J556" s="46">
        <f>E556/E555*EXP(-H555*H555/2-H555*VLOOKUP((A556)&amp;"_"&amp;(B556-1),Gaussian!A:F,6,0))-1</f>
        <v>8.7696646050900995E-3</v>
      </c>
      <c r="K556" s="40">
        <f>VLOOKUP((A556+1)&amp;"_"&amp;B556,scenarios!A:Q,6,0)</f>
        <v>-4.0359000000000003E-3</v>
      </c>
      <c r="L556" s="55">
        <f>VLOOKUP((A556+TT_Scen/2+1)&amp;"_"&amp;B556,scenarios!A:Q,6,0)</f>
        <v>8.7697000000000001E-3</v>
      </c>
      <c r="M556" s="37">
        <f t="shared" si="61"/>
        <v>4.6782732899403046E-8</v>
      </c>
      <c r="N556" s="8"/>
      <c r="O556" s="50">
        <f t="shared" si="57"/>
        <v>2.5000000000000005E-3</v>
      </c>
      <c r="P556" s="33">
        <f t="shared" si="60"/>
        <v>1.4433756729740645E-2</v>
      </c>
      <c r="Q556" s="34">
        <f>D556/D555*EXP(-P555*P555/2+P555*Gaussian!G548)-1</f>
        <v>8.3170164969408322E-3</v>
      </c>
      <c r="R556" s="46">
        <f>E556/E555*EXP(-P555*P555/2-P555*Gaussian!G548)-1</f>
        <v>-3.5888086878594905E-3</v>
      </c>
      <c r="S556" s="40">
        <f>VLOOKUP((A556+1)&amp;"_"&amp;B556,scenarios!A:Q,13,0)</f>
        <v>0</v>
      </c>
      <c r="T556" s="55">
        <f>VLOOKUP((A556+TT_Scen/2+1)&amp;"_"&amp;B556,scenarios!A:Q,13,0)</f>
        <v>0</v>
      </c>
      <c r="U556" s="37">
        <f t="shared" si="62"/>
        <v>1.1905825184800323E-2</v>
      </c>
    </row>
    <row r="557" spans="1:21" x14ac:dyDescent="0.25">
      <c r="A557" s="21">
        <f t="shared" si="58"/>
        <v>4</v>
      </c>
      <c r="B557" s="22">
        <v>548</v>
      </c>
      <c r="C557" s="20"/>
      <c r="D557" s="14">
        <f>Beta!E557</f>
        <v>14.688544130048554</v>
      </c>
      <c r="E557" s="15">
        <f>Beta!F557</f>
        <v>0.36571301632771891</v>
      </c>
      <c r="F557" s="12"/>
      <c r="G557" s="50">
        <f t="shared" si="56"/>
        <v>2.5000000000000005E-3</v>
      </c>
      <c r="H557" s="33">
        <f t="shared" si="59"/>
        <v>1.4433756729740645E-2</v>
      </c>
      <c r="I557" s="34">
        <f>D557/D556*EXP(-H556*H556/2+H556*VLOOKUP((A557)&amp;"_"&amp;(B557-1),Gaussian!A:F,6,0))-1</f>
        <v>3.1245697003032813E-3</v>
      </c>
      <c r="J557" s="46">
        <f>E557/E556*EXP(-H556*H556/2-H556*VLOOKUP((A557)&amp;"_"&amp;(B557-1),Gaussian!A:F,6,0))-1</f>
        <v>1.5735967352594749E-3</v>
      </c>
      <c r="K557" s="40">
        <f>VLOOKUP((A557+1)&amp;"_"&amp;B557,scenarios!A:Q,6,0)</f>
        <v>3.1245999999999999E-3</v>
      </c>
      <c r="L557" s="55">
        <f>VLOOKUP((A557+TT_Scen/2+1)&amp;"_"&amp;B557,scenarios!A:Q,6,0)</f>
        <v>1.5736000000000001E-3</v>
      </c>
      <c r="M557" s="37">
        <f t="shared" si="61"/>
        <v>3.3564437243883277E-8</v>
      </c>
      <c r="N557" s="8"/>
      <c r="O557" s="50">
        <f t="shared" si="57"/>
        <v>2.5000000000000005E-3</v>
      </c>
      <c r="P557" s="33">
        <f t="shared" si="60"/>
        <v>1.4433756729740645E-2</v>
      </c>
      <c r="Q557" s="34">
        <f>D557/D556*EXP(-P556*P556/2+P556*Gaussian!G549)-1</f>
        <v>7.8817808973750125E-3</v>
      </c>
      <c r="R557" s="46">
        <f>E557/E556*EXP(-P556*P556/2-P556*Gaussian!G549)-1</f>
        <v>-3.1538397750403568E-3</v>
      </c>
      <c r="S557" s="40">
        <f>VLOOKUP((A557+1)&amp;"_"&amp;B557,scenarios!A:Q,13,0)</f>
        <v>0</v>
      </c>
      <c r="T557" s="55">
        <f>VLOOKUP((A557+TT_Scen/2+1)&amp;"_"&amp;B557,scenarios!A:Q,13,0)</f>
        <v>0</v>
      </c>
      <c r="U557" s="37">
        <f t="shared" si="62"/>
        <v>1.1035620672415369E-2</v>
      </c>
    </row>
    <row r="558" spans="1:21" x14ac:dyDescent="0.25">
      <c r="A558" s="21">
        <f t="shared" si="58"/>
        <v>4</v>
      </c>
      <c r="B558" s="22">
        <v>549</v>
      </c>
      <c r="C558" s="20"/>
      <c r="D558" s="14">
        <f>Beta!E558</f>
        <v>14.809310931734252</v>
      </c>
      <c r="E558" s="15">
        <f>Beta!F558</f>
        <v>0.36451429805087537</v>
      </c>
      <c r="F558" s="12"/>
      <c r="G558" s="50">
        <f t="shared" si="56"/>
        <v>2.5000000000000005E-3</v>
      </c>
      <c r="H558" s="33">
        <f t="shared" si="59"/>
        <v>1.4433756729740645E-2</v>
      </c>
      <c r="I558" s="34">
        <f>D558/D557*EXP(-H557*H557/2+H557*VLOOKUP((A558)&amp;"_"&amp;(B558-1),Gaussian!A:F,6,0))-1</f>
        <v>-1.0921051758806199E-2</v>
      </c>
      <c r="J558" s="46">
        <f>E558/E557*EXP(-H557*H557/2-H557*VLOOKUP((A558)&amp;"_"&amp;(B558-1),Gaussian!A:F,6,0))-1</f>
        <v>1.5801414100391709E-2</v>
      </c>
      <c r="K558" s="40">
        <f>VLOOKUP((A558+1)&amp;"_"&amp;B558,scenarios!A:Q,6,0)</f>
        <v>-1.0921E-2</v>
      </c>
      <c r="L558" s="55">
        <f>VLOOKUP((A558+TT_Scen/2+1)&amp;"_"&amp;B558,scenarios!A:Q,6,0)</f>
        <v>1.5800999999999999E-2</v>
      </c>
      <c r="M558" s="37">
        <f t="shared" si="61"/>
        <v>4.6585919790884112E-7</v>
      </c>
      <c r="N558" s="8"/>
      <c r="O558" s="50">
        <f t="shared" si="57"/>
        <v>2.5000000000000005E-3</v>
      </c>
      <c r="P558" s="33">
        <f t="shared" si="60"/>
        <v>1.4433756729740645E-2</v>
      </c>
      <c r="Q558" s="34">
        <f>D558/D557*EXP(-P557*P557/2+P557*Gaussian!G550)-1</f>
        <v>8.116818414241278E-3</v>
      </c>
      <c r="R558" s="46">
        <f>E558/E557*EXP(-P557*P557/2-P557*Gaussian!G550)-1</f>
        <v>-3.3815764915723356E-3</v>
      </c>
      <c r="S558" s="40">
        <f>VLOOKUP((A558+1)&amp;"_"&amp;B558,scenarios!A:Q,13,0)</f>
        <v>0</v>
      </c>
      <c r="T558" s="55">
        <f>VLOOKUP((A558+TT_Scen/2+1)&amp;"_"&amp;B558,scenarios!A:Q,13,0)</f>
        <v>0</v>
      </c>
      <c r="U558" s="37">
        <f t="shared" si="62"/>
        <v>1.1498394905813614E-2</v>
      </c>
    </row>
    <row r="559" spans="1:21" x14ac:dyDescent="0.25">
      <c r="A559" s="21">
        <f t="shared" si="58"/>
        <v>4</v>
      </c>
      <c r="B559" s="22">
        <v>550</v>
      </c>
      <c r="C559" s="20"/>
      <c r="D559" s="14">
        <f>Beta!E559</f>
        <v>14.9284126508838</v>
      </c>
      <c r="E559" s="15">
        <f>Beta!F559</f>
        <v>0.36338589735308652</v>
      </c>
      <c r="F559" s="12"/>
      <c r="G559" s="50">
        <f t="shared" si="56"/>
        <v>2.5000000000000005E-3</v>
      </c>
      <c r="H559" s="33">
        <f t="shared" si="59"/>
        <v>1.4433756729740645E-2</v>
      </c>
      <c r="I559" s="34">
        <f>D559/D558*EXP(-H558*H558/2+H558*VLOOKUP((A559)&amp;"_"&amp;(B559-1),Gaussian!A:F,6,0))-1</f>
        <v>-2.5293912818443953E-2</v>
      </c>
      <c r="J559" s="46">
        <f>E559/E558*EXP(-H558*H558/2-H558*VLOOKUP((A559)&amp;"_"&amp;(B559-1),Gaussian!A:F,6,0))-1</f>
        <v>3.0785080712966151E-2</v>
      </c>
      <c r="K559" s="40">
        <f>VLOOKUP((A559+1)&amp;"_"&amp;B559,scenarios!A:Q,6,0)</f>
        <v>-2.5294000000000001E-2</v>
      </c>
      <c r="L559" s="55">
        <f>VLOOKUP((A559+TT_Scen/2+1)&amp;"_"&amp;B559,scenarios!A:Q,6,0)</f>
        <v>3.0785E-2</v>
      </c>
      <c r="M559" s="37">
        <f t="shared" si="61"/>
        <v>1.6789452219820311E-7</v>
      </c>
      <c r="N559" s="8"/>
      <c r="O559" s="50">
        <f t="shared" si="57"/>
        <v>2.5000000000000005E-3</v>
      </c>
      <c r="P559" s="33">
        <f t="shared" si="60"/>
        <v>1.4433756729740645E-2</v>
      </c>
      <c r="Q559" s="34">
        <f>D559/D558*EXP(-P558*P558/2+P558*Gaussian!G551)-1</f>
        <v>7.9373549313632719E-3</v>
      </c>
      <c r="R559" s="46">
        <f>E559/E558*EXP(-P558*P558/2-P558*Gaussian!G551)-1</f>
        <v>-3.1994668802836079E-3</v>
      </c>
      <c r="S559" s="40">
        <f>VLOOKUP((A559+1)&amp;"_"&amp;B559,scenarios!A:Q,13,0)</f>
        <v>0</v>
      </c>
      <c r="T559" s="55">
        <f>VLOOKUP((A559+TT_Scen/2+1)&amp;"_"&amp;B559,scenarios!A:Q,13,0)</f>
        <v>0</v>
      </c>
      <c r="U559" s="37">
        <f t="shared" si="62"/>
        <v>1.113682181164688E-2</v>
      </c>
    </row>
    <row r="560" spans="1:21" x14ac:dyDescent="0.25">
      <c r="A560" s="21">
        <f t="shared" si="58"/>
        <v>4</v>
      </c>
      <c r="B560" s="22">
        <v>551</v>
      </c>
      <c r="C560" s="20"/>
      <c r="D560" s="14">
        <f>Beta!E560</f>
        <v>15.049562178671378</v>
      </c>
      <c r="E560" s="15">
        <f>Beta!F560</f>
        <v>0.3622364427936986</v>
      </c>
      <c r="F560" s="12"/>
      <c r="G560" s="50">
        <f t="shared" si="56"/>
        <v>2.5000000000000005E-3</v>
      </c>
      <c r="H560" s="33">
        <f t="shared" si="59"/>
        <v>1.4433756729740645E-2</v>
      </c>
      <c r="I560" s="34">
        <f>D560/D559*EXP(-H559*H559/2+H559*VLOOKUP((A560)&amp;"_"&amp;(B560-1),Gaussian!A:F,6,0))-1</f>
        <v>4.4133550467768012E-2</v>
      </c>
      <c r="J560" s="46">
        <f>E560/E559*EXP(-H559*H559/2-H559*VLOOKUP((A560)&amp;"_"&amp;(B560-1),Gaussian!A:F,6,0))-1</f>
        <v>-3.7750316307392895E-2</v>
      </c>
      <c r="K560" s="40">
        <f>VLOOKUP((A560+1)&amp;"_"&amp;B560,scenarios!A:Q,6,0)</f>
        <v>4.4134E-2</v>
      </c>
      <c r="L560" s="55">
        <f>VLOOKUP((A560+TT_Scen/2+1)&amp;"_"&amp;B560,scenarios!A:Q,6,0)</f>
        <v>-3.7749999999999999E-2</v>
      </c>
      <c r="M560" s="37">
        <f t="shared" si="61"/>
        <v>7.6583962488330215E-7</v>
      </c>
      <c r="N560" s="8"/>
      <c r="O560" s="50">
        <f t="shared" si="57"/>
        <v>2.5000000000000005E-3</v>
      </c>
      <c r="P560" s="33">
        <f t="shared" si="60"/>
        <v>1.4433756729740645E-2</v>
      </c>
      <c r="Q560" s="34">
        <f>D560/D559*EXP(-P559*P559/2+P559*Gaussian!G552)-1</f>
        <v>8.010359138874712E-3</v>
      </c>
      <c r="R560" s="46">
        <f>E560/E559*EXP(-P559*P559/2-P559*Gaussian!G552)-1</f>
        <v>-3.2670105406846783E-3</v>
      </c>
      <c r="S560" s="40">
        <f>VLOOKUP((A560+1)&amp;"_"&amp;B560,scenarios!A:Q,13,0)</f>
        <v>0</v>
      </c>
      <c r="T560" s="55">
        <f>VLOOKUP((A560+TT_Scen/2+1)&amp;"_"&amp;B560,scenarios!A:Q,13,0)</f>
        <v>0</v>
      </c>
      <c r="U560" s="37">
        <f t="shared" si="62"/>
        <v>1.127736967955939E-2</v>
      </c>
    </row>
    <row r="561" spans="1:21" x14ac:dyDescent="0.25">
      <c r="A561" s="21">
        <f t="shared" si="58"/>
        <v>4</v>
      </c>
      <c r="B561" s="22">
        <v>552</v>
      </c>
      <c r="C561" s="20"/>
      <c r="D561" s="14">
        <f>Beta!E561</f>
        <v>15.175462993436051</v>
      </c>
      <c r="E561" s="15">
        <f>Beta!F561</f>
        <v>0.36100264332915594</v>
      </c>
      <c r="F561" s="12"/>
      <c r="G561" s="50">
        <f t="shared" si="56"/>
        <v>2.5000000000000005E-3</v>
      </c>
      <c r="H561" s="33">
        <f t="shared" si="59"/>
        <v>1.4433756729740645E-2</v>
      </c>
      <c r="I561" s="34">
        <f>D561/D560*EXP(-H560*H560/2+H560*VLOOKUP((A561)&amp;"_"&amp;(B561-1),Gaussian!A:F,6,0))-1</f>
        <v>-3.0822751357403311E-3</v>
      </c>
      <c r="J561" s="46">
        <f>E561/E560*EXP(-H560*H560/2-H560*VLOOKUP((A561)&amp;"_"&amp;(B561-1),Gaussian!A:F,6,0))-1</f>
        <v>7.8282557634745675E-3</v>
      </c>
      <c r="K561" s="40">
        <f>VLOOKUP((A561+1)&amp;"_"&amp;B561,scenarios!A:Q,6,0)</f>
        <v>-3.0823000000000001E-3</v>
      </c>
      <c r="L561" s="55">
        <f>VLOOKUP((A561+TT_Scen/2+1)&amp;"_"&amp;B561,scenarios!A:Q,6,0)</f>
        <v>7.8282999999999998E-3</v>
      </c>
      <c r="M561" s="37">
        <f t="shared" si="61"/>
        <v>6.9100785101295498E-8</v>
      </c>
      <c r="N561" s="8"/>
      <c r="O561" s="50">
        <f t="shared" si="57"/>
        <v>2.5000000000000005E-3</v>
      </c>
      <c r="P561" s="33">
        <f t="shared" si="60"/>
        <v>1.4433756729740645E-2</v>
      </c>
      <c r="Q561" s="34">
        <f>D561/D560*EXP(-P560*P560/2+P560*Gaussian!G553)-1</f>
        <v>8.2607133830783219E-3</v>
      </c>
      <c r="R561" s="46">
        <f>E561/E560*EXP(-P560*P560/2-P560*Gaussian!G553)-1</f>
        <v>-3.5098675833218351E-3</v>
      </c>
      <c r="S561" s="40">
        <f>VLOOKUP((A561+1)&amp;"_"&amp;B561,scenarios!A:Q,13,0)</f>
        <v>0</v>
      </c>
      <c r="T561" s="55">
        <f>VLOOKUP((A561+TT_Scen/2+1)&amp;"_"&amp;B561,scenarios!A:Q,13,0)</f>
        <v>0</v>
      </c>
      <c r="U561" s="37">
        <f t="shared" si="62"/>
        <v>1.1770580966400157E-2</v>
      </c>
    </row>
    <row r="562" spans="1:21" x14ac:dyDescent="0.25">
      <c r="A562" s="21">
        <f t="shared" si="58"/>
        <v>4</v>
      </c>
      <c r="B562" s="22">
        <v>553</v>
      </c>
      <c r="C562" s="20"/>
      <c r="D562" s="14">
        <f>Beta!E562</f>
        <v>15.303584228947638</v>
      </c>
      <c r="E562" s="15">
        <f>Beta!F562</f>
        <v>0.35974727601920281</v>
      </c>
      <c r="F562" s="12"/>
      <c r="G562" s="50">
        <f t="shared" si="56"/>
        <v>2.5000000000000005E-3</v>
      </c>
      <c r="H562" s="33">
        <f t="shared" si="59"/>
        <v>1.4433756729740645E-2</v>
      </c>
      <c r="I562" s="34">
        <f>D562/D561*EXP(-H561*H561/2+H561*VLOOKUP((A562)&amp;"_"&amp;(B562-1),Gaussian!A:F,6,0))-1</f>
        <v>7.5799386907584587E-3</v>
      </c>
      <c r="J562" s="46">
        <f>E562/E561*EXP(-H561*H561/2-H561*VLOOKUP((A562)&amp;"_"&amp;(B562-1),Gaussian!A:F,6,0))-1</f>
        <v>-2.8319601953046281E-3</v>
      </c>
      <c r="K562" s="40">
        <f>VLOOKUP((A562+1)&amp;"_"&amp;B562,scenarios!A:Q,6,0)</f>
        <v>7.5798999999999997E-3</v>
      </c>
      <c r="L562" s="55">
        <f>VLOOKUP((A562+TT_Scen/2+1)&amp;"_"&amp;B562,scenarios!A:Q,6,0)</f>
        <v>-2.8319999999999999E-3</v>
      </c>
      <c r="M562" s="37">
        <f t="shared" si="61"/>
        <v>7.8495453830883938E-8</v>
      </c>
      <c r="N562" s="8"/>
      <c r="O562" s="50">
        <f t="shared" si="57"/>
        <v>2.5000000000000005E-3</v>
      </c>
      <c r="P562" s="33">
        <f t="shared" si="60"/>
        <v>1.4433756729740645E-2</v>
      </c>
      <c r="Q562" s="34">
        <f>D562/D561*EXP(-P561*P561/2+P561*Gaussian!G554)-1</f>
        <v>8.3376167984798855E-3</v>
      </c>
      <c r="R562" s="46">
        <f>E562/E561*EXP(-P561*P561/2-P561*Gaussian!G554)-1</f>
        <v>-3.5812453364048036E-3</v>
      </c>
      <c r="S562" s="40">
        <f>VLOOKUP((A562+1)&amp;"_"&amp;B562,scenarios!A:Q,13,0)</f>
        <v>0</v>
      </c>
      <c r="T562" s="55">
        <f>VLOOKUP((A562+TT_Scen/2+1)&amp;"_"&amp;B562,scenarios!A:Q,13,0)</f>
        <v>0</v>
      </c>
      <c r="U562" s="37">
        <f t="shared" si="62"/>
        <v>1.1918862134884689E-2</v>
      </c>
    </row>
    <row r="563" spans="1:21" x14ac:dyDescent="0.25">
      <c r="A563" s="21">
        <f t="shared" si="58"/>
        <v>4</v>
      </c>
      <c r="B563" s="22">
        <v>554</v>
      </c>
      <c r="C563" s="20"/>
      <c r="D563" s="14">
        <f>Beta!E563</f>
        <v>15.433738896656902</v>
      </c>
      <c r="E563" s="15">
        <f>Beta!F563</f>
        <v>0.35847582528385696</v>
      </c>
      <c r="F563" s="12"/>
      <c r="G563" s="50">
        <f t="shared" si="56"/>
        <v>2.5000000000000005E-3</v>
      </c>
      <c r="H563" s="33">
        <f t="shared" si="59"/>
        <v>1.4433756729740645E-2</v>
      </c>
      <c r="I563" s="34">
        <f>D563/D562*EXP(-H562*H562/2+H562*VLOOKUP((A563)&amp;"_"&amp;(B563-1),Gaussian!A:F,6,0))-1</f>
        <v>-2.5366764574219491E-4</v>
      </c>
      <c r="J563" s="46">
        <f>E563/E562*EXP(-H562*H562/2-H562*VLOOKUP((A563)&amp;"_"&amp;(B563-1),Gaussian!A:F,6,0))-1</f>
        <v>4.9860930129503878E-3</v>
      </c>
      <c r="K563" s="40">
        <f>VLOOKUP((A563+1)&amp;"_"&amp;B563,scenarios!A:Q,6,0)</f>
        <v>-2.5367E-4</v>
      </c>
      <c r="L563" s="55">
        <f>VLOOKUP((A563+TT_Scen/2+1)&amp;"_"&amp;B563,scenarios!A:Q,6,0)</f>
        <v>4.9861000000000003E-3</v>
      </c>
      <c r="M563" s="37">
        <f t="shared" si="61"/>
        <v>9.3413074175830932E-9</v>
      </c>
      <c r="N563" s="8"/>
      <c r="O563" s="50">
        <f t="shared" si="57"/>
        <v>2.5000000000000005E-3</v>
      </c>
      <c r="P563" s="33">
        <f t="shared" si="60"/>
        <v>1.4433756729740645E-2</v>
      </c>
      <c r="Q563" s="34">
        <f>D563/D562*EXP(-P562*P562/2+P562*Gaussian!G555)-1</f>
        <v>8.3998015354811439E-3</v>
      </c>
      <c r="R563" s="46">
        <f>E563/E562*EXP(-P562*P562/2-P562*Gaussian!G555)-1</f>
        <v>-3.6380818135454129E-3</v>
      </c>
      <c r="S563" s="40">
        <f>VLOOKUP((A563+1)&amp;"_"&amp;B563,scenarios!A:Q,13,0)</f>
        <v>0</v>
      </c>
      <c r="T563" s="55">
        <f>VLOOKUP((A563+TT_Scen/2+1)&amp;"_"&amp;B563,scenarios!A:Q,13,0)</f>
        <v>0</v>
      </c>
      <c r="U563" s="37">
        <f t="shared" si="62"/>
        <v>1.2037883349026557E-2</v>
      </c>
    </row>
    <row r="564" spans="1:21" x14ac:dyDescent="0.25">
      <c r="A564" s="21">
        <f t="shared" si="58"/>
        <v>4</v>
      </c>
      <c r="B564" s="22">
        <v>555</v>
      </c>
      <c r="C564" s="20"/>
      <c r="D564" s="14">
        <f>Beta!E564</f>
        <v>15.563922818700815</v>
      </c>
      <c r="E564" s="15">
        <f>Beta!F564</f>
        <v>0.35723525053276034</v>
      </c>
      <c r="F564" s="12"/>
      <c r="G564" s="50">
        <f t="shared" si="56"/>
        <v>2.5000000000000005E-3</v>
      </c>
      <c r="H564" s="33">
        <f t="shared" si="59"/>
        <v>1.4433756729740645E-2</v>
      </c>
      <c r="I564" s="34">
        <f>D564/D563*EXP(-H563*H563/2+H563*VLOOKUP((A564)&amp;"_"&amp;(B564-1),Gaussian!A:F,6,0))-1</f>
        <v>-7.3656555502906729E-3</v>
      </c>
      <c r="J564" s="46">
        <f>E564/E563*EXP(-H563*H563/2-H563*VLOOKUP((A564)&amp;"_"&amp;(B564-1),Gaussian!A:F,6,0))-1</f>
        <v>1.2191248049772119E-2</v>
      </c>
      <c r="K564" s="40">
        <f>VLOOKUP((A564+1)&amp;"_"&amp;B564,scenarios!A:Q,6,0)</f>
        <v>-7.3657000000000002E-3</v>
      </c>
      <c r="L564" s="55">
        <f>VLOOKUP((A564+TT_Scen/2+1)&amp;"_"&amp;B564,scenarios!A:Q,6,0)</f>
        <v>1.2191E-2</v>
      </c>
      <c r="M564" s="37">
        <f t="shared" si="61"/>
        <v>2.9249948144561416E-7</v>
      </c>
      <c r="N564" s="8"/>
      <c r="O564" s="50">
        <f t="shared" si="57"/>
        <v>2.5000000000000005E-3</v>
      </c>
      <c r="P564" s="33">
        <f t="shared" si="60"/>
        <v>1.4433756729740645E-2</v>
      </c>
      <c r="Q564" s="34">
        <f>D564/D563*EXP(-P563*P563/2+P563*Gaussian!G556)-1</f>
        <v>8.3299818262594361E-3</v>
      </c>
      <c r="R564" s="46">
        <f>E564/E563*EXP(-P563*P563/2-P563*Gaussian!G556)-1</f>
        <v>-3.5644936929586368E-3</v>
      </c>
      <c r="S564" s="40">
        <f>VLOOKUP((A564+1)&amp;"_"&amp;B564,scenarios!A:Q,13,0)</f>
        <v>0</v>
      </c>
      <c r="T564" s="55">
        <f>VLOOKUP((A564+TT_Scen/2+1)&amp;"_"&amp;B564,scenarios!A:Q,13,0)</f>
        <v>0</v>
      </c>
      <c r="U564" s="37">
        <f t="shared" si="62"/>
        <v>1.1894475519218073E-2</v>
      </c>
    </row>
    <row r="565" spans="1:21" x14ac:dyDescent="0.25">
      <c r="A565" s="21">
        <f t="shared" si="58"/>
        <v>4</v>
      </c>
      <c r="B565" s="22">
        <v>556</v>
      </c>
      <c r="C565" s="20"/>
      <c r="D565" s="14">
        <f>Beta!E565</f>
        <v>15.68840769289594</v>
      </c>
      <c r="E565" s="15">
        <f>Beta!F565</f>
        <v>0.35615484770194927</v>
      </c>
      <c r="F565" s="12"/>
      <c r="G565" s="50">
        <f t="shared" si="56"/>
        <v>2.5000000000000005E-3</v>
      </c>
      <c r="H565" s="33">
        <f t="shared" si="59"/>
        <v>1.4433756729740645E-2</v>
      </c>
      <c r="I565" s="34">
        <f>D565/D564*EXP(-H564*H564/2+H564*VLOOKUP((A565)&amp;"_"&amp;(B565-1),Gaussian!A:F,6,0))-1</f>
        <v>1.43295043979772E-2</v>
      </c>
      <c r="J565" s="46">
        <f>E565/E564*EXP(-H564*H564/2-H564*VLOOKUP((A565)&amp;"_"&amp;(B565-1),Gaussian!A:F,6,0))-1</f>
        <v>-9.4536197674153222E-3</v>
      </c>
      <c r="K565" s="40">
        <f>VLOOKUP((A565+1)&amp;"_"&amp;B565,scenarios!A:Q,6,0)</f>
        <v>1.4330000000000001E-2</v>
      </c>
      <c r="L565" s="55">
        <f>VLOOKUP((A565+TT_Scen/2+1)&amp;"_"&amp;B565,scenarios!A:Q,6,0)</f>
        <v>-9.4535999999999995E-3</v>
      </c>
      <c r="M565" s="37">
        <f t="shared" si="61"/>
        <v>5.1536943812373337E-7</v>
      </c>
      <c r="N565" s="8"/>
      <c r="O565" s="50">
        <f t="shared" si="57"/>
        <v>2.5000000000000005E-3</v>
      </c>
      <c r="P565" s="33">
        <f t="shared" si="60"/>
        <v>1.4433756729740645E-2</v>
      </c>
      <c r="Q565" s="34">
        <f>D565/D564*EXP(-P564*P564/2+P564*Gaussian!G557)-1</f>
        <v>7.8933024536038676E-3</v>
      </c>
      <c r="R565" s="46">
        <f>E565/E564*EXP(-P564*P564/2-P564*Gaussian!G557)-1</f>
        <v>-3.1281917454958341E-3</v>
      </c>
      <c r="S565" s="40">
        <f>VLOOKUP((A565+1)&amp;"_"&amp;B565,scenarios!A:Q,13,0)</f>
        <v>0</v>
      </c>
      <c r="T565" s="55">
        <f>VLOOKUP((A565+TT_Scen/2+1)&amp;"_"&amp;B565,scenarios!A:Q,13,0)</f>
        <v>0</v>
      </c>
      <c r="U565" s="37">
        <f t="shared" si="62"/>
        <v>1.1021494199099702E-2</v>
      </c>
    </row>
    <row r="566" spans="1:21" x14ac:dyDescent="0.25">
      <c r="A566" s="21">
        <f t="shared" si="58"/>
        <v>4</v>
      </c>
      <c r="B566" s="22">
        <v>557</v>
      </c>
      <c r="C566" s="20"/>
      <c r="D566" s="14">
        <f>Beta!E566</f>
        <v>15.810357628854442</v>
      </c>
      <c r="E566" s="15">
        <f>Beta!F566</f>
        <v>0.3551586343077861</v>
      </c>
      <c r="F566" s="12"/>
      <c r="G566" s="50">
        <f t="shared" si="56"/>
        <v>2.5000000000000005E-3</v>
      </c>
      <c r="H566" s="33">
        <f t="shared" si="59"/>
        <v>1.4433756729740645E-2</v>
      </c>
      <c r="I566" s="34">
        <f>D566/D565*EXP(-H565*H565/2+H565*VLOOKUP((A566)&amp;"_"&amp;(B566-1),Gaussian!A:F,6,0))-1</f>
        <v>1.4618196451960941E-2</v>
      </c>
      <c r="J566" s="46">
        <f>E566/E565*EXP(-H565*H565/2-H565*VLOOKUP((A566)&amp;"_"&amp;(B566-1),Gaussian!A:F,6,0))-1</f>
        <v>-9.730918738785066E-3</v>
      </c>
      <c r="K566" s="40">
        <f>VLOOKUP((A566+1)&amp;"_"&amp;B566,scenarios!A:Q,6,0)</f>
        <v>1.4618000000000001E-2</v>
      </c>
      <c r="L566" s="55">
        <f>VLOOKUP((A566+TT_Scen/2+1)&amp;"_"&amp;B566,scenarios!A:Q,6,0)</f>
        <v>-9.7309000000000007E-3</v>
      </c>
      <c r="M566" s="37">
        <f t="shared" si="61"/>
        <v>2.1519074600538646E-7</v>
      </c>
      <c r="N566" s="8"/>
      <c r="O566" s="50">
        <f t="shared" si="57"/>
        <v>2.5000000000000005E-3</v>
      </c>
      <c r="P566" s="33">
        <f t="shared" si="60"/>
        <v>1.4433756729740645E-2</v>
      </c>
      <c r="Q566" s="34">
        <f>D566/D565*EXP(-P565*P565/2+P565*Gaussian!G558)-1</f>
        <v>7.6682804166081642E-3</v>
      </c>
      <c r="R566" s="46">
        <f>E566/E565*EXP(-P565*P565/2-P565*Gaussian!G558)-1</f>
        <v>-2.9010054618421321E-3</v>
      </c>
      <c r="S566" s="40">
        <f>VLOOKUP((A566+1)&amp;"_"&amp;B566,scenarios!A:Q,13,0)</f>
        <v>0</v>
      </c>
      <c r="T566" s="55">
        <f>VLOOKUP((A566+TT_Scen/2+1)&amp;"_"&amp;B566,scenarios!A:Q,13,0)</f>
        <v>0</v>
      </c>
      <c r="U566" s="37">
        <f t="shared" si="62"/>
        <v>1.0569285878450296E-2</v>
      </c>
    </row>
    <row r="567" spans="1:21" x14ac:dyDescent="0.25">
      <c r="A567" s="21">
        <f t="shared" si="58"/>
        <v>4</v>
      </c>
      <c r="B567" s="22">
        <v>558</v>
      </c>
      <c r="C567" s="20"/>
      <c r="D567" s="14">
        <f>Beta!E567</f>
        <v>15.92985876321942</v>
      </c>
      <c r="E567" s="15">
        <f>Beta!F567</f>
        <v>0.35424234784026803</v>
      </c>
      <c r="F567" s="12"/>
      <c r="G567" s="50">
        <f t="shared" si="56"/>
        <v>2.5000000000000005E-3</v>
      </c>
      <c r="H567" s="33">
        <f t="shared" si="59"/>
        <v>1.4433756729740645E-2</v>
      </c>
      <c r="I567" s="34">
        <f>D567/D566*EXP(-H566*H566/2+H566*VLOOKUP((A567)&amp;"_"&amp;(B567-1),Gaussian!A:F,6,0))-1</f>
        <v>1.1943111012689078E-2</v>
      </c>
      <c r="J567" s="46">
        <f>E567/E566*EXP(-H566*H566/2-H566*VLOOKUP((A567)&amp;"_"&amp;(B567-1),Gaussian!A:F,6,0))-1</f>
        <v>-7.1085849742312801E-3</v>
      </c>
      <c r="K567" s="40">
        <f>VLOOKUP((A567+1)&amp;"_"&amp;B567,scenarios!A:Q,6,0)</f>
        <v>1.1943E-2</v>
      </c>
      <c r="L567" s="55">
        <f>VLOOKUP((A567+TT_Scen/2+1)&amp;"_"&amp;B567,scenarios!A:Q,6,0)</f>
        <v>-7.1085999999999996E-3</v>
      </c>
      <c r="M567" s="37">
        <f t="shared" si="61"/>
        <v>1.2603845779730893E-7</v>
      </c>
      <c r="N567" s="8"/>
      <c r="O567" s="50">
        <f t="shared" si="57"/>
        <v>2.5000000000000005E-3</v>
      </c>
      <c r="P567" s="33">
        <f t="shared" si="60"/>
        <v>1.4433756729740645E-2</v>
      </c>
      <c r="Q567" s="34">
        <f>D567/D566*EXP(-P566*P566/2+P566*Gaussian!G559)-1</f>
        <v>7.4534595146722449E-3</v>
      </c>
      <c r="R567" s="46">
        <f>E567/E566*EXP(-P566*P566/2-P566*Gaussian!G559)-1</f>
        <v>-2.6838282901991972E-3</v>
      </c>
      <c r="S567" s="40">
        <f>VLOOKUP((A567+1)&amp;"_"&amp;B567,scenarios!A:Q,13,0)</f>
        <v>0</v>
      </c>
      <c r="T567" s="55">
        <f>VLOOKUP((A567+TT_Scen/2+1)&amp;"_"&amp;B567,scenarios!A:Q,13,0)</f>
        <v>0</v>
      </c>
      <c r="U567" s="37">
        <f t="shared" si="62"/>
        <v>1.0137287804871442E-2</v>
      </c>
    </row>
    <row r="568" spans="1:21" x14ac:dyDescent="0.25">
      <c r="A568" s="21">
        <f t="shared" si="58"/>
        <v>4</v>
      </c>
      <c r="B568" s="22">
        <v>559</v>
      </c>
      <c r="C568" s="20"/>
      <c r="D568" s="14">
        <f>Beta!E568</f>
        <v>16.050153507961092</v>
      </c>
      <c r="E568" s="15">
        <f>Beta!F568</f>
        <v>0.3533324512393613</v>
      </c>
      <c r="F568" s="12"/>
      <c r="G568" s="50">
        <f t="shared" si="56"/>
        <v>2.5000000000000005E-3</v>
      </c>
      <c r="H568" s="33">
        <f t="shared" si="59"/>
        <v>1.4433756729740645E-2</v>
      </c>
      <c r="I568" s="34">
        <f>D568/D567*EXP(-H567*H567/2+H567*VLOOKUP((A568)&amp;"_"&amp;(B568-1),Gaussian!A:F,6,0))-1</f>
        <v>1.4759230256685907E-2</v>
      </c>
      <c r="J568" s="46">
        <f>E568/E567*EXP(-H567*H567/2-H567*VLOOKUP((A568)&amp;"_"&amp;(B568-1),Gaussian!A:F,6,0))-1</f>
        <v>-9.8594986851322508E-3</v>
      </c>
      <c r="K568" s="40">
        <f>VLOOKUP((A568+1)&amp;"_"&amp;B568,scenarios!A:Q,6,0)</f>
        <v>1.4759E-2</v>
      </c>
      <c r="L568" s="55">
        <f>VLOOKUP((A568+TT_Scen/2+1)&amp;"_"&amp;B568,scenarios!A:Q,6,0)</f>
        <v>-9.8595000000000002E-3</v>
      </c>
      <c r="M568" s="37">
        <f t="shared" si="61"/>
        <v>2.3157155365667592E-7</v>
      </c>
      <c r="N568" s="8"/>
      <c r="O568" s="50">
        <f t="shared" si="57"/>
        <v>2.5000000000000005E-3</v>
      </c>
      <c r="P568" s="33">
        <f t="shared" si="60"/>
        <v>1.4433756729740645E-2</v>
      </c>
      <c r="Q568" s="34">
        <f>D568/D567*EXP(-P567*P567/2+P567*Gaussian!G560)-1</f>
        <v>7.4465783149177955E-3</v>
      </c>
      <c r="R568" s="46">
        <f>E568/E567*EXP(-P567*P567/2-P567*Gaussian!G560)-1</f>
        <v>-2.6724646374568506E-3</v>
      </c>
      <c r="S568" s="40">
        <f>VLOOKUP((A568+1)&amp;"_"&amp;B568,scenarios!A:Q,13,0)</f>
        <v>0</v>
      </c>
      <c r="T568" s="55">
        <f>VLOOKUP((A568+TT_Scen/2+1)&amp;"_"&amp;B568,scenarios!A:Q,13,0)</f>
        <v>0</v>
      </c>
      <c r="U568" s="37">
        <f t="shared" si="62"/>
        <v>1.0119042952374646E-2</v>
      </c>
    </row>
    <row r="569" spans="1:21" x14ac:dyDescent="0.25">
      <c r="A569" s="21">
        <f t="shared" si="58"/>
        <v>4</v>
      </c>
      <c r="B569" s="22">
        <v>560</v>
      </c>
      <c r="C569" s="20"/>
      <c r="D569" s="14">
        <f>Beta!E569</f>
        <v>16.166670471328583</v>
      </c>
      <c r="E569" s="15">
        <f>Beta!F569</f>
        <v>0.35252865269879302</v>
      </c>
      <c r="F569" s="12"/>
      <c r="G569" s="50">
        <f t="shared" si="56"/>
        <v>2.5000000000000005E-3</v>
      </c>
      <c r="H569" s="33">
        <f t="shared" si="59"/>
        <v>1.4433756729740645E-2</v>
      </c>
      <c r="I569" s="34">
        <f>D569/D568*EXP(-H568*H568/2+H568*VLOOKUP((A569)&amp;"_"&amp;(B569-1),Gaussian!A:F,6,0))-1</f>
        <v>-3.610527705757649E-3</v>
      </c>
      <c r="J569" s="46">
        <f>E569/E568*EXP(-H568*H568/2-H568*VLOOKUP((A569)&amp;"_"&amp;(B569-1),Gaussian!A:F,6,0))-1</f>
        <v>8.3996407189399491E-3</v>
      </c>
      <c r="K569" s="40">
        <f>VLOOKUP((A569+1)&amp;"_"&amp;B569,scenarios!A:Q,6,0)</f>
        <v>-3.6105E-3</v>
      </c>
      <c r="L569" s="55">
        <f>VLOOKUP((A569+TT_Scen/2+1)&amp;"_"&amp;B569,scenarios!A:Q,6,0)</f>
        <v>8.3996000000000001E-3</v>
      </c>
      <c r="M569" s="37">
        <f t="shared" si="61"/>
        <v>6.8424697598039319E-8</v>
      </c>
      <c r="N569" s="8"/>
      <c r="O569" s="50">
        <f t="shared" si="57"/>
        <v>2.5000000000000005E-3</v>
      </c>
      <c r="P569" s="33">
        <f t="shared" si="60"/>
        <v>1.4433756729740645E-2</v>
      </c>
      <c r="Q569" s="34">
        <f>D569/D568*EXP(-P568*P568/2+P568*Gaussian!G561)-1</f>
        <v>7.1546370471280429E-3</v>
      </c>
      <c r="R569" s="46">
        <f>E569/E568*EXP(-P568*P568/2-P568*Gaussian!G561)-1</f>
        <v>-2.3788314935473398E-3</v>
      </c>
      <c r="S569" s="40">
        <f>VLOOKUP((A569+1)&amp;"_"&amp;B569,scenarios!A:Q,13,0)</f>
        <v>0</v>
      </c>
      <c r="T569" s="55">
        <f>VLOOKUP((A569+TT_Scen/2+1)&amp;"_"&amp;B569,scenarios!A:Q,13,0)</f>
        <v>0</v>
      </c>
      <c r="U569" s="37">
        <f t="shared" si="62"/>
        <v>9.5334685406753827E-3</v>
      </c>
    </row>
    <row r="570" spans="1:21" x14ac:dyDescent="0.25">
      <c r="A570" s="21">
        <f t="shared" si="58"/>
        <v>4</v>
      </c>
      <c r="B570" s="22">
        <v>561</v>
      </c>
      <c r="C570" s="20"/>
      <c r="D570" s="14">
        <f>Beta!E570</f>
        <v>16.285122378882416</v>
      </c>
      <c r="E570" s="15">
        <f>Beta!F570</f>
        <v>0.35170475715231903</v>
      </c>
      <c r="F570" s="12"/>
      <c r="G570" s="50">
        <f t="shared" si="56"/>
        <v>2.5000000000000005E-3</v>
      </c>
      <c r="H570" s="33">
        <f t="shared" si="59"/>
        <v>1.4433756729740645E-2</v>
      </c>
      <c r="I570" s="34">
        <f>D570/D569*EXP(-H569*H569/2+H569*VLOOKUP((A570)&amp;"_"&amp;(B570-1),Gaussian!A:F,6,0))-1</f>
        <v>2.3971460965258373E-2</v>
      </c>
      <c r="J570" s="46">
        <f>E570/E569*EXP(-H569*H569/2-H569*VLOOKUP((A570)&amp;"_"&amp;(B570-1),Gaussian!A:F,6,0))-1</f>
        <v>-1.8758446824295061E-2</v>
      </c>
      <c r="K570" s="40">
        <f>VLOOKUP((A570+1)&amp;"_"&amp;B570,scenarios!A:Q,6,0)</f>
        <v>2.3970999999999999E-2</v>
      </c>
      <c r="L570" s="55">
        <f>VLOOKUP((A570+TT_Scen/2+1)&amp;"_"&amp;B570,scenarios!A:Q,6,0)</f>
        <v>-1.8758E-2</v>
      </c>
      <c r="M570" s="37">
        <f t="shared" si="61"/>
        <v>9.0778955343442935E-7</v>
      </c>
      <c r="N570" s="8"/>
      <c r="O570" s="50">
        <f t="shared" si="57"/>
        <v>2.5000000000000005E-3</v>
      </c>
      <c r="P570" s="33">
        <f t="shared" si="60"/>
        <v>1.4433756729740645E-2</v>
      </c>
      <c r="Q570" s="34">
        <f>D570/D569*EXP(-P569*P569/2+P569*Gaussian!G562)-1</f>
        <v>7.2219959697827907E-3</v>
      </c>
      <c r="R570" s="46">
        <f>E570/E569*EXP(-P569*P569/2-P569*Gaussian!G562)-1</f>
        <v>-2.4410201668300102E-3</v>
      </c>
      <c r="S570" s="40">
        <f>VLOOKUP((A570+1)&amp;"_"&amp;B570,scenarios!A:Q,13,0)</f>
        <v>0</v>
      </c>
      <c r="T570" s="55">
        <f>VLOOKUP((A570+TT_Scen/2+1)&amp;"_"&amp;B570,scenarios!A:Q,13,0)</f>
        <v>0</v>
      </c>
      <c r="U570" s="37">
        <f t="shared" si="62"/>
        <v>9.6630161366128009E-3</v>
      </c>
    </row>
    <row r="571" spans="1:21" x14ac:dyDescent="0.25">
      <c r="A571" s="21">
        <f t="shared" si="58"/>
        <v>4</v>
      </c>
      <c r="B571" s="22">
        <v>562</v>
      </c>
      <c r="C571" s="20"/>
      <c r="D571" s="14">
        <f>Beta!E571</f>
        <v>16.40879510281124</v>
      </c>
      <c r="E571" s="15">
        <f>Beta!F571</f>
        <v>0.35079129280949556</v>
      </c>
      <c r="F571" s="12"/>
      <c r="G571" s="50">
        <f t="shared" ref="G571:G634" si="63">$G$249</f>
        <v>2.5000000000000005E-3</v>
      </c>
      <c r="H571" s="33">
        <f t="shared" si="59"/>
        <v>1.4433756729740645E-2</v>
      </c>
      <c r="I571" s="34">
        <f>D571/D570*EXP(-H570*H570/2+H570*VLOOKUP((A571)&amp;"_"&amp;(B571-1),Gaussian!A:F,6,0))-1</f>
        <v>1.7951534419036186E-3</v>
      </c>
      <c r="J571" s="46">
        <f>E571/E570*EXP(-H570*H570/2-H570*VLOOKUP((A571)&amp;"_"&amp;(B571-1),Gaussian!A:F,6,0))-1</f>
        <v>2.9674146682672209E-3</v>
      </c>
      <c r="K571" s="40">
        <f>VLOOKUP((A571+1)&amp;"_"&amp;B571,scenarios!A:Q,6,0)</f>
        <v>1.7952000000000001E-3</v>
      </c>
      <c r="L571" s="55">
        <f>VLOOKUP((A571+TT_Scen/2+1)&amp;"_"&amp;B571,scenarios!A:Q,6,0)</f>
        <v>2.9673999999999998E-3</v>
      </c>
      <c r="M571" s="37">
        <f t="shared" si="61"/>
        <v>6.1226363602543202E-8</v>
      </c>
      <c r="N571" s="8"/>
      <c r="O571" s="50">
        <f t="shared" ref="O571:O634" si="64">$O$249</f>
        <v>2.5000000000000005E-3</v>
      </c>
      <c r="P571" s="33">
        <f t="shared" si="60"/>
        <v>1.4433756729740645E-2</v>
      </c>
      <c r="Q571" s="34">
        <f>D571/D570*EXP(-P570*P570/2+P570*Gaussian!G563)-1</f>
        <v>7.4892629371592356E-3</v>
      </c>
      <c r="R571" s="46">
        <f>E571/E570*EXP(-P570*P570/2-P570*Gaussian!G563)-1</f>
        <v>-2.7011383271714484E-3</v>
      </c>
      <c r="S571" s="40">
        <f>VLOOKUP((A571+1)&amp;"_"&amp;B571,scenarios!A:Q,13,0)</f>
        <v>0</v>
      </c>
      <c r="T571" s="55">
        <f>VLOOKUP((A571+TT_Scen/2+1)&amp;"_"&amp;B571,scenarios!A:Q,13,0)</f>
        <v>0</v>
      </c>
      <c r="U571" s="37">
        <f t="shared" si="62"/>
        <v>1.0190401264330684E-2</v>
      </c>
    </row>
    <row r="572" spans="1:21" x14ac:dyDescent="0.25">
      <c r="A572" s="21">
        <f t="shared" si="58"/>
        <v>4</v>
      </c>
      <c r="B572" s="22">
        <v>563</v>
      </c>
      <c r="C572" s="20"/>
      <c r="D572" s="14">
        <f>Beta!E572</f>
        <v>16.536776445398917</v>
      </c>
      <c r="E572" s="15">
        <f>Beta!F572</f>
        <v>0.34981049086194066</v>
      </c>
      <c r="F572" s="12"/>
      <c r="G572" s="50">
        <f t="shared" si="63"/>
        <v>2.5000000000000005E-3</v>
      </c>
      <c r="H572" s="33">
        <f t="shared" si="59"/>
        <v>1.4433756729740645E-2</v>
      </c>
      <c r="I572" s="34">
        <f>D572/D571*EXP(-H571*H571/2+H571*VLOOKUP((A572)&amp;"_"&amp;(B572-1),Gaussian!A:F,6,0))-1</f>
        <v>3.1567955461113684E-2</v>
      </c>
      <c r="J572" s="46">
        <f>E572/E571*EXP(-H571*H571/2-H571*VLOOKUP((A572)&amp;"_"&amp;(B572-1),Gaussian!A:F,6,0))-1</f>
        <v>-2.597553024985344E-2</v>
      </c>
      <c r="K572" s="40">
        <f>VLOOKUP((A572+1)&amp;"_"&amp;B572,scenarios!A:Q,6,0)</f>
        <v>3.1567999999999999E-2</v>
      </c>
      <c r="L572" s="55">
        <f>VLOOKUP((A572+TT_Scen/2+1)&amp;"_"&amp;B572,scenarios!A:Q,6,0)</f>
        <v>-2.5975999999999999E-2</v>
      </c>
      <c r="M572" s="37">
        <f t="shared" si="61"/>
        <v>5.1428903287409344E-7</v>
      </c>
      <c r="N572" s="8"/>
      <c r="O572" s="50">
        <f t="shared" si="64"/>
        <v>2.5000000000000005E-3</v>
      </c>
      <c r="P572" s="33">
        <f t="shared" si="60"/>
        <v>1.4433756729740645E-2</v>
      </c>
      <c r="Q572" s="34">
        <f>D572/D571*EXP(-P571*P571/2+P571*Gaussian!G564)-1</f>
        <v>7.6945839491258106E-3</v>
      </c>
      <c r="R572" s="46">
        <f>E572/E571*EXP(-P571*P571/2-P571*Gaussian!G564)-1</f>
        <v>-2.899840057113301E-3</v>
      </c>
      <c r="S572" s="40">
        <f>VLOOKUP((A572+1)&amp;"_"&amp;B572,scenarios!A:Q,13,0)</f>
        <v>0</v>
      </c>
      <c r="T572" s="55">
        <f>VLOOKUP((A572+TT_Scen/2+1)&amp;"_"&amp;B572,scenarios!A:Q,13,0)</f>
        <v>0</v>
      </c>
      <c r="U572" s="37">
        <f t="shared" si="62"/>
        <v>1.0594424006239112E-2</v>
      </c>
    </row>
    <row r="573" spans="1:21" x14ac:dyDescent="0.25">
      <c r="A573" s="21">
        <f t="shared" si="58"/>
        <v>4</v>
      </c>
      <c r="B573" s="22">
        <v>564</v>
      </c>
      <c r="C573" s="20"/>
      <c r="D573" s="14">
        <f>Beta!E573</f>
        <v>16.663660473168385</v>
      </c>
      <c r="E573" s="15">
        <f>Beta!F573</f>
        <v>0.34887786883472893</v>
      </c>
      <c r="F573" s="12"/>
      <c r="G573" s="50">
        <f t="shared" si="63"/>
        <v>2.5000000000000005E-3</v>
      </c>
      <c r="H573" s="33">
        <f t="shared" si="59"/>
        <v>1.4433756729740645E-2</v>
      </c>
      <c r="I573" s="34">
        <f>D573/D572*EXP(-H572*H572/2+H572*VLOOKUP((A573)&amp;"_"&amp;(B573-1),Gaussian!A:F,6,0))-1</f>
        <v>-8.8118772703040804E-3</v>
      </c>
      <c r="J573" s="46">
        <f>E573/E572*EXP(-H572*H572/2-H572*VLOOKUP((A573)&amp;"_"&amp;(B573-1),Gaussian!A:F,6,0))-1</f>
        <v>1.3709639555096853E-2</v>
      </c>
      <c r="K573" s="40">
        <f>VLOOKUP((A573+1)&amp;"_"&amp;B573,scenarios!A:Q,6,0)</f>
        <v>-8.8118999999999992E-3</v>
      </c>
      <c r="L573" s="55">
        <f>VLOOKUP((A573+TT_Scen/2+1)&amp;"_"&amp;B573,scenarios!A:Q,6,0)</f>
        <v>1.371E-2</v>
      </c>
      <c r="M573" s="37">
        <f t="shared" si="61"/>
        <v>3.8317459906574147E-7</v>
      </c>
      <c r="N573" s="8"/>
      <c r="O573" s="50">
        <f t="shared" si="64"/>
        <v>2.5000000000000005E-3</v>
      </c>
      <c r="P573" s="33">
        <f t="shared" si="60"/>
        <v>1.4433756729740645E-2</v>
      </c>
      <c r="Q573" s="34">
        <f>D573/D572*EXP(-P572*P572/2+P572*Gaussian!G565)-1</f>
        <v>7.5678788196558155E-3</v>
      </c>
      <c r="R573" s="46">
        <f>E573/E572*EXP(-P572*P572/2-P572*Gaussian!G565)-1</f>
        <v>-2.7699614633529546E-3</v>
      </c>
      <c r="S573" s="40">
        <f>VLOOKUP((A573+1)&amp;"_"&amp;B573,scenarios!A:Q,13,0)</f>
        <v>0</v>
      </c>
      <c r="T573" s="55">
        <f>VLOOKUP((A573+TT_Scen/2+1)&amp;"_"&amp;B573,scenarios!A:Q,13,0)</f>
        <v>0</v>
      </c>
      <c r="U573" s="37">
        <f t="shared" si="62"/>
        <v>1.033784028300877E-2</v>
      </c>
    </row>
    <row r="574" spans="1:21" x14ac:dyDescent="0.25">
      <c r="A574" s="21">
        <f t="shared" si="58"/>
        <v>4</v>
      </c>
      <c r="B574" s="22">
        <v>565</v>
      </c>
      <c r="C574" s="20"/>
      <c r="D574" s="14">
        <f>Beta!E574</f>
        <v>16.792123711042187</v>
      </c>
      <c r="E574" s="15">
        <f>Beta!F574</f>
        <v>0.34793674582994344</v>
      </c>
      <c r="F574" s="12"/>
      <c r="G574" s="50">
        <f t="shared" si="63"/>
        <v>2.5000000000000005E-3</v>
      </c>
      <c r="H574" s="33">
        <f t="shared" si="59"/>
        <v>1.4433756729740645E-2</v>
      </c>
      <c r="I574" s="34">
        <f>D574/D573*EXP(-H573*H573/2+H573*VLOOKUP((A574)&amp;"_"&amp;(B574-1),Gaussian!A:F,6,0))-1</f>
        <v>1.3613073098356132E-2</v>
      </c>
      <c r="J574" s="46">
        <f>E574/E573*EXP(-H573*H573/2-H573*VLOOKUP((A574)&amp;"_"&amp;(B574-1),Gaussian!A:F,6,0))-1</f>
        <v>-8.7129965306134149E-3</v>
      </c>
      <c r="K574" s="40">
        <f>VLOOKUP((A574+1)&amp;"_"&amp;B574,scenarios!A:Q,6,0)</f>
        <v>1.3613E-2</v>
      </c>
      <c r="L574" s="55">
        <f>VLOOKUP((A574+TT_Scen/2+1)&amp;"_"&amp;B574,scenarios!A:Q,6,0)</f>
        <v>-8.7130000000000003E-3</v>
      </c>
      <c r="M574" s="37">
        <f t="shared" si="61"/>
        <v>7.656774271731781E-8</v>
      </c>
      <c r="N574" s="8"/>
      <c r="O574" s="50">
        <f t="shared" si="64"/>
        <v>2.5000000000000005E-3</v>
      </c>
      <c r="P574" s="33">
        <f t="shared" si="60"/>
        <v>1.4433756729740645E-2</v>
      </c>
      <c r="Q574" s="34">
        <f>D574/D573*EXP(-P573*P573/2+P573*Gaussian!G566)-1</f>
        <v>7.6042205507331762E-3</v>
      </c>
      <c r="R574" s="46">
        <f>E574/E573*EXP(-P573*P573/2-P573*Gaussian!G566)-1</f>
        <v>-2.8014517844361375E-3</v>
      </c>
      <c r="S574" s="40">
        <f>VLOOKUP((A574+1)&amp;"_"&amp;B574,scenarios!A:Q,13,0)</f>
        <v>0</v>
      </c>
      <c r="T574" s="55">
        <f>VLOOKUP((A574+TT_Scen/2+1)&amp;"_"&amp;B574,scenarios!A:Q,13,0)</f>
        <v>0</v>
      </c>
      <c r="U574" s="37">
        <f t="shared" si="62"/>
        <v>1.0405672335169314E-2</v>
      </c>
    </row>
    <row r="575" spans="1:21" x14ac:dyDescent="0.25">
      <c r="A575" s="21">
        <f t="shared" si="58"/>
        <v>4</v>
      </c>
      <c r="B575" s="22">
        <v>566</v>
      </c>
      <c r="C575" s="20"/>
      <c r="D575" s="14">
        <f>Beta!E575</f>
        <v>16.923363858969218</v>
      </c>
      <c r="E575" s="15">
        <f>Beta!F575</f>
        <v>0.34696308320268926</v>
      </c>
      <c r="F575" s="12"/>
      <c r="G575" s="50">
        <f t="shared" si="63"/>
        <v>2.5000000000000005E-3</v>
      </c>
      <c r="H575" s="33">
        <f t="shared" si="59"/>
        <v>1.4433756729740645E-2</v>
      </c>
      <c r="I575" s="34">
        <f>D575/D574*EXP(-H574*H574/2+H574*VLOOKUP((A575)&amp;"_"&amp;(B575-1),Gaussian!A:F,6,0))-1</f>
        <v>3.3227767098933381E-3</v>
      </c>
      <c r="J575" s="46">
        <f>E575/E574*EXP(-H574*H574/2-H574*VLOOKUP((A575)&amp;"_"&amp;(B575-1),Gaussian!A:F,6,0))-1</f>
        <v>1.4583422527525425E-3</v>
      </c>
      <c r="K575" s="40">
        <f>VLOOKUP((A575+1)&amp;"_"&amp;B575,scenarios!A:Q,6,0)</f>
        <v>3.3227999999999999E-3</v>
      </c>
      <c r="L575" s="55">
        <f>VLOOKUP((A575+TT_Scen/2+1)&amp;"_"&amp;B575,scenarios!A:Q,6,0)</f>
        <v>1.4583E-3</v>
      </c>
      <c r="M575" s="37">
        <f t="shared" si="61"/>
        <v>6.554285920425118E-8</v>
      </c>
      <c r="N575" s="8"/>
      <c r="O575" s="50">
        <f t="shared" si="64"/>
        <v>2.5000000000000005E-3</v>
      </c>
      <c r="P575" s="33">
        <f t="shared" si="60"/>
        <v>1.4433756729740645E-2</v>
      </c>
      <c r="Q575" s="34">
        <f>D575/D574*EXP(-P574*P574/2+P574*Gaussian!G567)-1</f>
        <v>7.7106023969946147E-3</v>
      </c>
      <c r="R575" s="46">
        <f>E575/E574*EXP(-P574*P574/2-P574*Gaussian!G567)-1</f>
        <v>-2.9022595194687639E-3</v>
      </c>
      <c r="S575" s="40">
        <f>VLOOKUP((A575+1)&amp;"_"&amp;B575,scenarios!A:Q,13,0)</f>
        <v>0</v>
      </c>
      <c r="T575" s="55">
        <f>VLOOKUP((A575+TT_Scen/2+1)&amp;"_"&amp;B575,scenarios!A:Q,13,0)</f>
        <v>0</v>
      </c>
      <c r="U575" s="37">
        <f t="shared" si="62"/>
        <v>1.0612861916463379E-2</v>
      </c>
    </row>
    <row r="576" spans="1:21" x14ac:dyDescent="0.25">
      <c r="A576" s="21">
        <f t="shared" si="58"/>
        <v>4</v>
      </c>
      <c r="B576" s="22">
        <v>567</v>
      </c>
      <c r="C576" s="20"/>
      <c r="D576" s="14">
        <f>Beta!E576</f>
        <v>17.058203278896134</v>
      </c>
      <c r="E576" s="15">
        <f>Beta!F576</f>
        <v>0.34594149047589312</v>
      </c>
      <c r="F576" s="12"/>
      <c r="G576" s="50">
        <f t="shared" si="63"/>
        <v>2.5000000000000005E-3</v>
      </c>
      <c r="H576" s="33">
        <f t="shared" si="59"/>
        <v>1.4433756729740645E-2</v>
      </c>
      <c r="I576" s="34">
        <f>D576/D575*EXP(-H575*H575/2+H575*VLOOKUP((A576)&amp;"_"&amp;(B576-1),Gaussian!A:F,6,0))-1</f>
        <v>4.2457722825131716E-2</v>
      </c>
      <c r="J576" s="46">
        <f>E576/E575*EXP(-H575*H575/2-H575*VLOOKUP((A576)&amp;"_"&amp;(B576-1),Gaussian!A:F,6,0))-1</f>
        <v>-3.6133140624745042E-2</v>
      </c>
      <c r="K576" s="40">
        <f>VLOOKUP((A576+1)&amp;"_"&amp;B576,scenarios!A:Q,6,0)</f>
        <v>4.2458000000000003E-2</v>
      </c>
      <c r="L576" s="55">
        <f>VLOOKUP((A576+TT_Scen/2+1)&amp;"_"&amp;B576,scenarios!A:Q,6,0)</f>
        <v>-3.6132999999999998E-2</v>
      </c>
      <c r="M576" s="37">
        <f t="shared" si="61"/>
        <v>4.1779961332949478E-7</v>
      </c>
      <c r="N576" s="8"/>
      <c r="O576" s="50">
        <f t="shared" si="64"/>
        <v>2.5000000000000005E-3</v>
      </c>
      <c r="P576" s="33">
        <f t="shared" si="60"/>
        <v>1.4433756729740645E-2</v>
      </c>
      <c r="Q576" s="34">
        <f>D576/D575*EXP(-P575*P575/2+P575*Gaussian!G568)-1</f>
        <v>7.8626576491747091E-3</v>
      </c>
      <c r="R576" s="46">
        <f>E576/E575*EXP(-P575*P575/2-P575*Gaussian!G568)-1</f>
        <v>-3.0482390580882646E-3</v>
      </c>
      <c r="S576" s="40">
        <f>VLOOKUP((A576+1)&amp;"_"&amp;B576,scenarios!A:Q,13,0)</f>
        <v>0</v>
      </c>
      <c r="T576" s="55">
        <f>VLOOKUP((A576+TT_Scen/2+1)&amp;"_"&amp;B576,scenarios!A:Q,13,0)</f>
        <v>0</v>
      </c>
      <c r="U576" s="37">
        <f t="shared" si="62"/>
        <v>1.0910896707262974E-2</v>
      </c>
    </row>
    <row r="577" spans="1:21" x14ac:dyDescent="0.25">
      <c r="A577" s="21">
        <f t="shared" si="58"/>
        <v>4</v>
      </c>
      <c r="B577" s="22">
        <v>568</v>
      </c>
      <c r="C577" s="20"/>
      <c r="D577" s="14">
        <f>Beta!E577</f>
        <v>17.19293878425357</v>
      </c>
      <c r="E577" s="15">
        <f>Beta!F577</f>
        <v>0.34494808008640115</v>
      </c>
      <c r="F577" s="12"/>
      <c r="G577" s="50">
        <f t="shared" si="63"/>
        <v>2.5000000000000005E-3</v>
      </c>
      <c r="H577" s="33">
        <f t="shared" si="59"/>
        <v>1.4433756729740645E-2</v>
      </c>
      <c r="I577" s="34">
        <f>D577/D576*EXP(-H576*H576/2+H576*VLOOKUP((A577)&amp;"_"&amp;(B577-1),Gaussian!A:F,6,0))-1</f>
        <v>1.1887933621750113E-2</v>
      </c>
      <c r="J577" s="46">
        <f>E577/E576*EXP(-H576*H576/2-H576*VLOOKUP((A577)&amp;"_"&amp;(B577-1),Gaussian!A:F,6,0))-1</f>
        <v>-7.0096772435314092E-3</v>
      </c>
      <c r="K577" s="40">
        <f>VLOOKUP((A577+1)&amp;"_"&amp;B577,scenarios!A:Q,6,0)</f>
        <v>1.1887999999999999E-2</v>
      </c>
      <c r="L577" s="55">
        <f>VLOOKUP((A577+TT_Scen/2+1)&amp;"_"&amp;B577,scenarios!A:Q,6,0)</f>
        <v>-7.0096999999999998E-3</v>
      </c>
      <c r="M577" s="37">
        <f t="shared" si="61"/>
        <v>8.9134718476817365E-8</v>
      </c>
      <c r="N577" s="8"/>
      <c r="O577" s="50">
        <f t="shared" si="64"/>
        <v>2.5000000000000005E-3</v>
      </c>
      <c r="P577" s="33">
        <f t="shared" si="60"/>
        <v>1.4433756729740645E-2</v>
      </c>
      <c r="Q577" s="34">
        <f>D577/D576*EXP(-P576*P576/2+P576*Gaussian!G569)-1</f>
        <v>7.7935914665159256E-3</v>
      </c>
      <c r="R577" s="46">
        <f>E577/E576*EXP(-P576*P576/2-P576*Gaussian!G569)-1</f>
        <v>-2.975476021547796E-3</v>
      </c>
      <c r="S577" s="40">
        <f>VLOOKUP((A577+1)&amp;"_"&amp;B577,scenarios!A:Q,13,0)</f>
        <v>0</v>
      </c>
      <c r="T577" s="55">
        <f>VLOOKUP((A577+TT_Scen/2+1)&amp;"_"&amp;B577,scenarios!A:Q,13,0)</f>
        <v>0</v>
      </c>
      <c r="U577" s="37">
        <f t="shared" si="62"/>
        <v>1.0769067488063722E-2</v>
      </c>
    </row>
    <row r="578" spans="1:21" x14ac:dyDescent="0.25">
      <c r="A578" s="21">
        <f t="shared" si="58"/>
        <v>4</v>
      </c>
      <c r="B578" s="22">
        <v>569</v>
      </c>
      <c r="C578" s="20"/>
      <c r="D578" s="14">
        <f>Beta!E578</f>
        <v>17.323930114285126</v>
      </c>
      <c r="E578" s="15">
        <f>Beta!F578</f>
        <v>0.34405451847484453</v>
      </c>
      <c r="F578" s="12"/>
      <c r="G578" s="50">
        <f t="shared" si="63"/>
        <v>2.5000000000000005E-3</v>
      </c>
      <c r="H578" s="33">
        <f t="shared" si="59"/>
        <v>1.4433756729740645E-2</v>
      </c>
      <c r="I578" s="34">
        <f>D578/D577*EXP(-H577*H577/2+H577*VLOOKUP((A578)&amp;"_"&amp;(B578-1),Gaussian!A:F,6,0))-1</f>
        <v>2.4185192050079074E-3</v>
      </c>
      <c r="J578" s="46">
        <f>E578/E577*EXP(-H577*H577/2-H577*VLOOKUP((A578)&amp;"_"&amp;(B578-1),Gaussian!A:F,6,0))-1</f>
        <v>2.3751246507719426E-3</v>
      </c>
      <c r="K578" s="40">
        <f>VLOOKUP((A578+1)&amp;"_"&amp;B578,scenarios!A:Q,6,0)</f>
        <v>2.4185000000000001E-3</v>
      </c>
      <c r="L578" s="55">
        <f>VLOOKUP((A578+TT_Scen/2+1)&amp;"_"&amp;B578,scenarios!A:Q,6,0)</f>
        <v>2.3751000000000002E-3</v>
      </c>
      <c r="M578" s="37">
        <f t="shared" si="61"/>
        <v>4.3855779849680254E-8</v>
      </c>
      <c r="N578" s="8"/>
      <c r="O578" s="50">
        <f t="shared" si="64"/>
        <v>2.5000000000000005E-3</v>
      </c>
      <c r="P578" s="33">
        <f t="shared" si="60"/>
        <v>1.4433756729740645E-2</v>
      </c>
      <c r="Q578" s="34">
        <f>D578/D577*EXP(-P577*P577/2+P577*Gaussian!G570)-1</f>
        <v>7.5139479983128421E-3</v>
      </c>
      <c r="R578" s="46">
        <f>E578/E577*EXP(-P577*P577/2-P577*Gaussian!G570)-1</f>
        <v>-2.6943149157825363E-3</v>
      </c>
      <c r="S578" s="40">
        <f>VLOOKUP((A578+1)&amp;"_"&amp;B578,scenarios!A:Q,13,0)</f>
        <v>0</v>
      </c>
      <c r="T578" s="55">
        <f>VLOOKUP((A578+TT_Scen/2+1)&amp;"_"&amp;B578,scenarios!A:Q,13,0)</f>
        <v>0</v>
      </c>
      <c r="U578" s="37">
        <f t="shared" si="62"/>
        <v>1.0208262914095378E-2</v>
      </c>
    </row>
    <row r="579" spans="1:21" x14ac:dyDescent="0.25">
      <c r="A579" s="21">
        <f t="shared" si="58"/>
        <v>4</v>
      </c>
      <c r="B579" s="22">
        <v>570</v>
      </c>
      <c r="C579" s="20"/>
      <c r="D579" s="14">
        <f>Beta!E579</f>
        <v>17.451109800527771</v>
      </c>
      <c r="E579" s="15">
        <f>Beta!F579</f>
        <v>0.34325937006692309</v>
      </c>
      <c r="F579" s="12"/>
      <c r="G579" s="50">
        <f t="shared" si="63"/>
        <v>2.5000000000000005E-3</v>
      </c>
      <c r="H579" s="33">
        <f t="shared" si="59"/>
        <v>1.4433756729740645E-2</v>
      </c>
      <c r="I579" s="34">
        <f>D579/D578*EXP(-H578*H578/2+H578*VLOOKUP((A579)&amp;"_"&amp;(B579-1),Gaussian!A:F,6,0))-1</f>
        <v>-2.0175275059195252E-2</v>
      </c>
      <c r="J579" s="46">
        <f>E579/E578*EXP(-H578*H578/2-H578*VLOOKUP((A579)&amp;"_"&amp;(B579-1),Gaussian!A:F,6,0))-1</f>
        <v>2.5493450522649397E-2</v>
      </c>
      <c r="K579" s="40">
        <f>VLOOKUP((A579+1)&amp;"_"&amp;B579,scenarios!A:Q,6,0)</f>
        <v>-2.0174999999999998E-2</v>
      </c>
      <c r="L579" s="55">
        <f>VLOOKUP((A579+TT_Scen/2+1)&amp;"_"&amp;B579,scenarios!A:Q,6,0)</f>
        <v>2.5492999999999998E-2</v>
      </c>
      <c r="M579" s="37">
        <f t="shared" si="61"/>
        <v>7.2558184465235098E-7</v>
      </c>
      <c r="N579" s="8"/>
      <c r="O579" s="50">
        <f t="shared" si="64"/>
        <v>2.5000000000000005E-3</v>
      </c>
      <c r="P579" s="33">
        <f t="shared" si="60"/>
        <v>1.4433756729740645E-2</v>
      </c>
      <c r="Q579" s="34">
        <f>D579/D578*EXP(-P578*P578/2+P578*Gaussian!G571)-1</f>
        <v>7.2363462651445776E-3</v>
      </c>
      <c r="R579" s="46">
        <f>E579/E578*EXP(-P578*P578/2-P578*Gaussian!G571)-1</f>
        <v>-2.4150321691751575E-3</v>
      </c>
      <c r="S579" s="40">
        <f>VLOOKUP((A579+1)&amp;"_"&amp;B579,scenarios!A:Q,13,0)</f>
        <v>0</v>
      </c>
      <c r="T579" s="55">
        <f>VLOOKUP((A579+TT_Scen/2+1)&amp;"_"&amp;B579,scenarios!A:Q,13,0)</f>
        <v>0</v>
      </c>
      <c r="U579" s="37">
        <f t="shared" si="62"/>
        <v>9.6513784343197351E-3</v>
      </c>
    </row>
    <row r="580" spans="1:21" x14ac:dyDescent="0.25">
      <c r="A580" s="21">
        <f t="shared" si="58"/>
        <v>4</v>
      </c>
      <c r="B580" s="22">
        <v>571</v>
      </c>
      <c r="C580" s="20"/>
      <c r="D580" s="14">
        <f>Beta!E580</f>
        <v>17.576791263028099</v>
      </c>
      <c r="E580" s="15">
        <f>Beta!F580</f>
        <v>0.34251495491340878</v>
      </c>
      <c r="F580" s="12"/>
      <c r="G580" s="50">
        <f t="shared" si="63"/>
        <v>2.5000000000000005E-3</v>
      </c>
      <c r="H580" s="33">
        <f t="shared" si="59"/>
        <v>1.4433756729740645E-2</v>
      </c>
      <c r="I580" s="34">
        <f>D580/D579*EXP(-H579*H579/2+H579*VLOOKUP((A580)&amp;"_"&amp;(B580-1),Gaussian!A:F,6,0))-1</f>
        <v>-2.3975777638715057E-3</v>
      </c>
      <c r="J580" s="46">
        <f>E580/E579*EXP(-H579*H579/2-H579*VLOOKUP((A580)&amp;"_"&amp;(B580-1),Gaussian!A:F,6,0))-1</f>
        <v>7.2231718306954296E-3</v>
      </c>
      <c r="K580" s="40">
        <f>VLOOKUP((A580+1)&amp;"_"&amp;B580,scenarios!A:Q,6,0)</f>
        <v>-2.3976000000000002E-3</v>
      </c>
      <c r="L580" s="55">
        <f>VLOOKUP((A580+TT_Scen/2+1)&amp;"_"&amp;B580,scenarios!A:Q,6,0)</f>
        <v>7.2231999999999999E-3</v>
      </c>
      <c r="M580" s="37">
        <f t="shared" si="61"/>
        <v>5.0405433064861643E-8</v>
      </c>
      <c r="N580" s="8"/>
      <c r="O580" s="50">
        <f t="shared" si="64"/>
        <v>2.5000000000000005E-3</v>
      </c>
      <c r="P580" s="33">
        <f t="shared" si="60"/>
        <v>1.4433756729740645E-2</v>
      </c>
      <c r="Q580" s="34">
        <f>D580/D579*EXP(-P579*P579/2+P579*Gaussian!G572)-1</f>
        <v>7.0970066383342356E-3</v>
      </c>
      <c r="R580" s="46">
        <f>E580/E579*EXP(-P579*P579/2-P579*Gaussian!G572)-1</f>
        <v>-2.272602016081815E-3</v>
      </c>
      <c r="S580" s="40">
        <f>VLOOKUP((A580+1)&amp;"_"&amp;B580,scenarios!A:Q,13,0)</f>
        <v>0</v>
      </c>
      <c r="T580" s="55">
        <f>VLOOKUP((A580+TT_Scen/2+1)&amp;"_"&amp;B580,scenarios!A:Q,13,0)</f>
        <v>0</v>
      </c>
      <c r="U580" s="37">
        <f t="shared" si="62"/>
        <v>9.3696086544160506E-3</v>
      </c>
    </row>
    <row r="581" spans="1:21" x14ac:dyDescent="0.25">
      <c r="A581" s="21">
        <f t="shared" si="58"/>
        <v>4</v>
      </c>
      <c r="B581" s="22">
        <v>572</v>
      </c>
      <c r="C581" s="20"/>
      <c r="D581" s="14">
        <f>Beta!E581</f>
        <v>17.702607923888159</v>
      </c>
      <c r="E581" s="15">
        <f>Beta!F581</f>
        <v>0.34178852437798102</v>
      </c>
      <c r="F581" s="12"/>
      <c r="G581" s="50">
        <f t="shared" si="63"/>
        <v>2.5000000000000005E-3</v>
      </c>
      <c r="H581" s="33">
        <f t="shared" si="59"/>
        <v>1.4433756729740645E-2</v>
      </c>
      <c r="I581" s="34">
        <f>D581/D580*EXP(-H580*H580/2+H580*VLOOKUP((A581)&amp;"_"&amp;(B581-1),Gaussian!A:F,6,0))-1</f>
        <v>3.5370953099098656E-3</v>
      </c>
      <c r="J581" s="46">
        <f>E581/E580*EXP(-H580*H580/2-H580*VLOOKUP((A581)&amp;"_"&amp;(B581-1),Gaussian!A:F,6,0))-1</f>
        <v>1.2711101198905617E-3</v>
      </c>
      <c r="K581" s="40">
        <f>VLOOKUP((A581+1)&amp;"_"&amp;B581,scenarios!A:Q,6,0)</f>
        <v>3.5371000000000001E-3</v>
      </c>
      <c r="L581" s="55">
        <f>VLOOKUP((A581+TT_Scen/2+1)&amp;"_"&amp;B581,scenarios!A:Q,6,0)</f>
        <v>1.2711000000000001E-3</v>
      </c>
      <c r="M581" s="37">
        <f t="shared" si="61"/>
        <v>1.4809980696016758E-8</v>
      </c>
      <c r="N581" s="8"/>
      <c r="O581" s="50">
        <f t="shared" si="64"/>
        <v>2.5000000000000005E-3</v>
      </c>
      <c r="P581" s="33">
        <f t="shared" si="60"/>
        <v>1.4433756729740645E-2</v>
      </c>
      <c r="Q581" s="34">
        <f>D581/D580*EXP(-P580*P580/2+P580*Gaussian!G573)-1</f>
        <v>7.0532063210850815E-3</v>
      </c>
      <c r="R581" s="46">
        <f>E581/E580*EXP(-P580*P580/2-P580*Gaussian!G573)-1</f>
        <v>-2.2248127900071912E-3</v>
      </c>
      <c r="S581" s="40">
        <f>VLOOKUP((A581+1)&amp;"_"&amp;B581,scenarios!A:Q,13,0)</f>
        <v>0</v>
      </c>
      <c r="T581" s="55">
        <f>VLOOKUP((A581+TT_Scen/2+1)&amp;"_"&amp;B581,scenarios!A:Q,13,0)</f>
        <v>0</v>
      </c>
      <c r="U581" s="37">
        <f t="shared" si="62"/>
        <v>9.2780191110922727E-3</v>
      </c>
    </row>
    <row r="582" spans="1:21" x14ac:dyDescent="0.25">
      <c r="A582" s="21">
        <f t="shared" si="58"/>
        <v>4</v>
      </c>
      <c r="B582" s="22">
        <v>573</v>
      </c>
      <c r="C582" s="20"/>
      <c r="D582" s="14">
        <f>Beta!E582</f>
        <v>17.825965736699857</v>
      </c>
      <c r="E582" s="15">
        <f>Beta!F582</f>
        <v>0.3411294093589809</v>
      </c>
      <c r="F582" s="12"/>
      <c r="G582" s="50">
        <f t="shared" si="63"/>
        <v>2.5000000000000005E-3</v>
      </c>
      <c r="H582" s="33">
        <f t="shared" si="59"/>
        <v>1.4433756729740645E-2</v>
      </c>
      <c r="I582" s="34">
        <f>D582/D581*EXP(-H581*H581/2+H581*VLOOKUP((A582)&amp;"_"&amp;(B582-1),Gaussian!A:F,6,0))-1</f>
        <v>-3.89147012803015E-3</v>
      </c>
      <c r="J582" s="46">
        <f>E582/E581*EXP(-H581*H581/2-H581*VLOOKUP((A582)&amp;"_"&amp;(B582-1),Gaussian!A:F,6,0))-1</f>
        <v>8.7426069579368271E-3</v>
      </c>
      <c r="K582" s="40">
        <f>VLOOKUP((A582+1)&amp;"_"&amp;B582,scenarios!A:Q,6,0)</f>
        <v>-3.8915E-3</v>
      </c>
      <c r="L582" s="55">
        <f>VLOOKUP((A582+TT_Scen/2+1)&amp;"_"&amp;B582,scenarios!A:Q,6,0)</f>
        <v>8.7425999999999997E-3</v>
      </c>
      <c r="M582" s="37">
        <f t="shared" si="61"/>
        <v>3.6829906677367241E-8</v>
      </c>
      <c r="N582" s="8"/>
      <c r="O582" s="50">
        <f t="shared" si="64"/>
        <v>2.5000000000000005E-3</v>
      </c>
      <c r="P582" s="33">
        <f t="shared" si="60"/>
        <v>1.4433756729740645E-2</v>
      </c>
      <c r="Q582" s="34">
        <f>D582/D581*EXP(-P581*P581/2+P581*Gaussian!G574)-1</f>
        <v>6.8634541651646508E-3</v>
      </c>
      <c r="R582" s="46">
        <f>E582/E581*EXP(-P581*P581/2-P581*Gaussian!G574)-1</f>
        <v>-2.0323897154183035E-3</v>
      </c>
      <c r="S582" s="40">
        <f>VLOOKUP((A582+1)&amp;"_"&amp;B582,scenarios!A:Q,13,0)</f>
        <v>0</v>
      </c>
      <c r="T582" s="55">
        <f>VLOOKUP((A582+TT_Scen/2+1)&amp;"_"&amp;B582,scenarios!A:Q,13,0)</f>
        <v>0</v>
      </c>
      <c r="U582" s="37">
        <f t="shared" si="62"/>
        <v>8.8958438805829543E-3</v>
      </c>
    </row>
    <row r="583" spans="1:21" x14ac:dyDescent="0.25">
      <c r="A583" s="21">
        <f t="shared" si="58"/>
        <v>4</v>
      </c>
      <c r="B583" s="22">
        <v>574</v>
      </c>
      <c r="C583" s="20"/>
      <c r="D583" s="14">
        <f>Beta!E583</f>
        <v>17.952753077835911</v>
      </c>
      <c r="E583" s="15">
        <f>Beta!F583</f>
        <v>0.34042431811620538</v>
      </c>
      <c r="F583" s="12"/>
      <c r="G583" s="50">
        <f t="shared" si="63"/>
        <v>2.5000000000000005E-3</v>
      </c>
      <c r="H583" s="33">
        <f t="shared" si="59"/>
        <v>1.4433756729740645E-2</v>
      </c>
      <c r="I583" s="34">
        <f>D583/D582*EXP(-H582*H582/2+H582*VLOOKUP((A583)&amp;"_"&amp;(B583-1),Gaussian!A:F,6,0))-1</f>
        <v>1.1106996467049601E-2</v>
      </c>
      <c r="J583" s="46">
        <f>E583/E582*EXP(-H582*H582/2-H582*VLOOKUP((A583)&amp;"_"&amp;(B583-1),Gaussian!A:F,6,0))-1</f>
        <v>-6.2164341381890642E-3</v>
      </c>
      <c r="K583" s="40">
        <f>VLOOKUP((A583+1)&amp;"_"&amp;B583,scenarios!A:Q,6,0)</f>
        <v>1.1107000000000001E-2</v>
      </c>
      <c r="L583" s="55">
        <f>VLOOKUP((A583+TT_Scen/2+1)&amp;"_"&amp;B583,scenarios!A:Q,6,0)</f>
        <v>-6.2164000000000004E-3</v>
      </c>
      <c r="M583" s="37">
        <f t="shared" si="61"/>
        <v>3.7671139463055225E-8</v>
      </c>
      <c r="N583" s="8"/>
      <c r="O583" s="50">
        <f t="shared" si="64"/>
        <v>2.5000000000000005E-3</v>
      </c>
      <c r="P583" s="33">
        <f t="shared" si="60"/>
        <v>1.4433756729740645E-2</v>
      </c>
      <c r="Q583" s="34">
        <f>D583/D582*EXP(-P582*P582/2+P582*Gaussian!G575)-1</f>
        <v>7.0076068770739131E-3</v>
      </c>
      <c r="R583" s="46">
        <f>E583/E582*EXP(-P582*P582/2-P582*Gaussian!G575)-1</f>
        <v>-2.1708778020091968E-3</v>
      </c>
      <c r="S583" s="40">
        <f>VLOOKUP((A583+1)&amp;"_"&amp;B583,scenarios!A:Q,13,0)</f>
        <v>0</v>
      </c>
      <c r="T583" s="55">
        <f>VLOOKUP((A583+TT_Scen/2+1)&amp;"_"&amp;B583,scenarios!A:Q,13,0)</f>
        <v>0</v>
      </c>
      <c r="U583" s="37">
        <f t="shared" si="62"/>
        <v>9.1784846790831098E-3</v>
      </c>
    </row>
    <row r="584" spans="1:21" x14ac:dyDescent="0.25">
      <c r="A584" s="21">
        <f t="shared" si="58"/>
        <v>4</v>
      </c>
      <c r="B584" s="22">
        <v>575</v>
      </c>
      <c r="C584" s="20"/>
      <c r="D584" s="14">
        <f>Beta!E584</f>
        <v>18.077967694053466</v>
      </c>
      <c r="E584" s="15">
        <f>Beta!F584</f>
        <v>0.3397686692507379</v>
      </c>
      <c r="F584" s="12"/>
      <c r="G584" s="50">
        <f t="shared" si="63"/>
        <v>2.5000000000000005E-3</v>
      </c>
      <c r="H584" s="33">
        <f t="shared" si="59"/>
        <v>1.4433756729740645E-2</v>
      </c>
      <c r="I584" s="34">
        <f>D584/D583*EXP(-H583*H583/2+H583*VLOOKUP((A584)&amp;"_"&amp;(B584-1),Gaussian!A:F,6,0))-1</f>
        <v>6.7573845591211157E-3</v>
      </c>
      <c r="J584" s="46">
        <f>E584/E583*EXP(-H583*H583/2-H583*VLOOKUP((A584)&amp;"_"&amp;(B584-1),Gaussian!A:F,6,0))-1</f>
        <v>-1.9185145218827415E-3</v>
      </c>
      <c r="K584" s="40">
        <f>VLOOKUP((A584+1)&amp;"_"&amp;B584,scenarios!A:Q,6,0)</f>
        <v>6.7574000000000002E-3</v>
      </c>
      <c r="L584" s="55">
        <f>VLOOKUP((A584+TT_Scen/2+1)&amp;"_"&amp;B584,scenarios!A:Q,6,0)</f>
        <v>-1.9185000000000001E-3</v>
      </c>
      <c r="M584" s="37">
        <f t="shared" si="61"/>
        <v>2.9962761625978995E-8</v>
      </c>
      <c r="N584" s="8"/>
      <c r="O584" s="50">
        <f t="shared" si="64"/>
        <v>2.5000000000000005E-3</v>
      </c>
      <c r="P584" s="33">
        <f t="shared" si="60"/>
        <v>1.4433756729740645E-2</v>
      </c>
      <c r="Q584" s="34">
        <f>D584/D583*EXP(-P583*P583/2+P583*Gaussian!G576)-1</f>
        <v>6.8697871643355057E-3</v>
      </c>
      <c r="R584" s="46">
        <f>E584/E583*EXP(-P583*P583/2-P583*Gaussian!G576)-1</f>
        <v>-2.0299360389588461E-3</v>
      </c>
      <c r="S584" s="40">
        <f>VLOOKUP((A584+1)&amp;"_"&amp;B584,scenarios!A:Q,13,0)</f>
        <v>0</v>
      </c>
      <c r="T584" s="55">
        <f>VLOOKUP((A584+TT_Scen/2+1)&amp;"_"&amp;B584,scenarios!A:Q,13,0)</f>
        <v>0</v>
      </c>
      <c r="U584" s="37">
        <f t="shared" si="62"/>
        <v>8.8997232032943518E-3</v>
      </c>
    </row>
    <row r="585" spans="1:21" x14ac:dyDescent="0.25">
      <c r="A585" s="21">
        <f t="shared" ref="A585:A648" si="65">iteration</f>
        <v>4</v>
      </c>
      <c r="B585" s="22">
        <v>576</v>
      </c>
      <c r="C585" s="20"/>
      <c r="D585" s="14">
        <f>Beta!E585</f>
        <v>18.203847997155634</v>
      </c>
      <c r="E585" s="15">
        <f>Beta!F585</f>
        <v>0.33911962856417199</v>
      </c>
      <c r="F585" s="12"/>
      <c r="G585" s="50">
        <f t="shared" si="63"/>
        <v>2.5000000000000005E-3</v>
      </c>
      <c r="H585" s="33">
        <f t="shared" ref="H585:H648" si="66">SQRT((G585+G586)*delta/2)</f>
        <v>1.4433756729740645E-2</v>
      </c>
      <c r="I585" s="34">
        <f>D585/D584*EXP(-H584*H584/2+H584*VLOOKUP((A585)&amp;"_"&amp;(B585-1),Gaussian!A:F,6,0))-1</f>
        <v>2.1055403970419162E-2</v>
      </c>
      <c r="J585" s="46">
        <f>E585/E584*EXP(-H584*H584/2-H584*VLOOKUP((A585)&amp;"_"&amp;(B585-1),Gaussian!A:F,6,0))-1</f>
        <v>-1.5890539126094394E-2</v>
      </c>
      <c r="K585" s="40">
        <f>VLOOKUP((A585+1)&amp;"_"&amp;B585,scenarios!A:Q,6,0)</f>
        <v>2.1055000000000001E-2</v>
      </c>
      <c r="L585" s="55">
        <f>VLOOKUP((A585+TT_Scen/2+1)&amp;"_"&amp;B585,scenarios!A:Q,6,0)</f>
        <v>-1.5890999999999999E-2</v>
      </c>
      <c r="M585" s="37">
        <f t="shared" si="61"/>
        <v>8.6484432476607864E-7</v>
      </c>
      <c r="N585" s="8"/>
      <c r="O585" s="50">
        <f t="shared" si="64"/>
        <v>2.5000000000000005E-3</v>
      </c>
      <c r="P585" s="33">
        <f t="shared" ref="P585:P648" si="67">SQRT((O585+O586)*delta/2)</f>
        <v>1.4433756729740645E-2</v>
      </c>
      <c r="Q585" s="34">
        <f>D585/D584*EXP(-P584*P584/2+P584*Gaussian!G577)-1</f>
        <v>6.8583023154393796E-3</v>
      </c>
      <c r="R585" s="46">
        <f>E585/E584*EXP(-P584*P584/2-P584*Gaussian!G577)-1</f>
        <v>-2.014205163783811E-3</v>
      </c>
      <c r="S585" s="40">
        <f>VLOOKUP((A585+1)&amp;"_"&amp;B585,scenarios!A:Q,13,0)</f>
        <v>0</v>
      </c>
      <c r="T585" s="55">
        <f>VLOOKUP((A585+TT_Scen/2+1)&amp;"_"&amp;B585,scenarios!A:Q,13,0)</f>
        <v>0</v>
      </c>
      <c r="U585" s="37">
        <f t="shared" si="62"/>
        <v>8.8725074792231906E-3</v>
      </c>
    </row>
    <row r="586" spans="1:21" x14ac:dyDescent="0.25">
      <c r="A586" s="21">
        <f t="shared" si="65"/>
        <v>4</v>
      </c>
      <c r="B586" s="22">
        <v>577</v>
      </c>
      <c r="C586" s="20"/>
      <c r="D586" s="14">
        <f>Beta!E586</f>
        <v>18.323335812504599</v>
      </c>
      <c r="E586" s="15">
        <f>Beta!F586</f>
        <v>0.33860757313461637</v>
      </c>
      <c r="F586" s="12"/>
      <c r="G586" s="50">
        <f t="shared" si="63"/>
        <v>2.5000000000000005E-3</v>
      </c>
      <c r="H586" s="33">
        <f t="shared" si="66"/>
        <v>1.4433756729740645E-2</v>
      </c>
      <c r="I586" s="34">
        <f>D586/D585*EXP(-H585*H585/2+H585*VLOOKUP((A586)&amp;"_"&amp;(B586-1),Gaussian!A:F,6,0))-1</f>
        <v>1.0143054538611196E-2</v>
      </c>
      <c r="J586" s="46">
        <f>E586/E585*EXP(-H585*H585/2-H585*VLOOKUP((A586)&amp;"_"&amp;(B586-1),Gaussian!A:F,6,0))-1</f>
        <v>-5.25510361538295E-3</v>
      </c>
      <c r="K586" s="40">
        <f>VLOOKUP((A586+1)&amp;"_"&amp;B586,scenarios!A:Q,6,0)</f>
        <v>1.0142999999999999E-2</v>
      </c>
      <c r="L586" s="55">
        <f>VLOOKUP((A586+TT_Scen/2+1)&amp;"_"&amp;B586,scenarios!A:Q,6,0)</f>
        <v>-5.2551000000000004E-3</v>
      </c>
      <c r="M586" s="37">
        <f t="shared" si="61"/>
        <v>5.815399414625666E-8</v>
      </c>
      <c r="N586" s="8"/>
      <c r="O586" s="50">
        <f t="shared" si="64"/>
        <v>2.5000000000000005E-3</v>
      </c>
      <c r="P586" s="33">
        <f t="shared" si="67"/>
        <v>1.4433756729740645E-2</v>
      </c>
      <c r="Q586" s="34">
        <f>D586/D585*EXP(-P585*P585/2+P585*Gaussian!G578)-1</f>
        <v>6.4590318464832208E-3</v>
      </c>
      <c r="R586" s="46">
        <f>E586/E585*EXP(-P585*P585/2-P585*Gaussian!G578)-1</f>
        <v>-1.613959112525154E-3</v>
      </c>
      <c r="S586" s="40">
        <f>VLOOKUP((A586+1)&amp;"_"&amp;B586,scenarios!A:Q,13,0)</f>
        <v>0</v>
      </c>
      <c r="T586" s="55">
        <f>VLOOKUP((A586+TT_Scen/2+1)&amp;"_"&amp;B586,scenarios!A:Q,13,0)</f>
        <v>0</v>
      </c>
      <c r="U586" s="37">
        <f t="shared" si="62"/>
        <v>8.0729909590083748E-3</v>
      </c>
    </row>
    <row r="587" spans="1:21" x14ac:dyDescent="0.25">
      <c r="A587" s="21">
        <f t="shared" si="65"/>
        <v>4</v>
      </c>
      <c r="B587" s="22">
        <v>578</v>
      </c>
      <c r="C587" s="20"/>
      <c r="D587" s="14">
        <f>Beta!E587</f>
        <v>18.438012427954554</v>
      </c>
      <c r="E587" s="15">
        <f>Beta!F587</f>
        <v>0.33820036037998252</v>
      </c>
      <c r="F587" s="12"/>
      <c r="G587" s="50">
        <f t="shared" si="63"/>
        <v>2.5000000000000005E-3</v>
      </c>
      <c r="H587" s="33">
        <f t="shared" si="66"/>
        <v>1.4433756729740645E-2</v>
      </c>
      <c r="I587" s="34">
        <f>D587/D586*EXP(-H586*H586/2+H586*VLOOKUP((A587)&amp;"_"&amp;(B587-1),Gaussian!A:F,6,0))-1</f>
        <v>-1.1557512603399545E-3</v>
      </c>
      <c r="J587" s="46">
        <f>E587/E586*EXP(-H586*H586/2-H586*VLOOKUP((A587)&amp;"_"&amp;(B587-1),Gaussian!A:F,6,0))-1</f>
        <v>6.0016892085976714E-3</v>
      </c>
      <c r="K587" s="40">
        <f>VLOOKUP((A587+1)&amp;"_"&amp;B587,scenarios!A:Q,6,0)</f>
        <v>-1.1558E-3</v>
      </c>
      <c r="L587" s="55">
        <f>VLOOKUP((A587+TT_Scen/2+1)&amp;"_"&amp;B587,scenarios!A:Q,6,0)</f>
        <v>6.0016999999999996E-3</v>
      </c>
      <c r="M587" s="37">
        <f t="shared" ref="M587:M650" si="68">ABS(K587-I587)+ABS(L587-J587)</f>
        <v>5.9531062373717122E-8</v>
      </c>
      <c r="N587" s="8"/>
      <c r="O587" s="50">
        <f t="shared" si="64"/>
        <v>2.5000000000000005E-3</v>
      </c>
      <c r="P587" s="33">
        <f t="shared" si="67"/>
        <v>1.4433756729740645E-2</v>
      </c>
      <c r="Q587" s="34">
        <f>D587/D586*EXP(-P586*P586/2+P586*Gaussian!G579)-1</f>
        <v>6.1536878622054925E-3</v>
      </c>
      <c r="R587" s="46">
        <f>E587/E586*EXP(-P586*P586/2-P586*Gaussian!G579)-1</f>
        <v>-1.3066456841280827E-3</v>
      </c>
      <c r="S587" s="40">
        <f>VLOOKUP((A587+1)&amp;"_"&amp;B587,scenarios!A:Q,13,0)</f>
        <v>0</v>
      </c>
      <c r="T587" s="55">
        <f>VLOOKUP((A587+TT_Scen/2+1)&amp;"_"&amp;B587,scenarios!A:Q,13,0)</f>
        <v>0</v>
      </c>
      <c r="U587" s="37">
        <f t="shared" ref="U587:U650" si="69">ABS(S587-Q587)+ABS(T587-R587)</f>
        <v>7.4603335463335751E-3</v>
      </c>
    </row>
    <row r="588" spans="1:21" x14ac:dyDescent="0.25">
      <c r="A588" s="21">
        <f t="shared" si="65"/>
        <v>4</v>
      </c>
      <c r="B588" s="22">
        <v>579</v>
      </c>
      <c r="C588" s="20"/>
      <c r="D588" s="14">
        <f>Beta!E588</f>
        <v>18.551636906934213</v>
      </c>
      <c r="E588" s="15">
        <f>Beta!F588</f>
        <v>0.33782732261379367</v>
      </c>
      <c r="F588" s="12"/>
      <c r="G588" s="50">
        <f t="shared" si="63"/>
        <v>2.5000000000000005E-3</v>
      </c>
      <c r="H588" s="33">
        <f t="shared" si="66"/>
        <v>1.4433756729740645E-2</v>
      </c>
      <c r="I588" s="34">
        <f>D588/D587*EXP(-H587*H587/2+H587*VLOOKUP((A588)&amp;"_"&amp;(B588-1),Gaussian!A:F,6,0))-1</f>
        <v>1.5683590832926031E-2</v>
      </c>
      <c r="J588" s="46">
        <f>E588/E587*EXP(-H587*H587/2-H587*VLOOKUP((A588)&amp;"_"&amp;(B588-1),Gaussian!A:F,6,0))-1</f>
        <v>-1.0672859399441403E-2</v>
      </c>
      <c r="K588" s="40">
        <f>VLOOKUP((A588+1)&amp;"_"&amp;B588,scenarios!A:Q,6,0)</f>
        <v>1.5684E-2</v>
      </c>
      <c r="L588" s="55">
        <f>VLOOKUP((A588+TT_Scen/2+1)&amp;"_"&amp;B588,scenarios!A:Q,6,0)</f>
        <v>-1.0673E-2</v>
      </c>
      <c r="M588" s="37">
        <f t="shared" si="68"/>
        <v>5.4976763256588124E-7</v>
      </c>
      <c r="N588" s="8"/>
      <c r="O588" s="50">
        <f t="shared" si="64"/>
        <v>2.5000000000000005E-3</v>
      </c>
      <c r="P588" s="33">
        <f t="shared" si="67"/>
        <v>1.4433756729740645E-2</v>
      </c>
      <c r="Q588" s="34">
        <f>D588/D587*EXP(-P587*P587/2+P587*Gaussian!G580)-1</f>
        <v>6.0577091963605056E-3</v>
      </c>
      <c r="R588" s="46">
        <f>E588/E587*EXP(-P587*P587/2-P587*Gaussian!G580)-1</f>
        <v>-1.2070545373426E-3</v>
      </c>
      <c r="S588" s="40">
        <f>VLOOKUP((A588+1)&amp;"_"&amp;B588,scenarios!A:Q,13,0)</f>
        <v>0</v>
      </c>
      <c r="T588" s="55">
        <f>VLOOKUP((A588+TT_Scen/2+1)&amp;"_"&amp;B588,scenarios!A:Q,13,0)</f>
        <v>0</v>
      </c>
      <c r="U588" s="37">
        <f t="shared" si="69"/>
        <v>7.2647637337031057E-3</v>
      </c>
    </row>
    <row r="589" spans="1:21" x14ac:dyDescent="0.25">
      <c r="A589" s="21">
        <f t="shared" si="65"/>
        <v>4</v>
      </c>
      <c r="B589" s="22">
        <v>580</v>
      </c>
      <c r="C589" s="20"/>
      <c r="D589" s="14">
        <f>Beta!E589</f>
        <v>18.664914435212214</v>
      </c>
      <c r="E589" s="15">
        <f>Beta!F589</f>
        <v>0.33747508261478121</v>
      </c>
      <c r="F589" s="12"/>
      <c r="G589" s="50">
        <f t="shared" si="63"/>
        <v>2.5000000000000005E-3</v>
      </c>
      <c r="H589" s="33">
        <f t="shared" si="66"/>
        <v>1.4433756729740645E-2</v>
      </c>
      <c r="I589" s="34">
        <f>D589/D588*EXP(-H588*H588/2+H588*VLOOKUP((A589)&amp;"_"&amp;(B589-1),Gaussian!A:F,6,0))-1</f>
        <v>4.8052769849340482E-3</v>
      </c>
      <c r="J589" s="46">
        <f>E589/E588*EXP(-H588*H588/2-H588*VLOOKUP((A589)&amp;"_"&amp;(B589-1),Gaussian!A:F,6,0))-1</f>
        <v>4.2192258389084358E-5</v>
      </c>
      <c r="K589" s="40">
        <f>VLOOKUP((A589+1)&amp;"_"&amp;B589,scenarios!A:Q,6,0)</f>
        <v>4.8053000000000002E-3</v>
      </c>
      <c r="L589" s="55">
        <f>VLOOKUP((A589+TT_Scen/2+1)&amp;"_"&amp;B589,scenarios!A:Q,6,0)</f>
        <v>4.2191999999999999E-5</v>
      </c>
      <c r="M589" s="37">
        <f t="shared" si="68"/>
        <v>2.3273455036354875E-8</v>
      </c>
      <c r="N589" s="8"/>
      <c r="O589" s="50">
        <f t="shared" si="64"/>
        <v>2.5000000000000005E-3</v>
      </c>
      <c r="P589" s="33">
        <f t="shared" si="67"/>
        <v>1.4433756729740645E-2</v>
      </c>
      <c r="Q589" s="34">
        <f>D589/D588*EXP(-P588*P588/2+P588*Gaussian!G581)-1</f>
        <v>6.0012692236433018E-3</v>
      </c>
      <c r="R589" s="46">
        <f>E589/E588*EXP(-P588*P588/2-P588*Gaussian!G581)-1</f>
        <v>-1.1467154864748252E-3</v>
      </c>
      <c r="S589" s="40">
        <f>VLOOKUP((A589+1)&amp;"_"&amp;B589,scenarios!A:Q,13,0)</f>
        <v>0</v>
      </c>
      <c r="T589" s="55">
        <f>VLOOKUP((A589+TT_Scen/2+1)&amp;"_"&amp;B589,scenarios!A:Q,13,0)</f>
        <v>0</v>
      </c>
      <c r="U589" s="37">
        <f t="shared" si="69"/>
        <v>7.1479847101181271E-3</v>
      </c>
    </row>
    <row r="590" spans="1:21" x14ac:dyDescent="0.25">
      <c r="A590" s="21">
        <f t="shared" si="65"/>
        <v>4</v>
      </c>
      <c r="B590" s="22">
        <v>581</v>
      </c>
      <c r="C590" s="20"/>
      <c r="D590" s="14">
        <f>Beta!E590</f>
        <v>18.782426300847039</v>
      </c>
      <c r="E590" s="15">
        <f>Beta!F590</f>
        <v>0.33706107133830687</v>
      </c>
      <c r="F590" s="12"/>
      <c r="G590" s="50">
        <f t="shared" si="63"/>
        <v>2.5000000000000005E-3</v>
      </c>
      <c r="H590" s="33">
        <f t="shared" si="66"/>
        <v>1.4433756729740645E-2</v>
      </c>
      <c r="I590" s="34">
        <f>D590/D589*EXP(-H589*H589/2+H589*VLOOKUP((A590)&amp;"_"&amp;(B590-1),Gaussian!A:F,6,0))-1</f>
        <v>1.6226398426077981E-3</v>
      </c>
      <c r="J590" s="46">
        <f>E590/E589*EXP(-H589*H589/2-H589*VLOOKUP((A590)&amp;"_"&amp;(B590-1),Gaussian!A:F,6,0))-1</f>
        <v>3.2241177440364144E-3</v>
      </c>
      <c r="K590" s="40">
        <f>VLOOKUP((A590+1)&amp;"_"&amp;B590,scenarios!A:Q,6,0)</f>
        <v>1.6226000000000001E-3</v>
      </c>
      <c r="L590" s="55">
        <f>VLOOKUP((A590+TT_Scen/2+1)&amp;"_"&amp;B590,scenarios!A:Q,6,0)</f>
        <v>3.2241000000000001E-3</v>
      </c>
      <c r="M590" s="37">
        <f t="shared" si="68"/>
        <v>5.7586644212296451E-8</v>
      </c>
      <c r="N590" s="8"/>
      <c r="O590" s="50">
        <f t="shared" si="64"/>
        <v>2.5000000000000005E-3</v>
      </c>
      <c r="P590" s="33">
        <f t="shared" si="67"/>
        <v>1.4433756729740645E-2</v>
      </c>
      <c r="Q590" s="34">
        <f>D590/D589*EXP(-P589*P589/2+P589*Gaussian!G582)-1</f>
        <v>6.1910524794475119E-3</v>
      </c>
      <c r="R590" s="46">
        <f>E590/E589*EXP(-P589*P589/2-P589*Gaussian!G582)-1</f>
        <v>-1.330824108995099E-3</v>
      </c>
      <c r="S590" s="40">
        <f>VLOOKUP((A590+1)&amp;"_"&amp;B590,scenarios!A:Q,13,0)</f>
        <v>0</v>
      </c>
      <c r="T590" s="55">
        <f>VLOOKUP((A590+TT_Scen/2+1)&amp;"_"&amp;B590,scenarios!A:Q,13,0)</f>
        <v>0</v>
      </c>
      <c r="U590" s="37">
        <f t="shared" si="69"/>
        <v>7.5218765884426109E-3</v>
      </c>
    </row>
    <row r="591" spans="1:21" x14ac:dyDescent="0.25">
      <c r="A591" s="21">
        <f t="shared" si="65"/>
        <v>4</v>
      </c>
      <c r="B591" s="22">
        <v>582</v>
      </c>
      <c r="C591" s="20"/>
      <c r="D591" s="14">
        <f>Beta!E591</f>
        <v>18.89941071030886</v>
      </c>
      <c r="E591" s="15">
        <f>Beta!F591</f>
        <v>0.33667158427683652</v>
      </c>
      <c r="F591" s="12"/>
      <c r="G591" s="50">
        <f t="shared" si="63"/>
        <v>2.5000000000000005E-3</v>
      </c>
      <c r="H591" s="33">
        <f t="shared" si="66"/>
        <v>1.4433756729740645E-2</v>
      </c>
      <c r="I591" s="34">
        <f>D591/D590*EXP(-H590*H590/2+H590*VLOOKUP((A591)&amp;"_"&amp;(B591-1),Gaussian!A:F,6,0))-1</f>
        <v>8.7642606937201606E-3</v>
      </c>
      <c r="J591" s="46">
        <f>E591/E590*EXP(-H590*H590/2-H590*VLOOKUP((A591)&amp;"_"&amp;(B591-1),Gaussian!A:F,6,0))-1</f>
        <v>-3.874013305489532E-3</v>
      </c>
      <c r="K591" s="40">
        <f>VLOOKUP((A591+1)&amp;"_"&amp;B591,scenarios!A:Q,6,0)</f>
        <v>8.7642999999999992E-3</v>
      </c>
      <c r="L591" s="55">
        <f>VLOOKUP((A591+TT_Scen/2+1)&amp;"_"&amp;B591,scenarios!A:Q,6,0)</f>
        <v>-3.8739999999999998E-3</v>
      </c>
      <c r="M591" s="37">
        <f t="shared" si="68"/>
        <v>5.2611769370790318E-8</v>
      </c>
      <c r="N591" s="8"/>
      <c r="O591" s="50">
        <f t="shared" si="64"/>
        <v>2.5000000000000005E-3</v>
      </c>
      <c r="P591" s="33">
        <f t="shared" si="67"/>
        <v>1.4433756729740645E-2</v>
      </c>
      <c r="Q591" s="34">
        <f>D591/D590*EXP(-P590*P590/2+P590*Gaussian!G583)-1</f>
        <v>6.123587098717076E-3</v>
      </c>
      <c r="R591" s="46">
        <f>E591/E590*EXP(-P590*P590/2-P590*Gaussian!G583)-1</f>
        <v>-1.259579428687374E-3</v>
      </c>
      <c r="S591" s="40">
        <f>VLOOKUP((A591+1)&amp;"_"&amp;B591,scenarios!A:Q,13,0)</f>
        <v>0</v>
      </c>
      <c r="T591" s="55">
        <f>VLOOKUP((A591+TT_Scen/2+1)&amp;"_"&amp;B591,scenarios!A:Q,13,0)</f>
        <v>0</v>
      </c>
      <c r="U591" s="37">
        <f t="shared" si="69"/>
        <v>7.38316652740445E-3</v>
      </c>
    </row>
    <row r="592" spans="1:21" x14ac:dyDescent="0.25">
      <c r="A592" s="21">
        <f t="shared" si="65"/>
        <v>4</v>
      </c>
      <c r="B592" s="22">
        <v>583</v>
      </c>
      <c r="C592" s="20"/>
      <c r="D592" s="14">
        <f>Beta!E592</f>
        <v>19.012935682890575</v>
      </c>
      <c r="E592" s="15">
        <f>Beta!F592</f>
        <v>0.33635805879600134</v>
      </c>
      <c r="F592" s="12"/>
      <c r="G592" s="50">
        <f t="shared" si="63"/>
        <v>2.5000000000000005E-3</v>
      </c>
      <c r="H592" s="33">
        <f t="shared" si="66"/>
        <v>1.4433756729740645E-2</v>
      </c>
      <c r="I592" s="34">
        <f>D592/D591*EXP(-H591*H591/2+H591*VLOOKUP((A592)&amp;"_"&amp;(B592-1),Gaussian!A:F,6,0))-1</f>
        <v>-7.5426858226874671E-3</v>
      </c>
      <c r="J592" s="46">
        <f>E592/E591*EXP(-H591*H591/2-H591*VLOOKUP((A592)&amp;"_"&amp;(B592-1),Gaussian!A:F,6,0))-1</f>
        <v>1.2497538624680171E-2</v>
      </c>
      <c r="K592" s="40">
        <f>VLOOKUP((A592+1)&amp;"_"&amp;B592,scenarios!A:Q,6,0)</f>
        <v>-7.5427000000000003E-3</v>
      </c>
      <c r="L592" s="55">
        <f>VLOOKUP((A592+TT_Scen/2+1)&amp;"_"&amp;B592,scenarios!A:Q,6,0)</f>
        <v>1.2498E-2</v>
      </c>
      <c r="M592" s="37">
        <f t="shared" si="68"/>
        <v>4.755526323623957E-7</v>
      </c>
      <c r="N592" s="8"/>
      <c r="O592" s="50">
        <f t="shared" si="64"/>
        <v>2.5000000000000005E-3</v>
      </c>
      <c r="P592" s="33">
        <f t="shared" si="67"/>
        <v>1.4433756729740645E-2</v>
      </c>
      <c r="Q592" s="34">
        <f>D592/D591*EXP(-P591*P591/2+P591*Gaussian!G584)-1</f>
        <v>5.9020126767990178E-3</v>
      </c>
      <c r="R592" s="46">
        <f>E592/E591*EXP(-P591*P591/2-P591*Gaussian!G584)-1</f>
        <v>-1.0353144432406758E-3</v>
      </c>
      <c r="S592" s="40">
        <f>VLOOKUP((A592+1)&amp;"_"&amp;B592,scenarios!A:Q,13,0)</f>
        <v>0</v>
      </c>
      <c r="T592" s="55">
        <f>VLOOKUP((A592+TT_Scen/2+1)&amp;"_"&amp;B592,scenarios!A:Q,13,0)</f>
        <v>0</v>
      </c>
      <c r="U592" s="37">
        <f t="shared" si="69"/>
        <v>6.9373271200396935E-3</v>
      </c>
    </row>
    <row r="593" spans="1:21" x14ac:dyDescent="0.25">
      <c r="A593" s="21">
        <f t="shared" si="65"/>
        <v>4</v>
      </c>
      <c r="B593" s="22">
        <v>584</v>
      </c>
      <c r="C593" s="20"/>
      <c r="D593" s="14">
        <f>Beta!E593</f>
        <v>19.131795105588221</v>
      </c>
      <c r="E593" s="15">
        <f>Beta!F593</f>
        <v>0.33596453644216728</v>
      </c>
      <c r="F593" s="12"/>
      <c r="G593" s="50">
        <f t="shared" si="63"/>
        <v>2.5000000000000005E-3</v>
      </c>
      <c r="H593" s="33">
        <f t="shared" si="66"/>
        <v>1.4433756729740645E-2</v>
      </c>
      <c r="I593" s="34">
        <f>D593/D592*EXP(-H592*H592/2+H592*VLOOKUP((A593)&amp;"_"&amp;(B593-1),Gaussian!A:F,6,0))-1</f>
        <v>4.2353315210112985E-3</v>
      </c>
      <c r="J593" s="46">
        <f>E593/E592*EXP(-H592*H592/2-H592*VLOOKUP((A593)&amp;"_"&amp;(B593-1),Gaussian!A:F,6,0))-1</f>
        <v>6.2688300001423336E-4</v>
      </c>
      <c r="K593" s="40">
        <f>VLOOKUP((A593+1)&amp;"_"&amp;B593,scenarios!A:Q,6,0)</f>
        <v>4.2353E-3</v>
      </c>
      <c r="L593" s="55">
        <f>VLOOKUP((A593+TT_Scen/2+1)&amp;"_"&amp;B593,scenarios!A:Q,6,0)</f>
        <v>6.2688000000000002E-4</v>
      </c>
      <c r="M593" s="37">
        <f t="shared" si="68"/>
        <v>3.4521025531848368E-8</v>
      </c>
      <c r="N593" s="8"/>
      <c r="O593" s="50">
        <f t="shared" si="64"/>
        <v>2.5000000000000005E-3</v>
      </c>
      <c r="P593" s="33">
        <f t="shared" si="67"/>
        <v>1.4433756729740645E-2</v>
      </c>
      <c r="Q593" s="34">
        <f>D593/D592*EXP(-P592*P592/2+P592*Gaussian!G585)-1</f>
        <v>6.1466905014748718E-3</v>
      </c>
      <c r="R593" s="46">
        <f>E593/E592*EXP(-P592*P592/2-P592*Gaussian!G585)-1</f>
        <v>-1.2739901002709608E-3</v>
      </c>
      <c r="S593" s="40">
        <f>VLOOKUP((A593+1)&amp;"_"&amp;B593,scenarios!A:Q,13,0)</f>
        <v>0</v>
      </c>
      <c r="T593" s="55">
        <f>VLOOKUP((A593+TT_Scen/2+1)&amp;"_"&amp;B593,scenarios!A:Q,13,0)</f>
        <v>0</v>
      </c>
      <c r="U593" s="37">
        <f t="shared" si="69"/>
        <v>7.4206806017458327E-3</v>
      </c>
    </row>
    <row r="594" spans="1:21" x14ac:dyDescent="0.25">
      <c r="A594" s="21">
        <f t="shared" si="65"/>
        <v>4</v>
      </c>
      <c r="B594" s="22">
        <v>585</v>
      </c>
      <c r="C594" s="20"/>
      <c r="D594" s="14">
        <f>Beta!E594</f>
        <v>19.251698818583133</v>
      </c>
      <c r="E594" s="15">
        <f>Beta!F594</f>
        <v>0.33556764939566613</v>
      </c>
      <c r="F594" s="12"/>
      <c r="G594" s="50">
        <f t="shared" si="63"/>
        <v>2.5000000000000005E-3</v>
      </c>
      <c r="H594" s="33">
        <f t="shared" si="66"/>
        <v>1.4433756729740645E-2</v>
      </c>
      <c r="I594" s="34">
        <f>D594/D593*EXP(-H593*H593/2+H593*VLOOKUP((A594)&amp;"_"&amp;(B594-1),Gaussian!A:F,6,0))-1</f>
        <v>3.876651389488428E-2</v>
      </c>
      <c r="J594" s="46">
        <f>E594/E593*EXP(-H593*H593/2-H593*VLOOKUP((A594)&amp;"_"&amp;(B594-1),Gaussian!A:F,6,0))-1</f>
        <v>-3.2632333069827379E-2</v>
      </c>
      <c r="K594" s="40">
        <f>VLOOKUP((A594+1)&amp;"_"&amp;B594,scenarios!A:Q,6,0)</f>
        <v>3.8767000000000003E-2</v>
      </c>
      <c r="L594" s="55">
        <f>VLOOKUP((A594+TT_Scen/2+1)&amp;"_"&amp;B594,scenarios!A:Q,6,0)</f>
        <v>-3.2632000000000001E-2</v>
      </c>
      <c r="M594" s="37">
        <f t="shared" si="68"/>
        <v>8.1917494310079775E-7</v>
      </c>
      <c r="N594" s="8"/>
      <c r="O594" s="50">
        <f t="shared" si="64"/>
        <v>2.5000000000000005E-3</v>
      </c>
      <c r="P594" s="33">
        <f t="shared" si="67"/>
        <v>1.4433756729740645E-2</v>
      </c>
      <c r="Q594" s="34">
        <f>D594/D593*EXP(-P593*P593/2+P593*Gaussian!G586)-1</f>
        <v>6.1624343922854763E-3</v>
      </c>
      <c r="R594" s="46">
        <f>E594/E593*EXP(-P593*P593/2-P593*Gaussian!G586)-1</f>
        <v>-1.285374325651123E-3</v>
      </c>
      <c r="S594" s="40">
        <f>VLOOKUP((A594+1)&amp;"_"&amp;B594,scenarios!A:Q,13,0)</f>
        <v>0</v>
      </c>
      <c r="T594" s="55">
        <f>VLOOKUP((A594+TT_Scen/2+1)&amp;"_"&amp;B594,scenarios!A:Q,13,0)</f>
        <v>0</v>
      </c>
      <c r="U594" s="37">
        <f t="shared" si="69"/>
        <v>7.4478087179365993E-3</v>
      </c>
    </row>
    <row r="595" spans="1:21" x14ac:dyDescent="0.25">
      <c r="A595" s="21">
        <f t="shared" si="65"/>
        <v>4</v>
      </c>
      <c r="B595" s="22">
        <v>586</v>
      </c>
      <c r="C595" s="20"/>
      <c r="D595" s="14">
        <f>Beta!E595</f>
        <v>19.367317816850665</v>
      </c>
      <c r="E595" s="15">
        <f>Beta!F595</f>
        <v>0.33525980808609246</v>
      </c>
      <c r="F595" s="12"/>
      <c r="G595" s="50">
        <f t="shared" si="63"/>
        <v>2.5000000000000005E-3</v>
      </c>
      <c r="H595" s="33">
        <f t="shared" si="66"/>
        <v>1.4433756729740645E-2</v>
      </c>
      <c r="I595" s="34">
        <f>D595/D594*EXP(-H594*H594/2+H594*VLOOKUP((A595)&amp;"_"&amp;(B595-1),Gaussian!A:F,6,0))-1</f>
        <v>1.3970488644918344E-2</v>
      </c>
      <c r="J595" s="46">
        <f>E595/E594*EXP(-H594*H594/2-H594*VLOOKUP((A595)&amp;"_"&amp;(B595-1),Gaussian!A:F,6,0))-1</f>
        <v>-8.9717518397552931E-3</v>
      </c>
      <c r="K595" s="40">
        <f>VLOOKUP((A595+1)&amp;"_"&amp;B595,scenarios!A:Q,6,0)</f>
        <v>1.397E-2</v>
      </c>
      <c r="L595" s="55">
        <f>VLOOKUP((A595+TT_Scen/2+1)&amp;"_"&amp;B595,scenarios!A:Q,6,0)</f>
        <v>-8.9718000000000003E-3</v>
      </c>
      <c r="M595" s="37">
        <f t="shared" si="68"/>
        <v>5.3680516305144865E-7</v>
      </c>
      <c r="N595" s="8"/>
      <c r="O595" s="50">
        <f t="shared" si="64"/>
        <v>2.5000000000000005E-3</v>
      </c>
      <c r="P595" s="33">
        <f t="shared" si="67"/>
        <v>1.4433756729740645E-2</v>
      </c>
      <c r="Q595" s="34">
        <f>D595/D594*EXP(-P594*P594/2+P594*Gaussian!G587)-1</f>
        <v>5.9008649298728511E-3</v>
      </c>
      <c r="R595" s="46">
        <f>E595/E594*EXP(-P594*P594/2-P594*Gaussian!G587)-1</f>
        <v>-1.0214404994906001E-3</v>
      </c>
      <c r="S595" s="40">
        <f>VLOOKUP((A595+1)&amp;"_"&amp;B595,scenarios!A:Q,13,0)</f>
        <v>0</v>
      </c>
      <c r="T595" s="55">
        <f>VLOOKUP((A595+TT_Scen/2+1)&amp;"_"&amp;B595,scenarios!A:Q,13,0)</f>
        <v>0</v>
      </c>
      <c r="U595" s="37">
        <f t="shared" si="69"/>
        <v>6.9223054293634512E-3</v>
      </c>
    </row>
    <row r="596" spans="1:21" x14ac:dyDescent="0.25">
      <c r="A596" s="21">
        <f t="shared" si="65"/>
        <v>4</v>
      </c>
      <c r="B596" s="22">
        <v>587</v>
      </c>
      <c r="C596" s="20"/>
      <c r="D596" s="14">
        <f>Beta!E596</f>
        <v>19.474873340778863</v>
      </c>
      <c r="E596" s="15">
        <f>Beta!F596</f>
        <v>0.3351042931090466</v>
      </c>
      <c r="F596" s="12"/>
      <c r="G596" s="50">
        <f t="shared" si="63"/>
        <v>2.5000000000000005E-3</v>
      </c>
      <c r="H596" s="33">
        <f t="shared" si="66"/>
        <v>1.4433756729740645E-2</v>
      </c>
      <c r="I596" s="34">
        <f>D596/D595*EXP(-H595*H595/2+H595*VLOOKUP((A596)&amp;"_"&amp;(B596-1),Gaussian!A:F,6,0))-1</f>
        <v>-1.507237127981631E-2</v>
      </c>
      <c r="J596" s="46">
        <f>E596/E595*EXP(-H595*H595/2-H595*VLOOKUP((A596)&amp;"_"&amp;(B596-1),Gaussian!A:F,6,0))-1</f>
        <v>2.025531019716964E-2</v>
      </c>
      <c r="K596" s="40">
        <f>VLOOKUP((A596+1)&amp;"_"&amp;B596,scenarios!A:Q,6,0)</f>
        <v>-1.5072E-2</v>
      </c>
      <c r="L596" s="55">
        <f>VLOOKUP((A596+TT_Scen/2+1)&amp;"_"&amp;B596,scenarios!A:Q,6,0)</f>
        <v>2.0254999999999999E-2</v>
      </c>
      <c r="M596" s="37">
        <f t="shared" si="68"/>
        <v>6.814769859513764E-7</v>
      </c>
      <c r="N596" s="8"/>
      <c r="O596" s="50">
        <f t="shared" si="64"/>
        <v>2.5000000000000005E-3</v>
      </c>
      <c r="P596" s="33">
        <f t="shared" si="67"/>
        <v>1.4433756729740645E-2</v>
      </c>
      <c r="Q596" s="34">
        <f>D596/D595*EXP(-P595*P595/2+P595*Gaussian!G588)-1</f>
        <v>5.4487150952313712E-3</v>
      </c>
      <c r="R596" s="46">
        <f>E596/E595*EXP(-P595*P595/2-P595*Gaussian!G588)-1</f>
        <v>-5.6797698876509539E-4</v>
      </c>
      <c r="S596" s="40">
        <f>VLOOKUP((A596+1)&amp;"_"&amp;B596,scenarios!A:Q,13,0)</f>
        <v>0</v>
      </c>
      <c r="T596" s="55">
        <f>VLOOKUP((A596+TT_Scen/2+1)&amp;"_"&amp;B596,scenarios!A:Q,13,0)</f>
        <v>0</v>
      </c>
      <c r="U596" s="37">
        <f t="shared" si="69"/>
        <v>6.0166920839964666E-3</v>
      </c>
    </row>
    <row r="597" spans="1:21" x14ac:dyDescent="0.25">
      <c r="A597" s="21">
        <f t="shared" si="65"/>
        <v>4</v>
      </c>
      <c r="B597" s="22">
        <v>588</v>
      </c>
      <c r="C597" s="20"/>
      <c r="D597" s="14">
        <f>Beta!E597</f>
        <v>19.57950915751152</v>
      </c>
      <c r="E597" s="15">
        <f>Beta!F597</f>
        <v>0.33501042774707918</v>
      </c>
      <c r="F597" s="12"/>
      <c r="G597" s="50">
        <f t="shared" si="63"/>
        <v>2.5000000000000005E-3</v>
      </c>
      <c r="H597" s="33">
        <f t="shared" si="66"/>
        <v>1.4433756729740645E-2</v>
      </c>
      <c r="I597" s="34">
        <f>D597/D596*EXP(-H596*H596/2+H596*VLOOKUP((A597)&amp;"_"&amp;(B597-1),Gaussian!A:F,6,0))-1</f>
        <v>4.0617647328617945E-3</v>
      </c>
      <c r="J597" s="46">
        <f>E597/E596*EXP(-H596*H596/2-H596*VLOOKUP((A597)&amp;"_"&amp;(B597-1),Gaussian!A:F,6,0))-1</f>
        <v>8.1679505363418947E-4</v>
      </c>
      <c r="K597" s="40">
        <f>VLOOKUP((A597+1)&amp;"_"&amp;B597,scenarios!A:Q,6,0)</f>
        <v>4.0618E-3</v>
      </c>
      <c r="L597" s="55">
        <f>VLOOKUP((A597+TT_Scen/2+1)&amp;"_"&amp;B597,scenarios!A:Q,6,0)</f>
        <v>8.1680000000000001E-4</v>
      </c>
      <c r="M597" s="37">
        <f t="shared" si="68"/>
        <v>4.0213504015986813E-8</v>
      </c>
      <c r="N597" s="8"/>
      <c r="O597" s="50">
        <f t="shared" si="64"/>
        <v>2.5000000000000005E-3</v>
      </c>
      <c r="P597" s="33">
        <f t="shared" si="67"/>
        <v>1.4433756729740645E-2</v>
      </c>
      <c r="Q597" s="34">
        <f>D597/D596*EXP(-P596*P596/2+P596*Gaussian!G589)-1</f>
        <v>5.2681416179414242E-3</v>
      </c>
      <c r="R597" s="46">
        <f>E597/E596*EXP(-P596*P596/2-P596*Gaussian!G589)-1</f>
        <v>-3.8423997151748601E-4</v>
      </c>
      <c r="S597" s="40">
        <f>VLOOKUP((A597+1)&amp;"_"&amp;B597,scenarios!A:Q,13,0)</f>
        <v>0</v>
      </c>
      <c r="T597" s="55">
        <f>VLOOKUP((A597+TT_Scen/2+1)&amp;"_"&amp;B597,scenarios!A:Q,13,0)</f>
        <v>0</v>
      </c>
      <c r="U597" s="37">
        <f t="shared" si="69"/>
        <v>5.6523815894589102E-3</v>
      </c>
    </row>
    <row r="598" spans="1:21" x14ac:dyDescent="0.25">
      <c r="A598" s="21">
        <f t="shared" si="65"/>
        <v>4</v>
      </c>
      <c r="B598" s="22">
        <v>589</v>
      </c>
      <c r="C598" s="20"/>
      <c r="D598" s="14">
        <f>Beta!E598</f>
        <v>19.684227546305387</v>
      </c>
      <c r="E598" s="15">
        <f>Beta!F598</f>
        <v>0.33492615650106045</v>
      </c>
      <c r="F598" s="12"/>
      <c r="G598" s="50">
        <f t="shared" si="63"/>
        <v>2.5000000000000005E-3</v>
      </c>
      <c r="H598" s="33">
        <f t="shared" si="66"/>
        <v>1.4433756729740645E-2</v>
      </c>
      <c r="I598" s="34">
        <f>D598/D597*EXP(-H597*H597/2+H597*VLOOKUP((A598)&amp;"_"&amp;(B598-1),Gaussian!A:F,6,0))-1</f>
        <v>1.018706861014107E-2</v>
      </c>
      <c r="J598" s="46">
        <f>E598/E597*EXP(-H597*H597/2-H597*VLOOKUP((A598)&amp;"_"&amp;(B598-1),Gaussian!A:F,6,0))-1</f>
        <v>-5.2475120302731826E-3</v>
      </c>
      <c r="K598" s="40">
        <f>VLOOKUP((A598+1)&amp;"_"&amp;B598,scenarios!A:Q,6,0)</f>
        <v>1.0187E-2</v>
      </c>
      <c r="L598" s="55">
        <f>VLOOKUP((A598+TT_Scen/2+1)&amp;"_"&amp;B598,scenarios!A:Q,6,0)</f>
        <v>-5.2475000000000004E-3</v>
      </c>
      <c r="M598" s="37">
        <f t="shared" si="68"/>
        <v>8.0640414252403092E-8</v>
      </c>
      <c r="N598" s="8"/>
      <c r="O598" s="50">
        <f t="shared" si="64"/>
        <v>2.5000000000000005E-3</v>
      </c>
      <c r="P598" s="33">
        <f t="shared" si="67"/>
        <v>1.4433756729740645E-2</v>
      </c>
      <c r="Q598" s="34">
        <f>D598/D597*EXP(-P597*P597/2+P597*Gaussian!G590)-1</f>
        <v>5.2436480602544577E-3</v>
      </c>
      <c r="R598" s="46">
        <f>E598/E597*EXP(-P597*P597/2-P597*Gaussian!G590)-1</f>
        <v>-3.5568316811696032E-4</v>
      </c>
      <c r="S598" s="40">
        <f>VLOOKUP((A598+1)&amp;"_"&amp;B598,scenarios!A:Q,13,0)</f>
        <v>0</v>
      </c>
      <c r="T598" s="55">
        <f>VLOOKUP((A598+TT_Scen/2+1)&amp;"_"&amp;B598,scenarios!A:Q,13,0)</f>
        <v>0</v>
      </c>
      <c r="U598" s="37">
        <f t="shared" si="69"/>
        <v>5.5993312283714181E-3</v>
      </c>
    </row>
    <row r="599" spans="1:21" x14ac:dyDescent="0.25">
      <c r="A599" s="21">
        <f t="shared" si="65"/>
        <v>4</v>
      </c>
      <c r="B599" s="22">
        <v>590</v>
      </c>
      <c r="C599" s="20"/>
      <c r="D599" s="14">
        <f>Beta!E599</f>
        <v>19.793315018016777</v>
      </c>
      <c r="E599" s="15">
        <f>Beta!F599</f>
        <v>0.33477887254545863</v>
      </c>
      <c r="F599" s="12"/>
      <c r="G599" s="50">
        <f t="shared" si="63"/>
        <v>2.5000000000000005E-3</v>
      </c>
      <c r="H599" s="33">
        <f t="shared" si="66"/>
        <v>1.4433756729740645E-2</v>
      </c>
      <c r="I599" s="34">
        <f>D599/D598*EXP(-H598*H598/2+H598*VLOOKUP((A599)&amp;"_"&amp;(B599-1),Gaussian!A:F,6,0))-1</f>
        <v>-2.3722677475847775E-2</v>
      </c>
      <c r="J599" s="46">
        <f>E599/E598*EXP(-H598*H598/2-H598*VLOOKUP((A599)&amp;"_"&amp;(B599-1),Gaussian!A:F,6,0))-1</f>
        <v>2.930825842049245E-2</v>
      </c>
      <c r="K599" s="40">
        <f>VLOOKUP((A599+1)&amp;"_"&amp;B599,scenarios!A:Q,6,0)</f>
        <v>-2.3723000000000001E-2</v>
      </c>
      <c r="L599" s="55">
        <f>VLOOKUP((A599+TT_Scen/2+1)&amp;"_"&amp;B599,scenarios!A:Q,6,0)</f>
        <v>2.9308000000000001E-2</v>
      </c>
      <c r="M599" s="37">
        <f t="shared" si="68"/>
        <v>5.8094464467500773E-7</v>
      </c>
      <c r="N599" s="8"/>
      <c r="O599" s="50">
        <f t="shared" si="64"/>
        <v>2.5000000000000005E-3</v>
      </c>
      <c r="P599" s="33">
        <f t="shared" si="67"/>
        <v>1.4433756729740645E-2</v>
      </c>
      <c r="Q599" s="34">
        <f>D599/D598*EXP(-P598*P598/2+P598*Gaussian!G591)-1</f>
        <v>5.4371336235465861E-3</v>
      </c>
      <c r="R599" s="46">
        <f>E599/E598*EXP(-P598*P598/2-P598*Gaussian!G591)-1</f>
        <v>-5.4386596884425931E-4</v>
      </c>
      <c r="S599" s="40">
        <f>VLOOKUP((A599+1)&amp;"_"&amp;B599,scenarios!A:Q,13,0)</f>
        <v>0</v>
      </c>
      <c r="T599" s="55">
        <f>VLOOKUP((A599+TT_Scen/2+1)&amp;"_"&amp;B599,scenarios!A:Q,13,0)</f>
        <v>0</v>
      </c>
      <c r="U599" s="37">
        <f t="shared" si="69"/>
        <v>5.9809995923908454E-3</v>
      </c>
    </row>
    <row r="600" spans="1:21" x14ac:dyDescent="0.25">
      <c r="A600" s="21">
        <f t="shared" si="65"/>
        <v>4</v>
      </c>
      <c r="B600" s="22">
        <v>591</v>
      </c>
      <c r="C600" s="20"/>
      <c r="D600" s="14">
        <f>Beta!E600</f>
        <v>19.909419709824125</v>
      </c>
      <c r="E600" s="15">
        <f>Beta!F600</f>
        <v>0.33452526895449297</v>
      </c>
      <c r="F600" s="12"/>
      <c r="G600" s="50">
        <f t="shared" si="63"/>
        <v>2.5000000000000005E-3</v>
      </c>
      <c r="H600" s="33">
        <f t="shared" si="66"/>
        <v>1.4433756729740645E-2</v>
      </c>
      <c r="I600" s="34">
        <f>D600/D599*EXP(-H599*H599/2+H599*VLOOKUP((A600)&amp;"_"&amp;(B600-1),Gaussian!A:F,6,0))-1</f>
        <v>3.6123690093045502E-2</v>
      </c>
      <c r="J600" s="46">
        <f>E600/E599*EXP(-H599*H599/2-H599*VLOOKUP((A600)&amp;"_"&amp;(B600-1),Gaussian!A:F,6,0))-1</f>
        <v>-3.0140397954040998E-2</v>
      </c>
      <c r="K600" s="40">
        <f>VLOOKUP((A600+1)&amp;"_"&amp;B600,scenarios!A:Q,6,0)</f>
        <v>3.6124000000000003E-2</v>
      </c>
      <c r="L600" s="55">
        <f>VLOOKUP((A600+TT_Scen/2+1)&amp;"_"&amp;B600,scenarios!A:Q,6,0)</f>
        <v>-3.014E-2</v>
      </c>
      <c r="M600" s="37">
        <f t="shared" si="68"/>
        <v>7.0786099549968728E-7</v>
      </c>
      <c r="N600" s="8"/>
      <c r="O600" s="50">
        <f t="shared" si="64"/>
        <v>2.5000000000000005E-3</v>
      </c>
      <c r="P600" s="33">
        <f t="shared" si="67"/>
        <v>1.4433756729740645E-2</v>
      </c>
      <c r="Q600" s="34">
        <f>D600/D599*EXP(-P599*P599/2+P599*Gaussian!G592)-1</f>
        <v>5.761081548435687E-3</v>
      </c>
      <c r="R600" s="46">
        <f>E600/E599*EXP(-P599*P599/2-P599*Gaussian!G592)-1</f>
        <v>-8.6160801039347756E-4</v>
      </c>
      <c r="S600" s="40">
        <f>VLOOKUP((A600+1)&amp;"_"&amp;B600,scenarios!A:Q,13,0)</f>
        <v>0</v>
      </c>
      <c r="T600" s="55">
        <f>VLOOKUP((A600+TT_Scen/2+1)&amp;"_"&amp;B600,scenarios!A:Q,13,0)</f>
        <v>0</v>
      </c>
      <c r="U600" s="37">
        <f t="shared" si="69"/>
        <v>6.6226895588291645E-3</v>
      </c>
    </row>
    <row r="601" spans="1:21" x14ac:dyDescent="0.25">
      <c r="A601" s="21">
        <f t="shared" si="65"/>
        <v>4</v>
      </c>
      <c r="B601" s="22">
        <v>592</v>
      </c>
      <c r="C601" s="20"/>
      <c r="D601" s="14">
        <f>Beta!E601</f>
        <v>20.02796437283558</v>
      </c>
      <c r="E601" s="15">
        <f>Beta!F601</f>
        <v>0.33424389353117001</v>
      </c>
      <c r="F601" s="12"/>
      <c r="G601" s="50">
        <f t="shared" si="63"/>
        <v>2.5000000000000005E-3</v>
      </c>
      <c r="H601" s="33">
        <f t="shared" si="66"/>
        <v>1.4433756729740645E-2</v>
      </c>
      <c r="I601" s="34">
        <f>D601/D600*EXP(-H600*H600/2+H600*VLOOKUP((A601)&amp;"_"&amp;(B601-1),Gaussian!A:F,6,0))-1</f>
        <v>6.538433591368964E-3</v>
      </c>
      <c r="J601" s="46">
        <f>E601/E600*EXP(-H600*H600/2-H600*VLOOKUP((A601)&amp;"_"&amp;(B601-1),Gaussian!A:F,6,0))-1</f>
        <v>-1.6290846069425546E-3</v>
      </c>
      <c r="K601" s="40">
        <f>VLOOKUP((A601+1)&amp;"_"&amp;B601,scenarios!A:Q,6,0)</f>
        <v>6.5383999999999998E-3</v>
      </c>
      <c r="L601" s="55">
        <f>VLOOKUP((A601+TT_Scen/2+1)&amp;"_"&amp;B601,scenarios!A:Q,6,0)</f>
        <v>-1.6291000000000001E-3</v>
      </c>
      <c r="M601" s="37">
        <f t="shared" si="68"/>
        <v>4.8984426409635212E-8</v>
      </c>
      <c r="N601" s="8"/>
      <c r="O601" s="50">
        <f t="shared" si="64"/>
        <v>2.5000000000000005E-3</v>
      </c>
      <c r="P601" s="33">
        <f t="shared" si="67"/>
        <v>1.4433756729740645E-2</v>
      </c>
      <c r="Q601" s="34">
        <f>D601/D600*EXP(-P600*P600/2+P600*Gaussian!G593)-1</f>
        <v>5.8494183695390056E-3</v>
      </c>
      <c r="R601" s="46">
        <f>E601/E600*EXP(-P600*P600/2-P600*Gaussian!G593)-1</f>
        <v>-9.4519222188438334E-4</v>
      </c>
      <c r="S601" s="40">
        <f>VLOOKUP((A601+1)&amp;"_"&amp;B601,scenarios!A:Q,13,0)</f>
        <v>0</v>
      </c>
      <c r="T601" s="55">
        <f>VLOOKUP((A601+TT_Scen/2+1)&amp;"_"&amp;B601,scenarios!A:Q,13,0)</f>
        <v>0</v>
      </c>
      <c r="U601" s="37">
        <f t="shared" si="69"/>
        <v>6.794610591423389E-3</v>
      </c>
    </row>
    <row r="602" spans="1:21" x14ac:dyDescent="0.25">
      <c r="A602" s="21">
        <f t="shared" si="65"/>
        <v>4</v>
      </c>
      <c r="B602" s="22">
        <v>593</v>
      </c>
      <c r="C602" s="20"/>
      <c r="D602" s="14">
        <f>Beta!E602</f>
        <v>20.145075378183872</v>
      </c>
      <c r="E602" s="15">
        <f>Beta!F602</f>
        <v>0.33399961089281871</v>
      </c>
      <c r="F602" s="12"/>
      <c r="G602" s="50">
        <f t="shared" si="63"/>
        <v>2.5000000000000005E-3</v>
      </c>
      <c r="H602" s="33">
        <f t="shared" si="66"/>
        <v>1.4433756729740645E-2</v>
      </c>
      <c r="I602" s="34">
        <f>D602/D601*EXP(-H601*H601/2+H601*VLOOKUP((A602)&amp;"_"&amp;(B602-1),Gaussian!A:F,6,0))-1</f>
        <v>1.0198915229373551E-3</v>
      </c>
      <c r="J602" s="46">
        <f>E602/E601*EXP(-H601*H601/2-H601*VLOOKUP((A602)&amp;"_"&amp;(B602-1),Gaussian!A:F,6,0))-1</f>
        <v>3.8790250530131853E-3</v>
      </c>
      <c r="K602" s="40">
        <f>VLOOKUP((A602+1)&amp;"_"&amp;B602,scenarios!A:Q,6,0)</f>
        <v>1.0199E-3</v>
      </c>
      <c r="L602" s="55">
        <f>VLOOKUP((A602+TT_Scen/2+1)&amp;"_"&amp;B602,scenarios!A:Q,6,0)</f>
        <v>3.8790000000000001E-3</v>
      </c>
      <c r="M602" s="37">
        <f t="shared" si="68"/>
        <v>3.3530075830212266E-8</v>
      </c>
      <c r="N602" s="8"/>
      <c r="O602" s="50">
        <f t="shared" si="64"/>
        <v>2.5000000000000005E-3</v>
      </c>
      <c r="P602" s="33">
        <f t="shared" si="67"/>
        <v>1.4433756729740645E-2</v>
      </c>
      <c r="Q602" s="34">
        <f>D602/D601*EXP(-P601*P601/2+P601*Gaussian!G594)-1</f>
        <v>5.7426040482988494E-3</v>
      </c>
      <c r="R602" s="46">
        <f>E602/E601*EXP(-P601*P601/2-P601*Gaussian!G594)-1</f>
        <v>-8.3493657740973948E-4</v>
      </c>
      <c r="S602" s="40">
        <f>VLOOKUP((A602+1)&amp;"_"&amp;B602,scenarios!A:Q,13,0)</f>
        <v>0</v>
      </c>
      <c r="T602" s="55">
        <f>VLOOKUP((A602+TT_Scen/2+1)&amp;"_"&amp;B602,scenarios!A:Q,13,0)</f>
        <v>0</v>
      </c>
      <c r="U602" s="37">
        <f t="shared" si="69"/>
        <v>6.5775406257085889E-3</v>
      </c>
    </row>
    <row r="603" spans="1:21" x14ac:dyDescent="0.25">
      <c r="A603" s="21">
        <f t="shared" si="65"/>
        <v>4</v>
      </c>
      <c r="B603" s="22">
        <v>594</v>
      </c>
      <c r="C603" s="20"/>
      <c r="D603" s="14">
        <f>Beta!E603</f>
        <v>20.262453409749476</v>
      </c>
      <c r="E603" s="15">
        <f>Beta!F603</f>
        <v>0.33376377113826217</v>
      </c>
      <c r="F603" s="12"/>
      <c r="G603" s="50">
        <f t="shared" si="63"/>
        <v>2.5000000000000005E-3</v>
      </c>
      <c r="H603" s="33">
        <f t="shared" si="66"/>
        <v>1.4433756729740645E-2</v>
      </c>
      <c r="I603" s="34">
        <f>D603/D602*EXP(-H602*H602/2+H602*VLOOKUP((A603)&amp;"_"&amp;(B603-1),Gaussian!A:F,6,0))-1</f>
        <v>-2.2412174776698657E-2</v>
      </c>
      <c r="J603" s="46">
        <f>E603/E602*EXP(-H602*H602/2-H602*VLOOKUP((A603)&amp;"_"&amp;(B603-1),Gaussian!A:F,6,0))-1</f>
        <v>2.794553187673765E-2</v>
      </c>
      <c r="K603" s="40">
        <f>VLOOKUP((A603+1)&amp;"_"&amp;B603,scenarios!A:Q,6,0)</f>
        <v>-2.2412000000000001E-2</v>
      </c>
      <c r="L603" s="55">
        <f>VLOOKUP((A603+TT_Scen/2+1)&amp;"_"&amp;B603,scenarios!A:Q,6,0)</f>
        <v>2.7945999999999999E-2</v>
      </c>
      <c r="M603" s="37">
        <f t="shared" si="68"/>
        <v>6.4289996100364011E-7</v>
      </c>
      <c r="N603" s="8"/>
      <c r="O603" s="50">
        <f t="shared" si="64"/>
        <v>2.5000000000000005E-3</v>
      </c>
      <c r="P603" s="33">
        <f t="shared" si="67"/>
        <v>1.4433756729740645E-2</v>
      </c>
      <c r="Q603" s="34">
        <f>D603/D602*EXP(-P602*P602/2+P602*Gaussian!G595)-1</f>
        <v>5.7218683523656555E-3</v>
      </c>
      <c r="R603" s="46">
        <f>E603/E602*EXP(-P602*P602/2-P602*Gaussian!G595)-1</f>
        <v>-8.1019556461536801E-4</v>
      </c>
      <c r="S603" s="40">
        <f>VLOOKUP((A603+1)&amp;"_"&amp;B603,scenarios!A:Q,13,0)</f>
        <v>0</v>
      </c>
      <c r="T603" s="55">
        <f>VLOOKUP((A603+TT_Scen/2+1)&amp;"_"&amp;B603,scenarios!A:Q,13,0)</f>
        <v>0</v>
      </c>
      <c r="U603" s="37">
        <f t="shared" si="69"/>
        <v>6.5320639169810235E-3</v>
      </c>
    </row>
    <row r="604" spans="1:21" x14ac:dyDescent="0.25">
      <c r="A604" s="21">
        <f t="shared" si="65"/>
        <v>4</v>
      </c>
      <c r="B604" s="22">
        <v>595</v>
      </c>
      <c r="C604" s="20"/>
      <c r="D604" s="14">
        <f>Beta!E604</f>
        <v>20.380434737243402</v>
      </c>
      <c r="E604" s="15">
        <f>Beta!F604</f>
        <v>0.33353079550202636</v>
      </c>
      <c r="F604" s="12"/>
      <c r="G604" s="50">
        <f t="shared" si="63"/>
        <v>2.5000000000000005E-3</v>
      </c>
      <c r="H604" s="33">
        <f t="shared" si="66"/>
        <v>1.4433756729740645E-2</v>
      </c>
      <c r="I604" s="34">
        <f>D604/D603*EXP(-H603*H603/2+H603*VLOOKUP((A604)&amp;"_"&amp;(B604-1),Gaussian!A:F,6,0))-1</f>
        <v>1.5909884965561893E-2</v>
      </c>
      <c r="J604" s="46">
        <f>E604/E603*EXP(-H603*H603/2-H603*VLOOKUP((A604)&amp;"_"&amp;(B604-1),Gaussian!A:F,6,0))-1</f>
        <v>-1.0826448073832484E-2</v>
      </c>
      <c r="K604" s="40">
        <f>VLOOKUP((A604+1)&amp;"_"&amp;B604,scenarios!A:Q,6,0)</f>
        <v>1.5910000000000001E-2</v>
      </c>
      <c r="L604" s="55">
        <f>VLOOKUP((A604+TT_Scen/2+1)&amp;"_"&amp;B604,scenarios!A:Q,6,0)</f>
        <v>-1.0826000000000001E-2</v>
      </c>
      <c r="M604" s="37">
        <f t="shared" si="68"/>
        <v>5.6310827059070923E-7</v>
      </c>
      <c r="N604" s="8"/>
      <c r="O604" s="50">
        <f t="shared" si="64"/>
        <v>2.5000000000000005E-3</v>
      </c>
      <c r="P604" s="33">
        <f t="shared" si="67"/>
        <v>1.4433756729740645E-2</v>
      </c>
      <c r="Q604" s="34">
        <f>D604/D603*EXP(-P603*P603/2+P603*Gaussian!G596)-1</f>
        <v>5.7178898214507168E-3</v>
      </c>
      <c r="R604" s="46">
        <f>E604/E603*EXP(-P603*P603/2-P603*Gaussian!G596)-1</f>
        <v>-8.0211407326624684E-4</v>
      </c>
      <c r="S604" s="40">
        <f>VLOOKUP((A604+1)&amp;"_"&amp;B604,scenarios!A:Q,13,0)</f>
        <v>0</v>
      </c>
      <c r="T604" s="55">
        <f>VLOOKUP((A604+TT_Scen/2+1)&amp;"_"&amp;B604,scenarios!A:Q,13,0)</f>
        <v>0</v>
      </c>
      <c r="U604" s="37">
        <f t="shared" si="69"/>
        <v>6.5200038947169636E-3</v>
      </c>
    </row>
    <row r="605" spans="1:21" x14ac:dyDescent="0.25">
      <c r="A605" s="21">
        <f t="shared" si="65"/>
        <v>4</v>
      </c>
      <c r="B605" s="22">
        <v>596</v>
      </c>
      <c r="C605" s="20"/>
      <c r="D605" s="14">
        <f>Beta!E605</f>
        <v>20.502623540623301</v>
      </c>
      <c r="E605" s="15">
        <f>Beta!F605</f>
        <v>0.33324212497725619</v>
      </c>
      <c r="F605" s="12"/>
      <c r="G605" s="50">
        <f t="shared" si="63"/>
        <v>2.5000000000000005E-3</v>
      </c>
      <c r="H605" s="33">
        <f t="shared" si="66"/>
        <v>1.4433756729740645E-2</v>
      </c>
      <c r="I605" s="34">
        <f>D605/D604*EXP(-H604*H604/2+H604*VLOOKUP((A605)&amp;"_"&amp;(B605-1),Gaussian!A:F,6,0))-1</f>
        <v>1.78603875546961E-2</v>
      </c>
      <c r="J605" s="46">
        <f>E605/E604*EXP(-H604*H604/2-H604*VLOOKUP((A605)&amp;"_"&amp;(B605-1),Gaussian!A:F,6,0))-1</f>
        <v>-1.271791048934412E-2</v>
      </c>
      <c r="K605" s="40">
        <f>VLOOKUP((A605+1)&amp;"_"&amp;B605,scenarios!A:Q,6,0)</f>
        <v>1.7860000000000001E-2</v>
      </c>
      <c r="L605" s="55">
        <f>VLOOKUP((A605+TT_Scen/2+1)&amp;"_"&amp;B605,scenarios!A:Q,6,0)</f>
        <v>-1.2718E-2</v>
      </c>
      <c r="M605" s="37">
        <f t="shared" si="68"/>
        <v>4.7706535197949984E-7</v>
      </c>
      <c r="N605" s="8"/>
      <c r="O605" s="50">
        <f t="shared" si="64"/>
        <v>2.5000000000000005E-3</v>
      </c>
      <c r="P605" s="33">
        <f t="shared" si="67"/>
        <v>1.4433756729740645E-2</v>
      </c>
      <c r="Q605" s="34">
        <f>D605/D604*EXP(-P604*P604/2+P604*Gaussian!G597)-1</f>
        <v>5.8906115696519823E-3</v>
      </c>
      <c r="R605" s="46">
        <f>E605/E604*EXP(-P604*P604/2-P604*Gaussian!G597)-1</f>
        <v>-9.695699545337888E-4</v>
      </c>
      <c r="S605" s="40">
        <f>VLOOKUP((A605+1)&amp;"_"&amp;B605,scenarios!A:Q,13,0)</f>
        <v>0</v>
      </c>
      <c r="T605" s="55">
        <f>VLOOKUP((A605+TT_Scen/2+1)&amp;"_"&amp;B605,scenarios!A:Q,13,0)</f>
        <v>0</v>
      </c>
      <c r="U605" s="37">
        <f t="shared" si="69"/>
        <v>6.8601815241857711E-3</v>
      </c>
    </row>
    <row r="606" spans="1:21" x14ac:dyDescent="0.25">
      <c r="A606" s="21">
        <f t="shared" si="65"/>
        <v>4</v>
      </c>
      <c r="B606" s="22">
        <v>597</v>
      </c>
      <c r="C606" s="20"/>
      <c r="D606" s="14">
        <f>Beta!E606</f>
        <v>20.628832632114555</v>
      </c>
      <c r="E606" s="15">
        <f>Beta!F606</f>
        <v>0.33290200771451212</v>
      </c>
      <c r="F606" s="12"/>
      <c r="G606" s="50">
        <f t="shared" si="63"/>
        <v>2.5000000000000005E-3</v>
      </c>
      <c r="H606" s="33">
        <f t="shared" si="66"/>
        <v>1.4433756729740645E-2</v>
      </c>
      <c r="I606" s="34">
        <f>D606/D605*EXP(-H605*H605/2+H605*VLOOKUP((A606)&amp;"_"&amp;(B606-1),Gaussian!A:F,6,0))-1</f>
        <v>2.7898455616354623E-2</v>
      </c>
      <c r="J606" s="46">
        <f>E606/E605*EXP(-H605*H605/2-H605*VLOOKUP((A606)&amp;"_"&amp;(B606-1),Gaussian!A:F,6,0))-1</f>
        <v>-2.2355317378601192E-2</v>
      </c>
      <c r="K606" s="40">
        <f>VLOOKUP((A606+1)&amp;"_"&amp;B606,scenarios!A:Q,6,0)</f>
        <v>2.7897999999999999E-2</v>
      </c>
      <c r="L606" s="55">
        <f>VLOOKUP((A606+TT_Scen/2+1)&amp;"_"&amp;B606,scenarios!A:Q,6,0)</f>
        <v>-2.2355E-2</v>
      </c>
      <c r="M606" s="37">
        <f t="shared" si="68"/>
        <v>7.7299495581523159E-7</v>
      </c>
      <c r="N606" s="8"/>
      <c r="O606" s="50">
        <f t="shared" si="64"/>
        <v>2.5000000000000005E-3</v>
      </c>
      <c r="P606" s="33">
        <f t="shared" si="67"/>
        <v>1.4433756729740645E-2</v>
      </c>
      <c r="Q606" s="34">
        <f>D606/D605*EXP(-P605*P605/2+P605*Gaussian!G598)-1</f>
        <v>6.0509508174713122E-3</v>
      </c>
      <c r="R606" s="46">
        <f>E606/E605*EXP(-P605*P605/2-P605*Gaussian!G598)-1</f>
        <v>-1.1246859897848793E-3</v>
      </c>
      <c r="S606" s="40">
        <f>VLOOKUP((A606+1)&amp;"_"&amp;B606,scenarios!A:Q,13,0)</f>
        <v>0</v>
      </c>
      <c r="T606" s="55">
        <f>VLOOKUP((A606+TT_Scen/2+1)&amp;"_"&amp;B606,scenarios!A:Q,13,0)</f>
        <v>0</v>
      </c>
      <c r="U606" s="37">
        <f t="shared" si="69"/>
        <v>7.1756368072561916E-3</v>
      </c>
    </row>
    <row r="607" spans="1:21" x14ac:dyDescent="0.25">
      <c r="A607" s="21">
        <f t="shared" si="65"/>
        <v>4</v>
      </c>
      <c r="B607" s="22">
        <v>598</v>
      </c>
      <c r="C607" s="20"/>
      <c r="D607" s="14">
        <f>Beta!E607</f>
        <v>20.755152006785394</v>
      </c>
      <c r="E607" s="15">
        <f>Beta!F607</f>
        <v>0.33257428179490167</v>
      </c>
      <c r="F607" s="12"/>
      <c r="G607" s="50">
        <f t="shared" si="63"/>
        <v>2.5000000000000005E-3</v>
      </c>
      <c r="H607" s="33">
        <f t="shared" si="66"/>
        <v>1.4433756729740645E-2</v>
      </c>
      <c r="I607" s="34">
        <f>D607/D606*EXP(-H606*H606/2+H606*VLOOKUP((A607)&amp;"_"&amp;(B607-1),Gaussian!A:F,6,0))-1</f>
        <v>1.6182203870554357E-2</v>
      </c>
      <c r="J607" s="46">
        <f>E607/E606*EXP(-H606*H606/2-H606*VLOOKUP((A607)&amp;"_"&amp;(B607-1),Gaussian!A:F,6,0))-1</f>
        <v>-1.1079338630830105E-2</v>
      </c>
      <c r="K607" s="40">
        <f>VLOOKUP((A607+1)&amp;"_"&amp;B607,scenarios!A:Q,6,0)</f>
        <v>1.6181999999999998E-2</v>
      </c>
      <c r="L607" s="55">
        <f>VLOOKUP((A607+TT_Scen/2+1)&amp;"_"&amp;B607,scenarios!A:Q,6,0)</f>
        <v>-1.1079E-2</v>
      </c>
      <c r="M607" s="37">
        <f t="shared" si="68"/>
        <v>5.4250138446267082E-7</v>
      </c>
      <c r="N607" s="8"/>
      <c r="O607" s="50">
        <f t="shared" si="64"/>
        <v>2.5000000000000005E-3</v>
      </c>
      <c r="P607" s="33">
        <f t="shared" si="67"/>
        <v>1.4433756729740645E-2</v>
      </c>
      <c r="Q607" s="34">
        <f>D607/D606*EXP(-P606*P606/2+P606*Gaussian!G599)-1</f>
        <v>6.0186387899063831E-3</v>
      </c>
      <c r="R607" s="46">
        <f>E607/E606*EXP(-P606*P606/2-P606*Gaussian!G599)-1</f>
        <v>-1.0885103162445731E-3</v>
      </c>
      <c r="S607" s="40">
        <f>VLOOKUP((A607+1)&amp;"_"&amp;B607,scenarios!A:Q,13,0)</f>
        <v>0</v>
      </c>
      <c r="T607" s="55">
        <f>VLOOKUP((A607+TT_Scen/2+1)&amp;"_"&amp;B607,scenarios!A:Q,13,0)</f>
        <v>0</v>
      </c>
      <c r="U607" s="37">
        <f t="shared" si="69"/>
        <v>7.1071491061509562E-3</v>
      </c>
    </row>
    <row r="608" spans="1:21" x14ac:dyDescent="0.25">
      <c r="A608" s="21">
        <f t="shared" si="65"/>
        <v>4</v>
      </c>
      <c r="B608" s="22">
        <v>599</v>
      </c>
      <c r="C608" s="20"/>
      <c r="D608" s="14">
        <f>Beta!E608</f>
        <v>20.882317678345601</v>
      </c>
      <c r="E608" s="15">
        <f>Beta!F608</f>
        <v>0.33224707803254799</v>
      </c>
      <c r="F608" s="12"/>
      <c r="G608" s="50">
        <f t="shared" si="63"/>
        <v>2.5000000000000005E-3</v>
      </c>
      <c r="H608" s="33">
        <f t="shared" si="66"/>
        <v>1.4433756729740645E-2</v>
      </c>
      <c r="I608" s="34">
        <f>D608/D607*EXP(-H607*H607/2+H607*VLOOKUP((A608)&amp;"_"&amp;(B608-1),Gaussian!A:F,6,0))-1</f>
        <v>-1.8249807415449126E-3</v>
      </c>
      <c r="J608" s="46">
        <f>E608/E607*EXP(-H607*H607/2-H607*VLOOKUP((A608)&amp;"_"&amp;(B608-1),Gaussian!A:F,6,0))-1</f>
        <v>6.7650101799239248E-3</v>
      </c>
      <c r="K608" s="40">
        <f>VLOOKUP((A608+1)&amp;"_"&amp;B608,scenarios!A:Q,6,0)</f>
        <v>-1.825E-3</v>
      </c>
      <c r="L608" s="55">
        <f>VLOOKUP((A608+TT_Scen/2+1)&amp;"_"&amp;B608,scenarios!A:Q,6,0)</f>
        <v>6.7650000000000002E-3</v>
      </c>
      <c r="M608" s="37">
        <f t="shared" si="68"/>
        <v>2.9438379012041924E-8</v>
      </c>
      <c r="N608" s="8"/>
      <c r="O608" s="50">
        <f t="shared" si="64"/>
        <v>2.5000000000000005E-3</v>
      </c>
      <c r="P608" s="33">
        <f t="shared" si="67"/>
        <v>1.4433756729740645E-2</v>
      </c>
      <c r="Q608" s="34">
        <f>D608/D607*EXP(-P607*P607/2+P607*Gaussian!G600)-1</f>
        <v>6.0221454116262674E-3</v>
      </c>
      <c r="R608" s="46">
        <f>E608/E607*EXP(-P607*P607/2-P607*Gaussian!G600)-1</f>
        <v>-1.0879104317272903E-3</v>
      </c>
      <c r="S608" s="40">
        <f>VLOOKUP((A608+1)&amp;"_"&amp;B608,scenarios!A:Q,13,0)</f>
        <v>0</v>
      </c>
      <c r="T608" s="55">
        <f>VLOOKUP((A608+TT_Scen/2+1)&amp;"_"&amp;B608,scenarios!A:Q,13,0)</f>
        <v>0</v>
      </c>
      <c r="U608" s="37">
        <f t="shared" si="69"/>
        <v>7.1100558433535577E-3</v>
      </c>
    </row>
    <row r="609" spans="1:21" x14ac:dyDescent="0.25">
      <c r="A609" s="21">
        <f t="shared" si="65"/>
        <v>4</v>
      </c>
      <c r="B609" s="22">
        <v>600</v>
      </c>
      <c r="C609" s="20"/>
      <c r="D609" s="14">
        <f>Beta!E609</f>
        <v>21.007572578553315</v>
      </c>
      <c r="E609" s="15">
        <f>Beta!F609</f>
        <v>0.33196404940936175</v>
      </c>
      <c r="F609" s="12"/>
      <c r="G609" s="50">
        <f t="shared" si="63"/>
        <v>2.5000000000000005E-3</v>
      </c>
      <c r="H609" s="33">
        <f t="shared" si="66"/>
        <v>1.4433756729740645E-2</v>
      </c>
      <c r="I609" s="34">
        <f>D609/D608*EXP(-H608*H608/2+H608*VLOOKUP((A609)&amp;"_"&amp;(B609-1),Gaussian!A:F,6,0))-1</f>
        <v>9.7653647167503799E-3</v>
      </c>
      <c r="J609" s="46">
        <f>E609/E608*EXP(-H608*H608/2-H608*VLOOKUP((A609)&amp;"_"&amp;(B609-1),Gaussian!A:F,6,0))-1</f>
        <v>-4.786841419171517E-3</v>
      </c>
      <c r="K609" s="40">
        <f>VLOOKUP((A609+1)&amp;"_"&amp;B609,scenarios!A:Q,6,0)</f>
        <v>9.7654000000000005E-3</v>
      </c>
      <c r="L609" s="55">
        <f>VLOOKUP((A609+TT_Scen/2+1)&amp;"_"&amp;B609,scenarios!A:Q,6,0)</f>
        <v>-4.7867999999999999E-3</v>
      </c>
      <c r="M609" s="37">
        <f t="shared" si="68"/>
        <v>7.6702421137643528E-8</v>
      </c>
      <c r="N609" s="8"/>
      <c r="O609" s="50">
        <f t="shared" si="64"/>
        <v>2.5000000000000005E-3</v>
      </c>
      <c r="P609" s="33">
        <f t="shared" si="67"/>
        <v>1.4433756729740645E-2</v>
      </c>
      <c r="Q609" s="34">
        <f>D609/D608*EXP(-P608*P608/2+P608*Gaussian!G601)-1</f>
        <v>5.8933460960841622E-3</v>
      </c>
      <c r="R609" s="46">
        <f>E609/E608*EXP(-P608*P608/2-P608*Gaussian!G601)-1</f>
        <v>-9.5593439854890772E-4</v>
      </c>
      <c r="S609" s="40">
        <f>VLOOKUP((A609+1)&amp;"_"&amp;B609,scenarios!A:Q,13,0)</f>
        <v>0</v>
      </c>
      <c r="T609" s="55">
        <f>VLOOKUP((A609+TT_Scen/2+1)&amp;"_"&amp;B609,scenarios!A:Q,13,0)</f>
        <v>0</v>
      </c>
      <c r="U609" s="37">
        <f t="shared" si="69"/>
        <v>6.8492804946330699E-3</v>
      </c>
    </row>
    <row r="610" spans="1:21" x14ac:dyDescent="0.25">
      <c r="A610" s="21">
        <f t="shared" si="65"/>
        <v>4</v>
      </c>
      <c r="B610" s="22">
        <v>601</v>
      </c>
      <c r="C610" s="20"/>
      <c r="D610" s="14">
        <f>Beta!E610</f>
        <v>21.140225896325855</v>
      </c>
      <c r="E610" s="15">
        <f>Beta!F610</f>
        <v>0.3315783186031972</v>
      </c>
      <c r="F610" s="12"/>
      <c r="G610" s="50">
        <f t="shared" si="63"/>
        <v>2.5000000000000005E-3</v>
      </c>
      <c r="H610" s="33">
        <f t="shared" si="66"/>
        <v>1.4433756729740645E-2</v>
      </c>
      <c r="I610" s="34">
        <f>D610/D609*EXP(-H609*H609/2+H609*VLOOKUP((A610)&amp;"_"&amp;(B610-1),Gaussian!A:F,6,0))-1</f>
        <v>2.2210695933468028E-2</v>
      </c>
      <c r="J610" s="46">
        <f>E610/E609*EXP(-H609*H609/2-H609*VLOOKUP((A610)&amp;"_"&amp;(B610-1),Gaussian!A:F,6,0))-1</f>
        <v>-1.6899485303429773E-2</v>
      </c>
      <c r="K610" s="40">
        <f>VLOOKUP((A610+1)&amp;"_"&amp;B610,scenarios!A:Q,6,0)</f>
        <v>2.2211000000000002E-2</v>
      </c>
      <c r="L610" s="55">
        <f>VLOOKUP((A610+TT_Scen/2+1)&amp;"_"&amp;B610,scenarios!A:Q,6,0)</f>
        <v>-1.6899000000000001E-2</v>
      </c>
      <c r="M610" s="37">
        <f t="shared" si="68"/>
        <v>7.8936996174630569E-7</v>
      </c>
      <c r="N610" s="8"/>
      <c r="O610" s="50">
        <f t="shared" si="64"/>
        <v>2.5000000000000005E-3</v>
      </c>
      <c r="P610" s="33">
        <f t="shared" si="67"/>
        <v>1.4433756729740645E-2</v>
      </c>
      <c r="Q610" s="34">
        <f>D610/D609*EXP(-P609*P609/2+P609*Gaussian!G602)-1</f>
        <v>6.2097286637772253E-3</v>
      </c>
      <c r="R610" s="46">
        <f>E610/E609*EXP(-P609*P609/2-P609*Gaussian!G602)-1</f>
        <v>-1.2660058106745975E-3</v>
      </c>
      <c r="S610" s="40">
        <f>VLOOKUP((A610+1)&amp;"_"&amp;B610,scenarios!A:Q,13,0)</f>
        <v>0</v>
      </c>
      <c r="T610" s="55">
        <f>VLOOKUP((A610+TT_Scen/2+1)&amp;"_"&amp;B610,scenarios!A:Q,13,0)</f>
        <v>0</v>
      </c>
      <c r="U610" s="37">
        <f t="shared" si="69"/>
        <v>7.4757344744518228E-3</v>
      </c>
    </row>
    <row r="611" spans="1:21" x14ac:dyDescent="0.25">
      <c r="A611" s="21">
        <f t="shared" si="65"/>
        <v>4</v>
      </c>
      <c r="B611" s="22">
        <v>602</v>
      </c>
      <c r="C611" s="20"/>
      <c r="D611" s="14">
        <f>Beta!E611</f>
        <v>21.281078084948128</v>
      </c>
      <c r="E611" s="15">
        <f>Beta!F611</f>
        <v>0.33107981627357735</v>
      </c>
      <c r="F611" s="12"/>
      <c r="G611" s="50">
        <f t="shared" si="63"/>
        <v>2.5000000000000005E-3</v>
      </c>
      <c r="H611" s="33">
        <f t="shared" si="66"/>
        <v>1.4433756729740645E-2</v>
      </c>
      <c r="I611" s="34">
        <f>D611/D610*EXP(-H610*H610/2+H610*VLOOKUP((A611)&amp;"_"&amp;(B611-1),Gaussian!A:F,6,0))-1</f>
        <v>-3.493101173735913E-3</v>
      </c>
      <c r="J611" s="46">
        <f>E611/E610*EXP(-H610*H610/2-H610*VLOOKUP((A611)&amp;"_"&amp;(B611-1),Gaussian!A:F,6,0))-1</f>
        <v>8.4625950899179792E-3</v>
      </c>
      <c r="K611" s="40">
        <f>VLOOKUP((A611+1)&amp;"_"&amp;B611,scenarios!A:Q,6,0)</f>
        <v>-3.4930999999999999E-3</v>
      </c>
      <c r="L611" s="55">
        <f>VLOOKUP((A611+TT_Scen/2+1)&amp;"_"&amp;B611,scenarios!A:Q,6,0)</f>
        <v>8.4626000000000007E-3</v>
      </c>
      <c r="M611" s="37">
        <f t="shared" si="68"/>
        <v>6.0838179346753285E-9</v>
      </c>
      <c r="N611" s="8"/>
      <c r="O611" s="50">
        <f t="shared" si="64"/>
        <v>2.5000000000000005E-3</v>
      </c>
      <c r="P611" s="33">
        <f t="shared" si="67"/>
        <v>1.4433756729740645E-2</v>
      </c>
      <c r="Q611" s="34">
        <f>D611/D610*EXP(-P610*P610/2+P610*Gaussian!G603)-1</f>
        <v>6.5579017834627162E-3</v>
      </c>
      <c r="R611" s="46">
        <f>E611/E610*EXP(-P610*P610/2-P610*Gaussian!G603)-1</f>
        <v>-1.6074272183004279E-3</v>
      </c>
      <c r="S611" s="40">
        <f>VLOOKUP((A611+1)&amp;"_"&amp;B611,scenarios!A:Q,13,0)</f>
        <v>0</v>
      </c>
      <c r="T611" s="55">
        <f>VLOOKUP((A611+TT_Scen/2+1)&amp;"_"&amp;B611,scenarios!A:Q,13,0)</f>
        <v>0</v>
      </c>
      <c r="U611" s="37">
        <f t="shared" si="69"/>
        <v>8.1653290017631441E-3</v>
      </c>
    </row>
    <row r="612" spans="1:21" x14ac:dyDescent="0.25">
      <c r="A612" s="21">
        <f t="shared" si="65"/>
        <v>4</v>
      </c>
      <c r="B612" s="22">
        <v>603</v>
      </c>
      <c r="C612" s="20"/>
      <c r="D612" s="14">
        <f>Beta!E612</f>
        <v>21.424068661598326</v>
      </c>
      <c r="E612" s="15">
        <f>Beta!F612</f>
        <v>0.33056488367937165</v>
      </c>
      <c r="F612" s="12"/>
      <c r="G612" s="50">
        <f t="shared" si="63"/>
        <v>2.5000000000000005E-3</v>
      </c>
      <c r="H612" s="33">
        <f t="shared" si="66"/>
        <v>1.4433756729740645E-2</v>
      </c>
      <c r="I612" s="34">
        <f>D612/D611*EXP(-H611*H611/2+H611*VLOOKUP((A612)&amp;"_"&amp;(B612-1),Gaussian!A:F,6,0))-1</f>
        <v>2.1210270473781101E-2</v>
      </c>
      <c r="J612" s="46">
        <f>E612/E611*EXP(-H611*H611/2-H611*VLOOKUP((A612)&amp;"_"&amp;(B612-1),Gaussian!A:F,6,0))-1</f>
        <v>-1.5928430630975488E-2</v>
      </c>
      <c r="K612" s="40">
        <f>VLOOKUP((A612+1)&amp;"_"&amp;B612,scenarios!A:Q,6,0)</f>
        <v>2.121E-2</v>
      </c>
      <c r="L612" s="55">
        <f>VLOOKUP((A612+TT_Scen/2+1)&amp;"_"&amp;B612,scenarios!A:Q,6,0)</f>
        <v>-1.5928000000000001E-2</v>
      </c>
      <c r="M612" s="37">
        <f t="shared" si="68"/>
        <v>7.0110475658760607E-7</v>
      </c>
      <c r="N612" s="8"/>
      <c r="O612" s="50">
        <f t="shared" si="64"/>
        <v>2.5000000000000005E-3</v>
      </c>
      <c r="P612" s="33">
        <f t="shared" si="67"/>
        <v>1.4433756729740645E-2</v>
      </c>
      <c r="Q612" s="34">
        <f>D612/D611*EXP(-P611*P611/2+P611*Gaussian!G604)-1</f>
        <v>6.6142804654156784E-3</v>
      </c>
      <c r="R612" s="46">
        <f>E612/E611*EXP(-P611*P611/2-P611*Gaussian!G604)-1</f>
        <v>-1.6593117909509125E-3</v>
      </c>
      <c r="S612" s="40">
        <f>VLOOKUP((A612+1)&amp;"_"&amp;B612,scenarios!A:Q,13,0)</f>
        <v>0</v>
      </c>
      <c r="T612" s="55">
        <f>VLOOKUP((A612+TT_Scen/2+1)&amp;"_"&amp;B612,scenarios!A:Q,13,0)</f>
        <v>0</v>
      </c>
      <c r="U612" s="37">
        <f t="shared" si="69"/>
        <v>8.2735922563665909E-3</v>
      </c>
    </row>
    <row r="613" spans="1:21" x14ac:dyDescent="0.25">
      <c r="A613" s="21">
        <f t="shared" si="65"/>
        <v>4</v>
      </c>
      <c r="B613" s="22">
        <v>604</v>
      </c>
      <c r="C613" s="20"/>
      <c r="D613" s="14">
        <f>Beta!E613</f>
        <v>21.567740956535065</v>
      </c>
      <c r="E613" s="15">
        <f>Beta!F613</f>
        <v>0.33005635207602335</v>
      </c>
      <c r="F613" s="12"/>
      <c r="G613" s="50">
        <f t="shared" si="63"/>
        <v>2.5000000000000005E-3</v>
      </c>
      <c r="H613" s="33">
        <f t="shared" si="66"/>
        <v>1.4433756729740645E-2</v>
      </c>
      <c r="I613" s="34">
        <f>D613/D612*EXP(-H612*H612/2+H612*VLOOKUP((A613)&amp;"_"&amp;(B613-1),Gaussian!A:F,6,0))-1</f>
        <v>4.5444010194233275E-3</v>
      </c>
      <c r="J613" s="46">
        <f>E613/E612*EXP(-H612*H612/2-H612*VLOOKUP((A613)&amp;"_"&amp;(B613-1),Gaussian!A:F,6,0))-1</f>
        <v>4.0181521212523386E-4</v>
      </c>
      <c r="K613" s="40">
        <f>VLOOKUP((A613+1)&amp;"_"&amp;B613,scenarios!A:Q,6,0)</f>
        <v>4.5443999999999997E-3</v>
      </c>
      <c r="L613" s="55">
        <f>VLOOKUP((A613+TT_Scen/2+1)&amp;"_"&amp;B613,scenarios!A:Q,6,0)</f>
        <v>4.0182E-4</v>
      </c>
      <c r="M613" s="37">
        <f t="shared" si="68"/>
        <v>5.8072980940130497E-9</v>
      </c>
      <c r="N613" s="8"/>
      <c r="O613" s="50">
        <f t="shared" si="64"/>
        <v>2.5000000000000005E-3</v>
      </c>
      <c r="P613" s="33">
        <f t="shared" si="67"/>
        <v>1.4433756729740645E-2</v>
      </c>
      <c r="Q613" s="34">
        <f>D613/D612*EXP(-P612*P612/2+P612*Gaussian!G605)-1</f>
        <v>6.6012564884880831E-3</v>
      </c>
      <c r="R613" s="46">
        <f>E613/E612*EXP(-P612*P612/2-P612*Gaussian!G605)-1</f>
        <v>-1.6423725251913934E-3</v>
      </c>
      <c r="S613" s="40">
        <f>VLOOKUP((A613+1)&amp;"_"&amp;B613,scenarios!A:Q,13,0)</f>
        <v>0</v>
      </c>
      <c r="T613" s="55">
        <f>VLOOKUP((A613+TT_Scen/2+1)&amp;"_"&amp;B613,scenarios!A:Q,13,0)</f>
        <v>0</v>
      </c>
      <c r="U613" s="37">
        <f t="shared" si="69"/>
        <v>8.2436290136794765E-3</v>
      </c>
    </row>
    <row r="614" spans="1:21" x14ac:dyDescent="0.25">
      <c r="A614" s="21">
        <f t="shared" si="65"/>
        <v>4</v>
      </c>
      <c r="B614" s="22">
        <v>605</v>
      </c>
      <c r="C614" s="20"/>
      <c r="D614" s="14">
        <f>Beta!E614</f>
        <v>21.719957037873339</v>
      </c>
      <c r="E614" s="15">
        <f>Beta!F614</f>
        <v>0.32943491335974906</v>
      </c>
      <c r="F614" s="12"/>
      <c r="G614" s="50">
        <f t="shared" si="63"/>
        <v>2.5000000000000005E-3</v>
      </c>
      <c r="H614" s="33">
        <f t="shared" si="66"/>
        <v>1.4433756729740645E-2</v>
      </c>
      <c r="I614" s="34">
        <f>D614/D613*EXP(-H613*H613/2+H613*VLOOKUP((A614)&amp;"_"&amp;(B614-1),Gaussian!A:F,6,0))-1</f>
        <v>-1.7444926320916432E-3</v>
      </c>
      <c r="J614" s="46">
        <f>E614/E613*EXP(-H613*H613/2-H613*VLOOKUP((A614)&amp;"_"&amp;(B614-1),Gaussian!A:F,6,0))-1</f>
        <v>6.7082751555109787E-3</v>
      </c>
      <c r="K614" s="40">
        <f>VLOOKUP((A614+1)&amp;"_"&amp;B614,scenarios!A:Q,6,0)</f>
        <v>-1.7445E-3</v>
      </c>
      <c r="L614" s="55">
        <f>VLOOKUP((A614+TT_Scen/2+1)&amp;"_"&amp;B614,scenarios!A:Q,6,0)</f>
        <v>6.7083000000000004E-3</v>
      </c>
      <c r="M614" s="37">
        <f t="shared" si="68"/>
        <v>3.2212397378401231E-8</v>
      </c>
      <c r="N614" s="8"/>
      <c r="O614" s="50">
        <f t="shared" si="64"/>
        <v>2.5000000000000005E-3</v>
      </c>
      <c r="P614" s="33">
        <f t="shared" si="67"/>
        <v>1.4433756729740645E-2</v>
      </c>
      <c r="Q614" s="34">
        <f>D614/D613*EXP(-P613*P613/2+P613*Gaussian!G606)-1</f>
        <v>6.952684750336724E-3</v>
      </c>
      <c r="R614" s="46">
        <f>E614/E613*EXP(-P613*P613/2-P613*Gaussian!G606)-1</f>
        <v>-1.9867912304103452E-3</v>
      </c>
      <c r="S614" s="40">
        <f>VLOOKUP((A614+1)&amp;"_"&amp;B614,scenarios!A:Q,13,0)</f>
        <v>0</v>
      </c>
      <c r="T614" s="55">
        <f>VLOOKUP((A614+TT_Scen/2+1)&amp;"_"&amp;B614,scenarios!A:Q,13,0)</f>
        <v>0</v>
      </c>
      <c r="U614" s="37">
        <f t="shared" si="69"/>
        <v>8.9394759807470692E-3</v>
      </c>
    </row>
    <row r="615" spans="1:21" x14ac:dyDescent="0.25">
      <c r="A615" s="21">
        <f t="shared" si="65"/>
        <v>4</v>
      </c>
      <c r="B615" s="22">
        <v>606</v>
      </c>
      <c r="C615" s="20"/>
      <c r="D615" s="14">
        <f>Beta!E615</f>
        <v>21.875938767497967</v>
      </c>
      <c r="E615" s="15">
        <f>Beta!F615</f>
        <v>0.32877550821740664</v>
      </c>
      <c r="F615" s="12"/>
      <c r="G615" s="50">
        <f t="shared" si="63"/>
        <v>2.5000000000000005E-3</v>
      </c>
      <c r="H615" s="33">
        <f t="shared" si="66"/>
        <v>1.4433756729740645E-2</v>
      </c>
      <c r="I615" s="34">
        <f>D615/D614*EXP(-H614*H614/2+H614*VLOOKUP((A615)&amp;"_"&amp;(B615-1),Gaussian!A:F,6,0))-1</f>
        <v>-3.0171301206022294E-3</v>
      </c>
      <c r="J615" s="46">
        <f>E615/E614*EXP(-H614*H614/2-H614*VLOOKUP((A615)&amp;"_"&amp;(B615-1),Gaussian!A:F,6,0))-1</f>
        <v>7.997365408606516E-3</v>
      </c>
      <c r="K615" s="40">
        <f>VLOOKUP((A615+1)&amp;"_"&amp;B615,scenarios!A:Q,6,0)</f>
        <v>-3.0171E-3</v>
      </c>
      <c r="L615" s="55">
        <f>VLOOKUP((A615+TT_Scen/2+1)&amp;"_"&amp;B615,scenarios!A:Q,6,0)</f>
        <v>7.9974E-3</v>
      </c>
      <c r="M615" s="37">
        <f t="shared" si="68"/>
        <v>6.4711995713395698E-8</v>
      </c>
      <c r="N615" s="8"/>
      <c r="O615" s="50">
        <f t="shared" si="64"/>
        <v>2.5000000000000005E-3</v>
      </c>
      <c r="P615" s="33">
        <f t="shared" si="67"/>
        <v>1.4433756729740645E-2</v>
      </c>
      <c r="Q615" s="34">
        <f>D615/D614*EXP(-P614*P614/2+P614*Gaussian!G607)-1</f>
        <v>7.0765841946851538E-3</v>
      </c>
      <c r="R615" s="46">
        <f>E615/E614*EXP(-P614*P614/2-P614*Gaussian!G607)-1</f>
        <v>-2.1055777008619492E-3</v>
      </c>
      <c r="S615" s="40">
        <f>VLOOKUP((A615+1)&amp;"_"&amp;B615,scenarios!A:Q,13,0)</f>
        <v>0</v>
      </c>
      <c r="T615" s="55">
        <f>VLOOKUP((A615+TT_Scen/2+1)&amp;"_"&amp;B615,scenarios!A:Q,13,0)</f>
        <v>0</v>
      </c>
      <c r="U615" s="37">
        <f t="shared" si="69"/>
        <v>9.1821618955471029E-3</v>
      </c>
    </row>
    <row r="616" spans="1:21" x14ac:dyDescent="0.25">
      <c r="A616" s="21">
        <f t="shared" si="65"/>
        <v>4</v>
      </c>
      <c r="B616" s="22">
        <v>607</v>
      </c>
      <c r="C616" s="20"/>
      <c r="D616" s="14">
        <f>Beta!E616</f>
        <v>22.03743311987175</v>
      </c>
      <c r="E616" s="15">
        <f>Beta!F616</f>
        <v>0.32805333411838572</v>
      </c>
      <c r="F616" s="12"/>
      <c r="G616" s="50">
        <f t="shared" si="63"/>
        <v>2.5000000000000005E-3</v>
      </c>
      <c r="H616" s="33">
        <f t="shared" si="66"/>
        <v>1.4433756729740645E-2</v>
      </c>
      <c r="I616" s="34">
        <f>D616/D615*EXP(-H615*H615/2+H615*VLOOKUP((A616)&amp;"_"&amp;(B616-1),Gaussian!A:F,6,0))-1</f>
        <v>2.4274108286493234E-2</v>
      </c>
      <c r="J616" s="46">
        <f>E616/E615*EXP(-H615*H615/2-H615*VLOOKUP((A616)&amp;"_"&amp;(B616-1),Gaussian!A:F,6,0))-1</f>
        <v>-1.8856268008754173E-2</v>
      </c>
      <c r="K616" s="40">
        <f>VLOOKUP((A616+1)&amp;"_"&amp;B616,scenarios!A:Q,6,0)</f>
        <v>2.4274E-2</v>
      </c>
      <c r="L616" s="55">
        <f>VLOOKUP((A616+TT_Scen/2+1)&amp;"_"&amp;B616,scenarios!A:Q,6,0)</f>
        <v>-1.8856000000000001E-2</v>
      </c>
      <c r="M616" s="37">
        <f t="shared" si="68"/>
        <v>3.762952474062331E-7</v>
      </c>
      <c r="N616" s="8"/>
      <c r="O616" s="50">
        <f t="shared" si="64"/>
        <v>2.5000000000000005E-3</v>
      </c>
      <c r="P616" s="33">
        <f t="shared" si="67"/>
        <v>1.4433756729740645E-2</v>
      </c>
      <c r="Q616" s="34">
        <f>D616/D615*EXP(-P615*P615/2+P615*Gaussian!G608)-1</f>
        <v>7.2773519652056251E-3</v>
      </c>
      <c r="R616" s="46">
        <f>E616/E615*EXP(-P615*P615/2-P615*Gaussian!G608)-1</f>
        <v>-2.3004893085992739E-3</v>
      </c>
      <c r="S616" s="40">
        <f>VLOOKUP((A616+1)&amp;"_"&amp;B616,scenarios!A:Q,13,0)</f>
        <v>0</v>
      </c>
      <c r="T616" s="55">
        <f>VLOOKUP((A616+TT_Scen/2+1)&amp;"_"&amp;B616,scenarios!A:Q,13,0)</f>
        <v>0</v>
      </c>
      <c r="U616" s="37">
        <f t="shared" si="69"/>
        <v>9.577841273804899E-3</v>
      </c>
    </row>
    <row r="617" spans="1:21" x14ac:dyDescent="0.25">
      <c r="A617" s="21">
        <f t="shared" si="65"/>
        <v>4</v>
      </c>
      <c r="B617" s="22">
        <v>608</v>
      </c>
      <c r="C617" s="20"/>
      <c r="D617" s="14">
        <f>Beta!E617</f>
        <v>22.19680042282873</v>
      </c>
      <c r="E617" s="15">
        <f>Beta!F617</f>
        <v>0.32738299892627815</v>
      </c>
      <c r="F617" s="12"/>
      <c r="G617" s="50">
        <f t="shared" si="63"/>
        <v>2.5000000000000005E-3</v>
      </c>
      <c r="H617" s="33">
        <f t="shared" si="66"/>
        <v>1.4433756729740645E-2</v>
      </c>
      <c r="I617" s="34">
        <f>D617/D616*EXP(-H616*H616/2+H616*VLOOKUP((A617)&amp;"_"&amp;(B617-1),Gaussian!A:F,6,0))-1</f>
        <v>-1.4995200929592389E-2</v>
      </c>
      <c r="J617" s="46">
        <f>E617/E616*EXP(-H616*H616/2-H616*VLOOKUP((A617)&amp;"_"&amp;(B617-1),Gaussian!A:F,6,0))-1</f>
        <v>2.0263176013384676E-2</v>
      </c>
      <c r="K617" s="40">
        <f>VLOOKUP((A617+1)&amp;"_"&amp;B617,scenarios!A:Q,6,0)</f>
        <v>-1.4995E-2</v>
      </c>
      <c r="L617" s="55">
        <f>VLOOKUP((A617+TT_Scen/2+1)&amp;"_"&amp;B617,scenarios!A:Q,6,0)</f>
        <v>2.0263E-2</v>
      </c>
      <c r="M617" s="37">
        <f t="shared" si="68"/>
        <v>3.7694297706607205E-7</v>
      </c>
      <c r="N617" s="8"/>
      <c r="O617" s="50">
        <f t="shared" si="64"/>
        <v>2.5000000000000005E-3</v>
      </c>
      <c r="P617" s="33">
        <f t="shared" si="67"/>
        <v>1.4433756729740645E-2</v>
      </c>
      <c r="Q617" s="34">
        <f>D617/D616*EXP(-P616*P616/2+P616*Gaussian!G609)-1</f>
        <v>7.1267491006388184E-3</v>
      </c>
      <c r="R617" s="46">
        <f>E617/E616*EXP(-P616*P616/2-P616*Gaussian!G609)-1</f>
        <v>-2.1473209946711869E-3</v>
      </c>
      <c r="S617" s="40">
        <f>VLOOKUP((A617+1)&amp;"_"&amp;B617,scenarios!A:Q,13,0)</f>
        <v>0</v>
      </c>
      <c r="T617" s="55">
        <f>VLOOKUP((A617+TT_Scen/2+1)&amp;"_"&amp;B617,scenarios!A:Q,13,0)</f>
        <v>0</v>
      </c>
      <c r="U617" s="37">
        <f t="shared" si="69"/>
        <v>9.2740700953100053E-3</v>
      </c>
    </row>
    <row r="618" spans="1:21" x14ac:dyDescent="0.25">
      <c r="A618" s="21">
        <f t="shared" si="65"/>
        <v>4</v>
      </c>
      <c r="B618" s="22">
        <v>609</v>
      </c>
      <c r="C618" s="20"/>
      <c r="D618" s="14">
        <f>Beta!E618</f>
        <v>22.357975882192328</v>
      </c>
      <c r="E618" s="15">
        <f>Beta!F618</f>
        <v>0.32670575019579717</v>
      </c>
      <c r="F618" s="12"/>
      <c r="G618" s="50">
        <f t="shared" si="63"/>
        <v>2.5000000000000005E-3</v>
      </c>
      <c r="H618" s="33">
        <f t="shared" si="66"/>
        <v>1.4433756729740645E-2</v>
      </c>
      <c r="I618" s="34">
        <f>D618/D617*EXP(-H617*H617/2+H617*VLOOKUP((A618)&amp;"_"&amp;(B618-1),Gaussian!A:F,6,0))-1</f>
        <v>2.5964512437513632E-2</v>
      </c>
      <c r="J618" s="46">
        <f>E618/E617*EXP(-H617*H617/2-H617*VLOOKUP((A618)&amp;"_"&amp;(B618-1),Gaussian!A:F,6,0))-1</f>
        <v>-2.0465030869399659E-2</v>
      </c>
      <c r="K618" s="40">
        <f>VLOOKUP((A618+1)&amp;"_"&amp;B618,scenarios!A:Q,6,0)</f>
        <v>2.5964999999999998E-2</v>
      </c>
      <c r="L618" s="55">
        <f>VLOOKUP((A618+TT_Scen/2+1)&amp;"_"&amp;B618,scenarios!A:Q,6,0)</f>
        <v>-2.0465000000000001E-2</v>
      </c>
      <c r="M618" s="37">
        <f t="shared" si="68"/>
        <v>5.1843188602490597E-7</v>
      </c>
      <c r="N618" s="8"/>
      <c r="O618" s="50">
        <f t="shared" si="64"/>
        <v>2.5000000000000005E-3</v>
      </c>
      <c r="P618" s="33">
        <f t="shared" si="67"/>
        <v>1.4433756729740645E-2</v>
      </c>
      <c r="Q618" s="34">
        <f>D618/D617*EXP(-P617*P617/2+P617*Gaussian!G610)-1</f>
        <v>7.1562847713284583E-3</v>
      </c>
      <c r="R618" s="46">
        <f>E618/E617*EXP(-P617*P617/2-P617*Gaussian!G610)-1</f>
        <v>-2.1726198653012618E-3</v>
      </c>
      <c r="S618" s="40">
        <f>VLOOKUP((A618+1)&amp;"_"&amp;B618,scenarios!A:Q,13,0)</f>
        <v>0</v>
      </c>
      <c r="T618" s="55">
        <f>VLOOKUP((A618+TT_Scen/2+1)&amp;"_"&amp;B618,scenarios!A:Q,13,0)</f>
        <v>0</v>
      </c>
      <c r="U618" s="37">
        <f t="shared" si="69"/>
        <v>9.3289046366297201E-3</v>
      </c>
    </row>
    <row r="619" spans="1:21" x14ac:dyDescent="0.25">
      <c r="A619" s="21">
        <f t="shared" si="65"/>
        <v>4</v>
      </c>
      <c r="B619" s="22">
        <v>610</v>
      </c>
      <c r="C619" s="20"/>
      <c r="D619" s="14">
        <f>Beta!E619</f>
        <v>22.518007169620709</v>
      </c>
      <c r="E619" s="15">
        <f>Beta!F619</f>
        <v>0.32606470486201022</v>
      </c>
      <c r="F619" s="12"/>
      <c r="G619" s="50">
        <f t="shared" si="63"/>
        <v>2.5000000000000005E-3</v>
      </c>
      <c r="H619" s="33">
        <f t="shared" si="66"/>
        <v>1.4433756729740645E-2</v>
      </c>
      <c r="I619" s="34">
        <f>D619/D618*EXP(-H618*H618/2+H618*VLOOKUP((A619)&amp;"_"&amp;(B619-1),Gaussian!A:F,6,0))-1</f>
        <v>1.6746548209536805E-2</v>
      </c>
      <c r="J619" s="46">
        <f>E619/E618*EXP(-H618*H618/2-H618*VLOOKUP((A619)&amp;"_"&amp;(B619-1),Gaussian!A:F,6,0))-1</f>
        <v>-1.1580516618750925E-2</v>
      </c>
      <c r="K619" s="40">
        <f>VLOOKUP((A619+1)&amp;"_"&amp;B619,scenarios!A:Q,6,0)</f>
        <v>1.6747000000000001E-2</v>
      </c>
      <c r="L619" s="55">
        <f>VLOOKUP((A619+TT_Scen/2+1)&amp;"_"&amp;B619,scenarios!A:Q,6,0)</f>
        <v>-1.1580999999999999E-2</v>
      </c>
      <c r="M619" s="37">
        <f t="shared" si="68"/>
        <v>9.3517171227165685E-7</v>
      </c>
      <c r="N619" s="8"/>
      <c r="O619" s="50">
        <f t="shared" si="64"/>
        <v>2.5000000000000005E-3</v>
      </c>
      <c r="P619" s="33">
        <f t="shared" si="67"/>
        <v>1.4433756729740645E-2</v>
      </c>
      <c r="Q619" s="34">
        <f>D619/D618*EXP(-P618*P618/2+P618*Gaussian!G611)-1</f>
        <v>7.0527754693083811E-3</v>
      </c>
      <c r="R619" s="46">
        <f>E619/E618*EXP(-P618*P618/2-P618*Gaussian!G611)-1</f>
        <v>-2.0661057782200842E-3</v>
      </c>
      <c r="S619" s="40">
        <f>VLOOKUP((A619+1)&amp;"_"&amp;B619,scenarios!A:Q,13,0)</f>
        <v>0</v>
      </c>
      <c r="T619" s="55">
        <f>VLOOKUP((A619+TT_Scen/2+1)&amp;"_"&amp;B619,scenarios!A:Q,13,0)</f>
        <v>0</v>
      </c>
      <c r="U619" s="37">
        <f t="shared" si="69"/>
        <v>9.1188812475284653E-3</v>
      </c>
    </row>
    <row r="620" spans="1:21" x14ac:dyDescent="0.25">
      <c r="A620" s="21">
        <f t="shared" si="65"/>
        <v>4</v>
      </c>
      <c r="B620" s="22">
        <v>611</v>
      </c>
      <c r="C620" s="20"/>
      <c r="D620" s="14">
        <f>Beta!E620</f>
        <v>22.680434214369608</v>
      </c>
      <c r="E620" s="15">
        <f>Beta!F620</f>
        <v>0.32540826305608583</v>
      </c>
      <c r="F620" s="12"/>
      <c r="G620" s="50">
        <f t="shared" si="63"/>
        <v>2.5000000000000005E-3</v>
      </c>
      <c r="H620" s="33">
        <f t="shared" si="66"/>
        <v>1.4433756729740645E-2</v>
      </c>
      <c r="I620" s="34">
        <f>D620/D619*EXP(-H619*H619/2+H619*VLOOKUP((A620)&amp;"_"&amp;(B620-1),Gaussian!A:F,6,0))-1</f>
        <v>1.6923049614957275E-2</v>
      </c>
      <c r="J620" s="46">
        <f>E620/E619*EXP(-H619*H619/2-H619*VLOOKUP((A620)&amp;"_"&amp;(B620-1),Gaussian!A:F,6,0))-1</f>
        <v>-1.1748167119152053E-2</v>
      </c>
      <c r="K620" s="40">
        <f>VLOOKUP((A620+1)&amp;"_"&amp;B620,scenarios!A:Q,6,0)</f>
        <v>1.6923000000000001E-2</v>
      </c>
      <c r="L620" s="55">
        <f>VLOOKUP((A620+TT_Scen/2+1)&amp;"_"&amp;B620,scenarios!A:Q,6,0)</f>
        <v>-1.1748E-2</v>
      </c>
      <c r="M620" s="37">
        <f t="shared" si="68"/>
        <v>2.1673410932794568E-7</v>
      </c>
      <c r="N620" s="8"/>
      <c r="O620" s="50">
        <f t="shared" si="64"/>
        <v>2.5000000000000005E-3</v>
      </c>
      <c r="P620" s="33">
        <f t="shared" si="67"/>
        <v>1.4433756729740645E-2</v>
      </c>
      <c r="Q620" s="34">
        <f>D620/D619*EXP(-P619*P619/2+P619*Gaussian!G612)-1</f>
        <v>7.1082943245146524E-3</v>
      </c>
      <c r="R620" s="46">
        <f>E620/E619*EXP(-P619*P619/2-P619*Gaussian!G612)-1</f>
        <v>-2.1171771256056626E-3</v>
      </c>
      <c r="S620" s="40">
        <f>VLOOKUP((A620+1)&amp;"_"&amp;B620,scenarios!A:Q,13,0)</f>
        <v>0</v>
      </c>
      <c r="T620" s="55">
        <f>VLOOKUP((A620+TT_Scen/2+1)&amp;"_"&amp;B620,scenarios!A:Q,13,0)</f>
        <v>0</v>
      </c>
      <c r="U620" s="37">
        <f t="shared" si="69"/>
        <v>9.225471450120315E-3</v>
      </c>
    </row>
    <row r="621" spans="1:21" x14ac:dyDescent="0.25">
      <c r="A621" s="21">
        <f t="shared" si="65"/>
        <v>4</v>
      </c>
      <c r="B621" s="22">
        <v>612</v>
      </c>
      <c r="C621" s="20"/>
      <c r="D621" s="14">
        <f>Beta!E621</f>
        <v>22.840325476573913</v>
      </c>
      <c r="E621" s="15">
        <f>Beta!F621</f>
        <v>0.32480713562188129</v>
      </c>
      <c r="F621" s="12"/>
      <c r="G621" s="50">
        <f t="shared" si="63"/>
        <v>2.5000000000000005E-3</v>
      </c>
      <c r="H621" s="33">
        <f t="shared" si="66"/>
        <v>1.4433756729740645E-2</v>
      </c>
      <c r="I621" s="34">
        <f>D621/D620*EXP(-H620*H620/2+H620*VLOOKUP((A621)&amp;"_"&amp;(B621-1),Gaussian!A:F,6,0))-1</f>
        <v>1.2929618474216253E-2</v>
      </c>
      <c r="J621" s="46">
        <f>E621/E620*EXP(-H620*H620/2-H620*VLOOKUP((A621)&amp;"_"&amp;(B621-1),Gaussian!A:F,6,0))-1</f>
        <v>-7.8481189369575821E-3</v>
      </c>
      <c r="K621" s="40">
        <f>VLOOKUP((A621+1)&amp;"_"&amp;B621,scenarios!A:Q,6,0)</f>
        <v>1.2930000000000001E-2</v>
      </c>
      <c r="L621" s="55">
        <f>VLOOKUP((A621+TT_Scen/2+1)&amp;"_"&amp;B621,scenarios!A:Q,6,0)</f>
        <v>-7.8481000000000002E-3</v>
      </c>
      <c r="M621" s="37">
        <f t="shared" si="68"/>
        <v>4.0046274132898851E-7</v>
      </c>
      <c r="N621" s="8"/>
      <c r="O621" s="50">
        <f t="shared" si="64"/>
        <v>2.5000000000000005E-3</v>
      </c>
      <c r="P621" s="33">
        <f t="shared" si="67"/>
        <v>1.4433756729740645E-2</v>
      </c>
      <c r="Q621" s="34">
        <f>D621/D620*EXP(-P620*P620/2+P620*Gaussian!G613)-1</f>
        <v>6.9448487651275759E-3</v>
      </c>
      <c r="R621" s="46">
        <f>E621/E620*EXP(-P620*P620/2-P620*Gaussian!G613)-1</f>
        <v>-1.9512711285764039E-3</v>
      </c>
      <c r="S621" s="40">
        <f>VLOOKUP((A621+1)&amp;"_"&amp;B621,scenarios!A:Q,13,0)</f>
        <v>0</v>
      </c>
      <c r="T621" s="55">
        <f>VLOOKUP((A621+TT_Scen/2+1)&amp;"_"&amp;B621,scenarios!A:Q,13,0)</f>
        <v>0</v>
      </c>
      <c r="U621" s="37">
        <f t="shared" si="69"/>
        <v>8.8961198937039798E-3</v>
      </c>
    </row>
    <row r="622" spans="1:21" x14ac:dyDescent="0.25">
      <c r="A622" s="21">
        <f t="shared" si="65"/>
        <v>4</v>
      </c>
      <c r="B622" s="22">
        <v>613</v>
      </c>
      <c r="C622" s="20"/>
      <c r="D622" s="14">
        <f>Beta!E622</f>
        <v>23.003570199829664</v>
      </c>
      <c r="E622" s="15">
        <f>Beta!F622</f>
        <v>0.32417701540598837</v>
      </c>
      <c r="F622" s="12"/>
      <c r="G622" s="50">
        <f t="shared" si="63"/>
        <v>2.5000000000000005E-3</v>
      </c>
      <c r="H622" s="33">
        <f t="shared" si="66"/>
        <v>1.4433756729740645E-2</v>
      </c>
      <c r="I622" s="34">
        <f>D622/D621*EXP(-H621*H621/2+H621*VLOOKUP((A622)&amp;"_"&amp;(B622-1),Gaussian!A:F,6,0))-1</f>
        <v>2.4550170432761975E-2</v>
      </c>
      <c r="J622" s="46">
        <f>E622/E621*EXP(-H621*H621/2-H621*VLOOKUP((A622)&amp;"_"&amp;(B622-1),Gaussian!A:F,6,0))-1</f>
        <v>-1.9097353490618252E-2</v>
      </c>
      <c r="K622" s="40">
        <f>VLOOKUP((A622+1)&amp;"_"&amp;B622,scenarios!A:Q,6,0)</f>
        <v>2.4549999999999999E-2</v>
      </c>
      <c r="L622" s="55">
        <f>VLOOKUP((A622+TT_Scen/2+1)&amp;"_"&amp;B622,scenarios!A:Q,6,0)</f>
        <v>-1.9096999999999999E-2</v>
      </c>
      <c r="M622" s="37">
        <f t="shared" si="68"/>
        <v>5.2392338022871909E-7</v>
      </c>
      <c r="N622" s="8"/>
      <c r="O622" s="50">
        <f t="shared" si="64"/>
        <v>2.5000000000000005E-3</v>
      </c>
      <c r="P622" s="33">
        <f t="shared" si="67"/>
        <v>1.4433756729740645E-2</v>
      </c>
      <c r="Q622" s="34">
        <f>D622/D621*EXP(-P621*P621/2+P621*Gaussian!G614)-1</f>
        <v>7.0423095760872023E-3</v>
      </c>
      <c r="R622" s="46">
        <f>E622/E621*EXP(-P621*P621/2-P621*Gaussian!G614)-1</f>
        <v>-2.0439418457196545E-3</v>
      </c>
      <c r="S622" s="40">
        <f>VLOOKUP((A622+1)&amp;"_"&amp;B622,scenarios!A:Q,13,0)</f>
        <v>0</v>
      </c>
      <c r="T622" s="55">
        <f>VLOOKUP((A622+TT_Scen/2+1)&amp;"_"&amp;B622,scenarios!A:Q,13,0)</f>
        <v>0</v>
      </c>
      <c r="U622" s="37">
        <f t="shared" si="69"/>
        <v>9.0862514218068569E-3</v>
      </c>
    </row>
    <row r="623" spans="1:21" x14ac:dyDescent="0.25">
      <c r="A623" s="21">
        <f t="shared" si="65"/>
        <v>4</v>
      </c>
      <c r="B623" s="22">
        <v>614</v>
      </c>
      <c r="C623" s="20"/>
      <c r="D623" s="14">
        <f>Beta!E623</f>
        <v>23.163896939829254</v>
      </c>
      <c r="E623" s="15">
        <f>Beta!F623</f>
        <v>0.32360643965928637</v>
      </c>
      <c r="F623" s="12"/>
      <c r="G623" s="50">
        <f t="shared" si="63"/>
        <v>2.5000000000000005E-3</v>
      </c>
      <c r="H623" s="33">
        <f t="shared" si="66"/>
        <v>1.4433756729740645E-2</v>
      </c>
      <c r="I623" s="34">
        <f>D623/D622*EXP(-H622*H622/2+H622*VLOOKUP((A623)&amp;"_"&amp;(B623-1),Gaussian!A:F,6,0))-1</f>
        <v>-4.0849623672728486E-3</v>
      </c>
      <c r="J623" s="46">
        <f>E623/E622*EXP(-H622*H622/2-H622*VLOOKUP((A623)&amp;"_"&amp;(B623-1),Gaussian!A:F,6,0))-1</f>
        <v>9.1100866447895168E-3</v>
      </c>
      <c r="K623" s="40">
        <f>VLOOKUP((A623+1)&amp;"_"&amp;B623,scenarios!A:Q,6,0)</f>
        <v>-4.0850000000000001E-3</v>
      </c>
      <c r="L623" s="55">
        <f>VLOOKUP((A623+TT_Scen/2+1)&amp;"_"&amp;B623,scenarios!A:Q,6,0)</f>
        <v>9.1100999999999994E-3</v>
      </c>
      <c r="M623" s="37">
        <f t="shared" si="68"/>
        <v>5.0987937634180969E-8</v>
      </c>
      <c r="N623" s="8"/>
      <c r="O623" s="50">
        <f t="shared" si="64"/>
        <v>2.5000000000000005E-3</v>
      </c>
      <c r="P623" s="33">
        <f t="shared" si="67"/>
        <v>1.4433756729740645E-2</v>
      </c>
      <c r="Q623" s="34">
        <f>D623/D622*EXP(-P622*P622/2+P622*Gaussian!G615)-1</f>
        <v>6.8647587467682847E-3</v>
      </c>
      <c r="R623" s="46">
        <f>E623/E622*EXP(-P622*P622/2-P622*Gaussian!G615)-1</f>
        <v>-1.8640525592477086E-3</v>
      </c>
      <c r="S623" s="40">
        <f>VLOOKUP((A623+1)&amp;"_"&amp;B623,scenarios!A:Q,13,0)</f>
        <v>0</v>
      </c>
      <c r="T623" s="55">
        <f>VLOOKUP((A623+TT_Scen/2+1)&amp;"_"&amp;B623,scenarios!A:Q,13,0)</f>
        <v>0</v>
      </c>
      <c r="U623" s="37">
        <f t="shared" si="69"/>
        <v>8.7288113060159933E-3</v>
      </c>
    </row>
    <row r="624" spans="1:21" x14ac:dyDescent="0.25">
      <c r="A624" s="21">
        <f t="shared" si="65"/>
        <v>4</v>
      </c>
      <c r="B624" s="22">
        <v>615</v>
      </c>
      <c r="C624" s="20"/>
      <c r="D624" s="14">
        <f>Beta!E624</f>
        <v>23.324440674403135</v>
      </c>
      <c r="E624" s="15">
        <f>Beta!F624</f>
        <v>0.32305060056367002</v>
      </c>
      <c r="F624" s="12"/>
      <c r="G624" s="50">
        <f t="shared" si="63"/>
        <v>2.5000000000000005E-3</v>
      </c>
      <c r="H624" s="33">
        <f t="shared" si="66"/>
        <v>1.4433756729740645E-2</v>
      </c>
      <c r="I624" s="34">
        <f>D624/D623*EXP(-H623*H623/2+H623*VLOOKUP((A624)&amp;"_"&amp;(B624-1),Gaussian!A:F,6,0))-1</f>
        <v>1.7493434000301678E-2</v>
      </c>
      <c r="J624" s="46">
        <f>E624/E623*EXP(-H623*H623/2-H623*VLOOKUP((A624)&amp;"_"&amp;(B624-1),Gaussian!A:F,6,0))-1</f>
        <v>-1.2286662923231884E-2</v>
      </c>
      <c r="K624" s="40">
        <f>VLOOKUP((A624+1)&amp;"_"&amp;B624,scenarios!A:Q,6,0)</f>
        <v>1.7493000000000002E-2</v>
      </c>
      <c r="L624" s="55">
        <f>VLOOKUP((A624+TT_Scen/2+1)&amp;"_"&amp;B624,scenarios!A:Q,6,0)</f>
        <v>-1.2286999999999999E-2</v>
      </c>
      <c r="M624" s="37">
        <f t="shared" si="68"/>
        <v>7.7107706979162582E-7</v>
      </c>
      <c r="N624" s="8"/>
      <c r="O624" s="50">
        <f t="shared" si="64"/>
        <v>2.5000000000000005E-3</v>
      </c>
      <c r="P624" s="33">
        <f t="shared" si="67"/>
        <v>1.4433756729740645E-2</v>
      </c>
      <c r="Q624" s="34">
        <f>D624/D623*EXP(-P623*P623/2+P623*Gaussian!G616)-1</f>
        <v>6.8258908372145211E-3</v>
      </c>
      <c r="R624" s="46">
        <f>E624/E623*EXP(-P623*P623/2-P623*Gaussian!G616)-1</f>
        <v>-1.8216214975869116E-3</v>
      </c>
      <c r="S624" s="40">
        <f>VLOOKUP((A624+1)&amp;"_"&amp;B624,scenarios!A:Q,13,0)</f>
        <v>0</v>
      </c>
      <c r="T624" s="55">
        <f>VLOOKUP((A624+TT_Scen/2+1)&amp;"_"&amp;B624,scenarios!A:Q,13,0)</f>
        <v>0</v>
      </c>
      <c r="U624" s="37">
        <f t="shared" si="69"/>
        <v>8.6475123348014327E-3</v>
      </c>
    </row>
    <row r="625" spans="1:21" x14ac:dyDescent="0.25">
      <c r="A625" s="21">
        <f t="shared" si="65"/>
        <v>4</v>
      </c>
      <c r="B625" s="22">
        <v>616</v>
      </c>
      <c r="C625" s="20"/>
      <c r="D625" s="14">
        <f>Beta!E625</f>
        <v>23.485717060121971</v>
      </c>
      <c r="E625" s="15">
        <f>Beta!F625</f>
        <v>0.32250219073989639</v>
      </c>
      <c r="F625" s="12"/>
      <c r="G625" s="50">
        <f t="shared" si="63"/>
        <v>2.5000000000000005E-3</v>
      </c>
      <c r="H625" s="33">
        <f t="shared" si="66"/>
        <v>1.4433756729740645E-2</v>
      </c>
      <c r="I625" s="34">
        <f>D625/D624*EXP(-H624*H624/2+H624*VLOOKUP((A625)&amp;"_"&amp;(B625-1),Gaussian!A:F,6,0))-1</f>
        <v>-2.9185395426043481E-3</v>
      </c>
      <c r="J625" s="46">
        <f>E625/E624*EXP(-H624*H624/2-H624*VLOOKUP((A625)&amp;"_"&amp;(B625-1),Gaussian!A:F,6,0))-1</f>
        <v>7.9374544064414465E-3</v>
      </c>
      <c r="K625" s="40">
        <f>VLOOKUP((A625+1)&amp;"_"&amp;B625,scenarios!A:Q,6,0)</f>
        <v>-2.9185000000000001E-3</v>
      </c>
      <c r="L625" s="55">
        <f>VLOOKUP((A625+TT_Scen/2+1)&amp;"_"&amp;B625,scenarios!A:Q,6,0)</f>
        <v>7.9375000000000001E-3</v>
      </c>
      <c r="M625" s="37">
        <f t="shared" si="68"/>
        <v>8.5136162901629231E-8</v>
      </c>
      <c r="N625" s="8"/>
      <c r="O625" s="50">
        <f t="shared" si="64"/>
        <v>2.5000000000000005E-3</v>
      </c>
      <c r="P625" s="33">
        <f t="shared" si="67"/>
        <v>1.4433756729740645E-2</v>
      </c>
      <c r="Q625" s="34">
        <f>D625/D624*EXP(-P624*P624/2+P624*Gaussian!G617)-1</f>
        <v>6.8095988448055866E-3</v>
      </c>
      <c r="R625" s="46">
        <f>E625/E624*EXP(-P624*P624/2-P624*Gaussian!G617)-1</f>
        <v>-1.8015817068117723E-3</v>
      </c>
      <c r="S625" s="40">
        <f>VLOOKUP((A625+1)&amp;"_"&amp;B625,scenarios!A:Q,13,0)</f>
        <v>0</v>
      </c>
      <c r="T625" s="55">
        <f>VLOOKUP((A625+TT_Scen/2+1)&amp;"_"&amp;B625,scenarios!A:Q,13,0)</f>
        <v>0</v>
      </c>
      <c r="U625" s="37">
        <f t="shared" si="69"/>
        <v>8.611180551617359E-3</v>
      </c>
    </row>
    <row r="626" spans="1:21" x14ac:dyDescent="0.25">
      <c r="A626" s="21">
        <f t="shared" si="65"/>
        <v>4</v>
      </c>
      <c r="B626" s="22">
        <v>617</v>
      </c>
      <c r="C626" s="20"/>
      <c r="D626" s="14">
        <f>Beta!E626</f>
        <v>23.64609217026349</v>
      </c>
      <c r="E626" s="15">
        <f>Beta!F626</f>
        <v>0.32198341689188936</v>
      </c>
      <c r="F626" s="12"/>
      <c r="G626" s="50">
        <f t="shared" si="63"/>
        <v>2.5000000000000005E-3</v>
      </c>
      <c r="H626" s="33">
        <f t="shared" si="66"/>
        <v>1.4433756729740645E-2</v>
      </c>
      <c r="I626" s="34">
        <f>D626/D625*EXP(-H625*H625/2+H625*VLOOKUP((A626)&amp;"_"&amp;(B626-1),Gaussian!A:F,6,0))-1</f>
        <v>3.4714582483100109E-2</v>
      </c>
      <c r="J626" s="46">
        <f>E626/E625*EXP(-H625*H625/2-H625*VLOOKUP((A626)&amp;"_"&amp;(B626-1),Gaussian!A:F,6,0))-1</f>
        <v>-2.8717997434629217E-2</v>
      </c>
      <c r="K626" s="40">
        <f>VLOOKUP((A626+1)&amp;"_"&amp;B626,scenarios!A:Q,6,0)</f>
        <v>3.4715000000000003E-2</v>
      </c>
      <c r="L626" s="55">
        <f>VLOOKUP((A626+TT_Scen/2+1)&amp;"_"&amp;B626,scenarios!A:Q,6,0)</f>
        <v>-2.8718E-2</v>
      </c>
      <c r="M626" s="37">
        <f t="shared" si="68"/>
        <v>4.2008227067735771E-7</v>
      </c>
      <c r="N626" s="8"/>
      <c r="O626" s="50">
        <f t="shared" si="64"/>
        <v>2.5000000000000005E-3</v>
      </c>
      <c r="P626" s="33">
        <f t="shared" si="67"/>
        <v>1.4433756729740645E-2</v>
      </c>
      <c r="Q626" s="34">
        <f>D626/D625*EXP(-P625*P625/2+P625*Gaussian!G618)-1</f>
        <v>6.7237505850901158E-3</v>
      </c>
      <c r="R626" s="46">
        <f>E626/E625*EXP(-P625*P625/2-P625*Gaussian!G618)-1</f>
        <v>-1.7125838407120453E-3</v>
      </c>
      <c r="S626" s="40">
        <f>VLOOKUP((A626+1)&amp;"_"&amp;B626,scenarios!A:Q,13,0)</f>
        <v>0</v>
      </c>
      <c r="T626" s="55">
        <f>VLOOKUP((A626+TT_Scen/2+1)&amp;"_"&amp;B626,scenarios!A:Q,13,0)</f>
        <v>0</v>
      </c>
      <c r="U626" s="37">
        <f t="shared" si="69"/>
        <v>8.4363344258021611E-3</v>
      </c>
    </row>
    <row r="627" spans="1:21" x14ac:dyDescent="0.25">
      <c r="A627" s="21">
        <f t="shared" si="65"/>
        <v>4</v>
      </c>
      <c r="B627" s="22">
        <v>618</v>
      </c>
      <c r="C627" s="20"/>
      <c r="D627" s="14">
        <f>Beta!E627</f>
        <v>23.806324681336232</v>
      </c>
      <c r="E627" s="15">
        <f>Beta!F627</f>
        <v>0.32148343618469649</v>
      </c>
      <c r="F627" s="12"/>
      <c r="G627" s="50">
        <f t="shared" si="63"/>
        <v>2.5000000000000005E-3</v>
      </c>
      <c r="H627" s="33">
        <f t="shared" si="66"/>
        <v>1.4433756729740645E-2</v>
      </c>
      <c r="I627" s="34">
        <f>D627/D626*EXP(-H626*H626/2+H626*VLOOKUP((A627)&amp;"_"&amp;(B627-1),Gaussian!A:F,6,0))-1</f>
        <v>6.2681276136564712E-3</v>
      </c>
      <c r="J627" s="46">
        <f>E627/E626*EXP(-H626*H626/2-H626*VLOOKUP((A627)&amp;"_"&amp;(B627-1),Gaussian!A:F,6,0))-1</f>
        <v>-1.256706644356953E-3</v>
      </c>
      <c r="K627" s="40">
        <f>VLOOKUP((A627+1)&amp;"_"&amp;B627,scenarios!A:Q,6,0)</f>
        <v>6.2681000000000004E-3</v>
      </c>
      <c r="L627" s="55">
        <f>VLOOKUP((A627+TT_Scen/2+1)&amp;"_"&amp;B627,scenarios!A:Q,6,0)</f>
        <v>-1.2566999999999999E-3</v>
      </c>
      <c r="M627" s="37">
        <f t="shared" si="68"/>
        <v>3.425801342387888E-8</v>
      </c>
      <c r="N627" s="8"/>
      <c r="O627" s="50">
        <f t="shared" si="64"/>
        <v>2.5000000000000005E-3</v>
      </c>
      <c r="P627" s="33">
        <f t="shared" si="67"/>
        <v>1.4433756729740645E-2</v>
      </c>
      <c r="Q627" s="34">
        <f>D627/D626*EXP(-P626*P626/2+P626*Gaussian!G619)-1</f>
        <v>6.6714116481614294E-3</v>
      </c>
      <c r="R627" s="46">
        <f>E627/E626*EXP(-P626*P626/2-P626*Gaussian!G619)-1</f>
        <v>-1.6568145843647297E-3</v>
      </c>
      <c r="S627" s="40">
        <f>VLOOKUP((A627+1)&amp;"_"&amp;B627,scenarios!A:Q,13,0)</f>
        <v>0</v>
      </c>
      <c r="T627" s="55">
        <f>VLOOKUP((A627+TT_Scen/2+1)&amp;"_"&amp;B627,scenarios!A:Q,13,0)</f>
        <v>0</v>
      </c>
      <c r="U627" s="37">
        <f t="shared" si="69"/>
        <v>8.3282262325261591E-3</v>
      </c>
    </row>
    <row r="628" spans="1:21" x14ac:dyDescent="0.25">
      <c r="A628" s="21">
        <f t="shared" si="65"/>
        <v>4</v>
      </c>
      <c r="B628" s="22">
        <v>619</v>
      </c>
      <c r="C628" s="20"/>
      <c r="D628" s="14">
        <f>Beta!E628</f>
        <v>23.969590007638502</v>
      </c>
      <c r="E628" s="15">
        <f>Beta!F628</f>
        <v>0.32095939787375083</v>
      </c>
      <c r="F628" s="12"/>
      <c r="G628" s="50">
        <f t="shared" si="63"/>
        <v>2.5000000000000005E-3</v>
      </c>
      <c r="H628" s="33">
        <f t="shared" si="66"/>
        <v>1.4433756729740645E-2</v>
      </c>
      <c r="I628" s="34">
        <f>D628/D627*EXP(-H627*H627/2+H627*VLOOKUP((A628)&amp;"_"&amp;(B628-1),Gaussian!A:F,6,0))-1</f>
        <v>-6.3284233946779844E-3</v>
      </c>
      <c r="J628" s="46">
        <f>E628/E627*EXP(-H627*H627/2-H627*VLOOKUP((A628)&amp;"_"&amp;(B628-1),Gaussian!A:F,6,0))-1</f>
        <v>1.140804288406061E-2</v>
      </c>
      <c r="K628" s="40">
        <f>VLOOKUP((A628+1)&amp;"_"&amp;B628,scenarios!A:Q,6,0)</f>
        <v>-6.3283999999999997E-3</v>
      </c>
      <c r="L628" s="55">
        <f>VLOOKUP((A628+TT_Scen/2+1)&amp;"_"&amp;B628,scenarios!A:Q,6,0)</f>
        <v>1.1408E-2</v>
      </c>
      <c r="M628" s="37">
        <f t="shared" si="68"/>
        <v>6.6278738594660602E-8</v>
      </c>
      <c r="N628" s="8"/>
      <c r="O628" s="50">
        <f t="shared" si="64"/>
        <v>2.5000000000000005E-3</v>
      </c>
      <c r="P628" s="33">
        <f t="shared" si="67"/>
        <v>1.4433756729740645E-2</v>
      </c>
      <c r="Q628" s="34">
        <f>D628/D627*EXP(-P627*P627/2+P627*Gaussian!G620)-1</f>
        <v>6.7531895914483275E-3</v>
      </c>
      <c r="R628" s="46">
        <f>E628/E627*EXP(-P627*P627/2-P627*Gaussian!G620)-1</f>
        <v>-1.734054627876791E-3</v>
      </c>
      <c r="S628" s="40">
        <f>VLOOKUP((A628+1)&amp;"_"&amp;B628,scenarios!A:Q,13,0)</f>
        <v>0</v>
      </c>
      <c r="T628" s="55">
        <f>VLOOKUP((A628+TT_Scen/2+1)&amp;"_"&amp;B628,scenarios!A:Q,13,0)</f>
        <v>0</v>
      </c>
      <c r="U628" s="37">
        <f t="shared" si="69"/>
        <v>8.4872442193251185E-3</v>
      </c>
    </row>
    <row r="629" spans="1:21" x14ac:dyDescent="0.25">
      <c r="A629" s="21">
        <f t="shared" si="65"/>
        <v>4</v>
      </c>
      <c r="B629" s="22">
        <v>620</v>
      </c>
      <c r="C629" s="20"/>
      <c r="D629" s="14">
        <f>Beta!E629</f>
        <v>24.128864552691208</v>
      </c>
      <c r="E629" s="15">
        <f>Beta!F629</f>
        <v>0.32050531583787195</v>
      </c>
      <c r="F629" s="12"/>
      <c r="G629" s="50">
        <f t="shared" si="63"/>
        <v>2.5000000000000005E-3</v>
      </c>
      <c r="H629" s="33">
        <f t="shared" si="66"/>
        <v>1.4433756729740645E-2</v>
      </c>
      <c r="I629" s="34">
        <f>D629/D628*EXP(-H628*H628/2+H628*VLOOKUP((A629)&amp;"_"&amp;(B629-1),Gaussian!A:F,6,0))-1</f>
        <v>8.289665833814519E-3</v>
      </c>
      <c r="J629" s="46">
        <f>E629/E628*EXP(-H628*H628/2-H628*VLOOKUP((A629)&amp;"_"&amp;(B629-1),Gaussian!A:F,6,0))-1</f>
        <v>-3.2514185025351861E-3</v>
      </c>
      <c r="K629" s="40">
        <f>VLOOKUP((A629+1)&amp;"_"&amp;B629,scenarios!A:Q,6,0)</f>
        <v>8.2897000000000005E-3</v>
      </c>
      <c r="L629" s="55">
        <f>VLOOKUP((A629+TT_Scen/2+1)&amp;"_"&amp;B629,scenarios!A:Q,6,0)</f>
        <v>-3.2514000000000002E-3</v>
      </c>
      <c r="M629" s="37">
        <f t="shared" si="68"/>
        <v>5.2668720667333607E-8</v>
      </c>
      <c r="N629" s="8"/>
      <c r="O629" s="50">
        <f t="shared" si="64"/>
        <v>2.5000000000000005E-3</v>
      </c>
      <c r="P629" s="33">
        <f t="shared" si="67"/>
        <v>1.4433756729740645E-2</v>
      </c>
      <c r="Q629" s="34">
        <f>D629/D628*EXP(-P628*P628/2+P628*Gaussian!G621)-1</f>
        <v>6.5400055868609641E-3</v>
      </c>
      <c r="R629" s="46">
        <f>E629/E628*EXP(-P628*P628/2-P628*Gaussian!G621)-1</f>
        <v>-1.5187786078728616E-3</v>
      </c>
      <c r="S629" s="40">
        <f>VLOOKUP((A629+1)&amp;"_"&amp;B629,scenarios!A:Q,13,0)</f>
        <v>0</v>
      </c>
      <c r="T629" s="55">
        <f>VLOOKUP((A629+TT_Scen/2+1)&amp;"_"&amp;B629,scenarios!A:Q,13,0)</f>
        <v>0</v>
      </c>
      <c r="U629" s="37">
        <f t="shared" si="69"/>
        <v>8.0587841947338257E-3</v>
      </c>
    </row>
    <row r="630" spans="1:21" x14ac:dyDescent="0.25">
      <c r="A630" s="21">
        <f t="shared" si="65"/>
        <v>4</v>
      </c>
      <c r="B630" s="22">
        <v>621</v>
      </c>
      <c r="C630" s="20"/>
      <c r="D630" s="14">
        <f>Beta!E630</f>
        <v>24.290580663853511</v>
      </c>
      <c r="E630" s="15">
        <f>Beta!F630</f>
        <v>0.32003487986464529</v>
      </c>
      <c r="F630" s="12"/>
      <c r="G630" s="50">
        <f t="shared" si="63"/>
        <v>2.5000000000000005E-3</v>
      </c>
      <c r="H630" s="33">
        <f t="shared" si="66"/>
        <v>1.4433756729740645E-2</v>
      </c>
      <c r="I630" s="34">
        <f>D630/D629*EXP(-H629*H629/2+H629*VLOOKUP((A630)&amp;"_"&amp;(B630-1),Gaussian!A:F,6,0))-1</f>
        <v>1.2224175408492854E-4</v>
      </c>
      <c r="J630" s="46">
        <f>E630/E629*EXP(-H629*H629/2-H629*VLOOKUP((A630)&amp;"_"&amp;(B630-1),Gaussian!A:F,6,0))-1</f>
        <v>4.8923130767286604E-3</v>
      </c>
      <c r="K630" s="40">
        <f>VLOOKUP((A630+1)&amp;"_"&amp;B630,scenarios!A:Q,6,0)</f>
        <v>1.2224E-4</v>
      </c>
      <c r="L630" s="55">
        <f>VLOOKUP((A630+TT_Scen/2+1)&amp;"_"&amp;B630,scenarios!A:Q,6,0)</f>
        <v>4.8922999999999996E-3</v>
      </c>
      <c r="M630" s="37">
        <f t="shared" si="68"/>
        <v>1.483081358939699E-8</v>
      </c>
      <c r="N630" s="8"/>
      <c r="O630" s="50">
        <f t="shared" si="64"/>
        <v>2.5000000000000005E-3</v>
      </c>
      <c r="P630" s="33">
        <f t="shared" si="67"/>
        <v>1.4433756729740645E-2</v>
      </c>
      <c r="Q630" s="34">
        <f>D630/D629*EXP(-P629*P629/2+P629*Gaussian!G622)-1</f>
        <v>6.5973255300011413E-3</v>
      </c>
      <c r="R630" s="46">
        <f>E630/E629*EXP(-P629*P629/2-P629*Gaussian!G622)-1</f>
        <v>-1.5718029584694815E-3</v>
      </c>
      <c r="S630" s="40">
        <f>VLOOKUP((A630+1)&amp;"_"&amp;B630,scenarios!A:Q,13,0)</f>
        <v>0</v>
      </c>
      <c r="T630" s="55">
        <f>VLOOKUP((A630+TT_Scen/2+1)&amp;"_"&amp;B630,scenarios!A:Q,13,0)</f>
        <v>0</v>
      </c>
      <c r="U630" s="37">
        <f t="shared" si="69"/>
        <v>8.1691284884706228E-3</v>
      </c>
    </row>
    <row r="631" spans="1:21" x14ac:dyDescent="0.25">
      <c r="A631" s="21">
        <f t="shared" si="65"/>
        <v>4</v>
      </c>
      <c r="B631" s="22">
        <v>622</v>
      </c>
      <c r="C631" s="20"/>
      <c r="D631" s="14">
        <f>Beta!E631</f>
        <v>24.459521212918325</v>
      </c>
      <c r="E631" s="15">
        <f>Beta!F631</f>
        <v>0.31948613055107539</v>
      </c>
      <c r="F631" s="12"/>
      <c r="G631" s="50">
        <f t="shared" si="63"/>
        <v>2.5000000000000005E-3</v>
      </c>
      <c r="H631" s="33">
        <f t="shared" si="66"/>
        <v>1.4433756729740645E-2</v>
      </c>
      <c r="I631" s="34">
        <f>D631/D630*EXP(-H630*H630/2+H630*VLOOKUP((A631)&amp;"_"&amp;(B631-1),Gaussian!A:F,6,0))-1</f>
        <v>1.2078691011141007E-2</v>
      </c>
      <c r="J631" s="46">
        <f>E631/E630*EXP(-H630*H630/2-H630*VLOOKUP((A631)&amp;"_"&amp;(B631-1),Gaussian!A:F,6,0))-1</f>
        <v>-6.9754358395517357E-3</v>
      </c>
      <c r="K631" s="40">
        <f>VLOOKUP((A631+1)&amp;"_"&amp;B631,scenarios!A:Q,6,0)</f>
        <v>1.2078999999999999E-2</v>
      </c>
      <c r="L631" s="55">
        <f>VLOOKUP((A631+TT_Scen/2+1)&amp;"_"&amp;B631,scenarios!A:Q,6,0)</f>
        <v>-6.9753999999999997E-3</v>
      </c>
      <c r="M631" s="37">
        <f t="shared" si="68"/>
        <v>3.4482841072824844E-7</v>
      </c>
      <c r="N631" s="8"/>
      <c r="O631" s="50">
        <f t="shared" si="64"/>
        <v>2.5000000000000005E-3</v>
      </c>
      <c r="P631" s="33">
        <f t="shared" si="67"/>
        <v>1.4433756729740645E-2</v>
      </c>
      <c r="Q631" s="34">
        <f>D631/D630*EXP(-P630*P630/2+P630*Gaussian!G623)-1</f>
        <v>6.8500962274729016E-3</v>
      </c>
      <c r="R631" s="46">
        <f>E631/E630*EXP(-P630*P630/2-P630*Gaussian!G623)-1</f>
        <v>-1.8186373492127261E-3</v>
      </c>
      <c r="S631" s="40">
        <f>VLOOKUP((A631+1)&amp;"_"&amp;B631,scenarios!A:Q,13,0)</f>
        <v>0</v>
      </c>
      <c r="T631" s="55">
        <f>VLOOKUP((A631+TT_Scen/2+1)&amp;"_"&amp;B631,scenarios!A:Q,13,0)</f>
        <v>0</v>
      </c>
      <c r="U631" s="37">
        <f t="shared" si="69"/>
        <v>8.6687335766856277E-3</v>
      </c>
    </row>
    <row r="632" spans="1:21" x14ac:dyDescent="0.25">
      <c r="A632" s="21">
        <f t="shared" si="65"/>
        <v>4</v>
      </c>
      <c r="B632" s="22">
        <v>623</v>
      </c>
      <c r="C632" s="20"/>
      <c r="D632" s="14">
        <f>Beta!E632</f>
        <v>24.626507698664422</v>
      </c>
      <c r="E632" s="15">
        <f>Beta!F632</f>
        <v>0.31898006405970714</v>
      </c>
      <c r="F632" s="12"/>
      <c r="G632" s="50">
        <f t="shared" si="63"/>
        <v>2.5000000000000005E-3</v>
      </c>
      <c r="H632" s="33">
        <f t="shared" si="66"/>
        <v>1.4433756729740645E-2</v>
      </c>
      <c r="I632" s="34">
        <f>D632/D631*EXP(-H631*H631/2+H631*VLOOKUP((A632)&amp;"_"&amp;(B632-1),Gaussian!A:F,6,0))-1</f>
        <v>1.1521223866840735E-2</v>
      </c>
      <c r="J632" s="46">
        <f>E632/E631*EXP(-H631*H631/2-H631*VLOOKUP((A632)&amp;"_"&amp;(B632-1),Gaussian!A:F,6,0))-1</f>
        <v>-6.4243697834641678E-3</v>
      </c>
      <c r="K632" s="40">
        <f>VLOOKUP((A632+1)&amp;"_"&amp;B632,scenarios!A:Q,6,0)</f>
        <v>1.1521E-2</v>
      </c>
      <c r="L632" s="55">
        <f>VLOOKUP((A632+TT_Scen/2+1)&amp;"_"&amp;B632,scenarios!A:Q,6,0)</f>
        <v>-6.4244000000000002E-3</v>
      </c>
      <c r="M632" s="37">
        <f t="shared" si="68"/>
        <v>2.5408337656768198E-7</v>
      </c>
      <c r="N632" s="8"/>
      <c r="O632" s="50">
        <f t="shared" si="64"/>
        <v>2.5000000000000005E-3</v>
      </c>
      <c r="P632" s="33">
        <f t="shared" si="67"/>
        <v>1.4433756729740645E-2</v>
      </c>
      <c r="Q632" s="34">
        <f>D632/D631*EXP(-P631*P631/2+P631*Gaussian!G624)-1</f>
        <v>6.7221822004988052E-3</v>
      </c>
      <c r="R632" s="46">
        <f>E632/E631*EXP(-P631*P631/2-P631*Gaussian!G624)-1</f>
        <v>-1.6879976915640249E-3</v>
      </c>
      <c r="S632" s="40">
        <f>VLOOKUP((A632+1)&amp;"_"&amp;B632,scenarios!A:Q,13,0)</f>
        <v>0</v>
      </c>
      <c r="T632" s="55">
        <f>VLOOKUP((A632+TT_Scen/2+1)&amp;"_"&amp;B632,scenarios!A:Q,13,0)</f>
        <v>0</v>
      </c>
      <c r="U632" s="37">
        <f t="shared" si="69"/>
        <v>8.4101798920628301E-3</v>
      </c>
    </row>
    <row r="633" spans="1:21" x14ac:dyDescent="0.25">
      <c r="A633" s="21">
        <f t="shared" si="65"/>
        <v>4</v>
      </c>
      <c r="B633" s="22">
        <v>624</v>
      </c>
      <c r="C633" s="20"/>
      <c r="D633" s="14">
        <f>Beta!E633</f>
        <v>24.794452227046005</v>
      </c>
      <c r="E633" s="15">
        <f>Beta!F633</f>
        <v>0.31847834906349254</v>
      </c>
      <c r="F633" s="12"/>
      <c r="G633" s="50">
        <f t="shared" si="63"/>
        <v>2.5000000000000005E-3</v>
      </c>
      <c r="H633" s="33">
        <f t="shared" si="66"/>
        <v>1.4433756729740645E-2</v>
      </c>
      <c r="I633" s="34">
        <f>D633/D632*EXP(-H632*H632/2+H632*VLOOKUP((A633)&amp;"_"&amp;(B633-1),Gaussian!A:F,6,0))-1</f>
        <v>1.1718829994393998E-2</v>
      </c>
      <c r="J633" s="46">
        <f>E633/E632*EXP(-H632*H632/2-H632*VLOOKUP((A633)&amp;"_"&amp;(B633-1),Gaussian!A:F,6,0))-1</f>
        <v>-6.61465061104205E-3</v>
      </c>
      <c r="K633" s="40">
        <f>VLOOKUP((A633+1)&amp;"_"&amp;B633,scenarios!A:Q,6,0)</f>
        <v>1.1719E-2</v>
      </c>
      <c r="L633" s="55">
        <f>VLOOKUP((A633+TT_Scen/2+1)&amp;"_"&amp;B633,scenarios!A:Q,6,0)</f>
        <v>-6.6147000000000003E-3</v>
      </c>
      <c r="M633" s="37">
        <f t="shared" si="68"/>
        <v>2.1939456395277807E-7</v>
      </c>
      <c r="N633" s="8"/>
      <c r="O633" s="50">
        <f t="shared" si="64"/>
        <v>2.5000000000000005E-3</v>
      </c>
      <c r="P633" s="33">
        <f t="shared" si="67"/>
        <v>1.4433756729740645E-2</v>
      </c>
      <c r="Q633" s="34">
        <f>D633/D632*EXP(-P632*P632/2+P632*Gaussian!G625)-1</f>
        <v>6.7147932414337586E-3</v>
      </c>
      <c r="R633" s="46">
        <f>E633/E632*EXP(-P632*P632/2-P632*Gaussian!G625)-1</f>
        <v>-1.6768699887973471E-3</v>
      </c>
      <c r="S633" s="40">
        <f>VLOOKUP((A633+1)&amp;"_"&amp;B633,scenarios!A:Q,13,0)</f>
        <v>0</v>
      </c>
      <c r="T633" s="55">
        <f>VLOOKUP((A633+TT_Scen/2+1)&amp;"_"&amp;B633,scenarios!A:Q,13,0)</f>
        <v>0</v>
      </c>
      <c r="U633" s="37">
        <f t="shared" si="69"/>
        <v>8.3916632302311056E-3</v>
      </c>
    </row>
    <row r="634" spans="1:21" x14ac:dyDescent="0.25">
      <c r="A634" s="21">
        <f t="shared" si="65"/>
        <v>4</v>
      </c>
      <c r="B634" s="22">
        <v>625</v>
      </c>
      <c r="C634" s="20"/>
      <c r="D634" s="14">
        <f>Beta!E634</f>
        <v>24.958866547999168</v>
      </c>
      <c r="E634" s="15">
        <f>Beta!F634</f>
        <v>0.31803819705588438</v>
      </c>
      <c r="F634" s="12"/>
      <c r="G634" s="50">
        <f t="shared" si="63"/>
        <v>2.5000000000000005E-3</v>
      </c>
      <c r="H634" s="33">
        <f t="shared" si="66"/>
        <v>1.4433756729740645E-2</v>
      </c>
      <c r="I634" s="34">
        <f>D634/D633*EXP(-H633*H633/2+H633*VLOOKUP((A634)&amp;"_"&amp;(B634-1),Gaussian!A:F,6,0))-1</f>
        <v>1.8948000649037011E-2</v>
      </c>
      <c r="J634" s="46">
        <f>E634/E633*EXP(-H633*H633/2-H633*VLOOKUP((A634)&amp;"_"&amp;(B634-1),Gaussian!A:F,6,0))-1</f>
        <v>-1.3658716701214102E-2</v>
      </c>
      <c r="K634" s="40">
        <f>VLOOKUP((A634+1)&amp;"_"&amp;B634,scenarios!A:Q,6,0)</f>
        <v>1.8948E-2</v>
      </c>
      <c r="L634" s="55">
        <f>VLOOKUP((A634+TT_Scen/2+1)&amp;"_"&amp;B634,scenarios!A:Q,6,0)</f>
        <v>-1.3658999999999999E-2</v>
      </c>
      <c r="M634" s="37">
        <f t="shared" si="68"/>
        <v>2.8394782290892817E-7</v>
      </c>
      <c r="N634" s="8"/>
      <c r="O634" s="50">
        <f t="shared" si="64"/>
        <v>2.5000000000000005E-3</v>
      </c>
      <c r="P634" s="33">
        <f t="shared" si="67"/>
        <v>1.4433756729740645E-2</v>
      </c>
      <c r="Q634" s="34">
        <f>D634/D633*EXP(-P633*P633/2+P633*Gaussian!G626)-1</f>
        <v>6.5262411504452E-3</v>
      </c>
      <c r="R634" s="46">
        <f>E634/E633*EXP(-P633*P633/2-P633*Gaussian!G626)-1</f>
        <v>-1.4860641624528936E-3</v>
      </c>
      <c r="S634" s="40">
        <f>VLOOKUP((A634+1)&amp;"_"&amp;B634,scenarios!A:Q,13,0)</f>
        <v>0</v>
      </c>
      <c r="T634" s="55">
        <f>VLOOKUP((A634+TT_Scen/2+1)&amp;"_"&amp;B634,scenarios!A:Q,13,0)</f>
        <v>0</v>
      </c>
      <c r="U634" s="37">
        <f t="shared" si="69"/>
        <v>8.0123053128980937E-3</v>
      </c>
    </row>
    <row r="635" spans="1:21" x14ac:dyDescent="0.25">
      <c r="A635" s="21">
        <f t="shared" si="65"/>
        <v>4</v>
      </c>
      <c r="B635" s="22">
        <v>626</v>
      </c>
      <c r="C635" s="20"/>
      <c r="D635" s="14">
        <f>Beta!E635</f>
        <v>25.116703018126604</v>
      </c>
      <c r="E635" s="15">
        <f>Beta!F635</f>
        <v>0.31769681832258734</v>
      </c>
      <c r="F635" s="12"/>
      <c r="G635" s="50">
        <f t="shared" ref="G635:G698" si="70">$G$249</f>
        <v>2.5000000000000005E-3</v>
      </c>
      <c r="H635" s="33">
        <f t="shared" si="66"/>
        <v>1.4433756729740645E-2</v>
      </c>
      <c r="I635" s="34">
        <f>D635/D634*EXP(-H634*H634/2+H634*VLOOKUP((A635)&amp;"_"&amp;(B635-1),Gaussian!A:F,6,0))-1</f>
        <v>1.7033861759868651E-2</v>
      </c>
      <c r="J635" s="46">
        <f>E635/E634*EXP(-H634*H634/2-H634*VLOOKUP((A635)&amp;"_"&amp;(B635-1),Gaussian!A:F,6,0))-1</f>
        <v>-1.1798603301607868E-2</v>
      </c>
      <c r="K635" s="40">
        <f>VLOOKUP((A635+1)&amp;"_"&amp;B635,scenarios!A:Q,6,0)</f>
        <v>1.7034000000000001E-2</v>
      </c>
      <c r="L635" s="55">
        <f>VLOOKUP((A635+TT_Scen/2+1)&amp;"_"&amp;B635,scenarios!A:Q,6,0)</f>
        <v>-1.1799E-2</v>
      </c>
      <c r="M635" s="37">
        <f t="shared" si="68"/>
        <v>5.3493852348110438E-7</v>
      </c>
      <c r="N635" s="8"/>
      <c r="O635" s="50">
        <f t="shared" ref="O635:O698" si="71">$O$249</f>
        <v>2.5000000000000005E-3</v>
      </c>
      <c r="P635" s="33">
        <f t="shared" si="67"/>
        <v>1.4433756729740645E-2</v>
      </c>
      <c r="Q635" s="34">
        <f>D635/D634*EXP(-P634*P634/2+P634*Gaussian!G627)-1</f>
        <v>6.2190437558522493E-3</v>
      </c>
      <c r="R635" s="46">
        <f>E635/E634*EXP(-P634*P634/2-P634*Gaussian!G627)-1</f>
        <v>-1.1774385334312187E-3</v>
      </c>
      <c r="S635" s="40">
        <f>VLOOKUP((A635+1)&amp;"_"&amp;B635,scenarios!A:Q,13,0)</f>
        <v>0</v>
      </c>
      <c r="T635" s="55">
        <f>VLOOKUP((A635+TT_Scen/2+1)&amp;"_"&amp;B635,scenarios!A:Q,13,0)</f>
        <v>0</v>
      </c>
      <c r="U635" s="37">
        <f t="shared" si="69"/>
        <v>7.3964822892834681E-3</v>
      </c>
    </row>
    <row r="636" spans="1:21" x14ac:dyDescent="0.25">
      <c r="A636" s="21">
        <f t="shared" si="65"/>
        <v>4</v>
      </c>
      <c r="B636" s="22">
        <v>627</v>
      </c>
      <c r="C636" s="20"/>
      <c r="D636" s="14">
        <f>Beta!E636</f>
        <v>25.269766948518722</v>
      </c>
      <c r="E636" s="15">
        <f>Beta!F636</f>
        <v>0.31742947639175034</v>
      </c>
      <c r="F636" s="12"/>
      <c r="G636" s="50">
        <f t="shared" si="70"/>
        <v>2.5000000000000005E-3</v>
      </c>
      <c r="H636" s="33">
        <f t="shared" si="66"/>
        <v>1.4433756729740645E-2</v>
      </c>
      <c r="I636" s="34">
        <f>D636/D635*EXP(-H635*H635/2+H635*VLOOKUP((A636)&amp;"_"&amp;(B636-1),Gaussian!A:F,6,0))-1</f>
        <v>1.1162937460505118E-2</v>
      </c>
      <c r="J636" s="46">
        <f>E636/E635*EXP(-H635*H635/2-H635*VLOOKUP((A636)&amp;"_"&amp;(B636-1),Gaussian!A:F,6,0))-1</f>
        <v>-6.0572447597316836E-3</v>
      </c>
      <c r="K636" s="40">
        <f>VLOOKUP((A636+1)&amp;"_"&amp;B636,scenarios!A:Q,6,0)</f>
        <v>1.1162999999999999E-2</v>
      </c>
      <c r="L636" s="55">
        <f>VLOOKUP((A636+TT_Scen/2+1)&amp;"_"&amp;B636,scenarios!A:Q,6,0)</f>
        <v>-6.0572000000000004E-3</v>
      </c>
      <c r="M636" s="37">
        <f t="shared" si="68"/>
        <v>1.0729922656459168E-7</v>
      </c>
      <c r="N636" s="8"/>
      <c r="O636" s="50">
        <f t="shared" si="71"/>
        <v>2.5000000000000005E-3</v>
      </c>
      <c r="P636" s="33">
        <f t="shared" si="67"/>
        <v>1.4433756729740645E-2</v>
      </c>
      <c r="Q636" s="34">
        <f>D636/D635*EXP(-P635*P635/2+P635*Gaussian!G628)-1</f>
        <v>5.9893131668429245E-3</v>
      </c>
      <c r="R636" s="46">
        <f>E636/E635*EXP(-P635*P635/2-P635*Gaussian!G628)-1</f>
        <v>-9.4557377305592993E-4</v>
      </c>
      <c r="S636" s="40">
        <f>VLOOKUP((A636+1)&amp;"_"&amp;B636,scenarios!A:Q,13,0)</f>
        <v>0</v>
      </c>
      <c r="T636" s="55">
        <f>VLOOKUP((A636+TT_Scen/2+1)&amp;"_"&amp;B636,scenarios!A:Q,13,0)</f>
        <v>0</v>
      </c>
      <c r="U636" s="37">
        <f t="shared" si="69"/>
        <v>6.9348869398988544E-3</v>
      </c>
    </row>
    <row r="637" spans="1:21" x14ac:dyDescent="0.25">
      <c r="A637" s="21">
        <f t="shared" si="65"/>
        <v>4</v>
      </c>
      <c r="B637" s="22">
        <v>628</v>
      </c>
      <c r="C637" s="20"/>
      <c r="D637" s="14">
        <f>Beta!E637</f>
        <v>25.421478225803103</v>
      </c>
      <c r="E637" s="15">
        <f>Beta!F637</f>
        <v>0.3171920666755294</v>
      </c>
      <c r="F637" s="12"/>
      <c r="G637" s="50">
        <f t="shared" si="70"/>
        <v>2.5000000000000005E-3</v>
      </c>
      <c r="H637" s="33">
        <f t="shared" si="66"/>
        <v>1.4433756729740645E-2</v>
      </c>
      <c r="I637" s="34">
        <f>D637/D636*EXP(-H636*H636/2+H636*VLOOKUP((A637)&amp;"_"&amp;(B637-1),Gaussian!A:F,6,0))-1</f>
        <v>-2.1758507498725321E-2</v>
      </c>
      <c r="J637" s="46">
        <f>E637/E636*EXP(-H636*H636/2-H636*VLOOKUP((A637)&amp;"_"&amp;(B637-1),Gaussian!A:F,6,0))-1</f>
        <v>2.7396472274874739E-2</v>
      </c>
      <c r="K637" s="40">
        <f>VLOOKUP((A637+1)&amp;"_"&amp;B637,scenarios!A:Q,6,0)</f>
        <v>-2.1759000000000001E-2</v>
      </c>
      <c r="L637" s="55">
        <f>VLOOKUP((A637+TT_Scen/2+1)&amp;"_"&amp;B637,scenarios!A:Q,6,0)</f>
        <v>2.7396E-2</v>
      </c>
      <c r="M637" s="37">
        <f t="shared" si="68"/>
        <v>9.647761494181728E-7</v>
      </c>
      <c r="N637" s="8"/>
      <c r="O637" s="50">
        <f t="shared" si="71"/>
        <v>2.5000000000000005E-3</v>
      </c>
      <c r="P637" s="33">
        <f t="shared" si="67"/>
        <v>1.4433756729740645E-2</v>
      </c>
      <c r="Q637" s="34">
        <f>D637/D636*EXP(-P636*P636/2+P636*Gaussian!G629)-1</f>
        <v>5.8988808585018759E-3</v>
      </c>
      <c r="R637" s="46">
        <f>E637/E636*EXP(-P636*P636/2-P636*Gaussian!G629)-1</f>
        <v>-8.5199660332901939E-4</v>
      </c>
      <c r="S637" s="40">
        <f>VLOOKUP((A637+1)&amp;"_"&amp;B637,scenarios!A:Q,13,0)</f>
        <v>0</v>
      </c>
      <c r="T637" s="55">
        <f>VLOOKUP((A637+TT_Scen/2+1)&amp;"_"&amp;B637,scenarios!A:Q,13,0)</f>
        <v>0</v>
      </c>
      <c r="U637" s="37">
        <f t="shared" si="69"/>
        <v>6.7508774618308953E-3</v>
      </c>
    </row>
    <row r="638" spans="1:21" x14ac:dyDescent="0.25">
      <c r="A638" s="21">
        <f t="shared" si="65"/>
        <v>4</v>
      </c>
      <c r="B638" s="22">
        <v>629</v>
      </c>
      <c r="C638" s="20"/>
      <c r="D638" s="14">
        <f>Beta!E638</f>
        <v>25.570221056255367</v>
      </c>
      <c r="E638" s="15">
        <f>Beta!F638</f>
        <v>0.31700410953508201</v>
      </c>
      <c r="F638" s="12"/>
      <c r="G638" s="50">
        <f t="shared" si="70"/>
        <v>2.5000000000000005E-3</v>
      </c>
      <c r="H638" s="33">
        <f t="shared" si="66"/>
        <v>1.4433756729740645E-2</v>
      </c>
      <c r="I638" s="34">
        <f>D638/D637*EXP(-H637*H637/2+H637*VLOOKUP((A638)&amp;"_"&amp;(B638-1),Gaussian!A:F,6,0))-1</f>
        <v>-9.7066989598758591E-3</v>
      </c>
      <c r="J638" s="46">
        <f>E638/E637*EXP(-H637*H637/2-H637*VLOOKUP((A638)&amp;"_"&amp;(B638-1),Gaussian!A:F,6,0))-1</f>
        <v>1.4896929085803201E-2</v>
      </c>
      <c r="K638" s="40">
        <f>VLOOKUP((A638+1)&amp;"_"&amp;B638,scenarios!A:Q,6,0)</f>
        <v>-9.7067000000000004E-3</v>
      </c>
      <c r="L638" s="55">
        <f>VLOOKUP((A638+TT_Scen/2+1)&amp;"_"&amp;B638,scenarios!A:Q,6,0)</f>
        <v>1.4897000000000001E-2</v>
      </c>
      <c r="M638" s="37">
        <f t="shared" si="68"/>
        <v>7.1954320940773031E-8</v>
      </c>
      <c r="N638" s="8"/>
      <c r="O638" s="50">
        <f t="shared" si="71"/>
        <v>2.5000000000000005E-3</v>
      </c>
      <c r="P638" s="33">
        <f t="shared" si="67"/>
        <v>1.4433756729740645E-2</v>
      </c>
      <c r="Q638" s="34">
        <f>D638/D637*EXP(-P637*P637/2+P637*Gaussian!G630)-1</f>
        <v>5.7462985898728558E-3</v>
      </c>
      <c r="R638" s="46">
        <f>E638/E637*EXP(-P637*P637/2-P637*Gaussian!G630)-1</f>
        <v>-6.9666522361577776E-4</v>
      </c>
      <c r="S638" s="40">
        <f>VLOOKUP((A638+1)&amp;"_"&amp;B638,scenarios!A:Q,13,0)</f>
        <v>0</v>
      </c>
      <c r="T638" s="55">
        <f>VLOOKUP((A638+TT_Scen/2+1)&amp;"_"&amp;B638,scenarios!A:Q,13,0)</f>
        <v>0</v>
      </c>
      <c r="U638" s="37">
        <f t="shared" si="69"/>
        <v>6.4429638134886336E-3</v>
      </c>
    </row>
    <row r="639" spans="1:21" x14ac:dyDescent="0.25">
      <c r="A639" s="21">
        <f t="shared" si="65"/>
        <v>4</v>
      </c>
      <c r="B639" s="22">
        <v>630</v>
      </c>
      <c r="C639" s="20"/>
      <c r="D639" s="14">
        <f>Beta!E639</f>
        <v>25.718909316125202</v>
      </c>
      <c r="E639" s="15">
        <f>Beta!F639</f>
        <v>0.31682884229391484</v>
      </c>
      <c r="F639" s="12"/>
      <c r="G639" s="50">
        <f t="shared" si="70"/>
        <v>2.5000000000000005E-3</v>
      </c>
      <c r="H639" s="33">
        <f t="shared" si="66"/>
        <v>1.4433756729740645E-2</v>
      </c>
      <c r="I639" s="34">
        <f>D639/D638*EXP(-H638*H638/2+H638*VLOOKUP((A639)&amp;"_"&amp;(B639-1),Gaussian!A:F,6,0))-1</f>
        <v>-9.2717919525158177E-3</v>
      </c>
      <c r="J639" s="46">
        <f>E639/E638*EXP(-H638*H638/2-H638*VLOOKUP((A639)&amp;"_"&amp;(B639-1),Gaussian!A:F,6,0))-1</f>
        <v>1.4455208494505101E-2</v>
      </c>
      <c r="K639" s="40">
        <f>VLOOKUP((A639+1)&amp;"_"&amp;B639,scenarios!A:Q,6,0)</f>
        <v>-9.2718000000000002E-3</v>
      </c>
      <c r="L639" s="55">
        <f>VLOOKUP((A639+TT_Scen/2+1)&amp;"_"&amp;B639,scenarios!A:Q,6,0)</f>
        <v>1.4455000000000001E-2</v>
      </c>
      <c r="M639" s="37">
        <f t="shared" si="68"/>
        <v>2.1654198928237889E-7</v>
      </c>
      <c r="N639" s="8"/>
      <c r="O639" s="50">
        <f t="shared" si="71"/>
        <v>2.5000000000000005E-3</v>
      </c>
      <c r="P639" s="33">
        <f t="shared" si="67"/>
        <v>1.4433756729740645E-2</v>
      </c>
      <c r="Q639" s="34">
        <f>D639/D638*EXP(-P638*P638/2+P638*Gaussian!G631)-1</f>
        <v>5.7101323459038955E-3</v>
      </c>
      <c r="R639" s="46">
        <f>E639/E638*EXP(-P638*P638/2-P638*Gaussian!G631)-1</f>
        <v>-6.5698998991359225E-4</v>
      </c>
      <c r="S639" s="40">
        <f>VLOOKUP((A639+1)&amp;"_"&amp;B639,scenarios!A:Q,13,0)</f>
        <v>0</v>
      </c>
      <c r="T639" s="55">
        <f>VLOOKUP((A639+TT_Scen/2+1)&amp;"_"&amp;B639,scenarios!A:Q,13,0)</f>
        <v>0</v>
      </c>
      <c r="U639" s="37">
        <f t="shared" si="69"/>
        <v>6.3671223358174878E-3</v>
      </c>
    </row>
    <row r="640" spans="1:21" x14ac:dyDescent="0.25">
      <c r="A640" s="21">
        <f t="shared" si="65"/>
        <v>4</v>
      </c>
      <c r="B640" s="22">
        <v>631</v>
      </c>
      <c r="C640" s="20"/>
      <c r="D640" s="14">
        <f>Beta!E640</f>
        <v>25.880433920716733</v>
      </c>
      <c r="E640" s="15">
        <f>Beta!F640</f>
        <v>0.3165083757775099</v>
      </c>
      <c r="F640" s="12"/>
      <c r="G640" s="50">
        <f t="shared" si="70"/>
        <v>2.5000000000000005E-3</v>
      </c>
      <c r="H640" s="33">
        <f t="shared" si="66"/>
        <v>1.4433756729740645E-2</v>
      </c>
      <c r="I640" s="34">
        <f>D640/D639*EXP(-H639*H639/2+H639*VLOOKUP((A640)&amp;"_"&amp;(B640-1),Gaussian!A:F,6,0))-1</f>
        <v>2.8413917217268603E-2</v>
      </c>
      <c r="J640" s="46">
        <f>E640/E639*EXP(-H639*H639/2-H639*VLOOKUP((A640)&amp;"_"&amp;(B640-1),Gaussian!A:F,6,0))-1</f>
        <v>-2.2715344053167108E-2</v>
      </c>
      <c r="K640" s="40">
        <f>VLOOKUP((A640+1)&amp;"_"&amp;B640,scenarios!A:Q,6,0)</f>
        <v>2.8413999999999998E-2</v>
      </c>
      <c r="L640" s="55">
        <f>VLOOKUP((A640+TT_Scen/2+1)&amp;"_"&amp;B640,scenarios!A:Q,6,0)</f>
        <v>-2.2714999999999999E-2</v>
      </c>
      <c r="M640" s="37">
        <f t="shared" si="68"/>
        <v>4.2683589850447956E-7</v>
      </c>
      <c r="N640" s="8"/>
      <c r="O640" s="50">
        <f t="shared" si="71"/>
        <v>2.5000000000000005E-3</v>
      </c>
      <c r="P640" s="33">
        <f t="shared" si="67"/>
        <v>1.4433756729740645E-2</v>
      </c>
      <c r="Q640" s="34">
        <f>D640/D639*EXP(-P639*P639/2+P639*Gaussian!G632)-1</f>
        <v>6.1755677315604718E-3</v>
      </c>
      <c r="R640" s="46">
        <f>E640/E639*EXP(-P639*P639/2-P639*Gaussian!G632)-1</f>
        <v>-1.1155373961998505E-3</v>
      </c>
      <c r="S640" s="40">
        <f>VLOOKUP((A640+1)&amp;"_"&amp;B640,scenarios!A:Q,13,0)</f>
        <v>0</v>
      </c>
      <c r="T640" s="55">
        <f>VLOOKUP((A640+TT_Scen/2+1)&amp;"_"&amp;B640,scenarios!A:Q,13,0)</f>
        <v>0</v>
      </c>
      <c r="U640" s="37">
        <f t="shared" si="69"/>
        <v>7.2911051277603223E-3</v>
      </c>
    </row>
    <row r="641" spans="1:21" x14ac:dyDescent="0.25">
      <c r="A641" s="21">
        <f t="shared" si="65"/>
        <v>4</v>
      </c>
      <c r="B641" s="22">
        <v>632</v>
      </c>
      <c r="C641" s="20"/>
      <c r="D641" s="14">
        <f>Beta!E641</f>
        <v>26.048299407155959</v>
      </c>
      <c r="E641" s="15">
        <f>Beta!F641</f>
        <v>0.31612475426018971</v>
      </c>
      <c r="F641" s="12"/>
      <c r="G641" s="50">
        <f t="shared" si="70"/>
        <v>2.5000000000000005E-3</v>
      </c>
      <c r="H641" s="33">
        <f t="shared" si="66"/>
        <v>1.4433756729740645E-2</v>
      </c>
      <c r="I641" s="34">
        <f>D641/D640*EXP(-H640*H640/2+H640*VLOOKUP((A641)&amp;"_"&amp;(B641-1),Gaussian!A:F,6,0))-1</f>
        <v>5.2612071438979946E-3</v>
      </c>
      <c r="J641" s="46">
        <f>E641/E640*EXP(-H640*H640/2-H640*VLOOKUP((A641)&amp;"_"&amp;(B641-1),Gaussian!A:F,6,0))-1</f>
        <v>-2.0325730849857226E-4</v>
      </c>
      <c r="K641" s="40">
        <f>VLOOKUP((A641+1)&amp;"_"&amp;B641,scenarios!A:Q,6,0)</f>
        <v>5.2611999999999997E-3</v>
      </c>
      <c r="L641" s="55">
        <f>VLOOKUP((A641+TT_Scen/2+1)&amp;"_"&amp;B641,scenarios!A:Q,6,0)</f>
        <v>-2.0326E-4</v>
      </c>
      <c r="M641" s="37">
        <f t="shared" si="68"/>
        <v>9.8353994226047219E-9</v>
      </c>
      <c r="N641" s="8"/>
      <c r="O641" s="50">
        <f t="shared" si="71"/>
        <v>2.5000000000000005E-3</v>
      </c>
      <c r="P641" s="33">
        <f t="shared" si="67"/>
        <v>1.4433756729740645E-2</v>
      </c>
      <c r="Q641" s="34">
        <f>D641/D640*EXP(-P640*P640/2+P640*Gaussian!G633)-1</f>
        <v>6.3813560367553812E-3</v>
      </c>
      <c r="R641" s="46">
        <f>E641/E640*EXP(-P640*P640/2-P640*Gaussian!G633)-1</f>
        <v>-1.316077222828671E-3</v>
      </c>
      <c r="S641" s="40">
        <f>VLOOKUP((A641+1)&amp;"_"&amp;B641,scenarios!A:Q,13,0)</f>
        <v>0</v>
      </c>
      <c r="T641" s="55">
        <f>VLOOKUP((A641+TT_Scen/2+1)&amp;"_"&amp;B641,scenarios!A:Q,13,0)</f>
        <v>0</v>
      </c>
      <c r="U641" s="37">
        <f t="shared" si="69"/>
        <v>7.6974332595840522E-3</v>
      </c>
    </row>
    <row r="642" spans="1:21" x14ac:dyDescent="0.25">
      <c r="A642" s="21">
        <f t="shared" si="65"/>
        <v>4</v>
      </c>
      <c r="B642" s="22">
        <v>633</v>
      </c>
      <c r="C642" s="20"/>
      <c r="D642" s="14">
        <f>Beta!E642</f>
        <v>26.217137128937054</v>
      </c>
      <c r="E642" s="15">
        <f>Beta!F642</f>
        <v>0.31574417299075141</v>
      </c>
      <c r="F642" s="12"/>
      <c r="G642" s="50">
        <f t="shared" si="70"/>
        <v>2.5000000000000005E-3</v>
      </c>
      <c r="H642" s="33">
        <f t="shared" si="66"/>
        <v>1.4433756729740645E-2</v>
      </c>
      <c r="I642" s="34">
        <f>D642/D641*EXP(-H641*H641/2+H641*VLOOKUP((A642)&amp;"_"&amp;(B642-1),Gaussian!A:F,6,0))-1</f>
        <v>-1.1849183809511388E-3</v>
      </c>
      <c r="J642" s="46">
        <f>E642/E641*EXP(-H641*H641/2-H641*VLOOKUP((A642)&amp;"_"&amp;(B642-1),Gaussian!A:F,6,0))-1</f>
        <v>6.2529366715844414E-3</v>
      </c>
      <c r="K642" s="40">
        <f>VLOOKUP((A642+1)&amp;"_"&amp;B642,scenarios!A:Q,6,0)</f>
        <v>-1.1849E-3</v>
      </c>
      <c r="L642" s="55">
        <f>VLOOKUP((A642+TT_Scen/2+1)&amp;"_"&amp;B642,scenarios!A:Q,6,0)</f>
        <v>6.2528999999999996E-3</v>
      </c>
      <c r="M642" s="37">
        <f t="shared" si="68"/>
        <v>5.5052535580593642E-8</v>
      </c>
      <c r="N642" s="8"/>
      <c r="O642" s="50">
        <f t="shared" si="71"/>
        <v>2.5000000000000005E-3</v>
      </c>
      <c r="P642" s="33">
        <f t="shared" si="67"/>
        <v>1.4433756729740645E-2</v>
      </c>
      <c r="Q642" s="34">
        <f>D642/D641*EXP(-P641*P641/2+P641*Gaussian!G634)-1</f>
        <v>6.3768812555697885E-3</v>
      </c>
      <c r="R642" s="46">
        <f>E642/E641*EXP(-P641*P641/2-P641*Gaussian!G634)-1</f>
        <v>-1.3079316596497081E-3</v>
      </c>
      <c r="S642" s="40">
        <f>VLOOKUP((A642+1)&amp;"_"&amp;B642,scenarios!A:Q,13,0)</f>
        <v>0</v>
      </c>
      <c r="T642" s="55">
        <f>VLOOKUP((A642+TT_Scen/2+1)&amp;"_"&amp;B642,scenarios!A:Q,13,0)</f>
        <v>0</v>
      </c>
      <c r="U642" s="37">
        <f t="shared" si="69"/>
        <v>7.6848129152194966E-3</v>
      </c>
    </row>
    <row r="643" spans="1:21" x14ac:dyDescent="0.25">
      <c r="A643" s="21">
        <f t="shared" si="65"/>
        <v>4</v>
      </c>
      <c r="B643" s="22">
        <v>634</v>
      </c>
      <c r="C643" s="20"/>
      <c r="D643" s="14">
        <f>Beta!E643</f>
        <v>26.384476089455461</v>
      </c>
      <c r="E643" s="15">
        <f>Beta!F643</f>
        <v>0.3153962113641855</v>
      </c>
      <c r="F643" s="12"/>
      <c r="G643" s="50">
        <f t="shared" si="70"/>
        <v>2.5000000000000005E-3</v>
      </c>
      <c r="H643" s="33">
        <f t="shared" si="66"/>
        <v>1.4433756729740645E-2</v>
      </c>
      <c r="I643" s="34">
        <f>D643/D642*EXP(-H642*H642/2+H642*VLOOKUP((A643)&amp;"_"&amp;(B643-1),Gaussian!A:F,6,0))-1</f>
        <v>-7.4769339152747083E-3</v>
      </c>
      <c r="J643" s="46">
        <f>E643/E642*EXP(-H642*H642/2-H642*VLOOKUP((A643)&amp;"_"&amp;(B643-1),Gaussian!A:F,6,0))-1</f>
        <v>1.2635737918315071E-2</v>
      </c>
      <c r="K643" s="40">
        <f>VLOOKUP((A643+1)&amp;"_"&amp;B643,scenarios!A:Q,6,0)</f>
        <v>-7.4768999999999999E-3</v>
      </c>
      <c r="L643" s="55">
        <f>VLOOKUP((A643+TT_Scen/2+1)&amp;"_"&amp;B643,scenarios!A:Q,6,0)</f>
        <v>1.2636E-2</v>
      </c>
      <c r="M643" s="37">
        <f t="shared" si="68"/>
        <v>2.9599695963722361E-7</v>
      </c>
      <c r="N643" s="8"/>
      <c r="O643" s="50">
        <f t="shared" si="71"/>
        <v>2.5000000000000005E-3</v>
      </c>
      <c r="P643" s="33">
        <f t="shared" si="67"/>
        <v>1.4433756729740645E-2</v>
      </c>
      <c r="Q643" s="34">
        <f>D643/D642*EXP(-P642*P642/2+P642*Gaussian!G635)-1</f>
        <v>6.2779822191467716E-3</v>
      </c>
      <c r="R643" s="46">
        <f>E643/E642*EXP(-P642*P642/2-P642*Gaussian!G635)-1</f>
        <v>-1.2060830257020205E-3</v>
      </c>
      <c r="S643" s="40">
        <f>VLOOKUP((A643+1)&amp;"_"&amp;B643,scenarios!A:Q,13,0)</f>
        <v>0</v>
      </c>
      <c r="T643" s="55">
        <f>VLOOKUP((A643+TT_Scen/2+1)&amp;"_"&amp;B643,scenarios!A:Q,13,0)</f>
        <v>0</v>
      </c>
      <c r="U643" s="37">
        <f t="shared" si="69"/>
        <v>7.4840652448487921E-3</v>
      </c>
    </row>
    <row r="644" spans="1:21" x14ac:dyDescent="0.25">
      <c r="A644" s="21">
        <f t="shared" si="65"/>
        <v>4</v>
      </c>
      <c r="B644" s="22">
        <v>635</v>
      </c>
      <c r="C644" s="20"/>
      <c r="D644" s="14">
        <f>Beta!E644</f>
        <v>26.552418548925964</v>
      </c>
      <c r="E644" s="15">
        <f>Beta!F644</f>
        <v>0.31505530767669337</v>
      </c>
      <c r="F644" s="12"/>
      <c r="G644" s="50">
        <f t="shared" si="70"/>
        <v>2.5000000000000005E-3</v>
      </c>
      <c r="H644" s="33">
        <f t="shared" si="66"/>
        <v>1.4433756729740645E-2</v>
      </c>
      <c r="I644" s="34">
        <f>D644/D643*EXP(-H643*H643/2+H643*VLOOKUP((A644)&amp;"_"&amp;(B644-1),Gaussian!A:F,6,0))-1</f>
        <v>-8.7935437776891501E-3</v>
      </c>
      <c r="J644" s="46">
        <f>E644/E643*EXP(-H643*H643/2-H643*VLOOKUP((A644)&amp;"_"&amp;(B644-1),Gaussian!A:F,6,0))-1</f>
        <v>1.3984551896045083E-2</v>
      </c>
      <c r="K644" s="40">
        <f>VLOOKUP((A644+1)&amp;"_"&amp;B644,scenarios!A:Q,6,0)</f>
        <v>-8.7934999999999992E-3</v>
      </c>
      <c r="L644" s="55">
        <f>VLOOKUP((A644+TT_Scen/2+1)&amp;"_"&amp;B644,scenarios!A:Q,6,0)</f>
        <v>1.3984999999999999E-2</v>
      </c>
      <c r="M644" s="37">
        <f t="shared" si="68"/>
        <v>4.9188164406681334E-7</v>
      </c>
      <c r="N644" s="8"/>
      <c r="O644" s="50">
        <f t="shared" si="71"/>
        <v>2.5000000000000005E-3</v>
      </c>
      <c r="P644" s="33">
        <f t="shared" si="67"/>
        <v>1.4433756729740645E-2</v>
      </c>
      <c r="Q644" s="34">
        <f>D644/D643*EXP(-P643*P643/2+P643*Gaussian!G636)-1</f>
        <v>6.2603754582575277E-3</v>
      </c>
      <c r="R644" s="46">
        <f>E644/E643*EXP(-P643*P643/2-P643*Gaussian!G636)-1</f>
        <v>-1.1849230460533322E-3</v>
      </c>
      <c r="S644" s="40">
        <f>VLOOKUP((A644+1)&amp;"_"&amp;B644,scenarios!A:Q,13,0)</f>
        <v>0</v>
      </c>
      <c r="T644" s="55">
        <f>VLOOKUP((A644+TT_Scen/2+1)&amp;"_"&amp;B644,scenarios!A:Q,13,0)</f>
        <v>0</v>
      </c>
      <c r="U644" s="37">
        <f t="shared" si="69"/>
        <v>7.4452985043108599E-3</v>
      </c>
    </row>
    <row r="645" spans="1:21" x14ac:dyDescent="0.25">
      <c r="A645" s="21">
        <f t="shared" si="65"/>
        <v>4</v>
      </c>
      <c r="B645" s="22">
        <v>636</v>
      </c>
      <c r="C645" s="20"/>
      <c r="D645" s="14">
        <f>Beta!E645</f>
        <v>26.714981694708541</v>
      </c>
      <c r="E645" s="15">
        <f>Beta!F645</f>
        <v>0.31479189433150462</v>
      </c>
      <c r="F645" s="12"/>
      <c r="G645" s="50">
        <f t="shared" si="70"/>
        <v>2.5000000000000005E-3</v>
      </c>
      <c r="H645" s="33">
        <f t="shared" si="66"/>
        <v>1.4433756729740645E-2</v>
      </c>
      <c r="I645" s="34">
        <f>D645/D644*EXP(-H644*H644/2+H644*VLOOKUP((A645)&amp;"_"&amp;(B645-1),Gaussian!A:F,6,0))-1</f>
        <v>1.6686245278774825E-2</v>
      </c>
      <c r="J645" s="46">
        <f>E645/E644*EXP(-H644*H644/2-H644*VLOOKUP((A645)&amp;"_"&amp;(B645-1),Gaussian!A:F,6,0))-1</f>
        <v>-1.1423892053277651E-2</v>
      </c>
      <c r="K645" s="40">
        <f>VLOOKUP((A645+1)&amp;"_"&amp;B645,scenarios!A:Q,6,0)</f>
        <v>1.6685999999999999E-2</v>
      </c>
      <c r="L645" s="55">
        <f>VLOOKUP((A645+TT_Scen/2+1)&amp;"_"&amp;B645,scenarios!A:Q,6,0)</f>
        <v>-1.1424E-2</v>
      </c>
      <c r="M645" s="37">
        <f t="shared" si="68"/>
        <v>3.5322549717456408E-7</v>
      </c>
      <c r="N645" s="8"/>
      <c r="O645" s="50">
        <f t="shared" si="71"/>
        <v>2.5000000000000005E-3</v>
      </c>
      <c r="P645" s="33">
        <f t="shared" si="67"/>
        <v>1.4433756729740645E-2</v>
      </c>
      <c r="Q645" s="34">
        <f>D645/D644*EXP(-P644*P644/2+P644*Gaussian!G637)-1</f>
        <v>6.0175490164100509E-3</v>
      </c>
      <c r="R645" s="46">
        <f>E645/E644*EXP(-P644*P644/2-P644*Gaussian!G637)-1</f>
        <v>-9.4016019569143072E-4</v>
      </c>
      <c r="S645" s="40">
        <f>VLOOKUP((A645+1)&amp;"_"&amp;B645,scenarios!A:Q,13,0)</f>
        <v>0</v>
      </c>
      <c r="T645" s="55">
        <f>VLOOKUP((A645+TT_Scen/2+1)&amp;"_"&amp;B645,scenarios!A:Q,13,0)</f>
        <v>0</v>
      </c>
      <c r="U645" s="37">
        <f t="shared" si="69"/>
        <v>6.9577092121014816E-3</v>
      </c>
    </row>
    <row r="646" spans="1:21" x14ac:dyDescent="0.25">
      <c r="A646" s="21">
        <f t="shared" si="65"/>
        <v>4</v>
      </c>
      <c r="B646" s="22">
        <v>637</v>
      </c>
      <c r="C646" s="20"/>
      <c r="D646" s="14">
        <f>Beta!E646</f>
        <v>26.87970343824357</v>
      </c>
      <c r="E646" s="15">
        <f>Beta!F646</f>
        <v>0.31451624213066731</v>
      </c>
      <c r="F646" s="12"/>
      <c r="G646" s="50">
        <f t="shared" si="70"/>
        <v>2.5000000000000005E-3</v>
      </c>
      <c r="H646" s="33">
        <f t="shared" si="66"/>
        <v>1.4433756729740645E-2</v>
      </c>
      <c r="I646" s="34">
        <f>D646/D645*EXP(-H645*H645/2+H645*VLOOKUP((A646)&amp;"_"&amp;(B646-1),Gaussian!A:F,6,0))-1</f>
        <v>2.5836425073899383E-2</v>
      </c>
      <c r="J646" s="46">
        <f>E646/E645*EXP(-H645*H645/2-H645*VLOOKUP((A646)&amp;"_"&amp;(B646-1),Gaussian!A:F,6,0))-1</f>
        <v>-2.0238126935371303E-2</v>
      </c>
      <c r="K646" s="40">
        <f>VLOOKUP((A646+1)&amp;"_"&amp;B646,scenarios!A:Q,6,0)</f>
        <v>2.5836000000000001E-2</v>
      </c>
      <c r="L646" s="55">
        <f>VLOOKUP((A646+TT_Scen/2+1)&amp;"_"&amp;B646,scenarios!A:Q,6,0)</f>
        <v>-2.0237999999999999E-2</v>
      </c>
      <c r="M646" s="37">
        <f t="shared" si="68"/>
        <v>5.520092706857993E-7</v>
      </c>
      <c r="N646" s="8"/>
      <c r="O646" s="50">
        <f t="shared" si="71"/>
        <v>2.5000000000000005E-3</v>
      </c>
      <c r="P646" s="33">
        <f t="shared" si="67"/>
        <v>1.4433756729740645E-2</v>
      </c>
      <c r="Q646" s="34">
        <f>D646/D645*EXP(-P645*P645/2+P645*Gaussian!G638)-1</f>
        <v>6.0610904437046198E-3</v>
      </c>
      <c r="R646" s="46">
        <f>E646/E645*EXP(-P645*P645/2-P645*Gaussian!G638)-1</f>
        <v>-9.797348935777217E-4</v>
      </c>
      <c r="S646" s="40">
        <f>VLOOKUP((A646+1)&amp;"_"&amp;B646,scenarios!A:Q,13,0)</f>
        <v>0</v>
      </c>
      <c r="T646" s="55">
        <f>VLOOKUP((A646+TT_Scen/2+1)&amp;"_"&amp;B646,scenarios!A:Q,13,0)</f>
        <v>0</v>
      </c>
      <c r="U646" s="37">
        <f t="shared" si="69"/>
        <v>7.0408253372823415E-3</v>
      </c>
    </row>
    <row r="647" spans="1:21" x14ac:dyDescent="0.25">
      <c r="A647" s="21">
        <f t="shared" si="65"/>
        <v>4</v>
      </c>
      <c r="B647" s="22">
        <v>638</v>
      </c>
      <c r="C647" s="20"/>
      <c r="D647" s="14">
        <f>Beta!E647</f>
        <v>27.052808653918714</v>
      </c>
      <c r="E647" s="15">
        <f>Beta!F647</f>
        <v>0.31415639694690406</v>
      </c>
      <c r="F647" s="12"/>
      <c r="G647" s="50">
        <f t="shared" si="70"/>
        <v>2.5000000000000005E-3</v>
      </c>
      <c r="H647" s="33">
        <f t="shared" si="66"/>
        <v>1.4433756729740645E-2</v>
      </c>
      <c r="I647" s="34">
        <f>D647/D646*EXP(-H646*H646/2+H646*VLOOKUP((A647)&amp;"_"&amp;(B647-1),Gaussian!A:F,6,0))-1</f>
        <v>-1.6783413497646782E-2</v>
      </c>
      <c r="J647" s="46">
        <f>E647/E646*EXP(-H646*H646/2-H646*VLOOKUP((A647)&amp;"_"&amp;(B647-1),Gaussian!A:F,6,0))-1</f>
        <v>2.2235697457033243E-2</v>
      </c>
      <c r="K647" s="40">
        <f>VLOOKUP((A647+1)&amp;"_"&amp;B647,scenarios!A:Q,6,0)</f>
        <v>-1.6782999999999999E-2</v>
      </c>
      <c r="L647" s="55">
        <f>VLOOKUP((A647+TT_Scen/2+1)&amp;"_"&amp;B647,scenarios!A:Q,6,0)</f>
        <v>2.2235999999999999E-2</v>
      </c>
      <c r="M647" s="37">
        <f t="shared" si="68"/>
        <v>7.1604061353813808E-7</v>
      </c>
      <c r="N647" s="8"/>
      <c r="O647" s="50">
        <f t="shared" si="71"/>
        <v>2.5000000000000005E-3</v>
      </c>
      <c r="P647" s="33">
        <f t="shared" si="67"/>
        <v>1.4433756729740645E-2</v>
      </c>
      <c r="Q647" s="34">
        <f>D647/D646*EXP(-P646*P646/2+P646*Gaussian!G639)-1</f>
        <v>6.3351651899996586E-3</v>
      </c>
      <c r="R647" s="46">
        <f>E647/E646*EXP(-P646*P646/2-P646*Gaussian!G639)-1</f>
        <v>-1.2481648052178329E-3</v>
      </c>
      <c r="S647" s="40">
        <f>VLOOKUP((A647+1)&amp;"_"&amp;B647,scenarios!A:Q,13,0)</f>
        <v>0</v>
      </c>
      <c r="T647" s="55">
        <f>VLOOKUP((A647+TT_Scen/2+1)&amp;"_"&amp;B647,scenarios!A:Q,13,0)</f>
        <v>0</v>
      </c>
      <c r="U647" s="37">
        <f t="shared" si="69"/>
        <v>7.5833299952174915E-3</v>
      </c>
    </row>
    <row r="648" spans="1:21" x14ac:dyDescent="0.25">
      <c r="A648" s="21">
        <f t="shared" si="65"/>
        <v>4</v>
      </c>
      <c r="B648" s="22">
        <v>639</v>
      </c>
      <c r="C648" s="20"/>
      <c r="D648" s="14">
        <f>Beta!E648</f>
        <v>27.232509745252315</v>
      </c>
      <c r="E648" s="15">
        <f>Beta!F648</f>
        <v>0.31373494959508558</v>
      </c>
      <c r="F648" s="12"/>
      <c r="G648" s="50">
        <f t="shared" si="70"/>
        <v>2.5000000000000005E-3</v>
      </c>
      <c r="H648" s="33">
        <f t="shared" si="66"/>
        <v>1.4433756729740645E-2</v>
      </c>
      <c r="I648" s="34">
        <f>D648/D647*EXP(-H647*H647/2+H647*VLOOKUP((A648)&amp;"_"&amp;(B648-1),Gaussian!A:F,6,0))-1</f>
        <v>-1.2073680899537864E-2</v>
      </c>
      <c r="J648" s="46">
        <f>E648/E647*EXP(-H647*H647/2-H647*VLOOKUP((A648)&amp;"_"&amp;(B648-1),Gaussian!A:F,6,0))-1</f>
        <v>1.7366111574052212E-2</v>
      </c>
      <c r="K648" s="40">
        <f>VLOOKUP((A648+1)&amp;"_"&amp;B648,scenarios!A:Q,6,0)</f>
        <v>-1.2074E-2</v>
      </c>
      <c r="L648" s="55">
        <f>VLOOKUP((A648+TT_Scen/2+1)&amp;"_"&amp;B648,scenarios!A:Q,6,0)</f>
        <v>1.7365999999999999E-2</v>
      </c>
      <c r="M648" s="37">
        <f t="shared" si="68"/>
        <v>4.3067451434807003E-7</v>
      </c>
      <c r="N648" s="8"/>
      <c r="O648" s="50">
        <f t="shared" si="71"/>
        <v>2.5000000000000005E-3</v>
      </c>
      <c r="P648" s="33">
        <f t="shared" si="67"/>
        <v>1.4433756729740645E-2</v>
      </c>
      <c r="Q648" s="34">
        <f>D648/D647*EXP(-P647*P647/2+P647*Gaussian!G640)-1</f>
        <v>6.5377507219956943E-3</v>
      </c>
      <c r="R648" s="46">
        <f>E648/E647*EXP(-P647*P647/2-P647*Gaussian!G640)-1</f>
        <v>-1.4455423416045443E-3</v>
      </c>
      <c r="S648" s="40">
        <f>VLOOKUP((A648+1)&amp;"_"&amp;B648,scenarios!A:Q,13,0)</f>
        <v>0</v>
      </c>
      <c r="T648" s="55">
        <f>VLOOKUP((A648+TT_Scen/2+1)&amp;"_"&amp;B648,scenarios!A:Q,13,0)</f>
        <v>0</v>
      </c>
      <c r="U648" s="37">
        <f t="shared" si="69"/>
        <v>7.9832930636002386E-3</v>
      </c>
    </row>
    <row r="649" spans="1:21" x14ac:dyDescent="0.25">
      <c r="A649" s="21">
        <f t="shared" ref="A649:A712" si="72">iteration</f>
        <v>4</v>
      </c>
      <c r="B649" s="22">
        <v>640</v>
      </c>
      <c r="C649" s="20"/>
      <c r="D649" s="14">
        <f>Beta!E649</f>
        <v>27.413906275851044</v>
      </c>
      <c r="E649" s="15">
        <f>Beta!F649</f>
        <v>0.31330947227529349</v>
      </c>
      <c r="F649" s="12"/>
      <c r="G649" s="50">
        <f t="shared" si="70"/>
        <v>2.5000000000000005E-3</v>
      </c>
      <c r="H649" s="33">
        <f t="shared" ref="H649:H712" si="73">SQRT((G649+G650)*delta/2)</f>
        <v>1.4433756729740645E-2</v>
      </c>
      <c r="I649" s="34">
        <f>D649/D648*EXP(-H648*H648/2+H648*VLOOKUP((A649)&amp;"_"&amp;(B649-1),Gaussian!A:F,6,0))-1</f>
        <v>6.5553709217067713E-3</v>
      </c>
      <c r="J649" s="46">
        <f>E649/E648*EXP(-H648*H648/2-H648*VLOOKUP((A649)&amp;"_"&amp;(B649-1),Gaussian!A:F,6,0))-1</f>
        <v>-1.4593916650487149E-3</v>
      </c>
      <c r="K649" s="40">
        <f>VLOOKUP((A649+1)&amp;"_"&amp;B649,scenarios!A:Q,6,0)</f>
        <v>6.5554000000000003E-3</v>
      </c>
      <c r="L649" s="55">
        <f>VLOOKUP((A649+TT_Scen/2+1)&amp;"_"&amp;B649,scenarios!A:Q,6,0)</f>
        <v>-1.4594E-3</v>
      </c>
      <c r="M649" s="37">
        <f t="shared" si="68"/>
        <v>3.7413244514169358E-8</v>
      </c>
      <c r="N649" s="8"/>
      <c r="O649" s="50">
        <f t="shared" si="71"/>
        <v>2.5000000000000005E-3</v>
      </c>
      <c r="P649" s="33">
        <f t="shared" ref="P649:P712" si="74">SQRT((O649+O650)*delta/2)</f>
        <v>1.4433756729740645E-2</v>
      </c>
      <c r="Q649" s="34">
        <f>D649/D648*EXP(-P648*P648/2+P648*Gaussian!G641)-1</f>
        <v>6.5561736966819328E-3</v>
      </c>
      <c r="R649" s="46">
        <f>E649/E648*EXP(-P648*P648/2-P648*Gaussian!G641)-1</f>
        <v>-1.4601880472407958E-3</v>
      </c>
      <c r="S649" s="40">
        <f>VLOOKUP((A649+1)&amp;"_"&amp;B649,scenarios!A:Q,13,0)</f>
        <v>0</v>
      </c>
      <c r="T649" s="55">
        <f>VLOOKUP((A649+TT_Scen/2+1)&amp;"_"&amp;B649,scenarios!A:Q,13,0)</f>
        <v>0</v>
      </c>
      <c r="U649" s="37">
        <f t="shared" si="69"/>
        <v>8.0163617439227286E-3</v>
      </c>
    </row>
    <row r="650" spans="1:21" x14ac:dyDescent="0.25">
      <c r="A650" s="21">
        <f t="shared" si="72"/>
        <v>4</v>
      </c>
      <c r="B650" s="22">
        <v>641</v>
      </c>
      <c r="C650" s="20"/>
      <c r="D650" s="14">
        <f>Beta!E650</f>
        <v>27.597738225038697</v>
      </c>
      <c r="E650" s="15">
        <f>Beta!F650</f>
        <v>0.31287179389777614</v>
      </c>
      <c r="F650" s="12"/>
      <c r="G650" s="50">
        <f t="shared" si="70"/>
        <v>2.5000000000000005E-3</v>
      </c>
      <c r="H650" s="33">
        <f t="shared" si="73"/>
        <v>1.4433756729740645E-2</v>
      </c>
      <c r="I650" s="34">
        <f>D650/D649*EXP(-H649*H649/2+H649*VLOOKUP((A650)&amp;"_"&amp;(B650-1),Gaussian!A:F,6,0))-1</f>
        <v>1.1917438790290058E-2</v>
      </c>
      <c r="J650" s="46">
        <f>E650/E649*EXP(-H649*H649/2-H649*VLOOKUP((A650)&amp;"_"&amp;(B650-1),Gaussian!A:F,6,0))-1</f>
        <v>-6.746975785819731E-3</v>
      </c>
      <c r="K650" s="40">
        <f>VLOOKUP((A650+1)&amp;"_"&amp;B650,scenarios!A:Q,6,0)</f>
        <v>1.1917000000000001E-2</v>
      </c>
      <c r="L650" s="55">
        <f>VLOOKUP((A650+TT_Scen/2+1)&amp;"_"&amp;B650,scenarios!A:Q,6,0)</f>
        <v>-6.7470000000000004E-3</v>
      </c>
      <c r="M650" s="37">
        <f t="shared" si="68"/>
        <v>4.6300447032691233E-7</v>
      </c>
      <c r="N650" s="8"/>
      <c r="O650" s="50">
        <f t="shared" si="71"/>
        <v>2.5000000000000005E-3</v>
      </c>
      <c r="P650" s="33">
        <f t="shared" si="74"/>
        <v>1.4433756729740645E-2</v>
      </c>
      <c r="Q650" s="34">
        <f>D650/D649*EXP(-P649*P649/2+P649*Gaussian!G642)-1</f>
        <v>6.6009321214732797E-3</v>
      </c>
      <c r="R650" s="46">
        <f>E650/E649*EXP(-P649*P649/2-P649*Gaussian!G642)-1</f>
        <v>-1.5009680000651615E-3</v>
      </c>
      <c r="S650" s="40">
        <f>VLOOKUP((A650+1)&amp;"_"&amp;B650,scenarios!A:Q,13,0)</f>
        <v>0</v>
      </c>
      <c r="T650" s="55">
        <f>VLOOKUP((A650+TT_Scen/2+1)&amp;"_"&amp;B650,scenarios!A:Q,13,0)</f>
        <v>0</v>
      </c>
      <c r="U650" s="37">
        <f t="shared" si="69"/>
        <v>8.1019001215384412E-3</v>
      </c>
    </row>
    <row r="651" spans="1:21" x14ac:dyDescent="0.25">
      <c r="A651" s="21">
        <f t="shared" si="72"/>
        <v>4</v>
      </c>
      <c r="B651" s="22">
        <v>642</v>
      </c>
      <c r="C651" s="20"/>
      <c r="D651" s="14">
        <f>Beta!E651</f>
        <v>27.78051407329087</v>
      </c>
      <c r="E651" s="15">
        <f>Beta!F651</f>
        <v>0.31246159797188694</v>
      </c>
      <c r="F651" s="12"/>
      <c r="G651" s="50">
        <f t="shared" si="70"/>
        <v>2.5000000000000005E-3</v>
      </c>
      <c r="H651" s="33">
        <f t="shared" si="73"/>
        <v>1.4433756729740645E-2</v>
      </c>
      <c r="I651" s="34">
        <f>D651/D650*EXP(-H650*H650/2+H650*VLOOKUP((A651)&amp;"_"&amp;(B651-1),Gaussian!A:F,6,0))-1</f>
        <v>4.5759678644994306E-3</v>
      </c>
      <c r="J651" s="46">
        <f>E651/E650*EXP(-H650*H650/2-H650*VLOOKUP((A651)&amp;"_"&amp;(B651-1),Gaussian!A:F,6,0))-1</f>
        <v>5.1536344938307721E-4</v>
      </c>
      <c r="K651" s="40">
        <f>VLOOKUP((A651+1)&amp;"_"&amp;B651,scenarios!A:Q,6,0)</f>
        <v>4.5760000000000002E-3</v>
      </c>
      <c r="L651" s="55">
        <f>VLOOKUP((A651+TT_Scen/2+1)&amp;"_"&amp;B651,scenarios!A:Q,6,0)</f>
        <v>5.1535999999999997E-4</v>
      </c>
      <c r="M651" s="37">
        <f t="shared" ref="M651:M714" si="75">ABS(K651-I651)+ABS(L651-J651)</f>
        <v>3.5584883646840558E-8</v>
      </c>
      <c r="N651" s="8"/>
      <c r="O651" s="50">
        <f t="shared" si="71"/>
        <v>2.5000000000000005E-3</v>
      </c>
      <c r="P651" s="33">
        <f t="shared" si="74"/>
        <v>1.4433756729740645E-2</v>
      </c>
      <c r="Q651" s="34">
        <f>D651/D650*EXP(-P650*P650/2+P650*Gaussian!G643)-1</f>
        <v>6.5180049882991309E-3</v>
      </c>
      <c r="R651" s="46">
        <f>E651/E650*EXP(-P650*P650/2-P650*Gaussian!G643)-1</f>
        <v>-1.4150918123418954E-3</v>
      </c>
      <c r="S651" s="40">
        <f>VLOOKUP((A651+1)&amp;"_"&amp;B651,scenarios!A:Q,13,0)</f>
        <v>0</v>
      </c>
      <c r="T651" s="55">
        <f>VLOOKUP((A651+TT_Scen/2+1)&amp;"_"&amp;B651,scenarios!A:Q,13,0)</f>
        <v>0</v>
      </c>
      <c r="U651" s="37">
        <f t="shared" ref="U651:U714" si="76">ABS(S651-Q651)+ABS(T651-R651)</f>
        <v>7.9330968006410263E-3</v>
      </c>
    </row>
    <row r="652" spans="1:21" x14ac:dyDescent="0.25">
      <c r="A652" s="21">
        <f t="shared" si="72"/>
        <v>4</v>
      </c>
      <c r="B652" s="22">
        <v>643</v>
      </c>
      <c r="C652" s="20"/>
      <c r="D652" s="14">
        <f>Beta!E652</f>
        <v>27.969674849201478</v>
      </c>
      <c r="E652" s="15">
        <f>Beta!F652</f>
        <v>0.31199533439304139</v>
      </c>
      <c r="F652" s="12"/>
      <c r="G652" s="50">
        <f t="shared" si="70"/>
        <v>2.5000000000000005E-3</v>
      </c>
      <c r="H652" s="33">
        <f t="shared" si="73"/>
        <v>1.4433756729740645E-2</v>
      </c>
      <c r="I652" s="34">
        <f>D652/D651*EXP(-H651*H651/2+H651*VLOOKUP((A652)&amp;"_"&amp;(B652-1),Gaussian!A:F,6,0))-1</f>
        <v>1.0665553639429559E-2</v>
      </c>
      <c r="J652" s="46">
        <f>E652/E651*EXP(-H651*H651/2-H651*VLOOKUP((A652)&amp;"_"&amp;(B652-1),Gaussian!A:F,6,0))-1</f>
        <v>-5.5094794622884136E-3</v>
      </c>
      <c r="K652" s="40">
        <f>VLOOKUP((A652+1)&amp;"_"&amp;B652,scenarios!A:Q,6,0)</f>
        <v>1.0666E-2</v>
      </c>
      <c r="L652" s="55">
        <f>VLOOKUP((A652+TT_Scen/2+1)&amp;"_"&amp;B652,scenarios!A:Q,6,0)</f>
        <v>-5.5094999999999996E-3</v>
      </c>
      <c r="M652" s="37">
        <f t="shared" si="75"/>
        <v>4.6689828202706868E-7</v>
      </c>
      <c r="N652" s="8"/>
      <c r="O652" s="50">
        <f t="shared" si="71"/>
        <v>2.5000000000000005E-3</v>
      </c>
      <c r="P652" s="33">
        <f t="shared" si="74"/>
        <v>1.4433756729740645E-2</v>
      </c>
      <c r="Q652" s="34">
        <f>D652/D651*EXP(-P651*P651/2+P651*Gaussian!G644)-1</f>
        <v>6.7042467019287066E-3</v>
      </c>
      <c r="R652" s="46">
        <f>E652/E651*EXP(-P651*P651/2-P651*Gaussian!G644)-1</f>
        <v>-1.5962326361316226E-3</v>
      </c>
      <c r="S652" s="40">
        <f>VLOOKUP((A652+1)&amp;"_"&amp;B652,scenarios!A:Q,13,0)</f>
        <v>0</v>
      </c>
      <c r="T652" s="55">
        <f>VLOOKUP((A652+TT_Scen/2+1)&amp;"_"&amp;B652,scenarios!A:Q,13,0)</f>
        <v>0</v>
      </c>
      <c r="U652" s="37">
        <f t="shared" si="76"/>
        <v>8.3004793380603292E-3</v>
      </c>
    </row>
    <row r="653" spans="1:21" x14ac:dyDescent="0.25">
      <c r="A653" s="21">
        <f t="shared" si="72"/>
        <v>4</v>
      </c>
      <c r="B653" s="22">
        <v>644</v>
      </c>
      <c r="C653" s="20"/>
      <c r="D653" s="14">
        <f>Beta!E653</f>
        <v>28.163930439112892</v>
      </c>
      <c r="E653" s="15">
        <f>Beta!F653</f>
        <v>0.31148877803792263</v>
      </c>
      <c r="F653" s="12"/>
      <c r="G653" s="50">
        <f t="shared" si="70"/>
        <v>2.5000000000000005E-3</v>
      </c>
      <c r="H653" s="33">
        <f t="shared" si="73"/>
        <v>1.4433756729740645E-2</v>
      </c>
      <c r="I653" s="34">
        <f>D653/D652*EXP(-H652*H652/2+H652*VLOOKUP((A653)&amp;"_"&amp;(B653-1),Gaussian!A:F,6,0))-1</f>
        <v>-1.7247094799985874E-3</v>
      </c>
      <c r="J653" s="46">
        <f>E653/E652*EXP(-H652*H652/2-H652*VLOOKUP((A653)&amp;"_"&amp;(B653-1),Gaussian!A:F,6,0))-1</f>
        <v>6.8374271975086831E-3</v>
      </c>
      <c r="K653" s="40">
        <f>VLOOKUP((A653+1)&amp;"_"&amp;B653,scenarios!A:Q,6,0)</f>
        <v>-1.7247E-3</v>
      </c>
      <c r="L653" s="55">
        <f>VLOOKUP((A653+TT_Scen/2+1)&amp;"_"&amp;B653,scenarios!A:Q,6,0)</f>
        <v>6.8374000000000004E-3</v>
      </c>
      <c r="M653" s="37">
        <f t="shared" si="75"/>
        <v>3.6677507270037324E-8</v>
      </c>
      <c r="N653" s="8"/>
      <c r="O653" s="50">
        <f t="shared" si="71"/>
        <v>2.5000000000000005E-3</v>
      </c>
      <c r="P653" s="33">
        <f t="shared" si="74"/>
        <v>1.4433756729740645E-2</v>
      </c>
      <c r="Q653" s="34">
        <f>D653/D652*EXP(-P652*P652/2+P652*Gaussian!G645)-1</f>
        <v>6.8403369357221688E-3</v>
      </c>
      <c r="R653" s="46">
        <f>E653/E652*EXP(-P652*P652/2-P652*Gaussian!G645)-1</f>
        <v>-1.7275944654862041E-3</v>
      </c>
      <c r="S653" s="40">
        <f>VLOOKUP((A653+1)&amp;"_"&amp;B653,scenarios!A:Q,13,0)</f>
        <v>0</v>
      </c>
      <c r="T653" s="55">
        <f>VLOOKUP((A653+TT_Scen/2+1)&amp;"_"&amp;B653,scenarios!A:Q,13,0)</f>
        <v>0</v>
      </c>
      <c r="U653" s="37">
        <f t="shared" si="76"/>
        <v>8.5679314012083729E-3</v>
      </c>
    </row>
    <row r="654" spans="1:21" x14ac:dyDescent="0.25">
      <c r="A654" s="21">
        <f t="shared" si="72"/>
        <v>4</v>
      </c>
      <c r="B654" s="22">
        <v>645</v>
      </c>
      <c r="C654" s="20"/>
      <c r="D654" s="14">
        <f>Beta!E654</f>
        <v>28.356139051383252</v>
      </c>
      <c r="E654" s="15">
        <f>Beta!F654</f>
        <v>0.31102140420846081</v>
      </c>
      <c r="F654" s="12"/>
      <c r="G654" s="50">
        <f t="shared" si="70"/>
        <v>2.5000000000000005E-3</v>
      </c>
      <c r="H654" s="33">
        <f t="shared" si="73"/>
        <v>1.4433756729740645E-2</v>
      </c>
      <c r="I654" s="34">
        <f>D654/D653*EXP(-H653*H653/2+H653*VLOOKUP((A654)&amp;"_"&amp;(B654-1),Gaussian!A:F,6,0))-1</f>
        <v>3.1445756072005615E-2</v>
      </c>
      <c r="J654" s="46">
        <f>E654/E653*EXP(-H653*H653/2-H653*VLOOKUP((A654)&amp;"_"&amp;(B654-1),Gaussian!A:F,6,0))-1</f>
        <v>-2.5538162091539696E-2</v>
      </c>
      <c r="K654" s="40">
        <f>VLOOKUP((A654+1)&amp;"_"&amp;B654,scenarios!A:Q,6,0)</f>
        <v>3.1446000000000002E-2</v>
      </c>
      <c r="L654" s="55">
        <f>VLOOKUP((A654+TT_Scen/2+1)&amp;"_"&amp;B654,scenarios!A:Q,6,0)</f>
        <v>-2.5538000000000002E-2</v>
      </c>
      <c r="M654" s="37">
        <f t="shared" si="75"/>
        <v>4.0601953408062053E-7</v>
      </c>
      <c r="N654" s="8"/>
      <c r="O654" s="50">
        <f t="shared" si="71"/>
        <v>2.5000000000000005E-3</v>
      </c>
      <c r="P654" s="33">
        <f t="shared" si="74"/>
        <v>1.4433756729740645E-2</v>
      </c>
      <c r="Q654" s="34">
        <f>D654/D653*EXP(-P653*P653/2+P653*Gaussian!G646)-1</f>
        <v>6.7197652696786569E-3</v>
      </c>
      <c r="R654" s="46">
        <f>E654/E653*EXP(-P653*P653/2-P653*Gaussian!G646)-1</f>
        <v>-1.6044565335796568E-3</v>
      </c>
      <c r="S654" s="40">
        <f>VLOOKUP((A654+1)&amp;"_"&amp;B654,scenarios!A:Q,13,0)</f>
        <v>0</v>
      </c>
      <c r="T654" s="55">
        <f>VLOOKUP((A654+TT_Scen/2+1)&amp;"_"&amp;B654,scenarios!A:Q,13,0)</f>
        <v>0</v>
      </c>
      <c r="U654" s="37">
        <f t="shared" si="76"/>
        <v>8.3242218032583137E-3</v>
      </c>
    </row>
    <row r="655" spans="1:21" x14ac:dyDescent="0.25">
      <c r="A655" s="21">
        <f t="shared" si="72"/>
        <v>4</v>
      </c>
      <c r="B655" s="22">
        <v>646</v>
      </c>
      <c r="C655" s="20"/>
      <c r="D655" s="14">
        <f>Beta!E655</f>
        <v>28.55173176713858</v>
      </c>
      <c r="E655" s="15">
        <f>Beta!F655</f>
        <v>0.31053330057625245</v>
      </c>
      <c r="F655" s="12"/>
      <c r="G655" s="50">
        <f t="shared" si="70"/>
        <v>2.5000000000000005E-3</v>
      </c>
      <c r="H655" s="33">
        <f t="shared" si="73"/>
        <v>1.4433756729740645E-2</v>
      </c>
      <c r="I655" s="34">
        <f>D655/D654*EXP(-H654*H654/2+H654*VLOOKUP((A655)&amp;"_"&amp;(B655-1),Gaussian!A:F,6,0))-1</f>
        <v>-1.5284359845836537E-2</v>
      </c>
      <c r="J655" s="46">
        <f>E655/E654*EXP(-H654*H654/2-H654*VLOOKUP((A655)&amp;"_"&amp;(B655-1),Gaussian!A:F,6,0))-1</f>
        <v>2.0709002615834748E-2</v>
      </c>
      <c r="K655" s="40">
        <f>VLOOKUP((A655+1)&amp;"_"&amp;B655,scenarios!A:Q,6,0)</f>
        <v>-1.5284000000000001E-2</v>
      </c>
      <c r="L655" s="55">
        <f>VLOOKUP((A655+TT_Scen/2+1)&amp;"_"&amp;B655,scenarios!A:Q,6,0)</f>
        <v>2.0709000000000002E-2</v>
      </c>
      <c r="M655" s="37">
        <f t="shared" si="75"/>
        <v>3.6246167128307916E-7</v>
      </c>
      <c r="N655" s="8"/>
      <c r="O655" s="50">
        <f t="shared" si="71"/>
        <v>2.5000000000000005E-3</v>
      </c>
      <c r="P655" s="33">
        <f t="shared" si="74"/>
        <v>1.4433756729740645E-2</v>
      </c>
      <c r="Q655" s="34">
        <f>D655/D654*EXP(-P654*P654/2+P654*Gaussian!G647)-1</f>
        <v>6.792840576011816E-3</v>
      </c>
      <c r="R655" s="46">
        <f>E655/E654*EXP(-P654*P654/2-P654*Gaussian!G647)-1</f>
        <v>-1.6733548215127625E-3</v>
      </c>
      <c r="S655" s="40">
        <f>VLOOKUP((A655+1)&amp;"_"&amp;B655,scenarios!A:Q,13,0)</f>
        <v>0</v>
      </c>
      <c r="T655" s="55">
        <f>VLOOKUP((A655+TT_Scen/2+1)&amp;"_"&amp;B655,scenarios!A:Q,13,0)</f>
        <v>0</v>
      </c>
      <c r="U655" s="37">
        <f t="shared" si="76"/>
        <v>8.4661953975245785E-3</v>
      </c>
    </row>
    <row r="656" spans="1:21" x14ac:dyDescent="0.25">
      <c r="A656" s="21">
        <f t="shared" si="72"/>
        <v>4</v>
      </c>
      <c r="B656" s="22">
        <v>647</v>
      </c>
      <c r="C656" s="20"/>
      <c r="D656" s="14">
        <f>Beta!E656</f>
        <v>28.744083450298742</v>
      </c>
      <c r="E656" s="15">
        <f>Beta!F656</f>
        <v>0.31009657952446434</v>
      </c>
      <c r="F656" s="12"/>
      <c r="G656" s="50">
        <f t="shared" si="70"/>
        <v>2.5000000000000005E-3</v>
      </c>
      <c r="H656" s="33">
        <f t="shared" si="73"/>
        <v>1.4433756729740645E-2</v>
      </c>
      <c r="I656" s="34">
        <f>D656/D655*EXP(-H655*H655/2+H655*VLOOKUP((A656)&amp;"_"&amp;(B656-1),Gaussian!A:F,6,0))-1</f>
        <v>-1.277336532117257E-3</v>
      </c>
      <c r="J656" s="46">
        <f>E656/E655*EXP(-H655*H655/2-H655*VLOOKUP((A656)&amp;"_"&amp;(B656-1),Gaussian!A:F,6,0))-1</f>
        <v>6.3972083581684824E-3</v>
      </c>
      <c r="K656" s="40">
        <f>VLOOKUP((A656+1)&amp;"_"&amp;B656,scenarios!A:Q,6,0)</f>
        <v>-1.2773000000000001E-3</v>
      </c>
      <c r="L656" s="55">
        <f>VLOOKUP((A656+TT_Scen/2+1)&amp;"_"&amp;B656,scenarios!A:Q,6,0)</f>
        <v>6.3971999999999996E-3</v>
      </c>
      <c r="M656" s="37">
        <f t="shared" si="75"/>
        <v>4.4890285739703287E-8</v>
      </c>
      <c r="N656" s="8"/>
      <c r="O656" s="50">
        <f t="shared" si="71"/>
        <v>2.5000000000000005E-3</v>
      </c>
      <c r="P656" s="33">
        <f t="shared" si="74"/>
        <v>1.4433756729740645E-2</v>
      </c>
      <c r="Q656" s="34">
        <f>D656/D655*EXP(-P655*P655/2+P655*Gaussian!G648)-1</f>
        <v>6.6320903154433175E-3</v>
      </c>
      <c r="R656" s="46">
        <f>E656/E655*EXP(-P655*P655/2-P655*Gaussian!G648)-1</f>
        <v>-1.5103729475336447E-3</v>
      </c>
      <c r="S656" s="40">
        <f>VLOOKUP((A656+1)&amp;"_"&amp;B656,scenarios!A:Q,13,0)</f>
        <v>0</v>
      </c>
      <c r="T656" s="55">
        <f>VLOOKUP((A656+TT_Scen/2+1)&amp;"_"&amp;B656,scenarios!A:Q,13,0)</f>
        <v>0</v>
      </c>
      <c r="U656" s="37">
        <f t="shared" si="76"/>
        <v>8.1424632629769622E-3</v>
      </c>
    </row>
    <row r="657" spans="1:21" x14ac:dyDescent="0.25">
      <c r="A657" s="21">
        <f t="shared" si="72"/>
        <v>4</v>
      </c>
      <c r="B657" s="22">
        <v>648</v>
      </c>
      <c r="C657" s="20"/>
      <c r="D657" s="14">
        <f>Beta!E657</f>
        <v>28.942103630125168</v>
      </c>
      <c r="E657" s="15">
        <f>Beta!F657</f>
        <v>0.30961478843380713</v>
      </c>
      <c r="F657" s="12"/>
      <c r="G657" s="50">
        <f t="shared" si="70"/>
        <v>2.5000000000000005E-3</v>
      </c>
      <c r="H657" s="33">
        <f t="shared" si="73"/>
        <v>1.4433756729740645E-2</v>
      </c>
      <c r="I657" s="34">
        <f>D657/D656*EXP(-H656*H656/2+H656*VLOOKUP((A657)&amp;"_"&amp;(B657-1),Gaussian!A:F,6,0))-1</f>
        <v>-5.0643216140234815E-3</v>
      </c>
      <c r="J657" s="46">
        <f>E657/E656*EXP(-H656*H656/2-H656*VLOOKUP((A657)&amp;"_"&amp;(B657-1),Gaussian!A:F,6,0))-1</f>
        <v>1.0231407888705801E-2</v>
      </c>
      <c r="K657" s="40">
        <f>VLOOKUP((A657+1)&amp;"_"&amp;B657,scenarios!A:Q,6,0)</f>
        <v>-5.0642999999999999E-3</v>
      </c>
      <c r="L657" s="55">
        <f>VLOOKUP((A657+TT_Scen/2+1)&amp;"_"&amp;B657,scenarios!A:Q,6,0)</f>
        <v>1.0231000000000001E-2</v>
      </c>
      <c r="M657" s="37">
        <f t="shared" si="75"/>
        <v>4.2950272928238969E-7</v>
      </c>
      <c r="N657" s="8"/>
      <c r="O657" s="50">
        <f t="shared" si="71"/>
        <v>2.5000000000000005E-3</v>
      </c>
      <c r="P657" s="33">
        <f t="shared" si="74"/>
        <v>1.4433756729740645E-2</v>
      </c>
      <c r="Q657" s="34">
        <f>D657/D656*EXP(-P656*P656/2+P656*Gaussian!G649)-1</f>
        <v>6.7841973363891306E-3</v>
      </c>
      <c r="R657" s="46">
        <f>E657/E656*EXP(-P656*P656/2-P656*Gaussian!G649)-1</f>
        <v>-1.6576801724093038E-3</v>
      </c>
      <c r="S657" s="40">
        <f>VLOOKUP((A657+1)&amp;"_"&amp;B657,scenarios!A:Q,13,0)</f>
        <v>0</v>
      </c>
      <c r="T657" s="55">
        <f>VLOOKUP((A657+TT_Scen/2+1)&amp;"_"&amp;B657,scenarios!A:Q,13,0)</f>
        <v>0</v>
      </c>
      <c r="U657" s="37">
        <f t="shared" si="76"/>
        <v>8.4418775087984343E-3</v>
      </c>
    </row>
    <row r="658" spans="1:21" x14ac:dyDescent="0.25">
      <c r="A658" s="21">
        <f t="shared" si="72"/>
        <v>4</v>
      </c>
      <c r="B658" s="22">
        <v>649</v>
      </c>
      <c r="C658" s="20"/>
      <c r="D658" s="14">
        <f>Beta!E658</f>
        <v>29.145691185632135</v>
      </c>
      <c r="E658" s="15">
        <f>Beta!F658</f>
        <v>0.30909025966542963</v>
      </c>
      <c r="F658" s="12"/>
      <c r="G658" s="50">
        <f t="shared" si="70"/>
        <v>2.5000000000000005E-3</v>
      </c>
      <c r="H658" s="33">
        <f t="shared" si="73"/>
        <v>1.4433756729740645E-2</v>
      </c>
      <c r="I658" s="34">
        <f>D658/D657*EXP(-H657*H657/2+H657*VLOOKUP((A658)&amp;"_"&amp;(B658-1),Gaussian!A:F,6,0))-1</f>
        <v>-1.1697110708205671E-2</v>
      </c>
      <c r="J658" s="46">
        <f>E658/E657*EXP(-H657*H657/2-H657*VLOOKUP((A658)&amp;"_"&amp;(B658-1),Gaussian!A:F,6,0))-1</f>
        <v>1.7014968619776027E-2</v>
      </c>
      <c r="K658" s="40">
        <f>VLOOKUP((A658+1)&amp;"_"&amp;B658,scenarios!A:Q,6,0)</f>
        <v>-1.1697000000000001E-2</v>
      </c>
      <c r="L658" s="55">
        <f>VLOOKUP((A658+TT_Scen/2+1)&amp;"_"&amp;B658,scenarios!A:Q,6,0)</f>
        <v>1.7014999999999999E-2</v>
      </c>
      <c r="M658" s="37">
        <f t="shared" si="75"/>
        <v>1.4208842964193169E-7</v>
      </c>
      <c r="N658" s="8"/>
      <c r="O658" s="50">
        <f t="shared" si="71"/>
        <v>2.5000000000000005E-3</v>
      </c>
      <c r="P658" s="33">
        <f t="shared" si="74"/>
        <v>1.4433756729740645E-2</v>
      </c>
      <c r="Q658" s="34">
        <f>D658/D657*EXP(-P657*P657/2+P657*Gaussian!G650)-1</f>
        <v>6.9294100626369204E-3</v>
      </c>
      <c r="R658" s="46">
        <f>E658/E657*EXP(-P657*P657/2-P657*Gaussian!G650)-1</f>
        <v>-1.79811822419218E-3</v>
      </c>
      <c r="S658" s="40">
        <f>VLOOKUP((A658+1)&amp;"_"&amp;B658,scenarios!A:Q,13,0)</f>
        <v>0</v>
      </c>
      <c r="T658" s="55">
        <f>VLOOKUP((A658+TT_Scen/2+1)&amp;"_"&amp;B658,scenarios!A:Q,13,0)</f>
        <v>0</v>
      </c>
      <c r="U658" s="37">
        <f t="shared" si="76"/>
        <v>8.7275282868291004E-3</v>
      </c>
    </row>
    <row r="659" spans="1:21" x14ac:dyDescent="0.25">
      <c r="A659" s="21">
        <f t="shared" si="72"/>
        <v>4</v>
      </c>
      <c r="B659" s="22">
        <v>650</v>
      </c>
      <c r="C659" s="20"/>
      <c r="D659" s="14">
        <f>Beta!E659</f>
        <v>29.355339192048415</v>
      </c>
      <c r="E659" s="15">
        <f>Beta!F659</f>
        <v>0.30851905865792456</v>
      </c>
      <c r="F659" s="12"/>
      <c r="G659" s="50">
        <f t="shared" si="70"/>
        <v>2.5000000000000005E-3</v>
      </c>
      <c r="H659" s="33">
        <f t="shared" si="73"/>
        <v>1.4433756729740645E-2</v>
      </c>
      <c r="I659" s="34">
        <f>D659/D658*EXP(-H658*H658/2+H658*VLOOKUP((A659)&amp;"_"&amp;(B659-1),Gaussian!A:F,6,0))-1</f>
        <v>-8.9450826197673416E-3</v>
      </c>
      <c r="J659" s="46">
        <f>E659/E658*EXP(-H658*H658/2-H658*VLOOKUP((A659)&amp;"_"&amp;(B659-1),Gaussian!A:F,6,0))-1</f>
        <v>1.4194435291694729E-2</v>
      </c>
      <c r="K659" s="40">
        <f>VLOOKUP((A659+1)&amp;"_"&amp;B659,scenarios!A:Q,6,0)</f>
        <v>-8.9450999999999992E-3</v>
      </c>
      <c r="L659" s="55">
        <f>VLOOKUP((A659+TT_Scen/2+1)&amp;"_"&amp;B659,scenarios!A:Q,6,0)</f>
        <v>1.4194E-2</v>
      </c>
      <c r="M659" s="37">
        <f t="shared" si="75"/>
        <v>4.5267192738673856E-7</v>
      </c>
      <c r="N659" s="8"/>
      <c r="O659" s="50">
        <f t="shared" si="71"/>
        <v>2.5000000000000005E-3</v>
      </c>
      <c r="P659" s="33">
        <f t="shared" si="74"/>
        <v>1.4433756729740645E-2</v>
      </c>
      <c r="Q659" s="34">
        <f>D659/D658*EXP(-P658*P658/2+P658*Gaussian!G651)-1</f>
        <v>7.0881941527947134E-3</v>
      </c>
      <c r="R659" s="46">
        <f>E659/E658*EXP(-P658*P658/2-P658*Gaussian!G651)-1</f>
        <v>-1.9519758931800801E-3</v>
      </c>
      <c r="S659" s="40">
        <f>VLOOKUP((A659+1)&amp;"_"&amp;B659,scenarios!A:Q,13,0)</f>
        <v>0</v>
      </c>
      <c r="T659" s="55">
        <f>VLOOKUP((A659+TT_Scen/2+1)&amp;"_"&amp;B659,scenarios!A:Q,13,0)</f>
        <v>0</v>
      </c>
      <c r="U659" s="37">
        <f t="shared" si="76"/>
        <v>9.0401700459747936E-3</v>
      </c>
    </row>
    <row r="660" spans="1:21" x14ac:dyDescent="0.25">
      <c r="A660" s="21">
        <f t="shared" si="72"/>
        <v>4</v>
      </c>
      <c r="B660" s="22">
        <v>651</v>
      </c>
      <c r="C660" s="20"/>
      <c r="D660" s="14">
        <f>Beta!E660</f>
        <v>29.562141230492305</v>
      </c>
      <c r="E660" s="15">
        <f>Beta!F660</f>
        <v>0.3079953535421493</v>
      </c>
      <c r="F660" s="12"/>
      <c r="G660" s="50">
        <f t="shared" si="70"/>
        <v>2.5000000000000005E-3</v>
      </c>
      <c r="H660" s="33">
        <f t="shared" si="73"/>
        <v>1.4433756729740645E-2</v>
      </c>
      <c r="I660" s="34">
        <f>D660/D659*EXP(-H659*H659/2+H659*VLOOKUP((A660)&amp;"_"&amp;(B660-1),Gaussian!A:F,6,0))-1</f>
        <v>4.0885387999997969E-2</v>
      </c>
      <c r="J660" s="46">
        <f>E660/E659*EXP(-H659*H659/2-H659*VLOOKUP((A660)&amp;"_"&amp;(B660-1),Gaussian!A:F,6,0))-1</f>
        <v>-3.4354853997303314E-2</v>
      </c>
      <c r="K660" s="40">
        <f>VLOOKUP((A660+1)&amp;"_"&amp;B660,scenarios!A:Q,6,0)</f>
        <v>4.0884999999999998E-2</v>
      </c>
      <c r="L660" s="55">
        <f>VLOOKUP((A660+TT_Scen/2+1)&amp;"_"&amp;B660,scenarios!A:Q,6,0)</f>
        <v>-3.4354999999999997E-2</v>
      </c>
      <c r="M660" s="37">
        <f t="shared" si="75"/>
        <v>5.3400269465347927E-7</v>
      </c>
      <c r="N660" s="8"/>
      <c r="O660" s="50">
        <f t="shared" si="71"/>
        <v>2.5000000000000005E-3</v>
      </c>
      <c r="P660" s="33">
        <f t="shared" si="74"/>
        <v>1.4433756729740645E-2</v>
      </c>
      <c r="Q660" s="34">
        <f>D660/D659*EXP(-P659*P659/2+P659*Gaussian!G652)-1</f>
        <v>6.9398894619783213E-3</v>
      </c>
      <c r="R660" s="46">
        <f>E660/E659*EXP(-P659*P659/2-P659*Gaussian!G652)-1</f>
        <v>-1.8014650264931431E-3</v>
      </c>
      <c r="S660" s="40">
        <f>VLOOKUP((A660+1)&amp;"_"&amp;B660,scenarios!A:Q,13,0)</f>
        <v>0</v>
      </c>
      <c r="T660" s="55">
        <f>VLOOKUP((A660+TT_Scen/2+1)&amp;"_"&amp;B660,scenarios!A:Q,13,0)</f>
        <v>0</v>
      </c>
      <c r="U660" s="37">
        <f t="shared" si="76"/>
        <v>8.7413544884714645E-3</v>
      </c>
    </row>
    <row r="661" spans="1:21" x14ac:dyDescent="0.25">
      <c r="A661" s="21">
        <f t="shared" si="72"/>
        <v>4</v>
      </c>
      <c r="B661" s="22">
        <v>652</v>
      </c>
      <c r="C661" s="20"/>
      <c r="D661" s="14">
        <f>Beta!E661</f>
        <v>29.757433677436886</v>
      </c>
      <c r="E661" s="15">
        <f>Beta!F661</f>
        <v>0.30760759535135396</v>
      </c>
      <c r="F661" s="12"/>
      <c r="G661" s="50">
        <f t="shared" si="70"/>
        <v>2.5000000000000005E-3</v>
      </c>
      <c r="H661" s="33">
        <f t="shared" si="73"/>
        <v>1.4433756729740645E-2</v>
      </c>
      <c r="I661" s="34">
        <f>D661/D660*EXP(-H660*H660/2+H660*VLOOKUP((A661)&amp;"_"&amp;(B661-1),Gaussian!A:F,6,0))-1</f>
        <v>2.839716253166813E-4</v>
      </c>
      <c r="J661" s="46">
        <f>E661/E660*EXP(-H660*H660/2-H660*VLOOKUP((A661)&amp;"_"&amp;(B661-1),Gaussian!A:F,6,0))-1</f>
        <v>4.8441050239005357E-3</v>
      </c>
      <c r="K661" s="40">
        <f>VLOOKUP((A661+1)&amp;"_"&amp;B661,scenarios!A:Q,6,0)</f>
        <v>2.8396999999999998E-4</v>
      </c>
      <c r="L661" s="55">
        <f>VLOOKUP((A661+TT_Scen/2+1)&amp;"_"&amp;B661,scenarios!A:Q,6,0)</f>
        <v>4.8440999999999996E-3</v>
      </c>
      <c r="M661" s="37">
        <f t="shared" si="75"/>
        <v>6.6492172173522428E-9</v>
      </c>
      <c r="N661" s="8"/>
      <c r="O661" s="50">
        <f t="shared" si="71"/>
        <v>2.5000000000000005E-3</v>
      </c>
      <c r="P661" s="33">
        <f t="shared" si="74"/>
        <v>1.4433756729740645E-2</v>
      </c>
      <c r="Q661" s="34">
        <f>D661/D660*EXP(-P660*P660/2+P660*Gaussian!G653)-1</f>
        <v>6.5013178243804592E-3</v>
      </c>
      <c r="R661" s="46">
        <f>E661/E660*EXP(-P660*P660/2-P660*Gaussian!G653)-1</f>
        <v>-1.3630042628773875E-3</v>
      </c>
      <c r="S661" s="40">
        <f>VLOOKUP((A661+1)&amp;"_"&amp;B661,scenarios!A:Q,13,0)</f>
        <v>0</v>
      </c>
      <c r="T661" s="55">
        <f>VLOOKUP((A661+TT_Scen/2+1)&amp;"_"&amp;B661,scenarios!A:Q,13,0)</f>
        <v>0</v>
      </c>
      <c r="U661" s="37">
        <f t="shared" si="76"/>
        <v>7.8643220872578468E-3</v>
      </c>
    </row>
    <row r="662" spans="1:21" x14ac:dyDescent="0.25">
      <c r="A662" s="21">
        <f t="shared" si="72"/>
        <v>4</v>
      </c>
      <c r="B662" s="22">
        <v>653</v>
      </c>
      <c r="C662" s="20"/>
      <c r="D662" s="14">
        <f>Beta!E662</f>
        <v>29.954261637355092</v>
      </c>
      <c r="E662" s="15">
        <f>Beta!F662</f>
        <v>0.30721888444852075</v>
      </c>
      <c r="F662" s="12"/>
      <c r="G662" s="50">
        <f t="shared" si="70"/>
        <v>2.5000000000000005E-3</v>
      </c>
      <c r="H662" s="33">
        <f t="shared" si="73"/>
        <v>1.4433756729740645E-2</v>
      </c>
      <c r="I662" s="34">
        <f>D662/D661*EXP(-H661*H661/2+H661*VLOOKUP((A662)&amp;"_"&amp;(B662-1),Gaussian!A:F,6,0))-1</f>
        <v>-5.0329042387176059E-3</v>
      </c>
      <c r="J662" s="46">
        <f>E662/E661*EXP(-H661*H661/2-H661*VLOOKUP((A662)&amp;"_"&amp;(B662-1),Gaussian!A:F,6,0))-1</f>
        <v>1.0217298838033573E-2</v>
      </c>
      <c r="K662" s="40">
        <f>VLOOKUP((A662+1)&amp;"_"&amp;B662,scenarios!A:Q,6,0)</f>
        <v>-5.0328999999999999E-3</v>
      </c>
      <c r="L662" s="55">
        <f>VLOOKUP((A662+TT_Scen/2+1)&amp;"_"&amp;B662,scenarios!A:Q,6,0)</f>
        <v>1.0217E-2</v>
      </c>
      <c r="M662" s="37">
        <f t="shared" si="75"/>
        <v>3.0307675117843824E-7</v>
      </c>
      <c r="N662" s="8"/>
      <c r="O662" s="50">
        <f t="shared" si="71"/>
        <v>2.5000000000000005E-3</v>
      </c>
      <c r="P662" s="33">
        <f t="shared" si="74"/>
        <v>1.4433756729740645E-2</v>
      </c>
      <c r="Q662" s="34">
        <f>D662/D661*EXP(-P661*P661/2+P661*Gaussian!G654)-1</f>
        <v>6.5095629192137849E-3</v>
      </c>
      <c r="R662" s="46">
        <f>E662/E661*EXP(-P661*P661/2-P661*Gaussian!G654)-1</f>
        <v>-1.3676879557263932E-3</v>
      </c>
      <c r="S662" s="40">
        <f>VLOOKUP((A662+1)&amp;"_"&amp;B662,scenarios!A:Q,13,0)</f>
        <v>0</v>
      </c>
      <c r="T662" s="55">
        <f>VLOOKUP((A662+TT_Scen/2+1)&amp;"_"&amp;B662,scenarios!A:Q,13,0)</f>
        <v>0</v>
      </c>
      <c r="U662" s="37">
        <f t="shared" si="76"/>
        <v>7.8772508749401782E-3</v>
      </c>
    </row>
    <row r="663" spans="1:21" x14ac:dyDescent="0.25">
      <c r="A663" s="21">
        <f t="shared" si="72"/>
        <v>4</v>
      </c>
      <c r="B663" s="22">
        <v>654</v>
      </c>
      <c r="C663" s="20"/>
      <c r="D663" s="14">
        <f>Beta!E663</f>
        <v>30.15847530960875</v>
      </c>
      <c r="E663" s="15">
        <f>Beta!F663</f>
        <v>0.30676983943342206</v>
      </c>
      <c r="F663" s="12"/>
      <c r="G663" s="50">
        <f t="shared" si="70"/>
        <v>2.5000000000000005E-3</v>
      </c>
      <c r="H663" s="33">
        <f t="shared" si="73"/>
        <v>1.4433756729740645E-2</v>
      </c>
      <c r="I663" s="34">
        <f>D663/D662*EXP(-H662*H662/2+H662*VLOOKUP((A663)&amp;"_"&amp;(B663-1),Gaussian!A:F,6,0))-1</f>
        <v>1.798679334605624E-2</v>
      </c>
      <c r="J663" s="46">
        <f>E663/E662*EXP(-H662*H662/2-H662*VLOOKUP((A663)&amp;"_"&amp;(B663-1),Gaussian!A:F,6,0))-1</f>
        <v>-1.2623260159821958E-2</v>
      </c>
      <c r="K663" s="40">
        <f>VLOOKUP((A663+1)&amp;"_"&amp;B663,scenarios!A:Q,6,0)</f>
        <v>1.7987E-2</v>
      </c>
      <c r="L663" s="55">
        <f>VLOOKUP((A663+TT_Scen/2+1)&amp;"_"&amp;B663,scenarios!A:Q,6,0)</f>
        <v>-1.2623000000000001E-2</v>
      </c>
      <c r="M663" s="37">
        <f t="shared" si="75"/>
        <v>4.6681376571731936E-7</v>
      </c>
      <c r="N663" s="8"/>
      <c r="O663" s="50">
        <f t="shared" si="71"/>
        <v>2.5000000000000005E-3</v>
      </c>
      <c r="P663" s="33">
        <f t="shared" si="74"/>
        <v>1.4433756729740645E-2</v>
      </c>
      <c r="Q663" s="34">
        <f>D663/D662*EXP(-P662*P662/2+P662*Gaussian!G655)-1</f>
        <v>6.7126451139984944E-3</v>
      </c>
      <c r="R663" s="46">
        <f>E663/E662*EXP(-P662*P662/2-P662*Gaussian!G655)-1</f>
        <v>-1.5656542184724342E-3</v>
      </c>
      <c r="S663" s="40">
        <f>VLOOKUP((A663+1)&amp;"_"&amp;B663,scenarios!A:Q,13,0)</f>
        <v>0</v>
      </c>
      <c r="T663" s="55">
        <f>VLOOKUP((A663+TT_Scen/2+1)&amp;"_"&amp;B663,scenarios!A:Q,13,0)</f>
        <v>0</v>
      </c>
      <c r="U663" s="37">
        <f t="shared" si="76"/>
        <v>8.2782993324709286E-3</v>
      </c>
    </row>
    <row r="664" spans="1:21" x14ac:dyDescent="0.25">
      <c r="A664" s="21">
        <f t="shared" si="72"/>
        <v>4</v>
      </c>
      <c r="B664" s="22">
        <v>655</v>
      </c>
      <c r="C664" s="20"/>
      <c r="D664" s="14">
        <f>Beta!E664</f>
        <v>30.366806665332899</v>
      </c>
      <c r="E664" s="15">
        <f>Beta!F664</f>
        <v>0.30629502450065865</v>
      </c>
      <c r="F664" s="12"/>
      <c r="G664" s="50">
        <f t="shared" si="70"/>
        <v>2.5000000000000005E-3</v>
      </c>
      <c r="H664" s="33">
        <f t="shared" si="73"/>
        <v>1.4433756729740645E-2</v>
      </c>
      <c r="I664" s="34">
        <f>D664/D663*EXP(-H663*H663/2+H663*VLOOKUP((A664)&amp;"_"&amp;(B664-1),Gaussian!A:F,6,0))-1</f>
        <v>3.0446215726225301E-2</v>
      </c>
      <c r="J664" s="46">
        <f>E664/E663*EXP(-H663*H663/2-H663*VLOOKUP((A664)&amp;"_"&amp;(B664-1),Gaussian!A:F,6,0))-1</f>
        <v>-2.4558520927747796E-2</v>
      </c>
      <c r="K664" s="40">
        <f>VLOOKUP((A664+1)&amp;"_"&amp;B664,scenarios!A:Q,6,0)</f>
        <v>3.0446000000000001E-2</v>
      </c>
      <c r="L664" s="55">
        <f>VLOOKUP((A664+TT_Scen/2+1)&amp;"_"&amp;B664,scenarios!A:Q,6,0)</f>
        <v>-2.4559000000000001E-2</v>
      </c>
      <c r="M664" s="37">
        <f t="shared" si="75"/>
        <v>6.947984775053373E-7</v>
      </c>
      <c r="N664" s="8"/>
      <c r="O664" s="50">
        <f t="shared" si="71"/>
        <v>2.5000000000000005E-3</v>
      </c>
      <c r="P664" s="33">
        <f t="shared" si="74"/>
        <v>1.4433756729740645E-2</v>
      </c>
      <c r="Q664" s="34">
        <f>D664/D663*EXP(-P663*P663/2+P663*Gaussian!G656)-1</f>
        <v>6.8030067612832035E-3</v>
      </c>
      <c r="R664" s="46">
        <f>E664/E663*EXP(-P663*P663/2-P663*Gaussian!G656)-1</f>
        <v>-1.6517888581188966E-3</v>
      </c>
      <c r="S664" s="40">
        <f>VLOOKUP((A664+1)&amp;"_"&amp;B664,scenarios!A:Q,13,0)</f>
        <v>0</v>
      </c>
      <c r="T664" s="55">
        <f>VLOOKUP((A664+TT_Scen/2+1)&amp;"_"&amp;B664,scenarios!A:Q,13,0)</f>
        <v>0</v>
      </c>
      <c r="U664" s="37">
        <f t="shared" si="76"/>
        <v>8.4547956194021001E-3</v>
      </c>
    </row>
    <row r="665" spans="1:21" x14ac:dyDescent="0.25">
      <c r="A665" s="21">
        <f t="shared" si="72"/>
        <v>4</v>
      </c>
      <c r="B665" s="22">
        <v>656</v>
      </c>
      <c r="C665" s="20"/>
      <c r="D665" s="14">
        <f>Beta!E665</f>
        <v>30.578051263692743</v>
      </c>
      <c r="E665" s="15">
        <f>Beta!F665</f>
        <v>0.30580726288189392</v>
      </c>
      <c r="F665" s="12"/>
      <c r="G665" s="50">
        <f t="shared" si="70"/>
        <v>2.5000000000000005E-3</v>
      </c>
      <c r="H665" s="33">
        <f t="shared" si="73"/>
        <v>1.4433756729740645E-2</v>
      </c>
      <c r="I665" s="34">
        <f>D665/D664*EXP(-H664*H664/2+H664*VLOOKUP((A665)&amp;"_"&amp;(B665-1),Gaussian!A:F,6,0))-1</f>
        <v>-6.0587427469493971E-4</v>
      </c>
      <c r="J665" s="46">
        <f>E665/E664*EXP(-H664*H664/2-H664*VLOOKUP((A665)&amp;"_"&amp;(B665-1),Gaussian!A:F,6,0))-1</f>
        <v>5.752829468639753E-3</v>
      </c>
      <c r="K665" s="40">
        <f>VLOOKUP((A665+1)&amp;"_"&amp;B665,scenarios!A:Q,6,0)</f>
        <v>-6.0587E-4</v>
      </c>
      <c r="L665" s="55">
        <f>VLOOKUP((A665+TT_Scen/2+1)&amp;"_"&amp;B665,scenarios!A:Q,6,0)</f>
        <v>5.7527999999999998E-3</v>
      </c>
      <c r="M665" s="37">
        <f t="shared" si="75"/>
        <v>3.3743334692929762E-8</v>
      </c>
      <c r="N665" s="8"/>
      <c r="O665" s="50">
        <f t="shared" si="71"/>
        <v>2.5000000000000005E-3</v>
      </c>
      <c r="P665" s="33">
        <f t="shared" si="74"/>
        <v>1.4433756729740645E-2</v>
      </c>
      <c r="Q665" s="34">
        <f>D665/D664*EXP(-P664*P664/2+P664*Gaussian!G657)-1</f>
        <v>6.8515452701469748E-3</v>
      </c>
      <c r="R665" s="46">
        <f>E665/E664*EXP(-P664*P664/2-P664*Gaussian!G657)-1</f>
        <v>-1.6964522482065814E-3</v>
      </c>
      <c r="S665" s="40">
        <f>VLOOKUP((A665+1)&amp;"_"&amp;B665,scenarios!A:Q,13,0)</f>
        <v>0</v>
      </c>
      <c r="T665" s="55">
        <f>VLOOKUP((A665+TT_Scen/2+1)&amp;"_"&amp;B665,scenarios!A:Q,13,0)</f>
        <v>0</v>
      </c>
      <c r="U665" s="37">
        <f t="shared" si="76"/>
        <v>8.5479975183535561E-3</v>
      </c>
    </row>
    <row r="666" spans="1:21" x14ac:dyDescent="0.25">
      <c r="A666" s="21">
        <f t="shared" si="72"/>
        <v>4</v>
      </c>
      <c r="B666" s="22">
        <v>657</v>
      </c>
      <c r="C666" s="20"/>
      <c r="D666" s="14">
        <f>Beta!E666</f>
        <v>30.78904039122159</v>
      </c>
      <c r="E666" s="15">
        <f>Beta!F666</f>
        <v>0.3053384406147866</v>
      </c>
      <c r="F666" s="12"/>
      <c r="G666" s="50">
        <f t="shared" si="70"/>
        <v>2.5000000000000005E-3</v>
      </c>
      <c r="H666" s="33">
        <f t="shared" si="73"/>
        <v>1.4433756729740645E-2</v>
      </c>
      <c r="I666" s="34">
        <f>D666/D665*EXP(-H665*H665/2+H665*VLOOKUP((A666)&amp;"_"&amp;(B666-1),Gaussian!A:F,6,0))-1</f>
        <v>1.4500010375936734E-2</v>
      </c>
      <c r="J666" s="46">
        <f>E666/E665*EXP(-H665*H665/2-H665*VLOOKUP((A666)&amp;"_"&amp;(B666-1),Gaussian!A:F,6,0))-1</f>
        <v>-9.2193806266297473E-3</v>
      </c>
      <c r="K666" s="40">
        <f>VLOOKUP((A666+1)&amp;"_"&amp;B666,scenarios!A:Q,6,0)</f>
        <v>1.4500000000000001E-2</v>
      </c>
      <c r="L666" s="55">
        <f>VLOOKUP((A666+TT_Scen/2+1)&amp;"_"&amp;B666,scenarios!A:Q,6,0)</f>
        <v>-9.2194000000000009E-3</v>
      </c>
      <c r="M666" s="37">
        <f t="shared" si="75"/>
        <v>2.9749306986598389E-8</v>
      </c>
      <c r="N666" s="8"/>
      <c r="O666" s="50">
        <f t="shared" si="71"/>
        <v>2.5000000000000005E-3</v>
      </c>
      <c r="P666" s="33">
        <f t="shared" si="74"/>
        <v>1.4433756729740645E-2</v>
      </c>
      <c r="Q666" s="34">
        <f>D666/D665*EXP(-P665*P665/2+P665*Gaussian!G658)-1</f>
        <v>6.7951388093714371E-3</v>
      </c>
      <c r="R666" s="46">
        <f>E666/E665*EXP(-P665*P665/2-P665*Gaussian!G658)-1</f>
        <v>-1.6370660835324236E-3</v>
      </c>
      <c r="S666" s="40">
        <f>VLOOKUP((A666+1)&amp;"_"&amp;B666,scenarios!A:Q,13,0)</f>
        <v>0</v>
      </c>
      <c r="T666" s="55">
        <f>VLOOKUP((A666+TT_Scen/2+1)&amp;"_"&amp;B666,scenarios!A:Q,13,0)</f>
        <v>0</v>
      </c>
      <c r="U666" s="37">
        <f t="shared" si="76"/>
        <v>8.4322048929038607E-3</v>
      </c>
    </row>
    <row r="667" spans="1:21" x14ac:dyDescent="0.25">
      <c r="A667" s="21">
        <f t="shared" si="72"/>
        <v>4</v>
      </c>
      <c r="B667" s="22">
        <v>658</v>
      </c>
      <c r="C667" s="20"/>
      <c r="D667" s="14">
        <f>Beta!E667</f>
        <v>31.001456424616482</v>
      </c>
      <c r="E667" s="15">
        <f>Beta!F667</f>
        <v>0.30487167358981493</v>
      </c>
      <c r="F667" s="12"/>
      <c r="G667" s="50">
        <f t="shared" si="70"/>
        <v>2.5000000000000005E-3</v>
      </c>
      <c r="H667" s="33">
        <f t="shared" si="73"/>
        <v>1.4433756729740645E-2</v>
      </c>
      <c r="I667" s="34">
        <f>D667/D666*EXP(-H666*H666/2+H666*VLOOKUP((A667)&amp;"_"&amp;(B667-1),Gaussian!A:F,6,0))-1</f>
        <v>4.5545222878340397E-3</v>
      </c>
      <c r="J667" s="46">
        <f>E667/E666*EXP(-H666*H666/2-H666*VLOOKUP((A667)&amp;"_"&amp;(B667-1),Gaussian!A:F,6,0))-1</f>
        <v>5.9319328947871064E-4</v>
      </c>
      <c r="K667" s="40">
        <f>VLOOKUP((A667+1)&amp;"_"&amp;B667,scenarios!A:Q,6,0)</f>
        <v>4.5545000000000004E-3</v>
      </c>
      <c r="L667" s="55">
        <f>VLOOKUP((A667+TT_Scen/2+1)&amp;"_"&amp;B667,scenarios!A:Q,6,0)</f>
        <v>5.9318999999999995E-4</v>
      </c>
      <c r="M667" s="37">
        <f t="shared" si="75"/>
        <v>2.5577312749974074E-8</v>
      </c>
      <c r="N667" s="8"/>
      <c r="O667" s="50">
        <f t="shared" si="71"/>
        <v>2.5000000000000005E-3</v>
      </c>
      <c r="P667" s="33">
        <f t="shared" si="74"/>
        <v>1.4433756729740645E-2</v>
      </c>
      <c r="Q667" s="34">
        <f>D667/D666*EXP(-P666*P666/2+P666*Gaussian!G659)-1</f>
        <v>6.7941995121354459E-3</v>
      </c>
      <c r="R667" s="46">
        <f>E667/E666*EXP(-P666*P666/2-P666*Gaussian!G659)-1</f>
        <v>-1.632689405204335E-3</v>
      </c>
      <c r="S667" s="40">
        <f>VLOOKUP((A667+1)&amp;"_"&amp;B667,scenarios!A:Q,13,0)</f>
        <v>0</v>
      </c>
      <c r="T667" s="55">
        <f>VLOOKUP((A667+TT_Scen/2+1)&amp;"_"&amp;B667,scenarios!A:Q,13,0)</f>
        <v>0</v>
      </c>
      <c r="U667" s="37">
        <f t="shared" si="76"/>
        <v>8.426888917339781E-3</v>
      </c>
    </row>
    <row r="668" spans="1:21" x14ac:dyDescent="0.25">
      <c r="A668" s="21">
        <f t="shared" si="72"/>
        <v>4</v>
      </c>
      <c r="B668" s="22">
        <v>659</v>
      </c>
      <c r="C668" s="20"/>
      <c r="D668" s="14">
        <f>Beta!E668</f>
        <v>31.212185049583496</v>
      </c>
      <c r="E668" s="15">
        <f>Beta!F668</f>
        <v>0.30443741714174244</v>
      </c>
      <c r="F668" s="12"/>
      <c r="G668" s="50">
        <f t="shared" si="70"/>
        <v>2.5000000000000005E-3</v>
      </c>
      <c r="H668" s="33">
        <f t="shared" si="73"/>
        <v>1.4433756729740645E-2</v>
      </c>
      <c r="I668" s="34">
        <f>D668/D667*EXP(-H667*H667/2+H667*VLOOKUP((A668)&amp;"_"&amp;(B668-1),Gaussian!A:F,6,0))-1</f>
        <v>2.1039016071158656E-2</v>
      </c>
      <c r="J668" s="46">
        <f>E668/E667*EXP(-H667*H667/2-H667*VLOOKUP((A668)&amp;"_"&amp;(B668-1),Gaussian!A:F,6,0))-1</f>
        <v>-1.5557818577920379E-2</v>
      </c>
      <c r="K668" s="40">
        <f>VLOOKUP((A668+1)&amp;"_"&amp;B668,scenarios!A:Q,6,0)</f>
        <v>2.1038999999999999E-2</v>
      </c>
      <c r="L668" s="55">
        <f>VLOOKUP((A668+TT_Scen/2+1)&amp;"_"&amp;B668,scenarios!A:Q,6,0)</f>
        <v>-1.5558000000000001E-2</v>
      </c>
      <c r="M668" s="37">
        <f t="shared" si="75"/>
        <v>1.9749323827873699E-7</v>
      </c>
      <c r="N668" s="8"/>
      <c r="O668" s="50">
        <f t="shared" si="71"/>
        <v>2.5000000000000005E-3</v>
      </c>
      <c r="P668" s="33">
        <f t="shared" si="74"/>
        <v>1.4433756729740645E-2</v>
      </c>
      <c r="Q668" s="34">
        <f>D668/D667*EXP(-P667*P667/2+P667*Gaussian!G660)-1</f>
        <v>6.6925089641056701E-3</v>
      </c>
      <c r="R668" s="46">
        <f>E668/E667*EXP(-P667*P667/2-P667*Gaussian!G660)-1</f>
        <v>-1.5284038097627128E-3</v>
      </c>
      <c r="S668" s="40">
        <f>VLOOKUP((A668+1)&amp;"_"&amp;B668,scenarios!A:Q,13,0)</f>
        <v>0</v>
      </c>
      <c r="T668" s="55">
        <f>VLOOKUP((A668+TT_Scen/2+1)&amp;"_"&amp;B668,scenarios!A:Q,13,0)</f>
        <v>0</v>
      </c>
      <c r="U668" s="37">
        <f t="shared" si="76"/>
        <v>8.2209127738683829E-3</v>
      </c>
    </row>
    <row r="669" spans="1:21" x14ac:dyDescent="0.25">
      <c r="A669" s="21">
        <f t="shared" si="72"/>
        <v>4</v>
      </c>
      <c r="B669" s="22">
        <v>660</v>
      </c>
      <c r="C669" s="20"/>
      <c r="D669" s="14">
        <f>Beta!E669</f>
        <v>31.423709135793214</v>
      </c>
      <c r="E669" s="15">
        <f>Beta!F669</f>
        <v>0.30401098431789386</v>
      </c>
      <c r="F669" s="12"/>
      <c r="G669" s="50">
        <f t="shared" si="70"/>
        <v>2.5000000000000005E-3</v>
      </c>
      <c r="H669" s="33">
        <f t="shared" si="73"/>
        <v>1.4433756729740645E-2</v>
      </c>
      <c r="I669" s="34">
        <f>D669/D668*EXP(-H668*H668/2+H668*VLOOKUP((A669)&amp;"_"&amp;(B669-1),Gaussian!A:F,6,0))-1</f>
        <v>1.4994705381264684E-2</v>
      </c>
      <c r="J669" s="46">
        <f>E669/E668*EXP(-H668*H668/2-H668*VLOOKUP((A669)&amp;"_"&amp;(B669-1),Gaussian!A:F,6,0))-1</f>
        <v>-9.6920508558252516E-3</v>
      </c>
      <c r="K669" s="40">
        <f>VLOOKUP((A669+1)&amp;"_"&amp;B669,scenarios!A:Q,6,0)</f>
        <v>1.4995E-2</v>
      </c>
      <c r="L669" s="55">
        <f>VLOOKUP((A669+TT_Scen/2+1)&amp;"_"&amp;B669,scenarios!A:Q,6,0)</f>
        <v>-9.6921000000000004E-3</v>
      </c>
      <c r="M669" s="37">
        <f t="shared" si="75"/>
        <v>3.4376291006485427E-7</v>
      </c>
      <c r="N669" s="8"/>
      <c r="O669" s="50">
        <f t="shared" si="71"/>
        <v>2.5000000000000005E-3</v>
      </c>
      <c r="P669" s="33">
        <f t="shared" si="74"/>
        <v>1.4433756729740645E-2</v>
      </c>
      <c r="Q669" s="34">
        <f>D669/D668*EXP(-P668*P668/2+P668*Gaussian!G661)-1</f>
        <v>6.6721042862756264E-3</v>
      </c>
      <c r="R669" s="46">
        <f>E669/E668*EXP(-P668*P668/2-P668*Gaussian!G661)-1</f>
        <v>-1.5047394295617522E-3</v>
      </c>
      <c r="S669" s="40">
        <f>VLOOKUP((A669+1)&amp;"_"&amp;B669,scenarios!A:Q,13,0)</f>
        <v>0</v>
      </c>
      <c r="T669" s="55">
        <f>VLOOKUP((A669+TT_Scen/2+1)&amp;"_"&amp;B669,scenarios!A:Q,13,0)</f>
        <v>0</v>
      </c>
      <c r="U669" s="37">
        <f t="shared" si="76"/>
        <v>8.1768437158373786E-3</v>
      </c>
    </row>
    <row r="670" spans="1:21" x14ac:dyDescent="0.25">
      <c r="A670" s="21">
        <f t="shared" si="72"/>
        <v>4</v>
      </c>
      <c r="B670" s="22">
        <v>661</v>
      </c>
      <c r="C670" s="20"/>
      <c r="D670" s="14">
        <f>Beta!E670</f>
        <v>31.637860165925659</v>
      </c>
      <c r="E670" s="15">
        <f>Beta!F670</f>
        <v>0.30357473539933921</v>
      </c>
      <c r="F670" s="12"/>
      <c r="G670" s="50">
        <f t="shared" si="70"/>
        <v>2.5000000000000005E-3</v>
      </c>
      <c r="H670" s="33">
        <f t="shared" si="73"/>
        <v>1.4433756729740645E-2</v>
      </c>
      <c r="I670" s="34">
        <f>D670/D669*EXP(-H669*H669/2+H669*VLOOKUP((A670)&amp;"_"&amp;(B670-1),Gaussian!A:F,6,0))-1</f>
        <v>7.118096612973801E-3</v>
      </c>
      <c r="J670" s="46">
        <f>E670/E669*EXP(-H669*H669/2-H669*VLOOKUP((A670)&amp;"_"&amp;(B670-1),Gaussian!A:F,6,0))-1</f>
        <v>-1.9434989461180052E-3</v>
      </c>
      <c r="K670" s="40">
        <f>VLOOKUP((A670+1)&amp;"_"&amp;B670,scenarios!A:Q,6,0)</f>
        <v>7.1180999999999996E-3</v>
      </c>
      <c r="L670" s="55">
        <f>VLOOKUP((A670+TT_Scen/2+1)&amp;"_"&amp;B670,scenarios!A:Q,6,0)</f>
        <v>-1.9434999999999999E-3</v>
      </c>
      <c r="M670" s="37">
        <f t="shared" si="75"/>
        <v>4.4409081932650363E-9</v>
      </c>
      <c r="N670" s="8"/>
      <c r="O670" s="50">
        <f t="shared" si="71"/>
        <v>2.5000000000000005E-3</v>
      </c>
      <c r="P670" s="33">
        <f t="shared" si="74"/>
        <v>1.4433756729740645E-2</v>
      </c>
      <c r="Q670" s="34">
        <f>D670/D669*EXP(-P669*P669/2+P669*Gaussian!G662)-1</f>
        <v>6.7100796544332653E-3</v>
      </c>
      <c r="R670" s="46">
        <f>E670/E669*EXP(-P669*P669/2-P669*Gaussian!G662)-1</f>
        <v>-1.5389892603189237E-3</v>
      </c>
      <c r="S670" s="40">
        <f>VLOOKUP((A670+1)&amp;"_"&amp;B670,scenarios!A:Q,13,0)</f>
        <v>0</v>
      </c>
      <c r="T670" s="55">
        <f>VLOOKUP((A670+TT_Scen/2+1)&amp;"_"&amp;B670,scenarios!A:Q,13,0)</f>
        <v>0</v>
      </c>
      <c r="U670" s="37">
        <f t="shared" si="76"/>
        <v>8.249068914752189E-3</v>
      </c>
    </row>
    <row r="671" spans="1:21" x14ac:dyDescent="0.25">
      <c r="A671" s="21">
        <f t="shared" si="72"/>
        <v>4</v>
      </c>
      <c r="B671" s="22">
        <v>662</v>
      </c>
      <c r="C671" s="20"/>
      <c r="D671" s="14">
        <f>Beta!E671</f>
        <v>31.85511640826379</v>
      </c>
      <c r="E671" s="15">
        <f>Beta!F671</f>
        <v>0.30312448489434363</v>
      </c>
      <c r="F671" s="12"/>
      <c r="G671" s="50">
        <f t="shared" si="70"/>
        <v>2.5000000000000005E-3</v>
      </c>
      <c r="H671" s="33">
        <f t="shared" si="73"/>
        <v>1.4433756729740645E-2</v>
      </c>
      <c r="I671" s="34">
        <f>D671/D670*EXP(-H670*H670/2+H670*VLOOKUP((A671)&amp;"_"&amp;(B671-1),Gaussian!A:F,6,0))-1</f>
        <v>1.853468363300026E-3</v>
      </c>
      <c r="J671" s="46">
        <f>E671/E670*EXP(-H670*H670/2-H670*VLOOKUP((A671)&amp;"_"&amp;(B671-1),Gaussian!A:F,6,0))-1</f>
        <v>3.3045990188980134E-3</v>
      </c>
      <c r="K671" s="40">
        <f>VLOOKUP((A671+1)&amp;"_"&amp;B671,scenarios!A:Q,6,0)</f>
        <v>1.8534999999999999E-3</v>
      </c>
      <c r="L671" s="55">
        <f>VLOOKUP((A671+TT_Scen/2+1)&amp;"_"&amp;B671,scenarios!A:Q,6,0)</f>
        <v>3.3046E-3</v>
      </c>
      <c r="M671" s="37">
        <f t="shared" si="75"/>
        <v>3.2617801960484541E-8</v>
      </c>
      <c r="N671" s="8"/>
      <c r="O671" s="50">
        <f t="shared" si="71"/>
        <v>2.5000000000000005E-3</v>
      </c>
      <c r="P671" s="33">
        <f t="shared" si="74"/>
        <v>1.4433756729740645E-2</v>
      </c>
      <c r="Q671" s="34">
        <f>D671/D670*EXP(-P670*P670/2+P670*Gaussian!G663)-1</f>
        <v>6.7620936669756659E-3</v>
      </c>
      <c r="R671" s="46">
        <f>E671/E670*EXP(-P670*P670/2-P670*Gaussian!G663)-1</f>
        <v>-1.5871687314156224E-3</v>
      </c>
      <c r="S671" s="40">
        <f>VLOOKUP((A671+1)&amp;"_"&amp;B671,scenarios!A:Q,13,0)</f>
        <v>0</v>
      </c>
      <c r="T671" s="55">
        <f>VLOOKUP((A671+TT_Scen/2+1)&amp;"_"&amp;B671,scenarios!A:Q,13,0)</f>
        <v>0</v>
      </c>
      <c r="U671" s="37">
        <f t="shared" si="76"/>
        <v>8.3492623983912884E-3</v>
      </c>
    </row>
    <row r="672" spans="1:21" x14ac:dyDescent="0.25">
      <c r="A672" s="21">
        <f t="shared" si="72"/>
        <v>4</v>
      </c>
      <c r="B672" s="22">
        <v>663</v>
      </c>
      <c r="C672" s="20"/>
      <c r="D672" s="14">
        <f>Beta!E672</f>
        <v>32.07268663564799</v>
      </c>
      <c r="E672" s="15">
        <f>Beta!F672</f>
        <v>0.30268704770361615</v>
      </c>
      <c r="F672" s="12"/>
      <c r="G672" s="50">
        <f t="shared" si="70"/>
        <v>2.5000000000000005E-3</v>
      </c>
      <c r="H672" s="33">
        <f t="shared" si="73"/>
        <v>1.4433756729740645E-2</v>
      </c>
      <c r="I672" s="34">
        <f>D672/D671*EXP(-H671*H671/2+H671*VLOOKUP((A672)&amp;"_"&amp;(B672-1),Gaussian!A:F,6,0))-1</f>
        <v>9.5515958164460457E-3</v>
      </c>
      <c r="J672" s="46">
        <f>E672/E671*EXP(-H671*H671/2-H671*VLOOKUP((A672)&amp;"_"&amp;(B672-1),Gaussian!A:F,6,0))-1</f>
        <v>-4.3425070509524044E-3</v>
      </c>
      <c r="K672" s="40">
        <f>VLOOKUP((A672+1)&amp;"_"&amp;B672,scenarios!A:Q,6,0)</f>
        <v>9.5516000000000004E-3</v>
      </c>
      <c r="L672" s="55">
        <f>VLOOKUP((A672+TT_Scen/2+1)&amp;"_"&amp;B672,scenarios!A:Q,6,0)</f>
        <v>-4.3425E-3</v>
      </c>
      <c r="M672" s="37">
        <f t="shared" si="75"/>
        <v>1.1234506359057705E-8</v>
      </c>
      <c r="N672" s="8"/>
      <c r="O672" s="50">
        <f t="shared" si="71"/>
        <v>2.5000000000000005E-3</v>
      </c>
      <c r="P672" s="33">
        <f t="shared" si="74"/>
        <v>1.4433756729740645E-2</v>
      </c>
      <c r="Q672" s="34">
        <f>D672/D671*EXP(-P671*P671/2+P671*Gaussian!G664)-1</f>
        <v>6.7251205043521445E-3</v>
      </c>
      <c r="R672" s="46">
        <f>E672/E671*EXP(-P671*P671/2-P671*Gaussian!G664)-1</f>
        <v>-1.5471051425228755E-3</v>
      </c>
      <c r="S672" s="40">
        <f>VLOOKUP((A672+1)&amp;"_"&amp;B672,scenarios!A:Q,13,0)</f>
        <v>0</v>
      </c>
      <c r="T672" s="55">
        <f>VLOOKUP((A672+TT_Scen/2+1)&amp;"_"&amp;B672,scenarios!A:Q,13,0)</f>
        <v>0</v>
      </c>
      <c r="U672" s="37">
        <f t="shared" si="76"/>
        <v>8.2722256468750199E-3</v>
      </c>
    </row>
    <row r="673" spans="1:21" x14ac:dyDescent="0.25">
      <c r="A673" s="21">
        <f t="shared" si="72"/>
        <v>4</v>
      </c>
      <c r="B673" s="22">
        <v>664</v>
      </c>
      <c r="C673" s="20"/>
      <c r="D673" s="14">
        <f>Beta!E673</f>
        <v>32.294370670651823</v>
      </c>
      <c r="E673" s="15">
        <f>Beta!F673</f>
        <v>0.30222667256175878</v>
      </c>
      <c r="F673" s="12"/>
      <c r="G673" s="50">
        <f t="shared" si="70"/>
        <v>2.5000000000000005E-3</v>
      </c>
      <c r="H673" s="33">
        <f t="shared" si="73"/>
        <v>1.4433756729740645E-2</v>
      </c>
      <c r="I673" s="34">
        <f>D673/D672*EXP(-H672*H672/2+H672*VLOOKUP((A673)&amp;"_"&amp;(B673-1),Gaussian!A:F,6,0))-1</f>
        <v>1.0810733628864089E-2</v>
      </c>
      <c r="J673" s="46">
        <f>E673/E672*EXP(-H672*H672/2-H672*VLOOKUP((A673)&amp;"_"&amp;(B673-1),Gaussian!A:F,6,0))-1</f>
        <v>-5.5793963504164878E-3</v>
      </c>
      <c r="K673" s="40">
        <f>VLOOKUP((A673+1)&amp;"_"&amp;B673,scenarios!A:Q,6,0)</f>
        <v>1.0810999999999999E-2</v>
      </c>
      <c r="L673" s="55">
        <f>VLOOKUP((A673+TT_Scen/2+1)&amp;"_"&amp;B673,scenarios!A:Q,6,0)</f>
        <v>-5.5794E-3</v>
      </c>
      <c r="M673" s="37">
        <f t="shared" si="75"/>
        <v>2.7002071942283656E-7</v>
      </c>
      <c r="N673" s="8"/>
      <c r="O673" s="50">
        <f t="shared" si="71"/>
        <v>2.5000000000000005E-3</v>
      </c>
      <c r="P673" s="33">
        <f t="shared" si="74"/>
        <v>1.4433756729740645E-2</v>
      </c>
      <c r="Q673" s="34">
        <f>D673/D672*EXP(-P672*P672/2+P672*Gaussian!G665)-1</f>
        <v>6.8070447524781752E-3</v>
      </c>
      <c r="R673" s="46">
        <f>E673/E672*EXP(-P672*P672/2-P672*Gaussian!G665)-1</f>
        <v>-1.6249636415555102E-3</v>
      </c>
      <c r="S673" s="40">
        <f>VLOOKUP((A673+1)&amp;"_"&amp;B673,scenarios!A:Q,13,0)</f>
        <v>0</v>
      </c>
      <c r="T673" s="55">
        <f>VLOOKUP((A673+TT_Scen/2+1)&amp;"_"&amp;B673,scenarios!A:Q,13,0)</f>
        <v>0</v>
      </c>
      <c r="U673" s="37">
        <f t="shared" si="76"/>
        <v>8.4320083940336854E-3</v>
      </c>
    </row>
    <row r="674" spans="1:21" x14ac:dyDescent="0.25">
      <c r="A674" s="21">
        <f t="shared" si="72"/>
        <v>4</v>
      </c>
      <c r="B674" s="22">
        <v>665</v>
      </c>
      <c r="C674" s="20"/>
      <c r="D674" s="14">
        <f>Beta!E674</f>
        <v>32.520003201917319</v>
      </c>
      <c r="E674" s="15">
        <f>Beta!F674</f>
        <v>0.30174559661270772</v>
      </c>
      <c r="F674" s="12"/>
      <c r="G674" s="50">
        <f t="shared" si="70"/>
        <v>2.5000000000000005E-3</v>
      </c>
      <c r="H674" s="33">
        <f t="shared" si="73"/>
        <v>1.4433756729740645E-2</v>
      </c>
      <c r="I674" s="34">
        <f>D674/D673*EXP(-H673*H673/2+H673*VLOOKUP((A674)&amp;"_"&amp;(B674-1),Gaussian!A:F,6,0))-1</f>
        <v>3.118628172878779E-3</v>
      </c>
      <c r="J674" s="46">
        <f>E674/E673*EXP(-H673*H673/2-H673*VLOOKUP((A674)&amp;"_"&amp;(B674-1),Gaussian!A:F,6,0))-1</f>
        <v>2.0493990282794972E-3</v>
      </c>
      <c r="K674" s="40">
        <f>VLOOKUP((A674+1)&amp;"_"&amp;B674,scenarios!A:Q,6,0)</f>
        <v>3.1186E-3</v>
      </c>
      <c r="L674" s="55">
        <f>VLOOKUP((A674+TT_Scen/2+1)&amp;"_"&amp;B674,scenarios!A:Q,6,0)</f>
        <v>2.0493999999999998E-3</v>
      </c>
      <c r="M674" s="37">
        <f t="shared" si="75"/>
        <v>2.9144599281681616E-8</v>
      </c>
      <c r="N674" s="8"/>
      <c r="O674" s="50">
        <f t="shared" si="71"/>
        <v>2.5000000000000005E-3</v>
      </c>
      <c r="P674" s="33">
        <f t="shared" si="74"/>
        <v>1.4433756729740645E-2</v>
      </c>
      <c r="Q674" s="34">
        <f>D674/D673*EXP(-P673*P673/2+P673*Gaussian!G666)-1</f>
        <v>6.8818559625971609E-3</v>
      </c>
      <c r="R674" s="46">
        <f>E674/E673*EXP(-P673*P673/2-P673*Gaussian!G666)-1</f>
        <v>-1.6957674207560558E-3</v>
      </c>
      <c r="S674" s="40">
        <f>VLOOKUP((A674+1)&amp;"_"&amp;B674,scenarios!A:Q,13,0)</f>
        <v>0</v>
      </c>
      <c r="T674" s="55">
        <f>VLOOKUP((A674+TT_Scen/2+1)&amp;"_"&amp;B674,scenarios!A:Q,13,0)</f>
        <v>0</v>
      </c>
      <c r="U674" s="37">
        <f t="shared" si="76"/>
        <v>8.5776233833532167E-3</v>
      </c>
    </row>
    <row r="675" spans="1:21" x14ac:dyDescent="0.25">
      <c r="A675" s="21">
        <f t="shared" si="72"/>
        <v>4</v>
      </c>
      <c r="B675" s="22">
        <v>666</v>
      </c>
      <c r="C675" s="20"/>
      <c r="D675" s="14">
        <f>Beta!E675</f>
        <v>32.75002343739439</v>
      </c>
      <c r="E675" s="15">
        <f>Beta!F675</f>
        <v>0.30124044135855299</v>
      </c>
      <c r="F675" s="12"/>
      <c r="G675" s="50">
        <f t="shared" si="70"/>
        <v>2.5000000000000005E-3</v>
      </c>
      <c r="H675" s="33">
        <f t="shared" si="73"/>
        <v>1.4433756729740645E-2</v>
      </c>
      <c r="I675" s="34">
        <f>D675/D674*EXP(-H674*H674/2+H674*VLOOKUP((A675)&amp;"_"&amp;(B675-1),Gaussian!A:F,6,0))-1</f>
        <v>2.5560374895029048E-2</v>
      </c>
      <c r="J675" s="46">
        <f>E675/E674*EXP(-H674*H674/2-H674*VLOOKUP((A675)&amp;"_"&amp;(B675-1),Gaussian!A:F,6,0))-1</f>
        <v>-1.9874566193953225E-2</v>
      </c>
      <c r="K675" s="40">
        <f>VLOOKUP((A675+1)&amp;"_"&amp;B675,scenarios!A:Q,6,0)</f>
        <v>2.5559999999999999E-2</v>
      </c>
      <c r="L675" s="55">
        <f>VLOOKUP((A675+TT_Scen/2+1)&amp;"_"&amp;B675,scenarios!A:Q,6,0)</f>
        <v>-1.9875E-2</v>
      </c>
      <c r="M675" s="37">
        <f t="shared" si="75"/>
        <v>8.0870107582384221E-7</v>
      </c>
      <c r="N675" s="8"/>
      <c r="O675" s="50">
        <f t="shared" si="71"/>
        <v>2.5000000000000005E-3</v>
      </c>
      <c r="P675" s="33">
        <f t="shared" si="74"/>
        <v>1.4433756729740645E-2</v>
      </c>
      <c r="Q675" s="34">
        <f>D675/D674*EXP(-P674*P674/2+P674*Gaussian!G667)-1</f>
        <v>6.9682942824267347E-3</v>
      </c>
      <c r="R675" s="46">
        <f>E675/E674*EXP(-P674*P674/2-P674*Gaussian!G667)-1</f>
        <v>-1.7780966434702838E-3</v>
      </c>
      <c r="S675" s="40">
        <f>VLOOKUP((A675+1)&amp;"_"&amp;B675,scenarios!A:Q,13,0)</f>
        <v>0</v>
      </c>
      <c r="T675" s="55">
        <f>VLOOKUP((A675+TT_Scen/2+1)&amp;"_"&amp;B675,scenarios!A:Q,13,0)</f>
        <v>0</v>
      </c>
      <c r="U675" s="37">
        <f t="shared" si="76"/>
        <v>8.7463909258970185E-3</v>
      </c>
    </row>
    <row r="676" spans="1:21" x14ac:dyDescent="0.25">
      <c r="A676" s="21">
        <f t="shared" si="72"/>
        <v>4</v>
      </c>
      <c r="B676" s="22">
        <v>667</v>
      </c>
      <c r="C676" s="20"/>
      <c r="D676" s="14">
        <f>Beta!E676</f>
        <v>32.975598195007571</v>
      </c>
      <c r="E676" s="15">
        <f>Beta!F676</f>
        <v>0.30079252349679797</v>
      </c>
      <c r="F676" s="12"/>
      <c r="G676" s="50">
        <f t="shared" si="70"/>
        <v>2.5000000000000005E-3</v>
      </c>
      <c r="H676" s="33">
        <f t="shared" si="73"/>
        <v>1.4433756729740645E-2</v>
      </c>
      <c r="I676" s="34">
        <f>D676/D675*EXP(-H675*H675/2+H675*VLOOKUP((A676)&amp;"_"&amp;(B676-1),Gaussian!A:F,6,0))-1</f>
        <v>-1.0617906424816859E-3</v>
      </c>
      <c r="J676" s="46">
        <f>E676/E675*EXP(-H675*H675/2-H675*VLOOKUP((A676)&amp;"_"&amp;(B676-1),Gaussian!A:F,6,0))-1</f>
        <v>6.2496128286946284E-3</v>
      </c>
      <c r="K676" s="40">
        <f>VLOOKUP((A676+1)&amp;"_"&amp;B676,scenarios!A:Q,6,0)</f>
        <v>-1.0617999999999999E-3</v>
      </c>
      <c r="L676" s="55">
        <f>VLOOKUP((A676+TT_Scen/2+1)&amp;"_"&amp;B676,scenarios!A:Q,6,0)</f>
        <v>6.2496000000000001E-3</v>
      </c>
      <c r="M676" s="37">
        <f t="shared" si="75"/>
        <v>2.2186212942330863E-8</v>
      </c>
      <c r="N676" s="8"/>
      <c r="O676" s="50">
        <f t="shared" si="71"/>
        <v>2.5000000000000005E-3</v>
      </c>
      <c r="P676" s="33">
        <f t="shared" si="74"/>
        <v>1.4433756729740645E-2</v>
      </c>
      <c r="Q676" s="34">
        <f>D676/D675*EXP(-P675*P675/2+P675*Gaussian!G668)-1</f>
        <v>6.7828952486208571E-3</v>
      </c>
      <c r="R676" s="46">
        <f>E676/E675*EXP(-P675*P675/2-P675*Gaussian!G668)-1</f>
        <v>-1.590917813947379E-3</v>
      </c>
      <c r="S676" s="40">
        <f>VLOOKUP((A676+1)&amp;"_"&amp;B676,scenarios!A:Q,13,0)</f>
        <v>0</v>
      </c>
      <c r="T676" s="55">
        <f>VLOOKUP((A676+TT_Scen/2+1)&amp;"_"&amp;B676,scenarios!A:Q,13,0)</f>
        <v>0</v>
      </c>
      <c r="U676" s="37">
        <f t="shared" si="76"/>
        <v>8.3738130625682361E-3</v>
      </c>
    </row>
    <row r="677" spans="1:21" x14ac:dyDescent="0.25">
      <c r="A677" s="21">
        <f t="shared" si="72"/>
        <v>4</v>
      </c>
      <c r="B677" s="22">
        <v>668</v>
      </c>
      <c r="C677" s="20"/>
      <c r="D677" s="14">
        <f>Beta!E677</f>
        <v>33.189277691505687</v>
      </c>
      <c r="E677" s="15">
        <f>Beta!F677</f>
        <v>0.30046798480608167</v>
      </c>
      <c r="F677" s="12"/>
      <c r="G677" s="50">
        <f t="shared" si="70"/>
        <v>2.5000000000000005E-3</v>
      </c>
      <c r="H677" s="33">
        <f t="shared" si="73"/>
        <v>1.4433756729740645E-2</v>
      </c>
      <c r="I677" s="34">
        <f>D677/D676*EXP(-H676*H676/2+H676*VLOOKUP((A677)&amp;"_"&amp;(B677-1),Gaussian!A:F,6,0))-1</f>
        <v>9.2764686478563618E-5</v>
      </c>
      <c r="J677" s="46">
        <f>E677/E676*EXP(-H676*H676/2-H676*VLOOKUP((A677)&amp;"_"&amp;(B677-1),Gaussian!A:F,6,0))-1</f>
        <v>5.0913187605181598E-3</v>
      </c>
      <c r="K677" s="40">
        <f>VLOOKUP((A677+1)&amp;"_"&amp;B677,scenarios!A:Q,6,0)</f>
        <v>9.2764999999999997E-5</v>
      </c>
      <c r="L677" s="55">
        <f>VLOOKUP((A677+TT_Scen/2+1)&amp;"_"&amp;B677,scenarios!A:Q,6,0)</f>
        <v>5.0913E-3</v>
      </c>
      <c r="M677" s="37">
        <f t="shared" si="75"/>
        <v>1.9074039596178117E-8</v>
      </c>
      <c r="N677" s="8"/>
      <c r="O677" s="50">
        <f t="shared" si="71"/>
        <v>2.5000000000000005E-3</v>
      </c>
      <c r="P677" s="33">
        <f t="shared" si="74"/>
        <v>1.4433756729740645E-2</v>
      </c>
      <c r="Q677" s="34">
        <f>D677/D676*EXP(-P676*P676/2+P676*Gaussian!G669)-1</f>
        <v>6.3750916324802898E-3</v>
      </c>
      <c r="R677" s="46">
        <f>E677/E676*EXP(-P676*P676/2-P676*Gaussian!G669)-1</f>
        <v>-1.1829941945044053E-3</v>
      </c>
      <c r="S677" s="40">
        <f>VLOOKUP((A677+1)&amp;"_"&amp;B677,scenarios!A:Q,13,0)</f>
        <v>0</v>
      </c>
      <c r="T677" s="55">
        <f>VLOOKUP((A677+TT_Scen/2+1)&amp;"_"&amp;B677,scenarios!A:Q,13,0)</f>
        <v>0</v>
      </c>
      <c r="U677" s="37">
        <f t="shared" si="76"/>
        <v>7.5580858269846951E-3</v>
      </c>
    </row>
    <row r="678" spans="1:21" x14ac:dyDescent="0.25">
      <c r="A678" s="21">
        <f t="shared" si="72"/>
        <v>4</v>
      </c>
      <c r="B678" s="22">
        <v>669</v>
      </c>
      <c r="C678" s="20"/>
      <c r="D678" s="14">
        <f>Beta!E678</f>
        <v>33.398800863387038</v>
      </c>
      <c r="E678" s="15">
        <f>Beta!F678</f>
        <v>0.30019459410541327</v>
      </c>
      <c r="F678" s="12"/>
      <c r="G678" s="50">
        <f t="shared" si="70"/>
        <v>2.5000000000000005E-3</v>
      </c>
      <c r="H678" s="33">
        <f t="shared" si="73"/>
        <v>1.4433756729740645E-2</v>
      </c>
      <c r="I678" s="34">
        <f>D678/D677*EXP(-H677*H677/2+H677*VLOOKUP((A678)&amp;"_"&amp;(B678-1),Gaussian!A:F,6,0))-1</f>
        <v>4.2811145219046054E-3</v>
      </c>
      <c r="J678" s="46">
        <f>E678/E677*EXP(-H677*H677/2-H677*VLOOKUP((A678)&amp;"_"&amp;(B678-1),Gaussian!A:F,6,0))-1</f>
        <v>9.0293467015967188E-4</v>
      </c>
      <c r="K678" s="40">
        <f>VLOOKUP((A678+1)&amp;"_"&amp;B678,scenarios!A:Q,6,0)</f>
        <v>4.2811000000000004E-3</v>
      </c>
      <c r="L678" s="55">
        <f>VLOOKUP((A678+TT_Scen/2+1)&amp;"_"&amp;B678,scenarios!A:Q,6,0)</f>
        <v>9.0293000000000003E-4</v>
      </c>
      <c r="M678" s="37">
        <f t="shared" si="75"/>
        <v>1.9192064276891442E-8</v>
      </c>
      <c r="N678" s="8"/>
      <c r="O678" s="50">
        <f t="shared" si="71"/>
        <v>2.5000000000000005E-3</v>
      </c>
      <c r="P678" s="33">
        <f t="shared" si="74"/>
        <v>1.4433756729740645E-2</v>
      </c>
      <c r="Q678" s="34">
        <f>D678/D677*EXP(-P677*P677/2+P677*Gaussian!G670)-1</f>
        <v>6.2081589492164468E-3</v>
      </c>
      <c r="R678" s="46">
        <f>E678/E677*EXP(-P677*P677/2-P677*Gaussian!G670)-1</f>
        <v>-1.0139494311880437E-3</v>
      </c>
      <c r="S678" s="40">
        <f>VLOOKUP((A678+1)&amp;"_"&amp;B678,scenarios!A:Q,13,0)</f>
        <v>0</v>
      </c>
      <c r="T678" s="55">
        <f>VLOOKUP((A678+TT_Scen/2+1)&amp;"_"&amp;B678,scenarios!A:Q,13,0)</f>
        <v>0</v>
      </c>
      <c r="U678" s="37">
        <f t="shared" si="76"/>
        <v>7.2221083804044905E-3</v>
      </c>
    </row>
    <row r="679" spans="1:21" x14ac:dyDescent="0.25">
      <c r="A679" s="21">
        <f t="shared" si="72"/>
        <v>4</v>
      </c>
      <c r="B679" s="22">
        <v>670</v>
      </c>
      <c r="C679" s="20"/>
      <c r="D679" s="14">
        <f>Beta!E679</f>
        <v>33.613288564226416</v>
      </c>
      <c r="E679" s="15">
        <f>Beta!F679</f>
        <v>0.29988995657239603</v>
      </c>
      <c r="F679" s="12"/>
      <c r="G679" s="50">
        <f t="shared" si="70"/>
        <v>2.5000000000000005E-3</v>
      </c>
      <c r="H679" s="33">
        <f t="shared" si="73"/>
        <v>1.4433756729740645E-2</v>
      </c>
      <c r="I679" s="34">
        <f>D679/D678*EXP(-H678*H678/2+H678*VLOOKUP((A679)&amp;"_"&amp;(B679-1),Gaussian!A:F,6,0))-1</f>
        <v>3.7949281287432468E-2</v>
      </c>
      <c r="J679" s="46">
        <f>E679/E678*EXP(-H678*H678/2-H678*VLOOKUP((A679)&amp;"_"&amp;(B679-1),Gaussian!A:F,6,0))-1</f>
        <v>-3.1560325524770949E-2</v>
      </c>
      <c r="K679" s="40">
        <f>VLOOKUP((A679+1)&amp;"_"&amp;B679,scenarios!A:Q,6,0)</f>
        <v>3.7948999999999997E-2</v>
      </c>
      <c r="L679" s="55">
        <f>VLOOKUP((A679+TT_Scen/2+1)&amp;"_"&amp;B679,scenarios!A:Q,6,0)</f>
        <v>-3.1559999999999998E-2</v>
      </c>
      <c r="M679" s="37">
        <f t="shared" si="75"/>
        <v>6.0681220342279074E-7</v>
      </c>
      <c r="N679" s="8"/>
      <c r="O679" s="50">
        <f t="shared" si="71"/>
        <v>2.5000000000000005E-3</v>
      </c>
      <c r="P679" s="33">
        <f t="shared" si="74"/>
        <v>1.4433756729740645E-2</v>
      </c>
      <c r="Q679" s="34">
        <f>D679/D678*EXP(-P678*P678/2+P678*Gaussian!G671)-1</f>
        <v>6.3171878485810407E-3</v>
      </c>
      <c r="R679" s="46">
        <f>E679/E678*EXP(-P678*P678/2-P678*Gaussian!G671)-1</f>
        <v>-1.1188557349289807E-3</v>
      </c>
      <c r="S679" s="40">
        <f>VLOOKUP((A679+1)&amp;"_"&amp;B679,scenarios!A:Q,13,0)</f>
        <v>0</v>
      </c>
      <c r="T679" s="55">
        <f>VLOOKUP((A679+TT_Scen/2+1)&amp;"_"&amp;B679,scenarios!A:Q,13,0)</f>
        <v>0</v>
      </c>
      <c r="U679" s="37">
        <f t="shared" si="76"/>
        <v>7.4360435835100214E-3</v>
      </c>
    </row>
    <row r="680" spans="1:21" x14ac:dyDescent="0.25">
      <c r="A680" s="21">
        <f t="shared" si="72"/>
        <v>4</v>
      </c>
      <c r="B680" s="22">
        <v>671</v>
      </c>
      <c r="C680" s="20"/>
      <c r="D680" s="14">
        <f>Beta!E680</f>
        <v>33.833672749679017</v>
      </c>
      <c r="E680" s="15">
        <f>Beta!F680</f>
        <v>0.29954660893096702</v>
      </c>
      <c r="F680" s="12"/>
      <c r="G680" s="50">
        <f t="shared" si="70"/>
        <v>2.5000000000000005E-3</v>
      </c>
      <c r="H680" s="33">
        <f t="shared" si="73"/>
        <v>1.4433756729740645E-2</v>
      </c>
      <c r="I680" s="34">
        <f>D680/D679*EXP(-H679*H679/2+H679*VLOOKUP((A680)&amp;"_"&amp;(B680-1),Gaussian!A:F,6,0))-1</f>
        <v>8.5938639762581648E-3</v>
      </c>
      <c r="J680" s="46">
        <f>E680/E679*EXP(-H679*H679/2-H679*VLOOKUP((A680)&amp;"_"&amp;(B680-1),Gaussian!A:F,6,0))-1</f>
        <v>-3.370296039653331E-3</v>
      </c>
      <c r="K680" s="40">
        <f>VLOOKUP((A680+1)&amp;"_"&amp;B680,scenarios!A:Q,6,0)</f>
        <v>8.5938999999999998E-3</v>
      </c>
      <c r="L680" s="55">
        <f>VLOOKUP((A680+TT_Scen/2+1)&amp;"_"&amp;B680,scenarios!A:Q,6,0)</f>
        <v>-3.3703000000000001E-3</v>
      </c>
      <c r="M680" s="37">
        <f t="shared" si="75"/>
        <v>3.9984088504117082E-8</v>
      </c>
      <c r="N680" s="8"/>
      <c r="O680" s="50">
        <f t="shared" si="71"/>
        <v>2.5000000000000005E-3</v>
      </c>
      <c r="P680" s="33">
        <f t="shared" si="74"/>
        <v>1.4433756729740645E-2</v>
      </c>
      <c r="Q680" s="34">
        <f>D680/D679*EXP(-P679*P679/2+P679*Gaussian!G672)-1</f>
        <v>6.4516159339738088E-3</v>
      </c>
      <c r="R680" s="46">
        <f>E680/E679*EXP(-P679*P679/2-P679*Gaussian!G672)-1</f>
        <v>-1.2489540909793595E-3</v>
      </c>
      <c r="S680" s="40">
        <f>VLOOKUP((A680+1)&amp;"_"&amp;B680,scenarios!A:Q,13,0)</f>
        <v>0</v>
      </c>
      <c r="T680" s="55">
        <f>VLOOKUP((A680+TT_Scen/2+1)&amp;"_"&amp;B680,scenarios!A:Q,13,0)</f>
        <v>0</v>
      </c>
      <c r="U680" s="37">
        <f t="shared" si="76"/>
        <v>7.7005700249531683E-3</v>
      </c>
    </row>
    <row r="681" spans="1:21" x14ac:dyDescent="0.25">
      <c r="A681" s="21">
        <f t="shared" si="72"/>
        <v>4</v>
      </c>
      <c r="B681" s="22">
        <v>672</v>
      </c>
      <c r="C681" s="20"/>
      <c r="D681" s="14">
        <f>Beta!E681</f>
        <v>34.047271902314208</v>
      </c>
      <c r="E681" s="15">
        <f>Beta!F681</f>
        <v>0.29927696984201568</v>
      </c>
      <c r="F681" s="12"/>
      <c r="G681" s="50">
        <f t="shared" si="70"/>
        <v>2.5000000000000005E-3</v>
      </c>
      <c r="H681" s="33">
        <f t="shared" si="73"/>
        <v>1.4433756729740645E-2</v>
      </c>
      <c r="I681" s="34">
        <f>D681/D680*EXP(-H680*H680/2+H680*VLOOKUP((A681)&amp;"_"&amp;(B681-1),Gaussian!A:F,6,0))-1</f>
        <v>-2.0561456453032978E-2</v>
      </c>
      <c r="J681" s="46">
        <f>E681/E680*EXP(-H680*H680/2-H680*VLOOKUP((A681)&amp;"_"&amp;(B681-1),Gaussian!A:F,6,0))-1</f>
        <v>2.6300159846999627E-2</v>
      </c>
      <c r="K681" s="40">
        <f>VLOOKUP((A681+1)&amp;"_"&amp;B681,scenarios!A:Q,6,0)</f>
        <v>-2.0560999999999999E-2</v>
      </c>
      <c r="L681" s="55">
        <f>VLOOKUP((A681+TT_Scen/2+1)&amp;"_"&amp;B681,scenarios!A:Q,6,0)</f>
        <v>2.63E-2</v>
      </c>
      <c r="M681" s="37">
        <f t="shared" si="75"/>
        <v>6.163000326048218E-7</v>
      </c>
      <c r="N681" s="8"/>
      <c r="O681" s="50">
        <f t="shared" si="71"/>
        <v>2.5000000000000005E-3</v>
      </c>
      <c r="P681" s="33">
        <f t="shared" si="74"/>
        <v>1.4433756729740645E-2</v>
      </c>
      <c r="Q681" s="34">
        <f>D681/D680*EXP(-P680*P680/2+P680*Gaussian!G673)-1</f>
        <v>6.2083932796177521E-3</v>
      </c>
      <c r="R681" s="46">
        <f>E681/E680*EXP(-P680*P680/2-P680*Gaussian!G673)-1</f>
        <v>-1.0042248542165844E-3</v>
      </c>
      <c r="S681" s="40">
        <f>VLOOKUP((A681+1)&amp;"_"&amp;B681,scenarios!A:Q,13,0)</f>
        <v>0</v>
      </c>
      <c r="T681" s="55">
        <f>VLOOKUP((A681+TT_Scen/2+1)&amp;"_"&amp;B681,scenarios!A:Q,13,0)</f>
        <v>0</v>
      </c>
      <c r="U681" s="37">
        <f t="shared" si="76"/>
        <v>7.2126181338343365E-3</v>
      </c>
    </row>
    <row r="682" spans="1:21" x14ac:dyDescent="0.25">
      <c r="A682" s="21">
        <f t="shared" si="72"/>
        <v>4</v>
      </c>
      <c r="B682" s="22">
        <v>673</v>
      </c>
      <c r="C682" s="20"/>
      <c r="D682" s="14">
        <f>Beta!E682</f>
        <v>34.260423404358335</v>
      </c>
      <c r="E682" s="15">
        <f>Beta!F682</f>
        <v>0.29902423699162606</v>
      </c>
      <c r="F682" s="12"/>
      <c r="G682" s="50">
        <f t="shared" si="70"/>
        <v>2.5000000000000005E-3</v>
      </c>
      <c r="H682" s="33">
        <f t="shared" si="73"/>
        <v>1.4433756729740645E-2</v>
      </c>
      <c r="I682" s="34">
        <f>D682/D681*EXP(-H681*H681/2+H681*VLOOKUP((A682)&amp;"_"&amp;(B682-1),Gaussian!A:F,6,0))-1</f>
        <v>2.4927362110193529E-2</v>
      </c>
      <c r="J682" s="46">
        <f>E682/E681*EXP(-H681*H681/2-H681*VLOOKUP((A682)&amp;"_"&amp;(B682-1),Gaussian!A:F,6,0))-1</f>
        <v>-1.9246347514093376E-2</v>
      </c>
      <c r="K682" s="40">
        <f>VLOOKUP((A682+1)&amp;"_"&amp;B682,scenarios!A:Q,6,0)</f>
        <v>2.4927000000000001E-2</v>
      </c>
      <c r="L682" s="55">
        <f>VLOOKUP((A682+TT_Scen/2+1)&amp;"_"&amp;B682,scenarios!A:Q,6,0)</f>
        <v>-1.9245999999999999E-2</v>
      </c>
      <c r="M682" s="37">
        <f t="shared" si="75"/>
        <v>7.0962428690493629E-7</v>
      </c>
      <c r="N682" s="8"/>
      <c r="O682" s="50">
        <f t="shared" si="71"/>
        <v>2.5000000000000005E-3</v>
      </c>
      <c r="P682" s="33">
        <f t="shared" si="74"/>
        <v>1.4433756729740645E-2</v>
      </c>
      <c r="Q682" s="34">
        <f>D682/D681*EXP(-P681*P681/2+P681*Gaussian!G674)-1</f>
        <v>6.1556442586374605E-3</v>
      </c>
      <c r="R682" s="46">
        <f>E682/E681*EXP(-P681*P681/2-P681*Gaussian!G674)-1</f>
        <v>-9.4855139139327083E-4</v>
      </c>
      <c r="S682" s="40">
        <f>VLOOKUP((A682+1)&amp;"_"&amp;B682,scenarios!A:Q,13,0)</f>
        <v>0</v>
      </c>
      <c r="T682" s="55">
        <f>VLOOKUP((A682+TT_Scen/2+1)&amp;"_"&amp;B682,scenarios!A:Q,13,0)</f>
        <v>0</v>
      </c>
      <c r="U682" s="37">
        <f t="shared" si="76"/>
        <v>7.1041956500307313E-3</v>
      </c>
    </row>
    <row r="683" spans="1:21" x14ac:dyDescent="0.25">
      <c r="A683" s="21">
        <f t="shared" si="72"/>
        <v>4</v>
      </c>
      <c r="B683" s="22">
        <v>674</v>
      </c>
      <c r="C683" s="20"/>
      <c r="D683" s="14">
        <f>Beta!E683</f>
        <v>34.469497501579802</v>
      </c>
      <c r="E683" s="15">
        <f>Beta!F683</f>
        <v>0.2988196098041957</v>
      </c>
      <c r="F683" s="12"/>
      <c r="G683" s="50">
        <f t="shared" si="70"/>
        <v>2.5000000000000005E-3</v>
      </c>
      <c r="H683" s="33">
        <f t="shared" si="73"/>
        <v>1.4433756729740645E-2</v>
      </c>
      <c r="I683" s="34">
        <f>D683/D682*EXP(-H682*H682/2+H682*VLOOKUP((A683)&amp;"_"&amp;(B683-1),Gaussian!A:F,6,0))-1</f>
        <v>-3.6501530554098327E-3</v>
      </c>
      <c r="J683" s="46">
        <f>E683/E682*EXP(-H682*H682/2-H682*VLOOKUP((A683)&amp;"_"&amp;(B683-1),Gaussian!A:F,6,0))-1</f>
        <v>8.8871566853705453E-3</v>
      </c>
      <c r="K683" s="40">
        <f>VLOOKUP((A683+1)&amp;"_"&amp;B683,scenarios!A:Q,6,0)</f>
        <v>-3.6502000000000001E-3</v>
      </c>
      <c r="L683" s="55">
        <f>VLOOKUP((A683+TT_Scen/2+1)&amp;"_"&amp;B683,scenarios!A:Q,6,0)</f>
        <v>8.8871999999999996E-3</v>
      </c>
      <c r="M683" s="37">
        <f t="shared" si="75"/>
        <v>9.0259219621795228E-8</v>
      </c>
      <c r="N683" s="8"/>
      <c r="O683" s="50">
        <f t="shared" si="71"/>
        <v>2.5000000000000005E-3</v>
      </c>
      <c r="P683" s="33">
        <f t="shared" si="74"/>
        <v>1.4433756729740645E-2</v>
      </c>
      <c r="Q683" s="34">
        <f>D683/D682*EXP(-P682*P682/2+P682*Gaussian!G675)-1</f>
        <v>5.9976991277175262E-3</v>
      </c>
      <c r="R683" s="46">
        <f>E683/E682*EXP(-P682*P682/2-P682*Gaussian!G675)-1</f>
        <v>-7.8840635577326346E-4</v>
      </c>
      <c r="S683" s="40">
        <f>VLOOKUP((A683+1)&amp;"_"&amp;B683,scenarios!A:Q,13,0)</f>
        <v>0</v>
      </c>
      <c r="T683" s="55">
        <f>VLOOKUP((A683+TT_Scen/2+1)&amp;"_"&amp;B683,scenarios!A:Q,13,0)</f>
        <v>0</v>
      </c>
      <c r="U683" s="37">
        <f t="shared" si="76"/>
        <v>6.7861054834907897E-3</v>
      </c>
    </row>
    <row r="684" spans="1:21" x14ac:dyDescent="0.25">
      <c r="A684" s="21">
        <f t="shared" si="72"/>
        <v>4</v>
      </c>
      <c r="B684" s="22">
        <v>675</v>
      </c>
      <c r="C684" s="20"/>
      <c r="D684" s="14">
        <f>Beta!E684</f>
        <v>34.665650248616323</v>
      </c>
      <c r="E684" s="15">
        <f>Beta!F684</f>
        <v>0.29873840068557561</v>
      </c>
      <c r="F684" s="12"/>
      <c r="G684" s="50">
        <f t="shared" si="70"/>
        <v>2.5000000000000005E-3</v>
      </c>
      <c r="H684" s="33">
        <f t="shared" si="73"/>
        <v>1.4433756729740645E-2</v>
      </c>
      <c r="I684" s="34">
        <f>D684/D683*EXP(-H683*H683/2+H683*VLOOKUP((A684)&amp;"_"&amp;(B684-1),Gaussian!A:F,6,0))-1</f>
        <v>-1.2145072894543474E-2</v>
      </c>
      <c r="J684" s="46">
        <f>E684/E683*EXP(-H683*H683/2-H683*VLOOKUP((A684)&amp;"_"&amp;(B684-1),Gaussian!A:F,6,0))-1</f>
        <v>1.7566281783342186E-2</v>
      </c>
      <c r="K684" s="40">
        <f>VLOOKUP((A684+1)&amp;"_"&amp;B684,scenarios!A:Q,6,0)</f>
        <v>-1.2145E-2</v>
      </c>
      <c r="L684" s="55">
        <f>VLOOKUP((A684+TT_Scen/2+1)&amp;"_"&amp;B684,scenarios!A:Q,6,0)</f>
        <v>1.7565999999999998E-2</v>
      </c>
      <c r="M684" s="37">
        <f t="shared" si="75"/>
        <v>3.5467788566181935E-7</v>
      </c>
      <c r="N684" s="8"/>
      <c r="O684" s="50">
        <f t="shared" si="71"/>
        <v>2.5000000000000005E-3</v>
      </c>
      <c r="P684" s="33">
        <f t="shared" si="74"/>
        <v>1.4433756729740645E-2</v>
      </c>
      <c r="Q684" s="34">
        <f>D684/D683*EXP(-P683*P683/2+P683*Gaussian!G676)-1</f>
        <v>5.585864135678964E-3</v>
      </c>
      <c r="R684" s="46">
        <f>E684/E683*EXP(-P683*P683/2-P683*Gaussian!G676)-1</f>
        <v>-3.7589929722203763E-4</v>
      </c>
      <c r="S684" s="40">
        <f>VLOOKUP((A684+1)&amp;"_"&amp;B684,scenarios!A:Q,13,0)</f>
        <v>0</v>
      </c>
      <c r="T684" s="55">
        <f>VLOOKUP((A684+TT_Scen/2+1)&amp;"_"&amp;B684,scenarios!A:Q,13,0)</f>
        <v>0</v>
      </c>
      <c r="U684" s="37">
        <f t="shared" si="76"/>
        <v>5.9617634329010016E-3</v>
      </c>
    </row>
    <row r="685" spans="1:21" x14ac:dyDescent="0.25">
      <c r="A685" s="21">
        <f t="shared" si="72"/>
        <v>4</v>
      </c>
      <c r="B685" s="22">
        <v>676</v>
      </c>
      <c r="C685" s="20"/>
      <c r="D685" s="14">
        <f>Beta!E685</f>
        <v>34.860208576918865</v>
      </c>
      <c r="E685" s="15">
        <f>Beta!F685</f>
        <v>0.29868141434013046</v>
      </c>
      <c r="F685" s="12"/>
      <c r="G685" s="50">
        <f t="shared" si="70"/>
        <v>2.5000000000000005E-3</v>
      </c>
      <c r="H685" s="33">
        <f t="shared" si="73"/>
        <v>1.4433756729740645E-2</v>
      </c>
      <c r="I685" s="34">
        <f>D685/D684*EXP(-H684*H684/2+H684*VLOOKUP((A685)&amp;"_"&amp;(B685-1),Gaussian!A:F,6,0))-1</f>
        <v>5.2723749497844974E-3</v>
      </c>
      <c r="J685" s="46">
        <f>E685/E684*EXP(-H684*H684/2-H684*VLOOKUP((A685)&amp;"_"&amp;(B685-1),Gaussian!A:F,6,0))-1</f>
        <v>-6.0897941848492287E-5</v>
      </c>
      <c r="K685" s="40">
        <f>VLOOKUP((A685+1)&amp;"_"&amp;B685,scenarios!A:Q,6,0)</f>
        <v>5.2724E-3</v>
      </c>
      <c r="L685" s="55">
        <f>VLOOKUP((A685+TT_Scen/2+1)&amp;"_"&amp;B685,scenarios!A:Q,6,0)</f>
        <v>-6.0897999999999999E-5</v>
      </c>
      <c r="M685" s="37">
        <f t="shared" si="75"/>
        <v>2.5108367010325699E-8</v>
      </c>
      <c r="N685" s="8"/>
      <c r="O685" s="50">
        <f t="shared" si="71"/>
        <v>2.5000000000000005E-3</v>
      </c>
      <c r="P685" s="33">
        <f t="shared" si="74"/>
        <v>1.4433756729740645E-2</v>
      </c>
      <c r="Q685" s="34">
        <f>D685/D684*EXP(-P684*P684/2+P684*Gaussian!G677)-1</f>
        <v>5.5076781865810442E-3</v>
      </c>
      <c r="R685" s="46">
        <f>E685/E684*EXP(-P684*P684/2-P684*Gaussian!G677)-1</f>
        <v>-2.9489805186055928E-4</v>
      </c>
      <c r="S685" s="40">
        <f>VLOOKUP((A685+1)&amp;"_"&amp;B685,scenarios!A:Q,13,0)</f>
        <v>0</v>
      </c>
      <c r="T685" s="55">
        <f>VLOOKUP((A685+TT_Scen/2+1)&amp;"_"&amp;B685,scenarios!A:Q,13,0)</f>
        <v>0</v>
      </c>
      <c r="U685" s="37">
        <f t="shared" si="76"/>
        <v>5.8025762384416035E-3</v>
      </c>
    </row>
    <row r="686" spans="1:21" x14ac:dyDescent="0.25">
      <c r="A686" s="21">
        <f t="shared" si="72"/>
        <v>4</v>
      </c>
      <c r="B686" s="22">
        <v>677</v>
      </c>
      <c r="C686" s="20"/>
      <c r="D686" s="14">
        <f>Beta!E686</f>
        <v>35.069317446489563</v>
      </c>
      <c r="E686" s="15">
        <f>Beta!F686</f>
        <v>0.29851080989039919</v>
      </c>
      <c r="F686" s="12"/>
      <c r="G686" s="50">
        <f t="shared" si="70"/>
        <v>2.5000000000000005E-3</v>
      </c>
      <c r="H686" s="33">
        <f t="shared" si="73"/>
        <v>1.4433756729740645E-2</v>
      </c>
      <c r="I686" s="34">
        <f>D686/D685*EXP(-H685*H685/2+H685*VLOOKUP((A686)&amp;"_"&amp;(B686-1),Gaussian!A:F,6,0))-1</f>
        <v>4.4458105394342695E-3</v>
      </c>
      <c r="J686" s="46">
        <f>E686/E685*EXP(-H685*H685/2-H685*VLOOKUP((A686)&amp;"_"&amp;(B686-1),Gaussian!A:F,6,0))-1</f>
        <v>7.6522495256714507E-4</v>
      </c>
      <c r="K686" s="40">
        <f>VLOOKUP((A686+1)&amp;"_"&amp;B686,scenarios!A:Q,6,0)</f>
        <v>4.4457999999999998E-3</v>
      </c>
      <c r="L686" s="55">
        <f>VLOOKUP((A686+TT_Scen/2+1)&amp;"_"&amp;B686,scenarios!A:Q,6,0)</f>
        <v>7.6522000000000005E-4</v>
      </c>
      <c r="M686" s="37">
        <f t="shared" si="75"/>
        <v>1.5492001414780382E-8</v>
      </c>
      <c r="N686" s="8"/>
      <c r="O686" s="50">
        <f t="shared" si="71"/>
        <v>2.5000000000000005E-3</v>
      </c>
      <c r="P686" s="33">
        <f t="shared" si="74"/>
        <v>1.4433756729740645E-2</v>
      </c>
      <c r="Q686" s="34">
        <f>D686/D685*EXP(-P685*P685/2+P685*Gaussian!G678)-1</f>
        <v>5.8937113205532743E-3</v>
      </c>
      <c r="R686" s="46">
        <f>E686/E685*EXP(-P685*P685/2-P685*Gaussian!G678)-1</f>
        <v>-6.7529379669828415E-4</v>
      </c>
      <c r="S686" s="40">
        <f>VLOOKUP((A686+1)&amp;"_"&amp;B686,scenarios!A:Q,13,0)</f>
        <v>0</v>
      </c>
      <c r="T686" s="55">
        <f>VLOOKUP((A686+TT_Scen/2+1)&amp;"_"&amp;B686,scenarios!A:Q,13,0)</f>
        <v>0</v>
      </c>
      <c r="U686" s="37">
        <f t="shared" si="76"/>
        <v>6.5690051172515584E-3</v>
      </c>
    </row>
    <row r="687" spans="1:21" x14ac:dyDescent="0.25">
      <c r="A687" s="21">
        <f t="shared" si="72"/>
        <v>4</v>
      </c>
      <c r="B687" s="22">
        <v>678</v>
      </c>
      <c r="C687" s="20"/>
      <c r="D687" s="14">
        <f>Beta!E687</f>
        <v>35.27633048626501</v>
      </c>
      <c r="E687" s="15">
        <f>Beta!F687</f>
        <v>0.29836960711106153</v>
      </c>
      <c r="F687" s="12"/>
      <c r="G687" s="50">
        <f t="shared" si="70"/>
        <v>2.5000000000000005E-3</v>
      </c>
      <c r="H687" s="33">
        <f t="shared" si="73"/>
        <v>1.4433756729740645E-2</v>
      </c>
      <c r="I687" s="34">
        <f>D687/D686*EXP(-H686*H686/2+H686*VLOOKUP((A687)&amp;"_"&amp;(B687-1),Gaussian!A:F,6,0))-1</f>
        <v>7.4840864155971687E-3</v>
      </c>
      <c r="J687" s="46">
        <f>E687/E686*EXP(-H686*H686/2-H686*VLOOKUP((A687)&amp;"_"&amp;(B687-1),Gaussian!A:F,6,0))-1</f>
        <v>-2.2495416146959268E-3</v>
      </c>
      <c r="K687" s="40">
        <f>VLOOKUP((A687+1)&amp;"_"&amp;B687,scenarios!A:Q,6,0)</f>
        <v>7.4840999999999996E-3</v>
      </c>
      <c r="L687" s="55">
        <f>VLOOKUP((A687+TT_Scen/2+1)&amp;"_"&amp;B687,scenarios!A:Q,6,0)</f>
        <v>-2.2495000000000002E-3</v>
      </c>
      <c r="M687" s="37">
        <f t="shared" si="75"/>
        <v>5.519909875755305E-8</v>
      </c>
      <c r="N687" s="8"/>
      <c r="O687" s="50">
        <f t="shared" si="71"/>
        <v>2.5000000000000005E-3</v>
      </c>
      <c r="P687" s="33">
        <f t="shared" si="74"/>
        <v>1.4433756729740645E-2</v>
      </c>
      <c r="Q687" s="34">
        <f>D687/D686*EXP(-P686*P686/2+P686*Gaussian!G679)-1</f>
        <v>5.7981913593392331E-3</v>
      </c>
      <c r="R687" s="46">
        <f>E687/E686*EXP(-P686*P686/2-P686*Gaussian!G679)-1</f>
        <v>-5.7713597744013523E-4</v>
      </c>
      <c r="S687" s="40">
        <f>VLOOKUP((A687+1)&amp;"_"&amp;B687,scenarios!A:Q,13,0)</f>
        <v>0</v>
      </c>
      <c r="T687" s="55">
        <f>VLOOKUP((A687+TT_Scen/2+1)&amp;"_"&amp;B687,scenarios!A:Q,13,0)</f>
        <v>0</v>
      </c>
      <c r="U687" s="37">
        <f t="shared" si="76"/>
        <v>6.3753273367793684E-3</v>
      </c>
    </row>
    <row r="688" spans="1:21" x14ac:dyDescent="0.25">
      <c r="A688" s="21">
        <f t="shared" si="72"/>
        <v>4</v>
      </c>
      <c r="B688" s="22">
        <v>679</v>
      </c>
      <c r="C688" s="20"/>
      <c r="D688" s="14">
        <f>Beta!E688</f>
        <v>35.478394035098532</v>
      </c>
      <c r="E688" s="15">
        <f>Beta!F688</f>
        <v>0.29828131613782383</v>
      </c>
      <c r="F688" s="12"/>
      <c r="G688" s="50">
        <f t="shared" si="70"/>
        <v>2.5000000000000005E-3</v>
      </c>
      <c r="H688" s="33">
        <f t="shared" si="73"/>
        <v>1.4433756729740645E-2</v>
      </c>
      <c r="I688" s="34">
        <f>D688/D687*EXP(-H687*H687/2+H687*VLOOKUP((A688)&amp;"_"&amp;(B688-1),Gaussian!A:F,6,0))-1</f>
        <v>-3.6506201068529087E-3</v>
      </c>
      <c r="J688" s="46">
        <f>E688/E687*EXP(-H687*H687/2-H687*VLOOKUP((A688)&amp;"_"&amp;(B688-1),Gaussian!A:F,6,0))-1</f>
        <v>8.9040969582347973E-3</v>
      </c>
      <c r="K688" s="40">
        <f>VLOOKUP((A688+1)&amp;"_"&amp;B688,scenarios!A:Q,6,0)</f>
        <v>-3.6505999999999999E-3</v>
      </c>
      <c r="L688" s="55">
        <f>VLOOKUP((A688+TT_Scen/2+1)&amp;"_"&amp;B688,scenarios!A:Q,6,0)</f>
        <v>8.9040999999999999E-3</v>
      </c>
      <c r="M688" s="37">
        <f t="shared" si="75"/>
        <v>2.3148618111343972E-8</v>
      </c>
      <c r="N688" s="8"/>
      <c r="O688" s="50">
        <f t="shared" si="71"/>
        <v>2.5000000000000005E-3</v>
      </c>
      <c r="P688" s="33">
        <f t="shared" si="74"/>
        <v>1.4433756729740645E-2</v>
      </c>
      <c r="Q688" s="34">
        <f>D688/D687*EXP(-P687*P687/2+P687*Gaussian!G680)-1</f>
        <v>5.6232627523817857E-3</v>
      </c>
      <c r="R688" s="46">
        <f>E688/E687*EXP(-P687*P687/2-P687*Gaussian!G680)-1</f>
        <v>-4.0004183603314925E-4</v>
      </c>
      <c r="S688" s="40">
        <f>VLOOKUP((A688+1)&amp;"_"&amp;B688,scenarios!A:Q,13,0)</f>
        <v>0</v>
      </c>
      <c r="T688" s="55">
        <f>VLOOKUP((A688+TT_Scen/2+1)&amp;"_"&amp;B688,scenarios!A:Q,13,0)</f>
        <v>0</v>
      </c>
      <c r="U688" s="37">
        <f t="shared" si="76"/>
        <v>6.023304588414935E-3</v>
      </c>
    </row>
    <row r="689" spans="1:21" x14ac:dyDescent="0.25">
      <c r="A689" s="21">
        <f t="shared" si="72"/>
        <v>4</v>
      </c>
      <c r="B689" s="22">
        <v>680</v>
      </c>
      <c r="C689" s="20"/>
      <c r="D689" s="14">
        <f>Beta!E689</f>
        <v>35.681608777021822</v>
      </c>
      <c r="E689" s="15">
        <f>Beta!F689</f>
        <v>0.29819406822604066</v>
      </c>
      <c r="F689" s="12"/>
      <c r="G689" s="50">
        <f t="shared" si="70"/>
        <v>2.5000000000000005E-3</v>
      </c>
      <c r="H689" s="33">
        <f t="shared" si="73"/>
        <v>1.4433756729740645E-2</v>
      </c>
      <c r="I689" s="34">
        <f>D689/D688*EXP(-H688*H688/2+H688*VLOOKUP((A689)&amp;"_"&amp;(B689-1),Gaussian!A:F,6,0))-1</f>
        <v>3.4689728559478272E-3</v>
      </c>
      <c r="J689" s="46">
        <f>E689/E688*EXP(-H688*H688/2-H688*VLOOKUP((A689)&amp;"_"&amp;(B689-1),Gaussian!A:F,6,0))-1</f>
        <v>1.7491832383260686E-3</v>
      </c>
      <c r="K689" s="40">
        <f>VLOOKUP((A689+1)&amp;"_"&amp;B689,scenarios!A:Q,6,0)</f>
        <v>3.4689999999999999E-3</v>
      </c>
      <c r="L689" s="55">
        <f>VLOOKUP((A689+TT_Scen/2+1)&amp;"_"&amp;B689,scenarios!A:Q,6,0)</f>
        <v>1.7492E-3</v>
      </c>
      <c r="M689" s="37">
        <f t="shared" si="75"/>
        <v>4.3905726104060891E-8</v>
      </c>
      <c r="N689" s="8"/>
      <c r="O689" s="50">
        <f t="shared" si="71"/>
        <v>2.5000000000000005E-3</v>
      </c>
      <c r="P689" s="33">
        <f t="shared" si="74"/>
        <v>1.4433756729740645E-2</v>
      </c>
      <c r="Q689" s="34">
        <f>D689/D688*EXP(-P688*P688/2+P688*Gaussian!G681)-1</f>
        <v>5.6230871402103144E-3</v>
      </c>
      <c r="R689" s="46">
        <f>E689/E688*EXP(-P688*P688/2-P688*Gaussian!G681)-1</f>
        <v>-3.9663287554081439E-4</v>
      </c>
      <c r="S689" s="40">
        <f>VLOOKUP((A689+1)&amp;"_"&amp;B689,scenarios!A:Q,13,0)</f>
        <v>0</v>
      </c>
      <c r="T689" s="55">
        <f>VLOOKUP((A689+TT_Scen/2+1)&amp;"_"&amp;B689,scenarios!A:Q,13,0)</f>
        <v>0</v>
      </c>
      <c r="U689" s="37">
        <f t="shared" si="76"/>
        <v>6.0197200157511288E-3</v>
      </c>
    </row>
    <row r="690" spans="1:21" x14ac:dyDescent="0.25">
      <c r="A690" s="21">
        <f t="shared" si="72"/>
        <v>4</v>
      </c>
      <c r="B690" s="22">
        <v>681</v>
      </c>
      <c r="C690" s="20"/>
      <c r="D690" s="14">
        <f>Beta!E690</f>
        <v>35.874435865171954</v>
      </c>
      <c r="E690" s="15">
        <f>Beta!F690</f>
        <v>0.29820379880773523</v>
      </c>
      <c r="F690" s="12"/>
      <c r="G690" s="50">
        <f t="shared" si="70"/>
        <v>2.5000000000000005E-3</v>
      </c>
      <c r="H690" s="33">
        <f t="shared" si="73"/>
        <v>1.4433756729740645E-2</v>
      </c>
      <c r="I690" s="34">
        <f>D690/D689*EXP(-H689*H689/2+H689*VLOOKUP((A690)&amp;"_"&amp;(B690-1),Gaussian!A:F,6,0))-1</f>
        <v>8.5533842614462507E-3</v>
      </c>
      <c r="J690" s="46">
        <f>E690/E689*EXP(-H689*H689/2-H689*VLOOKUP((A690)&amp;"_"&amp;(B690-1),Gaussian!A:F,6,0))-1</f>
        <v>-3.2977108505899411E-3</v>
      </c>
      <c r="K690" s="40">
        <f>VLOOKUP((A690+1)&amp;"_"&amp;B690,scenarios!A:Q,6,0)</f>
        <v>8.5533999999999992E-3</v>
      </c>
      <c r="L690" s="55">
        <f>VLOOKUP((A690+TT_Scen/2+1)&amp;"_"&amp;B690,scenarios!A:Q,6,0)</f>
        <v>-3.2977000000000002E-3</v>
      </c>
      <c r="M690" s="37">
        <f t="shared" si="75"/>
        <v>2.6589143689321332E-8</v>
      </c>
      <c r="N690" s="8"/>
      <c r="O690" s="50">
        <f t="shared" si="71"/>
        <v>2.5000000000000005E-3</v>
      </c>
      <c r="P690" s="33">
        <f t="shared" si="74"/>
        <v>1.4433756729740645E-2</v>
      </c>
      <c r="Q690" s="34">
        <f>D690/D689*EXP(-P689*P689/2+P689*Gaussian!G682)-1</f>
        <v>5.2993788355697458E-3</v>
      </c>
      <c r="R690" s="46">
        <f>E690/E689*EXP(-P689*P689/2-P689*Gaussian!G682)-1</f>
        <v>-7.153293269201999E-5</v>
      </c>
      <c r="S690" s="40">
        <f>VLOOKUP((A690+1)&amp;"_"&amp;B690,scenarios!A:Q,13,0)</f>
        <v>0</v>
      </c>
      <c r="T690" s="55">
        <f>VLOOKUP((A690+TT_Scen/2+1)&amp;"_"&amp;B690,scenarios!A:Q,13,0)</f>
        <v>0</v>
      </c>
      <c r="U690" s="37">
        <f t="shared" si="76"/>
        <v>5.3709117682617658E-3</v>
      </c>
    </row>
    <row r="691" spans="1:21" x14ac:dyDescent="0.25">
      <c r="A691" s="21">
        <f t="shared" si="72"/>
        <v>4</v>
      </c>
      <c r="B691" s="22">
        <v>682</v>
      </c>
      <c r="C691" s="20"/>
      <c r="D691" s="14">
        <f>Beta!E691</f>
        <v>36.055432938616867</v>
      </c>
      <c r="E691" s="15">
        <f>Beta!F691</f>
        <v>0.29832095377321349</v>
      </c>
      <c r="F691" s="12"/>
      <c r="G691" s="50">
        <f t="shared" si="70"/>
        <v>2.5000000000000005E-3</v>
      </c>
      <c r="H691" s="33">
        <f t="shared" si="73"/>
        <v>1.4433756729740645E-2</v>
      </c>
      <c r="I691" s="34">
        <f>D691/D690*EXP(-H690*H690/2+H690*VLOOKUP((A691)&amp;"_"&amp;(B691-1),Gaussian!A:F,6,0))-1</f>
        <v>1.652959126928355E-2</v>
      </c>
      <c r="J691" s="46">
        <f>E691/E690*EXP(-H690*H690/2-H690*VLOOKUP((A691)&amp;"_"&amp;(B691-1),Gaussian!A:F,6,0))-1</f>
        <v>-1.111516220389086E-2</v>
      </c>
      <c r="K691" s="40">
        <f>VLOOKUP((A691+1)&amp;"_"&amp;B691,scenarios!A:Q,6,0)</f>
        <v>1.653E-2</v>
      </c>
      <c r="L691" s="55">
        <f>VLOOKUP((A691+TT_Scen/2+1)&amp;"_"&amp;B691,scenarios!A:Q,6,0)</f>
        <v>-1.1115E-2</v>
      </c>
      <c r="M691" s="37">
        <f t="shared" si="75"/>
        <v>5.7093460731003076E-7</v>
      </c>
      <c r="N691" s="8"/>
      <c r="O691" s="50">
        <f t="shared" si="71"/>
        <v>2.5000000000000005E-3</v>
      </c>
      <c r="P691" s="33">
        <f t="shared" si="74"/>
        <v>1.4433756729740645E-2</v>
      </c>
      <c r="Q691" s="34">
        <f>D691/D690*EXP(-P690*P690/2+P690*Gaussian!G683)-1</f>
        <v>4.9406071625226478E-3</v>
      </c>
      <c r="R691" s="46">
        <f>E691/E690*EXP(-P690*P690/2-P690*Gaussian!G683)-1</f>
        <v>2.8866662634619011E-4</v>
      </c>
      <c r="S691" s="40">
        <f>VLOOKUP((A691+1)&amp;"_"&amp;B691,scenarios!A:Q,13,0)</f>
        <v>0</v>
      </c>
      <c r="T691" s="55">
        <f>VLOOKUP((A691+TT_Scen/2+1)&amp;"_"&amp;B691,scenarios!A:Q,13,0)</f>
        <v>0</v>
      </c>
      <c r="U691" s="37">
        <f t="shared" si="76"/>
        <v>5.2292737888688379E-3</v>
      </c>
    </row>
    <row r="692" spans="1:21" x14ac:dyDescent="0.25">
      <c r="A692" s="21">
        <f t="shared" si="72"/>
        <v>4</v>
      </c>
      <c r="B692" s="22">
        <v>683</v>
      </c>
      <c r="C692" s="20"/>
      <c r="D692" s="14">
        <f>Beta!E692</f>
        <v>36.242065043282579</v>
      </c>
      <c r="E692" s="15">
        <f>Beta!F692</f>
        <v>0.29840022948707468</v>
      </c>
      <c r="F692" s="12"/>
      <c r="G692" s="50">
        <f t="shared" si="70"/>
        <v>2.5000000000000005E-3</v>
      </c>
      <c r="H692" s="33">
        <f t="shared" si="73"/>
        <v>1.4433756729740645E-2</v>
      </c>
      <c r="I692" s="34">
        <f>D692/D691*EXP(-H691*H691/2+H691*VLOOKUP((A692)&amp;"_"&amp;(B692-1),Gaussian!A:F,6,0))-1</f>
        <v>1.7159667794923505E-2</v>
      </c>
      <c r="J692" s="46">
        <f>E692/E691*EXP(-H691*H691/2-H691*VLOOKUP((A692)&amp;"_"&amp;(B692-1),Gaussian!A:F,6,0))-1</f>
        <v>-1.172455396871197E-2</v>
      </c>
      <c r="K692" s="40">
        <f>VLOOKUP((A692+1)&amp;"_"&amp;B692,scenarios!A:Q,6,0)</f>
        <v>1.7160000000000002E-2</v>
      </c>
      <c r="L692" s="55">
        <f>VLOOKUP((A692+TT_Scen/2+1)&amp;"_"&amp;B692,scenarios!A:Q,6,0)</f>
        <v>-1.1724999999999999E-2</v>
      </c>
      <c r="M692" s="37">
        <f t="shared" si="75"/>
        <v>7.7823636452506451E-7</v>
      </c>
      <c r="N692" s="8"/>
      <c r="O692" s="50">
        <f t="shared" si="71"/>
        <v>2.5000000000000005E-3</v>
      </c>
      <c r="P692" s="33">
        <f t="shared" si="74"/>
        <v>1.4433756729740645E-2</v>
      </c>
      <c r="Q692" s="34">
        <f>D692/D691*EXP(-P691*P691/2+P691*Gaussian!G684)-1</f>
        <v>5.0715543060404489E-3</v>
      </c>
      <c r="R692" s="46">
        <f>E692/E691*EXP(-P691*P691/2-P691*Gaussian!G684)-1</f>
        <v>1.6155075559409759E-4</v>
      </c>
      <c r="S692" s="40">
        <f>VLOOKUP((A692+1)&amp;"_"&amp;B692,scenarios!A:Q,13,0)</f>
        <v>0</v>
      </c>
      <c r="T692" s="55">
        <f>VLOOKUP((A692+TT_Scen/2+1)&amp;"_"&amp;B692,scenarios!A:Q,13,0)</f>
        <v>0</v>
      </c>
      <c r="U692" s="37">
        <f t="shared" si="76"/>
        <v>5.2331050616345465E-3</v>
      </c>
    </row>
    <row r="693" spans="1:21" x14ac:dyDescent="0.25">
      <c r="A693" s="21">
        <f t="shared" si="72"/>
        <v>4</v>
      </c>
      <c r="B693" s="22">
        <v>684</v>
      </c>
      <c r="C693" s="20"/>
      <c r="D693" s="14">
        <f>Beta!E693</f>
        <v>36.435691607289883</v>
      </c>
      <c r="E693" s="15">
        <f>Beta!F693</f>
        <v>0.29843109605375889</v>
      </c>
      <c r="F693" s="12"/>
      <c r="G693" s="50">
        <f t="shared" si="70"/>
        <v>2.5000000000000005E-3</v>
      </c>
      <c r="H693" s="33">
        <f t="shared" si="73"/>
        <v>1.4433756729740645E-2</v>
      </c>
      <c r="I693" s="34">
        <f>D693/D692*EXP(-H692*H692/2+H692*VLOOKUP((A693)&amp;"_"&amp;(B693-1),Gaussian!A:F,6,0))-1</f>
        <v>-6.7771001901522077E-3</v>
      </c>
      <c r="J693" s="46">
        <f>E693/E692*EXP(-H692*H692/2-H692*VLOOKUP((A693)&amp;"_"&amp;(B693-1),Gaussian!A:F,6,0))-1</f>
        <v>1.2096215957022816E-2</v>
      </c>
      <c r="K693" s="40">
        <f>VLOOKUP((A693+1)&amp;"_"&amp;B693,scenarios!A:Q,6,0)</f>
        <v>-6.7771000000000003E-3</v>
      </c>
      <c r="L693" s="55">
        <f>VLOOKUP((A693+TT_Scen/2+1)&amp;"_"&amp;B693,scenarios!A:Q,6,0)</f>
        <v>1.2096000000000001E-2</v>
      </c>
      <c r="M693" s="37">
        <f t="shared" si="75"/>
        <v>2.1614717502210085E-7</v>
      </c>
      <c r="N693" s="8"/>
      <c r="O693" s="50">
        <f t="shared" si="71"/>
        <v>2.5000000000000005E-3</v>
      </c>
      <c r="P693" s="33">
        <f t="shared" si="74"/>
        <v>1.4433756729740645E-2</v>
      </c>
      <c r="Q693" s="34">
        <f>D693/D692*EXP(-P692*P692/2+P692*Gaussian!G685)-1</f>
        <v>5.2378741914287374E-3</v>
      </c>
      <c r="R693" s="46">
        <f>E693/E692*EXP(-P692*P692/2-P692*Gaussian!G685)-1</f>
        <v>-7.3185863713742805E-7</v>
      </c>
      <c r="S693" s="40">
        <f>VLOOKUP((A693+1)&amp;"_"&amp;B693,scenarios!A:Q,13,0)</f>
        <v>0</v>
      </c>
      <c r="T693" s="55">
        <f>VLOOKUP((A693+TT_Scen/2+1)&amp;"_"&amp;B693,scenarios!A:Q,13,0)</f>
        <v>0</v>
      </c>
      <c r="U693" s="37">
        <f t="shared" si="76"/>
        <v>5.2386060500658749E-3</v>
      </c>
    </row>
    <row r="694" spans="1:21" x14ac:dyDescent="0.25">
      <c r="A694" s="21">
        <f t="shared" si="72"/>
        <v>4</v>
      </c>
      <c r="B694" s="22">
        <v>685</v>
      </c>
      <c r="C694" s="20"/>
      <c r="D694" s="14">
        <f>Beta!E694</f>
        <v>36.627721504430284</v>
      </c>
      <c r="E694" s="15">
        <f>Beta!F694</f>
        <v>0.298484357370839</v>
      </c>
      <c r="F694" s="12"/>
      <c r="G694" s="50">
        <f t="shared" si="70"/>
        <v>2.5000000000000005E-3</v>
      </c>
      <c r="H694" s="33">
        <f t="shared" si="73"/>
        <v>1.4433756729740645E-2</v>
      </c>
      <c r="I694" s="34">
        <f>D694/D693*EXP(-H693*H693/2+H693*VLOOKUP((A694)&amp;"_"&amp;(B694-1),Gaussian!A:F,6,0))-1</f>
        <v>1.0167793424201488E-2</v>
      </c>
      <c r="J694" s="46">
        <f>E694/E693*EXP(-H693*H693/2-H693*VLOOKUP((A694)&amp;"_"&amp;(B694-1),Gaussian!A:F,6,0))-1</f>
        <v>-4.8778528177600977E-3</v>
      </c>
      <c r="K694" s="40">
        <f>VLOOKUP((A694+1)&amp;"_"&amp;B694,scenarios!A:Q,6,0)</f>
        <v>1.0168E-2</v>
      </c>
      <c r="L694" s="55">
        <f>VLOOKUP((A694+TT_Scen/2+1)&amp;"_"&amp;B694,scenarios!A:Q,6,0)</f>
        <v>-4.8779000000000001E-3</v>
      </c>
      <c r="M694" s="37">
        <f t="shared" si="75"/>
        <v>2.5375803841456296E-7</v>
      </c>
      <c r="N694" s="8"/>
      <c r="O694" s="50">
        <f t="shared" si="71"/>
        <v>2.5000000000000005E-3</v>
      </c>
      <c r="P694" s="33">
        <f t="shared" si="74"/>
        <v>1.4433756729740645E-2</v>
      </c>
      <c r="Q694" s="34">
        <f>D694/D693*EXP(-P693*P693/2+P693*Gaussian!G686)-1</f>
        <v>5.1656686038379362E-3</v>
      </c>
      <c r="R694" s="46">
        <f>E694/E693*EXP(-P693*P693/2-P693*Gaussian!G686)-1</f>
        <v>7.4291238878476662E-5</v>
      </c>
      <c r="S694" s="40">
        <f>VLOOKUP((A694+1)&amp;"_"&amp;B694,scenarios!A:Q,13,0)</f>
        <v>0</v>
      </c>
      <c r="T694" s="55">
        <f>VLOOKUP((A694+TT_Scen/2+1)&amp;"_"&amp;B694,scenarios!A:Q,13,0)</f>
        <v>0</v>
      </c>
      <c r="U694" s="37">
        <f t="shared" si="76"/>
        <v>5.2399598427164129E-3</v>
      </c>
    </row>
    <row r="695" spans="1:21" x14ac:dyDescent="0.25">
      <c r="A695" s="21">
        <f t="shared" si="72"/>
        <v>4</v>
      </c>
      <c r="B695" s="22">
        <v>686</v>
      </c>
      <c r="C695" s="20"/>
      <c r="D695" s="14">
        <f>Beta!E695</f>
        <v>36.825742241005322</v>
      </c>
      <c r="E695" s="15">
        <f>Beta!F695</f>
        <v>0.29849821535828375</v>
      </c>
      <c r="F695" s="12"/>
      <c r="G695" s="50">
        <f t="shared" si="70"/>
        <v>2.5000000000000005E-3</v>
      </c>
      <c r="H695" s="33">
        <f t="shared" si="73"/>
        <v>1.4433756729740645E-2</v>
      </c>
      <c r="I695" s="34">
        <f>D695/D694*EXP(-H694*H694/2+H694*VLOOKUP((A695)&amp;"_"&amp;(B695-1),Gaussian!A:F,6,0))-1</f>
        <v>9.7684245008500259E-3</v>
      </c>
      <c r="J695" s="46">
        <f>E695/E694*EXP(-H694*H694/2-H694*VLOOKUP((A695)&amp;"_"&amp;(B695-1),Gaussian!A:F,6,0))-1</f>
        <v>-4.4811119928479526E-3</v>
      </c>
      <c r="K695" s="40">
        <f>VLOOKUP((A695+1)&amp;"_"&amp;B695,scenarios!A:Q,6,0)</f>
        <v>9.7684E-3</v>
      </c>
      <c r="L695" s="55">
        <f>VLOOKUP((A695+TT_Scen/2+1)&amp;"_"&amp;B695,scenarios!A:Q,6,0)</f>
        <v>-4.4811E-3</v>
      </c>
      <c r="M695" s="37">
        <f t="shared" si="75"/>
        <v>3.6493697978465245E-8</v>
      </c>
      <c r="N695" s="8"/>
      <c r="O695" s="50">
        <f t="shared" si="71"/>
        <v>2.5000000000000005E-3</v>
      </c>
      <c r="P695" s="33">
        <f t="shared" si="74"/>
        <v>1.4433756729740645E-2</v>
      </c>
      <c r="Q695" s="34">
        <f>D695/D694*EXP(-P694*P694/2+P694*Gaussian!G687)-1</f>
        <v>5.3015834337466483E-3</v>
      </c>
      <c r="R695" s="46">
        <f>E695/E694*EXP(-P694*P694/2-P694*Gaussian!G687)-1</f>
        <v>-5.7738225904491181E-5</v>
      </c>
      <c r="S695" s="40">
        <f>VLOOKUP((A695+1)&amp;"_"&amp;B695,scenarios!A:Q,13,0)</f>
        <v>0</v>
      </c>
      <c r="T695" s="55">
        <f>VLOOKUP((A695+TT_Scen/2+1)&amp;"_"&amp;B695,scenarios!A:Q,13,0)</f>
        <v>0</v>
      </c>
      <c r="U695" s="37">
        <f t="shared" si="76"/>
        <v>5.3593216596511395E-3</v>
      </c>
    </row>
    <row r="696" spans="1:21" x14ac:dyDescent="0.25">
      <c r="A696" s="21">
        <f t="shared" si="72"/>
        <v>4</v>
      </c>
      <c r="B696" s="22">
        <v>687</v>
      </c>
      <c r="C696" s="20"/>
      <c r="D696" s="14">
        <f>Beta!E696</f>
        <v>37.027698837649645</v>
      </c>
      <c r="E696" s="15">
        <f>Beta!F696</f>
        <v>0.29848992044397449</v>
      </c>
      <c r="F696" s="12"/>
      <c r="G696" s="50">
        <f t="shared" si="70"/>
        <v>2.5000000000000005E-3</v>
      </c>
      <c r="H696" s="33">
        <f t="shared" si="73"/>
        <v>1.4433756729740645E-2</v>
      </c>
      <c r="I696" s="34">
        <f>D696/D695*EXP(-H695*H695/2+H695*VLOOKUP((A696)&amp;"_"&amp;(B696-1),Gaussian!A:F,6,0))-1</f>
        <v>3.1297465937806468E-2</v>
      </c>
      <c r="J696" s="46">
        <f>E696/E695*EXP(-H695*H695/2-H695*VLOOKUP((A696)&amp;"_"&amp;(B696-1),Gaussian!A:F,6,0))-1</f>
        <v>-2.5260161568336437E-2</v>
      </c>
      <c r="K696" s="40">
        <f>VLOOKUP((A696+1)&amp;"_"&amp;B696,scenarios!A:Q,6,0)</f>
        <v>3.1296999999999998E-2</v>
      </c>
      <c r="L696" s="55">
        <f>VLOOKUP((A696+TT_Scen/2+1)&amp;"_"&amp;B696,scenarios!A:Q,6,0)</f>
        <v>-2.5260000000000001E-2</v>
      </c>
      <c r="M696" s="37">
        <f t="shared" si="75"/>
        <v>6.2750614290493778E-7</v>
      </c>
      <c r="N696" s="8"/>
      <c r="O696" s="50">
        <f t="shared" si="71"/>
        <v>2.5000000000000005E-3</v>
      </c>
      <c r="P696" s="33">
        <f t="shared" si="74"/>
        <v>1.4433756729740645E-2</v>
      </c>
      <c r="Q696" s="34">
        <f>D696/D695*EXP(-P695*P695/2+P695*Gaussian!G688)-1</f>
        <v>5.3793822882579612E-3</v>
      </c>
      <c r="R696" s="46">
        <f>E696/E695*EXP(-P695*P695/2-P695*Gaussian!G688)-1</f>
        <v>-1.3194717078290896E-4</v>
      </c>
      <c r="S696" s="40">
        <f>VLOOKUP((A696+1)&amp;"_"&amp;B696,scenarios!A:Q,13,0)</f>
        <v>0</v>
      </c>
      <c r="T696" s="55">
        <f>VLOOKUP((A696+TT_Scen/2+1)&amp;"_"&amp;B696,scenarios!A:Q,13,0)</f>
        <v>0</v>
      </c>
      <c r="U696" s="37">
        <f t="shared" si="76"/>
        <v>5.5113294590408701E-3</v>
      </c>
    </row>
    <row r="697" spans="1:21" x14ac:dyDescent="0.25">
      <c r="A697" s="21">
        <f t="shared" si="72"/>
        <v>4</v>
      </c>
      <c r="B697" s="22">
        <v>688</v>
      </c>
      <c r="C697" s="20"/>
      <c r="D697" s="14">
        <f>Beta!E697</f>
        <v>37.233761937245987</v>
      </c>
      <c r="E697" s="15">
        <f>Beta!F697</f>
        <v>0.29845852805551376</v>
      </c>
      <c r="F697" s="12"/>
      <c r="G697" s="50">
        <f t="shared" si="70"/>
        <v>2.5000000000000005E-3</v>
      </c>
      <c r="H697" s="33">
        <f t="shared" si="73"/>
        <v>1.4433756729740645E-2</v>
      </c>
      <c r="I697" s="34">
        <f>D697/D696*EXP(-H696*H696/2+H696*VLOOKUP((A697)&amp;"_"&amp;(B697-1),Gaussian!A:F,6,0))-1</f>
        <v>9.953853989731698E-3</v>
      </c>
      <c r="J697" s="46">
        <f>E697/E696*EXP(-H696*H696/2-H696*VLOOKUP((A697)&amp;"_"&amp;(B697-1),Gaussian!A:F,6,0))-1</f>
        <v>-4.6575910291823952E-3</v>
      </c>
      <c r="K697" s="40">
        <f>VLOOKUP((A697+1)&amp;"_"&amp;B697,scenarios!A:Q,6,0)</f>
        <v>9.9538999999999999E-3</v>
      </c>
      <c r="L697" s="55">
        <f>VLOOKUP((A697+TT_Scen/2+1)&amp;"_"&amp;B697,scenarios!A:Q,6,0)</f>
        <v>-4.6575999999999996E-3</v>
      </c>
      <c r="M697" s="37">
        <f t="shared" si="75"/>
        <v>5.4981085906291582E-8</v>
      </c>
      <c r="N697" s="8"/>
      <c r="O697" s="50">
        <f t="shared" si="71"/>
        <v>2.5000000000000005E-3</v>
      </c>
      <c r="P697" s="33">
        <f t="shared" si="74"/>
        <v>1.4433756729740645E-2</v>
      </c>
      <c r="Q697" s="34">
        <f>D697/D696*EXP(-P696*P696/2+P696*Gaussian!G689)-1</f>
        <v>5.4603659172407504E-3</v>
      </c>
      <c r="R697" s="46">
        <f>E697/E696*EXP(-P696*P696/2-P696*Gaussian!G689)-1</f>
        <v>-2.0932096865666772E-4</v>
      </c>
      <c r="S697" s="40">
        <f>VLOOKUP((A697+1)&amp;"_"&amp;B697,scenarios!A:Q,13,0)</f>
        <v>0</v>
      </c>
      <c r="T697" s="55">
        <f>VLOOKUP((A697+TT_Scen/2+1)&amp;"_"&amp;B697,scenarios!A:Q,13,0)</f>
        <v>0</v>
      </c>
      <c r="U697" s="37">
        <f t="shared" si="76"/>
        <v>5.6696868858974181E-3</v>
      </c>
    </row>
    <row r="698" spans="1:21" x14ac:dyDescent="0.25">
      <c r="A698" s="21">
        <f t="shared" si="72"/>
        <v>4</v>
      </c>
      <c r="B698" s="22">
        <v>689</v>
      </c>
      <c r="C698" s="20"/>
      <c r="D698" s="14">
        <f>Beta!E698</f>
        <v>37.434333889114988</v>
      </c>
      <c r="E698" s="15">
        <f>Beta!F698</f>
        <v>0.29848099688994639</v>
      </c>
      <c r="F698" s="12"/>
      <c r="G698" s="50">
        <f t="shared" si="70"/>
        <v>2.5000000000000005E-3</v>
      </c>
      <c r="H698" s="33">
        <f t="shared" si="73"/>
        <v>1.4433756729740645E-2</v>
      </c>
      <c r="I698" s="34">
        <f>D698/D697*EXP(-H697*H697/2+H697*VLOOKUP((A698)&amp;"_"&amp;(B698-1),Gaussian!A:F,6,0))-1</f>
        <v>-9.8648848253846122E-3</v>
      </c>
      <c r="J698" s="46">
        <f>E698/E697*EXP(-H697*H697/2-H697*VLOOKUP((A698)&amp;"_"&amp;(B698-1),Gaussian!A:F,6,0))-1</f>
        <v>1.526857667157322E-2</v>
      </c>
      <c r="K698" s="40">
        <f>VLOOKUP((A698+1)&amp;"_"&amp;B698,scenarios!A:Q,6,0)</f>
        <v>-9.8648999999999994E-3</v>
      </c>
      <c r="L698" s="55">
        <f>VLOOKUP((A698+TT_Scen/2+1)&amp;"_"&amp;B698,scenarios!A:Q,6,0)</f>
        <v>1.5269E-2</v>
      </c>
      <c r="M698" s="37">
        <f t="shared" si="75"/>
        <v>4.3850304216712377E-7</v>
      </c>
      <c r="N698" s="8"/>
      <c r="O698" s="50">
        <f t="shared" si="71"/>
        <v>2.5000000000000005E-3</v>
      </c>
      <c r="P698" s="33">
        <f t="shared" si="74"/>
        <v>1.4433756729740645E-2</v>
      </c>
      <c r="Q698" s="34">
        <f>D698/D697*EXP(-P697*P697/2+P697*Gaussian!G690)-1</f>
        <v>5.2821078221310103E-3</v>
      </c>
      <c r="R698" s="46">
        <f>E698/E697*EXP(-P697*P697/2-P697*Gaussian!G690)-1</f>
        <v>-2.8886146514639499E-5</v>
      </c>
      <c r="S698" s="40">
        <f>VLOOKUP((A698+1)&amp;"_"&amp;B698,scenarios!A:Q,13,0)</f>
        <v>0</v>
      </c>
      <c r="T698" s="55">
        <f>VLOOKUP((A698+TT_Scen/2+1)&amp;"_"&amp;B698,scenarios!A:Q,13,0)</f>
        <v>0</v>
      </c>
      <c r="U698" s="37">
        <f t="shared" si="76"/>
        <v>5.3109939686456498E-3</v>
      </c>
    </row>
    <row r="699" spans="1:21" x14ac:dyDescent="0.25">
      <c r="A699" s="21">
        <f t="shared" si="72"/>
        <v>4</v>
      </c>
      <c r="B699" s="22">
        <v>690</v>
      </c>
      <c r="C699" s="20"/>
      <c r="D699" s="14">
        <f>Beta!E699</f>
        <v>37.637372424087772</v>
      </c>
      <c r="E699" s="15">
        <f>Beta!F699</f>
        <v>0.29849341169509291</v>
      </c>
      <c r="F699" s="12"/>
      <c r="G699" s="50">
        <f t="shared" ref="G699:G728" si="77">$G$249</f>
        <v>2.5000000000000005E-3</v>
      </c>
      <c r="H699" s="33">
        <f t="shared" si="73"/>
        <v>1.4433756729740645E-2</v>
      </c>
      <c r="I699" s="34">
        <f>D699/D698*EXP(-H698*H698/2+H698*VLOOKUP((A699)&amp;"_"&amp;(B699-1),Gaussian!A:F,6,0))-1</f>
        <v>9.5769971841730417E-3</v>
      </c>
      <c r="J699" s="46">
        <f>E699/E698*EXP(-H698*H698/2-H698*VLOOKUP((A699)&amp;"_"&amp;(B699-1),Gaussian!A:F,6,0))-1</f>
        <v>-4.2797824054371381E-3</v>
      </c>
      <c r="K699" s="40">
        <f>VLOOKUP((A699+1)&amp;"_"&amp;B699,scenarios!A:Q,6,0)</f>
        <v>9.5770000000000004E-3</v>
      </c>
      <c r="L699" s="55">
        <f>VLOOKUP((A699+TT_Scen/2+1)&amp;"_"&amp;B699,scenarios!A:Q,6,0)</f>
        <v>-4.2798000000000003E-3</v>
      </c>
      <c r="M699" s="37">
        <f t="shared" si="75"/>
        <v>2.0410389820965658E-8</v>
      </c>
      <c r="N699" s="8"/>
      <c r="O699" s="50">
        <f t="shared" ref="O699:O728" si="78">$O$249</f>
        <v>2.5000000000000005E-3</v>
      </c>
      <c r="P699" s="33">
        <f t="shared" si="74"/>
        <v>1.4433756729740645E-2</v>
      </c>
      <c r="Q699" s="34">
        <f>D699/D698*EXP(-P698*P698/2+P698*Gaussian!G691)-1</f>
        <v>5.3191324339791901E-3</v>
      </c>
      <c r="R699" s="46">
        <f>E699/E698*EXP(-P698*P698/2-P698*Gaussian!G691)-1</f>
        <v>-6.2572288997087E-5</v>
      </c>
      <c r="S699" s="40">
        <f>VLOOKUP((A699+1)&amp;"_"&amp;B699,scenarios!A:Q,13,0)</f>
        <v>0</v>
      </c>
      <c r="T699" s="55">
        <f>VLOOKUP((A699+TT_Scen/2+1)&amp;"_"&amp;B699,scenarios!A:Q,13,0)</f>
        <v>0</v>
      </c>
      <c r="U699" s="37">
        <f t="shared" si="76"/>
        <v>5.3817047229762771E-3</v>
      </c>
    </row>
    <row r="700" spans="1:21" x14ac:dyDescent="0.25">
      <c r="A700" s="21">
        <f t="shared" si="72"/>
        <v>4</v>
      </c>
      <c r="B700" s="22">
        <v>691</v>
      </c>
      <c r="C700" s="20"/>
      <c r="D700" s="14">
        <f>Beta!E700</f>
        <v>37.846554995283739</v>
      </c>
      <c r="E700" s="15">
        <f>Beta!F700</f>
        <v>0.29846698811509592</v>
      </c>
      <c r="F700" s="12"/>
      <c r="G700" s="50">
        <f t="shared" si="77"/>
        <v>2.5000000000000005E-3</v>
      </c>
      <c r="H700" s="33">
        <f t="shared" si="73"/>
        <v>1.4433756729740645E-2</v>
      </c>
      <c r="I700" s="34">
        <f>D700/D699*EXP(-H699*H699/2+H699*VLOOKUP((A700)&amp;"_"&amp;(B700-1),Gaussian!A:F,6,0))-1</f>
        <v>-3.4079889531466456E-3</v>
      </c>
      <c r="J700" s="46">
        <f>E700/E699*EXP(-H699*H699/2-H699*VLOOKUP((A700)&amp;"_"&amp;(B700-1),Gaussian!A:F,6,0))-1</f>
        <v>8.6970042886660437E-3</v>
      </c>
      <c r="K700" s="40">
        <f>VLOOKUP((A700+1)&amp;"_"&amp;B700,scenarios!A:Q,6,0)</f>
        <v>-3.408E-3</v>
      </c>
      <c r="L700" s="55">
        <f>VLOOKUP((A700+TT_Scen/2+1)&amp;"_"&amp;B700,scenarios!A:Q,6,0)</f>
        <v>8.6969999999999999E-3</v>
      </c>
      <c r="M700" s="37">
        <f t="shared" si="75"/>
        <v>1.5335519398199798E-8</v>
      </c>
      <c r="N700" s="8"/>
      <c r="O700" s="50">
        <f t="shared" si="78"/>
        <v>2.5000000000000005E-3</v>
      </c>
      <c r="P700" s="33">
        <f t="shared" si="74"/>
        <v>1.4433756729740645E-2</v>
      </c>
      <c r="Q700" s="34">
        <f>D700/D699*EXP(-P699*P699/2+P699*Gaussian!G692)-1</f>
        <v>5.4531018990451319E-3</v>
      </c>
      <c r="R700" s="46">
        <f>E700/E699*EXP(-P699*P699/2-P699*Gaussian!G692)-1</f>
        <v>-1.9267518067334066E-4</v>
      </c>
      <c r="S700" s="40">
        <f>VLOOKUP((A700+1)&amp;"_"&amp;B700,scenarios!A:Q,13,0)</f>
        <v>0</v>
      </c>
      <c r="T700" s="55">
        <f>VLOOKUP((A700+TT_Scen/2+1)&amp;"_"&amp;B700,scenarios!A:Q,13,0)</f>
        <v>0</v>
      </c>
      <c r="U700" s="37">
        <f t="shared" si="76"/>
        <v>5.6457770797184725E-3</v>
      </c>
    </row>
    <row r="701" spans="1:21" x14ac:dyDescent="0.25">
      <c r="A701" s="21">
        <f t="shared" si="72"/>
        <v>4</v>
      </c>
      <c r="B701" s="22">
        <v>692</v>
      </c>
      <c r="C701" s="20"/>
      <c r="D701" s="14">
        <f>Beta!E701</f>
        <v>38.051907255780918</v>
      </c>
      <c r="E701" s="15">
        <f>Beta!F701</f>
        <v>0.29848065833291981</v>
      </c>
      <c r="F701" s="12"/>
      <c r="G701" s="50">
        <f t="shared" si="77"/>
        <v>2.5000000000000005E-3</v>
      </c>
      <c r="H701" s="33">
        <f t="shared" si="73"/>
        <v>1.4433756729740645E-2</v>
      </c>
      <c r="I701" s="34">
        <f>D701/D700*EXP(-H700*H700/2+H700*VLOOKUP((A701)&amp;"_"&amp;(B701-1),Gaussian!A:F,6,0))-1</f>
        <v>5.158292721235469E-3</v>
      </c>
      <c r="J701" s="46">
        <f>E701/E700*EXP(-H700*H700/2-H700*VLOOKUP((A701)&amp;"_"&amp;(B701-1),Gaussian!A:F,6,0))-1</f>
        <v>1.0368772494939726E-4</v>
      </c>
      <c r="K701" s="40">
        <f>VLOOKUP((A701+1)&amp;"_"&amp;B701,scenarios!A:Q,6,0)</f>
        <v>5.1583000000000002E-3</v>
      </c>
      <c r="L701" s="55">
        <f>VLOOKUP((A701+TT_Scen/2+1)&amp;"_"&amp;B701,scenarios!A:Q,6,0)</f>
        <v>1.0369000000000001E-4</v>
      </c>
      <c r="M701" s="37">
        <f t="shared" si="75"/>
        <v>9.5538151339495236E-9</v>
      </c>
      <c r="N701" s="8"/>
      <c r="O701" s="50">
        <f t="shared" si="78"/>
        <v>2.5000000000000005E-3</v>
      </c>
      <c r="P701" s="33">
        <f t="shared" si="74"/>
        <v>1.4433756729740645E-2</v>
      </c>
      <c r="Q701" s="34">
        <f>D701/D700*EXP(-P700*P700/2+P700*Gaussian!G693)-1</f>
        <v>5.3211904391501363E-3</v>
      </c>
      <c r="R701" s="46">
        <f>E701/E700*EXP(-P700*P700/2-P700*Gaussian!G693)-1</f>
        <v>-5.836457232388792E-5</v>
      </c>
      <c r="S701" s="40">
        <f>VLOOKUP((A701+1)&amp;"_"&amp;B701,scenarios!A:Q,13,0)</f>
        <v>0</v>
      </c>
      <c r="T701" s="55">
        <f>VLOOKUP((A701+TT_Scen/2+1)&amp;"_"&amp;B701,scenarios!A:Q,13,0)</f>
        <v>0</v>
      </c>
      <c r="U701" s="37">
        <f t="shared" si="76"/>
        <v>5.3795550114740243E-3</v>
      </c>
    </row>
    <row r="702" spans="1:21" x14ac:dyDescent="0.25">
      <c r="A702" s="21">
        <f t="shared" si="72"/>
        <v>4</v>
      </c>
      <c r="B702" s="22">
        <v>693</v>
      </c>
      <c r="C702" s="20"/>
      <c r="D702" s="14">
        <f>Beta!E702</f>
        <v>38.260891083724509</v>
      </c>
      <c r="E702" s="15">
        <f>Beta!F702</f>
        <v>0.29847561936443517</v>
      </c>
      <c r="F702" s="12"/>
      <c r="G702" s="50">
        <f t="shared" si="77"/>
        <v>2.5000000000000005E-3</v>
      </c>
      <c r="H702" s="33">
        <f t="shared" si="73"/>
        <v>1.4433756729740645E-2</v>
      </c>
      <c r="I702" s="34">
        <f>D702/D701*EXP(-H701*H701/2+H701*VLOOKUP((A702)&amp;"_"&amp;(B702-1),Gaussian!A:F,6,0))-1</f>
        <v>-5.8291914256340949E-3</v>
      </c>
      <c r="J702" s="46">
        <f>E702/E701*EXP(-H701*H701/2-H701*VLOOKUP((A702)&amp;"_"&amp;(B702-1),Gaussian!A:F,6,0))-1</f>
        <v>1.1159889979092119E-2</v>
      </c>
      <c r="K702" s="40">
        <f>VLOOKUP((A702+1)&amp;"_"&amp;B702,scenarios!A:Q,6,0)</f>
        <v>-5.8291999999999997E-3</v>
      </c>
      <c r="L702" s="55">
        <f>VLOOKUP((A702+TT_Scen/2+1)&amp;"_"&amp;B702,scenarios!A:Q,6,0)</f>
        <v>1.116E-2</v>
      </c>
      <c r="M702" s="37">
        <f t="shared" si="75"/>
        <v>1.1859527378546564E-7</v>
      </c>
      <c r="N702" s="8"/>
      <c r="O702" s="50">
        <f t="shared" si="78"/>
        <v>2.5000000000000005E-3</v>
      </c>
      <c r="P702" s="33">
        <f t="shared" si="74"/>
        <v>1.4433756729740645E-2</v>
      </c>
      <c r="Q702" s="34">
        <f>D702/D701*EXP(-P701*P701/2+P701*Gaussian!G694)-1</f>
        <v>5.3873390537071408E-3</v>
      </c>
      <c r="R702" s="46">
        <f>E702/E701*EXP(-P701*P701/2-P701*Gaussian!G694)-1</f>
        <v>-1.2104154339254158E-4</v>
      </c>
      <c r="S702" s="40">
        <f>VLOOKUP((A702+1)&amp;"_"&amp;B702,scenarios!A:Q,13,0)</f>
        <v>0</v>
      </c>
      <c r="T702" s="55">
        <f>VLOOKUP((A702+TT_Scen/2+1)&amp;"_"&amp;B702,scenarios!A:Q,13,0)</f>
        <v>0</v>
      </c>
      <c r="U702" s="37">
        <f t="shared" si="76"/>
        <v>5.5083805970996824E-3</v>
      </c>
    </row>
    <row r="703" spans="1:21" x14ac:dyDescent="0.25">
      <c r="A703" s="21">
        <f t="shared" si="72"/>
        <v>4</v>
      </c>
      <c r="B703" s="22">
        <v>694</v>
      </c>
      <c r="C703" s="20"/>
      <c r="D703" s="14">
        <f>Beta!E703</f>
        <v>38.476037088473824</v>
      </c>
      <c r="E703" s="15">
        <f>Beta!F703</f>
        <v>0.29843260848370856</v>
      </c>
      <c r="F703" s="12"/>
      <c r="G703" s="50">
        <f t="shared" si="77"/>
        <v>2.5000000000000005E-3</v>
      </c>
      <c r="H703" s="33">
        <f t="shared" si="73"/>
        <v>1.4433756729740645E-2</v>
      </c>
      <c r="I703" s="34">
        <f>D703/D702*EXP(-H702*H702/2+H702*VLOOKUP((A703)&amp;"_"&amp;(B703-1),Gaussian!A:F,6,0))-1</f>
        <v>-4.3972933030378414E-6</v>
      </c>
      <c r="J703" s="46">
        <f>E703/E702*EXP(-H702*H702/2-H702*VLOOKUP((A703)&amp;"_"&amp;(B703-1),Gaussian!A:F,6,0))-1</f>
        <v>5.2731865974218195E-3</v>
      </c>
      <c r="K703" s="40">
        <f>VLOOKUP((A703+1)&amp;"_"&amp;B703,scenarios!A:Q,6,0)</f>
        <v>-4.3973000000000002E-6</v>
      </c>
      <c r="L703" s="55">
        <f>VLOOKUP((A703+TT_Scen/2+1)&amp;"_"&amp;B703,scenarios!A:Q,6,0)</f>
        <v>5.2731999999999996E-3</v>
      </c>
      <c r="M703" s="37">
        <f t="shared" si="75"/>
        <v>1.3409275142248625E-8</v>
      </c>
      <c r="N703" s="8"/>
      <c r="O703" s="50">
        <f t="shared" si="78"/>
        <v>2.5000000000000005E-3</v>
      </c>
      <c r="P703" s="33">
        <f t="shared" si="74"/>
        <v>1.4433756729740645E-2</v>
      </c>
      <c r="Q703" s="34">
        <f>D703/D702*EXP(-P702*P702/2+P702*Gaussian!G695)-1</f>
        <v>5.5183840986834376E-3</v>
      </c>
      <c r="R703" s="46">
        <f>E703/E702*EXP(-P702*P702/2-P702*Gaussian!G695)-1</f>
        <v>-2.4824805419776386E-4</v>
      </c>
      <c r="S703" s="40">
        <f>VLOOKUP((A703+1)&amp;"_"&amp;B703,scenarios!A:Q,13,0)</f>
        <v>0</v>
      </c>
      <c r="T703" s="55">
        <f>VLOOKUP((A703+TT_Scen/2+1)&amp;"_"&amp;B703,scenarios!A:Q,13,0)</f>
        <v>0</v>
      </c>
      <c r="U703" s="37">
        <f t="shared" si="76"/>
        <v>5.7666321528812015E-3</v>
      </c>
    </row>
    <row r="704" spans="1:21" x14ac:dyDescent="0.25">
      <c r="A704" s="21">
        <f t="shared" si="72"/>
        <v>4</v>
      </c>
      <c r="B704" s="22">
        <v>695</v>
      </c>
      <c r="C704" s="20"/>
      <c r="D704" s="14">
        <f>Beta!E704</f>
        <v>38.699384236703288</v>
      </c>
      <c r="E704" s="15">
        <f>Beta!F704</f>
        <v>0.298336620801742</v>
      </c>
      <c r="F704" s="12"/>
      <c r="G704" s="50">
        <f t="shared" si="77"/>
        <v>2.5000000000000005E-3</v>
      </c>
      <c r="H704" s="33">
        <f t="shared" si="73"/>
        <v>1.4433756729740645E-2</v>
      </c>
      <c r="I704" s="34">
        <f>D704/D703*EXP(-H703*H703/2+H703*VLOOKUP((A704)&amp;"_"&amp;(B704-1),Gaussian!A:F,6,0))-1</f>
        <v>2.7744505517955931E-2</v>
      </c>
      <c r="J704" s="46">
        <f>E704/E703*EXP(-H703*H703/2-H703*VLOOKUP((A704)&amp;"_"&amp;(B704-1),Gaussian!A:F,6,0))-1</f>
        <v>-2.1865967341317738E-2</v>
      </c>
      <c r="K704" s="40">
        <f>VLOOKUP((A704+1)&amp;"_"&amp;B704,scenarios!A:Q,6,0)</f>
        <v>2.7744999999999999E-2</v>
      </c>
      <c r="L704" s="55">
        <f>VLOOKUP((A704+TT_Scen/2+1)&amp;"_"&amp;B704,scenarios!A:Q,6,0)</f>
        <v>-2.1866E-2</v>
      </c>
      <c r="M704" s="37">
        <f t="shared" si="75"/>
        <v>5.2714072633006093E-7</v>
      </c>
      <c r="N704" s="8"/>
      <c r="O704" s="50">
        <f t="shared" si="78"/>
        <v>2.5000000000000005E-3</v>
      </c>
      <c r="P704" s="33">
        <f t="shared" si="74"/>
        <v>1.4433756729740645E-2</v>
      </c>
      <c r="Q704" s="34">
        <f>D704/D703*EXP(-P703*P703/2+P703*Gaussian!G696)-1</f>
        <v>5.7000717568047587E-3</v>
      </c>
      <c r="R704" s="46">
        <f>E704/E703*EXP(-P703*P703/2-P703*Gaussian!G696)-1</f>
        <v>-4.2576712853903409E-4</v>
      </c>
      <c r="S704" s="40">
        <f>VLOOKUP((A704+1)&amp;"_"&amp;B704,scenarios!A:Q,13,0)</f>
        <v>0</v>
      </c>
      <c r="T704" s="55">
        <f>VLOOKUP((A704+TT_Scen/2+1)&amp;"_"&amp;B704,scenarios!A:Q,13,0)</f>
        <v>0</v>
      </c>
      <c r="U704" s="37">
        <f t="shared" si="76"/>
        <v>6.1258388853437928E-3</v>
      </c>
    </row>
    <row r="705" spans="1:21" x14ac:dyDescent="0.25">
      <c r="A705" s="21">
        <f t="shared" si="72"/>
        <v>4</v>
      </c>
      <c r="B705" s="22">
        <v>696</v>
      </c>
      <c r="C705" s="20"/>
      <c r="D705" s="14">
        <f>Beta!E705</f>
        <v>38.924988688682888</v>
      </c>
      <c r="E705" s="15">
        <f>Beta!F705</f>
        <v>0.29823422276187062</v>
      </c>
      <c r="F705" s="12"/>
      <c r="G705" s="50">
        <f t="shared" si="77"/>
        <v>2.5000000000000005E-3</v>
      </c>
      <c r="H705" s="33">
        <f t="shared" si="73"/>
        <v>1.4433756729740645E-2</v>
      </c>
      <c r="I705" s="34">
        <f>D705/D704*EXP(-H704*H704/2+H704*VLOOKUP((A705)&amp;"_"&amp;(B705-1),Gaussian!A:F,6,0))-1</f>
        <v>-7.572532144570876E-3</v>
      </c>
      <c r="J705" s="46">
        <f>E705/E704*EXP(-H704*H704/2-H704*VLOOKUP((A705)&amp;"_"&amp;(B705-1),Gaussian!A:F,6,0))-1</f>
        <v>1.294554295308048E-2</v>
      </c>
      <c r="K705" s="40">
        <f>VLOOKUP((A705+1)&amp;"_"&amp;B705,scenarios!A:Q,6,0)</f>
        <v>-7.5725000000000002E-3</v>
      </c>
      <c r="L705" s="55">
        <f>VLOOKUP((A705+TT_Scen/2+1)&amp;"_"&amp;B705,scenarios!A:Q,6,0)</f>
        <v>1.2945999999999999E-2</v>
      </c>
      <c r="M705" s="37">
        <f t="shared" si="75"/>
        <v>4.8919149039493987E-7</v>
      </c>
      <c r="N705" s="8"/>
      <c r="O705" s="50">
        <f t="shared" si="78"/>
        <v>2.5000000000000005E-3</v>
      </c>
      <c r="P705" s="33">
        <f t="shared" si="74"/>
        <v>1.4433756729740645E-2</v>
      </c>
      <c r="Q705" s="34">
        <f>D705/D704*EXP(-P704*P704/2+P704*Gaussian!G697)-1</f>
        <v>5.7248966928518108E-3</v>
      </c>
      <c r="R705" s="46">
        <f>E705/E704*EXP(-P704*P704/2-P704*Gaussian!G697)-1</f>
        <v>-4.4735536125506403E-4</v>
      </c>
      <c r="S705" s="40">
        <f>VLOOKUP((A705+1)&amp;"_"&amp;B705,scenarios!A:Q,13,0)</f>
        <v>0</v>
      </c>
      <c r="T705" s="55">
        <f>VLOOKUP((A705+TT_Scen/2+1)&amp;"_"&amp;B705,scenarios!A:Q,13,0)</f>
        <v>0</v>
      </c>
      <c r="U705" s="37">
        <f t="shared" si="76"/>
        <v>6.1722520541068748E-3</v>
      </c>
    </row>
    <row r="706" spans="1:21" x14ac:dyDescent="0.25">
      <c r="A706" s="21">
        <f t="shared" si="72"/>
        <v>4</v>
      </c>
      <c r="B706" s="22">
        <v>697</v>
      </c>
      <c r="C706" s="20"/>
      <c r="D706" s="14">
        <f>Beta!E706</f>
        <v>39.142944059839678</v>
      </c>
      <c r="E706" s="15">
        <f>Beta!F706</f>
        <v>0.2982010536728858</v>
      </c>
      <c r="F706" s="12"/>
      <c r="G706" s="50">
        <f t="shared" si="77"/>
        <v>2.5000000000000005E-3</v>
      </c>
      <c r="H706" s="33">
        <f t="shared" si="73"/>
        <v>1.4433756729740645E-2</v>
      </c>
      <c r="I706" s="34">
        <f>D706/D705*EXP(-H705*H705/2+H705*VLOOKUP((A706)&amp;"_"&amp;(B706-1),Gaussian!A:F,6,0))-1</f>
        <v>-5.4207002233347401E-3</v>
      </c>
      <c r="J706" s="46">
        <f>E706/E705*EXP(-H705*H705/2-H705*VLOOKUP((A706)&amp;"_"&amp;(B706-1),Gaussian!A:F,6,0))-1</f>
        <v>1.0757084300643927E-2</v>
      </c>
      <c r="K706" s="40">
        <f>VLOOKUP((A706+1)&amp;"_"&amp;B706,scenarios!A:Q,6,0)</f>
        <v>-5.4206999999999997E-3</v>
      </c>
      <c r="L706" s="55">
        <f>VLOOKUP((A706+TT_Scen/2+1)&amp;"_"&amp;B706,scenarios!A:Q,6,0)</f>
        <v>1.0756999999999999E-2</v>
      </c>
      <c r="M706" s="37">
        <f t="shared" si="75"/>
        <v>8.4523978667767896E-8</v>
      </c>
      <c r="N706" s="8"/>
      <c r="O706" s="50">
        <f t="shared" si="78"/>
        <v>2.5000000000000005E-3</v>
      </c>
      <c r="P706" s="33">
        <f t="shared" si="74"/>
        <v>1.4433756729740645E-2</v>
      </c>
      <c r="Q706" s="34">
        <f>D706/D705*EXP(-P705*P705/2+P705*Gaussian!G698)-1</f>
        <v>5.4946244228306629E-3</v>
      </c>
      <c r="R706" s="46">
        <f>E706/E705*EXP(-P705*P705/2-P705*Gaussian!G698)-1</f>
        <v>-2.1536790901965919E-4</v>
      </c>
      <c r="S706" s="40">
        <f>VLOOKUP((A706+1)&amp;"_"&amp;B706,scenarios!A:Q,13,0)</f>
        <v>0</v>
      </c>
      <c r="T706" s="55">
        <f>VLOOKUP((A706+TT_Scen/2+1)&amp;"_"&amp;B706,scenarios!A:Q,13,0)</f>
        <v>0</v>
      </c>
      <c r="U706" s="37">
        <f t="shared" si="76"/>
        <v>5.7099923318503221E-3</v>
      </c>
    </row>
    <row r="707" spans="1:21" x14ac:dyDescent="0.25">
      <c r="A707" s="21">
        <f t="shared" si="72"/>
        <v>4</v>
      </c>
      <c r="B707" s="22">
        <v>698</v>
      </c>
      <c r="C707" s="20"/>
      <c r="D707" s="14">
        <f>Beta!E707</f>
        <v>39.371090640224068</v>
      </c>
      <c r="E707" s="15">
        <f>Beta!F707</f>
        <v>0.29810086457425261</v>
      </c>
      <c r="F707" s="12"/>
      <c r="G707" s="50">
        <f t="shared" si="77"/>
        <v>2.5000000000000005E-3</v>
      </c>
      <c r="H707" s="33">
        <f t="shared" si="73"/>
        <v>1.4433756729740645E-2</v>
      </c>
      <c r="I707" s="34">
        <f>D707/D706*EXP(-H706*H706/2+H706*VLOOKUP((A707)&amp;"_"&amp;(B707-1),Gaussian!A:F,6,0))-1</f>
        <v>1.7596378672704249E-2</v>
      </c>
      <c r="J707" s="46">
        <f>E707/E706*EXP(-H706*H706/2-H706*VLOOKUP((A707)&amp;"_"&amp;(B707-1),Gaussian!A:F,6,0))-1</f>
        <v>-1.2102265309794968E-2</v>
      </c>
      <c r="K707" s="40">
        <f>VLOOKUP((A707+1)&amp;"_"&amp;B707,scenarios!A:Q,6,0)</f>
        <v>1.7596000000000001E-2</v>
      </c>
      <c r="L707" s="55">
        <f>VLOOKUP((A707+TT_Scen/2+1)&amp;"_"&amp;B707,scenarios!A:Q,6,0)</f>
        <v>-1.2102E-2</v>
      </c>
      <c r="M707" s="37">
        <f t="shared" si="75"/>
        <v>6.4398249921722439E-7</v>
      </c>
      <c r="N707" s="8"/>
      <c r="O707" s="50">
        <f t="shared" si="78"/>
        <v>2.5000000000000005E-3</v>
      </c>
      <c r="P707" s="33">
        <f t="shared" si="74"/>
        <v>1.4433756729740645E-2</v>
      </c>
      <c r="Q707" s="34">
        <f>D707/D706*EXP(-P706*P706/2+P706*Gaussian!G699)-1</f>
        <v>5.7237809798178496E-3</v>
      </c>
      <c r="R707" s="46">
        <f>E707/E706*EXP(-P706*P706/2-P706*Gaussian!G699)-1</f>
        <v>-4.4010459777166222E-4</v>
      </c>
      <c r="S707" s="40">
        <f>VLOOKUP((A707+1)&amp;"_"&amp;B707,scenarios!A:Q,13,0)</f>
        <v>0</v>
      </c>
      <c r="T707" s="55">
        <f>VLOOKUP((A707+TT_Scen/2+1)&amp;"_"&amp;B707,scenarios!A:Q,13,0)</f>
        <v>0</v>
      </c>
      <c r="U707" s="37">
        <f t="shared" si="76"/>
        <v>6.1638855775895118E-3</v>
      </c>
    </row>
    <row r="708" spans="1:21" x14ac:dyDescent="0.25">
      <c r="A708" s="21">
        <f t="shared" si="72"/>
        <v>4</v>
      </c>
      <c r="B708" s="22">
        <v>699</v>
      </c>
      <c r="C708" s="20"/>
      <c r="D708" s="14">
        <f>Beta!E708</f>
        <v>39.593255969884311</v>
      </c>
      <c r="E708" s="15">
        <f>Beta!F708</f>
        <v>0.29805664753479072</v>
      </c>
      <c r="F708" s="12"/>
      <c r="G708" s="50">
        <f t="shared" si="77"/>
        <v>2.5000000000000005E-3</v>
      </c>
      <c r="H708" s="33">
        <f t="shared" si="73"/>
        <v>1.4433756729740645E-2</v>
      </c>
      <c r="I708" s="34">
        <f>D708/D707*EXP(-H707*H707/2+H707*VLOOKUP((A708)&amp;"_"&amp;(B708-1),Gaussian!A:F,6,0))-1</f>
        <v>5.1669190653060859E-3</v>
      </c>
      <c r="J708" s="46">
        <f>E708/E707*EXP(-H707*H707/2-H707*VLOOKUP((A708)&amp;"_"&amp;(B708-1),Gaussian!A:F,6,0))-1</f>
        <v>1.1671008827884854E-4</v>
      </c>
      <c r="K708" s="40">
        <f>VLOOKUP((A708+1)&amp;"_"&amp;B708,scenarios!A:Q,6,0)</f>
        <v>5.1669000000000003E-3</v>
      </c>
      <c r="L708" s="55">
        <f>VLOOKUP((A708+TT_Scen/2+1)&amp;"_"&amp;B708,scenarios!A:Q,6,0)</f>
        <v>1.1671E-4</v>
      </c>
      <c r="M708" s="37">
        <f t="shared" si="75"/>
        <v>1.9153584934145985E-8</v>
      </c>
      <c r="N708" s="8"/>
      <c r="O708" s="50">
        <f t="shared" si="78"/>
        <v>2.5000000000000005E-3</v>
      </c>
      <c r="P708" s="33">
        <f t="shared" si="74"/>
        <v>1.4433756729740645E-2</v>
      </c>
      <c r="Q708" s="34">
        <f>D708/D707*EXP(-P707*P707/2+P707*Gaussian!G700)-1</f>
        <v>5.5381053310299411E-3</v>
      </c>
      <c r="R708" s="46">
        <f>E708/E707*EXP(-P707*P707/2-P707*Gaussian!G700)-1</f>
        <v>-2.5247491320179449E-4</v>
      </c>
      <c r="S708" s="40">
        <f>VLOOKUP((A708+1)&amp;"_"&amp;B708,scenarios!A:Q,13,0)</f>
        <v>0</v>
      </c>
      <c r="T708" s="55">
        <f>VLOOKUP((A708+TT_Scen/2+1)&amp;"_"&amp;B708,scenarios!A:Q,13,0)</f>
        <v>0</v>
      </c>
      <c r="U708" s="37">
        <f t="shared" si="76"/>
        <v>5.7905802442317356E-3</v>
      </c>
    </row>
    <row r="709" spans="1:21" x14ac:dyDescent="0.25">
      <c r="A709" s="21">
        <f t="shared" si="72"/>
        <v>4</v>
      </c>
      <c r="B709" s="22">
        <v>700</v>
      </c>
      <c r="C709" s="20"/>
      <c r="D709" s="14">
        <f>Beta!E709</f>
        <v>39.806054122143784</v>
      </c>
      <c r="E709" s="15">
        <f>Beta!F709</f>
        <v>0.29809286005212393</v>
      </c>
      <c r="F709" s="12"/>
      <c r="G709" s="50">
        <f t="shared" si="77"/>
        <v>2.5000000000000005E-3</v>
      </c>
      <c r="H709" s="33">
        <f t="shared" si="73"/>
        <v>1.4433756729740645E-2</v>
      </c>
      <c r="I709" s="34">
        <f>D709/D708*EXP(-H708*H708/2+H708*VLOOKUP((A709)&amp;"_"&amp;(B709-1),Gaussian!A:F,6,0))-1</f>
        <v>6.7410758154551331E-3</v>
      </c>
      <c r="J709" s="46">
        <f>E709/E708*EXP(-H708*H708/2-H708*VLOOKUP((A709)&amp;"_"&amp;(B709-1),Gaussian!A:F,6,0))-1</f>
        <v>-1.4440436405389612E-3</v>
      </c>
      <c r="K709" s="40">
        <f>VLOOKUP((A709+1)&amp;"_"&amp;B709,scenarios!A:Q,6,0)</f>
        <v>6.7410999999999999E-3</v>
      </c>
      <c r="L709" s="55">
        <f>VLOOKUP((A709+TT_Scen/2+1)&amp;"_"&amp;B709,scenarios!A:Q,6,0)</f>
        <v>-1.444E-3</v>
      </c>
      <c r="M709" s="37">
        <f t="shared" si="75"/>
        <v>6.782508382794511E-8</v>
      </c>
      <c r="N709" s="8"/>
      <c r="O709" s="50">
        <f t="shared" si="78"/>
        <v>2.5000000000000005E-3</v>
      </c>
      <c r="P709" s="33">
        <f t="shared" si="74"/>
        <v>1.4433756729740645E-2</v>
      </c>
      <c r="Q709" s="34">
        <f>D709/D708*EXP(-P708*P708/2+P708*Gaussian!G701)-1</f>
        <v>5.2698849622594413E-3</v>
      </c>
      <c r="R709" s="46">
        <f>E709/E708*EXP(-P708*P708/2-P708*Gaussian!G701)-1</f>
        <v>1.7321522563840119E-5</v>
      </c>
      <c r="S709" s="40">
        <f>VLOOKUP((A709+1)&amp;"_"&amp;B709,scenarios!A:Q,13,0)</f>
        <v>0</v>
      </c>
      <c r="T709" s="55">
        <f>VLOOKUP((A709+TT_Scen/2+1)&amp;"_"&amp;B709,scenarios!A:Q,13,0)</f>
        <v>0</v>
      </c>
      <c r="U709" s="37">
        <f t="shared" si="76"/>
        <v>5.2872064848232814E-3</v>
      </c>
    </row>
    <row r="710" spans="1:21" x14ac:dyDescent="0.25">
      <c r="A710" s="21">
        <f t="shared" si="72"/>
        <v>4</v>
      </c>
      <c r="B710" s="22">
        <v>701</v>
      </c>
      <c r="C710" s="20"/>
      <c r="D710" s="14">
        <f>Beta!E710</f>
        <v>40.021723071307193</v>
      </c>
      <c r="E710" s="15">
        <f>Beta!F710</f>
        <v>0.2981171180891008</v>
      </c>
      <c r="F710" s="12"/>
      <c r="G710" s="50">
        <f t="shared" si="77"/>
        <v>2.5000000000000005E-3</v>
      </c>
      <c r="H710" s="33">
        <f t="shared" si="73"/>
        <v>1.4433756729740645E-2</v>
      </c>
      <c r="I710" s="34">
        <f>D710/D709*EXP(-H709*H709/2+H709*VLOOKUP((A710)&amp;"_"&amp;(B710-1),Gaussian!A:F,6,0))-1</f>
        <v>1.0407886835791302E-2</v>
      </c>
      <c r="J710" s="46">
        <f>E710/E709*EXP(-H709*H709/2-H709*VLOOKUP((A710)&amp;"_"&amp;(B710-1),Gaussian!A:F,6,0))-1</f>
        <v>-5.0648180701560186E-3</v>
      </c>
      <c r="K710" s="40">
        <f>VLOOKUP((A710+1)&amp;"_"&amp;B710,scenarios!A:Q,6,0)</f>
        <v>1.0408000000000001E-2</v>
      </c>
      <c r="L710" s="55">
        <f>VLOOKUP((A710+TT_Scen/2+1)&amp;"_"&amp;B710,scenarios!A:Q,6,0)</f>
        <v>-5.0648000000000004E-3</v>
      </c>
      <c r="M710" s="37">
        <f t="shared" si="75"/>
        <v>1.3123436471643851E-7</v>
      </c>
      <c r="N710" s="8"/>
      <c r="O710" s="50">
        <f t="shared" si="78"/>
        <v>2.5000000000000005E-3</v>
      </c>
      <c r="P710" s="33">
        <f t="shared" si="74"/>
        <v>1.4433756729740645E-2</v>
      </c>
      <c r="Q710" s="34">
        <f>D710/D709*EXP(-P709*P709/2+P709*Gaussian!G702)-1</f>
        <v>5.3132680810821231E-3</v>
      </c>
      <c r="R710" s="46">
        <f>E710/E709*EXP(-P709*P709/2-P709*Gaussian!G702)-1</f>
        <v>-2.2792267338589411E-5</v>
      </c>
      <c r="S710" s="40">
        <f>VLOOKUP((A710+1)&amp;"_"&amp;B710,scenarios!A:Q,13,0)</f>
        <v>0</v>
      </c>
      <c r="T710" s="55">
        <f>VLOOKUP((A710+TT_Scen/2+1)&amp;"_"&amp;B710,scenarios!A:Q,13,0)</f>
        <v>0</v>
      </c>
      <c r="U710" s="37">
        <f t="shared" si="76"/>
        <v>5.3360603484207125E-3</v>
      </c>
    </row>
    <row r="711" spans="1:21" x14ac:dyDescent="0.25">
      <c r="A711" s="21">
        <f t="shared" si="72"/>
        <v>4</v>
      </c>
      <c r="B711" s="22">
        <v>702</v>
      </c>
      <c r="C711" s="20"/>
      <c r="D711" s="14">
        <f>Beta!E711</f>
        <v>40.240481195408144</v>
      </c>
      <c r="E711" s="15">
        <f>Beta!F711</f>
        <v>0.2981280515148384</v>
      </c>
      <c r="F711" s="12"/>
      <c r="G711" s="50">
        <f t="shared" si="77"/>
        <v>2.5000000000000005E-3</v>
      </c>
      <c r="H711" s="33">
        <f t="shared" si="73"/>
        <v>1.4433756729740645E-2</v>
      </c>
      <c r="I711" s="34">
        <f>D711/D710*EXP(-H710*H710/2+H710*VLOOKUP((A711)&amp;"_"&amp;(B711-1),Gaussian!A:F,6,0))-1</f>
        <v>2.8201388315949982E-2</v>
      </c>
      <c r="J711" s="46">
        <f>E711/E710*EXP(-H710*H710/2-H710*VLOOKUP((A711)&amp;"_"&amp;(B711-1),Gaussian!A:F,6,0))-1</f>
        <v>-2.2279668620691973E-2</v>
      </c>
      <c r="K711" s="40">
        <f>VLOOKUP((A711+1)&amp;"_"&amp;B711,scenarios!A:Q,6,0)</f>
        <v>2.8201E-2</v>
      </c>
      <c r="L711" s="55">
        <f>VLOOKUP((A711+TT_Scen/2+1)&amp;"_"&amp;B711,scenarios!A:Q,6,0)</f>
        <v>-2.2280000000000001E-2</v>
      </c>
      <c r="M711" s="37">
        <f t="shared" si="75"/>
        <v>7.196952580106053E-7</v>
      </c>
      <c r="N711" s="8"/>
      <c r="O711" s="50">
        <f t="shared" si="78"/>
        <v>2.5000000000000005E-3</v>
      </c>
      <c r="P711" s="33">
        <f t="shared" si="74"/>
        <v>1.4433756729740645E-2</v>
      </c>
      <c r="Q711" s="34">
        <f>D711/D710*EXP(-P710*P710/2+P710*Gaussian!G703)-1</f>
        <v>5.3612540679088827E-3</v>
      </c>
      <c r="R711" s="46">
        <f>E711/E710*EXP(-P710*P710/2-P710*Gaussian!G703)-1</f>
        <v>-6.7490127254155041E-5</v>
      </c>
      <c r="S711" s="40">
        <f>VLOOKUP((A711+1)&amp;"_"&amp;B711,scenarios!A:Q,13,0)</f>
        <v>0</v>
      </c>
      <c r="T711" s="55">
        <f>VLOOKUP((A711+TT_Scen/2+1)&amp;"_"&amp;B711,scenarios!A:Q,13,0)</f>
        <v>0</v>
      </c>
      <c r="U711" s="37">
        <f t="shared" si="76"/>
        <v>5.4287441951630377E-3</v>
      </c>
    </row>
    <row r="712" spans="1:21" x14ac:dyDescent="0.25">
      <c r="A712" s="21">
        <f t="shared" si="72"/>
        <v>4</v>
      </c>
      <c r="B712" s="22">
        <v>703</v>
      </c>
      <c r="C712" s="20"/>
      <c r="D712" s="14">
        <f>Beta!E712</f>
        <v>40.465407346523023</v>
      </c>
      <c r="E712" s="15">
        <f>Beta!F712</f>
        <v>0.29810325170487056</v>
      </c>
      <c r="F712" s="12"/>
      <c r="G712" s="50">
        <f t="shared" si="77"/>
        <v>2.5000000000000005E-3</v>
      </c>
      <c r="H712" s="33">
        <f t="shared" si="73"/>
        <v>1.4433756729740645E-2</v>
      </c>
      <c r="I712" s="34">
        <f>D712/D711*EXP(-H711*H711/2+H711*VLOOKUP((A712)&amp;"_"&amp;(B712-1),Gaussian!A:F,6,0))-1</f>
        <v>8.8491547983713392E-3</v>
      </c>
      <c r="J712" s="46">
        <f>E712/E711*EXP(-H711*H711/2-H711*VLOOKUP((A712)&amp;"_"&amp;(B712-1),Gaussian!A:F,6,0))-1</f>
        <v>-3.5215514411564008E-3</v>
      </c>
      <c r="K712" s="40">
        <f>VLOOKUP((A712+1)&amp;"_"&amp;B712,scenarios!A:Q,6,0)</f>
        <v>8.8491999999999998E-3</v>
      </c>
      <c r="L712" s="55">
        <f>VLOOKUP((A712+TT_Scen/2+1)&amp;"_"&amp;B712,scenarios!A:Q,6,0)</f>
        <v>-3.5216000000000002E-3</v>
      </c>
      <c r="M712" s="37">
        <f t="shared" si="75"/>
        <v>9.3760472259871858E-8</v>
      </c>
      <c r="N712" s="8"/>
      <c r="O712" s="50">
        <f t="shared" si="78"/>
        <v>2.5000000000000005E-3</v>
      </c>
      <c r="P712" s="33">
        <f t="shared" si="74"/>
        <v>1.4433756729740645E-2</v>
      </c>
      <c r="Q712" s="34">
        <f>D712/D711*EXP(-P711*P711/2+P711*Gaussian!G704)-1</f>
        <v>5.4848057848952969E-3</v>
      </c>
      <c r="R712" s="46">
        <f>E712/E711*EXP(-P711*P711/2-P711*Gaussian!G704)-1</f>
        <v>-1.8733767077316887E-4</v>
      </c>
      <c r="S712" s="40">
        <f>VLOOKUP((A712+1)&amp;"_"&amp;B712,scenarios!A:Q,13,0)</f>
        <v>0</v>
      </c>
      <c r="T712" s="55">
        <f>VLOOKUP((A712+TT_Scen/2+1)&amp;"_"&amp;B712,scenarios!A:Q,13,0)</f>
        <v>0</v>
      </c>
      <c r="U712" s="37">
        <f t="shared" si="76"/>
        <v>5.6721434556684658E-3</v>
      </c>
    </row>
    <row r="713" spans="1:21" x14ac:dyDescent="0.25">
      <c r="A713" s="21">
        <f t="shared" ref="A713:A728" si="79">iteration</f>
        <v>4</v>
      </c>
      <c r="B713" s="22">
        <v>704</v>
      </c>
      <c r="C713" s="20"/>
      <c r="D713" s="14">
        <f>Beta!E713</f>
        <v>40.697293053677001</v>
      </c>
      <c r="E713" s="15">
        <f>Beta!F713</f>
        <v>0.29803758673546399</v>
      </c>
      <c r="F713" s="12"/>
      <c r="G713" s="50">
        <f t="shared" si="77"/>
        <v>2.5000000000000005E-3</v>
      </c>
      <c r="H713" s="33">
        <f t="shared" ref="H713:H776" si="80">SQRT((G713+G714)*delta/2)</f>
        <v>1.4433756729740645E-2</v>
      </c>
      <c r="I713" s="34">
        <f>D713/D712*EXP(-H712*H712/2+H712*VLOOKUP((A713)&amp;"_"&amp;(B713-1),Gaussian!A:F,6,0))-1</f>
        <v>-2.8374942296029992E-3</v>
      </c>
      <c r="J713" s="46">
        <f>E713/E712*EXP(-H712*H712/2-H712*VLOOKUP((A713)&amp;"_"&amp;(B713-1),Gaussian!A:F,6,0))-1</f>
        <v>8.1601187386399765E-3</v>
      </c>
      <c r="K713" s="40">
        <f>VLOOKUP((A713+1)&amp;"_"&amp;B713,scenarios!A:Q,6,0)</f>
        <v>-2.8375000000000002E-3</v>
      </c>
      <c r="L713" s="55">
        <f>VLOOKUP((A713+TT_Scen/2+1)&amp;"_"&amp;B713,scenarios!A:Q,6,0)</f>
        <v>8.1601E-3</v>
      </c>
      <c r="M713" s="37">
        <f t="shared" si="75"/>
        <v>2.4509036977444359E-8</v>
      </c>
      <c r="N713" s="8"/>
      <c r="O713" s="50">
        <f t="shared" si="78"/>
        <v>2.5000000000000005E-3</v>
      </c>
      <c r="P713" s="33">
        <f t="shared" ref="P713:P776" si="81">SQRT((O713+O714)*delta/2)</f>
        <v>1.4433756729740645E-2</v>
      </c>
      <c r="Q713" s="34">
        <f>D713/D712*EXP(-P712*P712/2+P712*Gaussian!G705)-1</f>
        <v>5.6257095013048097E-3</v>
      </c>
      <c r="R713" s="46">
        <f>E713/E712*EXP(-P712*P712/2-P712*Gaussian!G705)-1</f>
        <v>-3.2441422193096869E-4</v>
      </c>
      <c r="S713" s="40">
        <f>VLOOKUP((A713+1)&amp;"_"&amp;B713,scenarios!A:Q,13,0)</f>
        <v>0</v>
      </c>
      <c r="T713" s="55">
        <f>VLOOKUP((A713+TT_Scen/2+1)&amp;"_"&amp;B713,scenarios!A:Q,13,0)</f>
        <v>0</v>
      </c>
      <c r="U713" s="37">
        <f t="shared" si="76"/>
        <v>5.9501237232357784E-3</v>
      </c>
    </row>
    <row r="714" spans="1:21" x14ac:dyDescent="0.25">
      <c r="A714" s="21">
        <f t="shared" si="79"/>
        <v>4</v>
      </c>
      <c r="B714" s="22">
        <v>705</v>
      </c>
      <c r="C714" s="20"/>
      <c r="D714" s="14">
        <f>Beta!E714</f>
        <v>40.928284441802155</v>
      </c>
      <c r="E714" s="15">
        <f>Beta!F714</f>
        <v>0.2979890167104059</v>
      </c>
      <c r="F714" s="12"/>
      <c r="G714" s="50">
        <f t="shared" si="77"/>
        <v>2.5000000000000005E-3</v>
      </c>
      <c r="H714" s="33">
        <f t="shared" si="80"/>
        <v>1.4433756729740645E-2</v>
      </c>
      <c r="I714" s="34">
        <f>D714/D713*EXP(-H713*H713/2+H713*VLOOKUP((A714)&amp;"_"&amp;(B714-1),Gaussian!A:F,6,0))-1</f>
        <v>1.9930922441953047E-2</v>
      </c>
      <c r="J714" s="46">
        <f>E714/E713*EXP(-H713*H713/2-H713*VLOOKUP((A714)&amp;"_"&amp;(B714-1),Gaussian!A:F,6,0))-1</f>
        <v>-1.4342571102284873E-2</v>
      </c>
      <c r="K714" s="40">
        <f>VLOOKUP((A714+1)&amp;"_"&amp;B714,scenarios!A:Q,6,0)</f>
        <v>1.9931000000000001E-2</v>
      </c>
      <c r="L714" s="55">
        <f>VLOOKUP((A714+TT_Scen/2+1)&amp;"_"&amp;B714,scenarios!A:Q,6,0)</f>
        <v>-1.4343E-2</v>
      </c>
      <c r="M714" s="37">
        <f t="shared" si="75"/>
        <v>5.0645576207992982E-7</v>
      </c>
      <c r="N714" s="8"/>
      <c r="O714" s="50">
        <f t="shared" si="78"/>
        <v>2.5000000000000005E-3</v>
      </c>
      <c r="P714" s="33">
        <f t="shared" si="81"/>
        <v>1.4433756729740645E-2</v>
      </c>
      <c r="Q714" s="34">
        <f>D714/D713*EXP(-P713*P713/2+P713*Gaussian!G706)-1</f>
        <v>5.5710891362201753E-3</v>
      </c>
      <c r="R714" s="46">
        <f>E714/E713*EXP(-P713*P713/2-P713*Gaussian!G706)-1</f>
        <v>-2.6711037311211161E-4</v>
      </c>
      <c r="S714" s="40">
        <f>VLOOKUP((A714+1)&amp;"_"&amp;B714,scenarios!A:Q,13,0)</f>
        <v>0</v>
      </c>
      <c r="T714" s="55">
        <f>VLOOKUP((A714+TT_Scen/2+1)&amp;"_"&amp;B714,scenarios!A:Q,13,0)</f>
        <v>0</v>
      </c>
      <c r="U714" s="37">
        <f t="shared" si="76"/>
        <v>5.8381995093322869E-3</v>
      </c>
    </row>
    <row r="715" spans="1:21" x14ac:dyDescent="0.25">
      <c r="A715" s="21">
        <f t="shared" si="79"/>
        <v>4</v>
      </c>
      <c r="B715" s="22">
        <v>706</v>
      </c>
      <c r="C715" s="20"/>
      <c r="D715" s="14">
        <f>Beta!E715</f>
        <v>41.169326035011451</v>
      </c>
      <c r="E715" s="15">
        <f>Beta!F715</f>
        <v>0.29787810225947076</v>
      </c>
      <c r="F715" s="12"/>
      <c r="G715" s="50">
        <f t="shared" si="77"/>
        <v>2.5000000000000005E-3</v>
      </c>
      <c r="H715" s="33">
        <f t="shared" si="80"/>
        <v>1.4433756729740645E-2</v>
      </c>
      <c r="I715" s="34">
        <f>D715/D714*EXP(-H714*H714/2+H714*VLOOKUP((A715)&amp;"_"&amp;(B715-1),Gaussian!A:F,6,0))-1</f>
        <v>3.1213569889019022E-2</v>
      </c>
      <c r="J715" s="46">
        <f>E715/E714*EXP(-H714*H714/2-H714*VLOOKUP((A715)&amp;"_"&amp;(B715-1),Gaussian!A:F,6,0))-1</f>
        <v>-2.5123862177633405E-2</v>
      </c>
      <c r="K715" s="40">
        <f>VLOOKUP((A715+1)&amp;"_"&amp;B715,scenarios!A:Q,6,0)</f>
        <v>3.1213999999999999E-2</v>
      </c>
      <c r="L715" s="55">
        <f>VLOOKUP((A715+TT_Scen/2+1)&amp;"_"&amp;B715,scenarios!A:Q,6,0)</f>
        <v>-2.5124E-2</v>
      </c>
      <c r="M715" s="37">
        <f t="shared" ref="M715:M728" si="82">ABS(K715-I715)+ABS(L715-J715)</f>
        <v>5.6793334757276881E-7</v>
      </c>
      <c r="N715" s="8"/>
      <c r="O715" s="50">
        <f t="shared" si="78"/>
        <v>2.5000000000000005E-3</v>
      </c>
      <c r="P715" s="33">
        <f t="shared" si="81"/>
        <v>1.4433756729740645E-2</v>
      </c>
      <c r="Q715" s="34">
        <f>D715/D714*EXP(-P714*P714/2+P714*Gaussian!G707)-1</f>
        <v>5.7845900048436594E-3</v>
      </c>
      <c r="R715" s="46">
        <f>E715/E714*EXP(-P714*P714/2-P714*Gaussian!G707)-1</f>
        <v>-4.7633233416255472E-4</v>
      </c>
      <c r="S715" s="40">
        <f>VLOOKUP((A715+1)&amp;"_"&amp;B715,scenarios!A:Q,13,0)</f>
        <v>0</v>
      </c>
      <c r="T715" s="55">
        <f>VLOOKUP((A715+TT_Scen/2+1)&amp;"_"&amp;B715,scenarios!A:Q,13,0)</f>
        <v>0</v>
      </c>
      <c r="U715" s="37">
        <f t="shared" ref="U715:U728" si="83">ABS(S715-Q715)+ABS(T715-R715)</f>
        <v>6.2609223390062141E-3</v>
      </c>
    </row>
    <row r="716" spans="1:21" x14ac:dyDescent="0.25">
      <c r="A716" s="21">
        <f t="shared" si="79"/>
        <v>4</v>
      </c>
      <c r="B716" s="22">
        <v>707</v>
      </c>
      <c r="C716" s="20"/>
      <c r="D716" s="14">
        <f>Beta!E716</f>
        <v>41.407382872017017</v>
      </c>
      <c r="E716" s="15">
        <f>Beta!F716</f>
        <v>0.29779979082440766</v>
      </c>
      <c r="F716" s="12"/>
      <c r="G716" s="50">
        <f t="shared" si="77"/>
        <v>2.5000000000000005E-3</v>
      </c>
      <c r="H716" s="33">
        <f t="shared" si="80"/>
        <v>1.4433756729740645E-2</v>
      </c>
      <c r="I716" s="34">
        <f>D716/D715*EXP(-H715*H715/2+H715*VLOOKUP((A716)&amp;"_"&amp;(B716-1),Gaussian!A:F,6,0))-1</f>
        <v>-8.8735438086484653E-4</v>
      </c>
      <c r="J716" s="46">
        <f>E716/E715*EXP(-H715*H715/2-H715*VLOOKUP((A716)&amp;"_"&amp;(B716-1),Gaussian!A:F,6,0))-1</f>
        <v>6.2013619643761508E-3</v>
      </c>
      <c r="K716" s="40">
        <f>VLOOKUP((A716+1)&amp;"_"&amp;B716,scenarios!A:Q,6,0)</f>
        <v>-8.8734999999999997E-4</v>
      </c>
      <c r="L716" s="55">
        <f>VLOOKUP((A716+TT_Scen/2+1)&amp;"_"&amp;B716,scenarios!A:Q,6,0)</f>
        <v>6.2014000000000001E-3</v>
      </c>
      <c r="M716" s="37">
        <f t="shared" si="82"/>
        <v>4.2416488695864139E-8</v>
      </c>
      <c r="N716" s="8"/>
      <c r="O716" s="50">
        <f t="shared" si="78"/>
        <v>2.5000000000000005E-3</v>
      </c>
      <c r="P716" s="33">
        <f t="shared" si="81"/>
        <v>1.4433756729740645E-2</v>
      </c>
      <c r="Q716" s="34">
        <f>D716/D715*EXP(-P715*P715/2+P715*Gaussian!G708)-1</f>
        <v>5.6776200902401985E-3</v>
      </c>
      <c r="R716" s="46">
        <f>E716/E715*EXP(-P715*P715/2-P715*Gaussian!G708)-1</f>
        <v>-3.6703144731631276E-4</v>
      </c>
      <c r="S716" s="40">
        <f>VLOOKUP((A716+1)&amp;"_"&amp;B716,scenarios!A:Q,13,0)</f>
        <v>0</v>
      </c>
      <c r="T716" s="55">
        <f>VLOOKUP((A716+TT_Scen/2+1)&amp;"_"&amp;B716,scenarios!A:Q,13,0)</f>
        <v>0</v>
      </c>
      <c r="U716" s="37">
        <f t="shared" si="83"/>
        <v>6.0446515375565113E-3</v>
      </c>
    </row>
    <row r="717" spans="1:21" x14ac:dyDescent="0.25">
      <c r="A717" s="21">
        <f t="shared" si="79"/>
        <v>4</v>
      </c>
      <c r="B717" s="22">
        <v>708</v>
      </c>
      <c r="C717" s="20"/>
      <c r="D717" s="14">
        <f>Beta!E717</f>
        <v>41.642641435586235</v>
      </c>
      <c r="E717" s="15">
        <f>Beta!F717</f>
        <v>0.2977522341009472</v>
      </c>
      <c r="F717" s="12"/>
      <c r="G717" s="50">
        <f t="shared" si="77"/>
        <v>2.5000000000000005E-3</v>
      </c>
      <c r="H717" s="33">
        <f t="shared" si="80"/>
        <v>1.4433756729740645E-2</v>
      </c>
      <c r="I717" s="34">
        <f>D717/D716*EXP(-H716*H716/2+H716*VLOOKUP((A717)&amp;"_"&amp;(B717-1),Gaussian!A:F,6,0))-1</f>
        <v>2.4468056418430306E-2</v>
      </c>
      <c r="J717" s="46">
        <f>E717/E716*EXP(-H716*H716/2-H716*VLOOKUP((A717)&amp;"_"&amp;(B717-1),Gaussian!A:F,6,0))-1</f>
        <v>-1.8699029340342954E-2</v>
      </c>
      <c r="K717" s="40">
        <f>VLOOKUP((A717+1)&amp;"_"&amp;B717,scenarios!A:Q,6,0)</f>
        <v>2.4468E-2</v>
      </c>
      <c r="L717" s="55">
        <f>VLOOKUP((A717+TT_Scen/2+1)&amp;"_"&amp;B717,scenarios!A:Q,6,0)</f>
        <v>-1.8699E-2</v>
      </c>
      <c r="M717" s="37">
        <f t="shared" si="82"/>
        <v>8.5758773259864141E-8</v>
      </c>
      <c r="N717" s="8"/>
      <c r="O717" s="50">
        <f t="shared" si="78"/>
        <v>2.5000000000000005E-3</v>
      </c>
      <c r="P717" s="33">
        <f t="shared" si="81"/>
        <v>1.4433756729740645E-2</v>
      </c>
      <c r="Q717" s="34">
        <f>D717/D716*EXP(-P716*P716/2+P716*Gaussian!G709)-1</f>
        <v>5.5768077652085246E-3</v>
      </c>
      <c r="R717" s="46">
        <f>E717/E716*EXP(-P716*P716/2-P716*Gaussian!G709)-1</f>
        <v>-2.6383821697328891E-4</v>
      </c>
      <c r="S717" s="40">
        <f>VLOOKUP((A717+1)&amp;"_"&amp;B717,scenarios!A:Q,13,0)</f>
        <v>0</v>
      </c>
      <c r="T717" s="55">
        <f>VLOOKUP((A717+TT_Scen/2+1)&amp;"_"&amp;B717,scenarios!A:Q,13,0)</f>
        <v>0</v>
      </c>
      <c r="U717" s="37">
        <f t="shared" si="83"/>
        <v>5.8406459821818135E-3</v>
      </c>
    </row>
    <row r="718" spans="1:21" x14ac:dyDescent="0.25">
      <c r="A718" s="21">
        <f t="shared" si="79"/>
        <v>4</v>
      </c>
      <c r="B718" s="22">
        <v>709</v>
      </c>
      <c r="C718" s="20"/>
      <c r="D718" s="14">
        <f>Beta!E718</f>
        <v>41.893330531559108</v>
      </c>
      <c r="E718" s="15">
        <f>Beta!F718</f>
        <v>0.29760541379046246</v>
      </c>
      <c r="F718" s="12"/>
      <c r="G718" s="50">
        <f t="shared" si="77"/>
        <v>2.5000000000000005E-3</v>
      </c>
      <c r="H718" s="33">
        <f t="shared" si="80"/>
        <v>1.4433756729740645E-2</v>
      </c>
      <c r="I718" s="34">
        <f>D718/D717*EXP(-H717*H717/2+H717*VLOOKUP((A718)&amp;"_"&amp;(B718-1),Gaussian!A:F,6,0))-1</f>
        <v>2.3377106181587948E-4</v>
      </c>
      <c r="J718" s="46">
        <f>E718/E717*EXP(-H717*H717/2-H717*VLOOKUP((A718)&amp;"_"&amp;(B718-1),Gaussian!A:F,6,0))-1</f>
        <v>5.0795246111945414E-3</v>
      </c>
      <c r="K718" s="40">
        <f>VLOOKUP((A718+1)&amp;"_"&amp;B718,scenarios!A:Q,6,0)</f>
        <v>2.3377000000000001E-4</v>
      </c>
      <c r="L718" s="55">
        <f>VLOOKUP((A718+TT_Scen/2+1)&amp;"_"&amp;B718,scenarios!A:Q,6,0)</f>
        <v>5.0794999999999998E-3</v>
      </c>
      <c r="M718" s="37">
        <f t="shared" si="82"/>
        <v>2.5673010421007302E-8</v>
      </c>
      <c r="N718" s="8"/>
      <c r="O718" s="50">
        <f t="shared" si="78"/>
        <v>2.5000000000000005E-3</v>
      </c>
      <c r="P718" s="33">
        <f t="shared" si="81"/>
        <v>1.4433756729740645E-2</v>
      </c>
      <c r="Q718" s="34">
        <f>D718/D717*EXP(-P717*P717/2+P717*Gaussian!G710)-1</f>
        <v>5.9152211810298283E-3</v>
      </c>
      <c r="R718" s="46">
        <f>E718/E717*EXP(-P717*P717/2-P717*Gaussian!G710)-1</f>
        <v>-5.9720545977270945E-4</v>
      </c>
      <c r="S718" s="40">
        <f>VLOOKUP((A718+1)&amp;"_"&amp;B718,scenarios!A:Q,13,0)</f>
        <v>0</v>
      </c>
      <c r="T718" s="55">
        <f>VLOOKUP((A718+TT_Scen/2+1)&amp;"_"&amp;B718,scenarios!A:Q,13,0)</f>
        <v>0</v>
      </c>
      <c r="U718" s="37">
        <f t="shared" si="83"/>
        <v>6.5124266408025377E-3</v>
      </c>
    </row>
    <row r="719" spans="1:21" x14ac:dyDescent="0.25">
      <c r="A719" s="21">
        <f t="shared" si="79"/>
        <v>4</v>
      </c>
      <c r="B719" s="22">
        <v>710</v>
      </c>
      <c r="C719" s="20"/>
      <c r="D719" s="14">
        <f>Beta!E719</f>
        <v>42.15314627697817</v>
      </c>
      <c r="E719" s="15">
        <f>Beta!F719</f>
        <v>0.29740579246168775</v>
      </c>
      <c r="F719" s="12"/>
      <c r="G719" s="50">
        <f t="shared" si="77"/>
        <v>2.5000000000000005E-3</v>
      </c>
      <c r="H719" s="33">
        <f t="shared" si="80"/>
        <v>1.4433756729740645E-2</v>
      </c>
      <c r="I719" s="34">
        <f>D719/D718*EXP(-H718*H718/2+H718*VLOOKUP((A719)&amp;"_"&amp;(B719-1),Gaussian!A:F,6,0))-1</f>
        <v>1.7330380783082244E-2</v>
      </c>
      <c r="J719" s="46">
        <f>E719/E718*EXP(-H718*H718/2-H718*VLOOKUP((A719)&amp;"_"&amp;(B719-1),Gaussian!A:F,6,0))-1</f>
        <v>-1.1808279786039044E-2</v>
      </c>
      <c r="K719" s="40">
        <f>VLOOKUP((A719+1)&amp;"_"&amp;B719,scenarios!A:Q,6,0)</f>
        <v>1.7330000000000002E-2</v>
      </c>
      <c r="L719" s="55">
        <f>VLOOKUP((A719+TT_Scen/2+1)&amp;"_"&amp;B719,scenarios!A:Q,6,0)</f>
        <v>-1.1808000000000001E-2</v>
      </c>
      <c r="M719" s="37">
        <f t="shared" si="82"/>
        <v>6.605691212861059E-7</v>
      </c>
      <c r="N719" s="8"/>
      <c r="O719" s="50">
        <f t="shared" si="78"/>
        <v>2.5000000000000005E-3</v>
      </c>
      <c r="P719" s="33">
        <f t="shared" si="81"/>
        <v>1.4433756729740645E-2</v>
      </c>
      <c r="Q719" s="34">
        <f>D719/D718*EXP(-P718*P718/2+P718*Gaussian!G711)-1</f>
        <v>6.0970330629830372E-3</v>
      </c>
      <c r="R719" s="46">
        <f>E719/E718*EXP(-P718*P718/2-P718*Gaussian!G711)-1</f>
        <v>-7.7484976638064751E-4</v>
      </c>
      <c r="S719" s="40">
        <f>VLOOKUP((A719+1)&amp;"_"&amp;B719,scenarios!A:Q,13,0)</f>
        <v>0</v>
      </c>
      <c r="T719" s="55">
        <f>VLOOKUP((A719+TT_Scen/2+1)&amp;"_"&amp;B719,scenarios!A:Q,13,0)</f>
        <v>0</v>
      </c>
      <c r="U719" s="37">
        <f t="shared" si="83"/>
        <v>6.8718828293636847E-3</v>
      </c>
    </row>
    <row r="720" spans="1:21" x14ac:dyDescent="0.25">
      <c r="A720" s="21">
        <f t="shared" si="79"/>
        <v>4</v>
      </c>
      <c r="B720" s="22">
        <v>711</v>
      </c>
      <c r="C720" s="20"/>
      <c r="D720" s="14">
        <f>Beta!E720</f>
        <v>42.41624931984191</v>
      </c>
      <c r="E720" s="15">
        <f>Beta!F720</f>
        <v>0.29719543881088289</v>
      </c>
      <c r="F720" s="12"/>
      <c r="G720" s="50">
        <f t="shared" si="77"/>
        <v>2.5000000000000005E-3</v>
      </c>
      <c r="H720" s="33">
        <f t="shared" si="80"/>
        <v>1.4433756729740645E-2</v>
      </c>
      <c r="I720" s="34">
        <f>D720/D719*EXP(-H719*H719/2+H719*VLOOKUP((A720)&amp;"_"&amp;(B720-1),Gaussian!A:F,6,0))-1</f>
        <v>-1.4450036176264391E-2</v>
      </c>
      <c r="J720" s="46">
        <f>E720/E719*EXP(-H719*H719/2-H719*VLOOKUP((A720)&amp;"_"&amp;(B720-1),Gaussian!A:F,6,0))-1</f>
        <v>2.0060334612165276E-2</v>
      </c>
      <c r="K720" s="40">
        <f>VLOOKUP((A720+1)&amp;"_"&amp;B720,scenarios!A:Q,6,0)</f>
        <v>-1.4449999999999999E-2</v>
      </c>
      <c r="L720" s="55">
        <f>VLOOKUP((A720+TT_Scen/2+1)&amp;"_"&amp;B720,scenarios!A:Q,6,0)</f>
        <v>2.0060000000000001E-2</v>
      </c>
      <c r="M720" s="37">
        <f t="shared" si="82"/>
        <v>3.7078842966657699E-7</v>
      </c>
      <c r="N720" s="8"/>
      <c r="O720" s="50">
        <f t="shared" si="78"/>
        <v>2.5000000000000005E-3</v>
      </c>
      <c r="P720" s="33">
        <f t="shared" si="81"/>
        <v>1.4433756729740645E-2</v>
      </c>
      <c r="Q720" s="34">
        <f>D720/D719*EXP(-P719*P719/2+P719*Gaussian!G712)-1</f>
        <v>6.136787796923171E-3</v>
      </c>
      <c r="R720" s="46">
        <f>E720/E719*EXP(-P719*P719/2-P719*Gaussian!G712)-1</f>
        <v>-8.1138263879965145E-4</v>
      </c>
      <c r="S720" s="40">
        <f>VLOOKUP((A720+1)&amp;"_"&amp;B720,scenarios!A:Q,13,0)</f>
        <v>0</v>
      </c>
      <c r="T720" s="55">
        <f>VLOOKUP((A720+TT_Scen/2+1)&amp;"_"&amp;B720,scenarios!A:Q,13,0)</f>
        <v>0</v>
      </c>
      <c r="U720" s="37">
        <f t="shared" si="83"/>
        <v>6.9481704357228224E-3</v>
      </c>
    </row>
    <row r="721" spans="1:21" x14ac:dyDescent="0.25">
      <c r="A721" s="21">
        <f t="shared" si="79"/>
        <v>4</v>
      </c>
      <c r="B721" s="22">
        <v>712</v>
      </c>
      <c r="C721" s="20"/>
      <c r="D721" s="14">
        <f>Beta!E721</f>
        <v>42.685127896848556</v>
      </c>
      <c r="E721" s="15">
        <f>Beta!F721</f>
        <v>0.29695734952789465</v>
      </c>
      <c r="F721" s="12"/>
      <c r="G721" s="50">
        <f t="shared" si="77"/>
        <v>2.5000000000000005E-3</v>
      </c>
      <c r="H721" s="33">
        <f t="shared" si="80"/>
        <v>1.4433756729740645E-2</v>
      </c>
      <c r="I721" s="34">
        <f>D721/D720*EXP(-H720*H720/2+H720*VLOOKUP((A721)&amp;"_"&amp;(B721-1),Gaussian!A:F,6,0))-1</f>
        <v>2.5049279371724964E-2</v>
      </c>
      <c r="J721" s="46">
        <f>E721/E720*EXP(-H720*H720/2-H720*VLOOKUP((A721)&amp;"_"&amp;(B721-1),Gaussian!A:F,6,0))-1</f>
        <v>-1.924385104014581E-2</v>
      </c>
      <c r="K721" s="40">
        <f>VLOOKUP((A721+1)&amp;"_"&amp;B721,scenarios!A:Q,6,0)</f>
        <v>2.5048999999999998E-2</v>
      </c>
      <c r="L721" s="55">
        <f>VLOOKUP((A721+TT_Scen/2+1)&amp;"_"&amp;B721,scenarios!A:Q,6,0)</f>
        <v>-1.9244000000000001E-2</v>
      </c>
      <c r="M721" s="37">
        <f t="shared" si="82"/>
        <v>4.2833157915672659E-7</v>
      </c>
      <c r="N721" s="8"/>
      <c r="O721" s="50">
        <f t="shared" si="78"/>
        <v>2.5000000000000005E-3</v>
      </c>
      <c r="P721" s="33">
        <f t="shared" si="81"/>
        <v>1.4433756729740645E-2</v>
      </c>
      <c r="Q721" s="34">
        <f>D721/D720*EXP(-P720*P720/2+P720*Gaussian!G713)-1</f>
        <v>6.2342249805500405E-3</v>
      </c>
      <c r="R721" s="46">
        <f>E721/E720*EXP(-P720*P720/2-P720*Gaussian!G713)-1</f>
        <v>-9.0519804161981465E-4</v>
      </c>
      <c r="S721" s="40">
        <f>VLOOKUP((A721+1)&amp;"_"&amp;B721,scenarios!A:Q,13,0)</f>
        <v>0</v>
      </c>
      <c r="T721" s="55">
        <f>VLOOKUP((A721+TT_Scen/2+1)&amp;"_"&amp;B721,scenarios!A:Q,13,0)</f>
        <v>0</v>
      </c>
      <c r="U721" s="37">
        <f t="shared" si="83"/>
        <v>7.1394230221698551E-3</v>
      </c>
    </row>
    <row r="722" spans="1:21" x14ac:dyDescent="0.25">
      <c r="A722" s="21">
        <f t="shared" si="79"/>
        <v>4</v>
      </c>
      <c r="B722" s="22">
        <v>713</v>
      </c>
      <c r="C722" s="20"/>
      <c r="D722" s="14">
        <f>Beta!E722</f>
        <v>42.949548437528392</v>
      </c>
      <c r="E722" s="15">
        <f>Beta!F722</f>
        <v>0.29676289543038997</v>
      </c>
      <c r="F722" s="12"/>
      <c r="G722" s="50">
        <f t="shared" si="77"/>
        <v>2.5000000000000005E-3</v>
      </c>
      <c r="H722" s="33">
        <f t="shared" si="80"/>
        <v>1.4433756729740645E-2</v>
      </c>
      <c r="I722" s="34">
        <f>D722/D721*EXP(-H721*H721/2+H721*VLOOKUP((A722)&amp;"_"&amp;(B722-1),Gaussian!A:F,6,0))-1</f>
        <v>1.4286857444372192E-3</v>
      </c>
      <c r="J722" s="46">
        <f>E722/E721*EXP(-H721*H721/2-H721*VLOOKUP((A722)&amp;"_"&amp;(B722-1),Gaussian!A:F,6,0))-1</f>
        <v>3.8920869159986271E-3</v>
      </c>
      <c r="K722" s="40">
        <f>VLOOKUP((A722+1)&amp;"_"&amp;B722,scenarios!A:Q,6,0)</f>
        <v>1.4287E-3</v>
      </c>
      <c r="L722" s="55">
        <f>VLOOKUP((A722+TT_Scen/2+1)&amp;"_"&amp;B722,scenarios!A:Q,6,0)</f>
        <v>3.8920999999999999E-3</v>
      </c>
      <c r="M722" s="37">
        <f t="shared" si="82"/>
        <v>2.7339564153587917E-8</v>
      </c>
      <c r="N722" s="8"/>
      <c r="O722" s="50">
        <f t="shared" si="78"/>
        <v>2.5000000000000005E-3</v>
      </c>
      <c r="P722" s="33">
        <f t="shared" si="81"/>
        <v>1.4433756729740645E-2</v>
      </c>
      <c r="Q722" s="34">
        <f>D722/D721*EXP(-P721*P721/2+P721*Gaussian!G714)-1</f>
        <v>6.0898695915954093E-3</v>
      </c>
      <c r="R722" s="46">
        <f>E722/E721*EXP(-P721*P721/2-P721*Gaussian!G714)-1</f>
        <v>-7.5891467069078011E-4</v>
      </c>
      <c r="S722" s="40">
        <f>VLOOKUP((A722+1)&amp;"_"&amp;B722,scenarios!A:Q,13,0)</f>
        <v>0</v>
      </c>
      <c r="T722" s="55">
        <f>VLOOKUP((A722+TT_Scen/2+1)&amp;"_"&amp;B722,scenarios!A:Q,13,0)</f>
        <v>0</v>
      </c>
      <c r="U722" s="37">
        <f t="shared" si="83"/>
        <v>6.8487842622861894E-3</v>
      </c>
    </row>
    <row r="723" spans="1:21" x14ac:dyDescent="0.25">
      <c r="A723" s="21">
        <f t="shared" si="79"/>
        <v>4</v>
      </c>
      <c r="B723" s="22">
        <v>714</v>
      </c>
      <c r="C723" s="20"/>
      <c r="D723" s="14">
        <f>Beta!E723</f>
        <v>43.228810577374603</v>
      </c>
      <c r="E723" s="15">
        <f>Beta!F723</f>
        <v>0.29647885337702085</v>
      </c>
      <c r="F723" s="12"/>
      <c r="G723" s="50">
        <f t="shared" si="77"/>
        <v>2.5000000000000005E-3</v>
      </c>
      <c r="H723" s="33">
        <f t="shared" si="80"/>
        <v>1.4433756729740645E-2</v>
      </c>
      <c r="I723" s="34">
        <f>D723/D722*EXP(-H722*H722/2+H722*VLOOKUP((A723)&amp;"_"&amp;(B723-1),Gaussian!A:F,6,0))-1</f>
        <v>-6.5744321252745319E-3</v>
      </c>
      <c r="J723" s="46">
        <f>E723/E722*EXP(-H722*H722/2-H722*VLOOKUP((A723)&amp;"_"&amp;(B723-1),Gaussian!A:F,6,0))-1</f>
        <v>1.1982483919585007E-2</v>
      </c>
      <c r="K723" s="40">
        <f>VLOOKUP((A723+1)&amp;"_"&amp;B723,scenarios!A:Q,6,0)</f>
        <v>-6.5744000000000002E-3</v>
      </c>
      <c r="L723" s="55">
        <f>VLOOKUP((A723+TT_Scen/2+1)&amp;"_"&amp;B723,scenarios!A:Q,6,0)</f>
        <v>1.1982E-2</v>
      </c>
      <c r="M723" s="37">
        <f t="shared" si="82"/>
        <v>5.1604485953957863E-7</v>
      </c>
      <c r="N723" s="8"/>
      <c r="O723" s="50">
        <f t="shared" si="78"/>
        <v>2.5000000000000005E-3</v>
      </c>
      <c r="P723" s="33">
        <f t="shared" si="81"/>
        <v>1.4433756729740645E-2</v>
      </c>
      <c r="Q723" s="34">
        <f>D723/D722*EXP(-P722*P722/2+P722*Gaussian!G715)-1</f>
        <v>6.3972587201286402E-3</v>
      </c>
      <c r="R723" s="46">
        <f>E723/E722*EXP(-P722*P722/2-P722*Gaussian!G715)-1</f>
        <v>-1.0611962063550306E-3</v>
      </c>
      <c r="S723" s="40">
        <f>VLOOKUP((A723+1)&amp;"_"&amp;B723,scenarios!A:Q,13,0)</f>
        <v>0</v>
      </c>
      <c r="T723" s="55">
        <f>VLOOKUP((A723+TT_Scen/2+1)&amp;"_"&amp;B723,scenarios!A:Q,13,0)</f>
        <v>0</v>
      </c>
      <c r="U723" s="37">
        <f t="shared" si="83"/>
        <v>7.4584549264836708E-3</v>
      </c>
    </row>
    <row r="724" spans="1:21" x14ac:dyDescent="0.25">
      <c r="A724" s="21">
        <f t="shared" si="79"/>
        <v>4</v>
      </c>
      <c r="B724" s="22">
        <v>715</v>
      </c>
      <c r="C724" s="20"/>
      <c r="D724" s="14">
        <f>Beta!E724</f>
        <v>43.507306748894429</v>
      </c>
      <c r="E724" s="15">
        <f>Beta!F724</f>
        <v>0.29621352332081546</v>
      </c>
      <c r="F724" s="12"/>
      <c r="G724" s="50">
        <f t="shared" si="77"/>
        <v>2.5000000000000005E-3</v>
      </c>
      <c r="H724" s="33">
        <f t="shared" si="80"/>
        <v>1.4433756729740645E-2</v>
      </c>
      <c r="I724" s="34">
        <f>D724/D723*EXP(-H723*H723/2+H723*VLOOKUP((A724)&amp;"_"&amp;(B724-1),Gaussian!A:F,6,0))-1</f>
        <v>6.4197844082169997E-3</v>
      </c>
      <c r="J724" s="46">
        <f>E724/E723*EXP(-H723*H723/2-H723*VLOOKUP((A724)&amp;"_"&amp;(B724-1),Gaussian!A:F,6,0))-1</f>
        <v>-1.0806418690298969E-3</v>
      </c>
      <c r="K724" s="40">
        <f>VLOOKUP((A724+1)&amp;"_"&amp;B724,scenarios!A:Q,6,0)</f>
        <v>6.4197999999999998E-3</v>
      </c>
      <c r="L724" s="55">
        <f>VLOOKUP((A724+TT_Scen/2+1)&amp;"_"&amp;B724,scenarios!A:Q,6,0)</f>
        <v>-1.0805999999999999E-3</v>
      </c>
      <c r="M724" s="37">
        <f t="shared" si="82"/>
        <v>5.7460812897093885E-8</v>
      </c>
      <c r="N724" s="8"/>
      <c r="O724" s="50">
        <f t="shared" si="78"/>
        <v>2.5000000000000005E-3</v>
      </c>
      <c r="P724" s="33">
        <f t="shared" si="81"/>
        <v>1.4433756729740645E-2</v>
      </c>
      <c r="Q724" s="34">
        <f>D724/D723*EXP(-P723*P723/2+P723*Gaussian!G716)-1</f>
        <v>6.3375418563469399E-3</v>
      </c>
      <c r="R724" s="46">
        <f>E724/E723*EXP(-P723*P723/2-P723*Gaussian!G716)-1</f>
        <v>-9.9900556539611607E-4</v>
      </c>
      <c r="S724" s="40">
        <f>VLOOKUP((A724+1)&amp;"_"&amp;B724,scenarios!A:Q,13,0)</f>
        <v>0</v>
      </c>
      <c r="T724" s="55">
        <f>VLOOKUP((A724+TT_Scen/2+1)&amp;"_"&amp;B724,scenarios!A:Q,13,0)</f>
        <v>0</v>
      </c>
      <c r="U724" s="37">
        <f t="shared" si="83"/>
        <v>7.336547421743056E-3</v>
      </c>
    </row>
    <row r="725" spans="1:21" x14ac:dyDescent="0.25">
      <c r="A725" s="21">
        <f t="shared" si="79"/>
        <v>4</v>
      </c>
      <c r="B725" s="22">
        <v>716</v>
      </c>
      <c r="C725" s="20"/>
      <c r="D725" s="14">
        <f>Beta!E725</f>
        <v>43.780032041581094</v>
      </c>
      <c r="E725" s="15">
        <f>Beta!F725</f>
        <v>0.29600043040969193</v>
      </c>
      <c r="F725" s="12"/>
      <c r="G725" s="50">
        <f t="shared" si="77"/>
        <v>2.5000000000000005E-3</v>
      </c>
      <c r="H725" s="33">
        <f t="shared" si="80"/>
        <v>1.4433756729740645E-2</v>
      </c>
      <c r="I725" s="34">
        <f>D725/D724*EXP(-H724*H724/2+H724*VLOOKUP((A725)&amp;"_"&amp;(B725-1),Gaussian!A:F,6,0))-1</f>
        <v>3.0145260126473117E-2</v>
      </c>
      <c r="J725" s="46">
        <f>E725/E724*EXP(-H724*H724/2-H724*VLOOKUP((A725)&amp;"_"&amp;(B725-1),Gaussian!A:F,6,0))-1</f>
        <v>-2.4084110002899672E-2</v>
      </c>
      <c r="K725" s="40">
        <f>VLOOKUP((A725+1)&amp;"_"&amp;B725,scenarios!A:Q,6,0)</f>
        <v>3.0145000000000002E-2</v>
      </c>
      <c r="L725" s="55">
        <f>VLOOKUP((A725+TT_Scen/2+1)&amp;"_"&amp;B725,scenarios!A:Q,6,0)</f>
        <v>-2.4084000000000001E-2</v>
      </c>
      <c r="M725" s="37">
        <f t="shared" si="82"/>
        <v>3.701293727863264E-7</v>
      </c>
      <c r="N725" s="8"/>
      <c r="O725" s="50">
        <f t="shared" si="78"/>
        <v>2.5000000000000005E-3</v>
      </c>
      <c r="P725" s="33">
        <f t="shared" si="81"/>
        <v>1.4433756729740645E-2</v>
      </c>
      <c r="Q725" s="34">
        <f>D725/D724*EXP(-P724*P724/2+P724*Gaussian!G717)-1</f>
        <v>6.1636798559767669E-3</v>
      </c>
      <c r="R725" s="46">
        <f>E725/E724*EXP(-P724*P724/2-P724*Gaussian!G717)-1</f>
        <v>-8.2347585183573102E-4</v>
      </c>
      <c r="S725" s="40">
        <f>VLOOKUP((A725+1)&amp;"_"&amp;B725,scenarios!A:Q,13,0)</f>
        <v>0</v>
      </c>
      <c r="T725" s="55">
        <f>VLOOKUP((A725+TT_Scen/2+1)&amp;"_"&amp;B725,scenarios!A:Q,13,0)</f>
        <v>0</v>
      </c>
      <c r="U725" s="37">
        <f t="shared" si="83"/>
        <v>6.987155707812498E-3</v>
      </c>
    </row>
    <row r="726" spans="1:21" x14ac:dyDescent="0.25">
      <c r="A726" s="21">
        <f t="shared" si="79"/>
        <v>4</v>
      </c>
      <c r="B726" s="22">
        <v>717</v>
      </c>
      <c r="C726" s="20"/>
      <c r="D726" s="14">
        <f>Beta!E726</f>
        <v>44.046714631171831</v>
      </c>
      <c r="E726" s="15">
        <f>Beta!F726</f>
        <v>0.29584040731657191</v>
      </c>
      <c r="F726" s="12"/>
      <c r="G726" s="50">
        <f t="shared" si="77"/>
        <v>2.5000000000000005E-3</v>
      </c>
      <c r="H726" s="33">
        <f t="shared" si="80"/>
        <v>1.4433756729740645E-2</v>
      </c>
      <c r="I726" s="34">
        <f>D726/D725*EXP(-H725*H725/2+H725*VLOOKUP((A726)&amp;"_"&amp;(B726-1),Gaussian!A:F,6,0))-1</f>
        <v>1.624604241975347E-2</v>
      </c>
      <c r="J726" s="46">
        <f>E726/E725*EXP(-H725*H725/2-H725*VLOOKUP((A726)&amp;"_"&amp;(B726-1),Gaussian!A:F,6,0))-1</f>
        <v>-1.0733621090013634E-2</v>
      </c>
      <c r="K726" s="40">
        <f>VLOOKUP((A726+1)&amp;"_"&amp;B726,scenarios!A:Q,6,0)</f>
        <v>1.6246E-2</v>
      </c>
      <c r="L726" s="55">
        <f>VLOOKUP((A726+TT_Scen/2+1)&amp;"_"&amp;B726,scenarios!A:Q,6,0)</f>
        <v>-1.0734E-2</v>
      </c>
      <c r="M726" s="37">
        <f t="shared" si="82"/>
        <v>4.2132973983657895E-7</v>
      </c>
      <c r="N726" s="8"/>
      <c r="O726" s="50">
        <f t="shared" si="78"/>
        <v>2.5000000000000005E-3</v>
      </c>
      <c r="P726" s="33">
        <f t="shared" si="81"/>
        <v>1.4433756729740645E-2</v>
      </c>
      <c r="Q726" s="34">
        <f>D726/D725*EXP(-P725*P725/2+P725*Gaussian!G718)-1</f>
        <v>5.986624880984337E-3</v>
      </c>
      <c r="R726" s="46">
        <f>E726/E725*EXP(-P725*P725/2-P725*Gaussian!G718)-1</f>
        <v>-6.4472270182225344E-4</v>
      </c>
      <c r="S726" s="40">
        <f>VLOOKUP((A726+1)&amp;"_"&amp;B726,scenarios!A:Q,13,0)</f>
        <v>0</v>
      </c>
      <c r="T726" s="55">
        <f>VLOOKUP((A726+TT_Scen/2+1)&amp;"_"&amp;B726,scenarios!A:Q,13,0)</f>
        <v>0</v>
      </c>
      <c r="U726" s="37">
        <f t="shared" si="83"/>
        <v>6.6313475828065904E-3</v>
      </c>
    </row>
    <row r="727" spans="1:21" x14ac:dyDescent="0.25">
      <c r="A727" s="21">
        <f t="shared" si="79"/>
        <v>4</v>
      </c>
      <c r="B727" s="22">
        <v>718</v>
      </c>
      <c r="C727" s="20"/>
      <c r="D727" s="14">
        <f>Beta!E727</f>
        <v>44.319171050288361</v>
      </c>
      <c r="E727" s="15">
        <f>Beta!F727</f>
        <v>0.295653642314126</v>
      </c>
      <c r="F727" s="12"/>
      <c r="G727" s="50">
        <f t="shared" si="77"/>
        <v>2.5000000000000005E-3</v>
      </c>
      <c r="H727" s="33">
        <f t="shared" si="80"/>
        <v>1.4433756729740645E-2</v>
      </c>
      <c r="I727" s="34">
        <f>D727/D726*EXP(-H726*H726/2+H726*VLOOKUP((A727)&amp;"_"&amp;(B727-1),Gaussian!A:F,6,0))-1</f>
        <v>-1.8645923427356714E-2</v>
      </c>
      <c r="J727" s="46">
        <f>E727/E726*EXP(-H726*H726/2-H726*VLOOKUP((A727)&amp;"_"&amp;(B727-1),Gaussian!A:F,6,0))-1</f>
        <v>2.4442626788579558E-2</v>
      </c>
      <c r="K727" s="40">
        <f>VLOOKUP((A727+1)&amp;"_"&amp;B727,scenarios!A:Q,6,0)</f>
        <v>-1.8645999999999999E-2</v>
      </c>
      <c r="L727" s="55">
        <f>VLOOKUP((A727+TT_Scen/2+1)&amp;"_"&amp;B727,scenarios!A:Q,6,0)</f>
        <v>2.4442999999999999E-2</v>
      </c>
      <c r="M727" s="37">
        <f t="shared" si="82"/>
        <v>4.4978406372672697E-7</v>
      </c>
      <c r="N727" s="8"/>
      <c r="O727" s="50">
        <f t="shared" si="78"/>
        <v>2.5000000000000005E-3</v>
      </c>
      <c r="P727" s="33">
        <f t="shared" si="81"/>
        <v>1.4433756729740645E-2</v>
      </c>
      <c r="Q727" s="34">
        <f>D727/D726*EXP(-P726*P726/2+P726*Gaussian!G719)-1</f>
        <v>6.0808185464027442E-3</v>
      </c>
      <c r="R727" s="46">
        <f>E727/E726*EXP(-P726*P726/2-P726*Gaussian!G719)-1</f>
        <v>-7.353987065494838E-4</v>
      </c>
      <c r="S727" s="40">
        <f>VLOOKUP((A727+1)&amp;"_"&amp;B727,scenarios!A:Q,13,0)</f>
        <v>0</v>
      </c>
      <c r="T727" s="55">
        <f>VLOOKUP((A727+TT_Scen/2+1)&amp;"_"&amp;B727,scenarios!A:Q,13,0)</f>
        <v>0</v>
      </c>
      <c r="U727" s="37">
        <f t="shared" si="83"/>
        <v>6.816217252952228E-3</v>
      </c>
    </row>
    <row r="728" spans="1:21" ht="15.75" thickBot="1" x14ac:dyDescent="0.3">
      <c r="A728" s="21">
        <f t="shared" si="79"/>
        <v>4</v>
      </c>
      <c r="B728" s="24">
        <v>719</v>
      </c>
      <c r="C728" s="20"/>
      <c r="D728" s="16">
        <f>Beta!E728</f>
        <v>44.612248484617524</v>
      </c>
      <c r="E728" s="17">
        <f>Beta!F728</f>
        <v>0.29534243500081514</v>
      </c>
      <c r="F728" s="12"/>
      <c r="G728" s="51">
        <f t="shared" si="77"/>
        <v>2.5000000000000005E-3</v>
      </c>
      <c r="H728" s="52">
        <f t="shared" si="80"/>
        <v>1.0206207261596576E-2</v>
      </c>
      <c r="I728" s="34">
        <f>D728/D727*EXP(-H727*H727/2+H727*VLOOKUP((A728)&amp;"_"&amp;(B728-1),Gaussian!A:F,6,0))-1</f>
        <v>1.9505506954314633E-2</v>
      </c>
      <c r="J728" s="46">
        <f>E728/E727*EXP(-H727*H727/2-H727*VLOOKUP((A728)&amp;"_"&amp;(B728-1),Gaussian!A:F,6,0))-1</f>
        <v>-1.3890716768589884E-2</v>
      </c>
      <c r="K728" s="40">
        <f>VLOOKUP((A728+1)&amp;"_"&amp;B728,scenarios!A:Q,6,0)</f>
        <v>1.9505999999999999E-2</v>
      </c>
      <c r="L728" s="55">
        <f>VLOOKUP((A728+TT_Scen/2+1)&amp;"_"&amp;B728,scenarios!A:Q,6,0)</f>
        <v>-1.3891000000000001E-2</v>
      </c>
      <c r="M728" s="38">
        <f t="shared" si="82"/>
        <v>7.7627709548291901E-7</v>
      </c>
      <c r="N728" s="8"/>
      <c r="O728" s="51">
        <f t="shared" si="78"/>
        <v>2.5000000000000005E-3</v>
      </c>
      <c r="P728" s="52">
        <f t="shared" si="81"/>
        <v>1.0206207261596576E-2</v>
      </c>
      <c r="Q728" s="53">
        <f>D728/D727*EXP(-P727*P727/2+P727*Gaussian!G720)-1</f>
        <v>6.5080316329308996E-3</v>
      </c>
      <c r="R728" s="54">
        <f>E728/E727*EXP(-P727*P727/2-P727*Gaussian!G720)-1</f>
        <v>-1.1566593441361128E-3</v>
      </c>
      <c r="S728" s="56">
        <f>VLOOKUP((A728+1)&amp;"_"&amp;B728,scenarios!A:Q,13,0)</f>
        <v>0</v>
      </c>
      <c r="T728" s="57">
        <f>VLOOKUP((A728+TT_Scen/2+1)&amp;"_"&amp;B728,scenarios!A:Q,13,0)</f>
        <v>0</v>
      </c>
      <c r="U728" s="38">
        <f t="shared" si="83"/>
        <v>7.6646909770670124E-3</v>
      </c>
    </row>
  </sheetData>
  <conditionalFormatting sqref="M8:N8">
    <cfRule type="cellIs" dxfId="6" priority="7" operator="greaterThan">
      <formula>0.000001</formula>
    </cfRule>
  </conditionalFormatting>
  <conditionalFormatting sqref="U8">
    <cfRule type="cellIs" dxfId="5" priority="2" operator="greaterThan">
      <formula>0.000001</formula>
    </cfRule>
  </conditionalFormatting>
  <conditionalFormatting sqref="M8:M728">
    <cfRule type="cellIs" dxfId="4" priority="5" operator="lessThan">
      <formula>0.000001</formula>
    </cfRule>
  </conditionalFormatting>
  <conditionalFormatting sqref="U8:U728">
    <cfRule type="cellIs" dxfId="3" priority="1" operator="lessThan">
      <formula>0.000001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O1675"/>
  <sheetViews>
    <sheetView zoomScale="85" zoomScaleNormal="85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B10" sqref="B10:D10"/>
    </sheetView>
  </sheetViews>
  <sheetFormatPr defaultRowHeight="15" x14ac:dyDescent="0.25"/>
  <cols>
    <col min="1" max="1" width="13.28515625" style="2" customWidth="1"/>
    <col min="2" max="2" width="8.85546875" style="2" customWidth="1"/>
    <col min="3" max="3" width="2.140625" style="2" customWidth="1"/>
    <col min="4" max="4" width="12.28515625" style="2" bestFit="1" customWidth="1"/>
    <col min="5" max="8" width="12.85546875" style="2" bestFit="1" customWidth="1"/>
    <col min="9" max="10" width="18" style="2" bestFit="1" customWidth="1"/>
    <col min="11" max="11" width="20.28515625" style="2" bestFit="1" customWidth="1"/>
    <col min="12" max="12" width="29.7109375" style="2" bestFit="1" customWidth="1"/>
    <col min="13" max="13" width="18" style="2" bestFit="1" customWidth="1"/>
    <col min="14" max="14" width="28.140625" style="2" bestFit="1" customWidth="1"/>
    <col min="15" max="15" width="12.28515625" style="2" bestFit="1" customWidth="1"/>
    <col min="16" max="16384" width="9.140625" style="2"/>
  </cols>
  <sheetData>
    <row r="1" spans="1:15" ht="15.75" thickBot="1" x14ac:dyDescent="0.3">
      <c r="A1" s="69" t="s">
        <v>33</v>
      </c>
      <c r="B1" s="70">
        <v>10</v>
      </c>
      <c r="M1" s="3"/>
      <c r="N1" s="3"/>
      <c r="O1" s="3"/>
    </row>
    <row r="2" spans="1:15" x14ac:dyDescent="0.25">
      <c r="N2" s="3"/>
      <c r="O2" s="3"/>
    </row>
    <row r="7" spans="1:15" ht="15.75" thickBot="1" x14ac:dyDescent="0.3"/>
    <row r="8" spans="1:15" ht="15.75" thickBot="1" x14ac:dyDescent="0.3">
      <c r="A8" s="13" t="s">
        <v>0</v>
      </c>
      <c r="B8" s="13" t="s">
        <v>1</v>
      </c>
      <c r="C8" s="4"/>
      <c r="D8" s="31" t="s">
        <v>24</v>
      </c>
      <c r="E8" s="31" t="s">
        <v>55</v>
      </c>
      <c r="F8" s="31" t="s">
        <v>56</v>
      </c>
      <c r="G8" s="31" t="s">
        <v>57</v>
      </c>
      <c r="H8" s="31" t="s">
        <v>58</v>
      </c>
      <c r="I8" s="31" t="s">
        <v>59</v>
      </c>
      <c r="J8" s="31" t="s">
        <v>60</v>
      </c>
      <c r="K8" s="41" t="s">
        <v>50</v>
      </c>
      <c r="L8" s="41" t="s">
        <v>51</v>
      </c>
      <c r="M8" s="39" t="s">
        <v>38</v>
      </c>
      <c r="N8" s="39" t="s">
        <v>39</v>
      </c>
      <c r="O8" s="29">
        <f>MAX(O9:O728)</f>
        <v>0.16018845613781763</v>
      </c>
    </row>
    <row r="9" spans="1:15" x14ac:dyDescent="0.25">
      <c r="A9" s="21">
        <f t="shared" ref="A9:A72" si="0">iteration</f>
        <v>4</v>
      </c>
      <c r="B9" s="22">
        <v>0</v>
      </c>
      <c r="D9" s="63">
        <f>YC!E2</f>
        <v>1</v>
      </c>
      <c r="E9" s="64">
        <f>LN(VLOOKUP((B9+12*$B$1-1)/12,YC!A:E,5,0)/VLOOKUP(B9/12,YC!A:E,5,0))</f>
        <v>-2.5099602664597192E-2</v>
      </c>
      <c r="F9" s="64" t="e">
        <f>LN(VLOOKUP((B9+12*$B$1-1)/12,YC!A:E,5,0)/VLOOKUP((B9-1)/12,YC!A:E,5,0))</f>
        <v>#N/A</v>
      </c>
      <c r="G9" s="64">
        <f>((1-EXP(-alpha*($B$1-delta)))/alpha*Intermediates!F9-(1-EXP(-alpha*($B$1-delta)))/alpha*(1-EXP(-alpha*($B$1-delta)))/alpha*Intermediates!J9+E9)</f>
        <v>-2.5099602664597192E-2</v>
      </c>
      <c r="H9" s="64" t="e">
        <f>((1-EXP(-alpha*$B$1))/alpha*Intermediates!F8-(1-EXP(-alpha*$B$1))/alpha*(1-EXP(-alpha*$B$1))/alpha*Intermediates!J8+F9)</f>
        <v>#VALUE!</v>
      </c>
      <c r="I9" s="64">
        <f>((1-EXP(-alpha*($B$1-delta)))/alpha*Intermediates!G9-(1-EXP(-alpha*($B$1-delta)))/alpha*(1-EXP(-alpha*($B$1-delta)))/alpha*Intermediates!J9+E9)</f>
        <v>-2.5099602664597192E-2</v>
      </c>
      <c r="J9" s="65" t="e">
        <f>((1-EXP(-alpha*$B$1))/alpha*Intermediates!G8-(1-EXP(-alpha*$B$1))/alpha*(1-EXP(-alpha*$B$1))/alpha*Intermediates!J8+F9)</f>
        <v>#VALUE!</v>
      </c>
      <c r="K9" s="63">
        <v>0</v>
      </c>
      <c r="L9" s="65">
        <v>0</v>
      </c>
      <c r="M9" s="68">
        <f>VLOOKUP((A9+1)&amp;"_"&amp;B9,scenarios!A:Q,15,0)</f>
        <v>0</v>
      </c>
      <c r="N9" s="44">
        <f>VLOOKUP((A9+TT_Scen/2+1)&amp;"_"&amp;B9,scenarios!A:Q,15,0)</f>
        <v>0</v>
      </c>
      <c r="O9" s="36">
        <f>ABS(M9-K9)+ABS(N9-L9)</f>
        <v>0</v>
      </c>
    </row>
    <row r="10" spans="1:15" x14ac:dyDescent="0.25">
      <c r="A10" s="21">
        <f t="shared" si="0"/>
        <v>4</v>
      </c>
      <c r="B10" s="22">
        <v>1</v>
      </c>
      <c r="D10" s="66">
        <f>YC!E3</f>
        <v>0.99995834459999999</v>
      </c>
      <c r="E10" s="34">
        <f>LN(VLOOKUP((B10+12*$B$1-1)/12,YC!A:E,5,0)/VLOOKUP(B10/12,YC!A:E,5,0))</f>
        <v>-2.5905760955909258E-2</v>
      </c>
      <c r="F10" s="34">
        <f>LN(VLOOKUP((B10+12*$B$1-1)/12,YC!A:E,5,0)/VLOOKUP((B10-1)/12,YC!A:E,5,0))</f>
        <v>-2.5947417223519516E-2</v>
      </c>
      <c r="G10" s="34">
        <f>((1-EXP(-alpha*($B$1-delta)))/alpha*Intermediates!F10-(1-EXP(-alpha*($B$1-delta)))/alpha*(1-EXP(-alpha*($B$1-delta)))/alpha*Intermediates!J10+E10)</f>
        <v>-2.8670233513276386E-2</v>
      </c>
      <c r="H10" s="34">
        <f>((1-EXP(-alpha*$B$1))/alpha*Intermediates!F9-(1-EXP(-alpha*$B$1))/alpha*(1-EXP(-alpha*$B$1))/alpha*Intermediates!J9+F10)</f>
        <v>-2.5947417223519516E-2</v>
      </c>
      <c r="I10" s="34">
        <f>((1-EXP(-alpha*($B$1-delta)))/alpha*Intermediates!G10-(1-EXP(-alpha*($B$1-delta)))/alpha*(1-EXP(-alpha*($B$1-delta)))/alpha*Intermediates!J10+E10)</f>
        <v>-2.3703524803894475E-2</v>
      </c>
      <c r="J10" s="46">
        <f>((1-EXP(-alpha*$B$1))/alpha*Intermediates!G9-(1-EXP(-alpha*$B$1))/alpha*(1-EXP(-alpha*$B$1))/alpha*Intermediates!J9+F10)</f>
        <v>-2.5947417223519516E-2</v>
      </c>
      <c r="K10" s="66">
        <f t="shared" ref="K10:K73" si="1">EXP(G10-H10)-1</f>
        <v>-2.719112787564204E-3</v>
      </c>
      <c r="L10" s="46">
        <f t="shared" ref="L10:L73" si="2">EXP(I10-J10)-1</f>
        <v>2.246411830296946E-3</v>
      </c>
      <c r="M10" s="60">
        <f>VLOOKUP((A10+1)&amp;"_"&amp;B10,scenarios!A:Q,15,0)</f>
        <v>0</v>
      </c>
      <c r="N10" s="55">
        <f>VLOOKUP((A10+TT_Scen/2+1)&amp;"_"&amp;B10,scenarios!A:Q,15,0)</f>
        <v>0</v>
      </c>
      <c r="O10" s="37">
        <f t="shared" ref="O10:O73" si="3">ABS(M10-K10)+ABS(N10-L10)</f>
        <v>4.9655246178611501E-3</v>
      </c>
    </row>
    <row r="11" spans="1:15" x14ac:dyDescent="0.25">
      <c r="A11" s="21">
        <f t="shared" si="0"/>
        <v>4</v>
      </c>
      <c r="B11" s="22">
        <v>2</v>
      </c>
      <c r="D11" s="66">
        <f>YC!E4</f>
        <v>0.99991669100000002</v>
      </c>
      <c r="E11" s="34">
        <f>LN(VLOOKUP((B11+12*$B$1-1)/12,YC!A:E,5,0)/VLOOKUP(B11/12,YC!A:E,5,0))</f>
        <v>-2.6707962584809938E-2</v>
      </c>
      <c r="F11" s="34">
        <f>LN(VLOOKUP((B11+12*$B$1-1)/12,YC!A:E,5,0)/VLOOKUP((B11-1)/12,YC!A:E,5,0))</f>
        <v>-2.6749618787587148E-2</v>
      </c>
      <c r="G11" s="34">
        <f>((1-EXP(-alpha*($B$1-delta)))/alpha*Intermediates!F11-(1-EXP(-alpha*($B$1-delta)))/alpha*(1-EXP(-alpha*($B$1-delta)))/alpha*Intermediates!J11+E11)</f>
        <v>-4.925318524211203E-2</v>
      </c>
      <c r="H11" s="34">
        <f>((1-EXP(-alpha*$B$1))/alpha*Intermediates!F10-(1-EXP(-alpha*$B$1))/alpha*(1-EXP(-alpha*$B$1))/alpha*Intermediates!J10+F11)</f>
        <v>-2.953490218553724E-2</v>
      </c>
      <c r="I11" s="34">
        <f>((1-EXP(-alpha*($B$1-delta)))/alpha*Intermediates!G11-(1-EXP(-alpha*($B$1-delta)))/alpha*(1-EXP(-alpha*($B$1-delta)))/alpha*Intermediates!J11+E11)</f>
        <v>-5.2947709356034149E-3</v>
      </c>
      <c r="J11" s="46">
        <f>((1-EXP(-alpha*$B$1))/alpha*Intermediates!G10-(1-EXP(-alpha*$B$1))/alpha*(1-EXP(-alpha*$B$1))/alpha*Intermediates!J10+F11)</f>
        <v>-2.4534245060211679E-2</v>
      </c>
      <c r="K11" s="66">
        <f t="shared" si="1"/>
        <v>-1.9525149218940885E-2</v>
      </c>
      <c r="L11" s="46">
        <f t="shared" si="2"/>
        <v>1.942574547680187E-2</v>
      </c>
      <c r="M11" s="60">
        <f>VLOOKUP((A11+1)&amp;"_"&amp;B11,scenarios!A:Q,15,0)</f>
        <v>0</v>
      </c>
      <c r="N11" s="55">
        <f>VLOOKUP((A11+TT_Scen/2+1)&amp;"_"&amp;B11,scenarios!A:Q,15,0)</f>
        <v>0</v>
      </c>
      <c r="O11" s="37">
        <f t="shared" si="3"/>
        <v>3.8950894695742755E-2</v>
      </c>
    </row>
    <row r="12" spans="1:15" x14ac:dyDescent="0.25">
      <c r="A12" s="21">
        <f t="shared" si="0"/>
        <v>4</v>
      </c>
      <c r="B12" s="22">
        <v>3</v>
      </c>
      <c r="D12" s="66">
        <f>YC!E5</f>
        <v>0.99987503899999997</v>
      </c>
      <c r="E12" s="34">
        <f>LN(VLOOKUP((B12+12*$B$1-1)/12,YC!A:E,5,0)/VLOOKUP(B12/12,YC!A:E,5,0))</f>
        <v>-2.7507916901671831E-2</v>
      </c>
      <c r="F12" s="34">
        <f>LN(VLOOKUP((B12+12*$B$1-1)/12,YC!A:E,5,0)/VLOOKUP((B12-1)/12,YC!A:E,5,0))</f>
        <v>-2.7549573239560671E-2</v>
      </c>
      <c r="G12" s="34">
        <f>((1-EXP(-alpha*($B$1-delta)))/alpha*Intermediates!F12-(1-EXP(-alpha*($B$1-delta)))/alpha*(1-EXP(-alpha*($B$1-delta)))/alpha*Intermediates!J12+E12)</f>
        <v>-6.1775156537106884E-2</v>
      </c>
      <c r="H12" s="34">
        <f>((1-EXP(-alpha*$B$1))/alpha*Intermediates!F11-(1-EXP(-alpha*$B$1))/alpha*(1-EXP(-alpha*$B$1))/alpha*Intermediates!J11+F12)</f>
        <v>-5.0252714405513418E-2</v>
      </c>
      <c r="I12" s="34">
        <f>((1-EXP(-alpha*($B$1-delta)))/alpha*Intermediates!G12-(1-EXP(-alpha*($B$1-delta)))/alpha*(1-EXP(-alpha*($B$1-delta)))/alpha*Intermediates!J12+E12)</f>
        <v>5.0500267298331271E-3</v>
      </c>
      <c r="J12" s="46">
        <f>((1-EXP(-alpha*$B$1))/alpha*Intermediates!G11-(1-EXP(-alpha*$B$1))/alpha*(1-EXP(-alpha*$B$1))/alpha*Intermediates!J11+F12)</f>
        <v>-5.993835823682632E-3</v>
      </c>
      <c r="K12" s="66">
        <f t="shared" si="1"/>
        <v>-1.1456313028537446E-2</v>
      </c>
      <c r="L12" s="46">
        <f t="shared" si="2"/>
        <v>1.110507112238146E-2</v>
      </c>
      <c r="M12" s="60">
        <f>VLOOKUP((A12+1)&amp;"_"&amp;B12,scenarios!A:Q,15,0)</f>
        <v>0</v>
      </c>
      <c r="N12" s="55">
        <f>VLOOKUP((A12+TT_Scen/2+1)&amp;"_"&amp;B12,scenarios!A:Q,15,0)</f>
        <v>0</v>
      </c>
      <c r="O12" s="37">
        <f t="shared" si="3"/>
        <v>2.2561384150918906E-2</v>
      </c>
    </row>
    <row r="13" spans="1:15" x14ac:dyDescent="0.25">
      <c r="A13" s="21">
        <f t="shared" si="0"/>
        <v>4</v>
      </c>
      <c r="B13" s="22">
        <v>4</v>
      </c>
      <c r="D13" s="66">
        <f>YC!E6</f>
        <v>0.99983338889999995</v>
      </c>
      <c r="E13" s="34">
        <f>LN(VLOOKUP((B13+12*$B$1-1)/12,YC!A:E,5,0)/VLOOKUP(B13/12,YC!A:E,5,0))</f>
        <v>-2.8307477325110544E-2</v>
      </c>
      <c r="F13" s="34">
        <f>LN(VLOOKUP((B13+12*$B$1-1)/12,YC!A:E,5,0)/VLOOKUP((B13-1)/12,YC!A:E,5,0))</f>
        <v>-2.8349133498005503E-2</v>
      </c>
      <c r="G13" s="34">
        <f>((1-EXP(-alpha*($B$1-delta)))/alpha*Intermediates!F13-(1-EXP(-alpha*($B$1-delta)))/alpha*(1-EXP(-alpha*($B$1-delta)))/alpha*Intermediates!J13+E13)</f>
        <v>-5.6350556479260142E-2</v>
      </c>
      <c r="H13" s="34">
        <f>((1-EXP(-alpha*$B$1))/alpha*Intermediates!F12-(1-EXP(-alpha*$B$1))/alpha*(1-EXP(-alpha*$B$1))/alpha*Intermediates!J12+F13)</f>
        <v>-6.2856303667963881E-2</v>
      </c>
      <c r="I13" s="34">
        <f>((1-EXP(-alpha*($B$1-delta)))/alpha*Intermediates!G13-(1-EXP(-alpha*($B$1-delta)))/alpha*(1-EXP(-alpha*($B$1-delta)))/alpha*Intermediates!J13+E13)</f>
        <v>-2.5583424680035959E-3</v>
      </c>
      <c r="J13" s="46">
        <f>((1-EXP(-alpha*$B$1))/alpha*Intermediates!G12-(1-EXP(-alpha*$B$1))/alpha*(1-EXP(-alpha*$B$1))/alpha*Intermediates!J12+F13)</f>
        <v>4.4256426688078013E-3</v>
      </c>
      <c r="K13" s="66">
        <f t="shared" si="1"/>
        <v>6.5269555290337067E-3</v>
      </c>
      <c r="L13" s="46">
        <f t="shared" si="2"/>
        <v>-6.9596537888243493E-3</v>
      </c>
      <c r="M13" s="60">
        <f>VLOOKUP((A13+1)&amp;"_"&amp;B13,scenarios!A:Q,15,0)</f>
        <v>0</v>
      </c>
      <c r="N13" s="55">
        <f>VLOOKUP((A13+TT_Scen/2+1)&amp;"_"&amp;B13,scenarios!A:Q,15,0)</f>
        <v>0</v>
      </c>
      <c r="O13" s="37">
        <f t="shared" si="3"/>
        <v>1.3486609317858056E-2</v>
      </c>
    </row>
    <row r="14" spans="1:15" x14ac:dyDescent="0.25">
      <c r="A14" s="21">
        <f t="shared" si="0"/>
        <v>4</v>
      </c>
      <c r="B14" s="22">
        <v>5</v>
      </c>
      <c r="D14" s="66">
        <f>YC!E7</f>
        <v>0.99979174039999996</v>
      </c>
      <c r="E14" s="34">
        <f>LN(VLOOKUP((B14+12*$B$1-1)/12,YC!A:E,5,0)/VLOOKUP(B14/12,YC!A:E,5,0))</f>
        <v>-2.910856677177626E-2</v>
      </c>
      <c r="F14" s="34">
        <f>LN(VLOOKUP((B14+12*$B$1-1)/12,YC!A:E,5,0)/VLOOKUP((B14-1)/12,YC!A:E,5,0))</f>
        <v>-2.9150223079646861E-2</v>
      </c>
      <c r="G14" s="34">
        <f>((1-EXP(-alpha*($B$1-delta)))/alpha*Intermediates!F14-(1-EXP(-alpha*($B$1-delta)))/alpha*(1-EXP(-alpha*($B$1-delta)))/alpha*Intermediates!J14+E14)</f>
        <v>-1.7882273681580317E-2</v>
      </c>
      <c r="H14" s="34">
        <f>((1-EXP(-alpha*$B$1))/alpha*Intermediates!F13-(1-EXP(-alpha*$B$1))/alpha*(1-EXP(-alpha*$B$1))/alpha*Intermediates!J13+F14)</f>
        <v>-5.7392566639013501E-2</v>
      </c>
      <c r="I14" s="34">
        <f>((1-EXP(-alpha*($B$1-delta)))/alpha*Intermediates!G14-(1-EXP(-alpha*($B$1-delta)))/alpha*(1-EXP(-alpha*($B$1-delta)))/alpha*Intermediates!J14+E14)</f>
        <v>-4.3220749356954601E-2</v>
      </c>
      <c r="J14" s="46">
        <f>((1-EXP(-alpha*$B$1))/alpha*Intermediates!G13-(1-EXP(-alpha*$B$1))/alpha*(1-EXP(-alpha*$B$1))/alpha*Intermediates!J13+F14)</f>
        <v>-3.2326724269159876E-3</v>
      </c>
      <c r="K14" s="66">
        <f t="shared" si="1"/>
        <v>4.0301206605888096E-2</v>
      </c>
      <c r="L14" s="46">
        <f t="shared" si="2"/>
        <v>-3.9199105219682617E-2</v>
      </c>
      <c r="M14" s="60">
        <f>VLOOKUP((A14+1)&amp;"_"&amp;B14,scenarios!A:Q,15,0)</f>
        <v>0</v>
      </c>
      <c r="N14" s="55">
        <f>VLOOKUP((A14+TT_Scen/2+1)&amp;"_"&amp;B14,scenarios!A:Q,15,0)</f>
        <v>0</v>
      </c>
      <c r="O14" s="37">
        <f t="shared" si="3"/>
        <v>7.9500311825570713E-2</v>
      </c>
    </row>
    <row r="15" spans="1:15" x14ac:dyDescent="0.25">
      <c r="A15" s="21">
        <f t="shared" si="0"/>
        <v>4</v>
      </c>
      <c r="B15" s="22">
        <v>6</v>
      </c>
      <c r="D15" s="66">
        <f>YC!E8</f>
        <v>0.99975009370000001</v>
      </c>
      <c r="E15" s="34">
        <f>LN(VLOOKUP((B15+12*$B$1-1)/12,YC!A:E,5,0)/VLOOKUP(B15/12,YC!A:E,5,0))</f>
        <v>-2.9913178122335491E-2</v>
      </c>
      <c r="F15" s="34">
        <f>LN(VLOOKUP((B15+12*$B$1-1)/12,YC!A:E,5,0)/VLOOKUP((B15-1)/12,YC!A:E,5,0))</f>
        <v>-2.9954834365076437E-2</v>
      </c>
      <c r="G15" s="34">
        <f>((1-EXP(-alpha*($B$1-delta)))/alpha*Intermediates!F15-(1-EXP(-alpha*($B$1-delta)))/alpha*(1-EXP(-alpha*($B$1-delta)))/alpha*Intermediates!J15+E15)</f>
        <v>-3.1520438427402014E-2</v>
      </c>
      <c r="H15" s="34">
        <f>((1-EXP(-alpha*$B$1))/alpha*Intermediates!F14-(1-EXP(-alpha*$B$1))/alpha*(1-EXP(-alpha*$B$1))/alpha*Intermediates!J14+F15)</f>
        <v>-1.8661256655310821E-2</v>
      </c>
      <c r="I15" s="34">
        <f>((1-EXP(-alpha*($B$1-delta)))/alpha*Intermediates!G15-(1-EXP(-alpha*($B$1-delta)))/alpha*(1-EXP(-alpha*($B$1-delta)))/alpha*Intermediates!J15+E15)</f>
        <v>-3.1790963720841656E-2</v>
      </c>
      <c r="J15" s="46">
        <f>((1-EXP(-alpha*$B$1))/alpha*Intermediates!G14-(1-EXP(-alpha*$B$1))/alpha*(1-EXP(-alpha*$B$1))/alpha*Intermediates!J14+F15)</f>
        <v>-4.4172925719292905E-2</v>
      </c>
      <c r="K15" s="66">
        <f t="shared" si="1"/>
        <v>-1.2776855753735217E-2</v>
      </c>
      <c r="L15" s="46">
        <f t="shared" si="2"/>
        <v>1.2458935857638131E-2</v>
      </c>
      <c r="M15" s="60">
        <f>VLOOKUP((A15+1)&amp;"_"&amp;B15,scenarios!A:Q,15,0)</f>
        <v>0</v>
      </c>
      <c r="N15" s="55">
        <f>VLOOKUP((A15+TT_Scen/2+1)&amp;"_"&amp;B15,scenarios!A:Q,15,0)</f>
        <v>0</v>
      </c>
      <c r="O15" s="37">
        <f t="shared" si="3"/>
        <v>2.5235791611373348E-2</v>
      </c>
    </row>
    <row r="16" spans="1:15" x14ac:dyDescent="0.25">
      <c r="A16" s="21">
        <f t="shared" si="0"/>
        <v>4</v>
      </c>
      <c r="B16" s="22">
        <v>7</v>
      </c>
      <c r="D16" s="66">
        <f>YC!E9</f>
        <v>0.99970844879999998</v>
      </c>
      <c r="E16" s="34">
        <f>LN(VLOOKUP((B16+12*$B$1-1)/12,YC!A:E,5,0)/VLOOKUP(B16/12,YC!A:E,5,0))</f>
        <v>-3.0723373954673512E-2</v>
      </c>
      <c r="F16" s="34">
        <f>LN(VLOOKUP((B16+12*$B$1-1)/12,YC!A:E,5,0)/VLOOKUP((B16-1)/12,YC!A:E,5,0))</f>
        <v>-3.0765030132204541E-2</v>
      </c>
      <c r="G16" s="34">
        <f>((1-EXP(-alpha*($B$1-delta)))/alpha*Intermediates!F16-(1-EXP(-alpha*($B$1-delta)))/alpha*(1-EXP(-alpha*($B$1-delta)))/alpha*Intermediates!J16+E16)</f>
        <v>-1.8535162083540793E-2</v>
      </c>
      <c r="H16" s="34">
        <f>((1-EXP(-alpha*$B$1))/alpha*Intermediates!F15-(1-EXP(-alpha*$B$1))/alpha*(1-EXP(-alpha*$B$1))/alpha*Intermediates!J15+F16)</f>
        <v>-3.2394577990314075E-2</v>
      </c>
      <c r="I16" s="34">
        <f>((1-EXP(-alpha*($B$1-delta)))/alpha*Intermediates!G16-(1-EXP(-alpha*($B$1-delta)))/alpha*(1-EXP(-alpha*($B$1-delta)))/alpha*Intermediates!J16+E16)</f>
        <v>-4.7002914347664147E-2</v>
      </c>
      <c r="J16" s="46">
        <f>((1-EXP(-alpha*$B$1))/alpha*Intermediates!G15-(1-EXP(-alpha*$B$1))/alpha*(1-EXP(-alpha*$B$1))/alpha*Intermediates!J15+F16)</f>
        <v>-3.266695237652769E-2</v>
      </c>
      <c r="K16" s="66">
        <f t="shared" si="1"/>
        <v>1.3955902846993995E-2</v>
      </c>
      <c r="L16" s="46">
        <f t="shared" si="2"/>
        <v>-1.4233691367438239E-2</v>
      </c>
      <c r="M16" s="60">
        <f>VLOOKUP((A16+1)&amp;"_"&amp;B16,scenarios!A:Q,15,0)</f>
        <v>0</v>
      </c>
      <c r="N16" s="55">
        <f>VLOOKUP((A16+TT_Scen/2+1)&amp;"_"&amp;B16,scenarios!A:Q,15,0)</f>
        <v>0</v>
      </c>
      <c r="O16" s="37">
        <f t="shared" si="3"/>
        <v>2.8189594214432234E-2</v>
      </c>
    </row>
    <row r="17" spans="1:15" x14ac:dyDescent="0.25">
      <c r="A17" s="21">
        <f t="shared" si="0"/>
        <v>4</v>
      </c>
      <c r="B17" s="22">
        <v>8</v>
      </c>
      <c r="D17" s="66">
        <f>YC!E10</f>
        <v>0.99966680549999998</v>
      </c>
      <c r="E17" s="34">
        <f>LN(VLOOKUP((B17+12*$B$1-1)/12,YC!A:E,5,0)/VLOOKUP(B17/12,YC!A:E,5,0))</f>
        <v>-3.1541293733745437E-2</v>
      </c>
      <c r="F17" s="34">
        <f>LN(VLOOKUP((B17+12*$B$1-1)/12,YC!A:E,5,0)/VLOOKUP((B17-1)/12,YC!A:E,5,0))</f>
        <v>-3.1582950046052494E-2</v>
      </c>
      <c r="G17" s="34">
        <f>((1-EXP(-alpha*($B$1-delta)))/alpha*Intermediates!F17-(1-EXP(-alpha*($B$1-delta)))/alpha*(1-EXP(-alpha*($B$1-delta)))/alpha*Intermediates!J17+E17)</f>
        <v>-9.8406360385172899E-3</v>
      </c>
      <c r="H17" s="34">
        <f>((1-EXP(-alpha*$B$1))/alpha*Intermediates!F16-(1-EXP(-alpha*$B$1))/alpha*(1-EXP(-alpha*$B$1))/alpha*Intermediates!J16+F17)</f>
        <v>-1.9324571045558188E-2</v>
      </c>
      <c r="I17" s="34">
        <f>((1-EXP(-alpha*($B$1-delta)))/alpha*Intermediates!G17-(1-EXP(-alpha*($B$1-delta)))/alpha*(1-EXP(-alpha*($B$1-delta)))/alpha*Intermediates!J17+E17)</f>
        <v>-5.7946604466058996E-2</v>
      </c>
      <c r="J17" s="46">
        <f>((1-EXP(-alpha*$B$1))/alpha*Intermediates!G16-(1-EXP(-alpha*$B$1))/alpha*(1-EXP(-alpha*$B$1))/alpha*Intermediates!J16+F17)</f>
        <v>-4.7986905909828348E-2</v>
      </c>
      <c r="K17" s="66">
        <f t="shared" si="1"/>
        <v>9.5290500285036828E-3</v>
      </c>
      <c r="L17" s="46">
        <f t="shared" si="2"/>
        <v>-9.9102650090948652E-3</v>
      </c>
      <c r="M17" s="60">
        <f>VLOOKUP((A17+1)&amp;"_"&amp;B17,scenarios!A:Q,15,0)</f>
        <v>0</v>
      </c>
      <c r="N17" s="55">
        <f>VLOOKUP((A17+TT_Scen/2+1)&amp;"_"&amp;B17,scenarios!A:Q,15,0)</f>
        <v>0</v>
      </c>
      <c r="O17" s="37">
        <f t="shared" si="3"/>
        <v>1.9439315037598548E-2</v>
      </c>
    </row>
    <row r="18" spans="1:15" x14ac:dyDescent="0.25">
      <c r="A18" s="21">
        <f t="shared" si="0"/>
        <v>4</v>
      </c>
      <c r="B18" s="22">
        <v>9</v>
      </c>
      <c r="D18" s="66">
        <f>YC!E11</f>
        <v>0.99962516400000001</v>
      </c>
      <c r="E18" s="34">
        <f>LN(VLOOKUP((B18+12*$B$1-1)/12,YC!A:E,5,0)/VLOOKUP(B18/12,YC!A:E,5,0))</f>
        <v>-3.2369176050530135E-2</v>
      </c>
      <c r="F18" s="34">
        <f>LN(VLOOKUP((B18+12*$B$1-1)/12,YC!A:E,5,0)/VLOOKUP((B18-1)/12,YC!A:E,5,0))</f>
        <v>-3.2410832297482858E-2</v>
      </c>
      <c r="G18" s="34">
        <f>((1-EXP(-alpha*($B$1-delta)))/alpha*Intermediates!F18-(1-EXP(-alpha*($B$1-delta)))/alpha*(1-EXP(-alpha*($B$1-delta)))/alpha*Intermediates!J18+E18)</f>
        <v>-1.9337952714924909E-2</v>
      </c>
      <c r="H18" s="34">
        <f>((1-EXP(-alpha*$B$1))/alpha*Intermediates!F17-(1-EXP(-alpha*$B$1))/alpha*(1-EXP(-alpha*$B$1))/alpha*Intermediates!J17+F18)</f>
        <v>-1.0576815878963967E-2</v>
      </c>
      <c r="I18" s="34">
        <f>((1-EXP(-alpha*($B$1-delta)))/alpha*Intermediates!G18-(1-EXP(-alpha*($B$1-delta)))/alpha*(1-EXP(-alpha*($B$1-delta)))/alpha*Intermediates!J18+E18)</f>
        <v>-5.0725335205857244E-2</v>
      </c>
      <c r="J18" s="46">
        <f>((1-EXP(-alpha*$B$1))/alpha*Intermediates!G17-(1-EXP(-alpha*$B$1))/alpha*(1-EXP(-alpha*$B$1))/alpha*Intermediates!J17+F18)</f>
        <v>-5.9011597917512398E-2</v>
      </c>
      <c r="K18" s="66">
        <f t="shared" si="1"/>
        <v>-8.7228699120937003E-3</v>
      </c>
      <c r="L18" s="46">
        <f t="shared" si="2"/>
        <v>8.3206888087166142E-3</v>
      </c>
      <c r="M18" s="60">
        <f>VLOOKUP((A18+1)&amp;"_"&amp;B18,scenarios!A:Q,15,0)</f>
        <v>0</v>
      </c>
      <c r="N18" s="55">
        <f>VLOOKUP((A18+TT_Scen/2+1)&amp;"_"&amp;B18,scenarios!A:Q,15,0)</f>
        <v>0</v>
      </c>
      <c r="O18" s="37">
        <f t="shared" si="3"/>
        <v>1.7043558720810315E-2</v>
      </c>
    </row>
    <row r="19" spans="1:15" x14ac:dyDescent="0.25">
      <c r="A19" s="21">
        <f t="shared" si="0"/>
        <v>4</v>
      </c>
      <c r="B19" s="22">
        <v>10</v>
      </c>
      <c r="D19" s="66">
        <f>YC!E12</f>
        <v>0.99958352409999995</v>
      </c>
      <c r="E19" s="34">
        <f>LN(VLOOKUP((B19+12*$B$1-1)/12,YC!A:E,5,0)/VLOOKUP(B19/12,YC!A:E,5,0))</f>
        <v>-3.3209337021011483E-2</v>
      </c>
      <c r="F19" s="34">
        <f>LN(VLOOKUP((B19+12*$B$1-1)/12,YC!A:E,5,0)/VLOOKUP((B19-1)/12,YC!A:E,5,0))</f>
        <v>-3.3250993402612838E-2</v>
      </c>
      <c r="G19" s="34">
        <f>((1-EXP(-alpha*($B$1-delta)))/alpha*Intermediates!F19-(1-EXP(-alpha*($B$1-delta)))/alpha*(1-EXP(-alpha*($B$1-delta)))/alpha*Intermediates!J19+E19)</f>
        <v>-9.2376086679897551E-5</v>
      </c>
      <c r="H19" s="34">
        <f>((1-EXP(-alpha*$B$1))/alpha*Intermediates!F18-(1-EXP(-alpha*$B$1))/alpha*(1-EXP(-alpha*$B$1))/alpha*Intermediates!J18+F19)</f>
        <v>-2.0147484277264937E-2</v>
      </c>
      <c r="I19" s="34">
        <f>((1-EXP(-alpha*($B$1-delta)))/alpha*Intermediates!G19-(1-EXP(-alpha*($B$1-delta)))/alpha*(1-EXP(-alpha*($B$1-delta)))/alpha*Intermediates!J19+E19)</f>
        <v>-7.2278391873847575E-2</v>
      </c>
      <c r="J19" s="46">
        <f>((1-EXP(-alpha*$B$1))/alpha*Intermediates!G18-(1-EXP(-alpha*$B$1))/alpha*(1-EXP(-alpha*$B$1))/alpha*Intermediates!J18+F19)</f>
        <v>-5.1749405606396487E-2</v>
      </c>
      <c r="K19" s="66">
        <f t="shared" si="1"/>
        <v>2.0257563025796843E-2</v>
      </c>
      <c r="L19" s="46">
        <f t="shared" si="2"/>
        <v>-2.0319701212208829E-2</v>
      </c>
      <c r="M19" s="60">
        <f>VLOOKUP((A19+1)&amp;"_"&amp;B19,scenarios!A:Q,15,0)</f>
        <v>0</v>
      </c>
      <c r="N19" s="55">
        <f>VLOOKUP((A19+TT_Scen/2+1)&amp;"_"&amp;B19,scenarios!A:Q,15,0)</f>
        <v>0</v>
      </c>
      <c r="O19" s="37">
        <f t="shared" si="3"/>
        <v>4.0577264238005673E-2</v>
      </c>
    </row>
    <row r="20" spans="1:15" x14ac:dyDescent="0.25">
      <c r="A20" s="21">
        <f t="shared" si="0"/>
        <v>4</v>
      </c>
      <c r="B20" s="22">
        <v>11</v>
      </c>
      <c r="D20" s="66">
        <f>YC!E13</f>
        <v>0.99954188600000005</v>
      </c>
      <c r="E20" s="34">
        <f>LN(VLOOKUP((B20+12*$B$1-1)/12,YC!A:E,5,0)/VLOOKUP(B20/12,YC!A:E,5,0))</f>
        <v>-3.4064164523530512E-2</v>
      </c>
      <c r="F20" s="34">
        <f>LN(VLOOKUP((B20+12*$B$1-1)/12,YC!A:E,5,0)/VLOOKUP((B20-1)/12,YC!A:E,5,0))</f>
        <v>-3.4105820839633094E-2</v>
      </c>
      <c r="G20" s="34">
        <f>((1-EXP(-alpha*($B$1-delta)))/alpha*Intermediates!F20-(1-EXP(-alpha*($B$1-delta)))/alpha*(1-EXP(-alpha*($B$1-delta)))/alpha*Intermediates!J20+E20)</f>
        <v>8.1847491752420759E-3</v>
      </c>
      <c r="H20" s="34">
        <f>((1-EXP(-alpha*$B$1))/alpha*Intermediates!F19-(1-EXP(-alpha*$B$1))/alpha*(1-EXP(-alpha*$B$1))/alpha*Intermediates!J19+F20)</f>
        <v>-7.81087815472363E-4</v>
      </c>
      <c r="I20" s="34">
        <f>((1-EXP(-alpha*($B$1-delta)))/alpha*Intermediates!G20-(1-EXP(-alpha*($B$1-delta)))/alpha*(1-EXP(-alpha*($B$1-delta)))/alpha*Intermediates!J20+E20)</f>
        <v>-8.2899123277829251E-2</v>
      </c>
      <c r="J20" s="46">
        <f>((1-EXP(-alpha*$B$1))/alpha*Intermediates!G19-(1-EXP(-alpha*$B$1))/alpha*(1-EXP(-alpha*$B$1))/alpha*Intermediates!J19+F20)</f>
        <v>-7.3460509000993421E-2</v>
      </c>
      <c r="K20" s="66">
        <f t="shared" si="1"/>
        <v>9.0061504985612384E-3</v>
      </c>
      <c r="L20" s="46">
        <f t="shared" si="2"/>
        <v>-9.3942103706982083E-3</v>
      </c>
      <c r="M20" s="60">
        <f>VLOOKUP((A20+1)&amp;"_"&amp;B20,scenarios!A:Q,15,0)</f>
        <v>0</v>
      </c>
      <c r="N20" s="55">
        <f>VLOOKUP((A20+TT_Scen/2+1)&amp;"_"&amp;B20,scenarios!A:Q,15,0)</f>
        <v>0</v>
      </c>
      <c r="O20" s="37">
        <f t="shared" si="3"/>
        <v>1.8400360869259447E-2</v>
      </c>
    </row>
    <row r="21" spans="1:15" x14ac:dyDescent="0.25">
      <c r="A21" s="21">
        <f t="shared" si="0"/>
        <v>4</v>
      </c>
      <c r="B21" s="22">
        <v>12</v>
      </c>
      <c r="D21" s="66">
        <f>YC!E14</f>
        <v>0.99950018740000002</v>
      </c>
      <c r="E21" s="34">
        <f>LN(VLOOKUP((B21+12*$B$1-1)/12,YC!A:E,5,0)/VLOOKUP(B21/12,YC!A:E,5,0))</f>
        <v>-3.4936054745338958E-2</v>
      </c>
      <c r="F21" s="34">
        <f>LN(VLOOKUP((B21+12*$B$1-1)/12,YC!A:E,5,0)/VLOOKUP((B21-1)/12,YC!A:E,5,0))</f>
        <v>-3.4977773327014537E-2</v>
      </c>
      <c r="G21" s="34">
        <f>((1-EXP(-alpha*($B$1-delta)))/alpha*Intermediates!F21-(1-EXP(-alpha*($B$1-delta)))/alpha*(1-EXP(-alpha*($B$1-delta)))/alpha*Intermediates!J21+E21)</f>
        <v>-9.8050074661381152E-3</v>
      </c>
      <c r="H21" s="34">
        <f>((1-EXP(-alpha*$B$1))/alpha*Intermediates!F20-(1-EXP(-alpha*$B$1))/alpha*(1-EXP(-alpha*$B$1))/alpha*Intermediates!J20+F21)</f>
        <v>7.539539504935952E-3</v>
      </c>
      <c r="I21" s="34">
        <f>((1-EXP(-alpha*($B$1-delta)))/alpha*Intermediates!G21-(1-EXP(-alpha*($B$1-delta)))/alpha*(1-EXP(-alpha*($B$1-delta)))/alpha*Intermediates!J21+E21)</f>
        <v>-6.7293809645894542E-2</v>
      </c>
      <c r="J21" s="46">
        <f>((1-EXP(-alpha*$B$1))/alpha*Intermediates!G20-(1-EXP(-alpha*$B$1))/alpha*(1-EXP(-alpha*$B$1))/alpha*Intermediates!J20+F21)</f>
        <v>-8.4166908856795869E-2</v>
      </c>
      <c r="K21" s="66">
        <f t="shared" si="1"/>
        <v>-1.7194996194684453E-2</v>
      </c>
      <c r="L21" s="46">
        <f t="shared" si="2"/>
        <v>1.701625397082096E-2</v>
      </c>
      <c r="M21" s="60">
        <f>VLOOKUP((A21+1)&amp;"_"&amp;B21,scenarios!A:Q,15,0)</f>
        <v>0</v>
      </c>
      <c r="N21" s="55">
        <f>VLOOKUP((A21+TT_Scen/2+1)&amp;"_"&amp;B21,scenarios!A:Q,15,0)</f>
        <v>0</v>
      </c>
      <c r="O21" s="37">
        <f t="shared" si="3"/>
        <v>3.4211250165505414E-2</v>
      </c>
    </row>
    <row r="22" spans="1:15" x14ac:dyDescent="0.25">
      <c r="A22" s="21">
        <f t="shared" si="0"/>
        <v>4</v>
      </c>
      <c r="B22" s="22">
        <v>13</v>
      </c>
      <c r="D22" s="66">
        <f>YC!E15</f>
        <v>0.99945849470000003</v>
      </c>
      <c r="E22" s="34">
        <f>LN(VLOOKUP((B22+12*$B$1-1)/12,YC!A:E,5,0)/VLOOKUP(B22/12,YC!A:E,5,0))</f>
        <v>-3.5827603745969522E-2</v>
      </c>
      <c r="F22" s="34">
        <f>LN(VLOOKUP((B22+12*$B$1-1)/12,YC!A:E,5,0)/VLOOKUP((B22-1)/12,YC!A:E,5,0))</f>
        <v>-3.5869318164961188E-2</v>
      </c>
      <c r="G22" s="34">
        <f>((1-EXP(-alpha*($B$1-delta)))/alpha*Intermediates!F22-(1-EXP(-alpha*($B$1-delta)))/alpha*(1-EXP(-alpha*($B$1-delta)))/alpha*Intermediates!J22+E22)</f>
        <v>-3.6122073995836612E-2</v>
      </c>
      <c r="H22" s="34">
        <f>((1-EXP(-alpha*$B$1))/alpha*Intermediates!F21-(1-EXP(-alpha*$B$1))/alpha*(1-EXP(-alpha*$B$1))/alpha*Intermediates!J21+F22)</f>
        <v>-1.0588655402801368E-2</v>
      </c>
      <c r="I22" s="34">
        <f>((1-EXP(-alpha*($B$1-delta)))/alpha*Intermediates!G22-(1-EXP(-alpha*($B$1-delta)))/alpha*(1-EXP(-alpha*($B$1-delta)))/alpha*Intermediates!J22+E22)</f>
        <v>-4.3407134166288656E-2</v>
      </c>
      <c r="J22" s="46">
        <f>((1-EXP(-alpha*$B$1))/alpha*Intermediates!G21-(1-EXP(-alpha*$B$1))/alpha*(1-EXP(-alpha*$B$1))/alpha*Intermediates!J21+F22)</f>
        <v>-6.847040467945803E-2</v>
      </c>
      <c r="K22" s="66">
        <f t="shared" si="1"/>
        <v>-2.5210197682287272E-2</v>
      </c>
      <c r="L22" s="46">
        <f t="shared" si="2"/>
        <v>2.5379994790557081E-2</v>
      </c>
      <c r="M22" s="60">
        <f>VLOOKUP((A22+1)&amp;"_"&amp;B22,scenarios!A:Q,15,0)</f>
        <v>0</v>
      </c>
      <c r="N22" s="55">
        <f>VLOOKUP((A22+TT_Scen/2+1)&amp;"_"&amp;B22,scenarios!A:Q,15,0)</f>
        <v>0</v>
      </c>
      <c r="O22" s="37">
        <f t="shared" si="3"/>
        <v>5.0590192472844353E-2</v>
      </c>
    </row>
    <row r="23" spans="1:15" x14ac:dyDescent="0.25">
      <c r="A23" s="21">
        <f t="shared" si="0"/>
        <v>4</v>
      </c>
      <c r="B23" s="22">
        <v>14</v>
      </c>
      <c r="D23" s="66">
        <f>YC!E16</f>
        <v>0.99941683189999997</v>
      </c>
      <c r="E23" s="34">
        <f>LN(VLOOKUP((B23+12*$B$1-1)/12,YC!A:E,5,0)/VLOOKUP(B23/12,YC!A:E,5,0))</f>
        <v>-3.674044812048332E-2</v>
      </c>
      <c r="F23" s="34">
        <f>LN(VLOOKUP((B23+12*$B$1-1)/12,YC!A:E,5,0)/VLOOKUP((B23-1)/12,YC!A:E,5,0))</f>
        <v>-3.6782134362193006E-2</v>
      </c>
      <c r="G23" s="34">
        <f>((1-EXP(-alpha*($B$1-delta)))/alpha*Intermediates!F23-(1-EXP(-alpha*($B$1-delta)))/alpha*(1-EXP(-alpha*($B$1-delta)))/alpha*Intermediates!J23+E23)</f>
        <v>-7.2404324909193407E-2</v>
      </c>
      <c r="H23" s="34">
        <f>((1-EXP(-alpha*$B$1))/alpha*Intermediates!F22-(1-EXP(-alpha*$B$1))/alpha*(1-EXP(-alpha*$B$1))/alpha*Intermediates!J22+F23)</f>
        <v>-3.7102545358292251E-2</v>
      </c>
      <c r="I23" s="34">
        <f>((1-EXP(-alpha*($B$1-delta)))/alpha*Intermediates!G23-(1-EXP(-alpha*($B$1-delta)))/alpha*(1-EXP(-alpha*($B$1-delta)))/alpha*Intermediates!J23+E23)</f>
        <v>-9.6044152468044534E-3</v>
      </c>
      <c r="J23" s="46">
        <f>((1-EXP(-alpha*$B$1))/alpha*Intermediates!G22-(1-EXP(-alpha*$B$1))/alpha*(1-EXP(-alpha*$B$1))/alpha*Intermediates!J22+F23)</f>
        <v>-4.4437400325925344E-2</v>
      </c>
      <c r="K23" s="66">
        <f t="shared" si="1"/>
        <v>-3.4685939746446293E-2</v>
      </c>
      <c r="L23" s="46">
        <f t="shared" si="2"/>
        <v>3.5446759298872754E-2</v>
      </c>
      <c r="M23" s="60">
        <f>VLOOKUP((A23+1)&amp;"_"&amp;B23,scenarios!A:Q,15,0)</f>
        <v>0</v>
      </c>
      <c r="N23" s="55">
        <f>VLOOKUP((A23+TT_Scen/2+1)&amp;"_"&amp;B23,scenarios!A:Q,15,0)</f>
        <v>0</v>
      </c>
      <c r="O23" s="37">
        <f t="shared" si="3"/>
        <v>7.0132699045319047E-2</v>
      </c>
    </row>
    <row r="24" spans="1:15" x14ac:dyDescent="0.25">
      <c r="A24" s="21">
        <f t="shared" si="0"/>
        <v>4</v>
      </c>
      <c r="B24" s="22">
        <v>15</v>
      </c>
      <c r="D24" s="66">
        <f>YC!E17</f>
        <v>0.99937519659999996</v>
      </c>
      <c r="E24" s="34">
        <f>LN(VLOOKUP((B24+12*$B$1-1)/12,YC!A:E,5,0)/VLOOKUP(B24/12,YC!A:E,5,0))</f>
        <v>-3.7672258183343299E-2</v>
      </c>
      <c r="F24" s="34">
        <f>LN(VLOOKUP((B24+12*$B$1-1)/12,YC!A:E,5,0)/VLOOKUP((B24-1)/12,YC!A:E,5,0))</f>
        <v>-3.7713918645674874E-2</v>
      </c>
      <c r="G24" s="34">
        <f>((1-EXP(-alpha*($B$1-delta)))/alpha*Intermediates!F24-(1-EXP(-alpha*($B$1-delta)))/alpha*(1-EXP(-alpha*($B$1-delta)))/alpha*Intermediates!J24+E24)</f>
        <v>-4.5409579355725517E-2</v>
      </c>
      <c r="H24" s="34">
        <f>((1-EXP(-alpha*$B$1))/alpha*Intermediates!F23-(1-EXP(-alpha*$B$1))/alpha*(1-EXP(-alpha*$B$1))/alpha*Intermediates!J23+F24)</f>
        <v>-7.3647249070296489E-2</v>
      </c>
      <c r="I24" s="34">
        <f>((1-EXP(-alpha*($B$1-delta)))/alpha*Intermediates!G24-(1-EXP(-alpha*($B$1-delta)))/alpha*(1-EXP(-alpha*($B$1-delta)))/alpha*Intermediates!J24+E24)</f>
        <v>-3.9123094733896101E-2</v>
      </c>
      <c r="J24" s="46">
        <f>((1-EXP(-alpha*$B$1))/alpha*Intermediates!G23-(1-EXP(-alpha*$B$1))/alpha*(1-EXP(-alpha*$B$1))/alpha*Intermediates!J23+F24)</f>
        <v>-1.0418089862747885E-2</v>
      </c>
      <c r="K24" s="66">
        <f t="shared" si="1"/>
        <v>2.8640131977947236E-2</v>
      </c>
      <c r="L24" s="46">
        <f t="shared" si="2"/>
        <v>-2.8296930136771592E-2</v>
      </c>
      <c r="M24" s="60">
        <f>VLOOKUP((A24+1)&amp;"_"&amp;B24,scenarios!A:Q,15,0)</f>
        <v>0</v>
      </c>
      <c r="N24" s="55">
        <f>VLOOKUP((A24+TT_Scen/2+1)&amp;"_"&amp;B24,scenarios!A:Q,15,0)</f>
        <v>0</v>
      </c>
      <c r="O24" s="37">
        <f t="shared" si="3"/>
        <v>5.6937062114718828E-2</v>
      </c>
    </row>
    <row r="25" spans="1:15" x14ac:dyDescent="0.25">
      <c r="A25" s="21">
        <f t="shared" si="0"/>
        <v>4</v>
      </c>
      <c r="B25" s="22">
        <v>16</v>
      </c>
      <c r="D25" s="66">
        <f>YC!E18</f>
        <v>0.99933358299999997</v>
      </c>
      <c r="E25" s="34">
        <f>LN(VLOOKUP((B25+12*$B$1-1)/12,YC!A:E,5,0)/VLOOKUP(B25/12,YC!A:E,5,0))</f>
        <v>-3.8619621666969868E-2</v>
      </c>
      <c r="F25" s="34">
        <f>LN(VLOOKUP((B25+12*$B$1-1)/12,YC!A:E,5,0)/VLOOKUP((B25-1)/12,YC!A:E,5,0))</f>
        <v>-3.8661262150496839E-2</v>
      </c>
      <c r="G25" s="34">
        <f>((1-EXP(-alpha*($B$1-delta)))/alpha*Intermediates!F25-(1-EXP(-alpha*($B$1-delta)))/alpha*(1-EXP(-alpha*($B$1-delta)))/alpha*Intermediates!J25+E25)</f>
        <v>-4.6246362932536006E-2</v>
      </c>
      <c r="H25" s="34">
        <f>((1-EXP(-alpha*$B$1))/alpha*Intermediates!F24-(1-EXP(-alpha*$B$1))/alpha*(1-EXP(-alpha*$B$1))/alpha*Intermediates!J24+F25)</f>
        <v>-4.6478898019749915E-2</v>
      </c>
      <c r="I25" s="34">
        <f>((1-EXP(-alpha*($B$1-delta)))/alpha*Intermediates!G25-(1-EXP(-alpha*($B$1-delta)))/alpha*(1-EXP(-alpha*($B$1-delta)))/alpha*Intermediates!J25+E25)</f>
        <v>-4.0847743511634282E-2</v>
      </c>
      <c r="J25" s="46">
        <f>((1-EXP(-alpha*$B$1))/alpha*Intermediates!G24-(1-EXP(-alpha*$B$1))/alpha*(1-EXP(-alpha*$B$1))/alpha*Intermediates!J24+F25)</f>
        <v>-4.0149444058010936E-2</v>
      </c>
      <c r="K25" s="66">
        <f t="shared" si="1"/>
        <v>2.3256212559297218E-4</v>
      </c>
      <c r="L25" s="46">
        <f t="shared" si="2"/>
        <v>-6.9805569930103673E-4</v>
      </c>
      <c r="M25" s="60">
        <f>VLOOKUP((A25+1)&amp;"_"&amp;B25,scenarios!A:Q,15,0)</f>
        <v>0</v>
      </c>
      <c r="N25" s="55">
        <f>VLOOKUP((A25+TT_Scen/2+1)&amp;"_"&amp;B25,scenarios!A:Q,15,0)</f>
        <v>0</v>
      </c>
      <c r="O25" s="37">
        <f t="shared" si="3"/>
        <v>9.306178248940089E-4</v>
      </c>
    </row>
    <row r="26" spans="1:15" x14ac:dyDescent="0.25">
      <c r="A26" s="21">
        <f t="shared" si="0"/>
        <v>4</v>
      </c>
      <c r="B26" s="22">
        <v>17</v>
      </c>
      <c r="D26" s="66">
        <f>YC!E19</f>
        <v>0.99929198299999999</v>
      </c>
      <c r="E26" s="34">
        <f>LN(VLOOKUP((B26+12*$B$1-1)/12,YC!A:E,5,0)/VLOOKUP(B26/12,YC!A:E,5,0))</f>
        <v>-3.95790181774658E-2</v>
      </c>
      <c r="F26" s="34">
        <f>LN(VLOOKUP((B26+12*$B$1-1)/12,YC!A:E,5,0)/VLOOKUP((B26-1)/12,YC!A:E,5,0))</f>
        <v>-3.962064678535876E-2</v>
      </c>
      <c r="G26" s="34">
        <f>((1-EXP(-alpha*($B$1-delta)))/alpha*Intermediates!F26-(1-EXP(-alpha*($B$1-delta)))/alpha*(1-EXP(-alpha*($B$1-delta)))/alpha*Intermediates!J26+E26)</f>
        <v>-2.2688844136716773E-2</v>
      </c>
      <c r="H26" s="34">
        <f>((1-EXP(-alpha*$B$1))/alpha*Intermediates!F25-(1-EXP(-alpha*$B$1))/alpha*(1-EXP(-alpha*$B$1))/alpha*Intermediates!J25+F26)</f>
        <v>-4.7328679798752063E-2</v>
      </c>
      <c r="I26" s="34">
        <f>((1-EXP(-alpha*($B$1-delta)))/alpha*Intermediates!G26-(1-EXP(-alpha*($B$1-delta)))/alpha*(1-EXP(-alpha*($B$1-delta)))/alpha*Intermediates!J26+E26)</f>
        <v>-6.6997073956039183E-2</v>
      </c>
      <c r="J26" s="46">
        <f>((1-EXP(-alpha*$B$1))/alpha*Intermediates!G25-(1-EXP(-alpha*$B$1))/alpha*(1-EXP(-alpha*$B$1))/alpha*Intermediates!J25+F26)</f>
        <v>-4.1893159768544214E-2</v>
      </c>
      <c r="K26" s="66">
        <f t="shared" si="1"/>
        <v>2.4945905075949959E-2</v>
      </c>
      <c r="L26" s="46">
        <f t="shared" si="2"/>
        <v>-2.479143124313854E-2</v>
      </c>
      <c r="M26" s="60">
        <f>VLOOKUP((A26+1)&amp;"_"&amp;B26,scenarios!A:Q,15,0)</f>
        <v>0</v>
      </c>
      <c r="N26" s="55">
        <f>VLOOKUP((A26+TT_Scen/2+1)&amp;"_"&amp;B26,scenarios!A:Q,15,0)</f>
        <v>0</v>
      </c>
      <c r="O26" s="37">
        <f t="shared" si="3"/>
        <v>4.9737336319088499E-2</v>
      </c>
    </row>
    <row r="27" spans="1:15" x14ac:dyDescent="0.25">
      <c r="A27" s="21">
        <f t="shared" si="0"/>
        <v>4</v>
      </c>
      <c r="B27" s="22">
        <v>18</v>
      </c>
      <c r="D27" s="66">
        <f>YC!E20</f>
        <v>0.99925038519999998</v>
      </c>
      <c r="E27" s="34">
        <f>LN(VLOOKUP((B27+12*$B$1-1)/12,YC!A:E,5,0)/VLOOKUP(B27/12,YC!A:E,5,0))</f>
        <v>-4.0546818259300621E-2</v>
      </c>
      <c r="F27" s="34">
        <f>LN(VLOOKUP((B27+12*$B$1-1)/12,YC!A:E,5,0)/VLOOKUP((B27-1)/12,YC!A:E,5,0))</f>
        <v>-4.0588446398556424E-2</v>
      </c>
      <c r="G27" s="34">
        <f>((1-EXP(-alpha*($B$1-delta)))/alpha*Intermediates!F27-(1-EXP(-alpha*($B$1-delta)))/alpha*(1-EXP(-alpha*($B$1-delta)))/alpha*Intermediates!J27+E27)</f>
        <v>-3.3714779417507799E-2</v>
      </c>
      <c r="H27" s="34">
        <f>((1-EXP(-alpha*$B$1))/alpha*Intermediates!F26-(1-EXP(-alpha*$B$1))/alpha*(1-EXP(-alpha*$B$1))/alpha*Intermediates!J26+F27)</f>
        <v>-2.3613707613148207E-2</v>
      </c>
      <c r="I27" s="34">
        <f>((1-EXP(-alpha*($B$1-delta)))/alpha*Intermediates!G27-(1-EXP(-alpha*($B$1-delta)))/alpha*(1-EXP(-alpha*($B$1-delta)))/alpha*Intermediates!J27+E27)</f>
        <v>-5.858599300760859E-2</v>
      </c>
      <c r="J27" s="46">
        <f>((1-EXP(-alpha*$B$1))/alpha*Intermediates!G26-(1-EXP(-alpha*$B$1))/alpha*(1-EXP(-alpha*$B$1))/alpha*Intermediates!J26+F27)</f>
        <v>-6.8224792764572537E-2</v>
      </c>
      <c r="K27" s="66">
        <f t="shared" si="1"/>
        <v>-1.0050227317173421E-2</v>
      </c>
      <c r="L27" s="46">
        <f t="shared" si="2"/>
        <v>9.6854025988148962E-3</v>
      </c>
      <c r="M27" s="60">
        <f>VLOOKUP((A27+1)&amp;"_"&amp;B27,scenarios!A:Q,15,0)</f>
        <v>0</v>
      </c>
      <c r="N27" s="55">
        <f>VLOOKUP((A27+TT_Scen/2+1)&amp;"_"&amp;B27,scenarios!A:Q,15,0)</f>
        <v>0</v>
      </c>
      <c r="O27" s="37">
        <f t="shared" si="3"/>
        <v>1.9735629915988318E-2</v>
      </c>
    </row>
    <row r="28" spans="1:15" x14ac:dyDescent="0.25">
      <c r="A28" s="21">
        <f t="shared" si="0"/>
        <v>4</v>
      </c>
      <c r="B28" s="22">
        <v>19</v>
      </c>
      <c r="D28" s="66">
        <f>YC!E21</f>
        <v>0.99920877860000001</v>
      </c>
      <c r="E28" s="34">
        <f>LN(VLOOKUP((B28+12*$B$1-1)/12,YC!A:E,5,0)/VLOOKUP(B28/12,YC!A:E,5,0))</f>
        <v>-4.1519287276328871E-2</v>
      </c>
      <c r="F28" s="34">
        <f>LN(VLOOKUP((B28+12*$B$1-1)/12,YC!A:E,5,0)/VLOOKUP((B28-1)/12,YC!A:E,5,0))</f>
        <v>-4.1560925955526934E-2</v>
      </c>
      <c r="G28" s="34">
        <f>((1-EXP(-alpha*($B$1-delta)))/alpha*Intermediates!F28-(1-EXP(-alpha*($B$1-delta)))/alpha*(1-EXP(-alpha*($B$1-delta)))/alpha*Intermediates!J28+E28)</f>
        <v>-3.6225289686313139E-2</v>
      </c>
      <c r="H28" s="34">
        <f>((1-EXP(-alpha*$B$1))/alpha*Intermediates!F27-(1-EXP(-alpha*$B$1))/alpha*(1-EXP(-alpha*$B$1))/alpha*Intermediates!J27+F28)</f>
        <v>-3.4714781605384784E-2</v>
      </c>
      <c r="I28" s="34">
        <f>((1-EXP(-alpha*($B$1-delta)))/alpha*Intermediates!G28-(1-EXP(-alpha*($B$1-delta)))/alpha*(1-EXP(-alpha*($B$1-delta)))/alpha*Intermediates!J28+E28)</f>
        <v>-5.8705833418689415E-2</v>
      </c>
      <c r="J28" s="46">
        <f>((1-EXP(-alpha*$B$1))/alpha*Intermediates!G27-(1-EXP(-alpha*$B$1))/alpha*(1-EXP(-alpha*$B$1))/alpha*Intermediates!J27+F28)</f>
        <v>-5.9755994757244704E-2</v>
      </c>
      <c r="K28" s="66">
        <f t="shared" si="1"/>
        <v>-1.5093678377848807E-3</v>
      </c>
      <c r="L28" s="46">
        <f t="shared" si="2"/>
        <v>1.0507129510508584E-3</v>
      </c>
      <c r="M28" s="60">
        <f>VLOOKUP((A28+1)&amp;"_"&amp;B28,scenarios!A:Q,15,0)</f>
        <v>0</v>
      </c>
      <c r="N28" s="55">
        <f>VLOOKUP((A28+TT_Scen/2+1)&amp;"_"&amp;B28,scenarios!A:Q,15,0)</f>
        <v>0</v>
      </c>
      <c r="O28" s="37">
        <f t="shared" si="3"/>
        <v>2.5600807888357391E-3</v>
      </c>
    </row>
    <row r="29" spans="1:15" x14ac:dyDescent="0.25">
      <c r="A29" s="21">
        <f t="shared" si="0"/>
        <v>4</v>
      </c>
      <c r="B29" s="22">
        <v>20</v>
      </c>
      <c r="D29" s="66">
        <f>YC!E22</f>
        <v>0.99916716139999995</v>
      </c>
      <c r="E29" s="34">
        <f>LN(VLOOKUP((B29+12*$B$1-1)/12,YC!A:E,5,0)/VLOOKUP(B29/12,YC!A:E,5,0))</f>
        <v>-4.2492580635416617E-2</v>
      </c>
      <c r="F29" s="34">
        <f>LN(VLOOKUP((B29+12*$B$1-1)/12,YC!A:E,5,0)/VLOOKUP((B29-1)/12,YC!A:E,5,0))</f>
        <v>-4.2534231657301989E-2</v>
      </c>
      <c r="G29" s="34">
        <f>((1-EXP(-alpha*($B$1-delta)))/alpha*Intermediates!F29-(1-EXP(-alpha*($B$1-delta)))/alpha*(1-EXP(-alpha*($B$1-delta)))/alpha*Intermediates!J29+E29)</f>
        <v>-5.0664757615305756E-2</v>
      </c>
      <c r="H29" s="34">
        <f>((1-EXP(-alpha*$B$1))/alpha*Intermediates!F28-(1-EXP(-alpha*$B$1))/alpha*(1-EXP(-alpha*$B$1))/alpha*Intermediates!J28+F29)</f>
        <v>-3.7238339941362324E-2</v>
      </c>
      <c r="I29" s="34">
        <f>((1-EXP(-alpha*($B$1-delta)))/alpha*Intermediates!G29-(1-EXP(-alpha*($B$1-delta)))/alpha*(1-EXP(-alpha*($B$1-delta)))/alpha*Intermediates!J29+E29)</f>
        <v>-4.6904446897509104E-2</v>
      </c>
      <c r="J29" s="46">
        <f>((1-EXP(-alpha*$B$1))/alpha*Intermediates!G28-(1-EXP(-alpha*$B$1))/alpha*(1-EXP(-alpha*$B$1))/alpha*Intermediates!J28+F29)</f>
        <v>-5.9872542544013106E-2</v>
      </c>
      <c r="K29" s="66">
        <f t="shared" si="1"/>
        <v>-1.3336685371551416E-2</v>
      </c>
      <c r="L29" s="46">
        <f t="shared" si="2"/>
        <v>1.3052546057677361E-2</v>
      </c>
      <c r="M29" s="60">
        <f>VLOOKUP((A29+1)&amp;"_"&amp;B29,scenarios!A:Q,15,0)</f>
        <v>0</v>
      </c>
      <c r="N29" s="55">
        <f>VLOOKUP((A29+TT_Scen/2+1)&amp;"_"&amp;B29,scenarios!A:Q,15,0)</f>
        <v>0</v>
      </c>
      <c r="O29" s="37">
        <f t="shared" si="3"/>
        <v>2.6389231429228777E-2</v>
      </c>
    </row>
    <row r="30" spans="1:15" x14ac:dyDescent="0.25">
      <c r="A30" s="21">
        <f t="shared" si="0"/>
        <v>4</v>
      </c>
      <c r="B30" s="22">
        <v>21</v>
      </c>
      <c r="D30" s="66">
        <f>YC!E23</f>
        <v>0.9991255349</v>
      </c>
      <c r="E30" s="34">
        <f>LN(VLOOKUP((B30+12*$B$1-1)/12,YC!A:E,5,0)/VLOOKUP(B30/12,YC!A:E,5,0))</f>
        <v>-4.3462698648835944E-2</v>
      </c>
      <c r="F30" s="34">
        <f>LN(VLOOKUP((B30+12*$B$1-1)/12,YC!A:E,5,0)/VLOOKUP((B30-1)/12,YC!A:E,5,0))</f>
        <v>-4.3504360713740774E-2</v>
      </c>
      <c r="G30" s="34">
        <f>((1-EXP(-alpha*($B$1-delta)))/alpha*Intermediates!F30-(1-EXP(-alpha*($B$1-delta)))/alpha*(1-EXP(-alpha*($B$1-delta)))/alpha*Intermediates!J30+E30)</f>
        <v>-5.9646338762000747E-2</v>
      </c>
      <c r="H30" s="34">
        <f>((1-EXP(-alpha*$B$1))/alpha*Intermediates!F29-(1-EXP(-alpha*$B$1))/alpha*(1-EXP(-alpha*$B$1))/alpha*Intermediates!J29+F30)</f>
        <v>-5.1768374765357533E-2</v>
      </c>
      <c r="I30" s="34">
        <f>((1-EXP(-alpha*($B$1-delta)))/alpha*Intermediates!G30-(1-EXP(-alpha*($B$1-delta)))/alpha*(1-EXP(-alpha*($B$1-delta)))/alpha*Intermediates!J30+E30)</f>
        <v>-4.0560602703806646E-2</v>
      </c>
      <c r="J30" s="46">
        <f>((1-EXP(-alpha*$B$1))/alpha*Intermediates!G29-(1-EXP(-alpha*$B$1))/alpha*(1-EXP(-alpha*$B$1))/alpha*Intermediates!J29+F30)</f>
        <v>-4.7982361595535865E-2</v>
      </c>
      <c r="K30" s="66">
        <f t="shared" si="1"/>
        <v>-7.8470141654901626E-3</v>
      </c>
      <c r="L30" s="46">
        <f t="shared" si="2"/>
        <v>7.4493684057059806E-3</v>
      </c>
      <c r="M30" s="60">
        <f>VLOOKUP((A30+1)&amp;"_"&amp;B30,scenarios!A:Q,15,0)</f>
        <v>0</v>
      </c>
      <c r="N30" s="55">
        <f>VLOOKUP((A30+TT_Scen/2+1)&amp;"_"&amp;B30,scenarios!A:Q,15,0)</f>
        <v>0</v>
      </c>
      <c r="O30" s="37">
        <f t="shared" si="3"/>
        <v>1.5296382571196143E-2</v>
      </c>
    </row>
    <row r="31" spans="1:15" x14ac:dyDescent="0.25">
      <c r="A31" s="21">
        <f t="shared" si="0"/>
        <v>4</v>
      </c>
      <c r="B31" s="22">
        <v>22</v>
      </c>
      <c r="D31" s="66">
        <f>YC!E24</f>
        <v>0.99908390130000002</v>
      </c>
      <c r="E31" s="34">
        <f>LN(VLOOKUP((B31+12*$B$1-1)/12,YC!A:E,5,0)/VLOOKUP(B31/12,YC!A:E,5,0))</f>
        <v>-4.4425521184217345E-2</v>
      </c>
      <c r="F31" s="34">
        <f>LN(VLOOKUP((B31+12*$B$1-1)/12,YC!A:E,5,0)/VLOOKUP((B31-1)/12,YC!A:E,5,0))</f>
        <v>-4.4467192091432316E-2</v>
      </c>
      <c r="G31" s="34">
        <f>((1-EXP(-alpha*($B$1-delta)))/alpha*Intermediates!F31-(1-EXP(-alpha*($B$1-delta)))/alpha*(1-EXP(-alpha*($B$1-delta)))/alpha*Intermediates!J31+E31)</f>
        <v>-5.2304638474503458E-2</v>
      </c>
      <c r="H31" s="34">
        <f>((1-EXP(-alpha*$B$1))/alpha*Intermediates!F30-(1-EXP(-alpha*$B$1))/alpha*(1-EXP(-alpha*$B$1))/alpha*Intermediates!J30+F31)</f>
        <v>-6.0799105253715E-2</v>
      </c>
      <c r="I31" s="34">
        <f>((1-EXP(-alpha*($B$1-delta)))/alpha*Intermediates!G31-(1-EXP(-alpha*($B$1-delta)))/alpha*(1-EXP(-alpha*($B$1-delta)))/alpha*Intermediates!J31+E31)</f>
        <v>-5.0531380038936202E-2</v>
      </c>
      <c r="J31" s="46">
        <f>((1-EXP(-alpha*$B$1))/alpha*Intermediates!G30-(1-EXP(-alpha*$B$1))/alpha*(1-EXP(-alpha*$B$1))/alpha*Intermediates!J30+F31)</f>
        <v>-4.1582914493180412E-2</v>
      </c>
      <c r="K31" s="66">
        <f t="shared" si="1"/>
        <v>8.5306471338582046E-3</v>
      </c>
      <c r="L31" s="46">
        <f t="shared" si="2"/>
        <v>-8.9085471860371745E-3</v>
      </c>
      <c r="M31" s="60">
        <f>VLOOKUP((A31+1)&amp;"_"&amp;B31,scenarios!A:Q,15,0)</f>
        <v>0</v>
      </c>
      <c r="N31" s="55">
        <f>VLOOKUP((A31+TT_Scen/2+1)&amp;"_"&amp;B31,scenarios!A:Q,15,0)</f>
        <v>0</v>
      </c>
      <c r="O31" s="37">
        <f t="shared" si="3"/>
        <v>1.7439194319895379E-2</v>
      </c>
    </row>
    <row r="32" spans="1:15" x14ac:dyDescent="0.25">
      <c r="A32" s="21">
        <f t="shared" si="0"/>
        <v>4</v>
      </c>
      <c r="B32" s="22">
        <v>23</v>
      </c>
      <c r="D32" s="66">
        <f>YC!E25</f>
        <v>0.99904226340000002</v>
      </c>
      <c r="E32" s="34">
        <f>LN(VLOOKUP((B32+12*$B$1-1)/12,YC!A:E,5,0)/VLOOKUP(B32/12,YC!A:E,5,0))</f>
        <v>-4.5376821044584341E-2</v>
      </c>
      <c r="F32" s="34">
        <f>LN(VLOOKUP((B32+12*$B$1-1)/12,YC!A:E,5,0)/VLOOKUP((B32-1)/12,YC!A:E,5,0))</f>
        <v>-4.5418497992458381E-2</v>
      </c>
      <c r="G32" s="34">
        <f>((1-EXP(-alpha*($B$1-delta)))/alpha*Intermediates!F32-(1-EXP(-alpha*($B$1-delta)))/alpha*(1-EXP(-alpha*($B$1-delta)))/alpha*Intermediates!J32+E32)</f>
        <v>-7.2333226840049739E-2</v>
      </c>
      <c r="H32" s="34">
        <f>((1-EXP(-alpha*$B$1))/alpha*Intermediates!F31-(1-EXP(-alpha*$B$1))/alpha*(1-EXP(-alpha*$B$1))/alpha*Intermediates!J31+F32)</f>
        <v>-5.3390790248612416E-2</v>
      </c>
      <c r="I32" s="34">
        <f>((1-EXP(-alpha*($B$1-delta)))/alpha*Intermediates!G32-(1-EXP(-alpha*($B$1-delta)))/alpha*(1-EXP(-alpha*($B$1-delta)))/alpha*Intermediates!J32+E32)</f>
        <v>-3.3114679852874598E-2</v>
      </c>
      <c r="J32" s="46">
        <f>((1-EXP(-alpha*$B$1))/alpha*Intermediates!G31-(1-EXP(-alpha*$B$1))/alpha*(1-EXP(-alpha*$B$1))/alpha*Intermediates!J31+F32)</f>
        <v>-5.1605411248206619E-2</v>
      </c>
      <c r="K32" s="66">
        <f t="shared" si="1"/>
        <v>-1.8764156103069252E-2</v>
      </c>
      <c r="L32" s="46">
        <f t="shared" si="2"/>
        <v>1.866274354355979E-2</v>
      </c>
      <c r="M32" s="60">
        <f>VLOOKUP((A32+1)&amp;"_"&amp;B32,scenarios!A:Q,15,0)</f>
        <v>0</v>
      </c>
      <c r="N32" s="55">
        <f>VLOOKUP((A32+TT_Scen/2+1)&amp;"_"&amp;B32,scenarios!A:Q,15,0)</f>
        <v>0</v>
      </c>
      <c r="O32" s="37">
        <f t="shared" si="3"/>
        <v>3.7426899646629042E-2</v>
      </c>
    </row>
    <row r="33" spans="1:15" x14ac:dyDescent="0.25">
      <c r="A33" s="21">
        <f t="shared" si="0"/>
        <v>4</v>
      </c>
      <c r="B33" s="22">
        <v>24</v>
      </c>
      <c r="D33" s="66">
        <f>YC!E26</f>
        <v>0.99900062469999995</v>
      </c>
      <c r="E33" s="34">
        <f>LN(VLOOKUP((B33+12*$B$1-1)/12,YC!A:E,5,0)/VLOOKUP(B33/12,YC!A:E,5,0))</f>
        <v>-4.6312263758860751E-2</v>
      </c>
      <c r="F33" s="34">
        <f>LN(VLOOKUP((B33+12*$B$1-1)/12,YC!A:E,5,0)/VLOOKUP((B33-1)/12,YC!A:E,5,0))</f>
        <v>-4.6353943244575507E-2</v>
      </c>
      <c r="G33" s="34">
        <f>((1-EXP(-alpha*($B$1-delta)))/alpha*Intermediates!F33-(1-EXP(-alpha*($B$1-delta)))/alpha*(1-EXP(-alpha*($B$1-delta)))/alpha*Intermediates!J33+E33)</f>
        <v>-7.0997958270935579E-2</v>
      </c>
      <c r="H33" s="34">
        <f>((1-EXP(-alpha*$B$1))/alpha*Intermediates!F32-(1-EXP(-alpha*$B$1))/alpha*(1-EXP(-alpha*$B$1))/alpha*Intermediates!J32+F33)</f>
        <v>-7.353557484351661E-2</v>
      </c>
      <c r="I33" s="34">
        <f>((1-EXP(-alpha*($B$1-delta)))/alpha*Intermediates!G33-(1-EXP(-alpha*($B$1-delta)))/alpha*(1-EXP(-alpha*($B$1-delta)))/alpha*Intermediates!J33+E33)</f>
        <v>-3.7035904834816211E-2</v>
      </c>
      <c r="J33" s="46">
        <f>((1-EXP(-alpha*$B$1))/alpha*Intermediates!G32-(1-EXP(-alpha*$B$1))/alpha*(1-EXP(-alpha*$B$1))/alpha*Intermediates!J32+F33)</f>
        <v>-3.4048961492129021E-2</v>
      </c>
      <c r="K33" s="66">
        <f t="shared" si="1"/>
        <v>2.5408390467405173E-3</v>
      </c>
      <c r="L33" s="46">
        <f t="shared" si="2"/>
        <v>-2.9824868656067594E-3</v>
      </c>
      <c r="M33" s="60">
        <f>VLOOKUP((A33+1)&amp;"_"&amp;B33,scenarios!A:Q,15,0)</f>
        <v>0</v>
      </c>
      <c r="N33" s="55">
        <f>VLOOKUP((A33+TT_Scen/2+1)&amp;"_"&amp;B33,scenarios!A:Q,15,0)</f>
        <v>0</v>
      </c>
      <c r="O33" s="37">
        <f t="shared" si="3"/>
        <v>5.5233259123472767E-3</v>
      </c>
    </row>
    <row r="34" spans="1:15" x14ac:dyDescent="0.25">
      <c r="A34" s="21">
        <f t="shared" si="0"/>
        <v>4</v>
      </c>
      <c r="B34" s="22">
        <v>25</v>
      </c>
      <c r="D34" s="66">
        <f>YC!E27</f>
        <v>0.99895898849999998</v>
      </c>
      <c r="E34" s="34">
        <f>LN(VLOOKUP((B34+12*$B$1-1)/12,YC!A:E,5,0)/VLOOKUP(B34/12,YC!A:E,5,0))</f>
        <v>-4.7227406466009217E-2</v>
      </c>
      <c r="F34" s="34">
        <f>LN(VLOOKUP((B34+12*$B$1-1)/12,YC!A:E,5,0)/VLOOKUP((B34-1)/12,YC!A:E,5,0))</f>
        <v>-4.7269085186370643E-2</v>
      </c>
      <c r="G34" s="34">
        <f>((1-EXP(-alpha*($B$1-delta)))/alpha*Intermediates!F34-(1-EXP(-alpha*($B$1-delta)))/alpha*(1-EXP(-alpha*($B$1-delta)))/alpha*Intermediates!J34+E34)</f>
        <v>-2.5909578885384685E-2</v>
      </c>
      <c r="H34" s="34">
        <f>((1-EXP(-alpha*$B$1))/alpha*Intermediates!F33-(1-EXP(-alpha*$B$1))/alpha*(1-EXP(-alpha*$B$1))/alpha*Intermediates!J33+F34)</f>
        <v>-7.2166127637284749E-2</v>
      </c>
      <c r="I34" s="34">
        <f>((1-EXP(-alpha*($B$1-delta)))/alpha*Intermediates!G34-(1-EXP(-alpha*($B$1-delta)))/alpha*(1-EXP(-alpha*($B$1-delta)))/alpha*Intermediates!J34+E34)</f>
        <v>-8.4675349796123414E-2</v>
      </c>
      <c r="J34" s="46">
        <f>((1-EXP(-alpha*$B$1))/alpha*Intermediates!G33-(1-EXP(-alpha*$B$1))/alpha*(1-EXP(-alpha*$B$1))/alpha*Intermediates!J33+F34)</f>
        <v>-3.7971936988412801E-2</v>
      </c>
      <c r="K34" s="66">
        <f t="shared" si="1"/>
        <v>4.7343071050947039E-2</v>
      </c>
      <c r="L34" s="46">
        <f t="shared" si="2"/>
        <v>-4.5629590340375947E-2</v>
      </c>
      <c r="M34" s="60">
        <f>VLOOKUP((A34+1)&amp;"_"&amp;B34,scenarios!A:Q,15,0)</f>
        <v>0</v>
      </c>
      <c r="N34" s="55">
        <f>VLOOKUP((A34+TT_Scen/2+1)&amp;"_"&amp;B34,scenarios!A:Q,15,0)</f>
        <v>0</v>
      </c>
      <c r="O34" s="37">
        <f t="shared" si="3"/>
        <v>9.2972661391322986E-2</v>
      </c>
    </row>
    <row r="35" spans="1:15" x14ac:dyDescent="0.25">
      <c r="A35" s="21">
        <f t="shared" si="0"/>
        <v>4</v>
      </c>
      <c r="B35" s="22">
        <v>26</v>
      </c>
      <c r="D35" s="66">
        <f>YC!E28</f>
        <v>0.99891735569999995</v>
      </c>
      <c r="E35" s="34">
        <f>LN(VLOOKUP((B35+12*$B$1-1)/12,YC!A:E,5,0)/VLOOKUP(B35/12,YC!A:E,5,0))</f>
        <v>-4.8118916735238652E-2</v>
      </c>
      <c r="F35" s="34">
        <f>LN(VLOOKUP((B35+12*$B$1-1)/12,YC!A:E,5,0)/VLOOKUP((B35-1)/12,YC!A:E,5,0))</f>
        <v>-4.8160593789103298E-2</v>
      </c>
      <c r="G35" s="34">
        <f>((1-EXP(-alpha*($B$1-delta)))/alpha*Intermediates!F35-(1-EXP(-alpha*($B$1-delta)))/alpha*(1-EXP(-alpha*($B$1-delta)))/alpha*Intermediates!J35+E35)</f>
        <v>-3.5125396432498665E-2</v>
      </c>
      <c r="H35" s="34">
        <f>((1-EXP(-alpha*$B$1))/alpha*Intermediates!F34-(1-EXP(-alpha*$B$1))/alpha*(1-EXP(-alpha*$B$1))/alpha*Intermediates!J34+F35)</f>
        <v>-2.674130313480522E-2</v>
      </c>
      <c r="I35" s="34">
        <f>((1-EXP(-alpha*($B$1-delta)))/alpha*Intermediates!G35-(1-EXP(-alpha*($B$1-delta)))/alpha*(1-EXP(-alpha*($B$1-delta)))/alpha*Intermediates!J35+E35)</f>
        <v>-7.7968969381363287E-2</v>
      </c>
      <c r="J35" s="46">
        <f>((1-EXP(-alpha*$B$1))/alpha*Intermediates!G34-(1-EXP(-alpha*$B$1))/alpha*(1-EXP(-alpha*$B$1))/alpha*Intermediates!J34+F35)</f>
        <v>-8.5908749471034218E-2</v>
      </c>
      <c r="K35" s="66">
        <f t="shared" si="1"/>
        <v>-8.349044805819994E-3</v>
      </c>
      <c r="L35" s="46">
        <f t="shared" si="2"/>
        <v>7.9713837302215484E-3</v>
      </c>
      <c r="M35" s="60">
        <f>VLOOKUP((A35+1)&amp;"_"&amp;B35,scenarios!A:Q,15,0)</f>
        <v>0</v>
      </c>
      <c r="N35" s="55">
        <f>VLOOKUP((A35+TT_Scen/2+1)&amp;"_"&amp;B35,scenarios!A:Q,15,0)</f>
        <v>0</v>
      </c>
      <c r="O35" s="37">
        <f t="shared" si="3"/>
        <v>1.6320428536041542E-2</v>
      </c>
    </row>
    <row r="36" spans="1:15" x14ac:dyDescent="0.25">
      <c r="A36" s="21">
        <f t="shared" si="0"/>
        <v>4</v>
      </c>
      <c r="B36" s="22">
        <v>27</v>
      </c>
      <c r="D36" s="66">
        <f>YC!E29</f>
        <v>0.99887572650000001</v>
      </c>
      <c r="E36" s="34">
        <f>LN(VLOOKUP((B36+12*$B$1-1)/12,YC!A:E,5,0)/VLOOKUP(B36/12,YC!A:E,5,0))</f>
        <v>-4.8988304464739459E-2</v>
      </c>
      <c r="F36" s="34">
        <f>LN(VLOOKUP((B36+12*$B$1-1)/12,YC!A:E,5,0)/VLOOKUP((B36-1)/12,YC!A:E,5,0))</f>
        <v>-4.9029979651601226E-2</v>
      </c>
      <c r="G36" s="34">
        <f>((1-EXP(-alpha*($B$1-delta)))/alpha*Intermediates!F36-(1-EXP(-alpha*($B$1-delta)))/alpha*(1-EXP(-alpha*($B$1-delta)))/alpha*Intermediates!J36+E36)</f>
        <v>-5.3924477878120929E-2</v>
      </c>
      <c r="H36" s="34">
        <f>((1-EXP(-alpha*$B$1))/alpha*Intermediates!F35-(1-EXP(-alpha*$B$1))/alpha*(1-EXP(-alpha*$B$1))/alpha*Intermediates!J35+F36)</f>
        <v>-3.5993515654612299E-2</v>
      </c>
      <c r="I36" s="34">
        <f>((1-EXP(-alpha*($B$1-delta)))/alpha*Intermediates!G36-(1-EXP(-alpha*($B$1-delta)))/alpha*(1-EXP(-alpha*($B$1-delta)))/alpha*Intermediates!J36+E36)</f>
        <v>-6.1640644275516771E-2</v>
      </c>
      <c r="J36" s="46">
        <f>((1-EXP(-alpha*$B$1))/alpha*Intermediates!G35-(1-EXP(-alpha*$B$1))/alpha*(1-EXP(-alpha*$B$1))/alpha*Intermediates!J35+F36)</f>
        <v>-7.9129932722205448E-2</v>
      </c>
      <c r="K36" s="66">
        <f t="shared" si="1"/>
        <v>-1.7771159087219823E-2</v>
      </c>
      <c r="L36" s="46">
        <f t="shared" si="2"/>
        <v>1.7643121553832408E-2</v>
      </c>
      <c r="M36" s="60">
        <f>VLOOKUP((A36+1)&amp;"_"&amp;B36,scenarios!A:Q,15,0)</f>
        <v>0</v>
      </c>
      <c r="N36" s="55">
        <f>VLOOKUP((A36+TT_Scen/2+1)&amp;"_"&amp;B36,scenarios!A:Q,15,0)</f>
        <v>0</v>
      </c>
      <c r="O36" s="37">
        <f t="shared" si="3"/>
        <v>3.5414280641052232E-2</v>
      </c>
    </row>
    <row r="37" spans="1:15" x14ac:dyDescent="0.25">
      <c r="A37" s="21">
        <f t="shared" si="0"/>
        <v>4</v>
      </c>
      <c r="B37" s="22">
        <v>28</v>
      </c>
      <c r="D37" s="66">
        <f>YC!E30</f>
        <v>0.99883410090000002</v>
      </c>
      <c r="E37" s="34">
        <f>LN(VLOOKUP((B37+12*$B$1-1)/12,YC!A:E,5,0)/VLOOKUP(B37/12,YC!A:E,5,0))</f>
        <v>-4.9838375830112767E-2</v>
      </c>
      <c r="F37" s="34">
        <f>LN(VLOOKUP((B37+12*$B$1-1)/12,YC!A:E,5,0)/VLOOKUP((B37-1)/12,YC!A:E,5,0))</f>
        <v>-4.9880049149666074E-2</v>
      </c>
      <c r="G37" s="34">
        <f>((1-EXP(-alpha*($B$1-delta)))/alpha*Intermediates!F37-(1-EXP(-alpha*($B$1-delta)))/alpha*(1-EXP(-alpha*($B$1-delta)))/alpha*Intermediates!J37+E37)</f>
        <v>-8.8721844422867374E-2</v>
      </c>
      <c r="H37" s="34">
        <f>((1-EXP(-alpha*$B$1))/alpha*Intermediates!F36-(1-EXP(-alpha*$B$1))/alpha*(1-EXP(-alpha*$B$1))/alpha*Intermediates!J36+F37)</f>
        <v>-5.4897442153259882E-2</v>
      </c>
      <c r="I37" s="34">
        <f>((1-EXP(-alpha*($B$1-delta)))/alpha*Intermediates!G37-(1-EXP(-alpha*($B$1-delta)))/alpha*(1-EXP(-alpha*($B$1-delta)))/alpha*Intermediates!J37+E37)</f>
        <v>-2.9280894078439659E-2</v>
      </c>
      <c r="J37" s="46">
        <f>((1-EXP(-alpha*$B$1))/alpha*Intermediates!G36-(1-EXP(-alpha*$B$1))/alpha*(1-EXP(-alpha*$B$1))/alpha*Intermediates!J36+F37)</f>
        <v>-6.2666350042391364E-2</v>
      </c>
      <c r="K37" s="66">
        <f t="shared" si="1"/>
        <v>-3.3258752697239657E-2</v>
      </c>
      <c r="L37" s="46">
        <f t="shared" si="2"/>
        <v>3.3949004251125237E-2</v>
      </c>
      <c r="M37" s="60">
        <f>VLOOKUP((A37+1)&amp;"_"&amp;B37,scenarios!A:Q,15,0)</f>
        <v>0</v>
      </c>
      <c r="N37" s="55">
        <f>VLOOKUP((A37+TT_Scen/2+1)&amp;"_"&amp;B37,scenarios!A:Q,15,0)</f>
        <v>0</v>
      </c>
      <c r="O37" s="37">
        <f t="shared" si="3"/>
        <v>6.7207756948364894E-2</v>
      </c>
    </row>
    <row r="38" spans="1:15" x14ac:dyDescent="0.25">
      <c r="A38" s="21">
        <f t="shared" si="0"/>
        <v>4</v>
      </c>
      <c r="B38" s="22">
        <v>29</v>
      </c>
      <c r="D38" s="66">
        <f>YC!E31</f>
        <v>0.99879247910000002</v>
      </c>
      <c r="E38" s="34">
        <f>LN(VLOOKUP((B38+12*$B$1-1)/12,YC!A:E,5,0)/VLOOKUP(B38/12,YC!A:E,5,0))</f>
        <v>-5.0672030089480027E-2</v>
      </c>
      <c r="F38" s="34">
        <f>LN(VLOOKUP((B38+12*$B$1-1)/12,YC!A:E,5,0)/VLOOKUP((B38-1)/12,YC!A:E,5,0))</f>
        <v>-5.0713701341177211E-2</v>
      </c>
      <c r="G38" s="34">
        <f>((1-EXP(-alpha*($B$1-delta)))/alpha*Intermediates!F38-(1-EXP(-alpha*($B$1-delta)))/alpha*(1-EXP(-alpha*($B$1-delta)))/alpha*Intermediates!J38+E38)</f>
        <v>-0.10222052638173895</v>
      </c>
      <c r="H38" s="34">
        <f>((1-EXP(-alpha*$B$1))/alpha*Intermediates!F37-(1-EXP(-alpha*$B$1))/alpha*(1-EXP(-alpha*$B$1))/alpha*Intermediates!J37+F38)</f>
        <v>-8.991202551677957E-2</v>
      </c>
      <c r="I38" s="34">
        <f>((1-EXP(-alpha*($B$1-delta)))/alpha*Intermediates!G38-(1-EXP(-alpha*($B$1-delta)))/alpha*(1-EXP(-alpha*($B$1-delta)))/alpha*Intermediates!J38+E38)</f>
        <v>-1.8192416031132724E-2</v>
      </c>
      <c r="J38" s="46">
        <f>((1-EXP(-alpha*$B$1))/alpha*Intermediates!G37-(1-EXP(-alpha*$B$1))/alpha*(1-EXP(-alpha*$B$1))/alpha*Intermediates!J37+F38)</f>
        <v>-3.0064784764668635E-2</v>
      </c>
      <c r="K38" s="66">
        <f t="shared" si="1"/>
        <v>-1.2233061102196352E-2</v>
      </c>
      <c r="L38" s="46">
        <f t="shared" si="2"/>
        <v>1.1943125040943192E-2</v>
      </c>
      <c r="M38" s="60">
        <f>VLOOKUP((A38+1)&amp;"_"&amp;B38,scenarios!A:Q,15,0)</f>
        <v>0</v>
      </c>
      <c r="N38" s="55">
        <f>VLOOKUP((A38+TT_Scen/2+1)&amp;"_"&amp;B38,scenarios!A:Q,15,0)</f>
        <v>0</v>
      </c>
      <c r="O38" s="37">
        <f t="shared" si="3"/>
        <v>2.4176186143139544E-2</v>
      </c>
    </row>
    <row r="39" spans="1:15" x14ac:dyDescent="0.25">
      <c r="A39" s="21">
        <f t="shared" si="0"/>
        <v>4</v>
      </c>
      <c r="B39" s="22">
        <v>30</v>
      </c>
      <c r="D39" s="66">
        <f>YC!E32</f>
        <v>0.99875086099999999</v>
      </c>
      <c r="E39" s="34">
        <f>LN(VLOOKUP((B39+12*$B$1-1)/12,YC!A:E,5,0)/VLOOKUP(B39/12,YC!A:E,5,0))</f>
        <v>-5.1492258530856212E-2</v>
      </c>
      <c r="F39" s="34">
        <f>LN(VLOOKUP((B39+12*$B$1-1)/12,YC!A:E,5,0)/VLOOKUP((B39-1)/12,YC!A:E,5,0))</f>
        <v>-5.1533927814491398E-2</v>
      </c>
      <c r="G39" s="34">
        <f>((1-EXP(-alpha*($B$1-delta)))/alpha*Intermediates!F39-(1-EXP(-alpha*($B$1-delta)))/alpha*(1-EXP(-alpha*($B$1-delta)))/alpha*Intermediates!J39+E39)</f>
        <v>-7.8853145410572895E-2</v>
      </c>
      <c r="H39" s="34">
        <f>((1-EXP(-alpha*$B$1))/alpha*Intermediates!F38-(1-EXP(-alpha*$B$1))/alpha*(1-EXP(-alpha*$B$1))/alpha*Intermediates!J38+F39)</f>
        <v>-0.10348543663331761</v>
      </c>
      <c r="I39" s="34">
        <f>((1-EXP(-alpha*($B$1-delta)))/alpha*Intermediates!G39-(1-EXP(-alpha*($B$1-delta)))/alpha*(1-EXP(-alpha*($B$1-delta)))/alpha*Intermediates!J39+E39)</f>
        <v>-4.3948500679730378E-2</v>
      </c>
      <c r="J39" s="46">
        <f>((1-EXP(-alpha*$B$1))/alpha*Intermediates!G38-(1-EXP(-alpha*$B$1))/alpha*(1-EXP(-alpha*$B$1))/alpha*Intermediates!J38+F39)</f>
        <v>-1.88829778745285E-2</v>
      </c>
      <c r="K39" s="66">
        <f t="shared" si="1"/>
        <v>2.4938172462962038E-2</v>
      </c>
      <c r="L39" s="46">
        <f t="shared" si="2"/>
        <v>-2.4753990919471613E-2</v>
      </c>
      <c r="M39" s="60">
        <f>VLOOKUP((A39+1)&amp;"_"&amp;B39,scenarios!A:Q,15,0)</f>
        <v>0</v>
      </c>
      <c r="N39" s="55">
        <f>VLOOKUP((A39+TT_Scen/2+1)&amp;"_"&amp;B39,scenarios!A:Q,15,0)</f>
        <v>0</v>
      </c>
      <c r="O39" s="37">
        <f t="shared" si="3"/>
        <v>4.9692163382433652E-2</v>
      </c>
    </row>
    <row r="40" spans="1:15" x14ac:dyDescent="0.25">
      <c r="A40" s="21">
        <f t="shared" si="0"/>
        <v>4</v>
      </c>
      <c r="B40" s="22">
        <v>31</v>
      </c>
      <c r="D40" s="66">
        <f>YC!E33</f>
        <v>0.99870924709999997</v>
      </c>
      <c r="E40" s="34">
        <f>LN(VLOOKUP((B40+12*$B$1-1)/12,YC!A:E,5,0)/VLOOKUP(B40/12,YC!A:E,5,0))</f>
        <v>-5.2302145622632662E-2</v>
      </c>
      <c r="F40" s="34">
        <f>LN(VLOOKUP((B40+12*$B$1-1)/12,YC!A:E,5,0)/VLOOKUP((B40-1)/12,YC!A:E,5,0))</f>
        <v>-5.2343812437241129E-2</v>
      </c>
      <c r="G40" s="34">
        <f>((1-EXP(-alpha*($B$1-delta)))/alpha*Intermediates!F40-(1-EXP(-alpha*($B$1-delta)))/alpha*(1-EXP(-alpha*($B$1-delta)))/alpha*Intermediates!J40+E40)</f>
        <v>-5.8185286325713952E-2</v>
      </c>
      <c r="H40" s="34">
        <f>((1-EXP(-alpha*$B$1))/alpha*Intermediates!F39-(1-EXP(-alpha*$B$1))/alpha*(1-EXP(-alpha*$B$1))/alpha*Intermediates!J39+F40)</f>
        <v>-7.9943963316963629E-2</v>
      </c>
      <c r="I40" s="34">
        <f>((1-EXP(-alpha*($B$1-delta)))/alpha*Intermediates!G40-(1-EXP(-alpha*($B$1-delta)))/alpha*(1-EXP(-alpha*($B$1-delta)))/alpha*Intermediates!J40+E40)</f>
        <v>-6.6989662352518714E-2</v>
      </c>
      <c r="J40" s="46">
        <f>((1-EXP(-alpha*$B$1))/alpha*Intermediates!G39-(1-EXP(-alpha*$B$1))/alpha*(1-EXP(-alpha*$B$1))/alpha*Intermediates!J39+F40)</f>
        <v>-4.4800738579315033E-2</v>
      </c>
      <c r="K40" s="66">
        <f t="shared" si="1"/>
        <v>2.1997123288399978E-2</v>
      </c>
      <c r="L40" s="46">
        <f t="shared" si="2"/>
        <v>-2.1944560328425622E-2</v>
      </c>
      <c r="M40" s="60">
        <f>VLOOKUP((A40+1)&amp;"_"&amp;B40,scenarios!A:Q,15,0)</f>
        <v>0</v>
      </c>
      <c r="N40" s="55">
        <f>VLOOKUP((A40+TT_Scen/2+1)&amp;"_"&amp;B40,scenarios!A:Q,15,0)</f>
        <v>0</v>
      </c>
      <c r="O40" s="37">
        <f t="shared" si="3"/>
        <v>4.39416836168256E-2</v>
      </c>
    </row>
    <row r="41" spans="1:15" x14ac:dyDescent="0.25">
      <c r="A41" s="21">
        <f t="shared" si="0"/>
        <v>4</v>
      </c>
      <c r="B41" s="22">
        <v>32</v>
      </c>
      <c r="D41" s="66">
        <f>YC!E34</f>
        <v>0.99866763889999999</v>
      </c>
      <c r="E41" s="34">
        <f>LN(VLOOKUP((B41+12*$B$1-1)/12,YC!A:E,5,0)/VLOOKUP(B41/12,YC!A:E,5,0))</f>
        <v>-5.3104879349079495E-2</v>
      </c>
      <c r="F41" s="34">
        <f>LN(VLOOKUP((B41+12*$B$1-1)/12,YC!A:E,5,0)/VLOOKUP((B41-1)/12,YC!A:E,5,0))</f>
        <v>-5.3146542192279142E-2</v>
      </c>
      <c r="G41" s="34">
        <f>((1-EXP(-alpha*($B$1-delta)))/alpha*Intermediates!F41-(1-EXP(-alpha*($B$1-delta)))/alpha*(1-EXP(-alpha*($B$1-delta)))/alpha*Intermediates!J41+E41)</f>
        <v>-6.45295928784691E-2</v>
      </c>
      <c r="H41" s="34">
        <f>((1-EXP(-alpha*$B$1))/alpha*Intermediates!F40-(1-EXP(-alpha*$B$1))/alpha*(1-EXP(-alpha*$B$1))/alpha*Intermediates!J40+F41)</f>
        <v>-5.9123710320725824E-2</v>
      </c>
      <c r="I41" s="34">
        <f>((1-EXP(-alpha*($B$1-delta)))/alpha*Intermediates!G41-(1-EXP(-alpha*($B$1-delta)))/alpha*(1-EXP(-alpha*($B$1-delta)))/alpha*Intermediates!J41+E41)</f>
        <v>-6.3009564052238592E-2</v>
      </c>
      <c r="J41" s="46">
        <f>((1-EXP(-alpha*$B$1))/alpha*Intermediates!G40-(1-EXP(-alpha*$B$1))/alpha*(1-EXP(-alpha*$B$1))/alpha*Intermediates!J40+F41)</f>
        <v>-6.798826596283955E-2</v>
      </c>
      <c r="K41" s="66">
        <f t="shared" si="1"/>
        <v>-5.3912970689448114E-3</v>
      </c>
      <c r="L41" s="46">
        <f t="shared" si="2"/>
        <v>4.9911162408242671E-3</v>
      </c>
      <c r="M41" s="60">
        <f>VLOOKUP((A41+1)&amp;"_"&amp;B41,scenarios!A:Q,15,0)</f>
        <v>0</v>
      </c>
      <c r="N41" s="55">
        <f>VLOOKUP((A41+TT_Scen/2+1)&amp;"_"&amp;B41,scenarios!A:Q,15,0)</f>
        <v>0</v>
      </c>
      <c r="O41" s="37">
        <f t="shared" si="3"/>
        <v>1.0382413309769079E-2</v>
      </c>
    </row>
    <row r="42" spans="1:15" x14ac:dyDescent="0.25">
      <c r="A42" s="21">
        <f t="shared" si="0"/>
        <v>4</v>
      </c>
      <c r="B42" s="22">
        <v>33</v>
      </c>
      <c r="D42" s="66">
        <f>YC!E35</f>
        <v>0.9986260387</v>
      </c>
      <c r="E42" s="34">
        <f>LN(VLOOKUP((B42+12*$B$1-1)/12,YC!A:E,5,0)/VLOOKUP(B42/12,YC!A:E,5,0))</f>
        <v>-5.3903781054026947E-2</v>
      </c>
      <c r="F42" s="34">
        <f>LN(VLOOKUP((B42+12*$B$1-1)/12,YC!A:E,5,0)/VLOOKUP((B42-1)/12,YC!A:E,5,0))</f>
        <v>-5.3945437622084626E-2</v>
      </c>
      <c r="G42" s="34">
        <f>((1-EXP(-alpha*($B$1-delta)))/alpha*Intermediates!F42-(1-EXP(-alpha*($B$1-delta)))/alpha*(1-EXP(-alpha*($B$1-delta)))/alpha*Intermediates!J42+E42)</f>
        <v>-8.0679579747870739E-2</v>
      </c>
      <c r="H42" s="34">
        <f>((1-EXP(-alpha*$B$1))/alpha*Intermediates!F41-(1-EXP(-alpha*$B$1))/alpha*(1-EXP(-alpha*$B$1))/alpha*Intermediates!J41+F42)</f>
        <v>-6.5503613862049989E-2</v>
      </c>
      <c r="I42" s="34">
        <f>((1-EXP(-alpha*($B$1-delta)))/alpha*Intermediates!G42-(1-EXP(-alpha*($B$1-delta)))/alpha*(1-EXP(-alpha*($B$1-delta)))/alpha*Intermediates!J42+E42)</f>
        <v>-4.9221265146467866E-2</v>
      </c>
      <c r="J42" s="46">
        <f>((1-EXP(-alpha*$B$1))/alpha*Intermediates!G41-(1-EXP(-alpha*$B$1))/alpha*(1-EXP(-alpha*$B$1))/alpha*Intermediates!J41+F42)</f>
        <v>-6.3973195344404377E-2</v>
      </c>
      <c r="K42" s="66">
        <f t="shared" si="1"/>
        <v>-1.5061391241417144E-2</v>
      </c>
      <c r="L42" s="46">
        <f t="shared" si="2"/>
        <v>1.4861276950457025E-2</v>
      </c>
      <c r="M42" s="60">
        <f>VLOOKUP((A42+1)&amp;"_"&amp;B42,scenarios!A:Q,15,0)</f>
        <v>0</v>
      </c>
      <c r="N42" s="55">
        <f>VLOOKUP((A42+TT_Scen/2+1)&amp;"_"&amp;B42,scenarios!A:Q,15,0)</f>
        <v>0</v>
      </c>
      <c r="O42" s="37">
        <f t="shared" si="3"/>
        <v>2.9922668191874169E-2</v>
      </c>
    </row>
    <row r="43" spans="1:15" x14ac:dyDescent="0.25">
      <c r="A43" s="21">
        <f t="shared" si="0"/>
        <v>4</v>
      </c>
      <c r="B43" s="22">
        <v>34</v>
      </c>
      <c r="D43" s="66">
        <f>YC!E36</f>
        <v>0.99858444899999999</v>
      </c>
      <c r="E43" s="34">
        <f>LN(VLOOKUP((B43+12*$B$1-1)/12,YC!A:E,5,0)/VLOOKUP(B43/12,YC!A:E,5,0))</f>
        <v>-5.4702275897172685E-2</v>
      </c>
      <c r="F43" s="34">
        <f>LN(VLOOKUP((B43+12*$B$1-1)/12,YC!A:E,5,0)/VLOOKUP((B43-1)/12,YC!A:E,5,0))</f>
        <v>-5.4743923685687847E-2</v>
      </c>
      <c r="G43" s="34">
        <f>((1-EXP(-alpha*($B$1-delta)))/alpha*Intermediates!F43-(1-EXP(-alpha*($B$1-delta)))/alpha*(1-EXP(-alpha*($B$1-delta)))/alpha*Intermediates!J43+E43)</f>
        <v>-6.7598164081355619E-2</v>
      </c>
      <c r="H43" s="34">
        <f>((1-EXP(-alpha*$B$1))/alpha*Intermediates!F42-(1-EXP(-alpha*$B$1))/alpha*(1-EXP(-alpha*$B$1))/alpha*Intermediates!J42+F43)</f>
        <v>-8.1759659942773122E-2</v>
      </c>
      <c r="I43" s="34">
        <f>((1-EXP(-alpha*($B$1-delta)))/alpha*Intermediates!G43-(1-EXP(-alpha*($B$1-delta)))/alpha*(1-EXP(-alpha*($B$1-delta)))/alpha*Intermediates!J43+E43)</f>
        <v>-6.4668630735368965E-2</v>
      </c>
      <c r="J43" s="46">
        <f>((1-EXP(-alpha*$B$1))/alpha*Intermediates!G42-(1-EXP(-alpha*$B$1))/alpha*(1-EXP(-alpha*$B$1))/alpha*Intermediates!J42+F43)</f>
        <v>-5.0086321668458368E-2</v>
      </c>
      <c r="K43" s="66">
        <f t="shared" si="1"/>
        <v>1.4262244867699669E-2</v>
      </c>
      <c r="L43" s="46">
        <f t="shared" si="2"/>
        <v>-1.4476502125591373E-2</v>
      </c>
      <c r="M43" s="60">
        <f>VLOOKUP((A43+1)&amp;"_"&amp;B43,scenarios!A:Q,15,0)</f>
        <v>0</v>
      </c>
      <c r="N43" s="55">
        <f>VLOOKUP((A43+TT_Scen/2+1)&amp;"_"&amp;B43,scenarios!A:Q,15,0)</f>
        <v>0</v>
      </c>
      <c r="O43" s="37">
        <f t="shared" si="3"/>
        <v>2.8738746993291042E-2</v>
      </c>
    </row>
    <row r="44" spans="1:15" x14ac:dyDescent="0.25">
      <c r="A44" s="21">
        <f t="shared" si="0"/>
        <v>4</v>
      </c>
      <c r="B44" s="22">
        <v>35</v>
      </c>
      <c r="D44" s="66">
        <f>YC!E37</f>
        <v>0.99854287239999995</v>
      </c>
      <c r="E44" s="34">
        <f>LN(VLOOKUP((B44+12*$B$1-1)/12,YC!A:E,5,0)/VLOOKUP(B44/12,YC!A:E,5,0))</f>
        <v>-5.5503883461352162E-2</v>
      </c>
      <c r="F44" s="34">
        <f>LN(VLOOKUP((B44+12*$B$1-1)/12,YC!A:E,5,0)/VLOOKUP((B44-1)/12,YC!A:E,5,0))</f>
        <v>-5.55455198653617E-2</v>
      </c>
      <c r="G44" s="34">
        <f>((1-EXP(-alpha*($B$1-delta)))/alpha*Intermediates!F44-(1-EXP(-alpha*($B$1-delta)))/alpha*(1-EXP(-alpha*($B$1-delta)))/alpha*Intermediates!J44+E44)</f>
        <v>-3.5764883009070672E-2</v>
      </c>
      <c r="H44" s="34">
        <f>((1-EXP(-alpha*$B$1))/alpha*Intermediates!F43-(1-EXP(-alpha*$B$1))/alpha*(1-EXP(-alpha*$B$1))/alpha*Intermediates!J43+F44)</f>
        <v>-6.8588010668334781E-2</v>
      </c>
      <c r="I44" s="34">
        <f>((1-EXP(-alpha*($B$1-delta)))/alpha*Intermediates!G44-(1-EXP(-alpha*($B$1-delta)))/alpha*(1-EXP(-alpha*($B$1-delta)))/alpha*Intermediates!J44+E44)</f>
        <v>-9.8879095347764706E-2</v>
      </c>
      <c r="J44" s="46">
        <f>((1-EXP(-alpha*$B$1))/alpha*Intermediates!G43-(1-EXP(-alpha*$B$1))/alpha*(1-EXP(-alpha*$B$1))/alpha*Intermediates!J43+F44)</f>
        <v>-6.5638453394558177E-2</v>
      </c>
      <c r="K44" s="66">
        <f t="shared" si="1"/>
        <v>3.3367748903915029E-2</v>
      </c>
      <c r="L44" s="46">
        <f t="shared" si="2"/>
        <v>-3.2694242767619786E-2</v>
      </c>
      <c r="M44" s="60">
        <f>VLOOKUP((A44+1)&amp;"_"&amp;B44,scenarios!A:Q,15,0)</f>
        <v>0</v>
      </c>
      <c r="N44" s="55">
        <f>VLOOKUP((A44+TT_Scen/2+1)&amp;"_"&amp;B44,scenarios!A:Q,15,0)</f>
        <v>0</v>
      </c>
      <c r="O44" s="37">
        <f t="shared" si="3"/>
        <v>6.6061991671534814E-2</v>
      </c>
    </row>
    <row r="45" spans="1:15" x14ac:dyDescent="0.25">
      <c r="A45" s="21">
        <f t="shared" si="0"/>
        <v>4</v>
      </c>
      <c r="B45" s="22">
        <v>36</v>
      </c>
      <c r="D45" s="66">
        <f>YC!E38</f>
        <v>0.9985013116</v>
      </c>
      <c r="E45" s="34">
        <f>LN(VLOOKUP((B45+12*$B$1-1)/12,YC!A:E,5,0)/VLOOKUP(B45/12,YC!A:E,5,0))</f>
        <v>-5.6312217749767864E-2</v>
      </c>
      <c r="F45" s="34">
        <f>LN(VLOOKUP((B45+12*$B$1-1)/12,YC!A:E,5,0)/VLOOKUP((B45-1)/12,YC!A:E,5,0))</f>
        <v>-5.6353840063724528E-2</v>
      </c>
      <c r="G45" s="34">
        <f>((1-EXP(-alpha*($B$1-delta)))/alpha*Intermediates!F45-(1-EXP(-alpha*($B$1-delta)))/alpha*(1-EXP(-alpha*($B$1-delta)))/alpha*Intermediates!J45+E45)</f>
        <v>-5.1305996024598802E-2</v>
      </c>
      <c r="H45" s="34">
        <f>((1-EXP(-alpha*$B$1))/alpha*Intermediates!F44-(1-EXP(-alpha*$B$1))/alpha*(1-EXP(-alpha*$B$1))/alpha*Intermediates!J44+F45)</f>
        <v>-3.6539903165825817E-2</v>
      </c>
      <c r="I45" s="34">
        <f>((1-EXP(-alpha*($B$1-delta)))/alpha*Intermediates!G45-(1-EXP(-alpha*($B$1-delta)))/alpha*(1-EXP(-alpha*($B$1-delta)))/alpha*Intermediates!J45+E45)</f>
        <v>-8.5733560550740967E-2</v>
      </c>
      <c r="J45" s="46">
        <f>((1-EXP(-alpha*$B$1))/alpha*Intermediates!G44-(1-EXP(-alpha*$B$1))/alpha*(1-EXP(-alpha*$B$1))/alpha*Intermediates!J44+F45)</f>
        <v>-0.10008551336934382</v>
      </c>
      <c r="K45" s="66">
        <f t="shared" si="1"/>
        <v>-1.4657608728261384E-2</v>
      </c>
      <c r="L45" s="46">
        <f t="shared" si="2"/>
        <v>1.4455436565412594E-2</v>
      </c>
      <c r="M45" s="60">
        <f>VLOOKUP((A45+1)&amp;"_"&amp;B45,scenarios!A:Q,15,0)</f>
        <v>0</v>
      </c>
      <c r="N45" s="55">
        <f>VLOOKUP((A45+TT_Scen/2+1)&amp;"_"&amp;B45,scenarios!A:Q,15,0)</f>
        <v>0</v>
      </c>
      <c r="O45" s="37">
        <f t="shared" si="3"/>
        <v>2.9113045293673978E-2</v>
      </c>
    </row>
    <row r="46" spans="1:15" x14ac:dyDescent="0.25">
      <c r="A46" s="21">
        <f t="shared" si="0"/>
        <v>4</v>
      </c>
      <c r="B46" s="22">
        <v>37</v>
      </c>
      <c r="D46" s="66">
        <f>YC!E39</f>
        <v>0.99845976859999996</v>
      </c>
      <c r="E46" s="34">
        <f>LN(VLOOKUP((B46+12*$B$1-1)/12,YC!A:E,5,0)/VLOOKUP(B46/12,YC!A:E,5,0))</f>
        <v>-5.7130986194118667E-2</v>
      </c>
      <c r="F46" s="34">
        <f>LN(VLOOKUP((B46+12*$B$1-1)/12,YC!A:E,5,0)/VLOOKUP((B46-1)/12,YC!A:E,5,0))</f>
        <v>-5.7172592413105967E-2</v>
      </c>
      <c r="G46" s="34">
        <f>((1-EXP(-alpha*($B$1-delta)))/alpha*Intermediates!F46-(1-EXP(-alpha*($B$1-delta)))/alpha*(1-EXP(-alpha*($B$1-delta)))/alpha*Intermediates!J46+E46)</f>
        <v>-5.1895277137312602E-2</v>
      </c>
      <c r="H46" s="34">
        <f>((1-EXP(-alpha*$B$1))/alpha*Intermediates!F45-(1-EXP(-alpha*$B$1))/alpha*(1-EXP(-alpha*$B$1))/alpha*Intermediates!J45+F46)</f>
        <v>-5.219365221387736E-2</v>
      </c>
      <c r="I46" s="34">
        <f>((1-EXP(-alpha*($B$1-delta)))/alpha*Intermediates!G46-(1-EXP(-alpha*($B$1-delta)))/alpha*(1-EXP(-alpha*($B$1-delta)))/alpha*Intermediates!J46+E46)</f>
        <v>-8.7565600809450223E-2</v>
      </c>
      <c r="J46" s="46">
        <f>((1-EXP(-alpha*$B$1))/alpha*Intermediates!G45-(1-EXP(-alpha*$B$1))/alpha*(1-EXP(-alpha*$B$1))/alpha*Intermediates!J45+F46)</f>
        <v>-8.6856535811229124E-2</v>
      </c>
      <c r="K46" s="66">
        <f t="shared" si="1"/>
        <v>2.9841959483545288E-4</v>
      </c>
      <c r="L46" s="46">
        <f t="shared" si="2"/>
        <v>-7.088136710411419E-4</v>
      </c>
      <c r="M46" s="60">
        <f>VLOOKUP((A46+1)&amp;"_"&amp;B46,scenarios!A:Q,15,0)</f>
        <v>0</v>
      </c>
      <c r="N46" s="55">
        <f>VLOOKUP((A46+TT_Scen/2+1)&amp;"_"&amp;B46,scenarios!A:Q,15,0)</f>
        <v>0</v>
      </c>
      <c r="O46" s="37">
        <f t="shared" si="3"/>
        <v>1.0072332658765948E-3</v>
      </c>
    </row>
    <row r="47" spans="1:15" x14ac:dyDescent="0.25">
      <c r="A47" s="21">
        <f t="shared" si="0"/>
        <v>4</v>
      </c>
      <c r="B47" s="22">
        <v>38</v>
      </c>
      <c r="D47" s="66">
        <f>YC!E40</f>
        <v>0.9984182398</v>
      </c>
      <c r="E47" s="34">
        <f>LN(VLOOKUP((B47+12*$B$1-1)/12,YC!A:E,5,0)/VLOOKUP(B47/12,YC!A:E,5,0))</f>
        <v>-5.7963341090712599E-2</v>
      </c>
      <c r="F47" s="34">
        <f>LN(VLOOKUP((B47+12*$B$1-1)/12,YC!A:E,5,0)/VLOOKUP((B47-1)/12,YC!A:E,5,0))</f>
        <v>-5.8004934818352775E-2</v>
      </c>
      <c r="G47" s="34">
        <f>((1-EXP(-alpha*($B$1-delta)))/alpha*Intermediates!F47-(1-EXP(-alpha*($B$1-delta)))/alpha*(1-EXP(-alpha*($B$1-delta)))/alpha*Intermediates!J47+E47)</f>
        <v>-8.8244821737782558E-2</v>
      </c>
      <c r="H47" s="34">
        <f>((1-EXP(-alpha*$B$1))/alpha*Intermediates!F46-(1-EXP(-alpha*$B$1))/alpha*(1-EXP(-alpha*$B$1))/alpha*Intermediates!J46+F47)</f>
        <v>-5.2796445195876153E-2</v>
      </c>
      <c r="I47" s="34">
        <f>((1-EXP(-alpha*($B$1-delta)))/alpha*Intermediates!G47-(1-EXP(-alpha*($B$1-delta)))/alpha*(1-EXP(-alpha*($B$1-delta)))/alpha*Intermediates!J47+E47)</f>
        <v>-5.3669359489855892E-2</v>
      </c>
      <c r="J47" s="46">
        <f>((1-EXP(-alpha*$B$1))/alpha*Intermediates!G46-(1-EXP(-alpha*$B$1))/alpha*(1-EXP(-alpha*$B$1))/alpha*Intermediates!J46+F47)</f>
        <v>-8.8710582438674579E-2</v>
      </c>
      <c r="K47" s="66">
        <f t="shared" si="1"/>
        <v>-3.4827441510934642E-2</v>
      </c>
      <c r="L47" s="46">
        <f t="shared" si="2"/>
        <v>3.5662400977817477E-2</v>
      </c>
      <c r="M47" s="60">
        <f>VLOOKUP((A47+1)&amp;"_"&amp;B47,scenarios!A:Q,15,0)</f>
        <v>0</v>
      </c>
      <c r="N47" s="55">
        <f>VLOOKUP((A47+TT_Scen/2+1)&amp;"_"&amp;B47,scenarios!A:Q,15,0)</f>
        <v>0</v>
      </c>
      <c r="O47" s="37">
        <f t="shared" si="3"/>
        <v>7.0489842488752119E-2</v>
      </c>
    </row>
    <row r="48" spans="1:15" x14ac:dyDescent="0.25">
      <c r="A48" s="21">
        <f t="shared" si="0"/>
        <v>4</v>
      </c>
      <c r="B48" s="22">
        <v>39</v>
      </c>
      <c r="D48" s="66">
        <f>YC!E41</f>
        <v>0.99837671979999998</v>
      </c>
      <c r="E48" s="34">
        <f>LN(VLOOKUP((B48+12*$B$1-1)/12,YC!A:E,5,0)/VLOOKUP(B48/12,YC!A:E,5,0))</f>
        <v>-5.8809919634067988E-2</v>
      </c>
      <c r="F48" s="34">
        <f>LN(VLOOKUP((B48+12*$B$1-1)/12,YC!A:E,5,0)/VLOOKUP((B48-1)/12,YC!A:E,5,0))</f>
        <v>-5.8851506277510242E-2</v>
      </c>
      <c r="G48" s="34">
        <f>((1-EXP(-alpha*($B$1-delta)))/alpha*Intermediates!F48-(1-EXP(-alpha*($B$1-delta)))/alpha*(1-EXP(-alpha*($B$1-delta)))/alpha*Intermediates!J48+E48)</f>
        <v>-8.4172890289614874E-2</v>
      </c>
      <c r="H48" s="34">
        <f>((1-EXP(-alpha*$B$1))/alpha*Intermediates!F47-(1-EXP(-alpha*$B$1))/alpha*(1-EXP(-alpha*$B$1))/alpha*Intermediates!J47+F48)</f>
        <v>-8.9404469718064164E-2</v>
      </c>
      <c r="I48" s="34">
        <f>((1-EXP(-alpha*($B$1-delta)))/alpha*Intermediates!G48-(1-EXP(-alpha*($B$1-delta)))/alpha*(1-EXP(-alpha*($B$1-delta)))/alpha*Intermediates!J48+E48)</f>
        <v>-6.0227785230052226E-2</v>
      </c>
      <c r="J48" s="46">
        <f>((1-EXP(-alpha*$B$1))/alpha*Intermediates!G47-(1-EXP(-alpha*$B$1))/alpha*(1-EXP(-alpha*$B$1))/alpha*Intermediates!J47+F48)</f>
        <v>-5.4592677489355756E-2</v>
      </c>
      <c r="K48" s="66">
        <f t="shared" si="1"/>
        <v>5.2452880355706721E-3</v>
      </c>
      <c r="L48" s="46">
        <f t="shared" si="2"/>
        <v>-5.6192603023859089E-3</v>
      </c>
      <c r="M48" s="60">
        <f>VLOOKUP((A48+1)&amp;"_"&amp;B48,scenarios!A:Q,15,0)</f>
        <v>0</v>
      </c>
      <c r="N48" s="55">
        <f>VLOOKUP((A48+TT_Scen/2+1)&amp;"_"&amp;B48,scenarios!A:Q,15,0)</f>
        <v>0</v>
      </c>
      <c r="O48" s="37">
        <f t="shared" si="3"/>
        <v>1.0864548337956581E-2</v>
      </c>
    </row>
    <row r="49" spans="1:15" x14ac:dyDescent="0.25">
      <c r="A49" s="21">
        <f t="shared" si="0"/>
        <v>4</v>
      </c>
      <c r="B49" s="22">
        <v>40</v>
      </c>
      <c r="D49" s="66">
        <f>YC!E42</f>
        <v>0.99833520269999998</v>
      </c>
      <c r="E49" s="34">
        <f>LN(VLOOKUP((B49+12*$B$1-1)/12,YC!A:E,5,0)/VLOOKUP(B49/12,YC!A:E,5,0))</f>
        <v>-5.9670719332913104E-2</v>
      </c>
      <c r="F49" s="34">
        <f>LN(VLOOKUP((B49+12*$B$1-1)/12,YC!A:E,5,0)/VLOOKUP((B49-1)/12,YC!A:E,5,0))</f>
        <v>-5.9712304801040124E-2</v>
      </c>
      <c r="G49" s="34">
        <f>((1-EXP(-alpha*($B$1-delta)))/alpha*Intermediates!F49-(1-EXP(-alpha*($B$1-delta)))/alpha*(1-EXP(-alpha*($B$1-delta)))/alpha*Intermediates!J49+E49)</f>
        <v>-5.7525516157634737E-2</v>
      </c>
      <c r="H49" s="34">
        <f>((1-EXP(-alpha*$B$1))/alpha*Intermediates!F48-(1-EXP(-alpha*$B$1))/alpha*(1-EXP(-alpha*$B$1))/alpha*Intermediates!J48+F49)</f>
        <v>-8.5314625827112647E-2</v>
      </c>
      <c r="I49" s="34">
        <f>((1-EXP(-alpha*($B$1-delta)))/alpha*Intermediates!G49-(1-EXP(-alpha*($B$1-delta)))/alpha*(1-EXP(-alpha*($B$1-delta)))/alpha*Intermediates!J49+E49)</f>
        <v>-8.9394774940063815E-2</v>
      </c>
      <c r="J49" s="46">
        <f>((1-EXP(-alpha*$B$1))/alpha*Intermediates!G48-(1-EXP(-alpha*$B$1))/alpha*(1-EXP(-alpha*$B$1))/alpha*Intermediates!J48+F49)</f>
        <v>-6.1205851336958876E-2</v>
      </c>
      <c r="K49" s="66">
        <f t="shared" si="1"/>
        <v>2.8178828582833271E-2</v>
      </c>
      <c r="L49" s="46">
        <f t="shared" si="2"/>
        <v>-2.7795322960414315E-2</v>
      </c>
      <c r="M49" s="60">
        <f>VLOOKUP((A49+1)&amp;"_"&amp;B49,scenarios!A:Q,15,0)</f>
        <v>0</v>
      </c>
      <c r="N49" s="55">
        <f>VLOOKUP((A49+TT_Scen/2+1)&amp;"_"&amp;B49,scenarios!A:Q,15,0)</f>
        <v>0</v>
      </c>
      <c r="O49" s="37">
        <f t="shared" si="3"/>
        <v>5.5974151543247586E-2</v>
      </c>
    </row>
    <row r="50" spans="1:15" x14ac:dyDescent="0.25">
      <c r="A50" s="21">
        <f t="shared" si="0"/>
        <v>4</v>
      </c>
      <c r="B50" s="22">
        <v>41</v>
      </c>
      <c r="D50" s="66">
        <f>YC!E43</f>
        <v>0.99829368169999999</v>
      </c>
      <c r="E50" s="34">
        <f>LN(VLOOKUP((B50+12*$B$1-1)/12,YC!A:E,5,0)/VLOOKUP(B50/12,YC!A:E,5,0))</f>
        <v>-6.0545733195065884E-2</v>
      </c>
      <c r="F50" s="34">
        <f>LN(VLOOKUP((B50+12*$B$1-1)/12,YC!A:E,5,0)/VLOOKUP((B50-1)/12,YC!A:E,5,0))</f>
        <v>-6.0587324299281951E-2</v>
      </c>
      <c r="G50" s="34">
        <f>((1-EXP(-alpha*($B$1-delta)))/alpha*Intermediates!F50-(1-EXP(-alpha*($B$1-delta)))/alpha*(1-EXP(-alpha*($B$1-delta)))/alpha*Intermediates!J50+E50)</f>
        <v>-4.8803132327363975E-2</v>
      </c>
      <c r="H50" s="34">
        <f>((1-EXP(-alpha*$B$1))/alpha*Intermediates!F49-(1-EXP(-alpha*$B$1))/alpha*(1-EXP(-alpha*$B$1))/alpha*Intermediates!J49+F50)</f>
        <v>-5.8494924466890273E-2</v>
      </c>
      <c r="I50" s="34">
        <f>((1-EXP(-alpha*($B$1-delta)))/alpha*Intermediates!G50-(1-EXP(-alpha*($B$1-delta)))/alpha*(1-EXP(-alpha*($B$1-delta)))/alpha*Intermediates!J50+E50)</f>
        <v>-0.10066981744813874</v>
      </c>
      <c r="J50" s="46">
        <f>((1-EXP(-alpha*$B$1))/alpha*Intermediates!G49-(1-EXP(-alpha*$B$1))/alpha*(1-EXP(-alpha*$B$1))/alpha*Intermediates!J49+F50)</f>
        <v>-9.058201580529715E-2</v>
      </c>
      <c r="K50" s="66">
        <f t="shared" si="1"/>
        <v>9.738909651657579E-3</v>
      </c>
      <c r="L50" s="46">
        <f t="shared" si="2"/>
        <v>-1.0037090436631146E-2</v>
      </c>
      <c r="M50" s="60">
        <f>VLOOKUP((A50+1)&amp;"_"&amp;B50,scenarios!A:Q,15,0)</f>
        <v>0</v>
      </c>
      <c r="N50" s="55">
        <f>VLOOKUP((A50+TT_Scen/2+1)&amp;"_"&amp;B50,scenarios!A:Q,15,0)</f>
        <v>0</v>
      </c>
      <c r="O50" s="37">
        <f t="shared" si="3"/>
        <v>1.9776000088288725E-2</v>
      </c>
    </row>
    <row r="51" spans="1:15" x14ac:dyDescent="0.25">
      <c r="A51" s="21">
        <f t="shared" si="0"/>
        <v>4</v>
      </c>
      <c r="B51" s="22">
        <v>42</v>
      </c>
      <c r="D51" s="66">
        <f>YC!E44</f>
        <v>0.99825214969999998</v>
      </c>
      <c r="E51" s="34">
        <f>LN(VLOOKUP((B51+12*$B$1-1)/12,YC!A:E,5,0)/VLOOKUP(B51/12,YC!A:E,5,0))</f>
        <v>-6.1434950202839428E-2</v>
      </c>
      <c r="F51" s="34">
        <f>LN(VLOOKUP((B51+12*$B$1-1)/12,YC!A:E,5,0)/VLOOKUP((B51-1)/12,YC!A:E,5,0))</f>
        <v>-6.1476554056207396E-2</v>
      </c>
      <c r="G51" s="34">
        <f>((1-EXP(-alpha*($B$1-delta)))/alpha*Intermediates!F51-(1-EXP(-alpha*($B$1-delta)))/alpha*(1-EXP(-alpha*($B$1-delta)))/alpha*Intermediates!J51+E51)</f>
        <v>-2.2937762551515653E-2</v>
      </c>
      <c r="H51" s="34">
        <f>((1-EXP(-alpha*$B$1))/alpha*Intermediates!F50-(1-EXP(-alpha*$B$1))/alpha*(1-EXP(-alpha*$B$1))/alpha*Intermediates!J50+F51)</f>
        <v>-4.9722623315772721E-2</v>
      </c>
      <c r="I51" s="34">
        <f>((1-EXP(-alpha*($B$1-delta)))/alpha*Intermediates!G51-(1-EXP(-alpha*($B$1-delta)))/alpha*(1-EXP(-alpha*($B$1-delta)))/alpha*Intermediates!J51+E51)</f>
        <v>-0.1291208033011042</v>
      </c>
      <c r="J51" s="46">
        <f>((1-EXP(-alpha*$B$1))/alpha*Intermediates!G50-(1-EXP(-alpha*$B$1))/alpha*(1-EXP(-alpha*$B$1))/alpha*Intermediates!J50+F51)</f>
        <v>-0.10194382727449997</v>
      </c>
      <c r="K51" s="66">
        <f t="shared" si="1"/>
        <v>2.7146799413674261E-2</v>
      </c>
      <c r="L51" s="46">
        <f t="shared" si="2"/>
        <v>-2.681100483845078E-2</v>
      </c>
      <c r="M51" s="60">
        <f>VLOOKUP((A51+1)&amp;"_"&amp;B51,scenarios!A:Q,15,0)</f>
        <v>0</v>
      </c>
      <c r="N51" s="55">
        <f>VLOOKUP((A51+TT_Scen/2+1)&amp;"_"&amp;B51,scenarios!A:Q,15,0)</f>
        <v>0</v>
      </c>
      <c r="O51" s="37">
        <f t="shared" si="3"/>
        <v>5.3957804252125041E-2</v>
      </c>
    </row>
    <row r="52" spans="1:15" x14ac:dyDescent="0.25">
      <c r="A52" s="21">
        <f t="shared" si="0"/>
        <v>4</v>
      </c>
      <c r="B52" s="22">
        <v>43</v>
      </c>
      <c r="D52" s="66">
        <f>YC!E45</f>
        <v>0.99821059879999996</v>
      </c>
      <c r="E52" s="34">
        <f>LN(VLOOKUP((B52+12*$B$1-1)/12,YC!A:E,5,0)/VLOOKUP(B52/12,YC!A:E,5,0))</f>
        <v>-6.2338354685152135E-2</v>
      </c>
      <c r="F52" s="34">
        <f>LN(VLOOKUP((B52+12*$B$1-1)/12,YC!A:E,5,0)/VLOOKUP((B52-1)/12,YC!A:E,5,0))</f>
        <v>-6.2379979203352878E-2</v>
      </c>
      <c r="G52" s="34">
        <f>((1-EXP(-alpha*($B$1-delta)))/alpha*Intermediates!F52-(1-EXP(-alpha*($B$1-delta)))/alpha*(1-EXP(-alpha*($B$1-delta)))/alpha*Intermediates!J52+E52)</f>
        <v>1.6927066918657648E-2</v>
      </c>
      <c r="H52" s="34">
        <f>((1-EXP(-alpha*$B$1))/alpha*Intermediates!F51-(1-EXP(-alpha*$B$1))/alpha*(1-EXP(-alpha*$B$1))/alpha*Intermediates!J51+F52)</f>
        <v>-2.3690046006844455E-2</v>
      </c>
      <c r="I52" s="34">
        <f>((1-EXP(-alpha*($B$1-delta)))/alpha*Intermediates!G52-(1-EXP(-alpha*($B$1-delta)))/alpha*(1-EXP(-alpha*($B$1-delta)))/alpha*Intermediates!J52+E52)</f>
        <v>-0.17160411177330501</v>
      </c>
      <c r="J52" s="46">
        <f>((1-EXP(-alpha*$B$1))/alpha*Intermediates!G51-(1-EXP(-alpha*$B$1))/alpha*(1-EXP(-alpha*$B$1))/alpha*Intermediates!J51+F52)</f>
        <v>-0.13059886840469428</v>
      </c>
      <c r="K52" s="66">
        <f t="shared" si="1"/>
        <v>4.145327020004963E-2</v>
      </c>
      <c r="L52" s="46">
        <f t="shared" si="2"/>
        <v>-4.0175902776938499E-2</v>
      </c>
      <c r="M52" s="60">
        <f>VLOOKUP((A52+1)&amp;"_"&amp;B52,scenarios!A:Q,15,0)</f>
        <v>0</v>
      </c>
      <c r="N52" s="55">
        <f>VLOOKUP((A52+TT_Scen/2+1)&amp;"_"&amp;B52,scenarios!A:Q,15,0)</f>
        <v>0</v>
      </c>
      <c r="O52" s="37">
        <f t="shared" si="3"/>
        <v>8.1629172976988129E-2</v>
      </c>
    </row>
    <row r="53" spans="1:15" x14ac:dyDescent="0.25">
      <c r="A53" s="21">
        <f t="shared" si="0"/>
        <v>4</v>
      </c>
      <c r="B53" s="22">
        <v>44</v>
      </c>
      <c r="D53" s="66">
        <f>YC!E46</f>
        <v>0.99816902070000002</v>
      </c>
      <c r="E53" s="34">
        <f>LN(VLOOKUP((B53+12*$B$1-1)/12,YC!A:E,5,0)/VLOOKUP(B53/12,YC!A:E,5,0))</f>
        <v>-6.3255927336733672E-2</v>
      </c>
      <c r="F53" s="34">
        <f>LN(VLOOKUP((B53+12*$B$1-1)/12,YC!A:E,5,0)/VLOOKUP((B53-1)/12,YC!A:E,5,0))</f>
        <v>-6.3297580837500547E-2</v>
      </c>
      <c r="G53" s="34">
        <f>((1-EXP(-alpha*($B$1-delta)))/alpha*Intermediates!F53-(1-EXP(-alpha*($B$1-delta)))/alpha*(1-EXP(-alpha*($B$1-delta)))/alpha*Intermediates!J53+E53)</f>
        <v>1.354586208206375E-2</v>
      </c>
      <c r="H53" s="34">
        <f>((1-EXP(-alpha*$B$1))/alpha*Intermediates!F52-(1-EXP(-alpha*$B$1))/alpha*(1-EXP(-alpha*$B$1))/alpha*Intermediates!J52+F53)</f>
        <v>1.6437797658160655E-2</v>
      </c>
      <c r="I53" s="34">
        <f>((1-EXP(-alpha*($B$1-delta)))/alpha*Intermediates!G53-(1-EXP(-alpha*($B$1-delta)))/alpha*(1-EXP(-alpha*($B$1-delta)))/alpha*Intermediates!J53+E53)</f>
        <v>-0.17087414764980968</v>
      </c>
      <c r="J53" s="46">
        <f>((1-EXP(-alpha*$B$1))/alpha*Intermediates!G52-(1-EXP(-alpha*$B$1))/alpha*(1-EXP(-alpha*$B$1))/alpha*Intermediates!J52+F53)</f>
        <v>-0.17338202815347137</v>
      </c>
      <c r="K53" s="66">
        <f t="shared" si="1"/>
        <v>-2.8877579585127044E-3</v>
      </c>
      <c r="L53" s="46">
        <f t="shared" si="2"/>
        <v>2.5110278664919328E-3</v>
      </c>
      <c r="M53" s="60">
        <f>VLOOKUP((A53+1)&amp;"_"&amp;B53,scenarios!A:Q,15,0)</f>
        <v>0</v>
      </c>
      <c r="N53" s="55">
        <f>VLOOKUP((A53+TT_Scen/2+1)&amp;"_"&amp;B53,scenarios!A:Q,15,0)</f>
        <v>0</v>
      </c>
      <c r="O53" s="37">
        <f t="shared" si="3"/>
        <v>5.3987858250046372E-3</v>
      </c>
    </row>
    <row r="54" spans="1:15" x14ac:dyDescent="0.25">
      <c r="A54" s="21">
        <f t="shared" si="0"/>
        <v>4</v>
      </c>
      <c r="B54" s="22">
        <v>45</v>
      </c>
      <c r="D54" s="66">
        <f>YC!E47</f>
        <v>0.99812740629999996</v>
      </c>
      <c r="E54" s="34">
        <f>LN(VLOOKUP((B54+12*$B$1-1)/12,YC!A:E,5,0)/VLOOKUP(B54/12,YC!A:E,5,0))</f>
        <v>-6.4187644263619476E-2</v>
      </c>
      <c r="F54" s="34">
        <f>LN(VLOOKUP((B54+12*$B$1-1)/12,YC!A:E,5,0)/VLOOKUP((B54-1)/12,YC!A:E,5,0))</f>
        <v>-6.4229335867574983E-2</v>
      </c>
      <c r="G54" s="34">
        <f>((1-EXP(-alpha*($B$1-delta)))/alpha*Intermediates!F54-(1-EXP(-alpha*($B$1-delta)))/alpha*(1-EXP(-alpha*($B$1-delta)))/alpha*Intermediates!J54+E54)</f>
        <v>-1.0110483041284701E-2</v>
      </c>
      <c r="H54" s="34">
        <f>((1-EXP(-alpha*$B$1))/alpha*Intermediates!F53-(1-EXP(-alpha*$B$1))/alpha*(1-EXP(-alpha*$B$1))/alpha*Intermediates!J53+F54)</f>
        <v>1.3024133229292897E-2</v>
      </c>
      <c r="I54" s="34">
        <f>((1-EXP(-alpha*($B$1-delta)))/alpha*Intermediates!G54-(1-EXP(-alpha*($B$1-delta)))/alpha*(1-EXP(-alpha*($B$1-delta)))/alpha*Intermediates!J54+E54)</f>
        <v>-0.14990169508446494</v>
      </c>
      <c r="J54" s="46">
        <f>((1-EXP(-alpha*$B$1))/alpha*Intermediates!G53-(1-EXP(-alpha*$B$1))/alpha*(1-EXP(-alpha*$B$1))/alpha*Intermediates!J53+F54)</f>
        <v>-0.17265642298618722</v>
      </c>
      <c r="K54" s="66">
        <f t="shared" si="1"/>
        <v>-2.2869062803310469E-2</v>
      </c>
      <c r="L54" s="46">
        <f t="shared" si="2"/>
        <v>2.3015591592489004E-2</v>
      </c>
      <c r="M54" s="60">
        <f>VLOOKUP((A54+1)&amp;"_"&amp;B54,scenarios!A:Q,15,0)</f>
        <v>0</v>
      </c>
      <c r="N54" s="55">
        <f>VLOOKUP((A54+TT_Scen/2+1)&amp;"_"&amp;B54,scenarios!A:Q,15,0)</f>
        <v>0</v>
      </c>
      <c r="O54" s="37">
        <f t="shared" si="3"/>
        <v>4.5884654395799473E-2</v>
      </c>
    </row>
    <row r="55" spans="1:15" x14ac:dyDescent="0.25">
      <c r="A55" s="21">
        <f t="shared" si="0"/>
        <v>4</v>
      </c>
      <c r="B55" s="22">
        <v>46</v>
      </c>
      <c r="D55" s="66">
        <f>YC!E48</f>
        <v>0.99808574630000002</v>
      </c>
      <c r="E55" s="34">
        <f>LN(VLOOKUP((B55+12*$B$1-1)/12,YC!A:E,5,0)/VLOOKUP(B55/12,YC!A:E,5,0))</f>
        <v>-6.5133478095862479E-2</v>
      </c>
      <c r="F55" s="34">
        <f>LN(VLOOKUP((B55+12*$B$1-1)/12,YC!A:E,5,0)/VLOOKUP((B55-1)/12,YC!A:E,5,0))</f>
        <v>-6.517521712553638E-2</v>
      </c>
      <c r="G55" s="34">
        <f>((1-EXP(-alpha*($B$1-delta)))/alpha*Intermediates!F55-(1-EXP(-alpha*($B$1-delta)))/alpha*(1-EXP(-alpha*($B$1-delta)))/alpha*Intermediates!J55+E55)</f>
        <v>-1.78983148607944E-2</v>
      </c>
      <c r="H55" s="34">
        <f>((1-EXP(-alpha*$B$1))/alpha*Intermediates!F54-(1-EXP(-alpha*$B$1))/alpha*(1-EXP(-alpha*$B$1))/alpha*Intermediates!J54+F55)</f>
        <v>-1.0803131717124721E-2</v>
      </c>
      <c r="I55" s="34">
        <f>((1-EXP(-alpha*($B$1-delta)))/alpha*Intermediates!G55-(1-EXP(-alpha*($B$1-delta)))/alpha*(1-EXP(-alpha*($B$1-delta)))/alpha*Intermediates!J55+E55)</f>
        <v>-0.14483029137094322</v>
      </c>
      <c r="J55" s="46">
        <f>((1-EXP(-alpha*$B$1))/alpha*Intermediates!G54-(1-EXP(-alpha*$B$1))/alpha*(1-EXP(-alpha*$B$1))/alpha*Intermediates!J54+F55)</f>
        <v>-0.15154984376833741</v>
      </c>
      <c r="K55" s="66">
        <f t="shared" si="1"/>
        <v>-7.0700717568100702E-3</v>
      </c>
      <c r="L55" s="46">
        <f t="shared" si="2"/>
        <v>6.7421792419686266E-3</v>
      </c>
      <c r="M55" s="60">
        <f>VLOOKUP((A55+1)&amp;"_"&amp;B55,scenarios!A:Q,15,0)</f>
        <v>0</v>
      </c>
      <c r="N55" s="55">
        <f>VLOOKUP((A55+TT_Scen/2+1)&amp;"_"&amp;B55,scenarios!A:Q,15,0)</f>
        <v>0</v>
      </c>
      <c r="O55" s="37">
        <f t="shared" si="3"/>
        <v>1.3812250998778697E-2</v>
      </c>
    </row>
    <row r="56" spans="1:15" x14ac:dyDescent="0.25">
      <c r="A56" s="21">
        <f t="shared" si="0"/>
        <v>4</v>
      </c>
      <c r="B56" s="22">
        <v>47</v>
      </c>
      <c r="D56" s="66">
        <f>YC!E49</f>
        <v>0.99804403050000001</v>
      </c>
      <c r="E56" s="34">
        <f>LN(VLOOKUP((B56+12*$B$1-1)/12,YC!A:E,5,0)/VLOOKUP(B56/12,YC!A:E,5,0))</f>
        <v>-6.6093396622684777E-2</v>
      </c>
      <c r="F56" s="34">
        <f>LN(VLOOKUP((B56+12*$B$1-1)/12,YC!A:E,5,0)/VLOOKUP((B56-1)/12,YC!A:E,5,0))</f>
        <v>-6.6135193303933609E-2</v>
      </c>
      <c r="G56" s="34">
        <f>((1-EXP(-alpha*($B$1-delta)))/alpha*Intermediates!F56-(1-EXP(-alpha*($B$1-delta)))/alpha*(1-EXP(-alpha*($B$1-delta)))/alpha*Intermediates!J56+E56)</f>
        <v>7.6072756406151826E-3</v>
      </c>
      <c r="H56" s="34">
        <f>((1-EXP(-alpha*$B$1))/alpha*Intermediates!F55-(1-EXP(-alpha*$B$1))/alpha*(1-EXP(-alpha*$B$1))/alpha*Intermediates!J55+F56)</f>
        <v>-1.8653291031227634E-2</v>
      </c>
      <c r="I56" s="34">
        <f>((1-EXP(-alpha*($B$1-delta)))/alpha*Intermediates!G56-(1-EXP(-alpha*($B$1-delta)))/alpha*(1-EXP(-alpha*($B$1-delta)))/alpha*Intermediates!J56+E56)</f>
        <v>-0.17308472006512748</v>
      </c>
      <c r="J56" s="46">
        <f>((1-EXP(-alpha*$B$1))/alpha*Intermediates!G55-(1-EXP(-alpha*$B$1))/alpha*(1-EXP(-alpha*$B$1))/alpha*Intermediates!J55+F56)</f>
        <v>-0.14645287218405997</v>
      </c>
      <c r="K56" s="66">
        <f t="shared" si="1"/>
        <v>2.6608413563292688E-2</v>
      </c>
      <c r="L56" s="46">
        <f t="shared" si="2"/>
        <v>-2.6280347501277612E-2</v>
      </c>
      <c r="M56" s="60">
        <f>VLOOKUP((A56+1)&amp;"_"&amp;B56,scenarios!A:Q,15,0)</f>
        <v>0</v>
      </c>
      <c r="N56" s="55">
        <f>VLOOKUP((A56+TT_Scen/2+1)&amp;"_"&amp;B56,scenarios!A:Q,15,0)</f>
        <v>0</v>
      </c>
      <c r="O56" s="37">
        <f t="shared" si="3"/>
        <v>5.28887610645703E-2</v>
      </c>
    </row>
    <row r="57" spans="1:15" x14ac:dyDescent="0.25">
      <c r="A57" s="21">
        <f t="shared" si="0"/>
        <v>4</v>
      </c>
      <c r="B57" s="22">
        <v>48</v>
      </c>
      <c r="D57" s="66">
        <f>YC!E50</f>
        <v>0.99800224800000004</v>
      </c>
      <c r="E57" s="34">
        <f>LN(VLOOKUP((B57+12*$B$1-1)/12,YC!A:E,5,0)/VLOOKUP(B57/12,YC!A:E,5,0))</f>
        <v>-6.7067363396054944E-2</v>
      </c>
      <c r="F57" s="34">
        <f>LN(VLOOKUP((B57+12*$B$1-1)/12,YC!A:E,5,0)/VLOOKUP((B57-1)/12,YC!A:E,5,0))</f>
        <v>-6.7109228657853889E-2</v>
      </c>
      <c r="G57" s="34">
        <f>((1-EXP(-alpha*($B$1-delta)))/alpha*Intermediates!F57-(1-EXP(-alpha*($B$1-delta)))/alpha*(1-EXP(-alpha*($B$1-delta)))/alpha*Intermediates!J57+E57)</f>
        <v>-3.928191210239157E-4</v>
      </c>
      <c r="H57" s="34">
        <f>((1-EXP(-alpha*$B$1))/alpha*Intermediates!F56-(1-EXP(-alpha*$B$1))/alpha*(1-EXP(-alpha*$B$1))/alpha*Intermediates!J56+F57)</f>
        <v>7.0176701828339877E-3</v>
      </c>
      <c r="I57" s="34">
        <f>((1-EXP(-alpha*($B$1-delta)))/alpha*Intermediates!G57-(1-EXP(-alpha*($B$1-delta)))/alpha*(1-EXP(-alpha*($B$1-delta)))/alpha*Intermediates!J57+E57)</f>
        <v>-0.16786574016093189</v>
      </c>
      <c r="J57" s="46">
        <f>((1-EXP(-alpha*$B$1))/alpha*Intermediates!G56-(1-EXP(-alpha*$B$1))/alpha*(1-EXP(-alpha*$B$1))/alpha*Intermediates!J56+F57)</f>
        <v>-0.17490939030863284</v>
      </c>
      <c r="K57" s="66">
        <f t="shared" si="1"/>
        <v>-7.3830993274663914E-3</v>
      </c>
      <c r="L57" s="46">
        <f t="shared" si="2"/>
        <v>7.0685149968854333E-3</v>
      </c>
      <c r="M57" s="60">
        <f>VLOOKUP((A57+1)&amp;"_"&amp;B57,scenarios!A:Q,15,0)</f>
        <v>0</v>
      </c>
      <c r="N57" s="55">
        <f>VLOOKUP((A57+TT_Scen/2+1)&amp;"_"&amp;B57,scenarios!A:Q,15,0)</f>
        <v>0</v>
      </c>
      <c r="O57" s="37">
        <f t="shared" si="3"/>
        <v>1.4451614324351825E-2</v>
      </c>
    </row>
    <row r="58" spans="1:15" x14ac:dyDescent="0.25">
      <c r="A58" s="21">
        <f t="shared" si="0"/>
        <v>4</v>
      </c>
      <c r="B58" s="22">
        <v>49</v>
      </c>
      <c r="D58" s="66">
        <f>YC!E51</f>
        <v>0.9979603936</v>
      </c>
      <c r="E58" s="34">
        <f>LN(VLOOKUP((B58+12*$B$1-1)/12,YC!A:E,5,0)/VLOOKUP(B58/12,YC!A:E,5,0))</f>
        <v>-6.8055344119644659E-2</v>
      </c>
      <c r="F58" s="34">
        <f>LN(VLOOKUP((B58+12*$B$1-1)/12,YC!A:E,5,0)/VLOOKUP((B58-1)/12,YC!A:E,5,0))</f>
        <v>-6.8097283181161886E-2</v>
      </c>
      <c r="G58" s="34">
        <f>((1-EXP(-alpha*($B$1-delta)))/alpha*Intermediates!F58-(1-EXP(-alpha*($B$1-delta)))/alpha*(1-EXP(-alpha*($B$1-delta)))/alpha*Intermediates!J58+E58)</f>
        <v>-3.2133085427787277E-2</v>
      </c>
      <c r="H58" s="34">
        <f>((1-EXP(-alpha*$B$1))/alpha*Intermediates!F57-(1-EXP(-alpha*$B$1))/alpha*(1-EXP(-alpha*$B$1))/alpha*Intermediates!J57+F58)</f>
        <v>-1.0459372500591785E-3</v>
      </c>
      <c r="I58" s="34">
        <f>((1-EXP(-alpha*($B$1-delta)))/alpha*Intermediates!G58-(1-EXP(-alpha*($B$1-delta)))/alpha*(1-EXP(-alpha*($B$1-delta)))/alpha*Intermediates!J58+E58)</f>
        <v>-0.13893873676738394</v>
      </c>
      <c r="J58" s="46">
        <f>((1-EXP(-alpha*$B$1))/alpha*Intermediates!G57-(1-EXP(-alpha*$B$1))/alpha*(1-EXP(-alpha*$B$1))/alpha*Intermediates!J57+F58)</f>
        <v>-0.1696635681401788</v>
      </c>
      <c r="K58" s="66">
        <f t="shared" si="1"/>
        <v>-3.0608911272137607E-2</v>
      </c>
      <c r="L58" s="46">
        <f t="shared" si="2"/>
        <v>3.1201710483747425E-2</v>
      </c>
      <c r="M58" s="60">
        <f>VLOOKUP((A58+1)&amp;"_"&amp;B58,scenarios!A:Q,15,0)</f>
        <v>0</v>
      </c>
      <c r="N58" s="55">
        <f>VLOOKUP((A58+TT_Scen/2+1)&amp;"_"&amp;B58,scenarios!A:Q,15,0)</f>
        <v>0</v>
      </c>
      <c r="O58" s="37">
        <f t="shared" si="3"/>
        <v>6.1810621755885031E-2</v>
      </c>
    </row>
    <row r="59" spans="1:15" x14ac:dyDescent="0.25">
      <c r="A59" s="21">
        <f t="shared" si="0"/>
        <v>4</v>
      </c>
      <c r="B59" s="22">
        <v>50</v>
      </c>
      <c r="D59" s="66">
        <f>YC!E52</f>
        <v>0.99791848569999997</v>
      </c>
      <c r="E59" s="34">
        <f>LN(VLOOKUP((B59+12*$B$1-1)/12,YC!A:E,5,0)/VLOOKUP(B59/12,YC!A:E,5,0))</f>
        <v>-6.9056789951209868E-2</v>
      </c>
      <c r="F59" s="34">
        <f>LN(VLOOKUP((B59+12*$B$1-1)/12,YC!A:E,5,0)/VLOOKUP((B59-1)/12,YC!A:E,5,0))</f>
        <v>-6.9098784383277656E-2</v>
      </c>
      <c r="G59" s="34">
        <f>((1-EXP(-alpha*($B$1-delta)))/alpha*Intermediates!F59-(1-EXP(-alpha*($B$1-delta)))/alpha*(1-EXP(-alpha*($B$1-delta)))/alpha*Intermediates!J59+E59)</f>
        <v>-4.0965131372563926E-2</v>
      </c>
      <c r="H59" s="34">
        <f>((1-EXP(-alpha*$B$1))/alpha*Intermediates!F58-(1-EXP(-alpha*$B$1))/alpha*(1-EXP(-alpha*$B$1))/alpha*Intermediates!J58+F59)</f>
        <v>-3.301131253680082E-2</v>
      </c>
      <c r="I59" s="34">
        <f>((1-EXP(-alpha*($B$1-delta)))/alpha*Intermediates!G59-(1-EXP(-alpha*($B$1-delta)))/alpha*(1-EXP(-alpha*($B$1-delta)))/alpha*Intermediates!J59+E59)</f>
        <v>-0.1329509445969351</v>
      </c>
      <c r="J59" s="46">
        <f>((1-EXP(-alpha*$B$1))/alpha*Intermediates!G58-(1-EXP(-alpha*$B$1))/alpha*(1-EXP(-alpha*$B$1))/alpha*Intermediates!J58+F59)</f>
        <v>-0.14054700118862404</v>
      </c>
      <c r="K59" s="66">
        <f t="shared" si="1"/>
        <v>-7.9222709162825034E-3</v>
      </c>
      <c r="L59" s="46">
        <f t="shared" si="2"/>
        <v>7.6249798173328998E-3</v>
      </c>
      <c r="M59" s="60">
        <f>VLOOKUP((A59+1)&amp;"_"&amp;B59,scenarios!A:Q,15,0)</f>
        <v>0</v>
      </c>
      <c r="N59" s="55">
        <f>VLOOKUP((A59+TT_Scen/2+1)&amp;"_"&amp;B59,scenarios!A:Q,15,0)</f>
        <v>0</v>
      </c>
      <c r="O59" s="37">
        <f t="shared" si="3"/>
        <v>1.5547250733615403E-2</v>
      </c>
    </row>
    <row r="60" spans="1:15" x14ac:dyDescent="0.25">
      <c r="A60" s="21">
        <f t="shared" si="0"/>
        <v>4</v>
      </c>
      <c r="B60" s="22">
        <v>51</v>
      </c>
      <c r="D60" s="66">
        <f>YC!E53</f>
        <v>0.99787655090000005</v>
      </c>
      <c r="E60" s="34">
        <f>LN(VLOOKUP((B60+12*$B$1-1)/12,YC!A:E,5,0)/VLOOKUP(B60/12,YC!A:E,5,0))</f>
        <v>-7.0068994025811945E-2</v>
      </c>
      <c r="F60" s="34">
        <f>LN(VLOOKUP((B60+12*$B$1-1)/12,YC!A:E,5,0)/VLOOKUP((B60-1)/12,YC!A:E,5,0))</f>
        <v>-7.0111017178728058E-2</v>
      </c>
      <c r="G60" s="34">
        <f>((1-EXP(-alpha*($B$1-delta)))/alpha*Intermediates!F60-(1-EXP(-alpha*($B$1-delta)))/alpha*(1-EXP(-alpha*($B$1-delta)))/alpha*Intermediates!J60+E60)</f>
        <v>-3.014681490040564E-2</v>
      </c>
      <c r="H60" s="34">
        <f>((1-EXP(-alpha*$B$1))/alpha*Intermediates!F59-(1-EXP(-alpha*$B$1))/alpha*(1-EXP(-alpha*$B$1))/alpha*Intermediates!J59+F60)</f>
        <v>-4.1909050547104774E-2</v>
      </c>
      <c r="I60" s="34">
        <f>((1-EXP(-alpha*($B$1-delta)))/alpha*Intermediates!G60-(1-EXP(-alpha*($B$1-delta)))/alpha*(1-EXP(-alpha*($B$1-delta)))/alpha*Intermediates!J60+E60)</f>
        <v>-0.14663903296683439</v>
      </c>
      <c r="J60" s="46">
        <f>((1-EXP(-alpha*$B$1))/alpha*Intermediates!G59-(1-EXP(-alpha*$B$1))/alpha*(1-EXP(-alpha*$B$1))/alpha*Intermediates!J59+F60)</f>
        <v>-0.13452360461998941</v>
      </c>
      <c r="K60" s="66">
        <f t="shared" si="1"/>
        <v>1.1831682757733164E-2</v>
      </c>
      <c r="L60" s="46">
        <f t="shared" si="2"/>
        <v>-1.2042332040315462E-2</v>
      </c>
      <c r="M60" s="60">
        <f>VLOOKUP((A60+1)&amp;"_"&amp;B60,scenarios!A:Q,15,0)</f>
        <v>0</v>
      </c>
      <c r="N60" s="55">
        <f>VLOOKUP((A60+TT_Scen/2+1)&amp;"_"&amp;B60,scenarios!A:Q,15,0)</f>
        <v>0</v>
      </c>
      <c r="O60" s="37">
        <f t="shared" si="3"/>
        <v>2.3874014798048626E-2</v>
      </c>
    </row>
    <row r="61" spans="1:15" x14ac:dyDescent="0.25">
      <c r="A61" s="21">
        <f t="shared" si="0"/>
        <v>4</v>
      </c>
      <c r="B61" s="22">
        <v>52</v>
      </c>
      <c r="D61" s="66">
        <f>YC!E54</f>
        <v>0.99783461799999995</v>
      </c>
      <c r="E61" s="34">
        <f>LN(VLOOKUP((B61+12*$B$1-1)/12,YC!A:E,5,0)/VLOOKUP(B61/12,YC!A:E,5,0))</f>
        <v>-7.1088644482758048E-2</v>
      </c>
      <c r="F61" s="34">
        <f>LN(VLOOKUP((B61+12*$B$1-1)/12,YC!A:E,5,0)/VLOOKUP((B61-1)/12,YC!A:E,5,0))</f>
        <v>-7.1130667497570757E-2</v>
      </c>
      <c r="G61" s="34">
        <f>((1-EXP(-alpha*($B$1-delta)))/alpha*Intermediates!F61-(1-EXP(-alpha*($B$1-delta)))/alpha*(1-EXP(-alpha*($B$1-delta)))/alpha*Intermediates!J61+E61)</f>
        <v>-3.6470853972520964E-2</v>
      </c>
      <c r="H61" s="34">
        <f>((1-EXP(-alpha*$B$1))/alpha*Intermediates!F60-(1-EXP(-alpha*$B$1))/alpha*(1-EXP(-alpha*$B$1))/alpha*Intermediates!J60+F61)</f>
        <v>-3.1018688674374489E-2</v>
      </c>
      <c r="I61" s="34">
        <f>((1-EXP(-alpha*($B$1-delta)))/alpha*Intermediates!G61-(1-EXP(-alpha*($B$1-delta)))/alpha*(1-EXP(-alpha*($B$1-delta)))/alpha*Intermediates!J61+E61)</f>
        <v>-0.14320360168532131</v>
      </c>
      <c r="J61" s="46">
        <f>((1-EXP(-alpha*$B$1))/alpha*Intermediates!G60-(1-EXP(-alpha*$B$1))/alpha*(1-EXP(-alpha*$B$1))/alpha*Intermediates!J60+F61)</f>
        <v>-0.14830715361262956</v>
      </c>
      <c r="K61" s="66">
        <f t="shared" si="1"/>
        <v>-5.4373292200899925E-3</v>
      </c>
      <c r="L61" s="46">
        <f t="shared" si="2"/>
        <v>5.1165972314664021E-3</v>
      </c>
      <c r="M61" s="60">
        <f>VLOOKUP((A61+1)&amp;"_"&amp;B61,scenarios!A:Q,15,0)</f>
        <v>0</v>
      </c>
      <c r="N61" s="55">
        <f>VLOOKUP((A61+TT_Scen/2+1)&amp;"_"&amp;B61,scenarios!A:Q,15,0)</f>
        <v>0</v>
      </c>
      <c r="O61" s="37">
        <f t="shared" si="3"/>
        <v>1.0553926451556395E-2</v>
      </c>
    </row>
    <row r="62" spans="1:15" x14ac:dyDescent="0.25">
      <c r="A62" s="21">
        <f t="shared" si="0"/>
        <v>4</v>
      </c>
      <c r="B62" s="22">
        <v>53</v>
      </c>
      <c r="D62" s="66">
        <f>YC!E55</f>
        <v>0.99779271810000003</v>
      </c>
      <c r="E62" s="34">
        <f>LN(VLOOKUP((B62+12*$B$1-1)/12,YC!A:E,5,0)/VLOOKUP(B62/12,YC!A:E,5,0))</f>
        <v>-7.2112353103922236E-2</v>
      </c>
      <c r="F62" s="34">
        <f>LN(VLOOKUP((B62+12*$B$1-1)/12,YC!A:E,5,0)/VLOOKUP((B62-1)/12,YC!A:E,5,0))</f>
        <v>-7.2154344811740698E-2</v>
      </c>
      <c r="G62" s="34">
        <f>((1-EXP(-alpha*($B$1-delta)))/alpha*Intermediates!F62-(1-EXP(-alpha*($B$1-delta)))/alpha*(1-EXP(-alpha*($B$1-delta)))/alpha*Intermediates!J62+E62)</f>
        <v>2.0060472453917053E-2</v>
      </c>
      <c r="H62" s="34">
        <f>((1-EXP(-alpha*$B$1))/alpha*Intermediates!F61-(1-EXP(-alpha*$B$1))/alpha*(1-EXP(-alpha*$B$1))/alpha*Intermediates!J61+F62)</f>
        <v>-3.7384374263648407E-2</v>
      </c>
      <c r="I62" s="34">
        <f>((1-EXP(-alpha*($B$1-delta)))/alpha*Intermediates!G62-(1-EXP(-alpha*($B$1-delta)))/alpha*(1-EXP(-alpha*($B$1-delta)))/alpha*Intermediates!J62+E62)</f>
        <v>-0.20263553734479239</v>
      </c>
      <c r="J62" s="46">
        <f>((1-EXP(-alpha*$B$1))/alpha*Intermediates!G61-(1-EXP(-alpha*$B$1))/alpha*(1-EXP(-alpha*$B$1))/alpha*Intermediates!J61+F62)</f>
        <v>-0.14484666097826676</v>
      </c>
      <c r="K62" s="66">
        <f t="shared" si="1"/>
        <v>5.9126854721279321E-2</v>
      </c>
      <c r="L62" s="46">
        <f t="shared" si="2"/>
        <v>-5.6150804725347059E-2</v>
      </c>
      <c r="M62" s="60">
        <f>VLOOKUP((A62+1)&amp;"_"&amp;B62,scenarios!A:Q,15,0)</f>
        <v>0</v>
      </c>
      <c r="N62" s="55">
        <f>VLOOKUP((A62+TT_Scen/2+1)&amp;"_"&amp;B62,scenarios!A:Q,15,0)</f>
        <v>0</v>
      </c>
      <c r="O62" s="37">
        <f t="shared" si="3"/>
        <v>0.11527765944662638</v>
      </c>
    </row>
    <row r="63" spans="1:15" x14ac:dyDescent="0.25">
      <c r="A63" s="21">
        <f t="shared" si="0"/>
        <v>4</v>
      </c>
      <c r="B63" s="22">
        <v>54</v>
      </c>
      <c r="D63" s="66">
        <f>YC!E56</f>
        <v>0.99775088460000005</v>
      </c>
      <c r="E63" s="34">
        <f>LN(VLOOKUP((B63+12*$B$1-1)/12,YC!A:E,5,0)/VLOOKUP(B63/12,YC!A:E,5,0))</f>
        <v>-7.3136654738209933E-2</v>
      </c>
      <c r="F63" s="34">
        <f>LN(VLOOKUP((B63+12*$B$1-1)/12,YC!A:E,5,0)/VLOOKUP((B63-1)/12,YC!A:E,5,0))</f>
        <v>-7.3178581659725933E-2</v>
      </c>
      <c r="G63" s="34">
        <f>((1-EXP(-alpha*($B$1-delta)))/alpha*Intermediates!F63-(1-EXP(-alpha*($B$1-delta)))/alpha*(1-EXP(-alpha*($B$1-delta)))/alpha*Intermediates!J63+E63)</f>
        <v>-3.4707797126997446E-2</v>
      </c>
      <c r="H63" s="34">
        <f>((1-EXP(-alpha*$B$1))/alpha*Intermediates!F62-(1-EXP(-alpha*$B$1))/alpha*(1-EXP(-alpha*$B$1))/alpha*Intermediates!J62+F63)</f>
        <v>1.9538469668263822E-2</v>
      </c>
      <c r="I63" s="34">
        <f>((1-EXP(-alpha*($B$1-delta)))/alpha*Intermediates!G63-(1-EXP(-alpha*($B$1-delta)))/alpha*(1-EXP(-alpha*($B$1-delta)))/alpha*Intermediates!J63+E63)</f>
        <v>-0.1507728906143192</v>
      </c>
      <c r="J63" s="46">
        <f>((1-EXP(-alpha*$B$1))/alpha*Intermediates!G62-(1-EXP(-alpha*$B$1))/alpha*(1-EXP(-alpha*$B$1))/alpha*Intermediates!J62+F63)</f>
        <v>-0.20467971048751879</v>
      </c>
      <c r="K63" s="66">
        <f t="shared" si="1"/>
        <v>-5.2801185839539855E-2</v>
      </c>
      <c r="L63" s="46">
        <f t="shared" si="2"/>
        <v>5.5386256548014545E-2</v>
      </c>
      <c r="M63" s="60">
        <f>VLOOKUP((A63+1)&amp;"_"&amp;B63,scenarios!A:Q,15,0)</f>
        <v>0</v>
      </c>
      <c r="N63" s="55">
        <f>VLOOKUP((A63+TT_Scen/2+1)&amp;"_"&amp;B63,scenarios!A:Q,15,0)</f>
        <v>0</v>
      </c>
      <c r="O63" s="37">
        <f t="shared" si="3"/>
        <v>0.1081874423875544</v>
      </c>
    </row>
    <row r="64" spans="1:15" x14ac:dyDescent="0.25">
      <c r="A64" s="21">
        <f t="shared" si="0"/>
        <v>4</v>
      </c>
      <c r="B64" s="22">
        <v>55</v>
      </c>
      <c r="D64" s="66">
        <f>YC!E57</f>
        <v>0.99770915309999997</v>
      </c>
      <c r="E64" s="34">
        <f>LN(VLOOKUP((B64+12*$B$1-1)/12,YC!A:E,5,0)/VLOOKUP(B64/12,YC!A:E,5,0))</f>
        <v>-7.4158007818973651E-2</v>
      </c>
      <c r="F64" s="34">
        <f>LN(VLOOKUP((B64+12*$B$1-1)/12,YC!A:E,5,0)/VLOOKUP((B64-1)/12,YC!A:E,5,0))</f>
        <v>-7.4199834264222053E-2</v>
      </c>
      <c r="G64" s="34">
        <f>((1-EXP(-alpha*($B$1-delta)))/alpha*Intermediates!F64-(1-EXP(-alpha*($B$1-delta)))/alpha*(1-EXP(-alpha*($B$1-delta)))/alpha*Intermediates!J64+E64)</f>
        <v>-3.1359992731436762E-2</v>
      </c>
      <c r="H64" s="34">
        <f>((1-EXP(-alpha*$B$1))/alpha*Intermediates!F63-(1-EXP(-alpha*$B$1))/alpha*(1-EXP(-alpha*$B$1))/alpha*Intermediates!J63+F64)</f>
        <v>-3.5595446394418584E-2</v>
      </c>
      <c r="I64" s="34">
        <f>((1-EXP(-alpha*($B$1-delta)))/alpha*Intermediates!G64-(1-EXP(-alpha*($B$1-delta)))/alpha*(1-EXP(-alpha*($B$1-delta)))/alpha*Intermediates!J64+E64)</f>
        <v>-0.15702419130932938</v>
      </c>
      <c r="J64" s="46">
        <f>((1-EXP(-alpha*$B$1))/alpha*Intermediates!G63-(1-EXP(-alpha*$B$1))/alpha*(1-EXP(-alpha*$B$1))/alpha*Intermediates!J63+F64)</f>
        <v>-0.15245386727434615</v>
      </c>
      <c r="K64" s="66">
        <f t="shared" si="1"/>
        <v>4.2444358736160037E-3</v>
      </c>
      <c r="L64" s="46">
        <f t="shared" si="2"/>
        <v>-4.5598959966443031E-3</v>
      </c>
      <c r="M64" s="60">
        <f>VLOOKUP((A64+1)&amp;"_"&amp;B64,scenarios!A:Q,15,0)</f>
        <v>0</v>
      </c>
      <c r="N64" s="55">
        <f>VLOOKUP((A64+TT_Scen/2+1)&amp;"_"&amp;B64,scenarios!A:Q,15,0)</f>
        <v>0</v>
      </c>
      <c r="O64" s="37">
        <f t="shared" si="3"/>
        <v>8.8043318702603068E-3</v>
      </c>
    </row>
    <row r="65" spans="1:15" x14ac:dyDescent="0.25">
      <c r="A65" s="21">
        <f t="shared" si="0"/>
        <v>4</v>
      </c>
      <c r="B65" s="22">
        <v>56</v>
      </c>
      <c r="D65" s="66">
        <f>YC!E58</f>
        <v>0.99766756160000003</v>
      </c>
      <c r="E65" s="34">
        <f>LN(VLOOKUP((B65+12*$B$1-1)/12,YC!A:E,5,0)/VLOOKUP(B65/12,YC!A:E,5,0))</f>
        <v>-7.5172783642004443E-2</v>
      </c>
      <c r="F65" s="34">
        <f>LN(VLOOKUP((B65+12*$B$1-1)/12,YC!A:E,5,0)/VLOOKUP((B65-1)/12,YC!A:E,5,0))</f>
        <v>-7.5214471509462824E-2</v>
      </c>
      <c r="G65" s="34">
        <f>((1-EXP(-alpha*($B$1-delta)))/alpha*Intermediates!F65-(1-EXP(-alpha*($B$1-delta)))/alpha*(1-EXP(-alpha*($B$1-delta)))/alpha*Intermediates!J65+E65)</f>
        <v>-1.3943572832440687E-2</v>
      </c>
      <c r="H65" s="34">
        <f>((1-EXP(-alpha*$B$1))/alpha*Intermediates!F64-(1-EXP(-alpha*$B$1))/alpha*(1-EXP(-alpha*$B$1))/alpha*Intermediates!J64+F65)</f>
        <v>-3.2212398270324336E-2</v>
      </c>
      <c r="I65" s="34">
        <f>((1-EXP(-alpha*($B$1-delta)))/alpha*Intermediates!G65-(1-EXP(-alpha*($B$1-delta)))/alpha*(1-EXP(-alpha*($B$1-delta)))/alpha*Intermediates!J65+E65)</f>
        <v>-0.17733466699739653</v>
      </c>
      <c r="J65" s="46">
        <f>((1-EXP(-alpha*$B$1))/alpha*Intermediates!G64-(1-EXP(-alpha*$B$1))/alpha*(1-EXP(-alpha*$B$1))/alpha*Intermediates!J64+F65)</f>
        <v>-0.15873553598319978</v>
      </c>
      <c r="K65" s="66">
        <f t="shared" si="1"/>
        <v>1.8436721290906455E-2</v>
      </c>
      <c r="L65" s="46">
        <f t="shared" si="2"/>
        <v>-1.8427234535053461E-2</v>
      </c>
      <c r="M65" s="60">
        <f>VLOOKUP((A65+1)&amp;"_"&amp;B65,scenarios!A:Q,15,0)</f>
        <v>0</v>
      </c>
      <c r="N65" s="55">
        <f>VLOOKUP((A65+TT_Scen/2+1)&amp;"_"&amp;B65,scenarios!A:Q,15,0)</f>
        <v>0</v>
      </c>
      <c r="O65" s="37">
        <f t="shared" si="3"/>
        <v>3.6863955825959915E-2</v>
      </c>
    </row>
    <row r="66" spans="1:15" x14ac:dyDescent="0.25">
      <c r="A66" s="21">
        <f t="shared" si="0"/>
        <v>4</v>
      </c>
      <c r="B66" s="22">
        <v>57</v>
      </c>
      <c r="D66" s="66">
        <f>YC!E59</f>
        <v>0.99762615030000001</v>
      </c>
      <c r="E66" s="34">
        <f>LN(VLOOKUP((B66+12*$B$1-1)/12,YC!A:E,5,0)/VLOOKUP(B66/12,YC!A:E,5,0))</f>
        <v>-7.6177234864872628E-2</v>
      </c>
      <c r="F66" s="34">
        <f>LN(VLOOKUP((B66+12*$B$1-1)/12,YC!A:E,5,0)/VLOOKUP((B66-1)/12,YC!A:E,5,0))</f>
        <v>-7.6218743841479919E-2</v>
      </c>
      <c r="G66" s="34">
        <f>((1-EXP(-alpha*($B$1-delta)))/alpha*Intermediates!F66-(1-EXP(-alpha*($B$1-delta)))/alpha*(1-EXP(-alpha*($B$1-delta)))/alpha*Intermediates!J66+E66)</f>
        <v>-2.6607448889221529E-2</v>
      </c>
      <c r="H66" s="34">
        <f>((1-EXP(-alpha*$B$1))/alpha*Intermediates!F65-(1-EXP(-alpha*$B$1))/alpha*(1-EXP(-alpha*$B$1))/alpha*Intermediates!J65+F66)</f>
        <v>-1.4660821354460146E-2</v>
      </c>
      <c r="I66" s="34">
        <f>((1-EXP(-alpha*($B$1-delta)))/alpha*Intermediates!G66-(1-EXP(-alpha*($B$1-delta)))/alpha*(1-EXP(-alpha*($B$1-delta)))/alpha*Intermediates!J66+E66)</f>
        <v>-0.16754785546404966</v>
      </c>
      <c r="J66" s="46">
        <f>((1-EXP(-alpha*$B$1))/alpha*Intermediates!G65-(1-EXP(-alpha*$B$1))/alpha*(1-EXP(-alpha*$B$1))/alpha*Intermediates!J65+F66)</f>
        <v>-0.17916872529239958</v>
      </c>
      <c r="K66" s="66">
        <f t="shared" si="1"/>
        <v>-1.1875549907576E-2</v>
      </c>
      <c r="L66" s="46">
        <f t="shared" si="2"/>
        <v>1.1688654453763325E-2</v>
      </c>
      <c r="M66" s="60">
        <f>VLOOKUP((A66+1)&amp;"_"&amp;B66,scenarios!A:Q,15,0)</f>
        <v>0</v>
      </c>
      <c r="N66" s="55">
        <f>VLOOKUP((A66+TT_Scen/2+1)&amp;"_"&amp;B66,scenarios!A:Q,15,0)</f>
        <v>0</v>
      </c>
      <c r="O66" s="37">
        <f t="shared" si="3"/>
        <v>2.3564204361339325E-2</v>
      </c>
    </row>
    <row r="67" spans="1:15" x14ac:dyDescent="0.25">
      <c r="A67" s="21">
        <f t="shared" si="0"/>
        <v>4</v>
      </c>
      <c r="B67" s="22">
        <v>58</v>
      </c>
      <c r="D67" s="66">
        <f>YC!E60</f>
        <v>0.9975849618</v>
      </c>
      <c r="E67" s="34">
        <f>LN(VLOOKUP((B67+12*$B$1-1)/12,YC!A:E,5,0)/VLOOKUP(B67/12,YC!A:E,5,0))</f>
        <v>-7.7167525540810869E-2</v>
      </c>
      <c r="F67" s="34">
        <f>LN(VLOOKUP((B67+12*$B$1-1)/12,YC!A:E,5,0)/VLOOKUP((B67-1)/12,YC!A:E,5,0))</f>
        <v>-7.7208812901086735E-2</v>
      </c>
      <c r="G67" s="34">
        <f>((1-EXP(-alpha*($B$1-delta)))/alpha*Intermediates!F67-(1-EXP(-alpha*($B$1-delta)))/alpha*(1-EXP(-alpha*($B$1-delta)))/alpha*Intermediates!J67+E67)</f>
        <v>-3.7276827446518446E-2</v>
      </c>
      <c r="H67" s="34">
        <f>((1-EXP(-alpha*$B$1))/alpha*Intermediates!F66-(1-EXP(-alpha*$B$1))/alpha*(1-EXP(-alpha*$B$1))/alpha*Intermediates!J66+F67)</f>
        <v>-2.7391328122337452E-2</v>
      </c>
      <c r="I67" s="34">
        <f>((1-EXP(-alpha*($B$1-delta)))/alpha*Intermediates!G67-(1-EXP(-alpha*($B$1-delta)))/alpha*(1-EXP(-alpha*($B$1-delta)))/alpha*Intermediates!J67+E67)</f>
        <v>-0.15973082267764332</v>
      </c>
      <c r="J67" s="46">
        <f>((1-EXP(-alpha*$B$1))/alpha*Intermediates!G66-(1-EXP(-alpha*$B$1))/alpha*(1-EXP(-alpha*$B$1))/alpha*Intermediates!J66+F67)</f>
        <v>-0.16929508967238924</v>
      </c>
      <c r="K67" s="66">
        <f t="shared" si="1"/>
        <v>-9.8367983855484065E-3</v>
      </c>
      <c r="L67" s="46">
        <f t="shared" si="2"/>
        <v>9.6101507611863202E-3</v>
      </c>
      <c r="M67" s="60">
        <f>VLOOKUP((A67+1)&amp;"_"&amp;B67,scenarios!A:Q,15,0)</f>
        <v>0</v>
      </c>
      <c r="N67" s="55">
        <f>VLOOKUP((A67+TT_Scen/2+1)&amp;"_"&amp;B67,scenarios!A:Q,15,0)</f>
        <v>0</v>
      </c>
      <c r="O67" s="37">
        <f t="shared" si="3"/>
        <v>1.9446949146734727E-2</v>
      </c>
    </row>
    <row r="68" spans="1:15" x14ac:dyDescent="0.25">
      <c r="A68" s="21">
        <f t="shared" si="0"/>
        <v>4</v>
      </c>
      <c r="B68" s="22">
        <v>59</v>
      </c>
      <c r="D68" s="66">
        <f>YC!E61</f>
        <v>0.99754404080000003</v>
      </c>
      <c r="E68" s="34">
        <f>LN(VLOOKUP((B68+12*$B$1-1)/12,YC!A:E,5,0)/VLOOKUP(B68/12,YC!A:E,5,0))</f>
        <v>-7.8139741922680916E-2</v>
      </c>
      <c r="F68" s="34">
        <f>LN(VLOOKUP((B68+12*$B$1-1)/12,YC!A:E,5,0)/VLOOKUP((B68-1)/12,YC!A:E,5,0))</f>
        <v>-7.8180762829050843E-2</v>
      </c>
      <c r="G68" s="34">
        <f>((1-EXP(-alpha*($B$1-delta)))/alpha*Intermediates!F68-(1-EXP(-alpha*($B$1-delta)))/alpha*(1-EXP(-alpha*($B$1-delta)))/alpha*Intermediates!J68+E68)</f>
        <v>-2.1212423600537489E-2</v>
      </c>
      <c r="H68" s="34">
        <f>((1-EXP(-alpha*$B$1))/alpha*Intermediates!F67-(1-EXP(-alpha*$B$1))/alpha*(1-EXP(-alpha*$B$1))/alpha*Intermediates!J67+F68)</f>
        <v>-3.8109834058994305E-2</v>
      </c>
      <c r="I68" s="34">
        <f>((1-EXP(-alpha*($B$1-delta)))/alpha*Intermediates!G68-(1-EXP(-alpha*($B$1-delta)))/alpha*(1-EXP(-alpha*($B$1-delta)))/alpha*Intermediates!J68+E68)</f>
        <v>-0.17861497092783371</v>
      </c>
      <c r="J68" s="46">
        <f>((1-EXP(-alpha*$B$1))/alpha*Intermediates!G67-(1-EXP(-alpha*$B$1))/alpha*(1-EXP(-alpha*$B$1))/alpha*Intermediates!J67+F68)</f>
        <v>-0.16140082606349865</v>
      </c>
      <c r="K68" s="66">
        <f t="shared" si="1"/>
        <v>1.7040979205288576E-2</v>
      </c>
      <c r="L68" s="46">
        <f t="shared" si="2"/>
        <v>-1.7066827995154576E-2</v>
      </c>
      <c r="M68" s="60">
        <f>VLOOKUP((A68+1)&amp;"_"&amp;B68,scenarios!A:Q,15,0)</f>
        <v>0</v>
      </c>
      <c r="N68" s="55">
        <f>VLOOKUP((A68+TT_Scen/2+1)&amp;"_"&amp;B68,scenarios!A:Q,15,0)</f>
        <v>0</v>
      </c>
      <c r="O68" s="37">
        <f t="shared" si="3"/>
        <v>3.4107807200443152E-2</v>
      </c>
    </row>
    <row r="69" spans="1:15" x14ac:dyDescent="0.25">
      <c r="A69" s="21">
        <f t="shared" si="0"/>
        <v>4</v>
      </c>
      <c r="B69" s="22">
        <v>60</v>
      </c>
      <c r="D69" s="66">
        <f>YC!E62</f>
        <v>0.99750343450000001</v>
      </c>
      <c r="E69" s="34">
        <f>LN(VLOOKUP((B69+12*$B$1-1)/12,YC!A:E,5,0)/VLOOKUP(B69/12,YC!A:E,5,0))</f>
        <v>-7.9089891729147932E-2</v>
      </c>
      <c r="F69" s="34">
        <f>LN(VLOOKUP((B69+12*$B$1-1)/12,YC!A:E,5,0)/VLOOKUP((B69-1)/12,YC!A:E,5,0))</f>
        <v>-7.9130598830616294E-2</v>
      </c>
      <c r="G69" s="34">
        <f>((1-EXP(-alpha*($B$1-delta)))/alpha*Intermediates!F69-(1-EXP(-alpha*($B$1-delta)))/alpha*(1-EXP(-alpha*($B$1-delta)))/alpha*Intermediates!J69+E69)</f>
        <v>-5.4440040689746894E-3</v>
      </c>
      <c r="H69" s="34">
        <f>((1-EXP(-alpha*$B$1))/alpha*Intermediates!F68-(1-EXP(-alpha*$B$1))/alpha*(1-EXP(-alpha*$B$1))/alpha*Intermediates!J68+F69)</f>
        <v>-2.1907902218809963E-2</v>
      </c>
      <c r="I69" s="34">
        <f>((1-EXP(-alpha*($B$1-delta)))/alpha*Intermediates!G69-(1-EXP(-alpha*($B$1-delta)))/alpha*(1-EXP(-alpha*($B$1-delta)))/alpha*Intermediates!J69+E69)</f>
        <v>-0.1971624942844114</v>
      </c>
      <c r="J69" s="46">
        <f>((1-EXP(-alpha*$B$1))/alpha*Intermediates!G68-(1-EXP(-alpha*$B$1))/alpha*(1-EXP(-alpha*$B$1))/alpha*Intermediates!J68+F69)</f>
        <v>-0.18038632644163738</v>
      </c>
      <c r="K69" s="66">
        <f t="shared" si="1"/>
        <v>1.6600174976363569E-2</v>
      </c>
      <c r="L69" s="46">
        <f t="shared" si="2"/>
        <v>-1.6636231563298298E-2</v>
      </c>
      <c r="M69" s="60">
        <f>VLOOKUP((A69+1)&amp;"_"&amp;B69,scenarios!A:Q,15,0)</f>
        <v>0</v>
      </c>
      <c r="N69" s="55">
        <f>VLOOKUP((A69+TT_Scen/2+1)&amp;"_"&amp;B69,scenarios!A:Q,15,0)</f>
        <v>0</v>
      </c>
      <c r="O69" s="37">
        <f t="shared" si="3"/>
        <v>3.3236406539661867E-2</v>
      </c>
    </row>
    <row r="70" spans="1:15" x14ac:dyDescent="0.25">
      <c r="A70" s="21">
        <f t="shared" si="0"/>
        <v>4</v>
      </c>
      <c r="B70" s="22">
        <v>61</v>
      </c>
      <c r="D70" s="66">
        <f>YC!E63</f>
        <v>0.99746316459999995</v>
      </c>
      <c r="E70" s="34">
        <f>LN(VLOOKUP((B70+12*$B$1-1)/12,YC!A:E,5,0)/VLOOKUP(B70/12,YC!A:E,5,0))</f>
        <v>-8.001387728346096E-2</v>
      </c>
      <c r="F70" s="34">
        <f>LN(VLOOKUP((B70+12*$B$1-1)/12,YC!A:E,5,0)/VLOOKUP((B70-1)/12,YC!A:E,5,0))</f>
        <v>-8.0054248786446305E-2</v>
      </c>
      <c r="G70" s="34">
        <f>((1-EXP(-alpha*($B$1-delta)))/alpha*Intermediates!F70-(1-EXP(-alpha*($B$1-delta)))/alpha*(1-EXP(-alpha*($B$1-delta)))/alpha*Intermediates!J70+E70)</f>
        <v>2.1265805354980238E-3</v>
      </c>
      <c r="H70" s="34">
        <f>((1-EXP(-alpha*$B$1))/alpha*Intermediates!F69-(1-EXP(-alpha*$B$1))/alpha*(1-EXP(-alpha*$B$1))/alpha*Intermediates!J69+F70)</f>
        <v>-6.000000517755108E-3</v>
      </c>
      <c r="I70" s="34">
        <f>((1-EXP(-alpha*($B$1-delta)))/alpha*Intermediates!G70-(1-EXP(-alpha*($B$1-delta)))/alpha*(1-EXP(-alpha*($B$1-delta)))/alpha*Intermediates!J70+E70)</f>
        <v>-0.20746329259790819</v>
      </c>
      <c r="J70" s="46">
        <f>((1-EXP(-alpha*$B$1))/alpha*Intermediates!G69-(1-EXP(-alpha*$B$1))/alpha*(1-EXP(-alpha*$B$1))/alpha*Intermediates!J69+F70)</f>
        <v>-0.19902892374441886</v>
      </c>
      <c r="K70" s="66">
        <f t="shared" si="1"/>
        <v>8.1596913434398566E-3</v>
      </c>
      <c r="L70" s="46">
        <f t="shared" si="2"/>
        <v>-8.398899355504863E-3</v>
      </c>
      <c r="M70" s="60">
        <f>VLOOKUP((A70+1)&amp;"_"&amp;B70,scenarios!A:Q,15,0)</f>
        <v>0</v>
      </c>
      <c r="N70" s="55">
        <f>VLOOKUP((A70+TT_Scen/2+1)&amp;"_"&amp;B70,scenarios!A:Q,15,0)</f>
        <v>0</v>
      </c>
      <c r="O70" s="37">
        <f t="shared" si="3"/>
        <v>1.655859069894472E-2</v>
      </c>
    </row>
    <row r="71" spans="1:15" x14ac:dyDescent="0.25">
      <c r="A71" s="21">
        <f t="shared" si="0"/>
        <v>4</v>
      </c>
      <c r="B71" s="22">
        <v>62</v>
      </c>
      <c r="D71" s="66">
        <f>YC!E64</f>
        <v>0.99742314180000002</v>
      </c>
      <c r="E71" s="34">
        <f>LN(VLOOKUP((B71+12*$B$1-1)/12,YC!A:E,5,0)/VLOOKUP(B71/12,YC!A:E,5,0))</f>
        <v>-8.0908656326552461E-2</v>
      </c>
      <c r="F71" s="34">
        <f>LN(VLOOKUP((B71+12*$B$1-1)/12,YC!A:E,5,0)/VLOOKUP((B71-1)/12,YC!A:E,5,0))</f>
        <v>-8.0948781721044319E-2</v>
      </c>
      <c r="G71" s="34">
        <f>((1-EXP(-alpha*($B$1-delta)))/alpha*Intermediates!F71-(1-EXP(-alpha*($B$1-delta)))/alpha*(1-EXP(-alpha*($B$1-delta)))/alpha*Intermediates!J71+E71)</f>
        <v>-1.7050748883834926E-3</v>
      </c>
      <c r="H71" s="34">
        <f>((1-EXP(-alpha*$B$1))/alpha*Intermediates!F70-(1-EXP(-alpha*$B$1))/alpha*(1-EXP(-alpha*$B$1))/alpha*Intermediates!J70+F71)</f>
        <v>1.6568149850831881E-3</v>
      </c>
      <c r="I71" s="34">
        <f>((1-EXP(-alpha*($B$1-delta)))/alpha*Intermediates!G71-(1-EXP(-alpha*($B$1-delta)))/alpha*(1-EXP(-alpha*($B$1-delta)))/alpha*Intermediates!J71+E71)</f>
        <v>-0.20630682252873539</v>
      </c>
      <c r="J71" s="46">
        <f>((1-EXP(-alpha*$B$1))/alpha*Intermediates!G70-(1-EXP(-alpha*$B$1))/alpha*(1-EXP(-alpha*$B$1))/alpha*Intermediates!J70+F71)</f>
        <v>-0.20936564552299025</v>
      </c>
      <c r="K71" s="66">
        <f t="shared" si="1"/>
        <v>-3.3562450492369278E-3</v>
      </c>
      <c r="L71" s="46">
        <f t="shared" si="2"/>
        <v>3.0635059668873144E-3</v>
      </c>
      <c r="M71" s="60">
        <f>VLOOKUP((A71+1)&amp;"_"&amp;B71,scenarios!A:Q,15,0)</f>
        <v>0</v>
      </c>
      <c r="N71" s="55">
        <f>VLOOKUP((A71+TT_Scen/2+1)&amp;"_"&amp;B71,scenarios!A:Q,15,0)</f>
        <v>0</v>
      </c>
      <c r="O71" s="37">
        <f t="shared" si="3"/>
        <v>6.4197510161242421E-3</v>
      </c>
    </row>
    <row r="72" spans="1:15" x14ac:dyDescent="0.25">
      <c r="A72" s="21">
        <f t="shared" si="0"/>
        <v>4</v>
      </c>
      <c r="B72" s="22">
        <v>63</v>
      </c>
      <c r="D72" s="66">
        <f>YC!E65</f>
        <v>0.99738324140000001</v>
      </c>
      <c r="E72" s="34">
        <f>LN(VLOOKUP((B72+12*$B$1-1)/12,YC!A:E,5,0)/VLOOKUP(B72/12,YC!A:E,5,0))</f>
        <v>-8.1776116576020991E-2</v>
      </c>
      <c r="F72" s="34">
        <f>LN(VLOOKUP((B72+12*$B$1-1)/12,YC!A:E,5,0)/VLOOKUP((B72-1)/12,YC!A:E,5,0))</f>
        <v>-8.1816120859485711E-2</v>
      </c>
      <c r="G72" s="34">
        <f>((1-EXP(-alpha*($B$1-delta)))/alpha*Intermediates!F72-(1-EXP(-alpha*($B$1-delta)))/alpha*(1-EXP(-alpha*($B$1-delta)))/alpha*Intermediates!J72+E72)</f>
        <v>1.6169848904088208E-2</v>
      </c>
      <c r="H72" s="34">
        <f>((1-EXP(-alpha*$B$1))/alpha*Intermediates!F71-(1-EXP(-alpha*$B$1))/alpha*(1-EXP(-alpha*$B$1))/alpha*Intermediates!J71+F72)</f>
        <v>-2.1687498766603669E-3</v>
      </c>
      <c r="I72" s="34">
        <f>((1-EXP(-alpha*($B$1-delta)))/alpha*Intermediates!G72-(1-EXP(-alpha*($B$1-delta)))/alpha*(1-EXP(-alpha*($B$1-delta)))/alpha*Intermediates!J72+E72)</f>
        <v>-0.22680562549629313</v>
      </c>
      <c r="J72" s="46">
        <f>((1-EXP(-alpha*$B$1))/alpha*Intermediates!G71-(1-EXP(-alpha*$B$1))/alpha*(1-EXP(-alpha*$B$1))/alpha*Intermediates!J71+F72)</f>
        <v>-0.20816899008787154</v>
      </c>
      <c r="K72" s="66">
        <f t="shared" si="1"/>
        <v>1.850778350454263E-2</v>
      </c>
      <c r="L72" s="46">
        <f t="shared" si="2"/>
        <v>-1.8464047136688366E-2</v>
      </c>
      <c r="M72" s="60">
        <f>VLOOKUP((A72+1)&amp;"_"&amp;B72,scenarios!A:Q,15,0)</f>
        <v>0</v>
      </c>
      <c r="N72" s="55">
        <f>VLOOKUP((A72+TT_Scen/2+1)&amp;"_"&amp;B72,scenarios!A:Q,15,0)</f>
        <v>0</v>
      </c>
      <c r="O72" s="37">
        <f t="shared" si="3"/>
        <v>3.6971830641230996E-2</v>
      </c>
    </row>
    <row r="73" spans="1:15" x14ac:dyDescent="0.25">
      <c r="A73" s="21">
        <f t="shared" ref="A73:A136" si="4">iteration</f>
        <v>4</v>
      </c>
      <c r="B73" s="22">
        <v>64</v>
      </c>
      <c r="D73" s="66">
        <f>YC!E66</f>
        <v>0.9973433303</v>
      </c>
      <c r="E73" s="34">
        <f>LN(VLOOKUP((B73+12*$B$1-1)/12,YC!A:E,5,0)/VLOOKUP(B73/12,YC!A:E,5,0))</f>
        <v>-8.2619454949865431E-2</v>
      </c>
      <c r="F73" s="34">
        <f>LN(VLOOKUP((B73+12*$B$1-1)/12,YC!A:E,5,0)/VLOOKUP((B73-1)/12,YC!A:E,5,0))</f>
        <v>-8.2659471562238851E-2</v>
      </c>
      <c r="G73" s="34">
        <f>((1-EXP(-alpha*($B$1-delta)))/alpha*Intermediates!F73-(1-EXP(-alpha*($B$1-delta)))/alpha*(1-EXP(-alpha*($B$1-delta)))/alpha*Intermediates!J73+E73)</f>
        <v>1.9187417692494657E-2</v>
      </c>
      <c r="H73" s="34">
        <f>((1-EXP(-alpha*$B$1))/alpha*Intermediates!F72-(1-EXP(-alpha*$B$1))/alpha*(1-EXP(-alpha*$B$1))/alpha*Intermediates!J72+F73)</f>
        <v>1.5857124536896722E-2</v>
      </c>
      <c r="I73" s="34">
        <f>((1-EXP(-alpha*($B$1-delta)))/alpha*Intermediates!G73-(1-EXP(-alpha*($B$1-delta)))/alpha*(1-EXP(-alpha*($B$1-delta)))/alpha*Intermediates!J73+E73)</f>
        <v>-0.23240210831194491</v>
      </c>
      <c r="J73" s="46">
        <f>((1-EXP(-alpha*$B$1))/alpha*Intermediates!G72-(1-EXP(-alpha*$B$1))/alpha*(1-EXP(-alpha*$B$1))/alpha*Intermediates!J72+F73)</f>
        <v>-0.2287791342886854</v>
      </c>
      <c r="K73" s="66">
        <f t="shared" si="1"/>
        <v>3.3358447429427951E-3</v>
      </c>
      <c r="L73" s="46">
        <f t="shared" si="2"/>
        <v>-3.6164189715230943E-3</v>
      </c>
      <c r="M73" s="60">
        <f>VLOOKUP((A73+1)&amp;"_"&amp;B73,scenarios!A:Q,15,0)</f>
        <v>0</v>
      </c>
      <c r="N73" s="55">
        <f>VLOOKUP((A73+TT_Scen/2+1)&amp;"_"&amp;B73,scenarios!A:Q,15,0)</f>
        <v>0</v>
      </c>
      <c r="O73" s="37">
        <f t="shared" si="3"/>
        <v>6.9522637144658894E-3</v>
      </c>
    </row>
    <row r="74" spans="1:15" x14ac:dyDescent="0.25">
      <c r="A74" s="21">
        <f t="shared" si="4"/>
        <v>4</v>
      </c>
      <c r="B74" s="22">
        <v>65</v>
      </c>
      <c r="D74" s="66">
        <f>YC!E67</f>
        <v>0.99730326690000004</v>
      </c>
      <c r="E74" s="34">
        <f>LN(VLOOKUP((B74+12*$B$1-1)/12,YC!A:E,5,0)/VLOOKUP(B74/12,YC!A:E,5,0))</f>
        <v>-8.3441944166629062E-2</v>
      </c>
      <c r="F74" s="34">
        <f>LN(VLOOKUP((B74+12*$B$1-1)/12,YC!A:E,5,0)/VLOOKUP((B74-1)/12,YC!A:E,5,0))</f>
        <v>-8.348211509220721E-2</v>
      </c>
      <c r="G74" s="34">
        <f>((1-EXP(-alpha*($B$1-delta)))/alpha*Intermediates!F74-(1-EXP(-alpha*($B$1-delta)))/alpha*(1-EXP(-alpha*($B$1-delta)))/alpha*Intermediates!J74+E74)</f>
        <v>2.1878524060305479E-2</v>
      </c>
      <c r="H74" s="34">
        <f>((1-EXP(-alpha*$B$1))/alpha*Intermediates!F73-(1-EXP(-alpha*$B$1))/alpha*(1-EXP(-alpha*$B$1))/alpha*Intermediates!J73+F74)</f>
        <v>1.8920519883858719E-2</v>
      </c>
      <c r="I74" s="34">
        <f>((1-EXP(-alpha*($B$1-delta)))/alpha*Intermediates!G74-(1-EXP(-alpha*($B$1-delta)))/alpha*(1-EXP(-alpha*($B$1-delta)))/alpha*Intermediates!J74+E74)</f>
        <v>-0.23763365664494732</v>
      </c>
      <c r="J74" s="46">
        <f>((1-EXP(-alpha*$B$1))/alpha*Intermediates!G73-(1-EXP(-alpha*$B$1))/alpha*(1-EXP(-alpha*$B$1))/alpha*Intermediates!J73+F74)</f>
        <v>-0.23438866925680052</v>
      </c>
      <c r="K74" s="66">
        <f t="shared" ref="K74:K137" si="5">EXP(G74-H74)-1</f>
        <v>2.9623833876444294E-3</v>
      </c>
      <c r="L74" s="46">
        <f t="shared" ref="L74:L137" si="6">EXP(I74-J74)-1</f>
        <v>-3.2397281068773376E-3</v>
      </c>
      <c r="M74" s="60">
        <f>VLOOKUP((A74+1)&amp;"_"&amp;B74,scenarios!A:Q,15,0)</f>
        <v>0</v>
      </c>
      <c r="N74" s="55">
        <f>VLOOKUP((A74+TT_Scen/2+1)&amp;"_"&amp;B74,scenarios!A:Q,15,0)</f>
        <v>0</v>
      </c>
      <c r="O74" s="37">
        <f t="shared" ref="O74:O137" si="7">ABS(M74-K74)+ABS(N74-L74)</f>
        <v>6.202111494521767E-3</v>
      </c>
    </row>
    <row r="75" spans="1:15" x14ac:dyDescent="0.25">
      <c r="A75" s="21">
        <f t="shared" si="4"/>
        <v>4</v>
      </c>
      <c r="B75" s="22">
        <v>66</v>
      </c>
      <c r="D75" s="66">
        <f>YC!E68</f>
        <v>0.99726290100000003</v>
      </c>
      <c r="E75" s="34">
        <f>LN(VLOOKUP((B75+12*$B$1-1)/12,YC!A:E,5,0)/VLOOKUP(B75/12,YC!A:E,5,0))</f>
        <v>-8.424693210869065E-2</v>
      </c>
      <c r="F75" s="34">
        <f>LN(VLOOKUP((B75+12*$B$1-1)/12,YC!A:E,5,0)/VLOOKUP((B75-1)/12,YC!A:E,5,0))</f>
        <v>-8.4287407978235682E-2</v>
      </c>
      <c r="G75" s="34">
        <f>((1-EXP(-alpha*($B$1-delta)))/alpha*Intermediates!F75-(1-EXP(-alpha*($B$1-delta)))/alpha*(1-EXP(-alpha*($B$1-delta)))/alpha*Intermediates!J75+E75)</f>
        <v>1.5325716763332373E-2</v>
      </c>
      <c r="H75" s="34">
        <f>((1-EXP(-alpha*$B$1))/alpha*Intermediates!F74-(1-EXP(-alpha*$B$1))/alpha*(1-EXP(-alpha*$B$1))/alpha*Intermediates!J74+F75)</f>
        <v>2.1651588716175285E-2</v>
      </c>
      <c r="I75" s="34">
        <f>((1-EXP(-alpha*($B$1-delta)))/alpha*Intermediates!G75-(1-EXP(-alpha*($B$1-delta)))/alpha*(1-EXP(-alpha*($B$1-delta)))/alpha*Intermediates!J75+E75)</f>
        <v>-0.23358946311413681</v>
      </c>
      <c r="J75" s="46">
        <f>((1-EXP(-alpha*$B$1))/alpha*Intermediates!G74-(1-EXP(-alpha*$B$1))/alpha*(1-EXP(-alpha*$B$1))/alpha*Intermediates!J74+F75)</f>
        <v>-0.2396344080045778</v>
      </c>
      <c r="K75" s="66">
        <f t="shared" si="5"/>
        <v>-6.3059057482633962E-3</v>
      </c>
      <c r="L75" s="46">
        <f t="shared" si="6"/>
        <v>6.0632524405921373E-3</v>
      </c>
      <c r="M75" s="60">
        <f>VLOOKUP((A75+1)&amp;"_"&amp;B75,scenarios!A:Q,15,0)</f>
        <v>0</v>
      </c>
      <c r="N75" s="55">
        <f>VLOOKUP((A75+TT_Scen/2+1)&amp;"_"&amp;B75,scenarios!A:Q,15,0)</f>
        <v>0</v>
      </c>
      <c r="O75" s="37">
        <f t="shared" si="7"/>
        <v>1.2369158188855534E-2</v>
      </c>
    </row>
    <row r="76" spans="1:15" x14ac:dyDescent="0.25">
      <c r="A76" s="21">
        <f t="shared" si="4"/>
        <v>4</v>
      </c>
      <c r="B76" s="22">
        <v>67</v>
      </c>
      <c r="D76" s="66">
        <f>YC!E69</f>
        <v>0.99722207399999996</v>
      </c>
      <c r="E76" s="34">
        <f>LN(VLOOKUP((B76+12*$B$1-1)/12,YC!A:E,5,0)/VLOOKUP(B76/12,YC!A:E,5,0))</f>
        <v>-8.5037842344309278E-2</v>
      </c>
      <c r="F76" s="34">
        <f>LN(VLOOKUP((B76+12*$B$1-1)/12,YC!A:E,5,0)/VLOOKUP((B76-1)/12,YC!A:E,5,0))</f>
        <v>-8.5078782236579678E-2</v>
      </c>
      <c r="G76" s="34">
        <f>((1-EXP(-alpha*($B$1-delta)))/alpha*Intermediates!F76-(1-EXP(-alpha*($B$1-delta)))/alpha*(1-EXP(-alpha*($B$1-delta)))/alpha*Intermediates!J76+E76)</f>
        <v>1.926546448465502E-2</v>
      </c>
      <c r="H76" s="34">
        <f>((1-EXP(-alpha*$B$1))/alpha*Intermediates!F75-(1-EXP(-alpha*$B$1))/alpha*(1-EXP(-alpha*$B$1))/alpha*Intermediates!J75+F76)</f>
        <v>1.5071865977332025E-2</v>
      </c>
      <c r="I76" s="34">
        <f>((1-EXP(-alpha*($B$1-delta)))/alpha*Intermediates!G76-(1-EXP(-alpha*($B$1-delta)))/alpha*(1-EXP(-alpha*($B$1-delta)))/alpha*Intermediates!J76+E76)</f>
        <v>-0.24001279208362011</v>
      </c>
      <c r="J76" s="46">
        <f>((1-EXP(-alpha*$B$1))/alpha*Intermediates!G75-(1-EXP(-alpha*$B$1))/alpha*(1-EXP(-alpha*$B$1))/alpha*Intermediates!J75+F76)</f>
        <v>-0.23554469736263162</v>
      </c>
      <c r="K76" s="66">
        <f t="shared" si="5"/>
        <v>4.2024039460655249E-3</v>
      </c>
      <c r="L76" s="46">
        <f t="shared" si="6"/>
        <v>-4.4581276359230149E-3</v>
      </c>
      <c r="M76" s="60">
        <f>VLOOKUP((A76+1)&amp;"_"&amp;B76,scenarios!A:Q,15,0)</f>
        <v>0</v>
      </c>
      <c r="N76" s="55">
        <f>VLOOKUP((A76+TT_Scen/2+1)&amp;"_"&amp;B76,scenarios!A:Q,15,0)</f>
        <v>0</v>
      </c>
      <c r="O76" s="37">
        <f t="shared" si="7"/>
        <v>8.6605315819885398E-3</v>
      </c>
    </row>
    <row r="77" spans="1:15" x14ac:dyDescent="0.25">
      <c r="A77" s="21">
        <f t="shared" si="4"/>
        <v>4</v>
      </c>
      <c r="B77" s="22">
        <v>68</v>
      </c>
      <c r="D77" s="66">
        <f>YC!E70</f>
        <v>0.99718061849999995</v>
      </c>
      <c r="E77" s="34">
        <f>LN(VLOOKUP((B77+12*$B$1-1)/12,YC!A:E,5,0)/VLOOKUP(B77/12,YC!A:E,5,0))</f>
        <v>-8.5818182350880401E-2</v>
      </c>
      <c r="F77" s="34">
        <f>LN(VLOOKUP((B77+12*$B$1-1)/12,YC!A:E,5,0)/VLOOKUP((B77-1)/12,YC!A:E,5,0))</f>
        <v>-8.5859754196086852E-2</v>
      </c>
      <c r="G77" s="34">
        <f>((1-EXP(-alpha*($B$1-delta)))/alpha*Intermediates!F77-(1-EXP(-alpha*($B$1-delta)))/alpha*(1-EXP(-alpha*($B$1-delta)))/alpha*Intermediates!J77+E77)</f>
        <v>-3.7581043149042585E-2</v>
      </c>
      <c r="H77" s="34">
        <f>((1-EXP(-alpha*$B$1))/alpha*Intermediates!F76-(1-EXP(-alpha*$B$1))/alpha*(1-EXP(-alpha*$B$1))/alpha*Intermediates!J76+F77)</f>
        <v>1.9052653521247367E-2</v>
      </c>
      <c r="I77" s="34">
        <f>((1-EXP(-alpha*($B$1-delta)))/alpha*Intermediates!G77-(1-EXP(-alpha*($B$1-delta)))/alpha*(1-EXP(-alpha*($B$1-delta)))/alpha*Intermediates!J77+E77)</f>
        <v>-0.18563179712231975</v>
      </c>
      <c r="J77" s="46">
        <f>((1-EXP(-alpha*$B$1))/alpha*Intermediates!G76-(1-EXP(-alpha*$B$1))/alpha*(1-EXP(-alpha*$B$1))/alpha*Intermediates!J76+F77)</f>
        <v>-0.24199782014574708</v>
      </c>
      <c r="K77" s="66">
        <f t="shared" si="5"/>
        <v>-5.5059859300972236E-2</v>
      </c>
      <c r="L77" s="46">
        <f t="shared" si="6"/>
        <v>5.7984859691716517E-2</v>
      </c>
      <c r="M77" s="60">
        <f>VLOOKUP((A77+1)&amp;"_"&amp;B77,scenarios!A:Q,15,0)</f>
        <v>0</v>
      </c>
      <c r="N77" s="55">
        <f>VLOOKUP((A77+TT_Scen/2+1)&amp;"_"&amp;B77,scenarios!A:Q,15,0)</f>
        <v>0</v>
      </c>
      <c r="O77" s="37">
        <f t="shared" si="7"/>
        <v>0.11304471899268875</v>
      </c>
    </row>
    <row r="78" spans="1:15" x14ac:dyDescent="0.25">
      <c r="A78" s="21">
        <f t="shared" si="4"/>
        <v>4</v>
      </c>
      <c r="B78" s="22">
        <v>69</v>
      </c>
      <c r="D78" s="66">
        <f>YC!E71</f>
        <v>0.9971383587</v>
      </c>
      <c r="E78" s="34">
        <f>LN(VLOOKUP((B78+12*$B$1-1)/12,YC!A:E,5,0)/VLOOKUP(B78/12,YC!A:E,5,0))</f>
        <v>-8.6591570633243575E-2</v>
      </c>
      <c r="F78" s="34">
        <f>LN(VLOOKUP((B78+12*$B$1-1)/12,YC!A:E,5,0)/VLOOKUP((B78-1)/12,YC!A:E,5,0))</f>
        <v>-8.6633950814638178E-2</v>
      </c>
      <c r="G78" s="34">
        <f>((1-EXP(-alpha*($B$1-delta)))/alpha*Intermediates!F78-(1-EXP(-alpha*($B$1-delta)))/alpha*(1-EXP(-alpha*($B$1-delta)))/alpha*Intermediates!J78+E78)</f>
        <v>-5.5580843273738849E-2</v>
      </c>
      <c r="H78" s="34">
        <f>((1-EXP(-alpha*$B$1))/alpha*Intermediates!F77-(1-EXP(-alpha*$B$1))/alpha*(1-EXP(-alpha*$B$1))/alpha*Intermediates!J77+F78)</f>
        <v>-3.8172159060060572E-2</v>
      </c>
      <c r="I78" s="34">
        <f>((1-EXP(-alpha*($B$1-delta)))/alpha*Intermediates!G78-(1-EXP(-alpha*($B$1-delta)))/alpha*(1-EXP(-alpha*($B$1-delta)))/alpha*Intermediates!J78+E78)</f>
        <v>-0.17008662753104398</v>
      </c>
      <c r="J78" s="46">
        <f>((1-EXP(-alpha*$B$1))/alpha*Intermediates!G77-(1-EXP(-alpha*$B$1))/alpha*(1-EXP(-alpha*$B$1))/alpha*Intermediates!J77+F78)</f>
        <v>-0.1872348686101088</v>
      </c>
      <c r="K78" s="66">
        <f t="shared" si="5"/>
        <v>-1.7258028576262907E-2</v>
      </c>
      <c r="L78" s="46">
        <f t="shared" si="6"/>
        <v>1.7296116222036861E-2</v>
      </c>
      <c r="M78" s="60">
        <f>VLOOKUP((A78+1)&amp;"_"&amp;B78,scenarios!A:Q,15,0)</f>
        <v>0</v>
      </c>
      <c r="N78" s="55">
        <f>VLOOKUP((A78+TT_Scen/2+1)&amp;"_"&amp;B78,scenarios!A:Q,15,0)</f>
        <v>0</v>
      </c>
      <c r="O78" s="37">
        <f t="shared" si="7"/>
        <v>3.4554144798299768E-2</v>
      </c>
    </row>
    <row r="79" spans="1:15" x14ac:dyDescent="0.25">
      <c r="A79" s="21">
        <f t="shared" si="4"/>
        <v>4</v>
      </c>
      <c r="B79" s="22">
        <v>70</v>
      </c>
      <c r="D79" s="66">
        <f>YC!E72</f>
        <v>0.99709511029999998</v>
      </c>
      <c r="E79" s="34">
        <f>LN(VLOOKUP((B79+12*$B$1-1)/12,YC!A:E,5,0)/VLOOKUP(B79/12,YC!A:E,5,0))</f>
        <v>-8.7361711281025545E-2</v>
      </c>
      <c r="F79" s="34">
        <f>LN(VLOOKUP((B79+12*$B$1-1)/12,YC!A:E,5,0)/VLOOKUP((B79-1)/12,YC!A:E,5,0))</f>
        <v>-8.7405084738225156E-2</v>
      </c>
      <c r="G79" s="34">
        <f>((1-EXP(-alpha*($B$1-delta)))/alpha*Intermediates!F79-(1-EXP(-alpha*($B$1-delta)))/alpha*(1-EXP(-alpha*($B$1-delta)))/alpha*Intermediates!J79+E79)</f>
        <v>-3.4138846775185326E-2</v>
      </c>
      <c r="H79" s="34">
        <f>((1-EXP(-alpha*$B$1))/alpha*Intermediates!F78-(1-EXP(-alpha*$B$1))/alpha*(1-EXP(-alpha*$B$1))/alpha*Intermediates!J78+F79)</f>
        <v>-5.6288667767651998E-2</v>
      </c>
      <c r="I79" s="34">
        <f>((1-EXP(-alpha*($B$1-delta)))/alpha*Intermediates!G79-(1-EXP(-alpha*($B$1-delta)))/alpha*(1-EXP(-alpha*($B$1-delta)))/alpha*Intermediates!J79+E79)</f>
        <v>-0.19397973046680522</v>
      </c>
      <c r="J79" s="46">
        <f>((1-EXP(-alpha*$B$1))/alpha*Intermediates!G78-(1-EXP(-alpha*$B$1))/alpha*(1-EXP(-alpha*$B$1))/alpha*Intermediates!J78+F79)</f>
        <v>-0.17157712123698041</v>
      </c>
      <c r="K79" s="66">
        <f t="shared" si="5"/>
        <v>2.2396949522154097E-2</v>
      </c>
      <c r="L79" s="46">
        <f t="shared" si="6"/>
        <v>-2.2153534223516402E-2</v>
      </c>
      <c r="M79" s="60">
        <f>VLOOKUP((A79+1)&amp;"_"&amp;B79,scenarios!A:Q,15,0)</f>
        <v>0</v>
      </c>
      <c r="N79" s="55">
        <f>VLOOKUP((A79+TT_Scen/2+1)&amp;"_"&amp;B79,scenarios!A:Q,15,0)</f>
        <v>0</v>
      </c>
      <c r="O79" s="37">
        <f t="shared" si="7"/>
        <v>4.4550483745670499E-2</v>
      </c>
    </row>
    <row r="80" spans="1:15" x14ac:dyDescent="0.25">
      <c r="A80" s="21">
        <f t="shared" si="4"/>
        <v>4</v>
      </c>
      <c r="B80" s="22">
        <v>71</v>
      </c>
      <c r="D80" s="66">
        <f>YC!E73</f>
        <v>0.99705068029999999</v>
      </c>
      <c r="E80" s="34">
        <f>LN(VLOOKUP((B80+12*$B$1-1)/12,YC!A:E,5,0)/VLOOKUP(B80/12,YC!A:E,5,0))</f>
        <v>-8.8132384760150839E-2</v>
      </c>
      <c r="F80" s="34">
        <f>LN(VLOOKUP((B80+12*$B$1-1)/12,YC!A:E,5,0)/VLOOKUP((B80-1)/12,YC!A:E,5,0))</f>
        <v>-8.8176945193211217E-2</v>
      </c>
      <c r="G80" s="34">
        <f>((1-EXP(-alpha*($B$1-delta)))/alpha*Intermediates!F80-(1-EXP(-alpha*($B$1-delta)))/alpha*(1-EXP(-alpha*($B$1-delta)))/alpha*Intermediates!J80+E80)</f>
        <v>-4.2134762414842965E-2</v>
      </c>
      <c r="H80" s="34">
        <f>((1-EXP(-alpha*$B$1))/alpha*Intermediates!F79-(1-EXP(-alpha*$B$1))/alpha*(1-EXP(-alpha*$B$1))/alpha*Intermediates!J79+F80)</f>
        <v>-3.4697775810589498E-2</v>
      </c>
      <c r="I80" s="34">
        <f>((1-EXP(-alpha*($B$1-delta)))/alpha*Intermediates!G80-(1-EXP(-alpha*($B$1-delta)))/alpha*(1-EXP(-alpha*($B$1-delta)))/alpha*Intermediates!J80+E80)</f>
        <v>-0.18843890839667168</v>
      </c>
      <c r="J80" s="46">
        <f>((1-EXP(-alpha*$B$1))/alpha*Intermediates!G79-(1-EXP(-alpha*$B$1))/alpha*(1-EXP(-alpha*$B$1))/alpha*Intermediates!J79+F80)</f>
        <v>-0.19563120289902947</v>
      </c>
      <c r="K80" s="66">
        <f t="shared" si="5"/>
        <v>-7.4094006472026352E-3</v>
      </c>
      <c r="L80" s="46">
        <f t="shared" si="6"/>
        <v>7.2182211726057321E-3</v>
      </c>
      <c r="M80" s="60">
        <f>VLOOKUP((A80+1)&amp;"_"&amp;B80,scenarios!A:Q,15,0)</f>
        <v>0</v>
      </c>
      <c r="N80" s="55">
        <f>VLOOKUP((A80+TT_Scen/2+1)&amp;"_"&amp;B80,scenarios!A:Q,15,0)</f>
        <v>0</v>
      </c>
      <c r="O80" s="37">
        <f t="shared" si="7"/>
        <v>1.4627621819808367E-2</v>
      </c>
    </row>
    <row r="81" spans="1:15" x14ac:dyDescent="0.25">
      <c r="A81" s="21">
        <f t="shared" si="4"/>
        <v>4</v>
      </c>
      <c r="B81" s="22">
        <v>72</v>
      </c>
      <c r="D81" s="66">
        <f>YC!E74</f>
        <v>0.99700486749999995</v>
      </c>
      <c r="E81" s="34">
        <f>LN(VLOOKUP((B81+12*$B$1-1)/12,YC!A:E,5,0)/VLOOKUP(B81/12,YC!A:E,5,0))</f>
        <v>-8.8907448392973251E-2</v>
      </c>
      <c r="F81" s="34">
        <f>LN(VLOOKUP((B81+12*$B$1-1)/12,YC!A:E,5,0)/VLOOKUP((B81-1)/12,YC!A:E,5,0))</f>
        <v>-8.8953397764903921E-2</v>
      </c>
      <c r="G81" s="34">
        <f>((1-EXP(-alpha*($B$1-delta)))/alpha*Intermediates!F81-(1-EXP(-alpha*($B$1-delta)))/alpha*(1-EXP(-alpha*($B$1-delta)))/alpha*Intermediates!J81+E81)</f>
        <v>-3.8294381302033186E-2</v>
      </c>
      <c r="H81" s="34">
        <f>((1-EXP(-alpha*$B$1))/alpha*Intermediates!F80-(1-EXP(-alpha*$B$1))/alpha*(1-EXP(-alpha*$B$1))/alpha*Intermediates!J80+F81)</f>
        <v>-4.2750057432725391E-2</v>
      </c>
      <c r="I81" s="34">
        <f>((1-EXP(-alpha*($B$1-delta)))/alpha*Intermediates!G81-(1-EXP(-alpha*($B$1-delta)))/alpha*(1-EXP(-alpha*($B$1-delta)))/alpha*Intermediates!J81+E81)</f>
        <v>-0.19474603558266801</v>
      </c>
      <c r="J81" s="46">
        <f>((1-EXP(-alpha*$B$1))/alpha*Intermediates!G80-(1-EXP(-alpha*$B$1))/alpha*(1-EXP(-alpha*$B$1))/alpha*Intermediates!J80+F81)</f>
        <v>-0.1900542205874336</v>
      </c>
      <c r="K81" s="66">
        <f t="shared" si="5"/>
        <v>4.4656174151469497E-3</v>
      </c>
      <c r="L81" s="46">
        <f t="shared" si="6"/>
        <v>-4.6808256246752E-3</v>
      </c>
      <c r="M81" s="60">
        <f>VLOOKUP((A81+1)&amp;"_"&amp;B81,scenarios!A:Q,15,0)</f>
        <v>0</v>
      </c>
      <c r="N81" s="55">
        <f>VLOOKUP((A81+TT_Scen/2+1)&amp;"_"&amp;B81,scenarios!A:Q,15,0)</f>
        <v>0</v>
      </c>
      <c r="O81" s="37">
        <f t="shared" si="7"/>
        <v>9.1464430398221497E-3</v>
      </c>
    </row>
    <row r="82" spans="1:15" x14ac:dyDescent="0.25">
      <c r="A82" s="21">
        <f t="shared" si="4"/>
        <v>4</v>
      </c>
      <c r="B82" s="22">
        <v>73</v>
      </c>
      <c r="D82" s="66">
        <f>YC!E75</f>
        <v>0.99695758489999997</v>
      </c>
      <c r="E82" s="34">
        <f>LN(VLOOKUP((B82+12*$B$1-1)/12,YC!A:E,5,0)/VLOOKUP(B82/12,YC!A:E,5,0))</f>
        <v>-8.9690959492194439E-2</v>
      </c>
      <c r="F82" s="34">
        <f>LN(VLOOKUP((B82+12*$B$1-1)/12,YC!A:E,5,0)/VLOOKUP((B82-1)/12,YC!A:E,5,0))</f>
        <v>-8.9738385259868214E-2</v>
      </c>
      <c r="G82" s="34">
        <f>((1-EXP(-alpha*($B$1-delta)))/alpha*Intermediates!F82-(1-EXP(-alpha*($B$1-delta)))/alpha*(1-EXP(-alpha*($B$1-delta)))/alpha*Intermediates!J82+E82)</f>
        <v>-4.7219973956814834E-2</v>
      </c>
      <c r="H82" s="34">
        <f>((1-EXP(-alpha*$B$1))/alpha*Intermediates!F81-(1-EXP(-alpha*$B$1))/alpha*(1-EXP(-alpha*$B$1))/alpha*Intermediates!J81+F82)</f>
        <v>-3.8889245703975006E-2</v>
      </c>
      <c r="I82" s="34">
        <f>((1-EXP(-alpha*($B$1-delta)))/alpha*Intermediates!G82-(1-EXP(-alpha*($B$1-delta)))/alpha*(1-EXP(-alpha*($B$1-delta)))/alpha*Intermediates!J82+E82)</f>
        <v>-0.18830690728354688</v>
      </c>
      <c r="J82" s="46">
        <f>((1-EXP(-alpha*$B$1))/alpha*Intermediates!G81-(1-EXP(-alpha*$B$1))/alpha*(1-EXP(-alpha*$B$1))/alpha*Intermediates!J81+F82)</f>
        <v>-0.19641027734200522</v>
      </c>
      <c r="K82" s="66">
        <f t="shared" si="5"/>
        <v>-8.2961238960661543E-3</v>
      </c>
      <c r="L82" s="46">
        <f t="shared" si="6"/>
        <v>8.1362912256628395E-3</v>
      </c>
      <c r="M82" s="60">
        <f>VLOOKUP((A82+1)&amp;"_"&amp;B82,scenarios!A:Q,15,0)</f>
        <v>0</v>
      </c>
      <c r="N82" s="55">
        <f>VLOOKUP((A82+TT_Scen/2+1)&amp;"_"&amp;B82,scenarios!A:Q,15,0)</f>
        <v>0</v>
      </c>
      <c r="O82" s="37">
        <f t="shared" si="7"/>
        <v>1.6432415121728994E-2</v>
      </c>
    </row>
    <row r="83" spans="1:15" x14ac:dyDescent="0.25">
      <c r="A83" s="21">
        <f t="shared" si="4"/>
        <v>4</v>
      </c>
      <c r="B83" s="22">
        <v>74</v>
      </c>
      <c r="D83" s="66">
        <f>YC!E76</f>
        <v>0.99690924199999997</v>
      </c>
      <c r="E83" s="34">
        <f>LN(VLOOKUP((B83+12*$B$1-1)/12,YC!A:E,5,0)/VLOOKUP(B83/12,YC!A:E,5,0))</f>
        <v>-9.0486697512333403E-2</v>
      </c>
      <c r="F83" s="34">
        <f>LN(VLOOKUP((B83+12*$B$1-1)/12,YC!A:E,5,0)/VLOOKUP((B83-1)/12,YC!A:E,5,0))</f>
        <v>-9.0535189116042553E-2</v>
      </c>
      <c r="G83" s="34">
        <f>((1-EXP(-alpha*($B$1-delta)))/alpha*Intermediates!F83-(1-EXP(-alpha*($B$1-delta)))/alpha*(1-EXP(-alpha*($B$1-delta)))/alpha*Intermediates!J83+E83)</f>
        <v>-6.744781304623694E-2</v>
      </c>
      <c r="H83" s="34">
        <f>((1-EXP(-alpha*$B$1))/alpha*Intermediates!F82-(1-EXP(-alpha*$B$1))/alpha*(1-EXP(-alpha*$B$1))/alpha*Intermediates!J82+F83)</f>
        <v>-4.7884968873925945E-2</v>
      </c>
      <c r="I83" s="34">
        <f>((1-EXP(-alpha*($B$1-delta)))/alpha*Intermediates!G83-(1-EXP(-alpha*($B$1-delta)))/alpha*(1-EXP(-alpha*($B$1-delta)))/alpha*Intermediates!J83+E83)</f>
        <v>-0.17059276131830892</v>
      </c>
      <c r="J83" s="46">
        <f>((1-EXP(-alpha*$B$1))/alpha*Intermediates!G82-(1-EXP(-alpha*$B$1))/alpha*(1-EXP(-alpha*$B$1))/alpha*Intermediates!J82+F83)</f>
        <v>-0.18993625871460912</v>
      </c>
      <c r="K83" s="66">
        <f t="shared" si="5"/>
        <v>-1.9372733456725633E-2</v>
      </c>
      <c r="L83" s="46">
        <f t="shared" si="6"/>
        <v>1.9531794993806528E-2</v>
      </c>
      <c r="M83" s="60">
        <f>VLOOKUP((A83+1)&amp;"_"&amp;B83,scenarios!A:Q,15,0)</f>
        <v>0</v>
      </c>
      <c r="N83" s="55">
        <f>VLOOKUP((A83+TT_Scen/2+1)&amp;"_"&amp;B83,scenarios!A:Q,15,0)</f>
        <v>0</v>
      </c>
      <c r="O83" s="37">
        <f t="shared" si="7"/>
        <v>3.8904528450532161E-2</v>
      </c>
    </row>
    <row r="84" spans="1:15" x14ac:dyDescent="0.25">
      <c r="A84" s="21">
        <f t="shared" si="4"/>
        <v>4</v>
      </c>
      <c r="B84" s="22">
        <v>75</v>
      </c>
      <c r="D84" s="66">
        <f>YC!E77</f>
        <v>0.99686039979999996</v>
      </c>
      <c r="E84" s="34">
        <f>LN(VLOOKUP((B84+12*$B$1-1)/12,YC!A:E,5,0)/VLOOKUP(B84/12,YC!A:E,5,0))</f>
        <v>-9.1295198933884561E-2</v>
      </c>
      <c r="F84" s="34">
        <f>LN(VLOOKUP((B84+12*$B$1-1)/12,YC!A:E,5,0)/VLOOKUP((B84-1)/12,YC!A:E,5,0))</f>
        <v>-9.1344193761557543E-2</v>
      </c>
      <c r="G84" s="34">
        <f>((1-EXP(-alpha*($B$1-delta)))/alpha*Intermediates!F84-(1-EXP(-alpha*($B$1-delta)))/alpha*(1-EXP(-alpha*($B$1-delta)))/alpha*Intermediates!J84+E84)</f>
        <v>-4.8816688831412075E-2</v>
      </c>
      <c r="H84" s="34">
        <f>((1-EXP(-alpha*$B$1))/alpha*Intermediates!F83-(1-EXP(-alpha*$B$1))/alpha*(1-EXP(-alpha*$B$1))/alpha*Intermediates!J83+F84)</f>
        <v>-6.8260073942799981E-2</v>
      </c>
      <c r="I84" s="34">
        <f>((1-EXP(-alpha*($B$1-delta)))/alpha*Intermediates!G84-(1-EXP(-alpha*($B$1-delta)))/alpha*(1-EXP(-alpha*($B$1-delta)))/alpha*Intermediates!J84+E84)</f>
        <v>-0.19176583238430103</v>
      </c>
      <c r="J84" s="46">
        <f>((1-EXP(-alpha*$B$1))/alpha*Intermediates!G83-(1-EXP(-alpha*$B$1))/alpha*(1-EXP(-alpha*$B$1))/alpha*Intermediates!J83+F84)</f>
        <v>-0.17211003791265433</v>
      </c>
      <c r="K84" s="66">
        <f t="shared" si="5"/>
        <v>1.9633638781654694E-2</v>
      </c>
      <c r="L84" s="46">
        <f t="shared" si="6"/>
        <v>-1.9463878818627656E-2</v>
      </c>
      <c r="M84" s="60">
        <f>VLOOKUP((A84+1)&amp;"_"&amp;B84,scenarios!A:Q,15,0)</f>
        <v>0</v>
      </c>
      <c r="N84" s="55">
        <f>VLOOKUP((A84+TT_Scen/2+1)&amp;"_"&amp;B84,scenarios!A:Q,15,0)</f>
        <v>0</v>
      </c>
      <c r="O84" s="37">
        <f t="shared" si="7"/>
        <v>3.909751760028235E-2</v>
      </c>
    </row>
    <row r="85" spans="1:15" x14ac:dyDescent="0.25">
      <c r="A85" s="21">
        <f t="shared" si="4"/>
        <v>4</v>
      </c>
      <c r="B85" s="22">
        <v>76</v>
      </c>
      <c r="D85" s="66">
        <f>YC!E78</f>
        <v>0.99681165100000002</v>
      </c>
      <c r="E85" s="34">
        <f>LN(VLOOKUP((B85+12*$B$1-1)/12,YC!A:E,5,0)/VLOOKUP(B85/12,YC!A:E,5,0))</f>
        <v>-9.2116158360124351E-2</v>
      </c>
      <c r="F85" s="34">
        <f>LN(VLOOKUP((B85+12*$B$1-1)/12,YC!A:E,5,0)/VLOOKUP((B85-1)/12,YC!A:E,5,0))</f>
        <v>-9.2165061889659394E-2</v>
      </c>
      <c r="G85" s="34">
        <f>((1-EXP(-alpha*($B$1-delta)))/alpha*Intermediates!F85-(1-EXP(-alpha*($B$1-delta)))/alpha*(1-EXP(-alpha*($B$1-delta)))/alpha*Intermediates!J85+E85)</f>
        <v>3.0404169892133376E-2</v>
      </c>
      <c r="H85" s="34">
        <f>((1-EXP(-alpha*$B$1))/alpha*Intermediates!F84-(1-EXP(-alpha*$B$1))/alpha*(1-EXP(-alpha*$B$1))/alpha*Intermediates!J84+F85)</f>
        <v>-4.9509612186419152E-2</v>
      </c>
      <c r="I85" s="34">
        <f>((1-EXP(-alpha*($B$1-delta)))/alpha*Intermediates!G85-(1-EXP(-alpha*($B$1-delta)))/alpha*(1-EXP(-alpha*($B$1-delta)))/alpha*Intermediates!J85+E85)</f>
        <v>-0.27355623330735751</v>
      </c>
      <c r="J85" s="46">
        <f>((1-EXP(-alpha*$B$1))/alpha*Intermediates!G84-(1-EXP(-alpha*$B$1))/alpha*(1-EXP(-alpha*$B$1))/alpha*Intermediates!J84+F85)</f>
        <v>-0.193435840820814</v>
      </c>
      <c r="K85" s="66">
        <f t="shared" si="5"/>
        <v>8.319367294186053E-2</v>
      </c>
      <c r="L85" s="46">
        <f t="shared" si="6"/>
        <v>-7.6994783195957095E-2</v>
      </c>
      <c r="M85" s="60">
        <f>VLOOKUP((A85+1)&amp;"_"&amp;B85,scenarios!A:Q,15,0)</f>
        <v>0</v>
      </c>
      <c r="N85" s="55">
        <f>VLOOKUP((A85+TT_Scen/2+1)&amp;"_"&amp;B85,scenarios!A:Q,15,0)</f>
        <v>0</v>
      </c>
      <c r="O85" s="37">
        <f t="shared" si="7"/>
        <v>0.16018845613781763</v>
      </c>
    </row>
    <row r="86" spans="1:15" x14ac:dyDescent="0.25">
      <c r="A86" s="21">
        <f t="shared" si="4"/>
        <v>4</v>
      </c>
      <c r="B86" s="22">
        <v>77</v>
      </c>
      <c r="D86" s="66">
        <f>YC!E79</f>
        <v>0.99676361999999996</v>
      </c>
      <c r="E86" s="34">
        <f>LN(VLOOKUP((B86+12*$B$1-1)/12,YC!A:E,5,0)/VLOOKUP(B86/12,YC!A:E,5,0))</f>
        <v>-9.2949281218295585E-2</v>
      </c>
      <c r="F86" s="34">
        <f>LN(VLOOKUP((B86+12*$B$1-1)/12,YC!A:E,5,0)/VLOOKUP((B86-1)/12,YC!A:E,5,0))</f>
        <v>-9.299746700862721E-2</v>
      </c>
      <c r="G86" s="34">
        <f>((1-EXP(-alpha*($B$1-delta)))/alpha*Intermediates!F86-(1-EXP(-alpha*($B$1-delta)))/alpha*(1-EXP(-alpha*($B$1-delta)))/alpha*Intermediates!J86+E86)</f>
        <v>2.5982457020504057E-2</v>
      </c>
      <c r="H86" s="34">
        <f>((1-EXP(-alpha*$B$1))/alpha*Intermediates!F85-(1-EXP(-alpha*$B$1))/alpha*(1-EXP(-alpha*$B$1))/alpha*Intermediates!J85+F86)</f>
        <v>3.024574058510604E-2</v>
      </c>
      <c r="I86" s="34">
        <f>((1-EXP(-alpha*($B$1-delta)))/alpha*Intermediates!G86-(1-EXP(-alpha*($B$1-delta)))/alpha*(1-EXP(-alpha*($B$1-delta)))/alpha*Intermediates!J86+E86)</f>
        <v>-0.27173102166711283</v>
      </c>
      <c r="J86" s="46">
        <f>((1-EXP(-alpha*$B$1))/alpha*Intermediates!G85-(1-EXP(-alpha*$B$1))/alpha*(1-EXP(-alpha*$B$1))/alpha*Intermediates!J85+F86)</f>
        <v>-0.27579229083903278</v>
      </c>
      <c r="K86" s="66">
        <f t="shared" si="5"/>
        <v>-4.2542086720863681E-3</v>
      </c>
      <c r="L86" s="46">
        <f t="shared" si="6"/>
        <v>4.0695273012740785E-3</v>
      </c>
      <c r="M86" s="60">
        <f>VLOOKUP((A86+1)&amp;"_"&amp;B86,scenarios!A:Q,15,0)</f>
        <v>0</v>
      </c>
      <c r="N86" s="55">
        <f>VLOOKUP((A86+TT_Scen/2+1)&amp;"_"&amp;B86,scenarios!A:Q,15,0)</f>
        <v>0</v>
      </c>
      <c r="O86" s="37">
        <f t="shared" si="7"/>
        <v>8.3237359733604466E-3</v>
      </c>
    </row>
    <row r="87" spans="1:15" x14ac:dyDescent="0.25">
      <c r="A87" s="21">
        <f t="shared" si="4"/>
        <v>4</v>
      </c>
      <c r="B87" s="22">
        <v>78</v>
      </c>
      <c r="D87" s="66">
        <f>YC!E80</f>
        <v>0.9967169629</v>
      </c>
      <c r="E87" s="34">
        <f>LN(VLOOKUP((B87+12*$B$1-1)/12,YC!A:E,5,0)/VLOOKUP(B87/12,YC!A:E,5,0))</f>
        <v>-9.3794283347824289E-2</v>
      </c>
      <c r="F87" s="34">
        <f>LN(VLOOKUP((B87+12*$B$1-1)/12,YC!A:E,5,0)/VLOOKUP((B87-1)/12,YC!A:E,5,0))</f>
        <v>-9.3841093033766282E-2</v>
      </c>
      <c r="G87" s="34">
        <f>((1-EXP(-alpha*($B$1-delta)))/alpha*Intermediates!F87-(1-EXP(-alpha*($B$1-delta)))/alpha*(1-EXP(-alpha*($B$1-delta)))/alpha*Intermediates!J87+E87)</f>
        <v>1.6769178087259876E-2</v>
      </c>
      <c r="H87" s="34">
        <f>((1-EXP(-alpha*$B$1))/alpha*Intermediates!F86-(1-EXP(-alpha*$B$1))/alpha*(1-EXP(-alpha*$B$1))/alpha*Intermediates!J86+F87)</f>
        <v>2.5787841968674258E-2</v>
      </c>
      <c r="I87" s="34">
        <f>((1-EXP(-alpha*($B$1-delta)))/alpha*Intermediates!G87-(1-EXP(-alpha*($B$1-delta)))/alpha*(1-EXP(-alpha*($B$1-delta)))/alpha*Intermediates!J87+E87)</f>
        <v>-0.26514058791618095</v>
      </c>
      <c r="J87" s="46">
        <f>((1-EXP(-alpha*$B$1))/alpha*Intermediates!G86-(1-EXP(-alpha*$B$1))/alpha*(1-EXP(-alpha*$B$1))/alpha*Intermediates!J86+F87)</f>
        <v>-0.27396056600469432</v>
      </c>
      <c r="K87" s="66">
        <f t="shared" si="5"/>
        <v>-8.9781177146139868E-3</v>
      </c>
      <c r="L87" s="46">
        <f t="shared" si="6"/>
        <v>8.8589887018253322E-3</v>
      </c>
      <c r="M87" s="60">
        <f>VLOOKUP((A87+1)&amp;"_"&amp;B87,scenarios!A:Q,15,0)</f>
        <v>0</v>
      </c>
      <c r="N87" s="55">
        <f>VLOOKUP((A87+TT_Scen/2+1)&amp;"_"&amp;B87,scenarios!A:Q,15,0)</f>
        <v>0</v>
      </c>
      <c r="O87" s="37">
        <f t="shared" si="7"/>
        <v>1.7837106416439319E-2</v>
      </c>
    </row>
    <row r="88" spans="1:15" x14ac:dyDescent="0.25">
      <c r="A88" s="21">
        <f t="shared" si="4"/>
        <v>4</v>
      </c>
      <c r="B88" s="22">
        <v>79</v>
      </c>
      <c r="D88" s="66">
        <f>YC!E81</f>
        <v>0.99667236729999997</v>
      </c>
      <c r="E88" s="34">
        <f>LN(VLOOKUP((B88+12*$B$1-1)/12,YC!A:E,5,0)/VLOOKUP(B88/12,YC!A:E,5,0))</f>
        <v>-9.4650890717864034E-2</v>
      </c>
      <c r="F88" s="34">
        <f>LN(VLOOKUP((B88+12*$B$1-1)/12,YC!A:E,5,0)/VLOOKUP((B88-1)/12,YC!A:E,5,0))</f>
        <v>-9.4695634210097995E-2</v>
      </c>
      <c r="G88" s="34">
        <f>((1-EXP(-alpha*($B$1-delta)))/alpha*Intermediates!F88-(1-EXP(-alpha*($B$1-delta)))/alpha*(1-EXP(-alpha*($B$1-delta)))/alpha*Intermediates!J88+E88)</f>
        <v>1.4822839781695241E-2</v>
      </c>
      <c r="H88" s="34">
        <f>((1-EXP(-alpha*$B$1))/alpha*Intermediates!F87-(1-EXP(-alpha*$B$1))/alpha*(1-EXP(-alpha*$B$1))/alpha*Intermediates!J87+F88)</f>
        <v>1.6506678992769502E-2</v>
      </c>
      <c r="I88" s="34">
        <f>((1-EXP(-alpha*($B$1-delta)))/alpha*Intermediates!G88-(1-EXP(-alpha*($B$1-delta)))/alpha*(1-EXP(-alpha*($B$1-delta)))/alpha*Intermediates!J88+E88)</f>
        <v>-0.26584284433046612</v>
      </c>
      <c r="J88" s="46">
        <f>((1-EXP(-alpha*$B$1))/alpha*Intermediates!G87-(1-EXP(-alpha*$B$1))/alpha*(1-EXP(-alpha*$B$1))/alpha*Intermediates!J87+F88)</f>
        <v>-0.26732999485948161</v>
      </c>
      <c r="K88" s="66">
        <f t="shared" si="5"/>
        <v>-1.6824223491973544E-3</v>
      </c>
      <c r="L88" s="46">
        <f t="shared" si="6"/>
        <v>1.488256885735062E-3</v>
      </c>
      <c r="M88" s="60">
        <f>VLOOKUP((A88+1)&amp;"_"&amp;B88,scenarios!A:Q,15,0)</f>
        <v>0</v>
      </c>
      <c r="N88" s="55">
        <f>VLOOKUP((A88+TT_Scen/2+1)&amp;"_"&amp;B88,scenarios!A:Q,15,0)</f>
        <v>0</v>
      </c>
      <c r="O88" s="37">
        <f t="shared" si="7"/>
        <v>3.1706792349324164E-3</v>
      </c>
    </row>
    <row r="89" spans="1:15" x14ac:dyDescent="0.25">
      <c r="A89" s="21">
        <f t="shared" si="4"/>
        <v>4</v>
      </c>
      <c r="B89" s="22">
        <v>80</v>
      </c>
      <c r="D89" s="66">
        <f>YC!E82</f>
        <v>0.99663055180000004</v>
      </c>
      <c r="E89" s="34">
        <f>LN(VLOOKUP((B89+12*$B$1-1)/12,YC!A:E,5,0)/VLOOKUP(B89/12,YC!A:E,5,0))</f>
        <v>-9.5518836857482095E-2</v>
      </c>
      <c r="F89" s="34">
        <f>LN(VLOOKUP((B89+12*$B$1-1)/12,YC!A:E,5,0)/VLOOKUP((B89-1)/12,YC!A:E,5,0))</f>
        <v>-9.556079284882224E-2</v>
      </c>
      <c r="G89" s="34">
        <f>((1-EXP(-alpha*($B$1-delta)))/alpha*Intermediates!F89-(1-EXP(-alpha*($B$1-delta)))/alpha*(1-EXP(-alpha*($B$1-delta)))/alpha*Intermediates!J89+E89)</f>
        <v>6.5313003691007607E-2</v>
      </c>
      <c r="H89" s="34">
        <f>((1-EXP(-alpha*$B$1))/alpha*Intermediates!F88-(1-EXP(-alpha*$B$1))/alpha*(1-EXP(-alpha*$B$1))/alpha*Intermediates!J88+F89)</f>
        <v>1.4543202309266257E-2</v>
      </c>
      <c r="I89" s="34">
        <f>((1-EXP(-alpha*($B$1-delta)))/alpha*Intermediates!G89-(1-EXP(-alpha*($B$1-delta)))/alpha*(1-EXP(-alpha*($B$1-delta)))/alpha*Intermediates!J89+E89)</f>
        <v>-0.31900677360866803</v>
      </c>
      <c r="J89" s="46">
        <f>((1-EXP(-alpha*$B$1))/alpha*Intermediates!G88-(1-EXP(-alpha*$B$1))/alpha*(1-EXP(-alpha*$B$1))/alpha*Intermediates!J88+F89)</f>
        <v>-0.26804088611103405</v>
      </c>
      <c r="K89" s="66">
        <f t="shared" si="5"/>
        <v>5.2080677887102578E-2</v>
      </c>
      <c r="L89" s="46">
        <f t="shared" si="6"/>
        <v>-4.9688912531267837E-2</v>
      </c>
      <c r="M89" s="60">
        <f>VLOOKUP((A89+1)&amp;"_"&amp;B89,scenarios!A:Q,15,0)</f>
        <v>0</v>
      </c>
      <c r="N89" s="55">
        <f>VLOOKUP((A89+TT_Scen/2+1)&amp;"_"&amp;B89,scenarios!A:Q,15,0)</f>
        <v>0</v>
      </c>
      <c r="O89" s="37">
        <f t="shared" si="7"/>
        <v>0.10176959041837041</v>
      </c>
    </row>
    <row r="90" spans="1:15" x14ac:dyDescent="0.25">
      <c r="A90" s="21">
        <f t="shared" si="4"/>
        <v>4</v>
      </c>
      <c r="B90" s="22">
        <v>81</v>
      </c>
      <c r="D90" s="66">
        <f>YC!E83</f>
        <v>0.99659226599999995</v>
      </c>
      <c r="E90" s="34">
        <f>LN(VLOOKUP((B90+12*$B$1-1)/12,YC!A:E,5,0)/VLOOKUP(B90/12,YC!A:E,5,0))</f>
        <v>-9.6397854920971443E-2</v>
      </c>
      <c r="F90" s="34">
        <f>LN(VLOOKUP((B90+12*$B$1-1)/12,YC!A:E,5,0)/VLOOKUP((B90-1)/12,YC!A:E,5,0))</f>
        <v>-9.6436270897010651E-2</v>
      </c>
      <c r="G90" s="34">
        <f>((1-EXP(-alpha*($B$1-delta)))/alpha*Intermediates!F90-(1-EXP(-alpha*($B$1-delta)))/alpha*(1-EXP(-alpha*($B$1-delta)))/alpha*Intermediates!J90+E90)</f>
        <v>5.8558313622956909E-2</v>
      </c>
      <c r="H90" s="34">
        <f>((1-EXP(-alpha*$B$1))/alpha*Intermediates!F89-(1-EXP(-alpha*$B$1))/alpha*(1-EXP(-alpha*$B$1))/alpha*Intermediates!J89+F90)</f>
        <v>6.5375745916924771E-2</v>
      </c>
      <c r="I90" s="34">
        <f>((1-EXP(-alpha*($B$1-delta)))/alpha*Intermediates!G90-(1-EXP(-alpha*($B$1-delta)))/alpha*(1-EXP(-alpha*($B$1-delta)))/alpha*Intermediates!J90+E90)</f>
        <v>-0.3149504403225506</v>
      </c>
      <c r="J90" s="46">
        <f>((1-EXP(-alpha*$B$1))/alpha*Intermediates!G89-(1-EXP(-alpha*$B$1))/alpha*(1-EXP(-alpha*$B$1))/alpha*Intermediates!J89+F90)</f>
        <v>-0.32157093149277666</v>
      </c>
      <c r="K90" s="66">
        <f t="shared" si="5"/>
        <v>-6.794246321944919E-3</v>
      </c>
      <c r="L90" s="46">
        <f t="shared" si="6"/>
        <v>6.6424550657322445E-3</v>
      </c>
      <c r="M90" s="60">
        <f>VLOOKUP((A90+1)&amp;"_"&amp;B90,scenarios!A:Q,15,0)</f>
        <v>0</v>
      </c>
      <c r="N90" s="55">
        <f>VLOOKUP((A90+TT_Scen/2+1)&amp;"_"&amp;B90,scenarios!A:Q,15,0)</f>
        <v>0</v>
      </c>
      <c r="O90" s="37">
        <f t="shared" si="7"/>
        <v>1.3436701387677163E-2</v>
      </c>
    </row>
    <row r="91" spans="1:15" x14ac:dyDescent="0.25">
      <c r="A91" s="21">
        <f t="shared" si="4"/>
        <v>4</v>
      </c>
      <c r="B91" s="22">
        <v>82</v>
      </c>
      <c r="D91" s="66">
        <f>YC!E84</f>
        <v>0.99655829159999998</v>
      </c>
      <c r="E91" s="34">
        <f>LN(VLOOKUP((B91+12*$B$1-1)/12,YC!A:E,5,0)/VLOOKUP(B91/12,YC!A:E,5,0))</f>
        <v>-9.7287685855371467E-2</v>
      </c>
      <c r="F91" s="34">
        <f>LN(VLOOKUP((B91+12*$B$1-1)/12,YC!A:E,5,0)/VLOOKUP((B91-1)/12,YC!A:E,5,0))</f>
        <v>-9.7321777008068058E-2</v>
      </c>
      <c r="G91" s="34">
        <f>((1-EXP(-alpha*($B$1-delta)))/alpha*Intermediates!F91-(1-EXP(-alpha*($B$1-delta)))/alpha*(1-EXP(-alpha*($B$1-delta)))/alpha*Intermediates!J91+E91)</f>
        <v>5.708985610746091E-2</v>
      </c>
      <c r="H91" s="34">
        <f>((1-EXP(-alpha*$B$1))/alpha*Intermediates!F90-(1-EXP(-alpha*$B$1))/alpha*(1-EXP(-alpha*$B$1))/alpha*Intermediates!J90+F91)</f>
        <v>5.8573282938343754E-2</v>
      </c>
      <c r="I91" s="34">
        <f>((1-EXP(-alpha*($B$1-delta)))/alpha*Intermediates!G91-(1-EXP(-alpha*($B$1-delta)))/alpha*(1-EXP(-alpha*($B$1-delta)))/alpha*Intermediates!J91+E91)</f>
        <v>-0.31620436775058519</v>
      </c>
      <c r="J91" s="46">
        <f>((1-EXP(-alpha*$B$1))/alpha*Intermediates!G90-(1-EXP(-alpha*$B$1))/alpha*(1-EXP(-alpha*$B$1))/alpha*Intermediates!J90+F91)</f>
        <v>-0.31748847567876559</v>
      </c>
      <c r="K91" s="66">
        <f t="shared" si="5"/>
        <v>-1.4823270971602298E-3</v>
      </c>
      <c r="L91" s="46">
        <f t="shared" si="6"/>
        <v>1.2849327477806316E-3</v>
      </c>
      <c r="M91" s="60">
        <f>VLOOKUP((A91+1)&amp;"_"&amp;B91,scenarios!A:Q,15,0)</f>
        <v>0</v>
      </c>
      <c r="N91" s="55">
        <f>VLOOKUP((A91+TT_Scen/2+1)&amp;"_"&amp;B91,scenarios!A:Q,15,0)</f>
        <v>0</v>
      </c>
      <c r="O91" s="37">
        <f t="shared" si="7"/>
        <v>2.7672598449408614E-3</v>
      </c>
    </row>
    <row r="92" spans="1:15" x14ac:dyDescent="0.25">
      <c r="A92" s="21">
        <f t="shared" si="4"/>
        <v>4</v>
      </c>
      <c r="B92" s="22">
        <v>83</v>
      </c>
      <c r="D92" s="66">
        <f>YC!E85</f>
        <v>0.99652944180000003</v>
      </c>
      <c r="E92" s="34">
        <f>LN(VLOOKUP((B92+12*$B$1-1)/12,YC!A:E,5,0)/VLOOKUP(B92/12,YC!A:E,5,0))</f>
        <v>-9.8188081027630381E-2</v>
      </c>
      <c r="F92" s="34">
        <f>LN(VLOOKUP((B92+12*$B$1-1)/12,YC!A:E,5,0)/VLOOKUP((B92-1)/12,YC!A:E,5,0))</f>
        <v>-9.8217030882188791E-2</v>
      </c>
      <c r="G92" s="34">
        <f>((1-EXP(-alpha*($B$1-delta)))/alpha*Intermediates!F92-(1-EXP(-alpha*($B$1-delta)))/alpha*(1-EXP(-alpha*($B$1-delta)))/alpha*Intermediates!J92+E92)</f>
        <v>8.1664953827228437E-2</v>
      </c>
      <c r="H92" s="34">
        <f>((1-EXP(-alpha*$B$1))/alpha*Intermediates!F91-(1-EXP(-alpha*$B$1))/alpha*(1-EXP(-alpha*$B$1))/alpha*Intermediates!J91+F92)</f>
        <v>5.7094331416660607E-2</v>
      </c>
      <c r="I92" s="34">
        <f>((1-EXP(-alpha*($B$1-delta)))/alpha*Intermediates!G92-(1-EXP(-alpha*($B$1-delta)))/alpha*(1-EXP(-alpha*($B$1-delta)))/alpha*Intermediates!J92+E92)</f>
        <v>-0.34352533655993667</v>
      </c>
      <c r="J92" s="46">
        <f>((1-EXP(-alpha*$B$1))/alpha*Intermediates!G91-(1-EXP(-alpha*$B$1))/alpha*(1-EXP(-alpha*$B$1))/alpha*Intermediates!J91+F92)</f>
        <v>-0.31875143075829099</v>
      </c>
      <c r="K92" s="66">
        <f t="shared" si="5"/>
        <v>2.487496769221309E-2</v>
      </c>
      <c r="L92" s="46">
        <f t="shared" si="6"/>
        <v>-2.4469551128849409E-2</v>
      </c>
      <c r="M92" s="60">
        <f>VLOOKUP((A92+1)&amp;"_"&amp;B92,scenarios!A:Q,15,0)</f>
        <v>0</v>
      </c>
      <c r="N92" s="55">
        <f>VLOOKUP((A92+TT_Scen/2+1)&amp;"_"&amp;B92,scenarios!A:Q,15,0)</f>
        <v>0</v>
      </c>
      <c r="O92" s="37">
        <f t="shared" si="7"/>
        <v>4.93445188210625E-2</v>
      </c>
    </row>
    <row r="93" spans="1:15" x14ac:dyDescent="0.25">
      <c r="A93" s="21">
        <f t="shared" si="4"/>
        <v>4</v>
      </c>
      <c r="B93" s="22">
        <v>84</v>
      </c>
      <c r="D93" s="66">
        <f>YC!E86</f>
        <v>0.99650656159999995</v>
      </c>
      <c r="E93" s="34">
        <f>LN(VLOOKUP((B93+12*$B$1-1)/12,YC!A:E,5,0)/VLOOKUP(B93/12,YC!A:E,5,0))</f>
        <v>-9.9098801674260634E-2</v>
      </c>
      <c r="F93" s="34">
        <f>LN(VLOOKUP((B93+12*$B$1-1)/12,YC!A:E,5,0)/VLOOKUP((B93-1)/12,YC!A:E,5,0))</f>
        <v>-9.9121761821455212E-2</v>
      </c>
      <c r="G93" s="34">
        <f>((1-EXP(-alpha*($B$1-delta)))/alpha*Intermediates!F93-(1-EXP(-alpha*($B$1-delta)))/alpha*(1-EXP(-alpha*($B$1-delta)))/alpha*Intermediates!J93+E93)</f>
        <v>7.0116525682030056E-2</v>
      </c>
      <c r="H93" s="34">
        <f>((1-EXP(-alpha*$B$1))/alpha*Intermediates!F92-(1-EXP(-alpha*$B$1))/alpha*(1-EXP(-alpha*$B$1))/alpha*Intermediates!J92+F93)</f>
        <v>8.1838114671052398E-2</v>
      </c>
      <c r="I93" s="34">
        <f>((1-EXP(-alpha*($B$1-delta)))/alpha*Intermediates!G93-(1-EXP(-alpha*($B$1-delta)))/alpha*(1-EXP(-alpha*($B$1-delta)))/alpha*Intermediates!J93+E93)</f>
        <v>-0.33474574376709287</v>
      </c>
      <c r="J93" s="46">
        <f>((1-EXP(-alpha*$B$1))/alpha*Intermediates!G92-(1-EXP(-alpha*$B$1))/alpha*(1-EXP(-alpha*$B$1))/alpha*Intermediates!J92+F93)</f>
        <v>-0.34625843369858711</v>
      </c>
      <c r="K93" s="66">
        <f t="shared" si="5"/>
        <v>-1.1653158795970397E-2</v>
      </c>
      <c r="L93" s="46">
        <f t="shared" si="6"/>
        <v>1.15792159991015E-2</v>
      </c>
      <c r="M93" s="60">
        <f>VLOOKUP((A93+1)&amp;"_"&amp;B93,scenarios!A:Q,15,0)</f>
        <v>0</v>
      </c>
      <c r="N93" s="55">
        <f>VLOOKUP((A93+TT_Scen/2+1)&amp;"_"&amp;B93,scenarios!A:Q,15,0)</f>
        <v>0</v>
      </c>
      <c r="O93" s="37">
        <f t="shared" si="7"/>
        <v>2.3232374795071897E-2</v>
      </c>
    </row>
    <row r="94" spans="1:15" x14ac:dyDescent="0.25">
      <c r="A94" s="21">
        <f t="shared" si="4"/>
        <v>4</v>
      </c>
      <c r="B94" s="22">
        <v>85</v>
      </c>
      <c r="D94" s="66">
        <f>YC!E87</f>
        <v>0.99648934099999997</v>
      </c>
      <c r="E94" s="34">
        <f>LN(VLOOKUP((B94+12*$B$1-1)/12,YC!A:E,5,0)/VLOOKUP(B94/12,YC!A:E,5,0))</f>
        <v>-0.1000184286187452</v>
      </c>
      <c r="F94" s="34">
        <f>LN(VLOOKUP((B94+12*$B$1-1)/12,YC!A:E,5,0)/VLOOKUP((B94-1)/12,YC!A:E,5,0))</f>
        <v>-0.10003570973806708</v>
      </c>
      <c r="G94" s="34">
        <f>((1-EXP(-alpha*($B$1-delta)))/alpha*Intermediates!F94-(1-EXP(-alpha*($B$1-delta)))/alpha*(1-EXP(-alpha*($B$1-delta)))/alpha*Intermediates!J94+E94)</f>
        <v>3.3090171337150434E-2</v>
      </c>
      <c r="H94" s="34">
        <f>((1-EXP(-alpha*$B$1))/alpha*Intermediates!F93-(1-EXP(-alpha*$B$1))/alpha*(1-EXP(-alpha*$B$1))/alpha*Intermediates!J93+F94)</f>
        <v>7.0212647204959455E-2</v>
      </c>
      <c r="I94" s="34">
        <f>((1-EXP(-alpha*($B$1-delta)))/alpha*Intermediates!G94-(1-EXP(-alpha*($B$1-delta)))/alpha*(1-EXP(-alpha*($B$1-delta)))/alpha*Intermediates!J94+E94)</f>
        <v>-0.30050830671819861</v>
      </c>
      <c r="J94" s="46">
        <f>((1-EXP(-alpha*$B$1))/alpha*Intermediates!G93-(1-EXP(-alpha*$B$1))/alpha*(1-EXP(-alpha*$B$1))/alpha*Intermediates!J93+F94)</f>
        <v>-0.33741693426654717</v>
      </c>
      <c r="K94" s="66">
        <f t="shared" si="5"/>
        <v>-3.6441884494471388E-2</v>
      </c>
      <c r="L94" s="46">
        <f t="shared" si="6"/>
        <v>3.7598208614460171E-2</v>
      </c>
      <c r="M94" s="60">
        <f>VLOOKUP((A94+1)&amp;"_"&amp;B94,scenarios!A:Q,15,0)</f>
        <v>0</v>
      </c>
      <c r="N94" s="55">
        <f>VLOOKUP((A94+TT_Scen/2+1)&amp;"_"&amp;B94,scenarios!A:Q,15,0)</f>
        <v>0</v>
      </c>
      <c r="O94" s="37">
        <f t="shared" si="7"/>
        <v>7.4040093108931559E-2</v>
      </c>
    </row>
    <row r="95" spans="1:15" x14ac:dyDescent="0.25">
      <c r="A95" s="21">
        <f t="shared" si="4"/>
        <v>4</v>
      </c>
      <c r="B95" s="22">
        <v>86</v>
      </c>
      <c r="D95" s="66">
        <f>YC!E88</f>
        <v>0.99647264160000004</v>
      </c>
      <c r="E95" s="34">
        <f>LN(VLOOKUP((B95+12*$B$1-1)/12,YC!A:E,5,0)/VLOOKUP(B95/12,YC!A:E,5,0))</f>
        <v>-0.10094086978735432</v>
      </c>
      <c r="F95" s="34">
        <f>LN(VLOOKUP((B95+12*$B$1-1)/12,YC!A:E,5,0)/VLOOKUP((B95-1)/12,YC!A:E,5,0))</f>
        <v>-0.10095762816021447</v>
      </c>
      <c r="G95" s="34">
        <f>((1-EXP(-alpha*($B$1-delta)))/alpha*Intermediates!F95-(1-EXP(-alpha*($B$1-delta)))/alpha*(1-EXP(-alpha*($B$1-delta)))/alpha*Intermediates!J95+E95)</f>
        <v>3.700142714036074E-2</v>
      </c>
      <c r="H95" s="34">
        <f>((1-EXP(-alpha*$B$1))/alpha*Intermediates!F94-(1-EXP(-alpha*$B$1))/alpha*(1-EXP(-alpha*$B$1))/alpha*Intermediates!J94+F95)</f>
        <v>3.2936110965140292E-2</v>
      </c>
      <c r="I95" s="34">
        <f>((1-EXP(-alpha*($B$1-delta)))/alpha*Intermediates!G95-(1-EXP(-alpha*($B$1-delta)))/alpha*(1-EXP(-alpha*($B$1-delta)))/alpha*Intermediates!J95+E95)</f>
        <v>-0.30721633403475146</v>
      </c>
      <c r="J95" s="46">
        <f>((1-EXP(-alpha*$B$1))/alpha*Intermediates!G94-(1-EXP(-alpha*$B$1))/alpha*(1-EXP(-alpha*$B$1))/alpha*Intermediates!J94+F95)</f>
        <v>-0.30294257729657736</v>
      </c>
      <c r="K95" s="66">
        <f t="shared" si="5"/>
        <v>4.0735907821876083E-3</v>
      </c>
      <c r="L95" s="46">
        <f t="shared" si="6"/>
        <v>-4.2646372359824714E-3</v>
      </c>
      <c r="M95" s="60">
        <f>VLOOKUP((A95+1)&amp;"_"&amp;B95,scenarios!A:Q,15,0)</f>
        <v>0</v>
      </c>
      <c r="N95" s="55">
        <f>VLOOKUP((A95+TT_Scen/2+1)&amp;"_"&amp;B95,scenarios!A:Q,15,0)</f>
        <v>0</v>
      </c>
      <c r="O95" s="37">
        <f t="shared" si="7"/>
        <v>8.3382280181700796E-3</v>
      </c>
    </row>
    <row r="96" spans="1:15" x14ac:dyDescent="0.25">
      <c r="A96" s="21">
        <f t="shared" si="4"/>
        <v>4</v>
      </c>
      <c r="B96" s="22">
        <v>87</v>
      </c>
      <c r="D96" s="66">
        <f>YC!E89</f>
        <v>0.99644986290000004</v>
      </c>
      <c r="E96" s="34">
        <f>LN(VLOOKUP((B96+12*$B$1-1)/12,YC!A:E,5,0)/VLOOKUP(B96/12,YC!A:E,5,0))</f>
        <v>-0.10185932972717417</v>
      </c>
      <c r="F96" s="34">
        <f>LN(VLOOKUP((B96+12*$B$1-1)/12,YC!A:E,5,0)/VLOOKUP((B96-1)/12,YC!A:E,5,0))</f>
        <v>-0.10188218932151318</v>
      </c>
      <c r="G96" s="34">
        <f>((1-EXP(-alpha*($B$1-delta)))/alpha*Intermediates!F96-(1-EXP(-alpha*($B$1-delta)))/alpha*(1-EXP(-alpha*($B$1-delta)))/alpha*Intermediates!J96+E96)</f>
        <v>5.021186491290773E-2</v>
      </c>
      <c r="H96" s="34">
        <f>((1-EXP(-alpha*$B$1))/alpha*Intermediates!F95-(1-EXP(-alpha*$B$1))/alpha*(1-EXP(-alpha*$B$1))/alpha*Intermediates!J95+F96)</f>
        <v>3.6877199356698712E-2</v>
      </c>
      <c r="I96" s="34">
        <f>((1-EXP(-alpha*($B$1-delta)))/alpha*Intermediates!G96-(1-EXP(-alpha*($B$1-delta)))/alpha*(1-EXP(-alpha*($B$1-delta)))/alpha*Intermediates!J96+E96)</f>
        <v>-0.32321776343775771</v>
      </c>
      <c r="J96" s="46">
        <f>((1-EXP(-alpha*$B$1))/alpha*Intermediates!G95-(1-EXP(-alpha*$B$1))/alpha*(1-EXP(-alpha*$B$1))/alpha*Intermediates!J95+F96)</f>
        <v>-0.30969335688156907</v>
      </c>
      <c r="K96" s="66">
        <f t="shared" si="5"/>
        <v>1.3423968710037038E-2</v>
      </c>
      <c r="L96" s="46">
        <f t="shared" si="6"/>
        <v>-1.3433362670176585E-2</v>
      </c>
      <c r="M96" s="60">
        <f>VLOOKUP((A96+1)&amp;"_"&amp;B96,scenarios!A:Q,15,0)</f>
        <v>0</v>
      </c>
      <c r="N96" s="55">
        <f>VLOOKUP((A96+TT_Scen/2+1)&amp;"_"&amp;B96,scenarios!A:Q,15,0)</f>
        <v>0</v>
      </c>
      <c r="O96" s="37">
        <f t="shared" si="7"/>
        <v>2.6857331380213623E-2</v>
      </c>
    </row>
    <row r="97" spans="1:15" x14ac:dyDescent="0.25">
      <c r="A97" s="21">
        <f t="shared" si="4"/>
        <v>4</v>
      </c>
      <c r="B97" s="22">
        <v>88</v>
      </c>
      <c r="D97" s="66">
        <f>YC!E90</f>
        <v>0.99641410180000001</v>
      </c>
      <c r="E97" s="34">
        <f>LN(VLOOKUP((B97+12*$B$1-1)/12,YC!A:E,5,0)/VLOOKUP(B97/12,YC!A:E,5,0))</f>
        <v>-0.1027669025002898</v>
      </c>
      <c r="F97" s="34">
        <f>LN(VLOOKUP((B97+12*$B$1-1)/12,YC!A:E,5,0)/VLOOKUP((B97-1)/12,YC!A:E,5,0))</f>
        <v>-0.10280279165342553</v>
      </c>
      <c r="G97" s="34">
        <f>((1-EXP(-alpha*($B$1-delta)))/alpha*Intermediates!F97-(1-EXP(-alpha*($B$1-delta)))/alpha*(1-EXP(-alpha*($B$1-delta)))/alpha*Intermediates!J97+E97)</f>
        <v>4.4948928713381936E-2</v>
      </c>
      <c r="H97" s="34">
        <f>((1-EXP(-alpha*$B$1))/alpha*Intermediates!F96-(1-EXP(-alpha*$B$1))/alpha*(1-EXP(-alpha*$B$1))/alpha*Intermediates!J96+F97)</f>
        <v>5.0180989035875603E-2</v>
      </c>
      <c r="I97" s="34">
        <f>((1-EXP(-alpha*($B$1-delta)))/alpha*Intermediates!G97-(1-EXP(-alpha*($B$1-delta)))/alpha*(1-EXP(-alpha*($B$1-delta)))/alpha*Intermediates!J97+E97)</f>
        <v>-0.32072618429709721</v>
      </c>
      <c r="J97" s="46">
        <f>((1-EXP(-alpha*$B$1))/alpha*Intermediates!G96-(1-EXP(-alpha*$B$1))/alpha*(1-EXP(-alpha*$B$1))/alpha*Intermediates!J96+F97)</f>
        <v>-0.3258011031476265</v>
      </c>
      <c r="K97" s="66">
        <f t="shared" si="5"/>
        <v>-5.2183969344939962E-3</v>
      </c>
      <c r="L97" s="46">
        <f t="shared" si="6"/>
        <v>5.0878180627862424E-3</v>
      </c>
      <c r="M97" s="60">
        <f>VLOOKUP((A97+1)&amp;"_"&amp;B97,scenarios!A:Q,15,0)</f>
        <v>0</v>
      </c>
      <c r="N97" s="55">
        <f>VLOOKUP((A97+TT_Scen/2+1)&amp;"_"&amp;B97,scenarios!A:Q,15,0)</f>
        <v>0</v>
      </c>
      <c r="O97" s="37">
        <f t="shared" si="7"/>
        <v>1.0306214997280239E-2</v>
      </c>
    </row>
    <row r="98" spans="1:15" x14ac:dyDescent="0.25">
      <c r="A98" s="21">
        <f t="shared" si="4"/>
        <v>4</v>
      </c>
      <c r="B98" s="22">
        <v>89</v>
      </c>
      <c r="D98" s="66">
        <f>YC!E91</f>
        <v>0.99635815309999998</v>
      </c>
      <c r="E98" s="34">
        <f>LN(VLOOKUP((B98+12*$B$1-1)/12,YC!A:E,5,0)/VLOOKUP(B98/12,YC!A:E,5,0))</f>
        <v>-0.10365637846024206</v>
      </c>
      <c r="F98" s="34">
        <f>LN(VLOOKUP((B98+12*$B$1-1)/12,YC!A:E,5,0)/VLOOKUP((B98-1)/12,YC!A:E,5,0))</f>
        <v>-0.10371253008507238</v>
      </c>
      <c r="G98" s="34">
        <f>((1-EXP(-alpha*($B$1-delta)))/alpha*Intermediates!F98-(1-EXP(-alpha*($B$1-delta)))/alpha*(1-EXP(-alpha*($B$1-delta)))/alpha*Intermediates!J98+E98)</f>
        <v>6.4937149586280274E-2</v>
      </c>
      <c r="H98" s="34">
        <f>((1-EXP(-alpha*$B$1))/alpha*Intermediates!F97-(1-EXP(-alpha*$B$1))/alpha*(1-EXP(-alpha*$B$1))/alpha*Intermediates!J97+F98)</f>
        <v>4.4885045144186078E-2</v>
      </c>
      <c r="I98" s="34">
        <f>((1-EXP(-alpha*($B$1-delta)))/alpha*Intermediates!G98-(1-EXP(-alpha*($B$1-delta)))/alpha*(1-EXP(-alpha*($B$1-delta)))/alpha*Intermediates!J98+E98)</f>
        <v>-0.34345166593014947</v>
      </c>
      <c r="J98" s="46">
        <f>((1-EXP(-alpha*$B$1))/alpha*Intermediates!G97-(1-EXP(-alpha*$B$1))/alpha*(1-EXP(-alpha*$B$1))/alpha*Intermediates!J97+F98)</f>
        <v>-0.32328952808494293</v>
      </c>
      <c r="K98" s="66">
        <f t="shared" si="5"/>
        <v>2.0254498433284196E-2</v>
      </c>
      <c r="L98" s="46">
        <f t="shared" si="6"/>
        <v>-1.9960241110640209E-2</v>
      </c>
      <c r="M98" s="60">
        <f>VLOOKUP((A98+1)&amp;"_"&amp;B98,scenarios!A:Q,15,0)</f>
        <v>0</v>
      </c>
      <c r="N98" s="55">
        <f>VLOOKUP((A98+TT_Scen/2+1)&amp;"_"&amp;B98,scenarios!A:Q,15,0)</f>
        <v>0</v>
      </c>
      <c r="O98" s="37">
        <f t="shared" si="7"/>
        <v>4.0214739543924405E-2</v>
      </c>
    </row>
    <row r="99" spans="1:15" x14ac:dyDescent="0.25">
      <c r="A99" s="21">
        <f t="shared" si="4"/>
        <v>4</v>
      </c>
      <c r="B99" s="22">
        <v>90</v>
      </c>
      <c r="D99" s="66">
        <f>YC!E92</f>
        <v>0.99627451119999999</v>
      </c>
      <c r="E99" s="34">
        <f>LN(VLOOKUP((B99+12*$B$1-1)/12,YC!A:E,5,0)/VLOOKUP(B99/12,YC!A:E,5,0))</f>
        <v>-0.10452024458174837</v>
      </c>
      <c r="F99" s="34">
        <f>LN(VLOOKUP((B99+12*$B$1-1)/12,YC!A:E,5,0)/VLOOKUP((B99-1)/12,YC!A:E,5,0))</f>
        <v>-0.10460419572994312</v>
      </c>
      <c r="G99" s="34">
        <f>((1-EXP(-alpha*($B$1-delta)))/alpha*Intermediates!F99-(1-EXP(-alpha*($B$1-delta)))/alpha*(1-EXP(-alpha*($B$1-delta)))/alpha*Intermediates!J99+E99)</f>
        <v>4.139396708119529E-2</v>
      </c>
      <c r="H99" s="34">
        <f>((1-EXP(-alpha*$B$1))/alpha*Intermediates!F98-(1-EXP(-alpha*$B$1))/alpha*(1-EXP(-alpha*$B$1))/alpha*Intermediates!J98+F99)</f>
        <v>6.5012714277121048E-2</v>
      </c>
      <c r="I99" s="34">
        <f>((1-EXP(-alpha*($B$1-delta)))/alpha*Intermediates!G99-(1-EXP(-alpha*($B$1-delta)))/alpha*(1-EXP(-alpha*($B$1-delta)))/alpha*Intermediates!J99+E99)</f>
        <v>-0.32259657977759548</v>
      </c>
      <c r="J99" s="46">
        <f>((1-EXP(-alpha*$B$1))/alpha*Intermediates!G98-(1-EXP(-alpha*$B$1))/alpha*(1-EXP(-alpha*$B$1))/alpha*Intermediates!J98+F99)</f>
        <v>-0.34616751788705746</v>
      </c>
      <c r="K99" s="66">
        <f t="shared" si="5"/>
        <v>-2.3342007615279603E-2</v>
      </c>
      <c r="L99" s="46">
        <f t="shared" si="6"/>
        <v>2.3850928219789846E-2</v>
      </c>
      <c r="M99" s="60">
        <f>VLOOKUP((A99+1)&amp;"_"&amp;B99,scenarios!A:Q,15,0)</f>
        <v>0</v>
      </c>
      <c r="N99" s="55">
        <f>VLOOKUP((A99+TT_Scen/2+1)&amp;"_"&amp;B99,scenarios!A:Q,15,0)</f>
        <v>0</v>
      </c>
      <c r="O99" s="37">
        <f t="shared" si="7"/>
        <v>4.7192935835069449E-2</v>
      </c>
    </row>
    <row r="100" spans="1:15" x14ac:dyDescent="0.25">
      <c r="A100" s="21">
        <f t="shared" si="4"/>
        <v>4</v>
      </c>
      <c r="B100" s="22">
        <v>91</v>
      </c>
      <c r="D100" s="66">
        <f>YC!E93</f>
        <v>0.99615536309999997</v>
      </c>
      <c r="E100" s="34">
        <f>LN(VLOOKUP((B100+12*$B$1-1)/12,YC!A:E,5,0)/VLOOKUP(B100/12,YC!A:E,5,0))</f>
        <v>-0.10535067631066278</v>
      </c>
      <c r="F100" s="34">
        <f>LN(VLOOKUP((B100+12*$B$1-1)/12,YC!A:E,5,0)/VLOOKUP((B100-1)/12,YC!A:E,5,0))</f>
        <v>-0.10547027710733718</v>
      </c>
      <c r="G100" s="34">
        <f>((1-EXP(-alpha*($B$1-delta)))/alpha*Intermediates!F100-(1-EXP(-alpha*($B$1-delta)))/alpha*(1-EXP(-alpha*($B$1-delta)))/alpha*Intermediates!J100+E100)</f>
        <v>5.1645741793189759E-2</v>
      </c>
      <c r="H100" s="34">
        <f>((1-EXP(-alpha*$B$1))/alpha*Intermediates!F99-(1-EXP(-alpha*$B$1))/alpha*(1-EXP(-alpha*$B$1))/alpha*Intermediates!J99+F100)</f>
        <v>4.1311240917396894E-2</v>
      </c>
      <c r="I100" s="34">
        <f>((1-EXP(-alpha*($B$1-delta)))/alpha*Intermediates!G100-(1-EXP(-alpha*($B$1-delta)))/alpha*(1-EXP(-alpha*($B$1-delta)))/alpha*Intermediates!J100+E100)</f>
        <v>-0.33547159564090218</v>
      </c>
      <c r="J100" s="46">
        <f>((1-EXP(-alpha*$B$1))/alpha*Intermediates!G99-(1-EXP(-alpha*$B$1))/alpha*(1-EXP(-alpha*$B$1))/alpha*Intermediates!J99+F100)</f>
        <v>-0.32516725182414274</v>
      </c>
      <c r="K100" s="66">
        <f t="shared" si="5"/>
        <v>1.0388086263632301E-2</v>
      </c>
      <c r="L100" s="46">
        <f t="shared" si="6"/>
        <v>-1.0251435948906873E-2</v>
      </c>
      <c r="M100" s="60">
        <f>VLOOKUP((A100+1)&amp;"_"&amp;B100,scenarios!A:Q,15,0)</f>
        <v>0</v>
      </c>
      <c r="N100" s="55">
        <f>VLOOKUP((A100+TT_Scen/2+1)&amp;"_"&amp;B100,scenarios!A:Q,15,0)</f>
        <v>0</v>
      </c>
      <c r="O100" s="37">
        <f t="shared" si="7"/>
        <v>2.0639522212539174E-2</v>
      </c>
    </row>
    <row r="101" spans="1:15" x14ac:dyDescent="0.25">
      <c r="A101" s="21">
        <f t="shared" si="4"/>
        <v>4</v>
      </c>
      <c r="B101" s="22">
        <v>92</v>
      </c>
      <c r="D101" s="66">
        <f>YC!E94</f>
        <v>0.99599256459999996</v>
      </c>
      <c r="E101" s="34">
        <f>LN(VLOOKUP((B101+12*$B$1-1)/12,YC!A:E,5,0)/VLOOKUP(B101/12,YC!A:E,5,0))</f>
        <v>-0.10613951026140768</v>
      </c>
      <c r="F101" s="34">
        <f>LN(VLOOKUP((B101+12*$B$1-1)/12,YC!A:E,5,0)/VLOOKUP((B101-1)/12,YC!A:E,5,0))</f>
        <v>-0.10630295043379524</v>
      </c>
      <c r="G101" s="34">
        <f>((1-EXP(-alpha*($B$1-delta)))/alpha*Intermediates!F101-(1-EXP(-alpha*($B$1-delta)))/alpha*(1-EXP(-alpha*($B$1-delta)))/alpha*Intermediates!J101+E101)</f>
        <v>6.036462328483129E-2</v>
      </c>
      <c r="H101" s="34">
        <f>((1-EXP(-alpha*$B$1))/alpha*Intermediates!F100-(1-EXP(-alpha*$B$1))/alpha*(1-EXP(-alpha*$B$1))/alpha*Intermediates!J100+F101)</f>
        <v>5.163547201067982E-2</v>
      </c>
      <c r="I101" s="34">
        <f>((1-EXP(-alpha*($B$1-delta)))/alpha*Intermediates!G101-(1-EXP(-alpha*($B$1-delta)))/alpha*(1-EXP(-alpha*($B$1-delta)))/alpha*Intermediates!J101+E101)</f>
        <v>-0.3467324949964305</v>
      </c>
      <c r="J101" s="46">
        <f>((1-EXP(-alpha*$B$1))/alpha*Intermediates!G100-(1-EXP(-alpha*$B$1))/alpha*(1-EXP(-alpha*$B$1))/alpha*Intermediates!J100+F101)</f>
        <v>-0.33812788739876715</v>
      </c>
      <c r="K101" s="66">
        <f t="shared" si="5"/>
        <v>8.7673614149115231E-3</v>
      </c>
      <c r="L101" s="46">
        <f t="shared" si="6"/>
        <v>-8.5676939135056474E-3</v>
      </c>
      <c r="M101" s="60">
        <f>VLOOKUP((A101+1)&amp;"_"&amp;B101,scenarios!A:Q,15,0)</f>
        <v>0</v>
      </c>
      <c r="N101" s="55">
        <f>VLOOKUP((A101+TT_Scen/2+1)&amp;"_"&amp;B101,scenarios!A:Q,15,0)</f>
        <v>0</v>
      </c>
      <c r="O101" s="37">
        <f t="shared" si="7"/>
        <v>1.733505532841717E-2</v>
      </c>
    </row>
    <row r="102" spans="1:15" x14ac:dyDescent="0.25">
      <c r="A102" s="21">
        <f t="shared" si="4"/>
        <v>4</v>
      </c>
      <c r="B102" s="22">
        <v>93</v>
      </c>
      <c r="D102" s="66">
        <f>YC!E95</f>
        <v>0.99577766889999997</v>
      </c>
      <c r="E102" s="34">
        <f>LN(VLOOKUP((B102+12*$B$1-1)/12,YC!A:E,5,0)/VLOOKUP(B102/12,YC!A:E,5,0))</f>
        <v>-0.10687827059065166</v>
      </c>
      <c r="F102" s="34">
        <f>LN(VLOOKUP((B102+12*$B$1-1)/12,YC!A:E,5,0)/VLOOKUP((B102-1)/12,YC!A:E,5,0))</f>
        <v>-0.10709405421591071</v>
      </c>
      <c r="G102" s="34">
        <f>((1-EXP(-alpha*($B$1-delta)))/alpha*Intermediates!F102-(1-EXP(-alpha*($B$1-delta)))/alpha*(1-EXP(-alpha*($B$1-delta)))/alpha*Intermediates!J102+E102)</f>
        <v>2.4244297245654328E-2</v>
      </c>
      <c r="H102" s="34">
        <f>((1-EXP(-alpha*$B$1))/alpha*Intermediates!F101-(1-EXP(-alpha*$B$1))/alpha*(1-EXP(-alpha*$B$1))/alpha*Intermediates!J101+F102)</f>
        <v>6.0416026682557619E-2</v>
      </c>
      <c r="I102" s="34">
        <f>((1-EXP(-alpha*($B$1-delta)))/alpha*Intermediates!G102-(1-EXP(-alpha*($B$1-delta)))/alpha*(1-EXP(-alpha*($B$1-delta)))/alpha*Intermediates!J102+E102)</f>
        <v>-0.31305597089948251</v>
      </c>
      <c r="J102" s="46">
        <f>((1-EXP(-alpha*$B$1))/alpha*Intermediates!G101-(1-EXP(-alpha*$B$1))/alpha*(1-EXP(-alpha*$B$1))/alpha*Intermediates!J101+F102)</f>
        <v>-0.34946367924568433</v>
      </c>
      <c r="K102" s="66">
        <f t="shared" si="5"/>
        <v>-3.5525349428002007E-2</v>
      </c>
      <c r="L102" s="46">
        <f t="shared" si="6"/>
        <v>3.7078585903014494E-2</v>
      </c>
      <c r="M102" s="60">
        <f>VLOOKUP((A102+1)&amp;"_"&amp;B102,scenarios!A:Q,15,0)</f>
        <v>0</v>
      </c>
      <c r="N102" s="55">
        <f>VLOOKUP((A102+TT_Scen/2+1)&amp;"_"&amp;B102,scenarios!A:Q,15,0)</f>
        <v>0</v>
      </c>
      <c r="O102" s="37">
        <f t="shared" si="7"/>
        <v>7.26039353310165E-2</v>
      </c>
    </row>
    <row r="103" spans="1:15" x14ac:dyDescent="0.25">
      <c r="A103" s="21">
        <f t="shared" si="4"/>
        <v>4</v>
      </c>
      <c r="B103" s="22">
        <v>94</v>
      </c>
      <c r="D103" s="66">
        <f>YC!E96</f>
        <v>0.99550193990000002</v>
      </c>
      <c r="E103" s="34">
        <f>LN(VLOOKUP((B103+12*$B$1-1)/12,YC!A:E,5,0)/VLOOKUP(B103/12,YC!A:E,5,0))</f>
        <v>-0.10755817711794592</v>
      </c>
      <c r="F103" s="34">
        <f>LN(VLOOKUP((B103+12*$B$1-1)/12,YC!A:E,5,0)/VLOOKUP((B103-1)/12,YC!A:E,5,0))</f>
        <v>-0.10783511361701272</v>
      </c>
      <c r="G103" s="34">
        <f>((1-EXP(-alpha*($B$1-delta)))/alpha*Intermediates!F103-(1-EXP(-alpha*($B$1-delta)))/alpha*(1-EXP(-alpha*($B$1-delta)))/alpha*Intermediates!J103+E103)</f>
        <v>6.2783955661955368E-2</v>
      </c>
      <c r="H103" s="34">
        <f>((1-EXP(-alpha*$B$1))/alpha*Intermediates!F102-(1-EXP(-alpha*$B$1))/alpha*(1-EXP(-alpha*$B$1))/alpha*Intermediates!J102+F103)</f>
        <v>2.4050524589915009E-2</v>
      </c>
      <c r="I103" s="34">
        <f>((1-EXP(-alpha*($B$1-delta)))/alpha*Intermediates!G103-(1-EXP(-alpha*($B$1-delta)))/alpha*(1-EXP(-alpha*($B$1-delta)))/alpha*Intermediates!J103+E103)</f>
        <v>-0.35392361439261838</v>
      </c>
      <c r="J103" s="46">
        <f>((1-EXP(-alpha*$B$1))/alpha*Intermediates!G102-(1-EXP(-alpha*$B$1))/alpha*(1-EXP(-alpha*$B$1))/alpha*Intermediates!J102+F103)</f>
        <v>-0.31555525621378916</v>
      </c>
      <c r="K103" s="66">
        <f t="shared" si="5"/>
        <v>3.9493350086246659E-2</v>
      </c>
      <c r="L103" s="46">
        <f t="shared" si="6"/>
        <v>-3.7641616988285942E-2</v>
      </c>
      <c r="M103" s="60">
        <f>VLOOKUP((A103+1)&amp;"_"&amp;B103,scenarios!A:Q,15,0)</f>
        <v>0</v>
      </c>
      <c r="N103" s="55">
        <f>VLOOKUP((A103+TT_Scen/2+1)&amp;"_"&amp;B103,scenarios!A:Q,15,0)</f>
        <v>0</v>
      </c>
      <c r="O103" s="37">
        <f t="shared" si="7"/>
        <v>7.7134967074532601E-2</v>
      </c>
    </row>
    <row r="104" spans="1:15" x14ac:dyDescent="0.25">
      <c r="A104" s="21">
        <f t="shared" si="4"/>
        <v>4</v>
      </c>
      <c r="B104" s="22">
        <v>95</v>
      </c>
      <c r="D104" s="66">
        <f>YC!E97</f>
        <v>0.99515635849999995</v>
      </c>
      <c r="E104" s="34">
        <f>LN(VLOOKUP((B104+12*$B$1-1)/12,YC!A:E,5,0)/VLOOKUP(B104/12,YC!A:E,5,0))</f>
        <v>-0.10817014655488312</v>
      </c>
      <c r="F104" s="34">
        <f>LN(VLOOKUP((B104+12*$B$1-1)/12,YC!A:E,5,0)/VLOOKUP((B104-1)/12,YC!A:E,5,0))</f>
        <v>-0.10851734969240753</v>
      </c>
      <c r="G104" s="34">
        <f>((1-EXP(-alpha*($B$1-delta)))/alpha*Intermediates!F104-(1-EXP(-alpha*($B$1-delta)))/alpha*(1-EXP(-alpha*($B$1-delta)))/alpha*Intermediates!J104+E104)</f>
        <v>6.2584849248558047E-2</v>
      </c>
      <c r="H104" s="34">
        <f>((1-EXP(-alpha*$B$1))/alpha*Intermediates!F103-(1-EXP(-alpha*$B$1))/alpha*(1-EXP(-alpha*$B$1))/alpha*Intermediates!J103+F104)</f>
        <v>6.2854896543901723E-2</v>
      </c>
      <c r="I104" s="34">
        <f>((1-EXP(-alpha*($B$1-delta)))/alpha*Intermediates!G104-(1-EXP(-alpha*($B$1-delta)))/alpha*(1-EXP(-alpha*($B$1-delta)))/alpha*Intermediates!J104+E104)</f>
        <v>-0.35591846939300747</v>
      </c>
      <c r="J104" s="46">
        <f>((1-EXP(-alpha*$B$1))/alpha*Intermediates!G103-(1-EXP(-alpha*$B$1))/alpha*(1-EXP(-alpha*$B$1))/alpha*Intermediates!J103+F104)</f>
        <v>-0.35670095045680322</v>
      </c>
      <c r="K104" s="66">
        <f t="shared" si="5"/>
        <v>-2.7001083585487251E-4</v>
      </c>
      <c r="L104" s="46">
        <f t="shared" si="6"/>
        <v>7.8278728196812253E-4</v>
      </c>
      <c r="M104" s="60">
        <f>VLOOKUP((A104+1)&amp;"_"&amp;B104,scenarios!A:Q,15,0)</f>
        <v>0</v>
      </c>
      <c r="N104" s="55">
        <f>VLOOKUP((A104+TT_Scen/2+1)&amp;"_"&amp;B104,scenarios!A:Q,15,0)</f>
        <v>0</v>
      </c>
      <c r="O104" s="37">
        <f t="shared" si="7"/>
        <v>1.052798117822995E-3</v>
      </c>
    </row>
    <row r="105" spans="1:15" x14ac:dyDescent="0.25">
      <c r="A105" s="21">
        <f t="shared" si="4"/>
        <v>4</v>
      </c>
      <c r="B105" s="22">
        <v>96</v>
      </c>
      <c r="D105" s="66">
        <f>YC!E98</f>
        <v>0.99473162930000003</v>
      </c>
      <c r="E105" s="34">
        <f>LN(VLOOKUP((B105+12*$B$1-1)/12,YC!A:E,5,0)/VLOOKUP(B105/12,YC!A:E,5,0))</f>
        <v>-0.10870479250699872</v>
      </c>
      <c r="F105" s="34">
        <f>LN(VLOOKUP((B105+12*$B$1-1)/12,YC!A:E,5,0)/VLOOKUP((B105-1)/12,YC!A:E,5,0))</f>
        <v>-0.10913168005951814</v>
      </c>
      <c r="G105" s="34">
        <f>((1-EXP(-alpha*($B$1-delta)))/alpha*Intermediates!F105-(1-EXP(-alpha*($B$1-delta)))/alpha*(1-EXP(-alpha*($B$1-delta)))/alpha*Intermediates!J105+E105)</f>
        <v>5.5134853661850169E-2</v>
      </c>
      <c r="H105" s="34">
        <f>((1-EXP(-alpha*$B$1))/alpha*Intermediates!F104-(1-EXP(-alpha*$B$1))/alpha*(1-EXP(-alpha*$B$1))/alpha*Intermediates!J104+F105)</f>
        <v>6.2655227808100664E-2</v>
      </c>
      <c r="I105" s="34">
        <f>((1-EXP(-alpha*($B$1-delta)))/alpha*Intermediates!G105-(1-EXP(-alpha*($B$1-delta)))/alpha*(1-EXP(-alpha*($B$1-delta)))/alpha*Intermediates!J105+E105)</f>
        <v>-0.35050959890655514</v>
      </c>
      <c r="J105" s="46">
        <f>((1-EXP(-alpha*$B$1))/alpha*Intermediates!G104-(1-EXP(-alpha*$B$1))/alpha*(1-EXP(-alpha*$B$1))/alpha*Intermediates!J104+F105)</f>
        <v>-0.35870864206897535</v>
      </c>
      <c r="K105" s="66">
        <f t="shared" si="5"/>
        <v>-7.4921668866074764E-3</v>
      </c>
      <c r="L105" s="46">
        <f t="shared" si="6"/>
        <v>8.2327473679166818E-3</v>
      </c>
      <c r="M105" s="60">
        <f>VLOOKUP((A105+1)&amp;"_"&amp;B105,scenarios!A:Q,15,0)</f>
        <v>0</v>
      </c>
      <c r="N105" s="55">
        <f>VLOOKUP((A105+TT_Scen/2+1)&amp;"_"&amp;B105,scenarios!A:Q,15,0)</f>
        <v>0</v>
      </c>
      <c r="O105" s="37">
        <f t="shared" si="7"/>
        <v>1.5724914254524158E-2</v>
      </c>
    </row>
    <row r="106" spans="1:15" x14ac:dyDescent="0.25">
      <c r="A106" s="21">
        <f t="shared" si="4"/>
        <v>4</v>
      </c>
      <c r="B106" s="22">
        <v>97</v>
      </c>
      <c r="D106" s="66">
        <f>YC!E99</f>
        <v>0.99422091430000004</v>
      </c>
      <c r="E106" s="34">
        <f>LN(VLOOKUP((B106+12*$B$1-1)/12,YC!A:E,5,0)/VLOOKUP(B106/12,YC!A:E,5,0))</f>
        <v>-0.10915516761523006</v>
      </c>
      <c r="F106" s="34">
        <f>LN(VLOOKUP((B106+12*$B$1-1)/12,YC!A:E,5,0)/VLOOKUP((B106-1)/12,YC!A:E,5,0))</f>
        <v>-0.10966871934663543</v>
      </c>
      <c r="G106" s="34">
        <f>((1-EXP(-alpha*($B$1-delta)))/alpha*Intermediates!F106-(1-EXP(-alpha*($B$1-delta)))/alpha*(1-EXP(-alpha*($B$1-delta)))/alpha*Intermediates!J106+E106)</f>
        <v>3.1258771864413171E-2</v>
      </c>
      <c r="H106" s="34">
        <f>((1-EXP(-alpha*$B$1))/alpha*Intermediates!F105-(1-EXP(-alpha*$B$1))/alpha*(1-EXP(-alpha*$B$1))/alpha*Intermediates!J105+F106)</f>
        <v>5.5154554541283693E-2</v>
      </c>
      <c r="I106" s="34">
        <f>((1-EXP(-alpha*($B$1-delta)))/alpha*Intermediates!G106-(1-EXP(-alpha*($B$1-delta)))/alpha*(1-EXP(-alpha*($B$1-delta)))/alpha*Intermediates!J106+E106)</f>
        <v>-0.3285078716727573</v>
      </c>
      <c r="J106" s="46">
        <f>((1-EXP(-alpha*$B$1))/alpha*Intermediates!G105-(1-EXP(-alpha*$B$1))/alpha*(1-EXP(-alpha*$B$1))/alpha*Intermediates!J105+F106)</f>
        <v>-0.35326255642261295</v>
      </c>
      <c r="K106" s="66">
        <f t="shared" si="5"/>
        <v>-2.3612539056784176E-2</v>
      </c>
      <c r="L106" s="46">
        <f t="shared" si="6"/>
        <v>2.506362593815048E-2</v>
      </c>
      <c r="M106" s="60">
        <f>VLOOKUP((A106+1)&amp;"_"&amp;B106,scenarios!A:Q,15,0)</f>
        <v>0</v>
      </c>
      <c r="N106" s="55">
        <f>VLOOKUP((A106+TT_Scen/2+1)&amp;"_"&amp;B106,scenarios!A:Q,15,0)</f>
        <v>0</v>
      </c>
      <c r="O106" s="37">
        <f t="shared" si="7"/>
        <v>4.8676164994934656E-2</v>
      </c>
    </row>
    <row r="107" spans="1:15" x14ac:dyDescent="0.25">
      <c r="A107" s="21">
        <f t="shared" si="4"/>
        <v>4</v>
      </c>
      <c r="B107" s="22">
        <v>98</v>
      </c>
      <c r="D107" s="66">
        <f>YC!E100</f>
        <v>0.99362822819999996</v>
      </c>
      <c r="E107" s="34">
        <f>LN(VLOOKUP((B107+12*$B$1-1)/12,YC!A:E,5,0)/VLOOKUP(B107/12,YC!A:E,5,0))</f>
        <v>-0.10952536364003755</v>
      </c>
      <c r="F107" s="34">
        <f>LN(VLOOKUP((B107+12*$B$1-1)/12,YC!A:E,5,0)/VLOOKUP((B107-1)/12,YC!A:E,5,0))</f>
        <v>-0.11012167259013945</v>
      </c>
      <c r="G107" s="34">
        <f>((1-EXP(-alpha*($B$1-delta)))/alpha*Intermediates!F107-(1-EXP(-alpha*($B$1-delta)))/alpha*(1-EXP(-alpha*($B$1-delta)))/alpha*Intermediates!J107+E107)</f>
        <v>-1.6595803770884654E-2</v>
      </c>
      <c r="H107" s="34">
        <f>((1-EXP(-alpha*$B$1))/alpha*Intermediates!F106-(1-EXP(-alpha*$B$1))/alpha*(1-EXP(-alpha*$B$1))/alpha*Intermediates!J106+F107)</f>
        <v>3.1114765530128638E-2</v>
      </c>
      <c r="I107" s="34">
        <f>((1-EXP(-alpha*($B$1-delta)))/alpha*Intermediates!G107-(1-EXP(-alpha*($B$1-delta)))/alpha*(1-EXP(-alpha*($B$1-delta)))/alpha*Intermediates!J107+E107)</f>
        <v>-0.28236902443436079</v>
      </c>
      <c r="J107" s="46">
        <f>((1-EXP(-alpha*$B$1))/alpha*Intermediates!G106-(1-EXP(-alpha*$B$1))/alpha*(1-EXP(-alpha*$B$1))/alpha*Intermediates!J106+F107)</f>
        <v>-0.33111095269253343</v>
      </c>
      <c r="K107" s="66">
        <f t="shared" si="5"/>
        <v>-4.6590306818351301E-2</v>
      </c>
      <c r="L107" s="46">
        <f t="shared" si="6"/>
        <v>4.9949353514677108E-2</v>
      </c>
      <c r="M107" s="60">
        <f>VLOOKUP((A107+1)&amp;"_"&amp;B107,scenarios!A:Q,15,0)</f>
        <v>0</v>
      </c>
      <c r="N107" s="55">
        <f>VLOOKUP((A107+TT_Scen/2+1)&amp;"_"&amp;B107,scenarios!A:Q,15,0)</f>
        <v>0</v>
      </c>
      <c r="O107" s="37">
        <f t="shared" si="7"/>
        <v>9.653966033302841E-2</v>
      </c>
    </row>
    <row r="108" spans="1:15" x14ac:dyDescent="0.25">
      <c r="A108" s="21">
        <f t="shared" si="4"/>
        <v>4</v>
      </c>
      <c r="B108" s="22">
        <v>99</v>
      </c>
      <c r="D108" s="66">
        <f>YC!E101</f>
        <v>0.9929606326</v>
      </c>
      <c r="E108" s="34">
        <f>LN(VLOOKUP((B108+12*$B$1-1)/12,YC!A:E,5,0)/VLOOKUP(B108/12,YC!A:E,5,0))</f>
        <v>-0.10982313958282293</v>
      </c>
      <c r="F108" s="34">
        <f>LN(VLOOKUP((B108+12*$B$1-1)/12,YC!A:E,5,0)/VLOOKUP((B108-1)/12,YC!A:E,5,0))</f>
        <v>-0.11049524203774323</v>
      </c>
      <c r="G108" s="34">
        <f>((1-EXP(-alpha*($B$1-delta)))/alpha*Intermediates!F108-(1-EXP(-alpha*($B$1-delta)))/alpha*(1-EXP(-alpha*($B$1-delta)))/alpha*Intermediates!J108+E108)</f>
        <v>-2.5473113422593008E-2</v>
      </c>
      <c r="H108" s="34">
        <f>((1-EXP(-alpha*$B$1))/alpha*Intermediates!F107-(1-EXP(-alpha*$B$1))/alpha*(1-EXP(-alpha*$B$1))/alpha*Intermediates!J107+F108)</f>
        <v>-1.7068751585480796E-2</v>
      </c>
      <c r="I108" s="34">
        <f>((1-EXP(-alpha*($B$1-delta)))/alpha*Intermediates!G108-(1-EXP(-alpha*($B$1-delta)))/alpha*(1-EXP(-alpha*($B$1-delta)))/alpha*Intermediates!J108+E108)</f>
        <v>-0.27506429621583967</v>
      </c>
      <c r="J108" s="46">
        <f>((1-EXP(-alpha*$B$1))/alpha*Intermediates!G107-(1-EXP(-alpha*$B$1))/alpha*(1-EXP(-alpha*$B$1))/alpha*Intermediates!J107+F108)</f>
        <v>-0.28465858368516311</v>
      </c>
      <c r="K108" s="66">
        <f t="shared" si="5"/>
        <v>-8.3691439186045491E-3</v>
      </c>
      <c r="L108" s="46">
        <f t="shared" si="6"/>
        <v>9.6404601919999333E-3</v>
      </c>
      <c r="M108" s="60">
        <f>VLOOKUP((A108+1)&amp;"_"&amp;B108,scenarios!A:Q,15,0)</f>
        <v>0</v>
      </c>
      <c r="N108" s="55">
        <f>VLOOKUP((A108+TT_Scen/2+1)&amp;"_"&amp;B108,scenarios!A:Q,15,0)</f>
        <v>0</v>
      </c>
      <c r="O108" s="37">
        <f t="shared" si="7"/>
        <v>1.8009604110604482E-2</v>
      </c>
    </row>
    <row r="109" spans="1:15" x14ac:dyDescent="0.25">
      <c r="A109" s="21">
        <f t="shared" si="4"/>
        <v>4</v>
      </c>
      <c r="B109" s="22">
        <v>100</v>
      </c>
      <c r="D109" s="66">
        <f>YC!E102</f>
        <v>0.99222555649999999</v>
      </c>
      <c r="E109" s="34">
        <f>LN(VLOOKUP((B109+12*$B$1-1)/12,YC!A:E,5,0)/VLOOKUP(B109/12,YC!A:E,5,0))</f>
        <v>-0.11005679310454632</v>
      </c>
      <c r="F109" s="34">
        <f>LN(VLOOKUP((B109+12*$B$1-1)/12,YC!A:E,5,0)/VLOOKUP((B109-1)/12,YC!A:E,5,0))</f>
        <v>-0.11079735450642485</v>
      </c>
      <c r="G109" s="34">
        <f>((1-EXP(-alpha*($B$1-delta)))/alpha*Intermediates!F109-(1-EXP(-alpha*($B$1-delta)))/alpha*(1-EXP(-alpha*($B$1-delta)))/alpha*Intermediates!J109+E109)</f>
        <v>-5.6270948262742523E-2</v>
      </c>
      <c r="H109" s="34">
        <f>((1-EXP(-alpha*$B$1))/alpha*Intermediates!F108-(1-EXP(-alpha*$B$1))/alpha*(1-EXP(-alpha*$B$1))/alpha*Intermediates!J108+F109)</f>
        <v>-2.6010036998796185E-2</v>
      </c>
      <c r="I109" s="34">
        <f>((1-EXP(-alpha*($B$1-delta)))/alpha*Intermediates!G109-(1-EXP(-alpha*($B$1-delta)))/alpha*(1-EXP(-alpha*($B$1-delta)))/alpha*Intermediates!J109+E109)</f>
        <v>-0.2457124527159289</v>
      </c>
      <c r="J109" s="46">
        <f>((1-EXP(-alpha*$B$1))/alpha*Intermediates!G108-(1-EXP(-alpha*$B$1))/alpha*(1-EXP(-alpha*$B$1))/alpha*Intermediates!J108+F109)</f>
        <v>-0.27730722386538986</v>
      </c>
      <c r="K109" s="66">
        <f t="shared" si="5"/>
        <v>-2.9807633593725291E-2</v>
      </c>
      <c r="L109" s="46">
        <f t="shared" si="6"/>
        <v>3.209918418689961E-2</v>
      </c>
      <c r="M109" s="60">
        <f>VLOOKUP((A109+1)&amp;"_"&amp;B109,scenarios!A:Q,15,0)</f>
        <v>0</v>
      </c>
      <c r="N109" s="55">
        <f>VLOOKUP((A109+TT_Scen/2+1)&amp;"_"&amp;B109,scenarios!A:Q,15,0)</f>
        <v>0</v>
      </c>
      <c r="O109" s="37">
        <f t="shared" si="7"/>
        <v>6.1906817780624901E-2</v>
      </c>
    </row>
    <row r="110" spans="1:15" x14ac:dyDescent="0.25">
      <c r="A110" s="21">
        <f t="shared" si="4"/>
        <v>4</v>
      </c>
      <c r="B110" s="22">
        <v>101</v>
      </c>
      <c r="D110" s="66">
        <f>YC!E103</f>
        <v>0.99143078949999996</v>
      </c>
      <c r="E110" s="34">
        <f>LN(VLOOKUP((B110+12*$B$1-1)/12,YC!A:E,5,0)/VLOOKUP(B110/12,YC!A:E,5,0))</f>
        <v>-0.11023500993026995</v>
      </c>
      <c r="F110" s="34">
        <f>LN(VLOOKUP((B110+12*$B$1-1)/12,YC!A:E,5,0)/VLOOKUP((B110-1)/12,YC!A:E,5,0))</f>
        <v>-0.11103632518241011</v>
      </c>
      <c r="G110" s="34">
        <f>((1-EXP(-alpha*($B$1-delta)))/alpha*Intermediates!F110-(1-EXP(-alpha*($B$1-delta)))/alpha*(1-EXP(-alpha*($B$1-delta)))/alpha*Intermediates!J110+E110)</f>
        <v>-8.8740918878443084E-2</v>
      </c>
      <c r="H110" s="34">
        <f>((1-EXP(-alpha*$B$1))/alpha*Intermediates!F109-(1-EXP(-alpha*$B$1))/alpha*(1-EXP(-alpha*$B$1))/alpha*Intermediates!J109+F110)</f>
        <v>-5.702309093217145E-2</v>
      </c>
      <c r="I110" s="34">
        <f>((1-EXP(-alpha*($B$1-delta)))/alpha*Intermediates!G110-(1-EXP(-alpha*($B$1-delta)))/alpha*(1-EXP(-alpha*($B$1-delta)))/alpha*Intermediates!J110+E110)</f>
        <v>-0.21457921669249497</v>
      </c>
      <c r="J110" s="46">
        <f>((1-EXP(-alpha*$B$1))/alpha*Intermediates!G109-(1-EXP(-alpha*$B$1))/alpha*(1-EXP(-alpha*$B$1))/alpha*Intermediates!J109+F110)</f>
        <v>-0.24775946475791027</v>
      </c>
      <c r="K110" s="66">
        <f t="shared" si="5"/>
        <v>-3.1220093869096743E-2</v>
      </c>
      <c r="L110" s="46">
        <f t="shared" si="6"/>
        <v>3.3736851517221833E-2</v>
      </c>
      <c r="M110" s="60">
        <f>VLOOKUP((A110+1)&amp;"_"&amp;B110,scenarios!A:Q,15,0)</f>
        <v>0</v>
      </c>
      <c r="N110" s="55">
        <f>VLOOKUP((A110+TT_Scen/2+1)&amp;"_"&amp;B110,scenarios!A:Q,15,0)</f>
        <v>0</v>
      </c>
      <c r="O110" s="37">
        <f t="shared" si="7"/>
        <v>6.4956945386318576E-2</v>
      </c>
    </row>
    <row r="111" spans="1:15" x14ac:dyDescent="0.25">
      <c r="A111" s="21">
        <f t="shared" si="4"/>
        <v>4</v>
      </c>
      <c r="B111" s="22">
        <v>102</v>
      </c>
      <c r="D111" s="66">
        <f>YC!E104</f>
        <v>0.99058447419999995</v>
      </c>
      <c r="E111" s="34">
        <f>LN(VLOOKUP((B111+12*$B$1-1)/12,YC!A:E,5,0)/VLOOKUP(B111/12,YC!A:E,5,0))</f>
        <v>-0.11036686242707881</v>
      </c>
      <c r="F111" s="34">
        <f>LN(VLOOKUP((B111+12*$B$1-1)/12,YC!A:E,5,0)/VLOOKUP((B111-1)/12,YC!A:E,5,0))</f>
        <v>-0.11122085721403666</v>
      </c>
      <c r="G111" s="34">
        <f>((1-EXP(-alpha*($B$1-delta)))/alpha*Intermediates!F111-(1-EXP(-alpha*($B$1-delta)))/alpha*(1-EXP(-alpha*($B$1-delta)))/alpha*Intermediates!J111+E111)</f>
        <v>-6.9653183258587756E-2</v>
      </c>
      <c r="H111" s="34">
        <f>((1-EXP(-alpha*$B$1))/alpha*Intermediates!F110-(1-EXP(-alpha*$B$1))/alpha*(1-EXP(-alpha*$B$1))/alpha*Intermediates!J110+F111)</f>
        <v>-8.9721080408178083E-2</v>
      </c>
      <c r="I111" s="34">
        <f>((1-EXP(-alpha*($B$1-delta)))/alpha*Intermediates!G111-(1-EXP(-alpha*($B$1-delta)))/alpha*(1-EXP(-alpha*($B$1-delta)))/alpha*Intermediates!J111+E111)</f>
        <v>-0.23491253712907281</v>
      </c>
      <c r="J111" s="46">
        <f>((1-EXP(-alpha*$B$1))/alpha*Intermediates!G110-(1-EXP(-alpha*$B$1))/alpha*(1-EXP(-alpha*$B$1))/alpha*Intermediates!J110+F111)</f>
        <v>-0.21641950735921017</v>
      </c>
      <c r="K111" s="66">
        <f t="shared" si="5"/>
        <v>2.0270611141380845E-2</v>
      </c>
      <c r="L111" s="46">
        <f t="shared" si="6"/>
        <v>-1.832308291802287E-2</v>
      </c>
      <c r="M111" s="60">
        <f>VLOOKUP((A111+1)&amp;"_"&amp;B111,scenarios!A:Q,15,0)</f>
        <v>0</v>
      </c>
      <c r="N111" s="55">
        <f>VLOOKUP((A111+TT_Scen/2+1)&amp;"_"&amp;B111,scenarios!A:Q,15,0)</f>
        <v>0</v>
      </c>
      <c r="O111" s="37">
        <f t="shared" si="7"/>
        <v>3.8593694059403716E-2</v>
      </c>
    </row>
    <row r="112" spans="1:15" x14ac:dyDescent="0.25">
      <c r="A112" s="21">
        <f t="shared" si="4"/>
        <v>4</v>
      </c>
      <c r="B112" s="22">
        <v>103</v>
      </c>
      <c r="D112" s="66">
        <f>YC!E105</f>
        <v>0.98969513180000002</v>
      </c>
      <c r="E112" s="34">
        <f>LN(VLOOKUP((B112+12*$B$1-1)/12,YC!A:E,5,0)/VLOOKUP(B112/12,YC!A:E,5,0))</f>
        <v>-0.11046184198628632</v>
      </c>
      <c r="F112" s="34">
        <f>LN(VLOOKUP((B112+12*$B$1-1)/12,YC!A:E,5,0)/VLOOKUP((B112-1)/12,YC!A:E,5,0))</f>
        <v>-0.11136004086395586</v>
      </c>
      <c r="G112" s="34">
        <f>((1-EXP(-alpha*($B$1-delta)))/alpha*Intermediates!F112-(1-EXP(-alpha*($B$1-delta)))/alpha*(1-EXP(-alpha*($B$1-delta)))/alpha*Intermediates!J112+E112)</f>
        <v>-7.5945307346763052E-2</v>
      </c>
      <c r="H112" s="34">
        <f>((1-EXP(-alpha*$B$1))/alpha*Intermediates!F111-(1-EXP(-alpha*$B$1))/alpha*(1-EXP(-alpha*$B$1))/alpha*Intermediates!J111+F112)</f>
        <v>-7.0510283064286292E-2</v>
      </c>
      <c r="I112" s="34">
        <f>((1-EXP(-alpha*($B$1-delta)))/alpha*Intermediates!G112-(1-EXP(-alpha*($B$1-delta)))/alpha*(1-EXP(-alpha*($B$1-delta)))/alpha*Intermediates!J112+E112)</f>
        <v>-0.2297937934437852</v>
      </c>
      <c r="J112" s="46">
        <f>((1-EXP(-alpha*$B$1))/alpha*Intermediates!G111-(1-EXP(-alpha*$B$1))/alpha*(1-EXP(-alpha*$B$1))/alpha*Intermediates!J111+F112)</f>
        <v>-0.23689921662467278</v>
      </c>
      <c r="K112" s="66">
        <f t="shared" si="5"/>
        <v>-5.4202812596564343E-3</v>
      </c>
      <c r="L112" s="46">
        <f t="shared" si="6"/>
        <v>7.1307265951634502E-3</v>
      </c>
      <c r="M112" s="60">
        <f>VLOOKUP((A112+1)&amp;"_"&amp;B112,scenarios!A:Q,15,0)</f>
        <v>0</v>
      </c>
      <c r="N112" s="55">
        <f>VLOOKUP((A112+TT_Scen/2+1)&amp;"_"&amp;B112,scenarios!A:Q,15,0)</f>
        <v>0</v>
      </c>
      <c r="O112" s="37">
        <f t="shared" si="7"/>
        <v>1.2551007854819884E-2</v>
      </c>
    </row>
    <row r="113" spans="1:15" x14ac:dyDescent="0.25">
      <c r="A113" s="21">
        <f t="shared" si="4"/>
        <v>4</v>
      </c>
      <c r="B113" s="22">
        <v>104</v>
      </c>
      <c r="D113" s="66">
        <f>YC!E106</f>
        <v>0.98877175289999997</v>
      </c>
      <c r="E113" s="34">
        <f>LN(VLOOKUP((B113+12*$B$1-1)/12,YC!A:E,5,0)/VLOOKUP(B113/12,YC!A:E,5,0))</f>
        <v>-0.11052995972152239</v>
      </c>
      <c r="F113" s="34">
        <f>LN(VLOOKUP((B113+12*$B$1-1)/12,YC!A:E,5,0)/VLOOKUP((B113-1)/12,YC!A:E,5,0))</f>
        <v>-0.11146338850335843</v>
      </c>
      <c r="G113" s="34">
        <f>((1-EXP(-alpha*($B$1-delta)))/alpha*Intermediates!F113-(1-EXP(-alpha*($B$1-delta)))/alpha*(1-EXP(-alpha*($B$1-delta)))/alpha*Intermediates!J113+E113)</f>
        <v>-7.1097561292155873E-2</v>
      </c>
      <c r="H113" s="34">
        <f>((1-EXP(-alpha*$B$1))/alpha*Intermediates!F112-(1-EXP(-alpha*$B$1))/alpha*(1-EXP(-alpha*$B$1))/alpha*Intermediates!J112+F113)</f>
        <v>-7.6854104155789596E-2</v>
      </c>
      <c r="I113" s="34">
        <f>((1-EXP(-alpha*($B$1-delta)))/alpha*Intermediates!G113-(1-EXP(-alpha*($B$1-delta)))/alpha*(1-EXP(-alpha*($B$1-delta)))/alpha*Intermediates!J113+E113)</f>
        <v>-0.23576270063204779</v>
      </c>
      <c r="J113" s="46">
        <f>((1-EXP(-alpha*$B$1))/alpha*Intermediates!G112-(1-EXP(-alpha*$B$1))/alpha*(1-EXP(-alpha*$B$1))/alpha*Intermediates!J112+F113)</f>
        <v>-0.23175417445151</v>
      </c>
      <c r="K113" s="66">
        <f t="shared" si="5"/>
        <v>5.7731435954921917E-3</v>
      </c>
      <c r="L113" s="46">
        <f t="shared" si="6"/>
        <v>-4.0005027637400881E-3</v>
      </c>
      <c r="M113" s="60">
        <f>VLOOKUP((A113+1)&amp;"_"&amp;B113,scenarios!A:Q,15,0)</f>
        <v>0</v>
      </c>
      <c r="N113" s="55">
        <f>VLOOKUP((A113+TT_Scen/2+1)&amp;"_"&amp;B113,scenarios!A:Q,15,0)</f>
        <v>0</v>
      </c>
      <c r="O113" s="37">
        <f t="shared" si="7"/>
        <v>9.7736463592322798E-3</v>
      </c>
    </row>
    <row r="114" spans="1:15" x14ac:dyDescent="0.25">
      <c r="A114" s="21">
        <f t="shared" si="4"/>
        <v>4</v>
      </c>
      <c r="B114" s="22">
        <v>105</v>
      </c>
      <c r="D114" s="66">
        <f>YC!E107</f>
        <v>0.98782370070000003</v>
      </c>
      <c r="E114" s="34">
        <f>LN(VLOOKUP((B114+12*$B$1-1)/12,YC!A:E,5,0)/VLOOKUP(B114/12,YC!A:E,5,0))</f>
        <v>-0.11058166377955844</v>
      </c>
      <c r="F114" s="34">
        <f>LN(VLOOKUP((B114+12*$B$1-1)/12,YC!A:E,5,0)/VLOOKUP((B114-1)/12,YC!A:E,5,0))</f>
        <v>-0.1115409417855603</v>
      </c>
      <c r="G114" s="34">
        <f>((1-EXP(-alpha*($B$1-delta)))/alpha*Intermediates!F114-(1-EXP(-alpha*($B$1-delta)))/alpha*(1-EXP(-alpha*($B$1-delta)))/alpha*Intermediates!J114+E114)</f>
        <v>-9.1924182319550379E-2</v>
      </c>
      <c r="H114" s="34">
        <f>((1-EXP(-alpha*$B$1))/alpha*Intermediates!F113-(1-EXP(-alpha*$B$1))/alpha*(1-EXP(-alpha*$B$1))/alpha*Intermediates!J113+F114)</f>
        <v>-7.198315656038369E-2</v>
      </c>
      <c r="I114" s="34">
        <f>((1-EXP(-alpha*($B$1-delta)))/alpha*Intermediates!G114-(1-EXP(-alpha*($B$1-delta)))/alpha*(1-EXP(-alpha*($B$1-delta)))/alpha*Intermediates!J114+E114)</f>
        <v>-0.21602588101567666</v>
      </c>
      <c r="J114" s="46">
        <f>((1-EXP(-alpha*$B$1))/alpha*Intermediates!G113-(1-EXP(-alpha*$B$1))/alpha*(1-EXP(-alpha*$B$1))/alpha*Intermediates!J113+F114)</f>
        <v>-0.2377738140187774</v>
      </c>
      <c r="K114" s="66">
        <f t="shared" si="5"/>
        <v>-1.9743518516040726E-2</v>
      </c>
      <c r="L114" s="46">
        <f t="shared" si="6"/>
        <v>2.1986143022405091E-2</v>
      </c>
      <c r="M114" s="60">
        <f>VLOOKUP((A114+1)&amp;"_"&amp;B114,scenarios!A:Q,15,0)</f>
        <v>0</v>
      </c>
      <c r="N114" s="55">
        <f>VLOOKUP((A114+TT_Scen/2+1)&amp;"_"&amp;B114,scenarios!A:Q,15,0)</f>
        <v>0</v>
      </c>
      <c r="O114" s="37">
        <f t="shared" si="7"/>
        <v>4.1729661538445817E-2</v>
      </c>
    </row>
    <row r="115" spans="1:15" x14ac:dyDescent="0.25">
      <c r="A115" s="21">
        <f t="shared" si="4"/>
        <v>4</v>
      </c>
      <c r="B115" s="22">
        <v>106</v>
      </c>
      <c r="D115" s="66">
        <f>YC!E108</f>
        <v>0.98686067560000001</v>
      </c>
      <c r="E115" s="34">
        <f>LN(VLOOKUP((B115+12*$B$1-1)/12,YC!A:E,5,0)/VLOOKUP(B115/12,YC!A:E,5,0))</f>
        <v>-0.11062779888434829</v>
      </c>
      <c r="F115" s="34">
        <f>LN(VLOOKUP((B115+12*$B$1-1)/12,YC!A:E,5,0)/VLOOKUP((B115-1)/12,YC!A:E,5,0))</f>
        <v>-0.11160317012636141</v>
      </c>
      <c r="G115" s="34">
        <f>((1-EXP(-alpha*($B$1-delta)))/alpha*Intermediates!F115-(1-EXP(-alpha*($B$1-delta)))/alpha*(1-EXP(-alpha*($B$1-delta)))/alpha*Intermediates!J115+E115)</f>
        <v>-0.11717302306188658</v>
      </c>
      <c r="H115" s="34">
        <f>((1-EXP(-alpha*$B$1))/alpha*Intermediates!F114-(1-EXP(-alpha*$B$1))/alpha*(1-EXP(-alpha*$B$1))/alpha*Intermediates!J114+F115)</f>
        <v>-9.2963259840947693E-2</v>
      </c>
      <c r="I115" s="34">
        <f>((1-EXP(-alpha*($B$1-delta)))/alpha*Intermediates!G115-(1-EXP(-alpha*($B$1-delta)))/alpha*(1-EXP(-alpha*($B$1-delta)))/alpha*Intermediates!J115+E115)</f>
        <v>-0.19185713499588358</v>
      </c>
      <c r="J115" s="46">
        <f>((1-EXP(-alpha*$B$1))/alpha*Intermediates!G114-(1-EXP(-alpha*$B$1))/alpha*(1-EXP(-alpha*$B$1))/alpha*Intermediates!J114+F115)</f>
        <v>-0.2179132176827516</v>
      </c>
      <c r="K115" s="66">
        <f t="shared" si="5"/>
        <v>-2.3919057600044979E-2</v>
      </c>
      <c r="L115" s="46">
        <f t="shared" si="6"/>
        <v>2.6398510045563928E-2</v>
      </c>
      <c r="M115" s="60">
        <f>VLOOKUP((A115+1)&amp;"_"&amp;B115,scenarios!A:Q,15,0)</f>
        <v>0</v>
      </c>
      <c r="N115" s="55">
        <f>VLOOKUP((A115+TT_Scen/2+1)&amp;"_"&amp;B115,scenarios!A:Q,15,0)</f>
        <v>0</v>
      </c>
      <c r="O115" s="37">
        <f t="shared" si="7"/>
        <v>5.0317567645608907E-2</v>
      </c>
    </row>
    <row r="116" spans="1:15" x14ac:dyDescent="0.25">
      <c r="A116" s="21">
        <f t="shared" si="4"/>
        <v>4</v>
      </c>
      <c r="B116" s="22">
        <v>107</v>
      </c>
      <c r="D116" s="66">
        <f>YC!E109</f>
        <v>0.98589271069999995</v>
      </c>
      <c r="E116" s="34">
        <f>LN(VLOOKUP((B116+12*$B$1-1)/12,YC!A:E,5,0)/VLOOKUP(B116/12,YC!A:E,5,0))</f>
        <v>-0.11067960255876177</v>
      </c>
      <c r="F116" s="34">
        <f>LN(VLOOKUP((B116+12*$B$1-1)/12,YC!A:E,5,0)/VLOOKUP((B116-1)/12,YC!A:E,5,0))</f>
        <v>-0.11166093655053461</v>
      </c>
      <c r="G116" s="34">
        <f>((1-EXP(-alpha*($B$1-delta)))/alpha*Intermediates!F116-(1-EXP(-alpha*($B$1-delta)))/alpha*(1-EXP(-alpha*($B$1-delta)))/alpha*Intermediates!J116+E116)</f>
        <v>-9.9384383596303028E-2</v>
      </c>
      <c r="H116" s="34">
        <f>((1-EXP(-alpha*$B$1))/alpha*Intermediates!F115-(1-EXP(-alpha*$B$1))/alpha*(1-EXP(-alpha*$B$1))/alpha*Intermediates!J115+F116)</f>
        <v>-0.11839694830479197</v>
      </c>
      <c r="I116" s="34">
        <f>((1-EXP(-alpha*($B$1-delta)))/alpha*Intermediates!G116-(1-EXP(-alpha*($B$1-delta)))/alpha*(1-EXP(-alpha*($B$1-delta)))/alpha*Intermediates!J116+E116)</f>
        <v>-0.21073860145819046</v>
      </c>
      <c r="J116" s="46">
        <f>((1-EXP(-alpha*$B$1))/alpha*Intermediates!G115-(1-EXP(-alpha*$B$1))/alpha*(1-EXP(-alpha*$B$1))/alpha*Intermediates!J115+F116)</f>
        <v>-0.19359154060811856</v>
      </c>
      <c r="K116" s="66">
        <f t="shared" si="5"/>
        <v>1.9194454418170581E-2</v>
      </c>
      <c r="L116" s="46">
        <f t="shared" si="6"/>
        <v>-1.7000886680444749E-2</v>
      </c>
      <c r="M116" s="60">
        <f>VLOOKUP((A116+1)&amp;"_"&amp;B116,scenarios!A:Q,15,0)</f>
        <v>0</v>
      </c>
      <c r="N116" s="55">
        <f>VLOOKUP((A116+TT_Scen/2+1)&amp;"_"&amp;B116,scenarios!A:Q,15,0)</f>
        <v>0</v>
      </c>
      <c r="O116" s="37">
        <f t="shared" si="7"/>
        <v>3.619534109861533E-2</v>
      </c>
    </row>
    <row r="117" spans="1:15" x14ac:dyDescent="0.25">
      <c r="A117" s="21">
        <f t="shared" si="4"/>
        <v>4</v>
      </c>
      <c r="B117" s="22">
        <v>108</v>
      </c>
      <c r="D117" s="66">
        <f>YC!E110</f>
        <v>0.98493016960000002</v>
      </c>
      <c r="E117" s="34">
        <f>LN(VLOOKUP((B117+12*$B$1-1)/12,YC!A:E,5,0)/VLOOKUP(B117/12,YC!A:E,5,0))</f>
        <v>-0.11074870513849755</v>
      </c>
      <c r="F117" s="34">
        <f>LN(VLOOKUP((B117+12*$B$1-1)/12,YC!A:E,5,0)/VLOOKUP((B117-1)/12,YC!A:E,5,0))</f>
        <v>-0.11172549629122168</v>
      </c>
      <c r="G117" s="34">
        <f>((1-EXP(-alpha*($B$1-delta)))/alpha*Intermediates!F117-(1-EXP(-alpha*($B$1-delta)))/alpha*(1-EXP(-alpha*($B$1-delta)))/alpha*Intermediates!J117+E117)</f>
        <v>-9.7372519150427383E-2</v>
      </c>
      <c r="H117" s="34">
        <f>((1-EXP(-alpha*$B$1))/alpha*Intermediates!F116-(1-EXP(-alpha*$B$1))/alpha*(1-EXP(-alpha*$B$1))/alpha*Intermediates!J116+F117)</f>
        <v>-0.1005000667303371</v>
      </c>
      <c r="I117" s="34">
        <f>((1-EXP(-alpha*($B$1-delta)))/alpha*Intermediates!G117-(1-EXP(-alpha*($B$1-delta)))/alpha*(1-EXP(-alpha*($B$1-delta)))/alpha*Intermediates!J117+E117)</f>
        <v>-0.21387925009147191</v>
      </c>
      <c r="J117" s="46">
        <f>((1-EXP(-alpha*$B$1))/alpha*Intermediates!G116-(1-EXP(-alpha*$B$1))/alpha*(1-EXP(-alpha*$B$1))/alpha*Intermediates!J116+F117)</f>
        <v>-0.21261541223756331</v>
      </c>
      <c r="K117" s="66">
        <f t="shared" si="5"/>
        <v>3.1324434595436657E-3</v>
      </c>
      <c r="L117" s="46">
        <f t="shared" si="6"/>
        <v>-1.2630395471936451E-3</v>
      </c>
      <c r="M117" s="60">
        <f>VLOOKUP((A117+1)&amp;"_"&amp;B117,scenarios!A:Q,15,0)</f>
        <v>0</v>
      </c>
      <c r="N117" s="55">
        <f>VLOOKUP((A117+TT_Scen/2+1)&amp;"_"&amp;B117,scenarios!A:Q,15,0)</f>
        <v>0</v>
      </c>
      <c r="O117" s="37">
        <f t="shared" si="7"/>
        <v>4.3954830067373107E-3</v>
      </c>
    </row>
    <row r="118" spans="1:15" x14ac:dyDescent="0.25">
      <c r="A118" s="21">
        <f t="shared" si="4"/>
        <v>4</v>
      </c>
      <c r="B118" s="22">
        <v>109</v>
      </c>
      <c r="D118" s="66">
        <f>YC!E111</f>
        <v>0.98398181340000002</v>
      </c>
      <c r="E118" s="34">
        <f>LN(VLOOKUP((B118+12*$B$1-1)/12,YC!A:E,5,0)/VLOOKUP(B118/12,YC!A:E,5,0))</f>
        <v>-0.11084516720843102</v>
      </c>
      <c r="F118" s="34">
        <f>LN(VLOOKUP((B118+12*$B$1-1)/12,YC!A:E,5,0)/VLOOKUP((B118-1)/12,YC!A:E,5,0))</f>
        <v>-0.11180849749594837</v>
      </c>
      <c r="G118" s="34">
        <f>((1-EXP(-alpha*($B$1-delta)))/alpha*Intermediates!F118-(1-EXP(-alpha*($B$1-delta)))/alpha*(1-EXP(-alpha*($B$1-delta)))/alpha*Intermediates!J118+E118)</f>
        <v>-0.14685494469529814</v>
      </c>
      <c r="H118" s="34">
        <f>((1-EXP(-alpha*$B$1))/alpha*Intermediates!F117-(1-EXP(-alpha*$B$1))/alpha*(1-EXP(-alpha*$B$1))/alpha*Intermediates!J117+F118)</f>
        <v>-9.848881552861434E-2</v>
      </c>
      <c r="I118" s="34">
        <f>((1-EXP(-alpha*($B$1-delta)))/alpha*Intermediates!G118-(1-EXP(-alpha*($B$1-delta)))/alpha*(1-EXP(-alpha*($B$1-delta)))/alpha*Intermediates!J118+E118)</f>
        <v>-0.16558165166525454</v>
      </c>
      <c r="J118" s="46">
        <f>((1-EXP(-alpha*$B$1))/alpha*Intermediates!G117-(1-EXP(-alpha*$B$1))/alpha*(1-EXP(-alpha*$B$1))/alpha*Intermediates!J117+F118)</f>
        <v>-0.21579189253979392</v>
      </c>
      <c r="K118" s="66">
        <f t="shared" si="5"/>
        <v>-4.7215119125429861E-2</v>
      </c>
      <c r="L118" s="46">
        <f t="shared" si="6"/>
        <v>5.1492139766067702E-2</v>
      </c>
      <c r="M118" s="60">
        <f>VLOOKUP((A118+1)&amp;"_"&amp;B118,scenarios!A:Q,15,0)</f>
        <v>0</v>
      </c>
      <c r="N118" s="55">
        <f>VLOOKUP((A118+TT_Scen/2+1)&amp;"_"&amp;B118,scenarios!A:Q,15,0)</f>
        <v>0</v>
      </c>
      <c r="O118" s="37">
        <f t="shared" si="7"/>
        <v>9.8707258891497562E-2</v>
      </c>
    </row>
    <row r="119" spans="1:15" x14ac:dyDescent="0.25">
      <c r="A119" s="21">
        <f t="shared" si="4"/>
        <v>4</v>
      </c>
      <c r="B119" s="22">
        <v>110</v>
      </c>
      <c r="D119" s="66">
        <f>YC!E112</f>
        <v>0.98304888300000004</v>
      </c>
      <c r="E119" s="34">
        <f>LN(VLOOKUP((B119+12*$B$1-1)/12,YC!A:E,5,0)/VLOOKUP(B119/12,YC!A:E,5,0))</f>
        <v>-0.11097058722806796</v>
      </c>
      <c r="F119" s="34">
        <f>LN(VLOOKUP((B119+12*$B$1-1)/12,YC!A:E,5,0)/VLOOKUP((B119-1)/12,YC!A:E,5,0))</f>
        <v>-0.11191915449919401</v>
      </c>
      <c r="G119" s="34">
        <f>((1-EXP(-alpha*($B$1-delta)))/alpha*Intermediates!F119-(1-EXP(-alpha*($B$1-delta)))/alpha*(1-EXP(-alpha*($B$1-delta)))/alpha*Intermediates!J119+E119)</f>
        <v>-0.17724565414277527</v>
      </c>
      <c r="H119" s="34">
        <f>((1-EXP(-alpha*$B$1))/alpha*Intermediates!F118-(1-EXP(-alpha*$B$1))/alpha*(1-EXP(-alpha*$B$1))/alpha*Intermediates!J118+F119)</f>
        <v>-0.14832393082825668</v>
      </c>
      <c r="I119" s="34">
        <f>((1-EXP(-alpha*($B$1-delta)))/alpha*Intermediates!G119-(1-EXP(-alpha*($B$1-delta)))/alpha*(1-EXP(-alpha*($B$1-delta)))/alpha*Intermediates!J119+E119)</f>
        <v>-0.13643497408075603</v>
      </c>
      <c r="J119" s="46">
        <f>((1-EXP(-alpha*$B$1))/alpha*Intermediates!G118-(1-EXP(-alpha*$B$1))/alpha*(1-EXP(-alpha*$B$1))/alpha*Intermediates!J118+F119)</f>
        <v>-0.16717863846720141</v>
      </c>
      <c r="K119" s="66">
        <f t="shared" si="5"/>
        <v>-2.8507493296206388E-2</v>
      </c>
      <c r="L119" s="46">
        <f t="shared" si="6"/>
        <v>3.122113130251325E-2</v>
      </c>
      <c r="M119" s="60">
        <f>VLOOKUP((A119+1)&amp;"_"&amp;B119,scenarios!A:Q,15,0)</f>
        <v>0</v>
      </c>
      <c r="N119" s="55">
        <f>VLOOKUP((A119+TT_Scen/2+1)&amp;"_"&amp;B119,scenarios!A:Q,15,0)</f>
        <v>0</v>
      </c>
      <c r="O119" s="37">
        <f t="shared" si="7"/>
        <v>5.9728624598719637E-2</v>
      </c>
    </row>
    <row r="120" spans="1:15" x14ac:dyDescent="0.25">
      <c r="A120" s="21">
        <f t="shared" si="4"/>
        <v>4</v>
      </c>
      <c r="B120" s="22">
        <v>111</v>
      </c>
      <c r="D120" s="66">
        <f>YC!E113</f>
        <v>0.98213067139999999</v>
      </c>
      <c r="E120" s="34">
        <f>LN(VLOOKUP((B120+12*$B$1-1)/12,YC!A:E,5,0)/VLOOKUP(B120/12,YC!A:E,5,0))</f>
        <v>-0.11112111426363638</v>
      </c>
      <c r="F120" s="34">
        <f>LN(VLOOKUP((B120+12*$B$1-1)/12,YC!A:E,5,0)/VLOOKUP((B120-1)/12,YC!A:E,5,0))</f>
        <v>-0.11205559545622115</v>
      </c>
      <c r="G120" s="34">
        <f>((1-EXP(-alpha*($B$1-delta)))/alpha*Intermediates!F120-(1-EXP(-alpha*($B$1-delta)))/alpha*(1-EXP(-alpha*($B$1-delta)))/alpha*Intermediates!J120+E120)</f>
        <v>-0.20165158215721707</v>
      </c>
      <c r="H120" s="34">
        <f>((1-EXP(-alpha*$B$1))/alpha*Intermediates!F119-(1-EXP(-alpha*$B$1))/alpha*(1-EXP(-alpha*$B$1))/alpha*Intermediates!J119+F120)</f>
        <v>-0.17893345633034907</v>
      </c>
      <c r="I120" s="34">
        <f>((1-EXP(-alpha*($B$1-delta)))/alpha*Intermediates!G120-(1-EXP(-alpha*($B$1-delta)))/alpha*(1-EXP(-alpha*($B$1-delta)))/alpha*Intermediates!J120+E120)</f>
        <v>-0.11332454602095178</v>
      </c>
      <c r="J120" s="46">
        <f>((1-EXP(-alpha*$B$1))/alpha*Intermediates!G119-(1-EXP(-alpha*$B$1))/alpha*(1-EXP(-alpha*$B$1))/alpha*Intermediates!J119+F120)</f>
        <v>-0.13784382736619841</v>
      </c>
      <c r="K120" s="66">
        <f t="shared" si="5"/>
        <v>-2.2462012345286109E-2</v>
      </c>
      <c r="L120" s="46">
        <f t="shared" si="6"/>
        <v>2.4822350870264298E-2</v>
      </c>
      <c r="M120" s="60">
        <f>VLOOKUP((A120+1)&amp;"_"&amp;B120,scenarios!A:Q,15,0)</f>
        <v>0</v>
      </c>
      <c r="N120" s="55">
        <f>VLOOKUP((A120+TT_Scen/2+1)&amp;"_"&amp;B120,scenarios!A:Q,15,0)</f>
        <v>0</v>
      </c>
      <c r="O120" s="37">
        <f t="shared" si="7"/>
        <v>4.7284363215550407E-2</v>
      </c>
    </row>
    <row r="121" spans="1:15" x14ac:dyDescent="0.25">
      <c r="A121" s="21">
        <f t="shared" si="4"/>
        <v>4</v>
      </c>
      <c r="B121" s="22">
        <v>112</v>
      </c>
      <c r="D121" s="66">
        <f>YC!E114</f>
        <v>0.98122642260000004</v>
      </c>
      <c r="E121" s="34">
        <f>LN(VLOOKUP((B121+12*$B$1-1)/12,YC!A:E,5,0)/VLOOKUP(B121/12,YC!A:E,5,0))</f>
        <v>-0.11129191539530475</v>
      </c>
      <c r="F121" s="34">
        <f>LN(VLOOKUP((B121+12*$B$1-1)/12,YC!A:E,5,0)/VLOOKUP((B121-1)/12,YC!A:E,5,0))</f>
        <v>-0.11221304061159798</v>
      </c>
      <c r="G121" s="34">
        <f>((1-EXP(-alpha*($B$1-delta)))/alpha*Intermediates!F121-(1-EXP(-alpha*($B$1-delta)))/alpha*(1-EXP(-alpha*($B$1-delta)))/alpha*Intermediates!J121+E121)</f>
        <v>-0.20893676162910541</v>
      </c>
      <c r="H121" s="34">
        <f>((1-EXP(-alpha*$B$1))/alpha*Intermediates!F120-(1-EXP(-alpha*$B$1))/alpha*(1-EXP(-alpha*$B$1))/alpha*Intermediates!J120+F121)</f>
        <v>-0.20351301267750804</v>
      </c>
      <c r="I121" s="34">
        <f>((1-EXP(-alpha*($B$1-delta)))/alpha*Intermediates!G121-(1-EXP(-alpha*($B$1-delta)))/alpha*(1-EXP(-alpha*($B$1-delta)))/alpha*Intermediates!J121+E121)</f>
        <v>-0.10737663428896335</v>
      </c>
      <c r="J121" s="46">
        <f>((1-EXP(-alpha*$B$1))/alpha*Intermediates!G120-(1-EXP(-alpha*$B$1))/alpha*(1-EXP(-alpha*$B$1))/alpha*Intermediates!J120+F121)</f>
        <v>-0.11458224414273108</v>
      </c>
      <c r="K121" s="66">
        <f t="shared" si="5"/>
        <v>-5.4090669810195058E-3</v>
      </c>
      <c r="L121" s="46">
        <f t="shared" si="6"/>
        <v>7.2316327264567715E-3</v>
      </c>
      <c r="M121" s="60">
        <f>VLOOKUP((A121+1)&amp;"_"&amp;B121,scenarios!A:Q,15,0)</f>
        <v>0</v>
      </c>
      <c r="N121" s="55">
        <f>VLOOKUP((A121+TT_Scen/2+1)&amp;"_"&amp;B121,scenarios!A:Q,15,0)</f>
        <v>0</v>
      </c>
      <c r="O121" s="37">
        <f t="shared" si="7"/>
        <v>1.2640699707476277E-2</v>
      </c>
    </row>
    <row r="122" spans="1:15" x14ac:dyDescent="0.25">
      <c r="A122" s="21">
        <f t="shared" si="4"/>
        <v>4</v>
      </c>
      <c r="B122" s="22">
        <v>113</v>
      </c>
      <c r="D122" s="66">
        <f>YC!E115</f>
        <v>0.98033533220000002</v>
      </c>
      <c r="E122" s="34">
        <f>LN(VLOOKUP((B122+12*$B$1-1)/12,YC!A:E,5,0)/VLOOKUP(B122/12,YC!A:E,5,0))</f>
        <v>-0.11147803271323056</v>
      </c>
      <c r="F122" s="34">
        <f>LN(VLOOKUP((B122+12*$B$1-1)/12,YC!A:E,5,0)/VLOOKUP((B122-1)/12,YC!A:E,5,0))</f>
        <v>-0.11238658474746217</v>
      </c>
      <c r="G122" s="34">
        <f>((1-EXP(-alpha*($B$1-delta)))/alpha*Intermediates!F122-(1-EXP(-alpha*($B$1-delta)))/alpha*(1-EXP(-alpha*($B$1-delta)))/alpha*Intermediates!J122+E122)</f>
        <v>-0.25443475465677018</v>
      </c>
      <c r="H122" s="34">
        <f>((1-EXP(-alpha*$B$1))/alpha*Intermediates!F121-(1-EXP(-alpha*$B$1))/alpha*(1-EXP(-alpha*$B$1))/alpha*Intermediates!J121+F122)</f>
        <v>-0.21085047704508561</v>
      </c>
      <c r="I122" s="34">
        <f>((1-EXP(-alpha*($B$1-delta)))/alpha*Intermediates!G122-(1-EXP(-alpha*($B$1-delta)))/alpha*(1-EXP(-alpha*($B$1-delta)))/alpha*Intermediates!J122+E122)</f>
        <v>-6.3247726816025113E-2</v>
      </c>
      <c r="J122" s="46">
        <f>((1-EXP(-alpha*$B$1))/alpha*Intermediates!G121-(1-EXP(-alpha*$B$1))/alpha*(1-EXP(-alpha*$B$1))/alpha*Intermediates!J121+F122)</f>
        <v>-0.10859616656516716</v>
      </c>
      <c r="K122" s="66">
        <f t="shared" si="5"/>
        <v>-4.2648132637950753E-2</v>
      </c>
      <c r="L122" s="46">
        <f t="shared" si="6"/>
        <v>4.6392401100451508E-2</v>
      </c>
      <c r="M122" s="60">
        <f>VLOOKUP((A122+1)&amp;"_"&amp;B122,scenarios!A:Q,15,0)</f>
        <v>0</v>
      </c>
      <c r="N122" s="55">
        <f>VLOOKUP((A122+TT_Scen/2+1)&amp;"_"&amp;B122,scenarios!A:Q,15,0)</f>
        <v>0</v>
      </c>
      <c r="O122" s="37">
        <f t="shared" si="7"/>
        <v>8.9040533738402261E-2</v>
      </c>
    </row>
    <row r="123" spans="1:15" x14ac:dyDescent="0.25">
      <c r="A123" s="21">
        <f t="shared" si="4"/>
        <v>4</v>
      </c>
      <c r="B123" s="22">
        <v>114</v>
      </c>
      <c r="D123" s="66">
        <f>YC!E116</f>
        <v>0.97945654689999995</v>
      </c>
      <c r="E123" s="34">
        <f>LN(VLOOKUP((B123+12*$B$1-1)/12,YC!A:E,5,0)/VLOOKUP(B123/12,YC!A:E,5,0))</f>
        <v>-0.11167438304053866</v>
      </c>
      <c r="F123" s="34">
        <f>LN(VLOOKUP((B123+12*$B$1-1)/12,YC!A:E,5,0)/VLOOKUP((B123-1)/12,YC!A:E,5,0))</f>
        <v>-0.1125711980220382</v>
      </c>
      <c r="G123" s="34">
        <f>((1-EXP(-alpha*($B$1-delta)))/alpha*Intermediates!F123-(1-EXP(-alpha*($B$1-delta)))/alpha*(1-EXP(-alpha*($B$1-delta)))/alpha*Intermediates!J123+E123)</f>
        <v>-0.22819287676040212</v>
      </c>
      <c r="H123" s="34">
        <f>((1-EXP(-alpha*$B$1))/alpha*Intermediates!F122-(1-EXP(-alpha*$B$1))/alpha*(1-EXP(-alpha*$B$1))/alpha*Intermediates!J122+F123)</f>
        <v>-0.25665758914189618</v>
      </c>
      <c r="I123" s="34">
        <f>((1-EXP(-alpha*($B$1-delta)))/alpha*Intermediates!G123-(1-EXP(-alpha*($B$1-delta)))/alpha*(1-EXP(-alpha*($B$1-delta)))/alpha*Intermediates!J123+E123)</f>
        <v>-9.0880307891038917E-2</v>
      </c>
      <c r="J123" s="46">
        <f>((1-EXP(-alpha*$B$1))/alpha*Intermediates!G122-(1-EXP(-alpha*$B$1))/alpha*(1-EXP(-alpha*$B$1))/alpha*Intermediates!J122+F123)</f>
        <v>-6.416376093818478E-2</v>
      </c>
      <c r="K123" s="66">
        <f t="shared" si="5"/>
        <v>2.8873703691184804E-2</v>
      </c>
      <c r="L123" s="46">
        <f t="shared" si="6"/>
        <v>-2.6362817159423568E-2</v>
      </c>
      <c r="M123" s="60">
        <f>VLOOKUP((A123+1)&amp;"_"&amp;B123,scenarios!A:Q,15,0)</f>
        <v>0</v>
      </c>
      <c r="N123" s="55">
        <f>VLOOKUP((A123+TT_Scen/2+1)&amp;"_"&amp;B123,scenarios!A:Q,15,0)</f>
        <v>0</v>
      </c>
      <c r="O123" s="37">
        <f t="shared" si="7"/>
        <v>5.5236520850608373E-2</v>
      </c>
    </row>
    <row r="124" spans="1:15" x14ac:dyDescent="0.25">
      <c r="A124" s="21">
        <f t="shared" si="4"/>
        <v>4</v>
      </c>
      <c r="B124" s="22">
        <v>115</v>
      </c>
      <c r="D124" s="66">
        <f>YC!E117</f>
        <v>0.97858915599999996</v>
      </c>
      <c r="E124" s="34">
        <f>LN(VLOOKUP((B124+12*$B$1-1)/12,YC!A:E,5,0)/VLOOKUP(B124/12,YC!A:E,5,0))</f>
        <v>-0.11187574886059351</v>
      </c>
      <c r="F124" s="34">
        <f>LN(VLOOKUP((B124+12*$B$1-1)/12,YC!A:E,5,0)/VLOOKUP((B124-1)/12,YC!A:E,5,0))</f>
        <v>-0.11276172507192897</v>
      </c>
      <c r="G124" s="34">
        <f>((1-EXP(-alpha*($B$1-delta)))/alpha*Intermediates!F124-(1-EXP(-alpha*($B$1-delta)))/alpha*(1-EXP(-alpha*($B$1-delta)))/alpha*Intermediates!J124+E124)</f>
        <v>-0.19673856153635158</v>
      </c>
      <c r="H124" s="34">
        <f>((1-EXP(-alpha*$B$1))/alpha*Intermediates!F123-(1-EXP(-alpha*$B$1))/alpha*(1-EXP(-alpha*$B$1))/alpha*Intermediates!J123+F124)</f>
        <v>-0.23023007919321414</v>
      </c>
      <c r="I124" s="34">
        <f>((1-EXP(-alpha*($B$1-delta)))/alpha*Intermediates!G124-(1-EXP(-alpha*($B$1-delta)))/alpha*(1-EXP(-alpha*($B$1-delta)))/alpha*Intermediates!J124+E124)</f>
        <v>-0.12373647535844817</v>
      </c>
      <c r="J124" s="46">
        <f>((1-EXP(-alpha*$B$1))/alpha*Intermediates!G123-(1-EXP(-alpha*$B$1))/alpha*(1-EXP(-alpha*$B$1))/alpha*Intermediates!J123+F124)</f>
        <v>-9.1978952321956617E-2</v>
      </c>
      <c r="K124" s="66">
        <f t="shared" si="5"/>
        <v>3.4058672448594063E-2</v>
      </c>
      <c r="L124" s="46">
        <f t="shared" si="6"/>
        <v>-3.1258548911630601E-2</v>
      </c>
      <c r="M124" s="60">
        <f>VLOOKUP((A124+1)&amp;"_"&amp;B124,scenarios!A:Q,15,0)</f>
        <v>0</v>
      </c>
      <c r="N124" s="55">
        <f>VLOOKUP((A124+TT_Scen/2+1)&amp;"_"&amp;B124,scenarios!A:Q,15,0)</f>
        <v>0</v>
      </c>
      <c r="O124" s="37">
        <f t="shared" si="7"/>
        <v>6.5317221360224664E-2</v>
      </c>
    </row>
    <row r="125" spans="1:15" x14ac:dyDescent="0.25">
      <c r="A125" s="21">
        <f t="shared" si="4"/>
        <v>4</v>
      </c>
      <c r="B125" s="22">
        <v>116</v>
      </c>
      <c r="D125" s="66">
        <f>YC!E118</f>
        <v>0.97773216330000001</v>
      </c>
      <c r="E125" s="34">
        <f>LN(VLOOKUP((B125+12*$B$1-1)/12,YC!A:E,5,0)/VLOOKUP(B125/12,YC!A:E,5,0))</f>
        <v>-0.11207673846959483</v>
      </c>
      <c r="F125" s="34">
        <f>LN(VLOOKUP((B125+12*$B$1-1)/12,YC!A:E,5,0)/VLOOKUP((B125-1)/12,YC!A:E,5,0))</f>
        <v>-0.11295286525548034</v>
      </c>
      <c r="G125" s="34">
        <f>((1-EXP(-alpha*($B$1-delta)))/alpha*Intermediates!F125-(1-EXP(-alpha*($B$1-delta)))/alpha*(1-EXP(-alpha*($B$1-delta)))/alpha*Intermediates!J125+E125)</f>
        <v>-0.17796602064426054</v>
      </c>
      <c r="H125" s="34">
        <f>((1-EXP(-alpha*$B$1))/alpha*Intermediates!F124-(1-EXP(-alpha*$B$1))/alpha*(1-EXP(-alpha*$B$1))/alpha*Intermediates!J124+F125)</f>
        <v>-0.198550061266348</v>
      </c>
      <c r="I125" s="34">
        <f>((1-EXP(-alpha*($B$1-delta)))/alpha*Intermediates!G125-(1-EXP(-alpha*($B$1-delta)))/alpha*(1-EXP(-alpha*($B$1-delta)))/alpha*Intermediates!J125+E125)</f>
        <v>-0.1439112009339413</v>
      </c>
      <c r="J125" s="46">
        <f>((1-EXP(-alpha*$B$1))/alpha*Intermediates!G124-(1-EXP(-alpha*$B$1))/alpha*(1-EXP(-alpha*$B$1))/alpha*Intermediates!J124+F125)</f>
        <v>-0.1250489916909201</v>
      </c>
      <c r="K125" s="66">
        <f t="shared" si="5"/>
        <v>2.0797353083015668E-2</v>
      </c>
      <c r="L125" s="46">
        <f t="shared" si="6"/>
        <v>-1.8685430995231456E-2</v>
      </c>
      <c r="M125" s="60">
        <f>VLOOKUP((A125+1)&amp;"_"&amp;B125,scenarios!A:Q,15,0)</f>
        <v>0</v>
      </c>
      <c r="N125" s="55">
        <f>VLOOKUP((A125+TT_Scen/2+1)&amp;"_"&amp;B125,scenarios!A:Q,15,0)</f>
        <v>0</v>
      </c>
      <c r="O125" s="37">
        <f t="shared" si="7"/>
        <v>3.9482784078247124E-2</v>
      </c>
    </row>
    <row r="126" spans="1:15" x14ac:dyDescent="0.25">
      <c r="A126" s="21">
        <f t="shared" si="4"/>
        <v>4</v>
      </c>
      <c r="B126" s="22">
        <v>117</v>
      </c>
      <c r="D126" s="66">
        <f>YC!E119</f>
        <v>0.97688451350000005</v>
      </c>
      <c r="E126" s="34">
        <f>LN(VLOOKUP((B126+12*$B$1-1)/12,YC!A:E,5,0)/VLOOKUP(B126/12,YC!A:E,5,0))</f>
        <v>-0.11227177807424395</v>
      </c>
      <c r="F126" s="34">
        <f>LN(VLOOKUP((B126+12*$B$1-1)/12,YC!A:E,5,0)/VLOOKUP((B126-1)/12,YC!A:E,5,0))</f>
        <v>-0.11313910910973439</v>
      </c>
      <c r="G126" s="34">
        <f>((1-EXP(-alpha*($B$1-delta)))/alpha*Intermediates!F126-(1-EXP(-alpha*($B$1-delta)))/alpha*(1-EXP(-alpha*($B$1-delta)))/alpha*Intermediates!J126+E126)</f>
        <v>-0.18253601272687886</v>
      </c>
      <c r="H126" s="34">
        <f>((1-EXP(-alpha*$B$1))/alpha*Intermediates!F125-(1-EXP(-alpha*$B$1))/alpha*(1-EXP(-alpha*$B$1))/alpha*Intermediates!J125+F126)</f>
        <v>-0.17963397655723917</v>
      </c>
      <c r="I126" s="34">
        <f>((1-EXP(-alpha*($B$1-delta)))/alpha*Intermediates!G126-(1-EXP(-alpha*($B$1-delta)))/alpha*(1-EXP(-alpha*($B$1-delta)))/alpha*Intermediates!J126+E126)</f>
        <v>-0.14073254547762959</v>
      </c>
      <c r="J126" s="46">
        <f>((1-EXP(-alpha*$B$1))/alpha*Intermediates!G125-(1-EXP(-alpha*$B$1))/alpha*(1-EXP(-alpha*$B$1))/alpha*Intermediates!J125+F126)</f>
        <v>-0.14534638555871687</v>
      </c>
      <c r="K126" s="66">
        <f t="shared" si="5"/>
        <v>-2.897829333122659E-3</v>
      </c>
      <c r="L126" s="46">
        <f t="shared" si="6"/>
        <v>4.6245002296689819E-3</v>
      </c>
      <c r="M126" s="60">
        <f>VLOOKUP((A126+1)&amp;"_"&amp;B126,scenarios!A:Q,15,0)</f>
        <v>0</v>
      </c>
      <c r="N126" s="55">
        <f>VLOOKUP((A126+TT_Scen/2+1)&amp;"_"&amp;B126,scenarios!A:Q,15,0)</f>
        <v>0</v>
      </c>
      <c r="O126" s="37">
        <f t="shared" si="7"/>
        <v>7.5223295627916409E-3</v>
      </c>
    </row>
    <row r="127" spans="1:15" x14ac:dyDescent="0.25">
      <c r="A127" s="21">
        <f t="shared" si="4"/>
        <v>4</v>
      </c>
      <c r="B127" s="22">
        <v>118</v>
      </c>
      <c r="D127" s="66">
        <f>YC!E120</f>
        <v>0.97604510180000004</v>
      </c>
      <c r="E127" s="34">
        <f>LN(VLOOKUP((B127+12*$B$1-1)/12,YC!A:E,5,0)/VLOOKUP(B127/12,YC!A:E,5,0))</f>
        <v>-0.11245515502663792</v>
      </c>
      <c r="F127" s="34">
        <f>LN(VLOOKUP((B127+12*$B$1-1)/12,YC!A:E,5,0)/VLOOKUP((B127-1)/12,YC!A:E,5,0))</f>
        <v>-0.11331479865651245</v>
      </c>
      <c r="G127" s="34">
        <f>((1-EXP(-alpha*($B$1-delta)))/alpha*Intermediates!F127-(1-EXP(-alpha*($B$1-delta)))/alpha*(1-EXP(-alpha*($B$1-delta)))/alpha*Intermediates!J127+E127)</f>
        <v>-0.16638968254703296</v>
      </c>
      <c r="H127" s="34">
        <f>((1-EXP(-alpha*$B$1))/alpha*Intermediates!F126-(1-EXP(-alpha*$B$1))/alpha*(1-EXP(-alpha*$B$1))/alpha*Intermediates!J126+F127)</f>
        <v>-0.18421540601127551</v>
      </c>
      <c r="I127" s="34">
        <f>((1-EXP(-alpha*($B$1-delta)))/alpha*Intermediates!G127-(1-EXP(-alpha*($B$1-delta)))/alpha*(1-EXP(-alpha*($B$1-delta)))/alpha*Intermediates!J127+E127)</f>
        <v>-0.15824790632454439</v>
      </c>
      <c r="J127" s="46">
        <f>((1-EXP(-alpha*$B$1))/alpha*Intermediates!G126-(1-EXP(-alpha*$B$1))/alpha*(1-EXP(-alpha*$B$1))/alpha*Intermediates!J126+F127)</f>
        <v>-0.14212620396719453</v>
      </c>
      <c r="K127" s="66">
        <f t="shared" si="5"/>
        <v>1.7985549934515177E-2</v>
      </c>
      <c r="L127" s="46">
        <f t="shared" si="6"/>
        <v>-1.5992443271610535E-2</v>
      </c>
      <c r="M127" s="60">
        <f>VLOOKUP((A127+1)&amp;"_"&amp;B127,scenarios!A:Q,15,0)</f>
        <v>0</v>
      </c>
      <c r="N127" s="55">
        <f>VLOOKUP((A127+TT_Scen/2+1)&amp;"_"&amp;B127,scenarios!A:Q,15,0)</f>
        <v>0</v>
      </c>
      <c r="O127" s="37">
        <f t="shared" si="7"/>
        <v>3.3977993206125712E-2</v>
      </c>
    </row>
    <row r="128" spans="1:15" x14ac:dyDescent="0.25">
      <c r="A128" s="21">
        <f t="shared" si="4"/>
        <v>4</v>
      </c>
      <c r="B128" s="22">
        <v>119</v>
      </c>
      <c r="D128" s="66">
        <f>YC!E121</f>
        <v>0.97521277340000001</v>
      </c>
      <c r="E128" s="34">
        <f>LN(VLOOKUP((B128+12*$B$1-1)/12,YC!A:E,5,0)/VLOOKUP(B128/12,YC!A:E,5,0))</f>
        <v>-0.1126210278909331</v>
      </c>
      <c r="F128" s="34">
        <f>LN(VLOOKUP((B128+12*$B$1-1)/12,YC!A:E,5,0)/VLOOKUP((B128-1)/12,YC!A:E,5,0))</f>
        <v>-0.11347414777945257</v>
      </c>
      <c r="G128" s="34">
        <f>((1-EXP(-alpha*($B$1-delta)))/alpha*Intermediates!F128-(1-EXP(-alpha*($B$1-delta)))/alpha*(1-EXP(-alpha*($B$1-delta)))/alpha*Intermediates!J128+E128)</f>
        <v>-0.18455372919034119</v>
      </c>
      <c r="H128" s="34">
        <f>((1-EXP(-alpha*$B$1))/alpha*Intermediates!F127-(1-EXP(-alpha*$B$1))/alpha*(1-EXP(-alpha*$B$1))/alpha*Intermediates!J127+F128)</f>
        <v>-0.1679343092006228</v>
      </c>
      <c r="I128" s="34">
        <f>((1-EXP(-alpha*($B$1-delta)))/alpha*Intermediates!G128-(1-EXP(-alpha*($B$1-delta)))/alpha*(1-EXP(-alpha*($B$1-delta)))/alpha*Intermediates!J128+E128)</f>
        <v>-0.14141886921294305</v>
      </c>
      <c r="J128" s="46">
        <f>((1-EXP(-alpha*$B$1))/alpha*Intermediates!G127-(1-EXP(-alpha*$B$1))/alpha*(1-EXP(-alpha*$B$1))/alpha*Intermediates!J127+F128)</f>
        <v>-0.15973688236081512</v>
      </c>
      <c r="K128" s="66">
        <f t="shared" si="5"/>
        <v>-1.6482079322622356E-2</v>
      </c>
      <c r="L128" s="46">
        <f t="shared" si="6"/>
        <v>1.8486817093033681E-2</v>
      </c>
      <c r="M128" s="60">
        <f>VLOOKUP((A128+1)&amp;"_"&amp;B128,scenarios!A:Q,15,0)</f>
        <v>0</v>
      </c>
      <c r="N128" s="55">
        <f>VLOOKUP((A128+TT_Scen/2+1)&amp;"_"&amp;B128,scenarios!A:Q,15,0)</f>
        <v>0</v>
      </c>
      <c r="O128" s="37">
        <f t="shared" si="7"/>
        <v>3.4968896415656037E-2</v>
      </c>
    </row>
    <row r="129" spans="1:15" x14ac:dyDescent="0.25">
      <c r="A129" s="21">
        <f t="shared" si="4"/>
        <v>4</v>
      </c>
      <c r="B129" s="22">
        <v>120</v>
      </c>
      <c r="D129" s="66">
        <f>YC!E122</f>
        <v>0.97438632420000004</v>
      </c>
      <c r="E129" s="34">
        <f>LN(VLOOKUP((B129+12*$B$1-1)/12,YC!A:E,5,0)/VLOOKUP(B129/12,YC!A:E,5,0))</f>
        <v>-0.11276342723364999</v>
      </c>
      <c r="F129" s="34">
        <f>LN(VLOOKUP((B129+12*$B$1-1)/12,YC!A:E,5,0)/VLOOKUP((B129-1)/12,YC!A:E,5,0))</f>
        <v>-0.11361124179257236</v>
      </c>
      <c r="G129" s="34">
        <f>((1-EXP(-alpha*($B$1-delta)))/alpha*Intermediates!F129-(1-EXP(-alpha*($B$1-delta)))/alpha*(1-EXP(-alpha*($B$1-delta)))/alpha*Intermediates!J129+E129)</f>
        <v>-0.20072116195415854</v>
      </c>
      <c r="H129" s="34">
        <f>((1-EXP(-alpha*$B$1))/alpha*Intermediates!F128-(1-EXP(-alpha*$B$1))/alpha*(1-EXP(-alpha*$B$1))/alpha*Intermediates!J128+F129)</f>
        <v>-0.18619347007253423</v>
      </c>
      <c r="I129" s="34">
        <f>((1-EXP(-alpha*($B$1-delta)))/alpha*Intermediates!G129-(1-EXP(-alpha*($B$1-delta)))/alpha*(1-EXP(-alpha*($B$1-delta)))/alpha*Intermediates!J129+E129)</f>
        <v>-0.12654045397368424</v>
      </c>
      <c r="J129" s="46">
        <f>((1-EXP(-alpha*$B$1))/alpha*Intermediates!G128-(1-EXP(-alpha*$B$1))/alpha*(1-EXP(-alpha*$B$1))/alpha*Intermediates!J128+F129)</f>
        <v>-0.14276377497315326</v>
      </c>
      <c r="K129" s="66">
        <f t="shared" si="5"/>
        <v>-1.4422674136150726E-2</v>
      </c>
      <c r="L129" s="46">
        <f t="shared" si="6"/>
        <v>1.6355633619916654E-2</v>
      </c>
      <c r="M129" s="60">
        <f>VLOOKUP((A129+1)&amp;"_"&amp;B129,scenarios!A:Q,15,0)</f>
        <v>0</v>
      </c>
      <c r="N129" s="55">
        <f>VLOOKUP((A129+TT_Scen/2+1)&amp;"_"&amp;B129,scenarios!A:Q,15,0)</f>
        <v>0</v>
      </c>
      <c r="O129" s="37">
        <f t="shared" si="7"/>
        <v>3.077830775606738E-2</v>
      </c>
    </row>
    <row r="130" spans="1:15" x14ac:dyDescent="0.25">
      <c r="A130" s="21">
        <f t="shared" si="4"/>
        <v>4</v>
      </c>
      <c r="B130" s="22">
        <v>121</v>
      </c>
      <c r="D130" s="66">
        <f>YC!E123</f>
        <v>0.97356442750000005</v>
      </c>
      <c r="E130" s="34">
        <f>LN(VLOOKUP((B130+12*$B$1-1)/12,YC!A:E,5,0)/VLOOKUP(B130/12,YC!A:E,5,0))</f>
        <v>-0.11287617995403301</v>
      </c>
      <c r="F130" s="34">
        <f>LN(VLOOKUP((B130+12*$B$1-1)/12,YC!A:E,5,0)/VLOOKUP((B130-1)/12,YC!A:E,5,0))</f>
        <v>-0.11372003778571092</v>
      </c>
      <c r="G130" s="34">
        <f>((1-EXP(-alpha*($B$1-delta)))/alpha*Intermediates!F130-(1-EXP(-alpha*($B$1-delta)))/alpha*(1-EXP(-alpha*($B$1-delta)))/alpha*Intermediates!J130+E130)</f>
        <v>-0.19279836304209108</v>
      </c>
      <c r="H130" s="34">
        <f>((1-EXP(-alpha*$B$1))/alpha*Intermediates!F129-(1-EXP(-alpha*$B$1))/alpha*(1-EXP(-alpha*$B$1))/alpha*Intermediates!J129+F130)</f>
        <v>-0.20243769997555727</v>
      </c>
      <c r="I130" s="34">
        <f>((1-EXP(-alpha*($B$1-delta)))/alpha*Intermediates!G130-(1-EXP(-alpha*($B$1-delta)))/alpha*(1-EXP(-alpha*($B$1-delta)))/alpha*Intermediates!J130+E130)</f>
        <v>-0.13569390049415939</v>
      </c>
      <c r="J130" s="46">
        <f>((1-EXP(-alpha*$B$1))/alpha*Intermediates!G129-(1-EXP(-alpha*$B$1))/alpha*(1-EXP(-alpha*$B$1))/alpha*Intermediates!J129+F130)</f>
        <v>-0.12774995248927126</v>
      </c>
      <c r="K130" s="66">
        <f t="shared" si="5"/>
        <v>9.6859449782333851E-3</v>
      </c>
      <c r="L130" s="46">
        <f t="shared" si="6"/>
        <v>-7.9124782364731194E-3</v>
      </c>
      <c r="M130" s="60">
        <f>VLOOKUP((A130+1)&amp;"_"&amp;B130,scenarios!A:Q,15,0)</f>
        <v>0</v>
      </c>
      <c r="N130" s="55">
        <f>VLOOKUP((A130+TT_Scen/2+1)&amp;"_"&amp;B130,scenarios!A:Q,15,0)</f>
        <v>0</v>
      </c>
      <c r="O130" s="37">
        <f t="shared" si="7"/>
        <v>1.7598423214706505E-2</v>
      </c>
    </row>
    <row r="131" spans="1:15" x14ac:dyDescent="0.25">
      <c r="A131" s="21">
        <f t="shared" si="4"/>
        <v>4</v>
      </c>
      <c r="B131" s="22">
        <v>122</v>
      </c>
      <c r="D131" s="66">
        <f>YC!E124</f>
        <v>0.97274541000000003</v>
      </c>
      <c r="E131" s="34">
        <f>LN(VLOOKUP((B131+12*$B$1-1)/12,YC!A:E,5,0)/VLOOKUP(B131/12,YC!A:E,5,0))</f>
        <v>-0.11295414842982264</v>
      </c>
      <c r="F131" s="34">
        <f>LN(VLOOKUP((B131+12*$B$1-1)/12,YC!A:E,5,0)/VLOOKUP((B131-1)/12,YC!A:E,5,0))</f>
        <v>-0.11379575908457341</v>
      </c>
      <c r="G131" s="34">
        <f>((1-EXP(-alpha*($B$1-delta)))/alpha*Intermediates!F131-(1-EXP(-alpha*($B$1-delta)))/alpha*(1-EXP(-alpha*($B$1-delta)))/alpha*Intermediates!J131+E131)</f>
        <v>-0.19474643375550593</v>
      </c>
      <c r="H131" s="34">
        <f>((1-EXP(-alpha*$B$1))/alpha*Intermediates!F130-(1-EXP(-alpha*$B$1))/alpha*(1-EXP(-alpha*$B$1))/alpha*Intermediates!J130+F131)</f>
        <v>-0.1944238056160344</v>
      </c>
      <c r="I131" s="34">
        <f>((1-EXP(-alpha*($B$1-delta)))/alpha*Intermediates!G131-(1-EXP(-alpha*($B$1-delta)))/alpha*(1-EXP(-alpha*($B$1-delta)))/alpha*Intermediates!J131+E131)</f>
        <v>-0.13490780081606976</v>
      </c>
      <c r="J131" s="46">
        <f>((1-EXP(-alpha*$B$1))/alpha*Intermediates!G130-(1-EXP(-alpha*$B$1))/alpha*(1-EXP(-alpha*$B$1))/alpha*Intermediates!J130+F131)</f>
        <v>-0.13692902300702198</v>
      </c>
      <c r="K131" s="66">
        <f t="shared" si="5"/>
        <v>-3.2257610060992814E-4</v>
      </c>
      <c r="L131" s="46">
        <f t="shared" si="6"/>
        <v>2.0232662374501942E-3</v>
      </c>
      <c r="M131" s="60">
        <f>VLOOKUP((A131+1)&amp;"_"&amp;B131,scenarios!A:Q,15,0)</f>
        <v>0</v>
      </c>
      <c r="N131" s="55">
        <f>VLOOKUP((A131+TT_Scen/2+1)&amp;"_"&amp;B131,scenarios!A:Q,15,0)</f>
        <v>0</v>
      </c>
      <c r="O131" s="37">
        <f t="shared" si="7"/>
        <v>2.3458423380601223E-3</v>
      </c>
    </row>
    <row r="132" spans="1:15" x14ac:dyDescent="0.25">
      <c r="A132" s="21">
        <f t="shared" si="4"/>
        <v>4</v>
      </c>
      <c r="B132" s="22">
        <v>123</v>
      </c>
      <c r="D132" s="66">
        <f>YC!E125</f>
        <v>0.9719274645</v>
      </c>
      <c r="E132" s="34">
        <f>LN(VLOOKUP((B132+12*$B$1-1)/12,YC!A:E,5,0)/VLOOKUP(B132/12,YC!A:E,5,0))</f>
        <v>-0.1129979058382362</v>
      </c>
      <c r="F132" s="34">
        <f>LN(VLOOKUP((B132+12*$B$1-1)/12,YC!A:E,5,0)/VLOOKUP((B132-1)/12,YC!A:E,5,0))</f>
        <v>-0.11383912243456984</v>
      </c>
      <c r="G132" s="34">
        <f>((1-EXP(-alpha*($B$1-delta)))/alpha*Intermediates!F132-(1-EXP(-alpha*($B$1-delta)))/alpha*(1-EXP(-alpha*($B$1-delta)))/alpha*Intermediates!J132+E132)</f>
        <v>-0.22369761449785153</v>
      </c>
      <c r="H132" s="34">
        <f>((1-EXP(-alpha*$B$1))/alpha*Intermediates!F131-(1-EXP(-alpha*$B$1))/alpha*(1-EXP(-alpha*$B$1))/alpha*Intermediates!J131+F132)</f>
        <v>-0.19635090852261816</v>
      </c>
      <c r="I132" s="34">
        <f>((1-EXP(-alpha*($B$1-delta)))/alpha*Intermediates!G132-(1-EXP(-alpha*($B$1-delta)))/alpha*(1-EXP(-alpha*($B$1-delta)))/alpha*Intermediates!J132+E132)</f>
        <v>-0.10705102977082614</v>
      </c>
      <c r="J132" s="46">
        <f>((1-EXP(-alpha*$B$1))/alpha*Intermediates!G131-(1-EXP(-alpha*$B$1))/alpha*(1-EXP(-alpha*$B$1))/alpha*Intermediates!J131+F132)</f>
        <v>-0.13610326693794172</v>
      </c>
      <c r="K132" s="66">
        <f t="shared" si="5"/>
        <v>-2.6976170139460409E-2</v>
      </c>
      <c r="L132" s="46">
        <f t="shared" si="6"/>
        <v>2.9478370104236262E-2</v>
      </c>
      <c r="M132" s="60">
        <f>VLOOKUP((A132+1)&amp;"_"&amp;B132,scenarios!A:Q,15,0)</f>
        <v>0</v>
      </c>
      <c r="N132" s="55">
        <f>VLOOKUP((A132+TT_Scen/2+1)&amp;"_"&amp;B132,scenarios!A:Q,15,0)</f>
        <v>0</v>
      </c>
      <c r="O132" s="37">
        <f t="shared" si="7"/>
        <v>5.6454540243696671E-2</v>
      </c>
    </row>
    <row r="133" spans="1:15" x14ac:dyDescent="0.25">
      <c r="A133" s="21">
        <f t="shared" si="4"/>
        <v>4</v>
      </c>
      <c r="B133" s="22">
        <v>124</v>
      </c>
      <c r="D133" s="66">
        <f>YC!E126</f>
        <v>0.97110872179999996</v>
      </c>
      <c r="E133" s="34">
        <f>LN(VLOOKUP((B133+12*$B$1-1)/12,YC!A:E,5,0)/VLOOKUP(B133/12,YC!A:E,5,0))</f>
        <v>-0.11300948543643889</v>
      </c>
      <c r="F133" s="34">
        <f>LN(VLOOKUP((B133+12*$B$1-1)/12,YC!A:E,5,0)/VLOOKUP((B133-1)/12,YC!A:E,5,0))</f>
        <v>-0.11385223119097514</v>
      </c>
      <c r="G133" s="34">
        <f>((1-EXP(-alpha*($B$1-delta)))/alpha*Intermediates!F133-(1-EXP(-alpha*($B$1-delta)))/alpha*(1-EXP(-alpha*($B$1-delta)))/alpha*Intermediates!J133+E133)</f>
        <v>-0.23806751197763421</v>
      </c>
      <c r="H133" s="34">
        <f>((1-EXP(-alpha*$B$1))/alpha*Intermediates!F132-(1-EXP(-alpha*$B$1))/alpha*(1-EXP(-alpha*$B$1))/alpha*Intermediates!J132+F133)</f>
        <v>-0.225469877578231</v>
      </c>
      <c r="I133" s="34">
        <f>((1-EXP(-alpha*($B$1-delta)))/alpha*Intermediates!G133-(1-EXP(-alpha*($B$1-delta)))/alpha*(1-EXP(-alpha*($B$1-delta)))/alpha*Intermediates!J133+E133)</f>
        <v>-9.3712016335288723E-2</v>
      </c>
      <c r="J133" s="46">
        <f>((1-EXP(-alpha*$B$1))/alpha*Intermediates!G132-(1-EXP(-alpha*$B$1))/alpha*(1-EXP(-alpha*$B$1))/alpha*Intermediates!J132+F133)</f>
        <v>-0.10802599085335753</v>
      </c>
      <c r="K133" s="66">
        <f t="shared" si="5"/>
        <v>-1.2518616364656121E-2</v>
      </c>
      <c r="L133" s="46">
        <f t="shared" si="6"/>
        <v>1.4416910003555605E-2</v>
      </c>
      <c r="M133" s="60">
        <f>VLOOKUP((A133+1)&amp;"_"&amp;B133,scenarios!A:Q,15,0)</f>
        <v>0</v>
      </c>
      <c r="N133" s="55">
        <f>VLOOKUP((A133+TT_Scen/2+1)&amp;"_"&amp;B133,scenarios!A:Q,15,0)</f>
        <v>0</v>
      </c>
      <c r="O133" s="37">
        <f t="shared" si="7"/>
        <v>2.6935526368211726E-2</v>
      </c>
    </row>
    <row r="134" spans="1:15" x14ac:dyDescent="0.25">
      <c r="A134" s="21">
        <f t="shared" si="4"/>
        <v>4</v>
      </c>
      <c r="B134" s="22">
        <v>125</v>
      </c>
      <c r="D134" s="66">
        <f>YC!E127</f>
        <v>0.97028725159999996</v>
      </c>
      <c r="E134" s="34">
        <f>LN(VLOOKUP((B134+12*$B$1-1)/12,YC!A:E,5,0)/VLOOKUP(B134/12,YC!A:E,5,0))</f>
        <v>-0.11299092328601523</v>
      </c>
      <c r="F134" s="34">
        <f>LN(VLOOKUP((B134+12*$B$1-1)/12,YC!A:E,5,0)/VLOOKUP((B134-1)/12,YC!A:E,5,0))</f>
        <v>-0.11383719087931547</v>
      </c>
      <c r="G134" s="34">
        <f>((1-EXP(-alpha*($B$1-delta)))/alpha*Intermediates!F134-(1-EXP(-alpha*($B$1-delta)))/alpha*(1-EXP(-alpha*($B$1-delta)))/alpha*Intermediates!J134+E134)</f>
        <v>-0.26138916360547976</v>
      </c>
      <c r="H134" s="34">
        <f>((1-EXP(-alpha*$B$1))/alpha*Intermediates!F133-(1-EXP(-alpha*$B$1))/alpha*(1-EXP(-alpha*$B$1))/alpha*Intermediates!J133+F134)</f>
        <v>-0.2399121405178708</v>
      </c>
      <c r="I134" s="34">
        <f>((1-EXP(-alpha*($B$1-delta)))/alpha*Intermediates!G134-(1-EXP(-alpha*($B$1-delta)))/alpha*(1-EXP(-alpha*($B$1-delta)))/alpha*Intermediates!J134+E134)</f>
        <v>-7.1361764681438317E-2</v>
      </c>
      <c r="J134" s="46">
        <f>((1-EXP(-alpha*$B$1))/alpha*Intermediates!G133-(1-EXP(-alpha*$B$1))/alpha*(1-EXP(-alpha*$B$1))/alpha*Intermediates!J133+F134)</f>
        <v>-9.4569947105116237E-2</v>
      </c>
      <c r="K134" s="66">
        <f t="shared" si="5"/>
        <v>-2.1248034091037593E-2</v>
      </c>
      <c r="L134" s="46">
        <f t="shared" si="6"/>
        <v>2.3479587831173543E-2</v>
      </c>
      <c r="M134" s="60">
        <f>VLOOKUP((A134+1)&amp;"_"&amp;B134,scenarios!A:Q,15,0)</f>
        <v>0</v>
      </c>
      <c r="N134" s="55">
        <f>VLOOKUP((A134+TT_Scen/2+1)&amp;"_"&amp;B134,scenarios!A:Q,15,0)</f>
        <v>0</v>
      </c>
      <c r="O134" s="37">
        <f t="shared" si="7"/>
        <v>4.4727621922211136E-2</v>
      </c>
    </row>
    <row r="135" spans="1:15" x14ac:dyDescent="0.25">
      <c r="A135" s="21">
        <f t="shared" si="4"/>
        <v>4</v>
      </c>
      <c r="B135" s="22">
        <v>126</v>
      </c>
      <c r="D135" s="66">
        <f>YC!E128</f>
        <v>0.96946106239999996</v>
      </c>
      <c r="E135" s="34">
        <f>LN(VLOOKUP((B135+12*$B$1-1)/12,YC!A:E,5,0)/VLOOKUP(B135/12,YC!A:E,5,0))</f>
        <v>-0.11294425762697929</v>
      </c>
      <c r="F135" s="34">
        <f>LN(VLOOKUP((B135+12*$B$1-1)/12,YC!A:E,5,0)/VLOOKUP((B135-1)/12,YC!A:E,5,0))</f>
        <v>-0.11379610963684825</v>
      </c>
      <c r="G135" s="34">
        <f>((1-EXP(-alpha*($B$1-delta)))/alpha*Intermediates!F135-(1-EXP(-alpha*($B$1-delta)))/alpha*(1-EXP(-alpha*($B$1-delta)))/alpha*Intermediates!J135+E135)</f>
        <v>-0.30738345503227293</v>
      </c>
      <c r="H135" s="34">
        <f>((1-EXP(-alpha*$B$1))/alpha*Intermediates!F134-(1-EXP(-alpha*$B$1))/alpha*(1-EXP(-alpha*$B$1))/alpha*Intermediates!J134+F135)</f>
        <v>-0.26337164581685391</v>
      </c>
      <c r="I135" s="34">
        <f>((1-EXP(-alpha*($B$1-delta)))/alpha*Intermediates!G135-(1-EXP(-alpha*($B$1-delta)))/alpha*(1-EXP(-alpha*($B$1-delta)))/alpha*Intermediates!J135+E135)</f>
        <v>-2.628343538406322E-2</v>
      </c>
      <c r="J135" s="46">
        <f>((1-EXP(-alpha*$B$1))/alpha*Intermediates!G134-(1-EXP(-alpha*$B$1))/alpha*(1-EXP(-alpha*$B$1))/alpha*Intermediates!J134+F135)</f>
        <v>-7.2045372818080086E-2</v>
      </c>
      <c r="K135" s="66">
        <f t="shared" si="5"/>
        <v>-4.3057343335656251E-2</v>
      </c>
      <c r="L135" s="46">
        <f t="shared" si="6"/>
        <v>4.6825171404370369E-2</v>
      </c>
      <c r="M135" s="60">
        <f>VLOOKUP((A135+1)&amp;"_"&amp;B135,scenarios!A:Q,15,0)</f>
        <v>0</v>
      </c>
      <c r="N135" s="55">
        <f>VLOOKUP((A135+TT_Scen/2+1)&amp;"_"&amp;B135,scenarios!A:Q,15,0)</f>
        <v>0</v>
      </c>
      <c r="O135" s="37">
        <f t="shared" si="7"/>
        <v>8.988251474002662E-2</v>
      </c>
    </row>
    <row r="136" spans="1:15" x14ac:dyDescent="0.25">
      <c r="A136" s="21">
        <f t="shared" si="4"/>
        <v>4</v>
      </c>
      <c r="B136" s="22">
        <v>127</v>
      </c>
      <c r="D136" s="66">
        <f>YC!E129</f>
        <v>0.96862809490000001</v>
      </c>
      <c r="E136" s="34">
        <f>LN(VLOOKUP((B136+12*$B$1-1)/12,YC!A:E,5,0)/VLOOKUP(B136/12,YC!A:E,5,0))</f>
        <v>-0.11287152256069638</v>
      </c>
      <c r="F136" s="34">
        <f>LN(VLOOKUP((B136+12*$B$1-1)/12,YC!A:E,5,0)/VLOOKUP((B136-1)/12,YC!A:E,5,0))</f>
        <v>-0.11373109865207533</v>
      </c>
      <c r="G136" s="34">
        <f>((1-EXP(-alpha*($B$1-delta)))/alpha*Intermediates!F136-(1-EXP(-alpha*($B$1-delta)))/alpha*(1-EXP(-alpha*($B$1-delta)))/alpha*Intermediates!J136+E136)</f>
        <v>-0.27169081420877905</v>
      </c>
      <c r="H136" s="34">
        <f>((1-EXP(-alpha*$B$1))/alpha*Intermediates!F135-(1-EXP(-alpha*$B$1))/alpha*(1-EXP(-alpha*$B$1))/alpha*Intermediates!J135+F136)</f>
        <v>-0.3096631230908094</v>
      </c>
      <c r="I136" s="34">
        <f>((1-EXP(-alpha*($B$1-delta)))/alpha*Intermediates!G136-(1-EXP(-alpha*($B$1-delta)))/alpha*(1-EXP(-alpha*($B$1-delta)))/alpha*Intermediates!J136+E136)</f>
        <v>-6.2840638724801834E-2</v>
      </c>
      <c r="J136" s="46">
        <f>((1-EXP(-alpha*$B$1))/alpha*Intermediates!G135-(1-EXP(-alpha*$B$1))/alpha*(1-EXP(-alpha*$B$1))/alpha*Intermediates!J135+F136)</f>
        <v>-2.6641730366953012E-2</v>
      </c>
      <c r="K136" s="66">
        <f t="shared" si="5"/>
        <v>3.870246964763413E-2</v>
      </c>
      <c r="L136" s="46">
        <f t="shared" si="6"/>
        <v>-3.555156245206148E-2</v>
      </c>
      <c r="M136" s="60">
        <f>VLOOKUP((A136+1)&amp;"_"&amp;B136,scenarios!A:Q,15,0)</f>
        <v>0</v>
      </c>
      <c r="N136" s="55">
        <f>VLOOKUP((A136+TT_Scen/2+1)&amp;"_"&amp;B136,scenarios!A:Q,15,0)</f>
        <v>0</v>
      </c>
      <c r="O136" s="37">
        <f t="shared" si="7"/>
        <v>7.425403209969561E-2</v>
      </c>
    </row>
    <row r="137" spans="1:15" x14ac:dyDescent="0.25">
      <c r="A137" s="21">
        <f t="shared" ref="A137:A200" si="8">iteration</f>
        <v>4</v>
      </c>
      <c r="B137" s="22">
        <v>128</v>
      </c>
      <c r="D137" s="66">
        <f>YC!E130</f>
        <v>0.96778620150000005</v>
      </c>
      <c r="E137" s="34">
        <f>LN(VLOOKUP((B137+12*$B$1-1)/12,YC!A:E,5,0)/VLOOKUP(B137/12,YC!A:E,5,0))</f>
        <v>-0.11277473299111289</v>
      </c>
      <c r="F137" s="34">
        <f>LN(VLOOKUP((B137+12*$B$1-1)/12,YC!A:E,5,0)/VLOOKUP((B137-1)/12,YC!A:E,5,0))</f>
        <v>-0.11364427155485028</v>
      </c>
      <c r="G137" s="34">
        <f>((1-EXP(-alpha*($B$1-delta)))/alpha*Intermediates!F137-(1-EXP(-alpha*($B$1-delta)))/alpha*(1-EXP(-alpha*($B$1-delta)))/alpha*Intermediates!J137+E137)</f>
        <v>-0.2751923675147529</v>
      </c>
      <c r="H137" s="34">
        <f>((1-EXP(-alpha*$B$1))/alpha*Intermediates!F136-(1-EXP(-alpha*$B$1))/alpha*(1-EXP(-alpha*$B$1))/alpha*Intermediates!J136+F137)</f>
        <v>-0.27371374806596727</v>
      </c>
      <c r="I137" s="34">
        <f>((1-EXP(-alpha*($B$1-delta)))/alpha*Intermediates!G137-(1-EXP(-alpha*($B$1-delta)))/alpha*(1-EXP(-alpha*($B$1-delta)))/alpha*Intermediates!J137+E137)</f>
        <v>-6.0156248443330215E-2</v>
      </c>
      <c r="J137" s="46">
        <f>((1-EXP(-alpha*$B$1))/alpha*Intermediates!G136-(1-EXP(-alpha*$B$1))/alpha*(1-EXP(-alpha*$B$1))/alpha*Intermediates!J136+F137)</f>
        <v>-6.3436041184015843E-2</v>
      </c>
      <c r="K137" s="66">
        <f t="shared" si="5"/>
        <v>-1.4775268296374211E-3</v>
      </c>
      <c r="L137" s="46">
        <f t="shared" si="6"/>
        <v>3.2851771458650703E-3</v>
      </c>
      <c r="M137" s="60">
        <f>VLOOKUP((A137+1)&amp;"_"&amp;B137,scenarios!A:Q,15,0)</f>
        <v>0</v>
      </c>
      <c r="N137" s="55">
        <f>VLOOKUP((A137+TT_Scen/2+1)&amp;"_"&amp;B137,scenarios!A:Q,15,0)</f>
        <v>0</v>
      </c>
      <c r="O137" s="37">
        <f t="shared" si="7"/>
        <v>4.7627039755024914E-3</v>
      </c>
    </row>
    <row r="138" spans="1:15" x14ac:dyDescent="0.25">
      <c r="A138" s="21">
        <f t="shared" si="8"/>
        <v>4</v>
      </c>
      <c r="B138" s="22">
        <v>129</v>
      </c>
      <c r="D138" s="66">
        <f>YC!E131</f>
        <v>0.96693316699999998</v>
      </c>
      <c r="E138" s="34">
        <f>LN(VLOOKUP((B138+12*$B$1-1)/12,YC!A:E,5,0)/VLOOKUP(B138/12,YC!A:E,5,0))</f>
        <v>-0.11265592909623036</v>
      </c>
      <c r="F138" s="34">
        <f>LN(VLOOKUP((B138+12*$B$1-1)/12,YC!A:E,5,0)/VLOOKUP((B138-1)/12,YC!A:E,5,0))</f>
        <v>-0.11353774644831295</v>
      </c>
      <c r="G138" s="34">
        <f>((1-EXP(-alpha*($B$1-delta)))/alpha*Intermediates!F138-(1-EXP(-alpha*($B$1-delta)))/alpha*(1-EXP(-alpha*($B$1-delta)))/alpha*Intermediates!J138+E138)</f>
        <v>-0.31708823254004415</v>
      </c>
      <c r="H138" s="34">
        <f>((1-EXP(-alpha*$B$1))/alpha*Intermediates!F137-(1-EXP(-alpha*$B$1))/alpha*(1-EXP(-alpha*$B$1))/alpha*Intermediates!J137+F138)</f>
        <v>-0.27723098249592215</v>
      </c>
      <c r="I138" s="34">
        <f>((1-EXP(-alpha*($B$1-delta)))/alpha*Intermediates!G138-(1-EXP(-alpha*($B$1-delta)))/alpha*(1-EXP(-alpha*($B$1-delta)))/alpha*Intermediates!J138+E138)</f>
        <v>-1.9034197897056668E-2</v>
      </c>
      <c r="J138" s="46">
        <f>((1-EXP(-alpha*$B$1))/alpha*Intermediates!G137-(1-EXP(-alpha*$B$1))/alpha*(1-EXP(-alpha*$B$1))/alpha*Intermediates!J137+F138)</f>
        <v>-6.0725049904057693E-2</v>
      </c>
      <c r="K138" s="66">
        <f t="shared" ref="K138:K201" si="9">EXP(G138-H138)-1</f>
        <v>-3.9073398407896587E-2</v>
      </c>
      <c r="L138" s="46">
        <f t="shared" ref="L138:L201" si="10">EXP(I138-J138)-1</f>
        <v>4.2572119846619128E-2</v>
      </c>
      <c r="M138" s="60">
        <f>VLOOKUP((A138+1)&amp;"_"&amp;B138,scenarios!A:Q,15,0)</f>
        <v>0</v>
      </c>
      <c r="N138" s="55">
        <f>VLOOKUP((A138+TT_Scen/2+1)&amp;"_"&amp;B138,scenarios!A:Q,15,0)</f>
        <v>0</v>
      </c>
      <c r="O138" s="37">
        <f t="shared" ref="O138:O201" si="11">ABS(M138-K138)+ABS(N138-L138)</f>
        <v>8.1645518254515714E-2</v>
      </c>
    </row>
    <row r="139" spans="1:15" x14ac:dyDescent="0.25">
      <c r="A139" s="21">
        <f t="shared" si="8"/>
        <v>4</v>
      </c>
      <c r="B139" s="22">
        <v>130</v>
      </c>
      <c r="D139" s="66">
        <f>YC!E132</f>
        <v>0.96606671550000001</v>
      </c>
      <c r="E139" s="34">
        <f>LN(VLOOKUP((B139+12*$B$1-1)/12,YC!A:E,5,0)/VLOOKUP(B139/12,YC!A:E,5,0))</f>
        <v>-0.11251715980848676</v>
      </c>
      <c r="F139" s="34">
        <f>LN(VLOOKUP((B139+12*$B$1-1)/12,YC!A:E,5,0)/VLOOKUP((B139-1)/12,YC!A:E,5,0))</f>
        <v>-0.11341364362710848</v>
      </c>
      <c r="G139" s="34">
        <f>((1-EXP(-alpha*($B$1-delta)))/alpha*Intermediates!F139-(1-EXP(-alpha*($B$1-delta)))/alpha*(1-EXP(-alpha*($B$1-delta)))/alpha*Intermediates!J139+E139)</f>
        <v>-0.29846352724417319</v>
      </c>
      <c r="H139" s="34">
        <f>((1-EXP(-alpha*$B$1))/alpha*Intermediates!F138-(1-EXP(-alpha*$B$1))/alpha*(1-EXP(-alpha*$B$1))/alpha*Intermediates!J138+F139)</f>
        <v>-0.31940954282746875</v>
      </c>
      <c r="I139" s="34">
        <f>((1-EXP(-alpha*($B$1-delta)))/alpha*Intermediates!G139-(1-EXP(-alpha*($B$1-delta)))/alpha*(1-EXP(-alpha*($B$1-delta)))/alpha*Intermediates!J139+E139)</f>
        <v>-3.8393437860175336E-2</v>
      </c>
      <c r="J139" s="46">
        <f>((1-EXP(-alpha*$B$1))/alpha*Intermediates!G138-(1-EXP(-alpha*$B$1))/alpha*(1-EXP(-alpha*$B$1))/alpha*Intermediates!J138+F139)</f>
        <v>-1.9318251132818348E-2</v>
      </c>
      <c r="K139" s="66">
        <f t="shared" si="9"/>
        <v>2.1166923048800967E-2</v>
      </c>
      <c r="L139" s="46">
        <f t="shared" si="10"/>
        <v>-1.8894406649135664E-2</v>
      </c>
      <c r="M139" s="60">
        <f>VLOOKUP((A139+1)&amp;"_"&amp;B139,scenarios!A:Q,15,0)</f>
        <v>0</v>
      </c>
      <c r="N139" s="55">
        <f>VLOOKUP((A139+TT_Scen/2+1)&amp;"_"&amp;B139,scenarios!A:Q,15,0)</f>
        <v>0</v>
      </c>
      <c r="O139" s="37">
        <f t="shared" si="11"/>
        <v>4.0061329697936632E-2</v>
      </c>
    </row>
    <row r="140" spans="1:15" x14ac:dyDescent="0.25">
      <c r="A140" s="21">
        <f t="shared" si="8"/>
        <v>4</v>
      </c>
      <c r="B140" s="22">
        <v>131</v>
      </c>
      <c r="D140" s="66">
        <f>YC!E133</f>
        <v>0.96518451149999995</v>
      </c>
      <c r="E140" s="34">
        <f>LN(VLOOKUP((B140+12*$B$1-1)/12,YC!A:E,5,0)/VLOOKUP(B140/12,YC!A:E,5,0))</f>
        <v>-0.11236047690791243</v>
      </c>
      <c r="F140" s="34">
        <f>LN(VLOOKUP((B140+12*$B$1-1)/12,YC!A:E,5,0)/VLOOKUP((B140-1)/12,YC!A:E,5,0))</f>
        <v>-0.11327408571139656</v>
      </c>
      <c r="G140" s="34">
        <f>((1-EXP(-alpha*($B$1-delta)))/alpha*Intermediates!F140-(1-EXP(-alpha*($B$1-delta)))/alpha*(1-EXP(-alpha*($B$1-delta)))/alpha*Intermediates!J140+E140)</f>
        <v>-0.29782206219520257</v>
      </c>
      <c r="H140" s="34">
        <f>((1-EXP(-alpha*$B$1))/alpha*Intermediates!F139-(1-EXP(-alpha*$B$1))/alpha*(1-EXP(-alpha*$B$1))/alpha*Intermediates!J139+F140)</f>
        <v>-0.30065850436341673</v>
      </c>
      <c r="I140" s="34">
        <f>((1-EXP(-alpha*($B$1-delta)))/alpha*Intermediates!G140-(1-EXP(-alpha*($B$1-delta)))/alpha*(1-EXP(-alpha*($B$1-delta)))/alpha*Intermediates!J140+E140)</f>
        <v>-3.9734232468988995E-2</v>
      </c>
      <c r="J140" s="46">
        <f>((1-EXP(-alpha*$B$1))/alpha*Intermediates!G139-(1-EXP(-alpha*$B$1))/alpha*(1-EXP(-alpha*$B$1))/alpha*Intermediates!J139+F140)</f>
        <v>-3.8810785550047786E-2</v>
      </c>
      <c r="K140" s="66">
        <f t="shared" si="9"/>
        <v>2.8404686763867648E-3</v>
      </c>
      <c r="L140" s="46">
        <f t="shared" si="10"/>
        <v>-9.2302067305038982E-4</v>
      </c>
      <c r="M140" s="60">
        <f>VLOOKUP((A140+1)&amp;"_"&amp;B140,scenarios!A:Q,15,0)</f>
        <v>0</v>
      </c>
      <c r="N140" s="55">
        <f>VLOOKUP((A140+TT_Scen/2+1)&amp;"_"&amp;B140,scenarios!A:Q,15,0)</f>
        <v>0</v>
      </c>
      <c r="O140" s="37">
        <f t="shared" si="11"/>
        <v>3.7634893494371546E-3</v>
      </c>
    </row>
    <row r="141" spans="1:15" x14ac:dyDescent="0.25">
      <c r="A141" s="21">
        <f t="shared" si="8"/>
        <v>4</v>
      </c>
      <c r="B141" s="22">
        <v>132</v>
      </c>
      <c r="D141" s="66">
        <f>YC!E134</f>
        <v>0.96428416029999997</v>
      </c>
      <c r="E141" s="34">
        <f>LN(VLOOKUP((B141+12*$B$1-1)/12,YC!A:E,5,0)/VLOOKUP(B141/12,YC!A:E,5,0))</f>
        <v>-0.11218793428677476</v>
      </c>
      <c r="F141" s="34">
        <f>LN(VLOOKUP((B141+12*$B$1-1)/12,YC!A:E,5,0)/VLOOKUP((B141-1)/12,YC!A:E,5,0))</f>
        <v>-0.11312119770639699</v>
      </c>
      <c r="G141" s="34">
        <f>((1-EXP(-alpha*($B$1-delta)))/alpha*Intermediates!F141-(1-EXP(-alpha*($B$1-delta)))/alpha*(1-EXP(-alpha*($B$1-delta)))/alpha*Intermediates!J141+E141)</f>
        <v>-0.25718574895832658</v>
      </c>
      <c r="H141" s="34">
        <f>((1-EXP(-alpha*$B$1))/alpha*Intermediates!F140-(1-EXP(-alpha*$B$1))/alpha*(1-EXP(-alpha*$B$1))/alpha*Intermediates!J140+F141)</f>
        <v>-0.3000183256579867</v>
      </c>
      <c r="I141" s="34">
        <f>((1-EXP(-alpha*($B$1-delta)))/alpha*Intermediates!G141-(1-EXP(-alpha*($B$1-delta)))/alpha*(1-EXP(-alpha*($B$1-delta)))/alpha*Intermediates!J141+E141)</f>
        <v>-8.1038749360505632E-2</v>
      </c>
      <c r="J141" s="46">
        <f>((1-EXP(-alpha*$B$1))/alpha*Intermediates!G140-(1-EXP(-alpha*$B$1))/alpha*(1-EXP(-alpha*$B$1))/alpha*Intermediates!J140+F141)</f>
        <v>-4.0166415631072247E-2</v>
      </c>
      <c r="K141" s="66">
        <f t="shared" si="9"/>
        <v>4.3763129953173108E-2</v>
      </c>
      <c r="L141" s="46">
        <f t="shared" si="10"/>
        <v>-4.0048324424494242E-2</v>
      </c>
      <c r="M141" s="60">
        <f>VLOOKUP((A141+1)&amp;"_"&amp;B141,scenarios!A:Q,15,0)</f>
        <v>0</v>
      </c>
      <c r="N141" s="55">
        <f>VLOOKUP((A141+TT_Scen/2+1)&amp;"_"&amp;B141,scenarios!A:Q,15,0)</f>
        <v>0</v>
      </c>
      <c r="O141" s="37">
        <f t="shared" si="11"/>
        <v>8.3811454377667349E-2</v>
      </c>
    </row>
    <row r="142" spans="1:15" x14ac:dyDescent="0.25">
      <c r="A142" s="21">
        <f t="shared" si="8"/>
        <v>4</v>
      </c>
      <c r="B142" s="22">
        <v>133</v>
      </c>
      <c r="D142" s="66">
        <f>YC!E135</f>
        <v>0.96336416069999997</v>
      </c>
      <c r="E142" s="34">
        <f>LN(VLOOKUP((B142+12*$B$1-1)/12,YC!A:E,5,0)/VLOOKUP(B142/12,YC!A:E,5,0))</f>
        <v>-0.11200257597074112</v>
      </c>
      <c r="F142" s="34">
        <f>LN(VLOOKUP((B142+12*$B$1-1)/12,YC!A:E,5,0)/VLOOKUP((B142-1)/12,YC!A:E,5,0))</f>
        <v>-0.11295710658696459</v>
      </c>
      <c r="G142" s="34">
        <f>((1-EXP(-alpha*($B$1-delta)))/alpha*Intermediates!F142-(1-EXP(-alpha*($B$1-delta)))/alpha*(1-EXP(-alpha*($B$1-delta)))/alpha*Intermediates!J142+E142)</f>
        <v>-0.28727535668390825</v>
      </c>
      <c r="H142" s="34">
        <f>((1-EXP(-alpha*$B$1))/alpha*Intermediates!F141-(1-EXP(-alpha*$B$1))/alpha*(1-EXP(-alpha*$B$1))/alpha*Intermediates!J141+F142)</f>
        <v>-0.25911468589277337</v>
      </c>
      <c r="I142" s="34">
        <f>((1-EXP(-alpha*($B$1-delta)))/alpha*Intermediates!G142-(1-EXP(-alpha*($B$1-delta)))/alpha*(1-EXP(-alpha*($B$1-delta)))/alpha*Intermediates!J142+E142)</f>
        <v>-5.1592279124639588E-2</v>
      </c>
      <c r="J142" s="46">
        <f>((1-EXP(-alpha*$B$1))/alpha*Intermediates!G141-(1-EXP(-alpha*$B$1))/alpha*(1-EXP(-alpha*$B$1))/alpha*Intermediates!J141+F142)</f>
        <v>-8.1763687437866772E-2</v>
      </c>
      <c r="K142" s="66">
        <f t="shared" si="9"/>
        <v>-2.7767855056456625E-2</v>
      </c>
      <c r="L142" s="46">
        <f t="shared" si="10"/>
        <v>3.0631177565698442E-2</v>
      </c>
      <c r="M142" s="60">
        <f>VLOOKUP((A142+1)&amp;"_"&amp;B142,scenarios!A:Q,15,0)</f>
        <v>0</v>
      </c>
      <c r="N142" s="55">
        <f>VLOOKUP((A142+TT_Scen/2+1)&amp;"_"&amp;B142,scenarios!A:Q,15,0)</f>
        <v>0</v>
      </c>
      <c r="O142" s="37">
        <f t="shared" si="11"/>
        <v>5.8399032622155067E-2</v>
      </c>
    </row>
    <row r="143" spans="1:15" x14ac:dyDescent="0.25">
      <c r="A143" s="21">
        <f t="shared" si="8"/>
        <v>4</v>
      </c>
      <c r="B143" s="22">
        <v>134</v>
      </c>
      <c r="D143" s="66">
        <f>YC!E136</f>
        <v>0.9624268104</v>
      </c>
      <c r="E143" s="34">
        <f>LN(VLOOKUP((B143+12*$B$1-1)/12,YC!A:E,5,0)/VLOOKUP(B143/12,YC!A:E,5,0))</f>
        <v>-0.11181048970261684</v>
      </c>
      <c r="F143" s="34">
        <f>LN(VLOOKUP((B143+12*$B$1-1)/12,YC!A:E,5,0)/VLOOKUP((B143-1)/12,YC!A:E,5,0))</f>
        <v>-0.11278396022780836</v>
      </c>
      <c r="G143" s="34">
        <f>((1-EXP(-alpha*($B$1-delta)))/alpha*Intermediates!F143-(1-EXP(-alpha*($B$1-delta)))/alpha*(1-EXP(-alpha*($B$1-delta)))/alpha*Intermediates!J143+E143)</f>
        <v>-0.29208937075644326</v>
      </c>
      <c r="H143" s="34">
        <f>((1-EXP(-alpha*$B$1))/alpha*Intermediates!F142-(1-EXP(-alpha*$B$1))/alpha*(1-EXP(-alpha*$B$1))/alpha*Intermediates!J142+F143)</f>
        <v>-0.28942423519693178</v>
      </c>
      <c r="I143" s="34">
        <f>((1-EXP(-alpha*($B$1-delta)))/alpha*Intermediates!G143-(1-EXP(-alpha*($B$1-delta)))/alpha*(1-EXP(-alpha*($B$1-delta)))/alpha*Intermediates!J143+E143)</f>
        <v>-4.7408483820650313E-2</v>
      </c>
      <c r="J143" s="46">
        <f>((1-EXP(-alpha*$B$1))/alpha*Intermediates!G142-(1-EXP(-alpha*$B$1))/alpha*(1-EXP(-alpha*$B$1))/alpha*Intermediates!J142+F143)</f>
        <v>-5.2130218157208252E-2</v>
      </c>
      <c r="K143" s="66">
        <f t="shared" si="9"/>
        <v>-2.6615872386881456E-3</v>
      </c>
      <c r="L143" s="46">
        <f t="shared" si="10"/>
        <v>4.7328992898616473E-3</v>
      </c>
      <c r="M143" s="60">
        <f>VLOOKUP((A143+1)&amp;"_"&amp;B143,scenarios!A:Q,15,0)</f>
        <v>0</v>
      </c>
      <c r="N143" s="55">
        <f>VLOOKUP((A143+TT_Scen/2+1)&amp;"_"&amp;B143,scenarios!A:Q,15,0)</f>
        <v>0</v>
      </c>
      <c r="O143" s="37">
        <f t="shared" si="11"/>
        <v>7.3944865285497929E-3</v>
      </c>
    </row>
    <row r="144" spans="1:15" x14ac:dyDescent="0.25">
      <c r="A144" s="21">
        <f t="shared" si="8"/>
        <v>4</v>
      </c>
      <c r="B144" s="22">
        <v>135</v>
      </c>
      <c r="D144" s="66">
        <f>YC!E137</f>
        <v>0.96147543700000004</v>
      </c>
      <c r="E144" s="34">
        <f>LN(VLOOKUP((B144+12*$B$1-1)/12,YC!A:E,5,0)/VLOOKUP(B144/12,YC!A:E,5,0))</f>
        <v>-0.1116150051239708</v>
      </c>
      <c r="F144" s="34">
        <f>LN(VLOOKUP((B144+12*$B$1-1)/12,YC!A:E,5,0)/VLOOKUP((B144-1)/12,YC!A:E,5,0))</f>
        <v>-0.11260400909112435</v>
      </c>
      <c r="G144" s="34">
        <f>((1-EXP(-alpha*($B$1-delta)))/alpha*Intermediates!F144-(1-EXP(-alpha*($B$1-delta)))/alpha*(1-EXP(-alpha*($B$1-delta)))/alpha*Intermediates!J144+E144)</f>
        <v>-0.3244292877478484</v>
      </c>
      <c r="H144" s="34">
        <f>((1-EXP(-alpha*$B$1))/alpha*Intermediates!F143-(1-EXP(-alpha*$B$1))/alpha*(1-EXP(-alpha*$B$1))/alpha*Intermediates!J143+F144)</f>
        <v>-0.2942853911534995</v>
      </c>
      <c r="I144" s="34">
        <f>((1-EXP(-alpha*($B$1-delta)))/alpha*Intermediates!G144-(1-EXP(-alpha*($B$1-delta)))/alpha*(1-EXP(-alpha*($B$1-delta)))/alpha*Intermediates!J144+E144)</f>
        <v>-1.5692498385046411E-2</v>
      </c>
      <c r="J144" s="46">
        <f>((1-EXP(-alpha*$B$1))/alpha*Intermediates!G143-(1-EXP(-alpha*$B$1))/alpha*(1-EXP(-alpha*$B$1))/alpha*Intermediates!J143+F144)</f>
        <v>-4.7932062967534633E-2</v>
      </c>
      <c r="K144" s="66">
        <f t="shared" si="9"/>
        <v>-2.9694100212118268E-2</v>
      </c>
      <c r="L144" s="46">
        <f t="shared" si="10"/>
        <v>3.2764889561258448E-2</v>
      </c>
      <c r="M144" s="60">
        <f>VLOOKUP((A144+1)&amp;"_"&amp;B144,scenarios!A:Q,15,0)</f>
        <v>0</v>
      </c>
      <c r="N144" s="55">
        <f>VLOOKUP((A144+TT_Scen/2+1)&amp;"_"&amp;B144,scenarios!A:Q,15,0)</f>
        <v>0</v>
      </c>
      <c r="O144" s="37">
        <f t="shared" si="11"/>
        <v>6.2458989773376716E-2</v>
      </c>
    </row>
    <row r="145" spans="1:15" x14ac:dyDescent="0.25">
      <c r="A145" s="21">
        <f t="shared" si="8"/>
        <v>4</v>
      </c>
      <c r="B145" s="22">
        <v>136</v>
      </c>
      <c r="D145" s="66">
        <f>YC!E138</f>
        <v>0.96051345749999995</v>
      </c>
      <c r="E145" s="34">
        <f>LN(VLOOKUP((B145+12*$B$1-1)/12,YC!A:E,5,0)/VLOOKUP(B145/12,YC!A:E,5,0))</f>
        <v>-0.11141857722197039</v>
      </c>
      <c r="F145" s="34">
        <f>LN(VLOOKUP((B145+12*$B$1-1)/12,YC!A:E,5,0)/VLOOKUP((B145-1)/12,YC!A:E,5,0))</f>
        <v>-0.11241960234035921</v>
      </c>
      <c r="G145" s="34">
        <f>((1-EXP(-alpha*($B$1-delta)))/alpha*Intermediates!F145-(1-EXP(-alpha*($B$1-delta)))/alpha*(1-EXP(-alpha*($B$1-delta)))/alpha*Intermediates!J145+E145)</f>
        <v>-0.30469610918311446</v>
      </c>
      <c r="H145" s="34">
        <f>((1-EXP(-alpha*$B$1))/alpha*Intermediates!F144-(1-EXP(-alpha*$B$1))/alpha*(1-EXP(-alpha*$B$1))/alpha*Intermediates!J144+F145)</f>
        <v>-0.326859555587865</v>
      </c>
      <c r="I145" s="34">
        <f>((1-EXP(-alpha*($B$1-delta)))/alpha*Intermediates!G145-(1-EXP(-alpha*($B$1-delta)))/alpha*(1-EXP(-alpha*($B$1-delta)))/alpha*Intermediates!J145+E145)</f>
        <v>-3.6048203757558864E-2</v>
      </c>
      <c r="J145" s="46">
        <f>((1-EXP(-alpha*$B$1))/alpha*Intermediates!G144-(1-EXP(-alpha*$B$1))/alpha*(1-EXP(-alpha*$B$1))/alpha*Intermediates!J144+F145)</f>
        <v>-1.601249047593406E-2</v>
      </c>
      <c r="K145" s="66">
        <f t="shared" si="9"/>
        <v>2.2410880197014427E-2</v>
      </c>
      <c r="L145" s="46">
        <f t="shared" si="10"/>
        <v>-1.9836332179428595E-2</v>
      </c>
      <c r="M145" s="60">
        <f>VLOOKUP((A145+1)&amp;"_"&amp;B145,scenarios!A:Q,15,0)</f>
        <v>0</v>
      </c>
      <c r="N145" s="55">
        <f>VLOOKUP((A145+TT_Scen/2+1)&amp;"_"&amp;B145,scenarios!A:Q,15,0)</f>
        <v>0</v>
      </c>
      <c r="O145" s="37">
        <f t="shared" si="11"/>
        <v>4.2247212376443022E-2</v>
      </c>
    </row>
    <row r="146" spans="1:15" x14ac:dyDescent="0.25">
      <c r="A146" s="21">
        <f t="shared" si="8"/>
        <v>4</v>
      </c>
      <c r="B146" s="22">
        <v>137</v>
      </c>
      <c r="D146" s="66">
        <f>YC!E139</f>
        <v>0.95954437729999997</v>
      </c>
      <c r="E146" s="34">
        <f>LN(VLOOKUP((B146+12*$B$1-1)/12,YC!A:E,5,0)/VLOOKUP(B146/12,YC!A:E,5,0))</f>
        <v>-0.11122374807669876</v>
      </c>
      <c r="F146" s="34">
        <f>LN(VLOOKUP((B146+12*$B$1-1)/12,YC!A:E,5,0)/VLOOKUP((B146-1)/12,YC!A:E,5,0))</f>
        <v>-0.11223317629778944</v>
      </c>
      <c r="G146" s="34">
        <f>((1-EXP(-alpha*($B$1-delta)))/alpha*Intermediates!F146-(1-EXP(-alpha*($B$1-delta)))/alpha*(1-EXP(-alpha*($B$1-delta)))/alpha*Intermediates!J146+E146)</f>
        <v>-0.32747549674699428</v>
      </c>
      <c r="H146" s="34">
        <f>((1-EXP(-alpha*$B$1))/alpha*Intermediates!F145-(1-EXP(-alpha*$B$1))/alpha*(1-EXP(-alpha*$B$1))/alpha*Intermediates!J145+F146)</f>
        <v>-0.30700362004393739</v>
      </c>
      <c r="I146" s="34">
        <f>((1-EXP(-alpha*($B$1-delta)))/alpha*Intermediates!G146-(1-EXP(-alpha*($B$1-delta)))/alpha*(1-EXP(-alpha*($B$1-delta)))/alpha*Intermediates!J146+E146)</f>
        <v>-1.3894995167057597E-2</v>
      </c>
      <c r="J146" s="46">
        <f>((1-EXP(-alpha*$B$1))/alpha*Intermediates!G145-(1-EXP(-alpha*$B$1))/alpha*(1-EXP(-alpha*$B$1))/alpha*Intermediates!J145+F146)</f>
        <v>-3.6519454155079373E-2</v>
      </c>
      <c r="K146" s="66">
        <f t="shared" si="9"/>
        <v>-2.0263750499454281E-2</v>
      </c>
      <c r="L146" s="46">
        <f t="shared" si="10"/>
        <v>2.2882333142578926E-2</v>
      </c>
      <c r="M146" s="60">
        <f>VLOOKUP((A146+1)&amp;"_"&amp;B146,scenarios!A:Q,15,0)</f>
        <v>0</v>
      </c>
      <c r="N146" s="55">
        <f>VLOOKUP((A146+TT_Scen/2+1)&amp;"_"&amp;B146,scenarios!A:Q,15,0)</f>
        <v>0</v>
      </c>
      <c r="O146" s="37">
        <f t="shared" si="11"/>
        <v>4.3146083642033206E-2</v>
      </c>
    </row>
    <row r="147" spans="1:15" x14ac:dyDescent="0.25">
      <c r="A147" s="21">
        <f t="shared" si="8"/>
        <v>4</v>
      </c>
      <c r="B147" s="22">
        <v>138</v>
      </c>
      <c r="D147" s="66">
        <f>YC!E140</f>
        <v>0.95857178919999997</v>
      </c>
      <c r="E147" s="34">
        <f>LN(VLOOKUP((B147+12*$B$1-1)/12,YC!A:E,5,0)/VLOOKUP(B147/12,YC!A:E,5,0))</f>
        <v>-0.11103314673243014</v>
      </c>
      <c r="F147" s="34">
        <f>LN(VLOOKUP((B147+12*$B$1-1)/12,YC!A:E,5,0)/VLOOKUP((B147-1)/12,YC!A:E,5,0))</f>
        <v>-0.11204725442865655</v>
      </c>
      <c r="G147" s="34">
        <f>((1-EXP(-alpha*($B$1-delta)))/alpha*Intermediates!F147-(1-EXP(-alpha*($B$1-delta)))/alpha*(1-EXP(-alpha*($B$1-delta)))/alpha*Intermediates!J147+E147)</f>
        <v>-0.31529745258874409</v>
      </c>
      <c r="H147" s="34">
        <f>((1-EXP(-alpha*$B$1))/alpha*Intermediates!F146-(1-EXP(-alpha*$B$1))/alpha*(1-EXP(-alpha*$B$1))/alpha*Intermediates!J146+F147)</f>
        <v>-0.32994972156688368</v>
      </c>
      <c r="I147" s="34">
        <f>((1-EXP(-alpha*($B$1-delta)))/alpha*Intermediates!G147-(1-EXP(-alpha*($B$1-delta)))/alpha*(1-EXP(-alpha*($B$1-delta)))/alpha*Intermediates!J147+E147)</f>
        <v>-2.6708101567346279E-2</v>
      </c>
      <c r="J147" s="46">
        <f>((1-EXP(-alpha*$B$1))/alpha*Intermediates!G146-(1-EXP(-alpha*$B$1))/alpha*(1-EXP(-alpha*$B$1))/alpha*Intermediates!J146+F147)</f>
        <v>-1.4225836526719937E-2</v>
      </c>
      <c r="K147" s="66">
        <f t="shared" si="9"/>
        <v>1.4760139677487238E-2</v>
      </c>
      <c r="L147" s="46">
        <f t="shared" si="10"/>
        <v>-1.2404684698636759E-2</v>
      </c>
      <c r="M147" s="60">
        <f>VLOOKUP((A147+1)&amp;"_"&amp;B147,scenarios!A:Q,15,0)</f>
        <v>0</v>
      </c>
      <c r="N147" s="55">
        <f>VLOOKUP((A147+TT_Scen/2+1)&amp;"_"&amp;B147,scenarios!A:Q,15,0)</f>
        <v>0</v>
      </c>
      <c r="O147" s="37">
        <f t="shared" si="11"/>
        <v>2.7164824376123997E-2</v>
      </c>
    </row>
    <row r="148" spans="1:15" x14ac:dyDescent="0.25">
      <c r="A148" s="21">
        <f t="shared" si="8"/>
        <v>4</v>
      </c>
      <c r="B148" s="22">
        <v>139</v>
      </c>
      <c r="D148" s="66">
        <f>YC!E141</f>
        <v>0.95759938570000003</v>
      </c>
      <c r="E148" s="34">
        <f>LN(VLOOKUP((B148+12*$B$1-1)/12,YC!A:E,5,0)/VLOOKUP(B148/12,YC!A:E,5,0))</f>
        <v>-0.11084950319141844</v>
      </c>
      <c r="F148" s="34">
        <f>LN(VLOOKUP((B148+12*$B$1-1)/12,YC!A:E,5,0)/VLOOKUP((B148-1)/12,YC!A:E,5,0))</f>
        <v>-0.11186444757239151</v>
      </c>
      <c r="G148" s="34">
        <f>((1-EXP(-alpha*($B$1-delta)))/alpha*Intermediates!F148-(1-EXP(-alpha*($B$1-delta)))/alpha*(1-EXP(-alpha*($B$1-delta)))/alpha*Intermediates!J148+E148)</f>
        <v>-0.32252545231834306</v>
      </c>
      <c r="H148" s="34">
        <f>((1-EXP(-alpha*$B$1))/alpha*Intermediates!F147-(1-EXP(-alpha*$B$1))/alpha*(1-EXP(-alpha*$B$1))/alpha*Intermediates!J147+F148)</f>
        <v>-0.31769830372634617</v>
      </c>
      <c r="I148" s="34">
        <f>((1-EXP(-alpha*($B$1-delta)))/alpha*Intermediates!G148-(1-EXP(-alpha*($B$1-delta)))/alpha*(1-EXP(-alpha*($B$1-delta)))/alpha*Intermediates!J148+E148)</f>
        <v>-2.0129480626518537E-2</v>
      </c>
      <c r="J148" s="46">
        <f>((1-EXP(-alpha*$B$1))/alpha*Intermediates!G147-(1-EXP(-alpha*$B$1))/alpha*(1-EXP(-alpha*$B$1))/alpha*Intermediates!J147+F148)</f>
        <v>-2.7136388598888186E-2</v>
      </c>
      <c r="K148" s="66">
        <f t="shared" si="9"/>
        <v>-4.815516634155026E-3</v>
      </c>
      <c r="L148" s="46">
        <f t="shared" si="10"/>
        <v>7.0315137886933776E-3</v>
      </c>
      <c r="M148" s="60">
        <f>VLOOKUP((A148+1)&amp;"_"&amp;B148,scenarios!A:Q,15,0)</f>
        <v>0</v>
      </c>
      <c r="N148" s="55">
        <f>VLOOKUP((A148+TT_Scen/2+1)&amp;"_"&amp;B148,scenarios!A:Q,15,0)</f>
        <v>0</v>
      </c>
      <c r="O148" s="37">
        <f t="shared" si="11"/>
        <v>1.1847030422848404E-2</v>
      </c>
    </row>
    <row r="149" spans="1:15" x14ac:dyDescent="0.25">
      <c r="A149" s="21">
        <f t="shared" si="8"/>
        <v>4</v>
      </c>
      <c r="B149" s="22">
        <v>140</v>
      </c>
      <c r="D149" s="66">
        <f>YC!E142</f>
        <v>0.95663099569999999</v>
      </c>
      <c r="E149" s="34">
        <f>LN(VLOOKUP((B149+12*$B$1-1)/12,YC!A:E,5,0)/VLOOKUP(B149/12,YC!A:E,5,0))</f>
        <v>-0.11067568495133365</v>
      </c>
      <c r="F149" s="34">
        <f>LN(VLOOKUP((B149+12*$B$1-1)/12,YC!A:E,5,0)/VLOOKUP((B149-1)/12,YC!A:E,5,0))</f>
        <v>-0.1116874650296579</v>
      </c>
      <c r="G149" s="34">
        <f>((1-EXP(-alpha*($B$1-delta)))/alpha*Intermediates!F149-(1-EXP(-alpha*($B$1-delta)))/alpha*(1-EXP(-alpha*($B$1-delta)))/alpha*Intermediates!J149+E149)</f>
        <v>-0.32984728348396875</v>
      </c>
      <c r="H149" s="34">
        <f>((1-EXP(-alpha*$B$1))/alpha*Intermediates!F148-(1-EXP(-alpha*$B$1))/alpha*(1-EXP(-alpha*$B$1))/alpha*Intermediates!J148+F149)</f>
        <v>-0.32498438768927329</v>
      </c>
      <c r="I149" s="34">
        <f>((1-EXP(-alpha*($B$1-delta)))/alpha*Intermediates!G149-(1-EXP(-alpha*($B$1-delta)))/alpha*(1-EXP(-alpha*($B$1-delta)))/alpha*Intermediates!J149+E149)</f>
        <v>-1.3477053322368954E-2</v>
      </c>
      <c r="J149" s="46">
        <f>((1-EXP(-alpha*$B$1))/alpha*Intermediates!G148-(1-EXP(-alpha*$B$1))/alpha*(1-EXP(-alpha*$B$1))/alpha*Intermediates!J148+F149)</f>
        <v>-2.0521480965143113E-2</v>
      </c>
      <c r="K149" s="66">
        <f t="shared" si="9"/>
        <v>-4.8510910597575618E-3</v>
      </c>
      <c r="L149" s="46">
        <f t="shared" si="10"/>
        <v>7.0692979879987128E-3</v>
      </c>
      <c r="M149" s="60">
        <f>VLOOKUP((A149+1)&amp;"_"&amp;B149,scenarios!A:Q,15,0)</f>
        <v>0</v>
      </c>
      <c r="N149" s="55">
        <f>VLOOKUP((A149+TT_Scen/2+1)&amp;"_"&amp;B149,scenarios!A:Q,15,0)</f>
        <v>0</v>
      </c>
      <c r="O149" s="37">
        <f t="shared" si="11"/>
        <v>1.1920389047756275E-2</v>
      </c>
    </row>
    <row r="150" spans="1:15" x14ac:dyDescent="0.25">
      <c r="A150" s="21">
        <f t="shared" si="8"/>
        <v>4</v>
      </c>
      <c r="B150" s="22">
        <v>141</v>
      </c>
      <c r="D150" s="66">
        <f>YC!E143</f>
        <v>0.9556705486</v>
      </c>
      <c r="E150" s="34">
        <f>LN(VLOOKUP((B150+12*$B$1-1)/12,YC!A:E,5,0)/VLOOKUP(B150/12,YC!A:E,5,0))</f>
        <v>-0.11051465450026191</v>
      </c>
      <c r="F150" s="34">
        <f>LN(VLOOKUP((B150+12*$B$1-1)/12,YC!A:E,5,0)/VLOOKUP((B150-1)/12,YC!A:E,5,0))</f>
        <v>-0.11151914794285825</v>
      </c>
      <c r="G150" s="34">
        <f>((1-EXP(-alpha*($B$1-delta)))/alpha*Intermediates!F150-(1-EXP(-alpha*($B$1-delta)))/alpha*(1-EXP(-alpha*($B$1-delta)))/alpha*Intermediates!J150+E150)</f>
        <v>-0.3341245480361269</v>
      </c>
      <c r="H150" s="34">
        <f>((1-EXP(-alpha*$B$1))/alpha*Intermediates!F149-(1-EXP(-alpha*$B$1))/alpha*(1-EXP(-alpha*$B$1))/alpha*Intermediates!J149+F150)</f>
        <v>-0.33236371237024098</v>
      </c>
      <c r="I150" s="34">
        <f>((1-EXP(-alpha*($B$1-delta)))/alpha*Intermediates!G150-(1-EXP(-alpha*($B$1-delta)))/alpha*(1-EXP(-alpha*($B$1-delta)))/alpha*Intermediates!J150+E150)</f>
        <v>-9.8951164662908209E-3</v>
      </c>
      <c r="J150" s="46">
        <f>((1-EXP(-alpha*$B$1))/alpha*Intermediates!G149-(1-EXP(-alpha*$B$1))/alpha*(1-EXP(-alpha*$B$1))/alpha*Intermediates!J149+F150)</f>
        <v>-1.3831030413264653E-2</v>
      </c>
      <c r="K150" s="66">
        <f t="shared" si="9"/>
        <v>-1.7592863042885654E-3</v>
      </c>
      <c r="L150" s="46">
        <f t="shared" si="10"/>
        <v>3.943669828428531E-3</v>
      </c>
      <c r="M150" s="60">
        <f>VLOOKUP((A150+1)&amp;"_"&amp;B150,scenarios!A:Q,15,0)</f>
        <v>0</v>
      </c>
      <c r="N150" s="55">
        <f>VLOOKUP((A150+TT_Scen/2+1)&amp;"_"&amp;B150,scenarios!A:Q,15,0)</f>
        <v>0</v>
      </c>
      <c r="O150" s="37">
        <f t="shared" si="11"/>
        <v>5.7029561327170963E-3</v>
      </c>
    </row>
    <row r="151" spans="1:15" x14ac:dyDescent="0.25">
      <c r="A151" s="21">
        <f t="shared" si="8"/>
        <v>4</v>
      </c>
      <c r="B151" s="22">
        <v>142</v>
      </c>
      <c r="D151" s="66">
        <f>YC!E144</f>
        <v>0.9547220609</v>
      </c>
      <c r="E151" s="34">
        <f>LN(VLOOKUP((B151+12*$B$1-1)/12,YC!A:E,5,0)/VLOOKUP(B151/12,YC!A:E,5,0))</f>
        <v>-0.11036946142831915</v>
      </c>
      <c r="F151" s="34">
        <f>LN(VLOOKUP((B151+12*$B$1-1)/12,YC!A:E,5,0)/VLOOKUP((B151-1)/12,YC!A:E,5,0))</f>
        <v>-0.11136243823656011</v>
      </c>
      <c r="G151" s="34">
        <f>((1-EXP(-alpha*($B$1-delta)))/alpha*Intermediates!F151-(1-EXP(-alpha*($B$1-delta)))/alpha*(1-EXP(-alpha*($B$1-delta)))/alpha*Intermediates!J151+E151)</f>
        <v>-0.36633143347718722</v>
      </c>
      <c r="H151" s="34">
        <f>((1-EXP(-alpha*$B$1))/alpha*Intermediates!F150-(1-EXP(-alpha*$B$1))/alpha*(1-EXP(-alpha*$B$1))/alpha*Intermediates!J150+F151)</f>
        <v>-0.33667638738226224</v>
      </c>
      <c r="I151" s="34">
        <f>((1-EXP(-alpha*($B$1-delta)))/alpha*Intermediates!G151-(1-EXP(-alpha*($B$1-delta)))/alpha*(1-EXP(-alpha*($B$1-delta)))/alpha*Intermediates!J151+E151)</f>
        <v>2.1584444224991214E-2</v>
      </c>
      <c r="J151" s="46">
        <f>((1-EXP(-alpha*$B$1))/alpha*Intermediates!G150-(1-EXP(-alpha*$B$1))/alpha*(1-EXP(-alpha*$B$1))/alpha*Intermediates!J150+F151)</f>
        <v>-1.0230784853312982E-2</v>
      </c>
      <c r="K151" s="66">
        <f t="shared" si="9"/>
        <v>-2.9219649730183983E-2</v>
      </c>
      <c r="L151" s="46">
        <f t="shared" si="10"/>
        <v>3.2326743718136042E-2</v>
      </c>
      <c r="M151" s="60">
        <f>VLOOKUP((A151+1)&amp;"_"&amp;B151,scenarios!A:Q,15,0)</f>
        <v>0</v>
      </c>
      <c r="N151" s="55">
        <f>VLOOKUP((A151+TT_Scen/2+1)&amp;"_"&amp;B151,scenarios!A:Q,15,0)</f>
        <v>0</v>
      </c>
      <c r="O151" s="37">
        <f t="shared" si="11"/>
        <v>6.1546393448320025E-2</v>
      </c>
    </row>
    <row r="152" spans="1:15" x14ac:dyDescent="0.25">
      <c r="A152" s="21">
        <f t="shared" si="8"/>
        <v>4</v>
      </c>
      <c r="B152" s="22">
        <v>143</v>
      </c>
      <c r="D152" s="66">
        <f>YC!E145</f>
        <v>0.95378963640000003</v>
      </c>
      <c r="E152" s="34">
        <f>LN(VLOOKUP((B152+12*$B$1-1)/12,YC!A:E,5,0)/VLOOKUP(B152/12,YC!A:E,5,0))</f>
        <v>-0.1102432445907144</v>
      </c>
      <c r="F152" s="34">
        <f>LN(VLOOKUP((B152+12*$B$1-1)/12,YC!A:E,5,0)/VLOOKUP((B152-1)/12,YC!A:E,5,0))</f>
        <v>-0.11122036679070567</v>
      </c>
      <c r="G152" s="34">
        <f>((1-EXP(-alpha*($B$1-delta)))/alpha*Intermediates!F152-(1-EXP(-alpha*($B$1-delta)))/alpha*(1-EXP(-alpha*($B$1-delta)))/alpha*Intermediates!J152+E152)</f>
        <v>-0.34802757816438024</v>
      </c>
      <c r="H152" s="34">
        <f>((1-EXP(-alpha*$B$1))/alpha*Intermediates!F151-(1-EXP(-alpha*$B$1))/alpha*(1-EXP(-alpha*$B$1))/alpha*Intermediates!J151+F152)</f>
        <v>-0.3691082752768936</v>
      </c>
      <c r="I152" s="34">
        <f>((1-EXP(-alpha*($B$1-delta)))/alpha*Intermediates!G152-(1-EXP(-alpha*($B$1-delta)))/alpha*(1-EXP(-alpha*($B$1-delta)))/alpha*Intermediates!J152+E152)</f>
        <v>2.5150151082356936E-3</v>
      </c>
      <c r="J152" s="46">
        <f>((1-EXP(-alpha*$B$1))/alpha*Intermediates!G151-(1-EXP(-alpha*$B$1))/alpha*(1-EXP(-alpha*$B$1))/alpha*Intermediates!J151+F152)</f>
        <v>2.1459082578027575E-2</v>
      </c>
      <c r="K152" s="66">
        <f t="shared" si="9"/>
        <v>2.1304464633531417E-2</v>
      </c>
      <c r="L152" s="46">
        <f t="shared" si="10"/>
        <v>-1.8765756378062881E-2</v>
      </c>
      <c r="M152" s="60">
        <f>VLOOKUP((A152+1)&amp;"_"&amp;B152,scenarios!A:Q,15,0)</f>
        <v>0</v>
      </c>
      <c r="N152" s="55">
        <f>VLOOKUP((A152+TT_Scen/2+1)&amp;"_"&amp;B152,scenarios!A:Q,15,0)</f>
        <v>0</v>
      </c>
      <c r="O152" s="37">
        <f t="shared" si="11"/>
        <v>4.0070221011594298E-2</v>
      </c>
    </row>
    <row r="153" spans="1:15" x14ac:dyDescent="0.25">
      <c r="A153" s="21">
        <f t="shared" si="8"/>
        <v>4</v>
      </c>
      <c r="B153" s="22">
        <v>144</v>
      </c>
      <c r="D153" s="66">
        <f>YC!E146</f>
        <v>0.95287746650000005</v>
      </c>
      <c r="E153" s="34">
        <f>LN(VLOOKUP((B153+12*$B$1-1)/12,YC!A:E,5,0)/VLOOKUP(B153/12,YC!A:E,5,0))</f>
        <v>-0.11013923255869587</v>
      </c>
      <c r="F153" s="34">
        <f>LN(VLOOKUP((B153+12*$B$1-1)/12,YC!A:E,5,0)/VLOOKUP((B153-1)/12,YC!A:E,5,0))</f>
        <v>-0.11109605398620571</v>
      </c>
      <c r="G153" s="34">
        <f>((1-EXP(-alpha*($B$1-delta)))/alpha*Intermediates!F153-(1-EXP(-alpha*($B$1-delta)))/alpha*(1-EXP(-alpha*($B$1-delta)))/alpha*Intermediates!J153+E153)</f>
        <v>-0.37769142610498596</v>
      </c>
      <c r="H153" s="34">
        <f>((1-EXP(-alpha*$B$1))/alpha*Intermediates!F152-(1-EXP(-alpha*$B$1))/alpha*(1-EXP(-alpha*$B$1))/alpha*Intermediates!J152+F153)</f>
        <v>-0.35068281945206181</v>
      </c>
      <c r="I153" s="34">
        <f>((1-EXP(-alpha*($B$1-delta)))/alpha*Intermediates!G153-(1-EXP(-alpha*($B$1-delta)))/alpha*(1-EXP(-alpha*($B$1-delta)))/alpha*Intermediates!J153+E153)</f>
        <v>3.136860850891221E-2</v>
      </c>
      <c r="J153" s="46">
        <f>((1-EXP(-alpha*$B$1))/alpha*Intermediates!G152-(1-EXP(-alpha*$B$1))/alpha*(1-EXP(-alpha*$B$1))/alpha*Intermediates!J152+F153)</f>
        <v>2.2558003360423629E-3</v>
      </c>
      <c r="K153" s="66">
        <f t="shared" si="9"/>
        <v>-2.6647135821988299E-2</v>
      </c>
      <c r="L153" s="46">
        <f t="shared" si="10"/>
        <v>2.9540728533053118E-2</v>
      </c>
      <c r="M153" s="60">
        <f>VLOOKUP((A153+1)&amp;"_"&amp;B153,scenarios!A:Q,15,0)</f>
        <v>0</v>
      </c>
      <c r="N153" s="55">
        <f>VLOOKUP((A153+TT_Scen/2+1)&amp;"_"&amp;B153,scenarios!A:Q,15,0)</f>
        <v>0</v>
      </c>
      <c r="O153" s="37">
        <f t="shared" si="11"/>
        <v>5.6187864355041417E-2</v>
      </c>
    </row>
    <row r="154" spans="1:15" x14ac:dyDescent="0.25">
      <c r="A154" s="21">
        <f t="shared" si="8"/>
        <v>4</v>
      </c>
      <c r="B154" s="22">
        <v>145</v>
      </c>
      <c r="D154" s="66">
        <f>YC!E147</f>
        <v>0.95198866810000005</v>
      </c>
      <c r="E154" s="34">
        <f>LN(VLOOKUP((B154+12*$B$1-1)/12,YC!A:E,5,0)/VLOOKUP(B154/12,YC!A:E,5,0))</f>
        <v>-0.11005952191003077</v>
      </c>
      <c r="F154" s="34">
        <f>LN(VLOOKUP((B154+12*$B$1-1)/12,YC!A:E,5,0)/VLOOKUP((B154-1)/12,YC!A:E,5,0))</f>
        <v>-0.1109927092331249</v>
      </c>
      <c r="G154" s="34">
        <f>((1-EXP(-alpha*($B$1-delta)))/alpha*Intermediates!F154-(1-EXP(-alpha*($B$1-delta)))/alpha*(1-EXP(-alpha*($B$1-delta)))/alpha*Intermediates!J154+E154)</f>
        <v>-0.33515733058437519</v>
      </c>
      <c r="H154" s="34">
        <f>((1-EXP(-alpha*$B$1))/alpha*Intermediates!F153-(1-EXP(-alpha*$B$1))/alpha*(1-EXP(-alpha*$B$1))/alpha*Intermediates!J153+F154)</f>
        <v>-0.38055154195634089</v>
      </c>
      <c r="I154" s="34">
        <f>((1-EXP(-alpha*($B$1-delta)))/alpha*Intermediates!G154-(1-EXP(-alpha*($B$1-delta)))/alpha*(1-EXP(-alpha*($B$1-delta)))/alpha*Intermediates!J154+E154)</f>
        <v>-1.2024590229800181E-2</v>
      </c>
      <c r="J154" s="46">
        <f>((1-EXP(-alpha*$B$1))/alpha*Intermediates!G153-(1-EXP(-alpha*$B$1))/alpha*(1-EXP(-alpha*$B$1))/alpha*Intermediates!J153+F154)</f>
        <v>3.1304497217834015E-2</v>
      </c>
      <c r="K154" s="66">
        <f t="shared" si="9"/>
        <v>4.6440297274894737E-2</v>
      </c>
      <c r="L154" s="46">
        <f t="shared" si="10"/>
        <v>-4.2403794682869256E-2</v>
      </c>
      <c r="M154" s="60">
        <f>VLOOKUP((A154+1)&amp;"_"&amp;B154,scenarios!A:Q,15,0)</f>
        <v>0</v>
      </c>
      <c r="N154" s="55">
        <f>VLOOKUP((A154+TT_Scen/2+1)&amp;"_"&amp;B154,scenarios!A:Q,15,0)</f>
        <v>0</v>
      </c>
      <c r="O154" s="37">
        <f t="shared" si="11"/>
        <v>8.8844091957763993E-2</v>
      </c>
    </row>
    <row r="155" spans="1:15" x14ac:dyDescent="0.25">
      <c r="A155" s="21">
        <f t="shared" si="8"/>
        <v>4</v>
      </c>
      <c r="B155" s="22">
        <v>146</v>
      </c>
      <c r="D155" s="66">
        <f>YC!E148</f>
        <v>0.95112174149999995</v>
      </c>
      <c r="E155" s="34">
        <f>LN(VLOOKUP((B155+12*$B$1-1)/12,YC!A:E,5,0)/VLOOKUP(B155/12,YC!A:E,5,0))</f>
        <v>-0.11000156711885706</v>
      </c>
      <c r="F155" s="34">
        <f>LN(VLOOKUP((B155+12*$B$1-1)/12,YC!A:E,5,0)/VLOOKUP((B155-1)/12,YC!A:E,5,0))</f>
        <v>-0.1109126300352196</v>
      </c>
      <c r="G155" s="34">
        <f>((1-EXP(-alpha*($B$1-delta)))/alpha*Intermediates!F155-(1-EXP(-alpha*($B$1-delta)))/alpha*(1-EXP(-alpha*($B$1-delta)))/alpha*Intermediates!J155+E155)</f>
        <v>-0.37555647690546701</v>
      </c>
      <c r="H155" s="34">
        <f>((1-EXP(-alpha*$B$1))/alpha*Intermediates!F154-(1-EXP(-alpha*$B$1))/alpha*(1-EXP(-alpha*$B$1))/alpha*Intermediates!J154+F155)</f>
        <v>-0.33772762723530542</v>
      </c>
      <c r="I155" s="34">
        <f>((1-EXP(-alpha*($B$1-delta)))/alpha*Intermediates!G155-(1-EXP(-alpha*($B$1-delta)))/alpha*(1-EXP(-alpha*($B$1-delta)))/alpha*Intermediates!J155+E155)</f>
        <v>2.747172021464489E-2</v>
      </c>
      <c r="J155" s="46">
        <f>((1-EXP(-alpha*$B$1))/alpha*Intermediates!G154-(1-EXP(-alpha*$B$1))/alpha*(1-EXP(-alpha*$B$1))/alpha*Intermediates!J154+F155)</f>
        <v>-1.2386212018472426E-2</v>
      </c>
      <c r="K155" s="66">
        <f t="shared" si="9"/>
        <v>-3.7122276370519458E-2</v>
      </c>
      <c r="L155" s="46">
        <f t="shared" si="10"/>
        <v>4.0662919032926181E-2</v>
      </c>
      <c r="M155" s="60">
        <f>VLOOKUP((A155+1)&amp;"_"&amp;B155,scenarios!A:Q,15,0)</f>
        <v>0</v>
      </c>
      <c r="N155" s="55">
        <f>VLOOKUP((A155+TT_Scen/2+1)&amp;"_"&amp;B155,scenarios!A:Q,15,0)</f>
        <v>0</v>
      </c>
      <c r="O155" s="37">
        <f t="shared" si="11"/>
        <v>7.7785195403445639E-2</v>
      </c>
    </row>
    <row r="156" spans="1:15" x14ac:dyDescent="0.25">
      <c r="A156" s="21">
        <f t="shared" si="8"/>
        <v>4</v>
      </c>
      <c r="B156" s="22">
        <v>147</v>
      </c>
      <c r="D156" s="66">
        <f>YC!E149</f>
        <v>0.95027396180000001</v>
      </c>
      <c r="E156" s="34">
        <f>LN(VLOOKUP((B156+12*$B$1-1)/12,YC!A:E,5,0)/VLOOKUP(B156/12,YC!A:E,5,0))</f>
        <v>-0.10996238953265669</v>
      </c>
      <c r="F156" s="34">
        <f>LN(VLOOKUP((B156+12*$B$1-1)/12,YC!A:E,5,0)/VLOOKUP((B156-1)/12,YC!A:E,5,0))</f>
        <v>-0.11085413421758329</v>
      </c>
      <c r="G156" s="34">
        <f>((1-EXP(-alpha*($B$1-delta)))/alpha*Intermediates!F156-(1-EXP(-alpha*($B$1-delta)))/alpha*(1-EXP(-alpha*($B$1-delta)))/alpha*Intermediates!J156+E156)</f>
        <v>-0.417016669569447</v>
      </c>
      <c r="H156" s="34">
        <f>((1-EXP(-alpha*$B$1))/alpha*Intermediates!F155-(1-EXP(-alpha*$B$1))/alpha*(1-EXP(-alpha*$B$1))/alpha*Intermediates!J155+F156)</f>
        <v>-0.37840349307077731</v>
      </c>
      <c r="I156" s="34">
        <f>((1-EXP(-alpha*($B$1-delta)))/alpha*Intermediates!G156-(1-EXP(-alpha*($B$1-delta)))/alpha*(1-EXP(-alpha*($B$1-delta)))/alpha*Intermediates!J156+E156)</f>
        <v>6.7991326372823097E-2</v>
      </c>
      <c r="J156" s="46">
        <f>((1-EXP(-alpha*$B$1))/alpha*Intermediates!G155-(1-EXP(-alpha*$B$1))/alpha*(1-EXP(-alpha*$B$1))/alpha*Intermediates!J155+F156)</f>
        <v>2.7379479832139966E-2</v>
      </c>
      <c r="K156" s="66">
        <f t="shared" si="9"/>
        <v>-3.7877191113091957E-2</v>
      </c>
      <c r="L156" s="46">
        <f t="shared" si="10"/>
        <v>4.1447785520799973E-2</v>
      </c>
      <c r="M156" s="60">
        <f>VLOOKUP((A156+1)&amp;"_"&amp;B156,scenarios!A:Q,15,0)</f>
        <v>0</v>
      </c>
      <c r="N156" s="55">
        <f>VLOOKUP((A156+TT_Scen/2+1)&amp;"_"&amp;B156,scenarios!A:Q,15,0)</f>
        <v>0</v>
      </c>
      <c r="O156" s="37">
        <f t="shared" si="11"/>
        <v>7.932497663389193E-2</v>
      </c>
    </row>
    <row r="157" spans="1:15" x14ac:dyDescent="0.25">
      <c r="A157" s="21">
        <f t="shared" si="8"/>
        <v>4</v>
      </c>
      <c r="B157" s="22">
        <v>148</v>
      </c>
      <c r="D157" s="66">
        <f>YC!E150</f>
        <v>0.94944252669999996</v>
      </c>
      <c r="E157" s="34">
        <f>LN(VLOOKUP((B157+12*$B$1-1)/12,YC!A:E,5,0)/VLOOKUP(B157/12,YC!A:E,5,0))</f>
        <v>-0.10993913617180108</v>
      </c>
      <c r="F157" s="34">
        <f>LN(VLOOKUP((B157+12*$B$1-1)/12,YC!A:E,5,0)/VLOOKUP((B157-1)/12,YC!A:E,5,0))</f>
        <v>-0.11081446168286541</v>
      </c>
      <c r="G157" s="34">
        <f>((1-EXP(-alpha*($B$1-delta)))/alpha*Intermediates!F157-(1-EXP(-alpha*($B$1-delta)))/alpha*(1-EXP(-alpha*($B$1-delta)))/alpha*Intermediates!J157+E157)</f>
        <v>-0.41224427848900908</v>
      </c>
      <c r="H157" s="34">
        <f>((1-EXP(-alpha*$B$1))/alpha*Intermediates!F156-(1-EXP(-alpha*$B$1))/alpha*(1-EXP(-alpha*$B$1))/alpha*Intermediates!J156+F157)</f>
        <v>-0.42014757059852154</v>
      </c>
      <c r="I157" s="34">
        <f>((1-EXP(-alpha*($B$1-delta)))/alpha*Intermediates!G157-(1-EXP(-alpha*($B$1-delta)))/alpha*(1-EXP(-alpha*($B$1-delta)))/alpha*Intermediates!J157+E157)</f>
        <v>6.2246328599366699E-2</v>
      </c>
      <c r="J157" s="46">
        <f>((1-EXP(-alpha*$B$1))/alpha*Intermediates!G156-(1-EXP(-alpha*$B$1))/alpha*(1-EXP(-alpha*$B$1))/alpha*Intermediates!J156+F157)</f>
        <v>6.8175548928738228E-2</v>
      </c>
      <c r="K157" s="66">
        <f t="shared" si="9"/>
        <v>7.9346055613562783E-3</v>
      </c>
      <c r="L157" s="46">
        <f t="shared" si="10"/>
        <v>-5.911677192014908E-3</v>
      </c>
      <c r="M157" s="60">
        <f>VLOOKUP((A157+1)&amp;"_"&amp;B157,scenarios!A:Q,15,0)</f>
        <v>0</v>
      </c>
      <c r="N157" s="55">
        <f>VLOOKUP((A157+TT_Scen/2+1)&amp;"_"&amp;B157,scenarios!A:Q,15,0)</f>
        <v>0</v>
      </c>
      <c r="O157" s="37">
        <f t="shared" si="11"/>
        <v>1.3846282753371186E-2</v>
      </c>
    </row>
    <row r="158" spans="1:15" x14ac:dyDescent="0.25">
      <c r="A158" s="21">
        <f t="shared" si="8"/>
        <v>4</v>
      </c>
      <c r="B158" s="22">
        <v>149</v>
      </c>
      <c r="D158" s="66">
        <f>YC!E151</f>
        <v>0.94862455690000003</v>
      </c>
      <c r="E158" s="34">
        <f>LN(VLOOKUP((B158+12*$B$1-1)/12,YC!A:E,5,0)/VLOOKUP(B158/12,YC!A:E,5,0))</f>
        <v>-0.10992886294619945</v>
      </c>
      <c r="F158" s="34">
        <f>LN(VLOOKUP((B158+12*$B$1-1)/12,YC!A:E,5,0)/VLOOKUP((B158-1)/12,YC!A:E,5,0))</f>
        <v>-0.1107907606712108</v>
      </c>
      <c r="G158" s="34">
        <f>((1-EXP(-alpha*($B$1-delta)))/alpha*Intermediates!F158-(1-EXP(-alpha*($B$1-delta)))/alpha*(1-EXP(-alpha*($B$1-delta)))/alpha*Intermediates!J158+E158)</f>
        <v>-0.42648701164783887</v>
      </c>
      <c r="H158" s="34">
        <f>((1-EXP(-alpha*$B$1))/alpha*Intermediates!F157-(1-EXP(-alpha*$B$1))/alpha*(1-EXP(-alpha*$B$1))/alpha*Intermediates!J157+F158)</f>
        <v>-0.41534298936270936</v>
      </c>
      <c r="I158" s="34">
        <f>((1-EXP(-alpha*($B$1-delta)))/alpha*Intermediates!G158-(1-EXP(-alpha*($B$1-delta)))/alpha*(1-EXP(-alpha*($B$1-delta)))/alpha*Intermediates!J158+E158)</f>
        <v>7.5490347301014407E-2</v>
      </c>
      <c r="J158" s="46">
        <f>((1-EXP(-alpha*$B$1))/alpha*Intermediates!G157-(1-EXP(-alpha*$B$1))/alpha*(1-EXP(-alpha*$B$1))/alpha*Intermediates!J157+F158)</f>
        <v>6.2390852920910511E-2</v>
      </c>
      <c r="K158" s="66">
        <f t="shared" si="9"/>
        <v>-1.1082157688852567E-2</v>
      </c>
      <c r="L158" s="46">
        <f t="shared" si="10"/>
        <v>1.3185668625176339E-2</v>
      </c>
      <c r="M158" s="60">
        <f>VLOOKUP((A158+1)&amp;"_"&amp;B158,scenarios!A:Q,15,0)</f>
        <v>0</v>
      </c>
      <c r="N158" s="55">
        <f>VLOOKUP((A158+TT_Scen/2+1)&amp;"_"&amp;B158,scenarios!A:Q,15,0)</f>
        <v>0</v>
      </c>
      <c r="O158" s="37">
        <f t="shared" si="11"/>
        <v>2.4267826314028906E-2</v>
      </c>
    </row>
    <row r="159" spans="1:15" x14ac:dyDescent="0.25">
      <c r="A159" s="21">
        <f t="shared" si="8"/>
        <v>4</v>
      </c>
      <c r="B159" s="22">
        <v>150</v>
      </c>
      <c r="D159" s="66">
        <f>YC!E152</f>
        <v>0.94781709579999995</v>
      </c>
      <c r="E159" s="34">
        <f>LN(VLOOKUP((B159+12*$B$1-1)/12,YC!A:E,5,0)/VLOOKUP(B159/12,YC!A:E,5,0))</f>
        <v>-0.10992853417502048</v>
      </c>
      <c r="F159" s="34">
        <f>LN(VLOOKUP((B159+12*$B$1-1)/12,YC!A:E,5,0)/VLOOKUP((B159-1)/12,YC!A:E,5,0))</f>
        <v>-0.11078008808140538</v>
      </c>
      <c r="G159" s="34">
        <f>((1-EXP(-alpha*($B$1-delta)))/alpha*Intermediates!F159-(1-EXP(-alpha*($B$1-delta)))/alpha*(1-EXP(-alpha*($B$1-delta)))/alpha*Intermediates!J159+E159)</f>
        <v>-0.40953409715444178</v>
      </c>
      <c r="H159" s="34">
        <f>((1-EXP(-alpha*$B$1))/alpha*Intermediates!F158-(1-EXP(-alpha*$B$1))/alpha*(1-EXP(-alpha*$B$1))/alpha*Intermediates!J158+F159)</f>
        <v>-0.42968345921203133</v>
      </c>
      <c r="I159" s="34">
        <f>((1-EXP(-alpha*($B$1-delta)))/alpha*Intermediates!G159-(1-EXP(-alpha*($B$1-delta)))/alpha*(1-EXP(-alpha*($B$1-delta)))/alpha*Intermediates!J159+E159)</f>
        <v>5.7518705952846902E-2</v>
      </c>
      <c r="J159" s="46">
        <f>((1-EXP(-alpha*$B$1))/alpha*Intermediates!G158-(1-EXP(-alpha*$B$1))/alpha*(1-EXP(-alpha*$B$1))/alpha*Intermediates!J158+F159)</f>
        <v>7.5725012204461067E-2</v>
      </c>
      <c r="K159" s="66">
        <f t="shared" si="9"/>
        <v>2.035373077847269E-2</v>
      </c>
      <c r="L159" s="46">
        <f t="shared" si="10"/>
        <v>-1.804157270270268E-2</v>
      </c>
      <c r="M159" s="60">
        <f>VLOOKUP((A159+1)&amp;"_"&amp;B159,scenarios!A:Q,15,0)</f>
        <v>0</v>
      </c>
      <c r="N159" s="55">
        <f>VLOOKUP((A159+TT_Scen/2+1)&amp;"_"&amp;B159,scenarios!A:Q,15,0)</f>
        <v>0</v>
      </c>
      <c r="O159" s="37">
        <f t="shared" si="11"/>
        <v>3.8395303481175369E-2</v>
      </c>
    </row>
    <row r="160" spans="1:15" x14ac:dyDescent="0.25">
      <c r="A160" s="21">
        <f t="shared" si="8"/>
        <v>4</v>
      </c>
      <c r="B160" s="22">
        <v>151</v>
      </c>
      <c r="D160" s="66">
        <f>YC!E153</f>
        <v>0.94701710009999995</v>
      </c>
      <c r="E160" s="34">
        <f>LN(VLOOKUP((B160+12*$B$1-1)/12,YC!A:E,5,0)/VLOOKUP(B160/12,YC!A:E,5,0))</f>
        <v>-0.10993501289123826</v>
      </c>
      <c r="F160" s="34">
        <f>LN(VLOOKUP((B160+12*$B$1-1)/12,YC!A:E,5,0)/VLOOKUP((B160-1)/12,YC!A:E,5,0))</f>
        <v>-0.1107794094608848</v>
      </c>
      <c r="G160" s="34">
        <f>((1-EXP(-alpha*($B$1-delta)))/alpha*Intermediates!F160-(1-EXP(-alpha*($B$1-delta)))/alpha*(1-EXP(-alpha*($B$1-delta)))/alpha*Intermediates!J160+E160)</f>
        <v>-0.34930174858602858</v>
      </c>
      <c r="H160" s="34">
        <f>((1-EXP(-alpha*$B$1))/alpha*Intermediates!F159-(1-EXP(-alpha*$B$1))/alpha*(1-EXP(-alpha*$B$1))/alpha*Intermediates!J159+F160)</f>
        <v>-0.41261502991413423</v>
      </c>
      <c r="I160" s="34">
        <f>((1-EXP(-alpha*($B$1-delta)))/alpha*Intermediates!G160-(1-EXP(-alpha*($B$1-delta)))/alpha*(1-EXP(-alpha*($B$1-delta)))/alpha*Intermediates!J160+E160)</f>
        <v>-3.7460841650833326E-3</v>
      </c>
      <c r="J160" s="46">
        <f>((1-EXP(-alpha*$B$1))/alpha*Intermediates!G159-(1-EXP(-alpha*$B$1))/alpha*(1-EXP(-alpha*$B$1))/alpha*Intermediates!J159+F160)</f>
        <v>5.7630169557689487E-2</v>
      </c>
      <c r="K160" s="66">
        <f t="shared" si="9"/>
        <v>6.5360544523057174E-2</v>
      </c>
      <c r="L160" s="46">
        <f t="shared" si="10"/>
        <v>-5.9530681884080838E-2</v>
      </c>
      <c r="M160" s="60">
        <f>VLOOKUP((A160+1)&amp;"_"&amp;B160,scenarios!A:Q,15,0)</f>
        <v>0</v>
      </c>
      <c r="N160" s="55">
        <f>VLOOKUP((A160+TT_Scen/2+1)&amp;"_"&amp;B160,scenarios!A:Q,15,0)</f>
        <v>0</v>
      </c>
      <c r="O160" s="37">
        <f t="shared" si="11"/>
        <v>0.12489122640713801</v>
      </c>
    </row>
    <row r="161" spans="1:15" x14ac:dyDescent="0.25">
      <c r="A161" s="21">
        <f t="shared" si="8"/>
        <v>4</v>
      </c>
      <c r="B161" s="22">
        <v>152</v>
      </c>
      <c r="D161" s="66">
        <f>YC!E154</f>
        <v>0.94622141150000005</v>
      </c>
      <c r="E161" s="34">
        <f>LN(VLOOKUP((B161+12*$B$1-1)/12,YC!A:E,5,0)/VLOOKUP(B161/12,YC!A:E,5,0))</f>
        <v>-0.10994503056664254</v>
      </c>
      <c r="F161" s="34">
        <f>LN(VLOOKUP((B161+12*$B$1-1)/12,YC!A:E,5,0)/VLOOKUP((B161-1)/12,YC!A:E,5,0))</f>
        <v>-0.11078558883964768</v>
      </c>
      <c r="G161" s="34">
        <f>((1-EXP(-alpha*($B$1-delta)))/alpha*Intermediates!F161-(1-EXP(-alpha*($B$1-delta)))/alpha*(1-EXP(-alpha*($B$1-delta)))/alpha*Intermediates!J161+E161)</f>
        <v>-0.33736916312666831</v>
      </c>
      <c r="H161" s="34">
        <f>((1-EXP(-alpha*$B$1))/alpha*Intermediates!F160-(1-EXP(-alpha*$B$1))/alpha*(1-EXP(-alpha*$B$1))/alpha*Intermediates!J160+F161)</f>
        <v>-0.35197134249605555</v>
      </c>
      <c r="I161" s="34">
        <f>((1-EXP(-alpha*($B$1-delta)))/alpha*Intermediates!G161-(1-EXP(-alpha*($B$1-delta)))/alpha*(1-EXP(-alpha*($B$1-delta)))/alpha*Intermediates!J161+E161)</f>
        <v>-1.6718265277795033E-2</v>
      </c>
      <c r="J161" s="46">
        <f>((1-EXP(-alpha*$B$1))/alpha*Intermediates!G160-(1-EXP(-alpha*$B$1))/alpha*(1-EXP(-alpha*$B$1))/alpha*Intermediates!J160+F161)</f>
        <v>-4.0537381841544012E-3</v>
      </c>
      <c r="K161" s="66">
        <f t="shared" si="9"/>
        <v>1.4709312012092912E-2</v>
      </c>
      <c r="L161" s="46">
        <f t="shared" si="10"/>
        <v>-1.2584669445657837E-2</v>
      </c>
      <c r="M161" s="60">
        <f>VLOOKUP((A161+1)&amp;"_"&amp;B161,scenarios!A:Q,15,0)</f>
        <v>0</v>
      </c>
      <c r="N161" s="55">
        <f>VLOOKUP((A161+TT_Scen/2+1)&amp;"_"&amp;B161,scenarios!A:Q,15,0)</f>
        <v>0</v>
      </c>
      <c r="O161" s="37">
        <f t="shared" si="11"/>
        <v>2.7293981457750749E-2</v>
      </c>
    </row>
    <row r="162" spans="1:15" x14ac:dyDescent="0.25">
      <c r="A162" s="21">
        <f t="shared" si="8"/>
        <v>4</v>
      </c>
      <c r="B162" s="22">
        <v>153</v>
      </c>
      <c r="D162" s="66">
        <f>YC!E155</f>
        <v>0.94542678440000005</v>
      </c>
      <c r="E162" s="34">
        <f>LN(VLOOKUP((B162+12*$B$1-1)/12,YC!A:E,5,0)/VLOOKUP(B162/12,YC!A:E,5,0))</f>
        <v>-0.10995521723922397</v>
      </c>
      <c r="F162" s="34">
        <f>LN(VLOOKUP((B162+12*$B$1-1)/12,YC!A:E,5,0)/VLOOKUP((B162-1)/12,YC!A:E,5,0))</f>
        <v>-0.11079535987088469</v>
      </c>
      <c r="G162" s="34">
        <f>((1-EXP(-alpha*($B$1-delta)))/alpha*Intermediates!F162-(1-EXP(-alpha*($B$1-delta)))/alpha*(1-EXP(-alpha*($B$1-delta)))/alpha*Intermediates!J162+E162)</f>
        <v>-0.32261407918669471</v>
      </c>
      <c r="H162" s="34">
        <f>((1-EXP(-alpha*$B$1))/alpha*Intermediates!F161-(1-EXP(-alpha*$B$1))/alpha*(1-EXP(-alpha*$B$1))/alpha*Intermediates!J161+F162)</f>
        <v>-0.3399575802447295</v>
      </c>
      <c r="I162" s="34">
        <f>((1-EXP(-alpha*($B$1-delta)))/alpha*Intermediates!G162-(1-EXP(-alpha*($B$1-delta)))/alpha*(1-EXP(-alpha*($B$1-delta)))/alpha*Intermediates!J162+E162)</f>
        <v>-3.251333574893174E-2</v>
      </c>
      <c r="J162" s="46">
        <f>((1-EXP(-alpha*$B$1))/alpha*Intermediates!G161-(1-EXP(-alpha*$B$1))/alpha*(1-EXP(-alpha*$B$1))/alpha*Intermediates!J161+F162)</f>
        <v>-1.7114971407789462E-2</v>
      </c>
      <c r="K162" s="66">
        <f t="shared" si="9"/>
        <v>1.7494772834508288E-2</v>
      </c>
      <c r="L162" s="46">
        <f t="shared" si="10"/>
        <v>-1.5280415710337003E-2</v>
      </c>
      <c r="M162" s="60">
        <f>VLOOKUP((A162+1)&amp;"_"&amp;B162,scenarios!A:Q,15,0)</f>
        <v>0</v>
      </c>
      <c r="N162" s="55">
        <f>VLOOKUP((A162+TT_Scen/2+1)&amp;"_"&amp;B162,scenarios!A:Q,15,0)</f>
        <v>0</v>
      </c>
      <c r="O162" s="37">
        <f t="shared" si="11"/>
        <v>3.2775188544845291E-2</v>
      </c>
    </row>
    <row r="163" spans="1:15" x14ac:dyDescent="0.25">
      <c r="A163" s="21">
        <f t="shared" si="8"/>
        <v>4</v>
      </c>
      <c r="B163" s="22">
        <v>154</v>
      </c>
      <c r="D163" s="66">
        <f>YC!E156</f>
        <v>0.94462989500000005</v>
      </c>
      <c r="E163" s="34">
        <f>LN(VLOOKUP((B163+12*$B$1-1)/12,YC!A:E,5,0)/VLOOKUP(B163/12,YC!A:E,5,0))</f>
        <v>-0.10996210963290268</v>
      </c>
      <c r="F163" s="34">
        <f>LN(VLOOKUP((B163+12*$B$1-1)/12,YC!A:E,5,0)/VLOOKUP((B163-1)/12,YC!A:E,5,0))</f>
        <v>-0.11080535360109169</v>
      </c>
      <c r="G163" s="34">
        <f>((1-EXP(-alpha*($B$1-delta)))/alpha*Intermediates!F163-(1-EXP(-alpha*($B$1-delta)))/alpha*(1-EXP(-alpha*($B$1-delta)))/alpha*Intermediates!J163+E163)</f>
        <v>-0.30672174567075328</v>
      </c>
      <c r="H163" s="34">
        <f>((1-EXP(-alpha*$B$1))/alpha*Intermediates!F162-(1-EXP(-alpha*$B$1))/alpha*(1-EXP(-alpha*$B$1))/alpha*Intermediates!J162+F163)</f>
        <v>-0.32510207508549971</v>
      </c>
      <c r="I163" s="34">
        <f>((1-EXP(-alpha*($B$1-delta)))/alpha*Intermediates!G163-(1-EXP(-alpha*($B$1-delta)))/alpha*(1-EXP(-alpha*($B$1-delta)))/alpha*Intermediates!J163+E163)</f>
        <v>-4.9439097050373623E-2</v>
      </c>
      <c r="J163" s="46">
        <f>((1-EXP(-alpha*$B$1))/alpha*Intermediates!G162-(1-EXP(-alpha*$B$1))/alpha*(1-EXP(-alpha*$B$1))/alpha*Intermediates!J162+F163)</f>
        <v>-3.3018436881795551E-2</v>
      </c>
      <c r="K163" s="66">
        <f t="shared" si="9"/>
        <v>1.855028736693054E-2</v>
      </c>
      <c r="L163" s="46">
        <f t="shared" si="10"/>
        <v>-1.6286576048165857E-2</v>
      </c>
      <c r="M163" s="60">
        <f>VLOOKUP((A163+1)&amp;"_"&amp;B163,scenarios!A:Q,15,0)</f>
        <v>0</v>
      </c>
      <c r="N163" s="55">
        <f>VLOOKUP((A163+TT_Scen/2+1)&amp;"_"&amp;B163,scenarios!A:Q,15,0)</f>
        <v>0</v>
      </c>
      <c r="O163" s="37">
        <f t="shared" si="11"/>
        <v>3.4836863415096397E-2</v>
      </c>
    </row>
    <row r="164" spans="1:15" x14ac:dyDescent="0.25">
      <c r="A164" s="21">
        <f t="shared" si="8"/>
        <v>4</v>
      </c>
      <c r="B164" s="22">
        <v>155</v>
      </c>
      <c r="D164" s="66">
        <f>YC!E157</f>
        <v>0.94382734170000004</v>
      </c>
      <c r="E164" s="34">
        <f>LN(VLOOKUP((B164+12*$B$1-1)/12,YC!A:E,5,0)/VLOOKUP(B164/12,YC!A:E,5,0))</f>
        <v>-0.10996215163717601</v>
      </c>
      <c r="F164" s="34">
        <f>LN(VLOOKUP((B164+12*$B$1-1)/12,YC!A:E,5,0)/VLOOKUP((B164-1)/12,YC!A:E,5,0))</f>
        <v>-0.11081210823954832</v>
      </c>
      <c r="G164" s="34">
        <f>((1-EXP(-alpha*($B$1-delta)))/alpha*Intermediates!F164-(1-EXP(-alpha*($B$1-delta)))/alpha*(1-EXP(-alpha*($B$1-delta)))/alpha*Intermediates!J164+E164)</f>
        <v>-0.33321203230104901</v>
      </c>
      <c r="H164" s="34">
        <f>((1-EXP(-alpha*$B$1))/alpha*Intermediates!F163-(1-EXP(-alpha*$B$1))/alpha*(1-EXP(-alpha*$B$1))/alpha*Intermediates!J163+F164)</f>
        <v>-0.30910162011408204</v>
      </c>
      <c r="I164" s="34">
        <f>((1-EXP(-alpha*($B$1-delta)))/alpha*Intermediates!G164-(1-EXP(-alpha*($B$1-delta)))/alpha*(1-EXP(-alpha*($B$1-delta)))/alpha*Intermediates!J164+E164)</f>
        <v>-2.3968544396500133E-2</v>
      </c>
      <c r="J164" s="46">
        <f>((1-EXP(-alpha*$B$1))/alpha*Intermediates!G163-(1-EXP(-alpha*$B$1))/alpha*(1-EXP(-alpha*$B$1))/alpha*Intermediates!J163+F164)</f>
        <v>-5.0060394761801283E-2</v>
      </c>
      <c r="K164" s="66">
        <f t="shared" si="9"/>
        <v>-2.3822078131751856E-2</v>
      </c>
      <c r="L164" s="46">
        <f t="shared" si="10"/>
        <v>2.6435222593972796E-2</v>
      </c>
      <c r="M164" s="60">
        <f>VLOOKUP((A164+1)&amp;"_"&amp;B164,scenarios!A:Q,15,0)</f>
        <v>0</v>
      </c>
      <c r="N164" s="55">
        <f>VLOOKUP((A164+TT_Scen/2+1)&amp;"_"&amp;B164,scenarios!A:Q,15,0)</f>
        <v>0</v>
      </c>
      <c r="O164" s="37">
        <f t="shared" si="11"/>
        <v>5.0257300725724652E-2</v>
      </c>
    </row>
    <row r="165" spans="1:15" x14ac:dyDescent="0.25">
      <c r="A165" s="21">
        <f t="shared" si="8"/>
        <v>4</v>
      </c>
      <c r="B165" s="22">
        <v>156</v>
      </c>
      <c r="D165" s="66">
        <f>YC!E158</f>
        <v>0.94301564579999997</v>
      </c>
      <c r="E165" s="34">
        <f>LN(VLOOKUP((B165+12*$B$1-1)/12,YC!A:E,5,0)/VLOOKUP(B165/12,YC!A:E,5,0))</f>
        <v>-0.10995169355666887</v>
      </c>
      <c r="F165" s="34">
        <f>LN(VLOOKUP((B165+12*$B$1-1)/12,YC!A:E,5,0)/VLOOKUP((B165-1)/12,YC!A:E,5,0))</f>
        <v>-0.11081206822000707</v>
      </c>
      <c r="G165" s="34">
        <f>((1-EXP(-alpha*($B$1-delta)))/alpha*Intermediates!F165-(1-EXP(-alpha*($B$1-delta)))/alpha*(1-EXP(-alpha*($B$1-delta)))/alpha*Intermediates!J165+E165)</f>
        <v>-0.33120265570984087</v>
      </c>
      <c r="H165" s="34">
        <f>((1-EXP(-alpha*$B$1))/alpha*Intermediates!F164-(1-EXP(-alpha*$B$1))/alpha*(1-EXP(-alpha*$B$1))/alpha*Intermediates!J164+F165)</f>
        <v>-0.33577357667248764</v>
      </c>
      <c r="I165" s="34">
        <f>((1-EXP(-alpha*($B$1-delta)))/alpha*Intermediates!G165-(1-EXP(-alpha*($B$1-delta)))/alpha*(1-EXP(-alpha*($B$1-delta)))/alpha*Intermediates!J165+E165)</f>
        <v>-2.6976639149023277E-2</v>
      </c>
      <c r="J165" s="46">
        <f>((1-EXP(-alpha*$B$1))/alpha*Intermediates!G164-(1-EXP(-alpha*$B$1))/alpha*(1-EXP(-alpha*$B$1))/alpha*Intermediates!J164+F165)</f>
        <v>-2.4416349636143378E-2</v>
      </c>
      <c r="K165" s="66">
        <f t="shared" si="9"/>
        <v>4.5813835570267525E-3</v>
      </c>
      <c r="L165" s="46">
        <f t="shared" si="10"/>
        <v>-2.5570147670469501E-3</v>
      </c>
      <c r="M165" s="60">
        <f>VLOOKUP((A165+1)&amp;"_"&amp;B165,scenarios!A:Q,15,0)</f>
        <v>0</v>
      </c>
      <c r="N165" s="55">
        <f>VLOOKUP((A165+TT_Scen/2+1)&amp;"_"&amp;B165,scenarios!A:Q,15,0)</f>
        <v>0</v>
      </c>
      <c r="O165" s="37">
        <f t="shared" si="11"/>
        <v>7.1383983240737026E-3</v>
      </c>
    </row>
    <row r="166" spans="1:15" x14ac:dyDescent="0.25">
      <c r="A166" s="21">
        <f t="shared" si="8"/>
        <v>4</v>
      </c>
      <c r="B166" s="22">
        <v>157</v>
      </c>
      <c r="D166" s="66">
        <f>YC!E159</f>
        <v>0.94219185859999999</v>
      </c>
      <c r="E166" s="34">
        <f>LN(VLOOKUP((B166+12*$B$1-1)/12,YC!A:E,5,0)/VLOOKUP(B166/12,YC!A:E,5,0))</f>
        <v>-0.10992763695364649</v>
      </c>
      <c r="F166" s="34">
        <f>LN(VLOOKUP((B166+12*$B$1-1)/12,YC!A:E,5,0)/VLOOKUP((B166-1)/12,YC!A:E,5,0))</f>
        <v>-0.11080158557788058</v>
      </c>
      <c r="G166" s="34">
        <f>((1-EXP(-alpha*($B$1-delta)))/alpha*Intermediates!F166-(1-EXP(-alpha*($B$1-delta)))/alpha*(1-EXP(-alpha*($B$1-delta)))/alpha*Intermediates!J166+E166)</f>
        <v>-0.33114119288510724</v>
      </c>
      <c r="H166" s="34">
        <f>((1-EXP(-alpha*$B$1))/alpha*Intermediates!F165-(1-EXP(-alpha*$B$1))/alpha*(1-EXP(-alpha*$B$1))/alpha*Intermediates!J165+F166)</f>
        <v>-0.33375119396585778</v>
      </c>
      <c r="I166" s="34">
        <f>((1-EXP(-alpha*($B$1-delta)))/alpha*Intermediates!G166-(1-EXP(-alpha*($B$1-delta)))/alpha*(1-EXP(-alpha*($B$1-delta)))/alpha*Intermediates!J166+E166)</f>
        <v>-2.8009585054588212E-2</v>
      </c>
      <c r="J166" s="46">
        <f>((1-EXP(-alpha*$B$1))/alpha*Intermediates!G165-(1-EXP(-alpha*$B$1))/alpha*(1-EXP(-alpha*$B$1))/alpha*Intermediates!J165+F166)</f>
        <v>-2.744573366162556E-2</v>
      </c>
      <c r="K166" s="66">
        <f t="shared" si="9"/>
        <v>2.613410098773139E-3</v>
      </c>
      <c r="L166" s="46">
        <f t="shared" si="10"/>
        <v>-5.6369245863918671E-4</v>
      </c>
      <c r="M166" s="60">
        <f>VLOOKUP((A166+1)&amp;"_"&amp;B166,scenarios!A:Q,15,0)</f>
        <v>0</v>
      </c>
      <c r="N166" s="55">
        <f>VLOOKUP((A166+TT_Scen/2+1)&amp;"_"&amp;B166,scenarios!A:Q,15,0)</f>
        <v>0</v>
      </c>
      <c r="O166" s="37">
        <f t="shared" si="11"/>
        <v>3.1771025574123257E-3</v>
      </c>
    </row>
    <row r="167" spans="1:15" x14ac:dyDescent="0.25">
      <c r="A167" s="21">
        <f t="shared" si="8"/>
        <v>4</v>
      </c>
      <c r="B167" s="22">
        <v>158</v>
      </c>
      <c r="D167" s="66">
        <f>YC!E160</f>
        <v>0.94135540809999996</v>
      </c>
      <c r="E167" s="34">
        <f>LN(VLOOKUP((B167+12*$B$1-1)/12,YC!A:E,5,0)/VLOOKUP(B167/12,YC!A:E,5,0))</f>
        <v>-0.10988954936455103</v>
      </c>
      <c r="F167" s="34">
        <f>LN(VLOOKUP((B167+12*$B$1-1)/12,YC!A:E,5,0)/VLOOKUP((B167-1)/12,YC!A:E,5,0))</f>
        <v>-0.11077771455134855</v>
      </c>
      <c r="G167" s="34">
        <f>((1-EXP(-alpha*($B$1-delta)))/alpha*Intermediates!F167-(1-EXP(-alpha*($B$1-delta)))/alpha*(1-EXP(-alpha*($B$1-delta)))/alpha*Intermediates!J167+E167)</f>
        <v>-0.31757274318818329</v>
      </c>
      <c r="H167" s="34">
        <f>((1-EXP(-alpha*$B$1))/alpha*Intermediates!F166-(1-EXP(-alpha*$B$1))/alpha*(1-EXP(-alpha*$B$1))/alpha*Intermediates!J166+F167)</f>
        <v>-0.33369033795236563</v>
      </c>
      <c r="I167" s="34">
        <f>((1-EXP(-alpha*($B$1-delta)))/alpha*Intermediates!G167-(1-EXP(-alpha*($B$1-delta)))/alpha*(1-EXP(-alpha*($B$1-delta)))/alpha*Intermediates!J167+E167)</f>
        <v>-4.2521395658461539E-2</v>
      </c>
      <c r="J167" s="46">
        <f>((1-EXP(-alpha*$B$1))/alpha*Intermediates!G166-(1-EXP(-alpha*$B$1))/alpha*(1-EXP(-alpha*$B$1))/alpha*Intermediates!J166+F167)</f>
        <v>-2.8486766874060432E-2</v>
      </c>
      <c r="K167" s="66">
        <f t="shared" si="9"/>
        <v>1.6248183845291697E-2</v>
      </c>
      <c r="L167" s="46">
        <f t="shared" si="10"/>
        <v>-1.3936602505162932E-2</v>
      </c>
      <c r="M167" s="60">
        <f>VLOOKUP((A167+1)&amp;"_"&amp;B167,scenarios!A:Q,15,0)</f>
        <v>0</v>
      </c>
      <c r="N167" s="55">
        <f>VLOOKUP((A167+TT_Scen/2+1)&amp;"_"&amp;B167,scenarios!A:Q,15,0)</f>
        <v>0</v>
      </c>
      <c r="O167" s="37">
        <f t="shared" si="11"/>
        <v>3.0184786350454629E-2</v>
      </c>
    </row>
    <row r="168" spans="1:15" x14ac:dyDescent="0.25">
      <c r="A168" s="21">
        <f t="shared" si="8"/>
        <v>4</v>
      </c>
      <c r="B168" s="22">
        <v>159</v>
      </c>
      <c r="D168" s="66">
        <f>YC!E161</f>
        <v>0.94050632609999996</v>
      </c>
      <c r="E168" s="34">
        <f>LN(VLOOKUP((B168+12*$B$1-1)/12,YC!A:E,5,0)/VLOOKUP(B168/12,YC!A:E,5,0))</f>
        <v>-0.10983825091771124</v>
      </c>
      <c r="F168" s="34">
        <f>LN(VLOOKUP((B168+12*$B$1-1)/12,YC!A:E,5,0)/VLOOKUP((B168-1)/12,YC!A:E,5,0))</f>
        <v>-0.11074063608468339</v>
      </c>
      <c r="G168" s="34">
        <f>((1-EXP(-alpha*($B$1-delta)))/alpha*Intermediates!F168-(1-EXP(-alpha*($B$1-delta)))/alpha*(1-EXP(-alpha*($B$1-delta)))/alpha*Intermediates!J168+E168)</f>
        <v>-0.29439668242745876</v>
      </c>
      <c r="H168" s="34">
        <f>((1-EXP(-alpha*$B$1))/alpha*Intermediates!F167-(1-EXP(-alpha*$B$1))/alpha*(1-EXP(-alpha*$B$1))/alpha*Intermediates!J167+F168)</f>
        <v>-0.32003108714817891</v>
      </c>
      <c r="I168" s="34">
        <f>((1-EXP(-alpha*($B$1-delta)))/alpha*Intermediates!G168-(1-EXP(-alpha*($B$1-delta)))/alpha*(1-EXP(-alpha*($B$1-delta)))/alpha*Intermediates!J168+E168)</f>
        <v>-6.6614313464517599E-2</v>
      </c>
      <c r="J168" s="46">
        <f>((1-EXP(-alpha*$B$1))/alpha*Intermediates!G167-(1-EXP(-alpha*$B$1))/alpha*(1-EXP(-alpha*$B$1))/alpha*Intermediates!J167+F168)</f>
        <v>-4.3099710388201928E-2</v>
      </c>
      <c r="K168" s="66">
        <f t="shared" si="9"/>
        <v>2.5965791649709136E-2</v>
      </c>
      <c r="L168" s="46">
        <f t="shared" si="10"/>
        <v>-2.3240289131903458E-2</v>
      </c>
      <c r="M168" s="60">
        <f>VLOOKUP((A168+1)&amp;"_"&amp;B168,scenarios!A:Q,15,0)</f>
        <v>0</v>
      </c>
      <c r="N168" s="55">
        <f>VLOOKUP((A168+TT_Scen/2+1)&amp;"_"&amp;B168,scenarios!A:Q,15,0)</f>
        <v>0</v>
      </c>
      <c r="O168" s="37">
        <f t="shared" si="11"/>
        <v>4.9206080781612593E-2</v>
      </c>
    </row>
    <row r="169" spans="1:15" x14ac:dyDescent="0.25">
      <c r="A169" s="21">
        <f t="shared" si="8"/>
        <v>4</v>
      </c>
      <c r="B169" s="22">
        <v>160</v>
      </c>
      <c r="D169" s="66">
        <f>YC!E162</f>
        <v>0.93964464830000005</v>
      </c>
      <c r="E169" s="34">
        <f>LN(VLOOKUP((B169+12*$B$1-1)/12,YC!A:E,5,0)/VLOOKUP(B169/12,YC!A:E,5,0))</f>
        <v>-0.10977473050660072</v>
      </c>
      <c r="F169" s="34">
        <f>LN(VLOOKUP((B169+12*$B$1-1)/12,YC!A:E,5,0)/VLOOKUP((B169-1)/12,YC!A:E,5,0))</f>
        <v>-0.11069133547296965</v>
      </c>
      <c r="G169" s="34">
        <f>((1-EXP(-alpha*($B$1-delta)))/alpha*Intermediates!F169-(1-EXP(-alpha*($B$1-delta)))/alpha*(1-EXP(-alpha*($B$1-delta)))/alpha*Intermediates!J169+E169)</f>
        <v>-0.2760297455718338</v>
      </c>
      <c r="H169" s="34">
        <f>((1-EXP(-alpha*$B$1))/alpha*Intermediates!F168-(1-EXP(-alpha*$B$1))/alpha*(1-EXP(-alpha*$B$1))/alpha*Intermediates!J168+F169)</f>
        <v>-0.29669962994144483</v>
      </c>
      <c r="I169" s="34">
        <f>((1-EXP(-alpha*($B$1-delta)))/alpha*Intermediates!G169-(1-EXP(-alpha*($B$1-delta)))/alpha*(1-EXP(-alpha*($B$1-delta)))/alpha*Intermediates!J169+E169)</f>
        <v>-8.5873559566576982E-2</v>
      </c>
      <c r="J169" s="46">
        <f>((1-EXP(-alpha*$B$1))/alpha*Intermediates!G168-(1-EXP(-alpha*$B$1))/alpha*(1-EXP(-alpha*$B$1))/alpha*Intermediates!J168+F169)</f>
        <v>-6.7360324371454949E-2</v>
      </c>
      <c r="K169" s="66">
        <f t="shared" si="9"/>
        <v>2.0884985914578102E-2</v>
      </c>
      <c r="L169" s="46">
        <f t="shared" si="10"/>
        <v>-1.8342917917211765E-2</v>
      </c>
      <c r="M169" s="60">
        <f>VLOOKUP((A169+1)&amp;"_"&amp;B169,scenarios!A:Q,15,0)</f>
        <v>0</v>
      </c>
      <c r="N169" s="55">
        <f>VLOOKUP((A169+TT_Scen/2+1)&amp;"_"&amp;B169,scenarios!A:Q,15,0)</f>
        <v>0</v>
      </c>
      <c r="O169" s="37">
        <f t="shared" si="11"/>
        <v>3.9227903831789868E-2</v>
      </c>
    </row>
    <row r="170" spans="1:15" x14ac:dyDescent="0.25">
      <c r="A170" s="21">
        <f t="shared" si="8"/>
        <v>4</v>
      </c>
      <c r="B170" s="22">
        <v>161</v>
      </c>
      <c r="D170" s="66">
        <f>YC!E163</f>
        <v>0.93877041439999998</v>
      </c>
      <c r="E170" s="34">
        <f>LN(VLOOKUP((B170+12*$B$1-1)/12,YC!A:E,5,0)/VLOOKUP(B170/12,YC!A:E,5,0))</f>
        <v>-0.10969999494637728</v>
      </c>
      <c r="F170" s="34">
        <f>LN(VLOOKUP((B170+12*$B$1-1)/12,YC!A:E,5,0)/VLOOKUP((B170-1)/12,YC!A:E,5,0))</f>
        <v>-0.11063081580751878</v>
      </c>
      <c r="G170" s="34">
        <f>((1-EXP(-alpha*($B$1-delta)))/alpha*Intermediates!F170-(1-EXP(-alpha*($B$1-delta)))/alpha*(1-EXP(-alpha*($B$1-delta)))/alpha*Intermediates!J170+E170)</f>
        <v>-0.28818234205643578</v>
      </c>
      <c r="H170" s="34">
        <f>((1-EXP(-alpha*$B$1))/alpha*Intermediates!F169-(1-EXP(-alpha*$B$1))/alpha*(1-EXP(-alpha*$B$1))/alpha*Intermediates!J169+F170)</f>
        <v>-0.27821124994494761</v>
      </c>
      <c r="I170" s="34">
        <f>((1-EXP(-alpha*($B$1-delta)))/alpha*Intermediates!G170-(1-EXP(-alpha*($B$1-delta)))/alpha*(1-EXP(-alpha*($B$1-delta)))/alpha*Intermediates!J170+E170)</f>
        <v>-7.459071665405767E-2</v>
      </c>
      <c r="J170" s="46">
        <f>((1-EXP(-alpha*$B$1))/alpha*Intermediates!G169-(1-EXP(-alpha*$B$1))/alpha*(1-EXP(-alpha*$B$1))/alpha*Intermediates!J169+F170)</f>
        <v>-8.6755309580315798E-2</v>
      </c>
      <c r="K170" s="66">
        <f t="shared" si="9"/>
        <v>-9.9215455869372526E-3</v>
      </c>
      <c r="L170" s="46">
        <f t="shared" si="10"/>
        <v>1.2238882515378968E-2</v>
      </c>
      <c r="M170" s="60">
        <f>VLOOKUP((A170+1)&amp;"_"&amp;B170,scenarios!A:Q,15,0)</f>
        <v>0</v>
      </c>
      <c r="N170" s="55">
        <f>VLOOKUP((A170+TT_Scen/2+1)&amp;"_"&amp;B170,scenarios!A:Q,15,0)</f>
        <v>0</v>
      </c>
      <c r="O170" s="37">
        <f t="shared" si="11"/>
        <v>2.2160428102316221E-2</v>
      </c>
    </row>
    <row r="171" spans="1:15" x14ac:dyDescent="0.25">
      <c r="A171" s="21">
        <f t="shared" si="8"/>
        <v>4</v>
      </c>
      <c r="B171" s="22">
        <v>162</v>
      </c>
      <c r="D171" s="66">
        <f>YC!E164</f>
        <v>0.93788366820000002</v>
      </c>
      <c r="E171" s="34">
        <f>LN(VLOOKUP((B171+12*$B$1-1)/12,YC!A:E,5,0)/VLOOKUP(B171/12,YC!A:E,5,0))</f>
        <v>-0.10961506917930254</v>
      </c>
      <c r="F171" s="34">
        <f>LN(VLOOKUP((B171+12*$B$1-1)/12,YC!A:E,5,0)/VLOOKUP((B171-1)/12,YC!A:E,5,0))</f>
        <v>-0.11056009817981598</v>
      </c>
      <c r="G171" s="34">
        <f>((1-EXP(-alpha*($B$1-delta)))/alpha*Intermediates!F171-(1-EXP(-alpha*($B$1-delta)))/alpha*(1-EXP(-alpha*($B$1-delta)))/alpha*Intermediates!J171+E171)</f>
        <v>-0.28798826133839445</v>
      </c>
      <c r="H171" s="34">
        <f>((1-EXP(-alpha*$B$1))/alpha*Intermediates!F170-(1-EXP(-alpha*$B$1))/alpha*(1-EXP(-alpha*$B$1))/alpha*Intermediates!J170+F171)</f>
        <v>-0.29045209964574392</v>
      </c>
      <c r="I171" s="34">
        <f>((1-EXP(-alpha*($B$1-delta)))/alpha*Intermediates!G171-(1-EXP(-alpha*($B$1-delta)))/alpha*(1-EXP(-alpha*($B$1-delta)))/alpha*Intermediates!J171+E171)</f>
        <v>-7.5634023865341266E-2</v>
      </c>
      <c r="J171" s="46">
        <f>((1-EXP(-alpha*$B$1))/alpha*Intermediates!G170-(1-EXP(-alpha*$B$1))/alpha*(1-EXP(-alpha*$B$1))/alpha*Intermediates!J170+F171)</f>
        <v>-7.5400534116910681E-2</v>
      </c>
      <c r="K171" s="66">
        <f t="shared" si="9"/>
        <v>2.4668760512760457E-3</v>
      </c>
      <c r="L171" s="46">
        <f t="shared" si="10"/>
        <v>-2.3346249182065737E-4</v>
      </c>
      <c r="M171" s="60">
        <f>VLOOKUP((A171+1)&amp;"_"&amp;B171,scenarios!A:Q,15,0)</f>
        <v>0</v>
      </c>
      <c r="N171" s="55">
        <f>VLOOKUP((A171+TT_Scen/2+1)&amp;"_"&amp;B171,scenarios!A:Q,15,0)</f>
        <v>0</v>
      </c>
      <c r="O171" s="37">
        <f t="shared" si="11"/>
        <v>2.7003385430967031E-3</v>
      </c>
    </row>
    <row r="172" spans="1:15" x14ac:dyDescent="0.25">
      <c r="A172" s="21">
        <f t="shared" si="8"/>
        <v>4</v>
      </c>
      <c r="B172" s="22">
        <v>163</v>
      </c>
      <c r="D172" s="66">
        <f>YC!E165</f>
        <v>0.93698445699999999</v>
      </c>
      <c r="E172" s="34">
        <f>LN(VLOOKUP((B172+12*$B$1-1)/12,YC!A:E,5,0)/VLOOKUP(B172/12,YC!A:E,5,0))</f>
        <v>-0.1095209955074106</v>
      </c>
      <c r="F172" s="34">
        <f>LN(VLOOKUP((B172+12*$B$1-1)/12,YC!A:E,5,0)/VLOOKUP((B172-1)/12,YC!A:E,5,0))</f>
        <v>-0.11048022165975903</v>
      </c>
      <c r="G172" s="34">
        <f>((1-EXP(-alpha*($B$1-delta)))/alpha*Intermediates!F172-(1-EXP(-alpha*($B$1-delta)))/alpha*(1-EXP(-alpha*($B$1-delta)))/alpha*Intermediates!J172+E172)</f>
        <v>-0.30685076537806533</v>
      </c>
      <c r="H172" s="34">
        <f>((1-EXP(-alpha*$B$1))/alpha*Intermediates!F171-(1-EXP(-alpha*$B$1))/alpha*(1-EXP(-alpha*$B$1))/alpha*Intermediates!J171+F172)</f>
        <v>-0.29026297680114638</v>
      </c>
      <c r="I172" s="34">
        <f>((1-EXP(-alpha*($B$1-delta)))/alpha*Intermediates!G172-(1-EXP(-alpha*($B$1-delta)))/alpha*(1-EXP(-alpha*($B$1-delta)))/alpha*Intermediates!J172+E172)</f>
        <v>-5.7602282770200755E-2</v>
      </c>
      <c r="J172" s="46">
        <f>((1-EXP(-alpha*$B$1))/alpha*Intermediates!G171-(1-EXP(-alpha*$B$1))/alpha*(1-EXP(-alpha*$B$1))/alpha*Intermediates!J171+F172)</f>
        <v>-7.6457256987783065E-2</v>
      </c>
      <c r="K172" s="66">
        <f t="shared" si="9"/>
        <v>-1.64509687692449E-2</v>
      </c>
      <c r="L172" s="46">
        <f t="shared" si="10"/>
        <v>1.9033851718831096E-2</v>
      </c>
      <c r="M172" s="60">
        <f>VLOOKUP((A172+1)&amp;"_"&amp;B172,scenarios!A:Q,15,0)</f>
        <v>0</v>
      </c>
      <c r="N172" s="55">
        <f>VLOOKUP((A172+TT_Scen/2+1)&amp;"_"&amp;B172,scenarios!A:Q,15,0)</f>
        <v>0</v>
      </c>
      <c r="O172" s="37">
        <f t="shared" si="11"/>
        <v>3.5484820488075997E-2</v>
      </c>
    </row>
    <row r="173" spans="1:15" x14ac:dyDescent="0.25">
      <c r="A173" s="21">
        <f t="shared" si="8"/>
        <v>4</v>
      </c>
      <c r="B173" s="22">
        <v>164</v>
      </c>
      <c r="D173" s="66">
        <f>YC!E166</f>
        <v>0.93607283210000003</v>
      </c>
      <c r="E173" s="34">
        <f>LN(VLOOKUP((B173+12*$B$1-1)/12,YC!A:E,5,0)/VLOOKUP(B173/12,YC!A:E,5,0))</f>
        <v>-0.10941883674891896</v>
      </c>
      <c r="F173" s="34">
        <f>LN(VLOOKUP((B173+12*$B$1-1)/12,YC!A:E,5,0)/VLOOKUP((B173-1)/12,YC!A:E,5,0))</f>
        <v>-0.11039224527976016</v>
      </c>
      <c r="G173" s="34">
        <f>((1-EXP(-alpha*($B$1-delta)))/alpha*Intermediates!F173-(1-EXP(-alpha*($B$1-delta)))/alpha*(1-EXP(-alpha*($B$1-delta)))/alpha*Intermediates!J173+E173)</f>
        <v>-0.3021469263206758</v>
      </c>
      <c r="H173" s="34">
        <f>((1-EXP(-alpha*$B$1))/alpha*Intermediates!F172-(1-EXP(-alpha*$B$1))/alpha*(1-EXP(-alpha*$B$1))/alpha*Intermediates!J172+F173)</f>
        <v>-0.30926180038409939</v>
      </c>
      <c r="I173" s="34">
        <f>((1-EXP(-alpha*($B$1-delta)))/alpha*Intermediates!G173-(1-EXP(-alpha*($B$1-delta)))/alpha*(1-EXP(-alpha*($B$1-delta)))/alpha*Intermediates!J173+E173)</f>
        <v>-6.3120525999301985E-2</v>
      </c>
      <c r="J173" s="46">
        <f>((1-EXP(-alpha*$B$1))/alpha*Intermediates!G172-(1-EXP(-alpha*$B$1))/alpha*(1-EXP(-alpha*$B$1))/alpha*Intermediates!J172+F173)</f>
        <v>-5.8309656125026588E-2</v>
      </c>
      <c r="K173" s="66">
        <f t="shared" si="9"/>
        <v>7.1402449143369573E-3</v>
      </c>
      <c r="L173" s="46">
        <f t="shared" si="10"/>
        <v>-4.7993161750085056E-3</v>
      </c>
      <c r="M173" s="60">
        <f>VLOOKUP((A173+1)&amp;"_"&amp;B173,scenarios!A:Q,15,0)</f>
        <v>0</v>
      </c>
      <c r="N173" s="55">
        <f>VLOOKUP((A173+TT_Scen/2+1)&amp;"_"&amp;B173,scenarios!A:Q,15,0)</f>
        <v>0</v>
      </c>
      <c r="O173" s="37">
        <f t="shared" si="11"/>
        <v>1.1939561089345463E-2</v>
      </c>
    </row>
    <row r="174" spans="1:15" x14ac:dyDescent="0.25">
      <c r="A174" s="21">
        <f t="shared" si="8"/>
        <v>4</v>
      </c>
      <c r="B174" s="22">
        <v>165</v>
      </c>
      <c r="D174" s="66">
        <f>YC!E167</f>
        <v>0.9351488483</v>
      </c>
      <c r="E174" s="34">
        <f>LN(VLOOKUP((B174+12*$B$1-1)/12,YC!A:E,5,0)/VLOOKUP(B174/12,YC!A:E,5,0))</f>
        <v>-0.10930968276803449</v>
      </c>
      <c r="F174" s="34">
        <f>LN(VLOOKUP((B174+12*$B$1-1)/12,YC!A:E,5,0)/VLOOKUP((B174-1)/12,YC!A:E,5,0))</f>
        <v>-0.11029725562995141</v>
      </c>
      <c r="G174" s="34">
        <f>((1-EXP(-alpha*($B$1-delta)))/alpha*Intermediates!F174-(1-EXP(-alpha*($B$1-delta)))/alpha*(1-EXP(-alpha*($B$1-delta)))/alpha*Intermediates!J174+E174)</f>
        <v>-0.29496812156815522</v>
      </c>
      <c r="H174" s="34">
        <f>((1-EXP(-alpha*$B$1))/alpha*Intermediates!F173-(1-EXP(-alpha*$B$1))/alpha*(1-EXP(-alpha*$B$1))/alpha*Intermediates!J173+F174)</f>
        <v>-0.30453432310930456</v>
      </c>
      <c r="I174" s="34">
        <f>((1-EXP(-alpha*($B$1-delta)))/alpha*Intermediates!G174-(1-EXP(-alpha*($B$1-delta)))/alpha*(1-EXP(-alpha*($B$1-delta)))/alpha*Intermediates!J174+E174)</f>
        <v>-7.109953523032396E-2</v>
      </c>
      <c r="J174" s="46">
        <f>((1-EXP(-alpha*$B$1))/alpha*Intermediates!G173-(1-EXP(-alpha*$B$1))/alpha*(1-EXP(-alpha*$B$1))/alpha*Intermediates!J173+F174)</f>
        <v>-6.3874131048887145E-2</v>
      </c>
      <c r="K174" s="66">
        <f t="shared" si="9"/>
        <v>9.6121039007617259E-3</v>
      </c>
      <c r="L174" s="46">
        <f t="shared" si="10"/>
        <v>-7.1993637040475011E-3</v>
      </c>
      <c r="M174" s="60">
        <f>VLOOKUP((A174+1)&amp;"_"&amp;B174,scenarios!A:Q,15,0)</f>
        <v>0</v>
      </c>
      <c r="N174" s="55">
        <f>VLOOKUP((A174+TT_Scen/2+1)&amp;"_"&amp;B174,scenarios!A:Q,15,0)</f>
        <v>0</v>
      </c>
      <c r="O174" s="37">
        <f t="shared" si="11"/>
        <v>1.6811467604809227E-2</v>
      </c>
    </row>
    <row r="175" spans="1:15" x14ac:dyDescent="0.25">
      <c r="A175" s="21">
        <f t="shared" si="8"/>
        <v>4</v>
      </c>
      <c r="B175" s="22">
        <v>166</v>
      </c>
      <c r="D175" s="66">
        <f>YC!E168</f>
        <v>0.93421256450000001</v>
      </c>
      <c r="E175" s="34">
        <f>LN(VLOOKUP((B175+12*$B$1-1)/12,YC!A:E,5,0)/VLOOKUP(B175/12,YC!A:E,5,0))</f>
        <v>-0.10919464402190383</v>
      </c>
      <c r="F175" s="34">
        <f>LN(VLOOKUP((B175+12*$B$1-1)/12,YC!A:E,5,0)/VLOOKUP((B175-1)/12,YC!A:E,5,0))</f>
        <v>-0.11019635922997495</v>
      </c>
      <c r="G175" s="34">
        <f>((1-EXP(-alpha*($B$1-delta)))/alpha*Intermediates!F175-(1-EXP(-alpha*($B$1-delta)))/alpha*(1-EXP(-alpha*($B$1-delta)))/alpha*Intermediates!J175+E175)</f>
        <v>-0.34742781879618223</v>
      </c>
      <c r="H175" s="34">
        <f>((1-EXP(-alpha*$B$1))/alpha*Intermediates!F174-(1-EXP(-alpha*$B$1))/alpha*(1-EXP(-alpha*$B$1))/alpha*Intermediates!J174+F175)</f>
        <v>-0.29731609526276948</v>
      </c>
      <c r="I175" s="34">
        <f>((1-EXP(-alpha*($B$1-delta)))/alpha*Intermediates!G175-(1-EXP(-alpha*($B$1-delta)))/alpha*(1-EXP(-alpha*($B$1-delta)))/alpha*Intermediates!J175+E175)</f>
        <v>-1.942804326316161E-2</v>
      </c>
      <c r="J175" s="46">
        <f>((1-EXP(-alpha*$B$1))/alpha*Intermediates!G174-(1-EXP(-alpha*$B$1))/alpha*(1-EXP(-alpha*$B$1))/alpha*Intermediates!J174+F175)</f>
        <v>-7.1917323780124276E-2</v>
      </c>
      <c r="K175" s="66">
        <f t="shared" si="9"/>
        <v>-4.8876844275205333E-2</v>
      </c>
      <c r="L175" s="46">
        <f t="shared" si="10"/>
        <v>5.3891264848450415E-2</v>
      </c>
      <c r="M175" s="60">
        <f>VLOOKUP((A175+1)&amp;"_"&amp;B175,scenarios!A:Q,15,0)</f>
        <v>0</v>
      </c>
      <c r="N175" s="55">
        <f>VLOOKUP((A175+TT_Scen/2+1)&amp;"_"&amp;B175,scenarios!A:Q,15,0)</f>
        <v>0</v>
      </c>
      <c r="O175" s="37">
        <f t="shared" si="11"/>
        <v>0.10276810912365575</v>
      </c>
    </row>
    <row r="176" spans="1:15" x14ac:dyDescent="0.25">
      <c r="A176" s="21">
        <f t="shared" si="8"/>
        <v>4</v>
      </c>
      <c r="B176" s="22">
        <v>167</v>
      </c>
      <c r="D176" s="66">
        <f>YC!E169</f>
        <v>0.93326404330000001</v>
      </c>
      <c r="E176" s="34">
        <f>LN(VLOOKUP((B176+12*$B$1-1)/12,YC!A:E,5,0)/VLOOKUP(B176/12,YC!A:E,5,0))</f>
        <v>-0.1090748490351351</v>
      </c>
      <c r="F176" s="34">
        <f>LN(VLOOKUP((B176+12*$B$1-1)/12,YC!A:E,5,0)/VLOOKUP((B176-1)/12,YC!A:E,5,0))</f>
        <v>-0.1100906810703042</v>
      </c>
      <c r="G176" s="34">
        <f>((1-EXP(-alpha*($B$1-delta)))/alpha*Intermediates!F176-(1-EXP(-alpha*($B$1-delta)))/alpha*(1-EXP(-alpha*($B$1-delta)))/alpha*Intermediates!J176+E176)</f>
        <v>-0.36965097324192642</v>
      </c>
      <c r="H176" s="34">
        <f>((1-EXP(-alpha*$B$1))/alpha*Intermediates!F175-(1-EXP(-alpha*$B$1))/alpha*(1-EXP(-alpha*$B$1))/alpha*Intermediates!J175+F176)</f>
        <v>-0.35014514907306815</v>
      </c>
      <c r="I176" s="34">
        <f>((1-EXP(-alpha*($B$1-delta)))/alpha*Intermediates!G176-(1-EXP(-alpha*($B$1-delta)))/alpha*(1-EXP(-alpha*($B$1-delta)))/alpha*Intermediates!J176+E176)</f>
        <v>2.0166683204108776E-3</v>
      </c>
      <c r="J176" s="46">
        <f>((1-EXP(-alpha*$B$1))/alpha*Intermediates!G175-(1-EXP(-alpha*$B$1))/alpha*(1-EXP(-alpha*$B$1))/alpha*Intermediates!J175+F176)</f>
        <v>-1.9903431549733924E-2</v>
      </c>
      <c r="K176" s="66">
        <f t="shared" si="9"/>
        <v>-1.9316816492423894E-2</v>
      </c>
      <c r="L176" s="46">
        <f t="shared" si="10"/>
        <v>2.2162110322246242E-2</v>
      </c>
      <c r="M176" s="60">
        <f>VLOOKUP((A176+1)&amp;"_"&amp;B176,scenarios!A:Q,15,0)</f>
        <v>0</v>
      </c>
      <c r="N176" s="55">
        <f>VLOOKUP((A176+TT_Scen/2+1)&amp;"_"&amp;B176,scenarios!A:Q,15,0)</f>
        <v>0</v>
      </c>
      <c r="O176" s="37">
        <f t="shared" si="11"/>
        <v>4.1478926814670136E-2</v>
      </c>
    </row>
    <row r="177" spans="1:15" x14ac:dyDescent="0.25">
      <c r="A177" s="21">
        <f t="shared" si="8"/>
        <v>4</v>
      </c>
      <c r="B177" s="22">
        <v>168</v>
      </c>
      <c r="D177" s="66">
        <f>YC!E170</f>
        <v>0.93230335099999995</v>
      </c>
      <c r="E177" s="34">
        <f>LN(VLOOKUP((B177+12*$B$1-1)/12,YC!A:E,5,0)/VLOOKUP(B177/12,YC!A:E,5,0))</f>
        <v>-0.10895144433690891</v>
      </c>
      <c r="F177" s="34">
        <f>LN(VLOOKUP((B177+12*$B$1-1)/12,YC!A:E,5,0)/VLOOKUP((B177-1)/12,YC!A:E,5,0))</f>
        <v>-0.10998136412201591</v>
      </c>
      <c r="G177" s="34">
        <f>((1-EXP(-alpha*($B$1-delta)))/alpha*Intermediates!F177-(1-EXP(-alpha*($B$1-delta)))/alpha*(1-EXP(-alpha*($B$1-delta)))/alpha*Intermediates!J177+E177)</f>
        <v>-0.35021613324637629</v>
      </c>
      <c r="H177" s="34">
        <f>((1-EXP(-alpha*$B$1))/alpha*Intermediates!F176-(1-EXP(-alpha*$B$1))/alpha*(1-EXP(-alpha*$B$1))/alpha*Intermediates!J176+F177)</f>
        <v>-0.37253213320120671</v>
      </c>
      <c r="I177" s="34">
        <f>((1-EXP(-alpha*($B$1-delta)))/alpha*Intermediates!G177-(1-EXP(-alpha*($B$1-delta)))/alpha*(1-EXP(-alpha*($B$1-delta)))/alpha*Intermediates!J177+E177)</f>
        <v>-1.8189125173527596E-2</v>
      </c>
      <c r="J177" s="46">
        <f>((1-EXP(-alpha*$B$1))/alpha*Intermediates!G176-(1-EXP(-alpha*$B$1))/alpha*(1-EXP(-alpha*$B$1))/alpha*Intermediates!J176+F177)</f>
        <v>1.675928673020563E-3</v>
      </c>
      <c r="K177" s="66">
        <f t="shared" si="9"/>
        <v>2.2566864504106166E-2</v>
      </c>
      <c r="L177" s="46">
        <f t="shared" si="10"/>
        <v>-1.9669043727325364E-2</v>
      </c>
      <c r="M177" s="60">
        <f>VLOOKUP((A177+1)&amp;"_"&amp;B177,scenarios!A:Q,15,0)</f>
        <v>0</v>
      </c>
      <c r="N177" s="55">
        <f>VLOOKUP((A177+TT_Scen/2+1)&amp;"_"&amp;B177,scenarios!A:Q,15,0)</f>
        <v>0</v>
      </c>
      <c r="O177" s="37">
        <f t="shared" si="11"/>
        <v>4.2235908231431529E-2</v>
      </c>
    </row>
    <row r="178" spans="1:15" x14ac:dyDescent="0.25">
      <c r="A178" s="21">
        <f t="shared" si="8"/>
        <v>4</v>
      </c>
      <c r="B178" s="22">
        <v>169</v>
      </c>
      <c r="D178" s="66">
        <f>YC!E171</f>
        <v>0.93133105549999995</v>
      </c>
      <c r="E178" s="34">
        <f>LN(VLOOKUP((B178+12*$B$1-1)/12,YC!A:E,5,0)/VLOOKUP(B178/12,YC!A:E,5,0))</f>
        <v>-0.1088261289037537</v>
      </c>
      <c r="F178" s="34">
        <f>LN(VLOOKUP((B178+12*$B$1-1)/12,YC!A:E,5,0)/VLOOKUP((B178-1)/12,YC!A:E,5,0))</f>
        <v>-0.10986956916738679</v>
      </c>
      <c r="G178" s="34">
        <f>((1-EXP(-alpha*($B$1-delta)))/alpha*Intermediates!F178-(1-EXP(-alpha*($B$1-delta)))/alpha*(1-EXP(-alpha*($B$1-delta)))/alpha*Intermediates!J178+E178)</f>
        <v>-0.38451522517475484</v>
      </c>
      <c r="H178" s="34">
        <f>((1-EXP(-alpha*$B$1))/alpha*Intermediates!F177-(1-EXP(-alpha*$B$1))/alpha*(1-EXP(-alpha*$B$1))/alpha*Intermediates!J177+F178)</f>
        <v>-0.3529775345985548</v>
      </c>
      <c r="I178" s="34">
        <f>((1-EXP(-alpha*($B$1-delta)))/alpha*Intermediates!G178-(1-EXP(-alpha*($B$1-delta)))/alpha*(1-EXP(-alpha*($B$1-delta)))/alpha*Intermediates!J178+E178)</f>
        <v>1.5343124485435372E-2</v>
      </c>
      <c r="J178" s="46">
        <f>((1-EXP(-alpha*$B$1))/alpha*Intermediates!G177-(1-EXP(-alpha*$B$1))/alpha*(1-EXP(-alpha*$B$1))/alpha*Intermediates!J177+F178)</f>
        <v>-1.868105762101846E-2</v>
      </c>
      <c r="K178" s="66">
        <f t="shared" si="9"/>
        <v>-3.1045564685485916E-2</v>
      </c>
      <c r="L178" s="46">
        <f t="shared" si="10"/>
        <v>3.4609625465714888E-2</v>
      </c>
      <c r="M178" s="60">
        <f>VLOOKUP((A178+1)&amp;"_"&amp;B178,scenarios!A:Q,15,0)</f>
        <v>0</v>
      </c>
      <c r="N178" s="55">
        <f>VLOOKUP((A178+TT_Scen/2+1)&amp;"_"&amp;B178,scenarios!A:Q,15,0)</f>
        <v>0</v>
      </c>
      <c r="O178" s="37">
        <f t="shared" si="11"/>
        <v>6.5655190151200804E-2</v>
      </c>
    </row>
    <row r="179" spans="1:15" x14ac:dyDescent="0.25">
      <c r="A179" s="21">
        <f t="shared" si="8"/>
        <v>4</v>
      </c>
      <c r="B179" s="22">
        <v>170</v>
      </c>
      <c r="D179" s="66">
        <f>YC!E172</f>
        <v>0.93034973830000001</v>
      </c>
      <c r="E179" s="34">
        <f>LN(VLOOKUP((B179+12*$B$1-1)/12,YC!A:E,5,0)/VLOOKUP(B179/12,YC!A:E,5,0))</f>
        <v>-0.10870190200272087</v>
      </c>
      <c r="F179" s="34">
        <f>LN(VLOOKUP((B179+12*$B$1-1)/12,YC!A:E,5,0)/VLOOKUP((B179-1)/12,YC!A:E,5,0))</f>
        <v>-0.10975612923023916</v>
      </c>
      <c r="G179" s="34">
        <f>((1-EXP(-alpha*($B$1-delta)))/alpha*Intermediates!F179-(1-EXP(-alpha*($B$1-delta)))/alpha*(1-EXP(-alpha*($B$1-delta)))/alpha*Intermediates!J179+E179)</f>
        <v>-0.44666576864378149</v>
      </c>
      <c r="H179" s="34">
        <f>((1-EXP(-alpha*$B$1))/alpha*Intermediates!F178-(1-EXP(-alpha*$B$1))/alpha*(1-EXP(-alpha*$B$1))/alpha*Intermediates!J178+F179)</f>
        <v>-0.38752442438425533</v>
      </c>
      <c r="I179" s="34">
        <f>((1-EXP(-alpha*($B$1-delta)))/alpha*Intermediates!G179-(1-EXP(-alpha*($B$1-delta)))/alpha*(1-EXP(-alpha*($B$1-delta)))/alpha*Intermediates!J179+E179)</f>
        <v>7.6724957994560833E-2</v>
      </c>
      <c r="J179" s="46">
        <f>((1-EXP(-alpha*$B$1))/alpha*Intermediates!G178-(1-EXP(-alpha*$B$1))/alpha*(1-EXP(-alpha*$B$1))/alpha*Intermediates!J178+F179)</f>
        <v>1.506703453743935E-2</v>
      </c>
      <c r="K179" s="66">
        <f t="shared" si="9"/>
        <v>-5.7426467616788712E-2</v>
      </c>
      <c r="L179" s="46">
        <f t="shared" si="10"/>
        <v>6.359845041079959E-2</v>
      </c>
      <c r="M179" s="60">
        <f>VLOOKUP((A179+1)&amp;"_"&amp;B179,scenarios!A:Q,15,0)</f>
        <v>0</v>
      </c>
      <c r="N179" s="55">
        <f>VLOOKUP((A179+TT_Scen/2+1)&amp;"_"&amp;B179,scenarios!A:Q,15,0)</f>
        <v>0</v>
      </c>
      <c r="O179" s="37">
        <f t="shared" si="11"/>
        <v>0.1210249180275883</v>
      </c>
    </row>
    <row r="180" spans="1:15" x14ac:dyDescent="0.25">
      <c r="A180" s="21">
        <f t="shared" si="8"/>
        <v>4</v>
      </c>
      <c r="B180" s="22">
        <v>171</v>
      </c>
      <c r="D180" s="66">
        <f>YC!E173</f>
        <v>0.92936253479999997</v>
      </c>
      <c r="E180" s="34">
        <f>LN(VLOOKUP((B180+12*$B$1-1)/12,YC!A:E,5,0)/VLOOKUP(B180/12,YC!A:E,5,0))</f>
        <v>-0.1085788378464098</v>
      </c>
      <c r="F180" s="34">
        <f>LN(VLOOKUP((B180+12*$B$1-1)/12,YC!A:E,5,0)/VLOOKUP((B180-1)/12,YC!A:E,5,0))</f>
        <v>-0.10964051131816857</v>
      </c>
      <c r="G180" s="34">
        <f>((1-EXP(-alpha*($B$1-delta)))/alpha*Intermediates!F180-(1-EXP(-alpha*($B$1-delta)))/alpha*(1-EXP(-alpha*($B$1-delta)))/alpha*Intermediates!J180+E180)</f>
        <v>-0.44176974543617825</v>
      </c>
      <c r="H180" s="34">
        <f>((1-EXP(-alpha*$B$1))/alpha*Intermediates!F179-(1-EXP(-alpha*$B$1))/alpha*(1-EXP(-alpha*$B$1))/alpha*Intermediates!J179+F180)</f>
        <v>-0.4501098576766277</v>
      </c>
      <c r="I180" s="34">
        <f>((1-EXP(-alpha*($B$1-delta)))/alpha*Intermediates!G180-(1-EXP(-alpha*($B$1-delta)))/alpha*(1-EXP(-alpha*($B$1-delta)))/alpha*Intermediates!J180+E180)</f>
        <v>7.1058228124006792E-2</v>
      </c>
      <c r="J180" s="46">
        <f>((1-EXP(-alpha*$B$1))/alpha*Intermediates!G179-(1-EXP(-alpha*$B$1))/alpha*(1-EXP(-alpha*$B$1))/alpha*Intermediates!J179+F180)</f>
        <v>7.6858345944692374E-2</v>
      </c>
      <c r="K180" s="66">
        <f t="shared" si="9"/>
        <v>8.3749878646588449E-3</v>
      </c>
      <c r="L180" s="46">
        <f t="shared" si="10"/>
        <v>-5.7833296108659171E-3</v>
      </c>
      <c r="M180" s="60">
        <f>VLOOKUP((A180+1)&amp;"_"&amp;B180,scenarios!A:Q,15,0)</f>
        <v>0</v>
      </c>
      <c r="N180" s="55">
        <f>VLOOKUP((A180+TT_Scen/2+1)&amp;"_"&amp;B180,scenarios!A:Q,15,0)</f>
        <v>0</v>
      </c>
      <c r="O180" s="37">
        <f t="shared" si="11"/>
        <v>1.4158317475524762E-2</v>
      </c>
    </row>
    <row r="181" spans="1:15" x14ac:dyDescent="0.25">
      <c r="A181" s="21">
        <f t="shared" si="8"/>
        <v>4</v>
      </c>
      <c r="B181" s="22">
        <v>172</v>
      </c>
      <c r="D181" s="66">
        <f>YC!E174</f>
        <v>0.9283726404</v>
      </c>
      <c r="E181" s="34">
        <f>LN(VLOOKUP((B181+12*$B$1-1)/12,YC!A:E,5,0)/VLOOKUP(B181/12,YC!A:E,5,0))</f>
        <v>-0.10845615609237214</v>
      </c>
      <c r="F181" s="34">
        <f>LN(VLOOKUP((B181+12*$B$1-1)/12,YC!A:E,5,0)/VLOOKUP((B181-1)/12,YC!A:E,5,0))</f>
        <v>-0.10952185642135479</v>
      </c>
      <c r="G181" s="34">
        <f>((1-EXP(-alpha*($B$1-delta)))/alpha*Intermediates!F181-(1-EXP(-alpha*($B$1-delta)))/alpha*(1-EXP(-alpha*($B$1-delta)))/alpha*Intermediates!J181+E181)</f>
        <v>-0.4531779487981179</v>
      </c>
      <c r="H181" s="34">
        <f>((1-EXP(-alpha*$B$1))/alpha*Intermediates!F180-(1-EXP(-alpha*$B$1))/alpha*(1-EXP(-alpha*$B$1))/alpha*Intermediates!J180+F181)</f>
        <v>-0.44518623622265019</v>
      </c>
      <c r="I181" s="34">
        <f>((1-EXP(-alpha*($B$1-delta)))/alpha*Intermediates!G181-(1-EXP(-alpha*($B$1-delta)))/alpha*(1-EXP(-alpha*($B$1-delta)))/alpha*Intermediates!J181+E181)</f>
        <v>8.1695308017048718E-2</v>
      </c>
      <c r="J181" s="46">
        <f>((1-EXP(-alpha*$B$1))/alpha*Intermediates!G180-(1-EXP(-alpha*$B$1))/alpha*(1-EXP(-alpha*$B$1))/alpha*Intermediates!J180+F181)</f>
        <v>7.1147015857508211E-2</v>
      </c>
      <c r="K181" s="66">
        <f t="shared" si="9"/>
        <v>-7.9598637392443994E-3</v>
      </c>
      <c r="L181" s="46">
        <f t="shared" si="10"/>
        <v>1.0604121522082677E-2</v>
      </c>
      <c r="M181" s="60">
        <f>VLOOKUP((A181+1)&amp;"_"&amp;B181,scenarios!A:Q,15,0)</f>
        <v>0</v>
      </c>
      <c r="N181" s="55">
        <f>VLOOKUP((A181+TT_Scen/2+1)&amp;"_"&amp;B181,scenarios!A:Q,15,0)</f>
        <v>0</v>
      </c>
      <c r="O181" s="37">
        <f t="shared" si="11"/>
        <v>1.8563985261327076E-2</v>
      </c>
    </row>
    <row r="182" spans="1:15" x14ac:dyDescent="0.25">
      <c r="A182" s="21">
        <f t="shared" si="8"/>
        <v>4</v>
      </c>
      <c r="B182" s="22">
        <v>173</v>
      </c>
      <c r="D182" s="66">
        <f>YC!E175</f>
        <v>0.9273833105</v>
      </c>
      <c r="E182" s="34">
        <f>LN(VLOOKUP((B182+12*$B$1-1)/12,YC!A:E,5,0)/VLOOKUP(B182/12,YC!A:E,5,0))</f>
        <v>-0.10833309744127032</v>
      </c>
      <c r="F182" s="34">
        <f>LN(VLOOKUP((B182+12*$B$1-1)/12,YC!A:E,5,0)/VLOOKUP((B182-1)/12,YC!A:E,5,0))</f>
        <v>-0.10939932599707407</v>
      </c>
      <c r="G182" s="34">
        <f>((1-EXP(-alpha*($B$1-delta)))/alpha*Intermediates!F182-(1-EXP(-alpha*($B$1-delta)))/alpha*(1-EXP(-alpha*($B$1-delta)))/alpha*Intermediates!J182+E182)</f>
        <v>-0.46919595448964657</v>
      </c>
      <c r="H182" s="34">
        <f>((1-EXP(-alpha*$B$1))/alpha*Intermediates!F181-(1-EXP(-alpha*$B$1))/alpha*(1-EXP(-alpha*$B$1))/alpha*Intermediates!J181+F182)</f>
        <v>-0.45667401924401296</v>
      </c>
      <c r="I182" s="34">
        <f>((1-EXP(-alpha*($B$1-delta)))/alpha*Intermediates!G182-(1-EXP(-alpha*($B$1-delta)))/alpha*(1-EXP(-alpha*($B$1-delta)))/alpha*Intermediates!J182+E182)</f>
        <v>9.6943311045754099E-2</v>
      </c>
      <c r="J182" s="46">
        <f>((1-EXP(-alpha*$B$1))/alpha*Intermediates!G181-(1-EXP(-alpha*$B$1))/alpha*(1-EXP(-alpha*$B$1))/alpha*Intermediates!J181+F182)</f>
        <v>8.1855199871740711E-2</v>
      </c>
      <c r="K182" s="66">
        <f t="shared" si="9"/>
        <v>-1.2443862030167452E-2</v>
      </c>
      <c r="L182" s="46">
        <f t="shared" si="10"/>
        <v>1.5202511360169479E-2</v>
      </c>
      <c r="M182" s="60">
        <f>VLOOKUP((A182+1)&amp;"_"&amp;B182,scenarios!A:Q,15,0)</f>
        <v>0</v>
      </c>
      <c r="N182" s="55">
        <f>VLOOKUP((A182+TT_Scen/2+1)&amp;"_"&amp;B182,scenarios!A:Q,15,0)</f>
        <v>0</v>
      </c>
      <c r="O182" s="37">
        <f t="shared" si="11"/>
        <v>2.7646373390336931E-2</v>
      </c>
    </row>
    <row r="183" spans="1:15" x14ac:dyDescent="0.25">
      <c r="A183" s="21">
        <f t="shared" si="8"/>
        <v>4</v>
      </c>
      <c r="B183" s="22">
        <v>174</v>
      </c>
      <c r="D183" s="66">
        <f>YC!E176</f>
        <v>0.92639785949999998</v>
      </c>
      <c r="E183" s="34">
        <f>LN(VLOOKUP((B183+12*$B$1-1)/12,YC!A:E,5,0)/VLOOKUP(B183/12,YC!A:E,5,0))</f>
        <v>-0.1082089229267818</v>
      </c>
      <c r="F183" s="34">
        <f>LN(VLOOKUP((B183+12*$B$1-1)/12,YC!A:E,5,0)/VLOOKUP((B183-1)/12,YC!A:E,5,0))</f>
        <v>-0.10927210245279394</v>
      </c>
      <c r="G183" s="34">
        <f>((1-EXP(-alpha*($B$1-delta)))/alpha*Intermediates!F183-(1-EXP(-alpha*($B$1-delta)))/alpha*(1-EXP(-alpha*($B$1-delta)))/alpha*Intermediates!J183+E183)</f>
        <v>-0.470983174740088</v>
      </c>
      <c r="H183" s="34">
        <f>((1-EXP(-alpha*$B$1))/alpha*Intermediates!F182-(1-EXP(-alpha*$B$1))/alpha*(1-EXP(-alpha*$B$1))/alpha*Intermediates!J182+F183)</f>
        <v>-0.47279879577017814</v>
      </c>
      <c r="I183" s="34">
        <f>((1-EXP(-alpha*($B$1-delta)))/alpha*Intermediates!G183-(1-EXP(-alpha*($B$1-delta)))/alpha*(1-EXP(-alpha*($B$1-delta)))/alpha*Intermediates!J183+E183)</f>
        <v>9.7963146188137368E-2</v>
      </c>
      <c r="J183" s="46">
        <f>((1-EXP(-alpha*$B$1))/alpha*Intermediates!G182-(1-EXP(-alpha*$B$1))/alpha*(1-EXP(-alpha*$B$1))/alpha*Intermediates!J182+F183)</f>
        <v>9.7210141290779331E-2</v>
      </c>
      <c r="K183" s="66">
        <f t="shared" si="9"/>
        <v>1.8172702679317698E-3</v>
      </c>
      <c r="L183" s="46">
        <f t="shared" si="10"/>
        <v>7.5328847672007093E-4</v>
      </c>
      <c r="M183" s="60">
        <f>VLOOKUP((A183+1)&amp;"_"&amp;B183,scenarios!A:Q,15,0)</f>
        <v>0</v>
      </c>
      <c r="N183" s="55">
        <f>VLOOKUP((A183+TT_Scen/2+1)&amp;"_"&amp;B183,scenarios!A:Q,15,0)</f>
        <v>0</v>
      </c>
      <c r="O183" s="37">
        <f t="shared" si="11"/>
        <v>2.5705587446518408E-3</v>
      </c>
    </row>
    <row r="184" spans="1:15" x14ac:dyDescent="0.25">
      <c r="A184" s="21">
        <f t="shared" si="8"/>
        <v>4</v>
      </c>
      <c r="B184" s="22">
        <v>175</v>
      </c>
      <c r="D184" s="66">
        <f>YC!E177</f>
        <v>0.92541967059999997</v>
      </c>
      <c r="E184" s="34">
        <f>LN(VLOOKUP((B184+12*$B$1-1)/12,YC!A:E,5,0)/VLOOKUP(B184/12,YC!A:E,5,0))</f>
        <v>-0.10808292432803279</v>
      </c>
      <c r="F184" s="34">
        <f>LN(VLOOKUP((B184+12*$B$1-1)/12,YC!A:E,5,0)/VLOOKUP((B184-1)/12,YC!A:E,5,0))</f>
        <v>-0.1091393880185219</v>
      </c>
      <c r="G184" s="34">
        <f>((1-EXP(-alpha*($B$1-delta)))/alpha*Intermediates!F184-(1-EXP(-alpha*($B$1-delta)))/alpha*(1-EXP(-alpha*($B$1-delta)))/alpha*Intermediates!J184+E184)</f>
        <v>-0.47462341836123068</v>
      </c>
      <c r="H184" s="34">
        <f>((1-EXP(-alpha*$B$1))/alpha*Intermediates!F183-(1-EXP(-alpha*$B$1))/alpha*(1-EXP(-alpha*$B$1))/alpha*Intermediates!J183+F184)</f>
        <v>-0.4745911452385021</v>
      </c>
      <c r="I184" s="34">
        <f>((1-EXP(-alpha*($B$1-delta)))/alpha*Intermediates!G184-(1-EXP(-alpha*($B$1-delta)))/alpha*(1-EXP(-alpha*($B$1-delta)))/alpha*Intermediates!J184+E184)</f>
        <v>0.10084005731802589</v>
      </c>
      <c r="J184" s="46">
        <f>((1-EXP(-alpha*$B$1))/alpha*Intermediates!G183-(1-EXP(-alpha*$B$1))/alpha*(1-EXP(-alpha*$B$1))/alpha*Intermediates!J183+F184)</f>
        <v>9.8244033982539489E-2</v>
      </c>
      <c r="K184" s="66">
        <f t="shared" si="9"/>
        <v>-3.2272601956928604E-5</v>
      </c>
      <c r="L184" s="46">
        <f t="shared" si="10"/>
        <v>2.5993959218717499E-3</v>
      </c>
      <c r="M184" s="60">
        <f>VLOOKUP((A184+1)&amp;"_"&amp;B184,scenarios!A:Q,15,0)</f>
        <v>0</v>
      </c>
      <c r="N184" s="55">
        <f>VLOOKUP((A184+TT_Scen/2+1)&amp;"_"&amp;B184,scenarios!A:Q,15,0)</f>
        <v>0</v>
      </c>
      <c r="O184" s="37">
        <f t="shared" si="11"/>
        <v>2.6316685238286786E-3</v>
      </c>
    </row>
    <row r="185" spans="1:15" x14ac:dyDescent="0.25">
      <c r="A185" s="21">
        <f t="shared" si="8"/>
        <v>4</v>
      </c>
      <c r="B185" s="22">
        <v>176</v>
      </c>
      <c r="D185" s="66">
        <f>YC!E178</f>
        <v>0.92445222449999997</v>
      </c>
      <c r="E185" s="34">
        <f>LN(VLOOKUP((B185+12*$B$1-1)/12,YC!A:E,5,0)/VLOOKUP(B185/12,YC!A:E,5,0))</f>
        <v>-0.10795444876296616</v>
      </c>
      <c r="F185" s="34">
        <f>LN(VLOOKUP((B185+12*$B$1-1)/12,YC!A:E,5,0)/VLOOKUP((B185-1)/12,YC!A:E,5,0))</f>
        <v>-0.10900040896244166</v>
      </c>
      <c r="G185" s="34">
        <f>((1-EXP(-alpha*($B$1-delta)))/alpha*Intermediates!F185-(1-EXP(-alpha*($B$1-delta)))/alpha*(1-EXP(-alpha*($B$1-delta)))/alpha*Intermediates!J185+E185)</f>
        <v>-0.49983213486907679</v>
      </c>
      <c r="H185" s="34">
        <f>((1-EXP(-alpha*$B$1))/alpha*Intermediates!F184-(1-EXP(-alpha*$B$1))/alpha*(1-EXP(-alpha*$B$1))/alpha*Intermediates!J184+F185)</f>
        <v>-0.47824475176573983</v>
      </c>
      <c r="I185" s="34">
        <f>((1-EXP(-alpha*($B$1-delta)))/alpha*Intermediates!G185-(1-EXP(-alpha*($B$1-delta)))/alpha*(1-EXP(-alpha*($B$1-delta)))/alpha*Intermediates!J185+E185)</f>
        <v>0.12529081814160964</v>
      </c>
      <c r="J185" s="46">
        <f>((1-EXP(-alpha*$B$1))/alpha*Intermediates!G184-(1-EXP(-alpha*$B$1))/alpha*(1-EXP(-alpha*$B$1))/alpha*Intermediates!J184+F185)</f>
        <v>0.10115212822125004</v>
      </c>
      <c r="K185" s="66">
        <f t="shared" si="9"/>
        <v>-2.1356043213335285E-2</v>
      </c>
      <c r="L185" s="46">
        <f t="shared" si="10"/>
        <v>2.4432386484748214E-2</v>
      </c>
      <c r="M185" s="60">
        <f>VLOOKUP((A185+1)&amp;"_"&amp;B185,scenarios!A:Q,15,0)</f>
        <v>0</v>
      </c>
      <c r="N185" s="55">
        <f>VLOOKUP((A185+TT_Scen/2+1)&amp;"_"&amp;B185,scenarios!A:Q,15,0)</f>
        <v>0</v>
      </c>
      <c r="O185" s="37">
        <f t="shared" si="11"/>
        <v>4.5788429698083499E-2</v>
      </c>
    </row>
    <row r="186" spans="1:15" x14ac:dyDescent="0.25">
      <c r="A186" s="21">
        <f t="shared" si="8"/>
        <v>4</v>
      </c>
      <c r="B186" s="22">
        <v>177</v>
      </c>
      <c r="D186" s="66">
        <f>YC!E179</f>
        <v>0.9234990716</v>
      </c>
      <c r="E186" s="34">
        <f>LN(VLOOKUP((B186+12*$B$1-1)/12,YC!A:E,5,0)/VLOOKUP(B186/12,YC!A:E,5,0))</f>
        <v>-0.10782284627113763</v>
      </c>
      <c r="F186" s="34">
        <f>LN(VLOOKUP((B186+12*$B$1-1)/12,YC!A:E,5,0)/VLOOKUP((B186-1)/12,YC!A:E,5,0))</f>
        <v>-0.10885442430735175</v>
      </c>
      <c r="G186" s="34">
        <f>((1-EXP(-alpha*($B$1-delta)))/alpha*Intermediates!F186-(1-EXP(-alpha*($B$1-delta)))/alpha*(1-EXP(-alpha*($B$1-delta)))/alpha*Intermediates!J186+E186)</f>
        <v>-0.49523941888499667</v>
      </c>
      <c r="H186" s="34">
        <f>((1-EXP(-alpha*$B$1))/alpha*Intermediates!F185-(1-EXP(-alpha*$B$1))/alpha*(1-EXP(-alpha*$B$1))/alpha*Intermediates!J185+F186)</f>
        <v>-0.50360974017779048</v>
      </c>
      <c r="I186" s="34">
        <f>((1-EXP(-alpha*($B$1-delta)))/alpha*Intermediates!G186-(1-EXP(-alpha*($B$1-delta)))/alpha*(1-EXP(-alpha*($B$1-delta)))/alpha*Intermediates!J186+E186)</f>
        <v>0.11994684143452787</v>
      </c>
      <c r="J186" s="46">
        <f>((1-EXP(-alpha*$B$1))/alpha*Intermediates!G185-(1-EXP(-alpha*$B$1))/alpha*(1-EXP(-alpha*$B$1))/alpha*Intermediates!J185+F186)</f>
        <v>0.12578604928586612</v>
      </c>
      <c r="K186" s="66">
        <f t="shared" si="9"/>
        <v>8.4054503775694567E-3</v>
      </c>
      <c r="L186" s="46">
        <f t="shared" si="10"/>
        <v>-5.822192811399951E-3</v>
      </c>
      <c r="M186" s="60">
        <f>VLOOKUP((A186+1)&amp;"_"&amp;B186,scenarios!A:Q,15,0)</f>
        <v>0</v>
      </c>
      <c r="N186" s="55">
        <f>VLOOKUP((A186+TT_Scen/2+1)&amp;"_"&amp;B186,scenarios!A:Q,15,0)</f>
        <v>0</v>
      </c>
      <c r="O186" s="37">
        <f t="shared" si="11"/>
        <v>1.4227643188969408E-2</v>
      </c>
    </row>
    <row r="187" spans="1:15" x14ac:dyDescent="0.25">
      <c r="A187" s="21">
        <f t="shared" si="8"/>
        <v>4</v>
      </c>
      <c r="B187" s="22">
        <v>178</v>
      </c>
      <c r="D187" s="66">
        <f>YC!E180</f>
        <v>0.92256382179999996</v>
      </c>
      <c r="E187" s="34">
        <f>LN(VLOOKUP((B187+12*$B$1-1)/12,YC!A:E,5,0)/VLOOKUP(B187/12,YC!A:E,5,0))</f>
        <v>-0.10768748003785517</v>
      </c>
      <c r="F187" s="34">
        <f>LN(VLOOKUP((B187+12*$B$1-1)/12,YC!A:E,5,0)/VLOOKUP((B187-1)/12,YC!A:E,5,0))</f>
        <v>-0.10870071732609522</v>
      </c>
      <c r="G187" s="34">
        <f>((1-EXP(-alpha*($B$1-delta)))/alpha*Intermediates!F187-(1-EXP(-alpha*($B$1-delta)))/alpha*(1-EXP(-alpha*($B$1-delta)))/alpha*Intermediates!J187+E187)</f>
        <v>-0.50436391321011564</v>
      </c>
      <c r="H187" s="34">
        <f>((1-EXP(-alpha*$B$1))/alpha*Intermediates!F186-(1-EXP(-alpha*$B$1))/alpha*(1-EXP(-alpha*$B$1))/alpha*Intermediates!J186+F187)</f>
        <v>-0.49896501954622052</v>
      </c>
      <c r="I187" s="34">
        <f>((1-EXP(-alpha*($B$1-delta)))/alpha*Intermediates!G187-(1-EXP(-alpha*($B$1-delta)))/alpha*(1-EXP(-alpha*($B$1-delta)))/alpha*Intermediates!J187+E187)</f>
        <v>0.1283280616694919</v>
      </c>
      <c r="J187" s="46">
        <f>((1-EXP(-alpha*$B$1))/alpha*Intermediates!G186-(1-EXP(-alpha*$B$1))/alpha*(1-EXP(-alpha*$B$1))/alpha*Intermediates!J186+F187)</f>
        <v>0.12042615800726554</v>
      </c>
      <c r="K187" s="66">
        <f t="shared" si="9"/>
        <v>-5.3843458300087965E-3</v>
      </c>
      <c r="L187" s="46">
        <f t="shared" si="10"/>
        <v>7.9332060982602037E-3</v>
      </c>
      <c r="M187" s="60">
        <f>VLOOKUP((A187+1)&amp;"_"&amp;B187,scenarios!A:Q,15,0)</f>
        <v>0</v>
      </c>
      <c r="N187" s="55">
        <f>VLOOKUP((A187+TT_Scen/2+1)&amp;"_"&amp;B187,scenarios!A:Q,15,0)</f>
        <v>0</v>
      </c>
      <c r="O187" s="37">
        <f t="shared" si="11"/>
        <v>1.3317551928269E-2</v>
      </c>
    </row>
    <row r="188" spans="1:15" x14ac:dyDescent="0.25">
      <c r="A188" s="21">
        <f t="shared" si="8"/>
        <v>4</v>
      </c>
      <c r="B188" s="22">
        <v>179</v>
      </c>
      <c r="D188" s="66">
        <f>YC!E181</f>
        <v>0.92165014580000004</v>
      </c>
      <c r="E188" s="34">
        <f>LN(VLOOKUP((B188+12*$B$1-1)/12,YC!A:E,5,0)/VLOOKUP(B188/12,YC!A:E,5,0))</f>
        <v>-0.10754773554362911</v>
      </c>
      <c r="F188" s="34">
        <f>LN(VLOOKUP((B188+12*$B$1-1)/12,YC!A:E,5,0)/VLOOKUP((B188-1)/12,YC!A:E,5,0))</f>
        <v>-0.10853859245156448</v>
      </c>
      <c r="G188" s="34">
        <f>((1-EXP(-alpha*($B$1-delta)))/alpha*Intermediates!F188-(1-EXP(-alpha*($B$1-delta)))/alpha*(1-EXP(-alpha*($B$1-delta)))/alpha*Intermediates!J188+E188)</f>
        <v>-0.55790372909293273</v>
      </c>
      <c r="H188" s="34">
        <f>((1-EXP(-alpha*$B$1))/alpha*Intermediates!F187-(1-EXP(-alpha*$B$1))/alpha*(1-EXP(-alpha*$B$1))/alpha*Intermediates!J187+F188)</f>
        <v>-0.50812663665073265</v>
      </c>
      <c r="I188" s="34">
        <f>((1-EXP(-alpha*($B$1-delta)))/alpha*Intermediates!G188-(1-EXP(-alpha*($B$1-delta)))/alpha*(1-EXP(-alpha*($B$1-delta)))/alpha*Intermediates!J188+E188)</f>
        <v>0.18113383698650687</v>
      </c>
      <c r="J188" s="46">
        <f>((1-EXP(-alpha*$B$1))/alpha*Intermediates!G187-(1-EXP(-alpha*$B$1))/alpha*(1-EXP(-alpha*$B$1))/alpha*Intermediates!J187+F188)</f>
        <v>0.12888991041223063</v>
      </c>
      <c r="K188" s="66">
        <f t="shared" si="9"/>
        <v>-4.8558515637368238E-2</v>
      </c>
      <c r="L188" s="46">
        <f t="shared" si="10"/>
        <v>5.3632720190229799E-2</v>
      </c>
      <c r="M188" s="60">
        <f>VLOOKUP((A188+1)&amp;"_"&amp;B188,scenarios!A:Q,15,0)</f>
        <v>0</v>
      </c>
      <c r="N188" s="55">
        <f>VLOOKUP((A188+TT_Scen/2+1)&amp;"_"&amp;B188,scenarios!A:Q,15,0)</f>
        <v>0</v>
      </c>
      <c r="O188" s="37">
        <f t="shared" si="11"/>
        <v>0.10219123582759804</v>
      </c>
    </row>
    <row r="189" spans="1:15" x14ac:dyDescent="0.25">
      <c r="A189" s="21">
        <f t="shared" si="8"/>
        <v>4</v>
      </c>
      <c r="B189" s="22">
        <v>180</v>
      </c>
      <c r="D189" s="66">
        <f>YC!E182</f>
        <v>0.92076177439999995</v>
      </c>
      <c r="E189" s="34">
        <f>LN(VLOOKUP((B189+12*$B$1-1)/12,YC!A:E,5,0)/VLOOKUP(B189/12,YC!A:E,5,0))</f>
        <v>-0.10740301881362191</v>
      </c>
      <c r="F189" s="34">
        <f>LN(VLOOKUP((B189+12*$B$1-1)/12,YC!A:E,5,0)/VLOOKUP((B189-1)/12,YC!A:E,5,0))</f>
        <v>-0.1083673758709203</v>
      </c>
      <c r="G189" s="34">
        <f>((1-EXP(-alpha*($B$1-delta)))/alpha*Intermediates!F189-(1-EXP(-alpha*($B$1-delta)))/alpha*(1-EXP(-alpha*($B$1-delta)))/alpha*Intermediates!J189+E189)</f>
        <v>-0.53557716711526482</v>
      </c>
      <c r="H189" s="34">
        <f>((1-EXP(-alpha*$B$1))/alpha*Intermediates!F188-(1-EXP(-alpha*$B$1))/alpha*(1-EXP(-alpha*$B$1))/alpha*Intermediates!J188+F189)</f>
        <v>-0.56200247520875513</v>
      </c>
      <c r="I189" s="34">
        <f>((1-EXP(-alpha*($B$1-delta)))/alpha*Intermediates!G189-(1-EXP(-alpha*($B$1-delta)))/alpha*(1-EXP(-alpha*($B$1-delta)))/alpha*Intermediates!J189+E189)</f>
        <v>0.15808367358140812</v>
      </c>
      <c r="J189" s="46">
        <f>((1-EXP(-alpha*$B$1))/alpha*Intermediates!G188-(1-EXP(-alpha*$B$1))/alpha*(1-EXP(-alpha*$B$1))/alpha*Intermediates!J188+F189)</f>
        <v>0.18208655576611052</v>
      </c>
      <c r="K189" s="66">
        <f t="shared" si="9"/>
        <v>2.6777552424524176E-2</v>
      </c>
      <c r="L189" s="46">
        <f t="shared" si="10"/>
        <v>-2.3717104073773476E-2</v>
      </c>
      <c r="M189" s="60">
        <f>VLOOKUP((A189+1)&amp;"_"&amp;B189,scenarios!A:Q,15,0)</f>
        <v>0</v>
      </c>
      <c r="N189" s="55">
        <f>VLOOKUP((A189+TT_Scen/2+1)&amp;"_"&amp;B189,scenarios!A:Q,15,0)</f>
        <v>0</v>
      </c>
      <c r="O189" s="37">
        <f t="shared" si="11"/>
        <v>5.0494656498297652E-2</v>
      </c>
    </row>
    <row r="190" spans="1:15" x14ac:dyDescent="0.25">
      <c r="A190" s="21">
        <f t="shared" si="8"/>
        <v>4</v>
      </c>
      <c r="B190" s="22">
        <v>181</v>
      </c>
      <c r="D190" s="66">
        <f>YC!E183</f>
        <v>0.91990135240000004</v>
      </c>
      <c r="E190" s="34">
        <f>LN(VLOOKUP((B190+12*$B$1-1)/12,YC!A:E,5,0)/VLOOKUP(B190/12,YC!A:E,5,0))</f>
        <v>-0.10725150981492132</v>
      </c>
      <c r="F190" s="34">
        <f>LN(VLOOKUP((B190+12*$B$1-1)/12,YC!A:E,5,0)/VLOOKUP((B190-1)/12,YC!A:E,5,0))</f>
        <v>-0.10818641425250466</v>
      </c>
      <c r="G190" s="34">
        <f>((1-EXP(-alpha*($B$1-delta)))/alpha*Intermediates!F190-(1-EXP(-alpha*($B$1-delta)))/alpha*(1-EXP(-alpha*($B$1-delta)))/alpha*Intermediates!J190+E190)</f>
        <v>-0.54090708592552827</v>
      </c>
      <c r="H190" s="34">
        <f>((1-EXP(-alpha*$B$1))/alpha*Intermediates!F189-(1-EXP(-alpha*$B$1))/alpha*(1-EXP(-alpha*$B$1))/alpha*Intermediates!J189+F190)</f>
        <v>-0.53948863182041418</v>
      </c>
      <c r="I190" s="34">
        <f>((1-EXP(-alpha*($B$1-delta)))/alpha*Intermediates!G190-(1-EXP(-alpha*($B$1-delta)))/alpha*(1-EXP(-alpha*($B$1-delta)))/alpha*Intermediates!J190+E190)</f>
        <v>0.16270408764607952</v>
      </c>
      <c r="J190" s="46">
        <f>((1-EXP(-alpha*$B$1))/alpha*Intermediates!G189-(1-EXP(-alpha*$B$1))/alpha*(1-EXP(-alpha*$B$1))/alpha*Intermediates!J189+F190)</f>
        <v>0.1589135150654685</v>
      </c>
      <c r="K190" s="66">
        <f t="shared" si="9"/>
        <v>-1.4174485745791499E-3</v>
      </c>
      <c r="L190" s="46">
        <f t="shared" si="10"/>
        <v>3.7977658869001729E-3</v>
      </c>
      <c r="M190" s="60">
        <f>VLOOKUP((A190+1)&amp;"_"&amp;B190,scenarios!A:Q,15,0)</f>
        <v>0</v>
      </c>
      <c r="N190" s="55">
        <f>VLOOKUP((A190+TT_Scen/2+1)&amp;"_"&amp;B190,scenarios!A:Q,15,0)</f>
        <v>0</v>
      </c>
      <c r="O190" s="37">
        <f t="shared" si="11"/>
        <v>5.2152144614793228E-3</v>
      </c>
    </row>
    <row r="191" spans="1:15" x14ac:dyDescent="0.25">
      <c r="A191" s="21">
        <f t="shared" si="8"/>
        <v>4</v>
      </c>
      <c r="B191" s="22">
        <v>182</v>
      </c>
      <c r="D191" s="66">
        <f>YC!E184</f>
        <v>0.91906695319999998</v>
      </c>
      <c r="E191" s="34">
        <f>LN(VLOOKUP((B191+12*$B$1-1)/12,YC!A:E,5,0)/VLOOKUP(B191/12,YC!A:E,5,0))</f>
        <v>-0.10708784859793344</v>
      </c>
      <c r="F191" s="34">
        <f>LN(VLOOKUP((B191+12*$B$1-1)/12,YC!A:E,5,0)/VLOOKUP((B191-1)/12,YC!A:E,5,0))</f>
        <v>-0.10799531313086667</v>
      </c>
      <c r="G191" s="34">
        <f>((1-EXP(-alpha*($B$1-delta)))/alpha*Intermediates!F191-(1-EXP(-alpha*($B$1-delta)))/alpha*(1-EXP(-alpha*($B$1-delta)))/alpha*Intermediates!J191+E191)</f>
        <v>-0.50943593284383881</v>
      </c>
      <c r="H191" s="34">
        <f>((1-EXP(-alpha*$B$1))/alpha*Intermediates!F190-(1-EXP(-alpha*$B$1))/alpha*(1-EXP(-alpha*$B$1))/alpha*Intermediates!J190+F191)</f>
        <v>-0.54481700195606919</v>
      </c>
      <c r="I191" s="34">
        <f>((1-EXP(-alpha*($B$1-delta)))/alpha*Intermediates!G191-(1-EXP(-alpha*($B$1-delta)))/alpha*(1-EXP(-alpha*($B$1-delta)))/alpha*Intermediates!J191+E191)</f>
        <v>0.13054826369223738</v>
      </c>
      <c r="J191" s="46">
        <f>((1-EXP(-alpha*$B$1))/alpha*Intermediates!G190-(1-EXP(-alpha*$B$1))/alpha*(1-EXP(-alpha*$B$1))/alpha*Intermediates!J190+F191)</f>
        <v>0.16360349025705473</v>
      </c>
      <c r="K191" s="66">
        <f t="shared" si="9"/>
        <v>3.6014426685284429E-2</v>
      </c>
      <c r="L191" s="46">
        <f t="shared" si="10"/>
        <v>-3.2514872766486125E-2</v>
      </c>
      <c r="M191" s="60">
        <f>VLOOKUP((A191+1)&amp;"_"&amp;B191,scenarios!A:Q,15,0)</f>
        <v>0</v>
      </c>
      <c r="N191" s="55">
        <f>VLOOKUP((A191+TT_Scen/2+1)&amp;"_"&amp;B191,scenarios!A:Q,15,0)</f>
        <v>0</v>
      </c>
      <c r="O191" s="37">
        <f t="shared" si="11"/>
        <v>6.8529299451770553E-2</v>
      </c>
    </row>
    <row r="192" spans="1:15" x14ac:dyDescent="0.25">
      <c r="A192" s="21">
        <f t="shared" si="8"/>
        <v>4</v>
      </c>
      <c r="B192" s="22">
        <v>183</v>
      </c>
      <c r="D192" s="66">
        <f>YC!E185</f>
        <v>0.91825544930000003</v>
      </c>
      <c r="E192" s="34">
        <f>LN(VLOOKUP((B192+12*$B$1-1)/12,YC!A:E,5,0)/VLOOKUP(B192/12,YC!A:E,5,0))</f>
        <v>-0.10691127582836382</v>
      </c>
      <c r="F192" s="34">
        <f>LN(VLOOKUP((B192+12*$B$1-1)/12,YC!A:E,5,0)/VLOOKUP((B192-1)/12,YC!A:E,5,0))</f>
        <v>-0.10779463081458167</v>
      </c>
      <c r="G192" s="34">
        <f>((1-EXP(-alpha*($B$1-delta)))/alpha*Intermediates!F192-(1-EXP(-alpha*($B$1-delta)))/alpha*(1-EXP(-alpha*($B$1-delta)))/alpha*Intermediates!J192+E192)</f>
        <v>-0.51180565416386969</v>
      </c>
      <c r="H192" s="34">
        <f>((1-EXP(-alpha*$B$1))/alpha*Intermediates!F191-(1-EXP(-alpha*$B$1))/alpha*(1-EXP(-alpha*$B$1))/alpha*Intermediates!J191+F192)</f>
        <v>-0.5130954079997111</v>
      </c>
      <c r="I192" s="34">
        <f>((1-EXP(-alpha*($B$1-delta)))/alpha*Intermediates!G192-(1-EXP(-alpha*($B$1-delta)))/alpha*(1-EXP(-alpha*($B$1-delta)))/alpha*Intermediates!J192+E192)</f>
        <v>0.13225968379078809</v>
      </c>
      <c r="J192" s="46">
        <f>((1-EXP(-alpha*$B$1))/alpha*Intermediates!G191-(1-EXP(-alpha*$B$1))/alpha*(1-EXP(-alpha*$B$1))/alpha*Intermediates!J191+F192)</f>
        <v>0.13126320446704587</v>
      </c>
      <c r="K192" s="66">
        <f t="shared" si="9"/>
        <v>1.2905859260119446E-3</v>
      </c>
      <c r="L192" s="46">
        <f t="shared" si="10"/>
        <v>9.9697597421721795E-4</v>
      </c>
      <c r="M192" s="60">
        <f>VLOOKUP((A192+1)&amp;"_"&amp;B192,scenarios!A:Q,15,0)</f>
        <v>0</v>
      </c>
      <c r="N192" s="55">
        <f>VLOOKUP((A192+TT_Scen/2+1)&amp;"_"&amp;B192,scenarios!A:Q,15,0)</f>
        <v>0</v>
      </c>
      <c r="O192" s="37">
        <f t="shared" si="11"/>
        <v>2.2875619002291625E-3</v>
      </c>
    </row>
    <row r="193" spans="1:15" x14ac:dyDescent="0.25">
      <c r="A193" s="21">
        <f t="shared" si="8"/>
        <v>4</v>
      </c>
      <c r="B193" s="22">
        <v>184</v>
      </c>
      <c r="D193" s="66">
        <f>YC!E186</f>
        <v>0.91746364849999995</v>
      </c>
      <c r="E193" s="34">
        <f>LN(VLOOKUP((B193+12*$B$1-1)/12,YC!A:E,5,0)/VLOOKUP(B193/12,YC!A:E,5,0))</f>
        <v>-0.10672248149920854</v>
      </c>
      <c r="F193" s="34">
        <f>LN(VLOOKUP((B193+12*$B$1-1)/12,YC!A:E,5,0)/VLOOKUP((B193-1)/12,YC!A:E,5,0))</f>
        <v>-0.10758514164155022</v>
      </c>
      <c r="G193" s="34">
        <f>((1-EXP(-alpha*($B$1-delta)))/alpha*Intermediates!F193-(1-EXP(-alpha*($B$1-delta)))/alpha*(1-EXP(-alpha*($B$1-delta)))/alpha*Intermediates!J193+E193)</f>
        <v>-0.49586701757681539</v>
      </c>
      <c r="H193" s="34">
        <f>((1-EXP(-alpha*$B$1))/alpha*Intermediates!F192-(1-EXP(-alpha*$B$1))/alpha*(1-EXP(-alpha*$B$1))/alpha*Intermediates!J192+F193)</f>
        <v>-0.51545018651719354</v>
      </c>
      <c r="I193" s="34">
        <f>((1-EXP(-alpha*($B$1-delta)))/alpha*Intermediates!G193-(1-EXP(-alpha*($B$1-delta)))/alpha*(1-EXP(-alpha*($B$1-delta)))/alpha*Intermediates!J193+E193)</f>
        <v>0.11568775257325922</v>
      </c>
      <c r="J193" s="46">
        <f>((1-EXP(-alpha*$B$1))/alpha*Intermediates!G192-(1-EXP(-alpha*$B$1))/alpha*(1-EXP(-alpha*$B$1))/alpha*Intermediates!J192+F193)</f>
        <v>0.13301746276014603</v>
      </c>
      <c r="K193" s="66">
        <f t="shared" si="9"/>
        <v>1.9776177037890363E-2</v>
      </c>
      <c r="L193" s="46">
        <f t="shared" si="10"/>
        <v>-1.7180414420771783E-2</v>
      </c>
      <c r="M193" s="60">
        <f>VLOOKUP((A193+1)&amp;"_"&amp;B193,scenarios!A:Q,15,0)</f>
        <v>0</v>
      </c>
      <c r="N193" s="55">
        <f>VLOOKUP((A193+TT_Scen/2+1)&amp;"_"&amp;B193,scenarios!A:Q,15,0)</f>
        <v>0</v>
      </c>
      <c r="O193" s="37">
        <f t="shared" si="11"/>
        <v>3.6956591458662147E-2</v>
      </c>
    </row>
    <row r="194" spans="1:15" x14ac:dyDescent="0.25">
      <c r="A194" s="21">
        <f t="shared" si="8"/>
        <v>4</v>
      </c>
      <c r="B194" s="22">
        <v>185</v>
      </c>
      <c r="D194" s="66">
        <f>YC!E187</f>
        <v>0.91668829399999996</v>
      </c>
      <c r="E194" s="34">
        <f>LN(VLOOKUP((B194+12*$B$1-1)/12,YC!A:E,5,0)/VLOOKUP(B194/12,YC!A:E,5,0))</f>
        <v>-0.10652213080214612</v>
      </c>
      <c r="F194" s="34">
        <f>LN(VLOOKUP((B194+12*$B$1-1)/12,YC!A:E,5,0)/VLOOKUP((B194-1)/12,YC!A:E,5,0))</f>
        <v>-0.10736759461375282</v>
      </c>
      <c r="G194" s="34">
        <f>((1-EXP(-alpha*($B$1-delta)))/alpha*Intermediates!F194-(1-EXP(-alpha*($B$1-delta)))/alpha*(1-EXP(-alpha*($B$1-delta)))/alpha*Intermediates!J194+E194)</f>
        <v>-0.47995442923115539</v>
      </c>
      <c r="H194" s="34">
        <f>((1-EXP(-alpha*$B$1))/alpha*Intermediates!F193-(1-EXP(-alpha*$B$1))/alpha*(1-EXP(-alpha*$B$1))/alpha*Intermediates!J193+F194)</f>
        <v>-0.49937570941505244</v>
      </c>
      <c r="I194" s="34">
        <f>((1-EXP(-alpha*($B$1-delta)))/alpha*Intermediates!G194-(1-EXP(-alpha*($B$1-delta)))/alpha*(1-EXP(-alpha*($B$1-delta)))/alpha*Intermediates!J194+E194)</f>
        <v>9.9165562550219521E-2</v>
      </c>
      <c r="J194" s="46">
        <f>((1-EXP(-alpha*$B$1))/alpha*Intermediates!G193-(1-EXP(-alpha*$B$1))/alpha*(1-EXP(-alpha*$B$1))/alpha*Intermediates!J193+F194)</f>
        <v>0.11635915603035578</v>
      </c>
      <c r="K194" s="66">
        <f t="shared" si="9"/>
        <v>1.9611100103110957E-2</v>
      </c>
      <c r="L194" s="46">
        <f t="shared" si="10"/>
        <v>-1.7046627150318017E-2</v>
      </c>
      <c r="M194" s="60">
        <f>VLOOKUP((A194+1)&amp;"_"&amp;B194,scenarios!A:Q,15,0)</f>
        <v>0</v>
      </c>
      <c r="N194" s="55">
        <f>VLOOKUP((A194+TT_Scen/2+1)&amp;"_"&amp;B194,scenarios!A:Q,15,0)</f>
        <v>0</v>
      </c>
      <c r="O194" s="37">
        <f t="shared" si="11"/>
        <v>3.6657727253428973E-2</v>
      </c>
    </row>
    <row r="195" spans="1:15" x14ac:dyDescent="0.25">
      <c r="A195" s="21">
        <f t="shared" si="8"/>
        <v>4</v>
      </c>
      <c r="B195" s="22">
        <v>186</v>
      </c>
      <c r="D195" s="66">
        <f>YC!E188</f>
        <v>0.91592606379999997</v>
      </c>
      <c r="E195" s="34">
        <f>LN(VLOOKUP((B195+12*$B$1-1)/12,YC!A:E,5,0)/VLOOKUP(B195/12,YC!A:E,5,0))</f>
        <v>-0.10631086378235986</v>
      </c>
      <c r="F195" s="34">
        <f>LN(VLOOKUP((B195+12*$B$1-1)/12,YC!A:E,5,0)/VLOOKUP((B195-1)/12,YC!A:E,5,0))</f>
        <v>-0.10714271391024892</v>
      </c>
      <c r="G195" s="34">
        <f>((1-EXP(-alpha*($B$1-delta)))/alpha*Intermediates!F195-(1-EXP(-alpha*($B$1-delta)))/alpha*(1-EXP(-alpha*($B$1-delta)))/alpha*Intermediates!J195+E195)</f>
        <v>-0.47330370430855889</v>
      </c>
      <c r="H195" s="34">
        <f>((1-EXP(-alpha*$B$1))/alpha*Intermediates!F194-(1-EXP(-alpha*$B$1))/alpha*(1-EXP(-alpha*$B$1))/alpha*Intermediates!J194+F195)</f>
        <v>-0.48333175652445914</v>
      </c>
      <c r="I195" s="34">
        <f>((1-EXP(-alpha*($B$1-delta)))/alpha*Intermediates!G195-(1-EXP(-alpha*($B$1-delta)))/alpha*(1-EXP(-alpha*($B$1-delta)))/alpha*Intermediates!J195+E195)</f>
        <v>9.192766537896864E-2</v>
      </c>
      <c r="J195" s="46">
        <f>((1-EXP(-alpha*$B$1))/alpha*Intermediates!G194-(1-EXP(-alpha*$B$1))/alpha*(1-EXP(-alpha*$B$1))/alpha*Intermediates!J194+F195)</f>
        <v>9.9746632560373763E-2</v>
      </c>
      <c r="K195" s="66">
        <f t="shared" si="9"/>
        <v>1.0078501626946679E-2</v>
      </c>
      <c r="L195" s="46">
        <f t="shared" si="10"/>
        <v>-7.7884785724071648E-3</v>
      </c>
      <c r="M195" s="60">
        <f>VLOOKUP((A195+1)&amp;"_"&amp;B195,scenarios!A:Q,15,0)</f>
        <v>0</v>
      </c>
      <c r="N195" s="55">
        <f>VLOOKUP((A195+TT_Scen/2+1)&amp;"_"&amp;B195,scenarios!A:Q,15,0)</f>
        <v>0</v>
      </c>
      <c r="O195" s="37">
        <f t="shared" si="11"/>
        <v>1.7866980199353844E-2</v>
      </c>
    </row>
    <row r="196" spans="1:15" x14ac:dyDescent="0.25">
      <c r="A196" s="21">
        <f t="shared" si="8"/>
        <v>4</v>
      </c>
      <c r="B196" s="22">
        <v>187</v>
      </c>
      <c r="D196" s="66">
        <f>YC!E189</f>
        <v>0.91517356260000005</v>
      </c>
      <c r="E196" s="34">
        <f>LN(VLOOKUP((B196+12*$B$1-1)/12,YC!A:E,5,0)/VLOOKUP(B196/12,YC!A:E,5,0))</f>
        <v>-0.10608928672414523</v>
      </c>
      <c r="F196" s="34">
        <f>LN(VLOOKUP((B196+12*$B$1-1)/12,YC!A:E,5,0)/VLOOKUP((B196-1)/12,YC!A:E,5,0))</f>
        <v>-0.10691119857592291</v>
      </c>
      <c r="G196" s="34">
        <f>((1-EXP(-alpha*($B$1-delta)))/alpha*Intermediates!F196-(1-EXP(-alpha*($B$1-delta)))/alpha*(1-EXP(-alpha*($B$1-delta)))/alpha*Intermediates!J196+E196)</f>
        <v>-0.4404052912081865</v>
      </c>
      <c r="H196" s="34">
        <f>((1-EXP(-alpha*$B$1))/alpha*Intermediates!F195-(1-EXP(-alpha*$B$1))/alpha*(1-EXP(-alpha*$B$1))/alpha*Intermediates!J195+F196)</f>
        <v>-0.47661732626240394</v>
      </c>
      <c r="I196" s="34">
        <f>((1-EXP(-alpha*($B$1-delta)))/alpha*Intermediates!G196-(1-EXP(-alpha*($B$1-delta)))/alpha*(1-EXP(-alpha*($B$1-delta)))/alpha*Intermediates!J196+E196)</f>
        <v>5.8463313278043008E-2</v>
      </c>
      <c r="J196" s="46">
        <f>((1-EXP(-alpha*$B$1))/alpha*Intermediates!G195-(1-EXP(-alpha*$B$1))/alpha*(1-EXP(-alpha*$B$1))/alpha*Intermediates!J195+F196)</f>
        <v>9.247750930672563E-2</v>
      </c>
      <c r="K196" s="66">
        <f t="shared" si="9"/>
        <v>3.6875677174621035E-2</v>
      </c>
      <c r="L196" s="46">
        <f t="shared" si="10"/>
        <v>-3.3442216741902175E-2</v>
      </c>
      <c r="M196" s="60">
        <f>VLOOKUP((A196+1)&amp;"_"&amp;B196,scenarios!A:Q,15,0)</f>
        <v>0</v>
      </c>
      <c r="N196" s="55">
        <f>VLOOKUP((A196+TT_Scen/2+1)&amp;"_"&amp;B196,scenarios!A:Q,15,0)</f>
        <v>0</v>
      </c>
      <c r="O196" s="37">
        <f t="shared" si="11"/>
        <v>7.0317893916523211E-2</v>
      </c>
    </row>
    <row r="197" spans="1:15" x14ac:dyDescent="0.25">
      <c r="A197" s="21">
        <f t="shared" si="8"/>
        <v>4</v>
      </c>
      <c r="B197" s="22">
        <v>188</v>
      </c>
      <c r="D197" s="66">
        <f>YC!E190</f>
        <v>0.91442729730000005</v>
      </c>
      <c r="E197" s="34">
        <f>LN(VLOOKUP((B197+12*$B$1-1)/12,YC!A:E,5,0)/VLOOKUP(B197/12,YC!A:E,5,0))</f>
        <v>-0.1058579486459137</v>
      </c>
      <c r="F197" s="34">
        <f>LN(VLOOKUP((B197+12*$B$1-1)/12,YC!A:E,5,0)/VLOOKUP((B197-1)/12,YC!A:E,5,0))</f>
        <v>-0.10667371710967158</v>
      </c>
      <c r="G197" s="34">
        <f>((1-EXP(-alpha*($B$1-delta)))/alpha*Intermediates!F197-(1-EXP(-alpha*($B$1-delta)))/alpha*(1-EXP(-alpha*($B$1-delta)))/alpha*Intermediates!J197+E197)</f>
        <v>-0.39848596442985268</v>
      </c>
      <c r="H197" s="34">
        <f>((1-EXP(-alpha*$B$1))/alpha*Intermediates!F196-(1-EXP(-alpha*$B$1))/alpha*(1-EXP(-alpha*$B$1))/alpha*Intermediates!J196+F197)</f>
        <v>-0.4434802104609582</v>
      </c>
      <c r="I197" s="34">
        <f>((1-EXP(-alpha*($B$1-delta)))/alpha*Intermediates!G197-(1-EXP(-alpha*($B$1-delta)))/alpha*(1-EXP(-alpha*($B$1-delta)))/alpha*Intermediates!J197+E197)</f>
        <v>1.5998198921779797E-2</v>
      </c>
      <c r="J197" s="46">
        <f>((1-EXP(-alpha*$B$1))/alpha*Intermediates!G196-(1-EXP(-alpha*$B$1))/alpha*(1-EXP(-alpha*$B$1))/alpha*Intermediates!J196+F197)</f>
        <v>5.8798257554078082E-2</v>
      </c>
      <c r="K197" s="66">
        <f t="shared" si="9"/>
        <v>4.6021841114264328E-2</v>
      </c>
      <c r="L197" s="46">
        <f t="shared" si="10"/>
        <v>-4.1897064671229556E-2</v>
      </c>
      <c r="M197" s="60">
        <f>VLOOKUP((A197+1)&amp;"_"&amp;B197,scenarios!A:Q,15,0)</f>
        <v>0</v>
      </c>
      <c r="N197" s="55">
        <f>VLOOKUP((A197+TT_Scen/2+1)&amp;"_"&amp;B197,scenarios!A:Q,15,0)</f>
        <v>0</v>
      </c>
      <c r="O197" s="37">
        <f t="shared" si="11"/>
        <v>8.7918905785493884E-2</v>
      </c>
    </row>
    <row r="198" spans="1:15" x14ac:dyDescent="0.25">
      <c r="A198" s="21">
        <f t="shared" si="8"/>
        <v>4</v>
      </c>
      <c r="B198" s="22">
        <v>189</v>
      </c>
      <c r="D198" s="66">
        <f>YC!E191</f>
        <v>0.91368370030000001</v>
      </c>
      <c r="E198" s="34">
        <f>LN(VLOOKUP((B198+12*$B$1-1)/12,YC!A:E,5,0)/VLOOKUP(B198/12,YC!A:E,5,0))</f>
        <v>-0.10561737624037808</v>
      </c>
      <c r="F198" s="34">
        <f>LN(VLOOKUP((B198+12*$B$1-1)/12,YC!A:E,5,0)/VLOOKUP((B198-1)/12,YC!A:E,5,0))</f>
        <v>-0.10643089034535962</v>
      </c>
      <c r="G198" s="34">
        <f>((1-EXP(-alpha*($B$1-delta)))/alpha*Intermediates!F198-(1-EXP(-alpha*($B$1-delta)))/alpha*(1-EXP(-alpha*($B$1-delta)))/alpha*Intermediates!J198+E198)</f>
        <v>-0.39015824941500354</v>
      </c>
      <c r="H198" s="34">
        <f>((1-EXP(-alpha*$B$1))/alpha*Intermediates!F197-(1-EXP(-alpha*$B$1))/alpha*(1-EXP(-alpha*$B$1))/alpha*Intermediates!J197+F198)</f>
        <v>-0.4012650000474331</v>
      </c>
      <c r="I198" s="34">
        <f>((1-EXP(-alpha*($B$1-delta)))/alpha*Intermediates!G198-(1-EXP(-alpha*($B$1-delta)))/alpha*(1-EXP(-alpha*($B$1-delta)))/alpha*Intermediates!J198+E198)</f>
        <v>7.1438104023230226E-3</v>
      </c>
      <c r="J198" s="46">
        <f>((1-EXP(-alpha*$B$1))/alpha*Intermediates!G197-(1-EXP(-alpha*$B$1))/alpha*(1-EXP(-alpha*$B$1))/alpha*Intermediates!J197+F198)</f>
        <v>1.6052242834903155E-2</v>
      </c>
      <c r="K198" s="66">
        <f t="shared" si="9"/>
        <v>1.1168659577341256E-2</v>
      </c>
      <c r="L198" s="46">
        <f t="shared" si="10"/>
        <v>-8.8688699155422546E-3</v>
      </c>
      <c r="M198" s="60">
        <f>VLOOKUP((A198+1)&amp;"_"&amp;B198,scenarios!A:Q,15,0)</f>
        <v>0</v>
      </c>
      <c r="N198" s="55">
        <f>VLOOKUP((A198+TT_Scen/2+1)&amp;"_"&amp;B198,scenarios!A:Q,15,0)</f>
        <v>0</v>
      </c>
      <c r="O198" s="37">
        <f t="shared" si="11"/>
        <v>2.003752949288351E-2</v>
      </c>
    </row>
    <row r="199" spans="1:15" x14ac:dyDescent="0.25">
      <c r="A199" s="21">
        <f t="shared" si="8"/>
        <v>4</v>
      </c>
      <c r="B199" s="22">
        <v>190</v>
      </c>
      <c r="D199" s="66">
        <f>YC!E192</f>
        <v>0.91293913790000003</v>
      </c>
      <c r="E199" s="34">
        <f>LN(VLOOKUP((B199+12*$B$1-1)/12,YC!A:E,5,0)/VLOOKUP(B199/12,YC!A:E,5,0))</f>
        <v>-0.10536807309658684</v>
      </c>
      <c r="F199" s="34">
        <f>LN(VLOOKUP((B199+12*$B$1-1)/12,YC!A:E,5,0)/VLOOKUP((B199-1)/12,YC!A:E,5,0))</f>
        <v>-0.10618330700877243</v>
      </c>
      <c r="G199" s="34">
        <f>((1-EXP(-alpha*($B$1-delta)))/alpha*Intermediates!F199-(1-EXP(-alpha*($B$1-delta)))/alpha*(1-EXP(-alpha*($B$1-delta)))/alpha*Intermediates!J199+E199)</f>
        <v>-0.39525482632123399</v>
      </c>
      <c r="H199" s="34">
        <f>((1-EXP(-alpha*$B$1))/alpha*Intermediates!F198-(1-EXP(-alpha*$B$1))/alpha*(1-EXP(-alpha*$B$1))/alpha*Intermediates!J198+F199)</f>
        <v>-0.39287554378503653</v>
      </c>
      <c r="I199" s="34">
        <f>((1-EXP(-alpha*($B$1-delta)))/alpha*Intermediates!G199-(1-EXP(-alpha*($B$1-delta)))/alpha*(1-EXP(-alpha*($B$1-delta)))/alpha*Intermediates!J199+E199)</f>
        <v>1.1731836561461026E-2</v>
      </c>
      <c r="J199" s="46">
        <f>((1-EXP(-alpha*$B$1))/alpha*Intermediates!G198-(1-EXP(-alpha*$B$1))/alpha*(1-EXP(-alpha*$B$1))/alpha*Intermediates!J198+F199)</f>
        <v>7.1421525576353811E-3</v>
      </c>
      <c r="K199" s="66">
        <f t="shared" si="9"/>
        <v>-2.376454287016605E-3</v>
      </c>
      <c r="L199" s="46">
        <f t="shared" si="10"/>
        <v>4.6002327357272943E-3</v>
      </c>
      <c r="M199" s="60">
        <f>VLOOKUP((A199+1)&amp;"_"&amp;B199,scenarios!A:Q,15,0)</f>
        <v>0</v>
      </c>
      <c r="N199" s="55">
        <f>VLOOKUP((A199+TT_Scen/2+1)&amp;"_"&amp;B199,scenarios!A:Q,15,0)</f>
        <v>0</v>
      </c>
      <c r="O199" s="37">
        <f t="shared" si="11"/>
        <v>6.9766870227438993E-3</v>
      </c>
    </row>
    <row r="200" spans="1:15" x14ac:dyDescent="0.25">
      <c r="A200" s="21">
        <f t="shared" si="8"/>
        <v>4</v>
      </c>
      <c r="B200" s="22">
        <v>191</v>
      </c>
      <c r="D200" s="66">
        <f>YC!E193</f>
        <v>0.91218991059999999</v>
      </c>
      <c r="E200" s="34">
        <f>LN(VLOOKUP((B200+12*$B$1-1)/12,YC!A:E,5,0)/VLOOKUP(B200/12,YC!A:E,5,0))</f>
        <v>-0.10511051751779781</v>
      </c>
      <c r="F200" s="34">
        <f>LN(VLOOKUP((B200+12*$B$1-1)/12,YC!A:E,5,0)/VLOOKUP((B200-1)/12,YC!A:E,5,0))</f>
        <v>-0.10593153052255083</v>
      </c>
      <c r="G200" s="34">
        <f>((1-EXP(-alpha*($B$1-delta)))/alpha*Intermediates!F200-(1-EXP(-alpha*($B$1-delta)))/alpha*(1-EXP(-alpha*($B$1-delta)))/alpha*Intermediates!J200+E200)</f>
        <v>-0.3487200555223543</v>
      </c>
      <c r="H200" s="34">
        <f>((1-EXP(-alpha*$B$1))/alpha*Intermediates!F199-(1-EXP(-alpha*$B$1))/alpha*(1-EXP(-alpha*$B$1))/alpha*Intermediates!J199+F200)</f>
        <v>-0.39800673071015386</v>
      </c>
      <c r="I200" s="34">
        <f>((1-EXP(-alpha*($B$1-delta)))/alpha*Intermediates!G200-(1-EXP(-alpha*($B$1-delta)))/alpha*(1-EXP(-alpha*($B$1-delta)))/alpha*Intermediates!J200+E200)</f>
        <v>-3.5294303143675432E-2</v>
      </c>
      <c r="J200" s="46">
        <f>((1-EXP(-alpha*$B$1))/alpha*Intermediates!G199-(1-EXP(-alpha*$B$1))/alpha*(1-EXP(-alpha*$B$1))/alpha*Intermediates!J199+F200)</f>
        <v>1.176176483547986E-2</v>
      </c>
      <c r="K200" s="66">
        <f t="shared" si="9"/>
        <v>5.052146601538432E-2</v>
      </c>
      <c r="L200" s="46">
        <f t="shared" si="10"/>
        <v>-4.5966094662334034E-2</v>
      </c>
      <c r="M200" s="60">
        <f>VLOOKUP((A200+1)&amp;"_"&amp;B200,scenarios!A:Q,15,0)</f>
        <v>0</v>
      </c>
      <c r="N200" s="55">
        <f>VLOOKUP((A200+TT_Scen/2+1)&amp;"_"&amp;B200,scenarios!A:Q,15,0)</f>
        <v>0</v>
      </c>
      <c r="O200" s="37">
        <f t="shared" si="11"/>
        <v>9.6487560677718354E-2</v>
      </c>
    </row>
    <row r="201" spans="1:15" x14ac:dyDescent="0.25">
      <c r="A201" s="21">
        <f t="shared" ref="A201:A264" si="12">iteration</f>
        <v>4</v>
      </c>
      <c r="B201" s="22">
        <v>192</v>
      </c>
      <c r="D201" s="66">
        <f>YC!E194</f>
        <v>0.91143225319999999</v>
      </c>
      <c r="E201" s="34">
        <f>LN(VLOOKUP((B201+12*$B$1-1)/12,YC!A:E,5,0)/VLOOKUP(B201/12,YC!A:E,5,0))</f>
        <v>-0.10484516148793242</v>
      </c>
      <c r="F201" s="34">
        <f>LN(VLOOKUP((B201+12*$B$1-1)/12,YC!A:E,5,0)/VLOOKUP((B201-1)/12,YC!A:E,5,0))</f>
        <v>-0.10567609835482729</v>
      </c>
      <c r="G201" s="34">
        <f>((1-EXP(-alpha*($B$1-delta)))/alpha*Intermediates!F201-(1-EXP(-alpha*($B$1-delta)))/alpha*(1-EXP(-alpha*($B$1-delta)))/alpha*Intermediates!J201+E201)</f>
        <v>-0.36088598416855394</v>
      </c>
      <c r="H201" s="34">
        <f>((1-EXP(-alpha*$B$1))/alpha*Intermediates!F200-(1-EXP(-alpha*$B$1))/alpha*(1-EXP(-alpha*$B$1))/alpha*Intermediates!J200+F201)</f>
        <v>-0.35115830921998337</v>
      </c>
      <c r="I201" s="34">
        <f>((1-EXP(-alpha*($B$1-delta)))/alpha*Intermediates!G201-(1-EXP(-alpha*($B$1-delta)))/alpha*(1-EXP(-alpha*($B$1-delta)))/alpha*Intermediates!J201+E201)</f>
        <v>-2.3603450011989213E-2</v>
      </c>
      <c r="J201" s="46">
        <f>((1-EXP(-alpha*$B$1))/alpha*Intermediates!G200-(1-EXP(-alpha*$B$1))/alpha*(1-EXP(-alpha*$B$1))/alpha*Intermediates!J200+F201)</f>
        <v>-3.5590231121838664E-2</v>
      </c>
      <c r="K201" s="66">
        <f t="shared" si="9"/>
        <v>-9.6805141640957659E-3</v>
      </c>
      <c r="L201" s="46">
        <f t="shared" si="10"/>
        <v>1.2058910482090734E-2</v>
      </c>
      <c r="M201" s="60">
        <f>VLOOKUP((A201+1)&amp;"_"&amp;B201,scenarios!A:Q,15,0)</f>
        <v>0</v>
      </c>
      <c r="N201" s="55">
        <f>VLOOKUP((A201+TT_Scen/2+1)&amp;"_"&amp;B201,scenarios!A:Q,15,0)</f>
        <v>0</v>
      </c>
      <c r="O201" s="37">
        <f t="shared" si="11"/>
        <v>2.17394246461865E-2</v>
      </c>
    </row>
    <row r="202" spans="1:15" x14ac:dyDescent="0.25">
      <c r="A202" s="21">
        <f t="shared" si="12"/>
        <v>4</v>
      </c>
      <c r="B202" s="22">
        <v>193</v>
      </c>
      <c r="D202" s="66">
        <f>YC!E195</f>
        <v>0.91066311980000003</v>
      </c>
      <c r="E202" s="34">
        <f>LN(VLOOKUP((B202+12*$B$1-1)/12,YC!A:E,5,0)/VLOOKUP(B202/12,YC!A:E,5,0))</f>
        <v>-0.10457329241982939</v>
      </c>
      <c r="F202" s="34">
        <f>LN(VLOOKUP((B202+12*$B$1-1)/12,YC!A:E,5,0)/VLOOKUP((B202-1)/12,YC!A:E,5,0))</f>
        <v>-0.10541752204367751</v>
      </c>
      <c r="G202" s="34">
        <f>((1-EXP(-alpha*($B$1-delta)))/alpha*Intermediates!F202-(1-EXP(-alpha*($B$1-delta)))/alpha*(1-EXP(-alpha*($B$1-delta)))/alpha*Intermediates!J202+E202)</f>
        <v>-0.36400726704463759</v>
      </c>
      <c r="H202" s="34">
        <f>((1-EXP(-alpha*$B$1))/alpha*Intermediates!F201-(1-EXP(-alpha*$B$1))/alpha*(1-EXP(-alpha*$B$1))/alpha*Intermediates!J201+F202)</f>
        <v>-0.36341652386401241</v>
      </c>
      <c r="I202" s="34">
        <f>((1-EXP(-alpha*($B$1-delta)))/alpha*Intermediates!G202-(1-EXP(-alpha*($B$1-delta)))/alpha*(1-EXP(-alpha*($B$1-delta)))/alpha*Intermediates!J202+E202)</f>
        <v>-2.0943508735328367E-2</v>
      </c>
      <c r="J202" s="46">
        <f>((1-EXP(-alpha*$B$1))/alpha*Intermediates!G201-(1-EXP(-alpha*$B$1))/alpha*(1-EXP(-alpha*$B$1))/alpha*Intermediates!J201+F202)</f>
        <v>-2.3828598264126838E-2</v>
      </c>
      <c r="K202" s="66">
        <f t="shared" ref="K202:K265" si="13">EXP(G202-H202)-1</f>
        <v>-5.9056872622675893E-4</v>
      </c>
      <c r="L202" s="46">
        <f t="shared" ref="L202:L265" si="14">EXP(I202-J202)-1</f>
        <v>2.8892554049382291E-3</v>
      </c>
      <c r="M202" s="60">
        <f>VLOOKUP((A202+1)&amp;"_"&amp;B202,scenarios!A:Q,15,0)</f>
        <v>0</v>
      </c>
      <c r="N202" s="55">
        <f>VLOOKUP((A202+TT_Scen/2+1)&amp;"_"&amp;B202,scenarios!A:Q,15,0)</f>
        <v>0</v>
      </c>
      <c r="O202" s="37">
        <f t="shared" ref="O202:O265" si="15">ABS(M202-K202)+ABS(N202-L202)</f>
        <v>3.479824131164988E-3</v>
      </c>
    </row>
    <row r="203" spans="1:15" x14ac:dyDescent="0.25">
      <c r="A203" s="21">
        <f t="shared" si="12"/>
        <v>4</v>
      </c>
      <c r="B203" s="22">
        <v>194</v>
      </c>
      <c r="D203" s="66">
        <f>YC!E196</f>
        <v>0.90988256430000003</v>
      </c>
      <c r="E203" s="34">
        <f>LN(VLOOKUP((B203+12*$B$1-1)/12,YC!A:E,5,0)/VLOOKUP(B203/12,YC!A:E,5,0))</f>
        <v>-0.10429867006925979</v>
      </c>
      <c r="F203" s="34">
        <f>LN(VLOOKUP((B203+12*$B$1-1)/12,YC!A:E,5,0)/VLOOKUP((B203-1)/12,YC!A:E,5,0))</f>
        <v>-0.105156166318484</v>
      </c>
      <c r="G203" s="34">
        <f>((1-EXP(-alpha*($B$1-delta)))/alpha*Intermediates!F203-(1-EXP(-alpha*($B$1-delta)))/alpha*(1-EXP(-alpha*($B$1-delta)))/alpha*Intermediates!J203+E203)</f>
        <v>-0.37562059682677906</v>
      </c>
      <c r="H203" s="34">
        <f>((1-EXP(-alpha*$B$1))/alpha*Intermediates!F202-(1-EXP(-alpha*$B$1))/alpha*(1-EXP(-alpha*$B$1))/alpha*Intermediates!J202+F203)</f>
        <v>-0.36657204541273958</v>
      </c>
      <c r="I203" s="34">
        <f>((1-EXP(-alpha*($B$1-delta)))/alpha*Intermediates!G203-(1-EXP(-alpha*($B$1-delta)))/alpha*(1-EXP(-alpha*($B$1-delta)))/alpha*Intermediates!J203+E203)</f>
        <v>-9.7852909684131018E-3</v>
      </c>
      <c r="J203" s="46">
        <f>((1-EXP(-alpha*$B$1))/alpha*Intermediates!G202-(1-EXP(-alpha*$B$1))/alpha*(1-EXP(-alpha*$B$1))/alpha*Intermediates!J202+F203)</f>
        <v>-2.1163379873361213E-2</v>
      </c>
      <c r="K203" s="66">
        <f t="shared" si="13"/>
        <v>-9.0077364708349705E-3</v>
      </c>
      <c r="L203" s="46">
        <f t="shared" si="14"/>
        <v>1.1443065561395072E-2</v>
      </c>
      <c r="M203" s="60">
        <f>VLOOKUP((A203+1)&amp;"_"&amp;B203,scenarios!A:Q,15,0)</f>
        <v>0</v>
      </c>
      <c r="N203" s="55">
        <f>VLOOKUP((A203+TT_Scen/2+1)&amp;"_"&amp;B203,scenarios!A:Q,15,0)</f>
        <v>0</v>
      </c>
      <c r="O203" s="37">
        <f t="shared" si="15"/>
        <v>2.0450802032230042E-2</v>
      </c>
    </row>
    <row r="204" spans="1:15" x14ac:dyDescent="0.25">
      <c r="A204" s="21">
        <f t="shared" si="12"/>
        <v>4</v>
      </c>
      <c r="B204" s="22">
        <v>195</v>
      </c>
      <c r="D204" s="66">
        <f>YC!E197</f>
        <v>0.90909143530000003</v>
      </c>
      <c r="E204" s="34">
        <f>LN(VLOOKUP((B204+12*$B$1-1)/12,YC!A:E,5,0)/VLOOKUP(B204/12,YC!A:E,5,0))</f>
        <v>-0.10402203483944834</v>
      </c>
      <c r="F204" s="34">
        <f>LN(VLOOKUP((B204+12*$B$1-1)/12,YC!A:E,5,0)/VLOOKUP((B204-1)/12,YC!A:E,5,0))</f>
        <v>-0.10489189779522314</v>
      </c>
      <c r="G204" s="34">
        <f>((1-EXP(-alpha*($B$1-delta)))/alpha*Intermediates!F204-(1-EXP(-alpha*($B$1-delta)))/alpha*(1-EXP(-alpha*($B$1-delta)))/alpha*Intermediates!J204+E204)</f>
        <v>-0.3908464857095133</v>
      </c>
      <c r="H204" s="34">
        <f>((1-EXP(-alpha*$B$1))/alpha*Intermediates!F203-(1-EXP(-alpha*$B$1))/alpha*(1-EXP(-alpha*$B$1))/alpha*Intermediates!J203+F204)</f>
        <v>-0.37827751441836815</v>
      </c>
      <c r="I204" s="34">
        <f>((1-EXP(-alpha*($B$1-delta)))/alpha*Intermediates!G204-(1-EXP(-alpha*($B$1-delta)))/alpha*(1-EXP(-alpha*($B$1-delta)))/alpha*Intermediates!J204+E204)</f>
        <v>4.9902496904529331E-3</v>
      </c>
      <c r="J204" s="46">
        <f>((1-EXP(-alpha*$B$1))/alpha*Intermediates!G203-(1-EXP(-alpha*$B$1))/alpha*(1-EXP(-alpha*$B$1))/alpha*Intermediates!J203+F204)</f>
        <v>-9.9416533922121048E-3</v>
      </c>
      <c r="K204" s="66">
        <f t="shared" si="13"/>
        <v>-1.2490311673205912E-2</v>
      </c>
      <c r="L204" s="46">
        <f t="shared" si="14"/>
        <v>1.5043940898854968E-2</v>
      </c>
      <c r="M204" s="60">
        <f>VLOOKUP((A204+1)&amp;"_"&amp;B204,scenarios!A:Q,15,0)</f>
        <v>0</v>
      </c>
      <c r="N204" s="55">
        <f>VLOOKUP((A204+TT_Scen/2+1)&amp;"_"&amp;B204,scenarios!A:Q,15,0)</f>
        <v>0</v>
      </c>
      <c r="O204" s="37">
        <f t="shared" si="15"/>
        <v>2.753425257206088E-2</v>
      </c>
    </row>
    <row r="205" spans="1:15" x14ac:dyDescent="0.25">
      <c r="A205" s="21">
        <f t="shared" si="12"/>
        <v>4</v>
      </c>
      <c r="B205" s="22">
        <v>196</v>
      </c>
      <c r="D205" s="66">
        <f>YC!E198</f>
        <v>0.90829059810000001</v>
      </c>
      <c r="E205" s="34">
        <f>LN(VLOOKUP((B205+12*$B$1-1)/12,YC!A:E,5,0)/VLOOKUP(B205/12,YC!A:E,5,0))</f>
        <v>-0.10374315619518099</v>
      </c>
      <c r="F205" s="34">
        <f>LN(VLOOKUP((B205+12*$B$1-1)/12,YC!A:E,5,0)/VLOOKUP((B205-1)/12,YC!A:E,5,0))</f>
        <v>-0.10462446484368383</v>
      </c>
      <c r="G205" s="34">
        <f>((1-EXP(-alpha*($B$1-delta)))/alpha*Intermediates!F205-(1-EXP(-alpha*($B$1-delta)))/alpha*(1-EXP(-alpha*($B$1-delta)))/alpha*Intermediates!J205+E205)</f>
        <v>-0.42179841523100114</v>
      </c>
      <c r="H205" s="34">
        <f>((1-EXP(-alpha*$B$1))/alpha*Intermediates!F204-(1-EXP(-alpha*$B$1))/alpha*(1-EXP(-alpha*$B$1))/alpha*Intermediates!J204+F205)</f>
        <v>-0.39361909376053339</v>
      </c>
      <c r="I205" s="34">
        <f>((1-EXP(-alpha*($B$1-delta)))/alpha*Intermediates!G205-(1-EXP(-alpha*($B$1-delta)))/alpha*(1-EXP(-alpha*($B$1-delta)))/alpha*Intermediates!J205+E205)</f>
        <v>3.5497070697762811E-2</v>
      </c>
      <c r="J205" s="46">
        <f>((1-EXP(-alpha*$B$1))/alpha*Intermediates!G204-(1-EXP(-alpha*$B$1))/alpha*(1-EXP(-alpha*$B$1))/alpha*Intermediates!J204+F205)</f>
        <v>4.9232623885925031E-3</v>
      </c>
      <c r="K205" s="66">
        <f t="shared" si="13"/>
        <v>-2.7785987677335644E-2</v>
      </c>
      <c r="L205" s="46">
        <f t="shared" si="14"/>
        <v>3.1045987001429909E-2</v>
      </c>
      <c r="M205" s="60">
        <f>VLOOKUP((A205+1)&amp;"_"&amp;B205,scenarios!A:Q,15,0)</f>
        <v>0</v>
      </c>
      <c r="N205" s="55">
        <f>VLOOKUP((A205+TT_Scen/2+1)&amp;"_"&amp;B205,scenarios!A:Q,15,0)</f>
        <v>0</v>
      </c>
      <c r="O205" s="37">
        <f t="shared" si="15"/>
        <v>5.8831974678765553E-2</v>
      </c>
    </row>
    <row r="206" spans="1:15" x14ac:dyDescent="0.25">
      <c r="A206" s="21">
        <f t="shared" si="12"/>
        <v>4</v>
      </c>
      <c r="B206" s="22">
        <v>197</v>
      </c>
      <c r="D206" s="66">
        <f>YC!E199</f>
        <v>0.90748093490000004</v>
      </c>
      <c r="E206" s="34">
        <f>LN(VLOOKUP((B206+12*$B$1-1)/12,YC!A:E,5,0)/VLOOKUP(B206/12,YC!A:E,5,0))</f>
        <v>-0.10346180963830168</v>
      </c>
      <c r="F206" s="34">
        <f>LN(VLOOKUP((B206+12*$B$1-1)/12,YC!A:E,5,0)/VLOOKUP((B206-1)/12,YC!A:E,5,0))</f>
        <v>-0.10435362145377233</v>
      </c>
      <c r="G206" s="34">
        <f>((1-EXP(-alpha*($B$1-delta)))/alpha*Intermediates!F206-(1-EXP(-alpha*($B$1-delta)))/alpha*(1-EXP(-alpha*($B$1-delta)))/alpha*Intermediates!J206+E206)</f>
        <v>-0.42563836957695633</v>
      </c>
      <c r="H206" s="34">
        <f>((1-EXP(-alpha*$B$1))/alpha*Intermediates!F205-(1-EXP(-alpha*$B$1))/alpha*(1-EXP(-alpha*$B$1))/alpha*Intermediates!J205+F206)</f>
        <v>-0.42479304909398341</v>
      </c>
      <c r="I206" s="34">
        <f>((1-EXP(-alpha*($B$1-delta)))/alpha*Intermediates!G206-(1-EXP(-alpha*($B$1-delta)))/alpha*(1-EXP(-alpha*($B$1-delta)))/alpha*Intermediates!J206+E206)</f>
        <v>3.8897619919060128E-2</v>
      </c>
      <c r="J206" s="46">
        <f>((1-EXP(-alpha*$B$1))/alpha*Intermediates!G205-(1-EXP(-alpha*$B$1))/alpha*(1-EXP(-alpha*$B$1))/alpha*Intermediates!J205+F206)</f>
        <v>3.5628140046676082E-2</v>
      </c>
      <c r="K206" s="66">
        <f t="shared" si="13"/>
        <v>-8.4496330026517796E-4</v>
      </c>
      <c r="L206" s="46">
        <f t="shared" si="14"/>
        <v>3.2748304513163795E-3</v>
      </c>
      <c r="M206" s="60">
        <f>VLOOKUP((A206+1)&amp;"_"&amp;B206,scenarios!A:Q,15,0)</f>
        <v>0</v>
      </c>
      <c r="N206" s="55">
        <f>VLOOKUP((A206+TT_Scen/2+1)&amp;"_"&amp;B206,scenarios!A:Q,15,0)</f>
        <v>0</v>
      </c>
      <c r="O206" s="37">
        <f t="shared" si="15"/>
        <v>4.1197937515815575E-3</v>
      </c>
    </row>
    <row r="207" spans="1:15" x14ac:dyDescent="0.25">
      <c r="A207" s="21">
        <f t="shared" si="12"/>
        <v>4</v>
      </c>
      <c r="B207" s="22">
        <v>198</v>
      </c>
      <c r="D207" s="66">
        <f>YC!E200</f>
        <v>0.90666334469999998</v>
      </c>
      <c r="E207" s="34">
        <f>LN(VLOOKUP((B207+12*$B$1-1)/12,YC!A:E,5,0)/VLOOKUP(B207/12,YC!A:E,5,0))</f>
        <v>-0.10317777579045312</v>
      </c>
      <c r="F207" s="34">
        <f>LN(VLOOKUP((B207+12*$B$1-1)/12,YC!A:E,5,0)/VLOOKUP((B207-1)/12,YC!A:E,5,0))</f>
        <v>-0.1040791266527268</v>
      </c>
      <c r="G207" s="34">
        <f>((1-EXP(-alpha*($B$1-delta)))/alpha*Intermediates!F207-(1-EXP(-alpha*($B$1-delta)))/alpha*(1-EXP(-alpha*($B$1-delta)))/alpha*Intermediates!J207+E207)</f>
        <v>-0.40941988308850402</v>
      </c>
      <c r="H207" s="34">
        <f>((1-EXP(-alpha*$B$1))/alpha*Intermediates!F206-(1-EXP(-alpha*$B$1))/alpha*(1-EXP(-alpha*$B$1))/alpha*Intermediates!J206+F207)</f>
        <v>-0.42866854355287437</v>
      </c>
      <c r="I207" s="34">
        <f>((1-EXP(-alpha*($B$1-delta)))/alpha*Intermediates!G207-(1-EXP(-alpha*($B$1-delta)))/alpha*(1-EXP(-alpha*($B$1-delta)))/alpha*Intermediates!J207+E207)</f>
        <v>2.2245884972627056E-2</v>
      </c>
      <c r="J207" s="46">
        <f>((1-EXP(-alpha*$B$1))/alpha*Intermediates!G206-(1-EXP(-alpha*$B$1))/alpha*(1-EXP(-alpha*$B$1))/alpha*Intermediates!J206+F207)</f>
        <v>3.9042639399206422E-2</v>
      </c>
      <c r="K207" s="66">
        <f t="shared" si="13"/>
        <v>1.9435110311076143E-2</v>
      </c>
      <c r="L207" s="46">
        <f t="shared" si="14"/>
        <v>-1.6656475455551267E-2</v>
      </c>
      <c r="M207" s="60">
        <f>VLOOKUP((A207+1)&amp;"_"&amp;B207,scenarios!A:Q,15,0)</f>
        <v>0</v>
      </c>
      <c r="N207" s="55">
        <f>VLOOKUP((A207+TT_Scen/2+1)&amp;"_"&amp;B207,scenarios!A:Q,15,0)</f>
        <v>0</v>
      </c>
      <c r="O207" s="37">
        <f t="shared" si="15"/>
        <v>3.609158576662741E-2</v>
      </c>
    </row>
    <row r="208" spans="1:15" x14ac:dyDescent="0.25">
      <c r="A208" s="21">
        <f t="shared" si="12"/>
        <v>4</v>
      </c>
      <c r="B208" s="22">
        <v>199</v>
      </c>
      <c r="D208" s="66">
        <f>YC!E201</f>
        <v>0.90583874499999995</v>
      </c>
      <c r="E208" s="34">
        <f>LN(VLOOKUP((B208+12*$B$1-1)/12,YC!A:E,5,0)/VLOOKUP(B208/12,YC!A:E,5,0))</f>
        <v>-0.10289084354563058</v>
      </c>
      <c r="F208" s="34">
        <f>LN(VLOOKUP((B208+12*$B$1-1)/12,YC!A:E,5,0)/VLOOKUP((B208-1)/12,YC!A:E,5,0))</f>
        <v>-0.10380074567658873</v>
      </c>
      <c r="G208" s="34">
        <f>((1-EXP(-alpha*($B$1-delta)))/alpha*Intermediates!F208-(1-EXP(-alpha*($B$1-delta)))/alpha*(1-EXP(-alpha*($B$1-delta)))/alpha*Intermediates!J208+E208)</f>
        <v>-0.40199872044414631</v>
      </c>
      <c r="H208" s="34">
        <f>((1-EXP(-alpha*$B$1))/alpha*Intermediates!F207-(1-EXP(-alpha*$B$1))/alpha*(1-EXP(-alpha*$B$1))/alpha*Intermediates!J207+F208)</f>
        <v>-0.41234730988856438</v>
      </c>
      <c r="I208" s="34">
        <f>((1-EXP(-alpha*($B$1-delta)))/alpha*Intermediates!G208-(1-EXP(-alpha*($B$1-delta)))/alpha*(1-EXP(-alpha*($B$1-delta)))/alpha*Intermediates!J208+E208)</f>
        <v>1.4398067107643464E-2</v>
      </c>
      <c r="J208" s="46">
        <f>((1-EXP(-alpha*$B$1))/alpha*Intermediates!G207-(1-EXP(-alpha*$B$1))/alpha*(1-EXP(-alpha*$B$1))/alpha*Intermediates!J207+F208)</f>
        <v>2.2268977299064741E-2</v>
      </c>
      <c r="K208" s="66">
        <f t="shared" si="13"/>
        <v>1.0402321285799099E-2</v>
      </c>
      <c r="L208" s="46">
        <f t="shared" si="14"/>
        <v>-7.8400156868948523E-3</v>
      </c>
      <c r="M208" s="60">
        <f>VLOOKUP((A208+1)&amp;"_"&amp;B208,scenarios!A:Q,15,0)</f>
        <v>0</v>
      </c>
      <c r="N208" s="55">
        <f>VLOOKUP((A208+TT_Scen/2+1)&amp;"_"&amp;B208,scenarios!A:Q,15,0)</f>
        <v>0</v>
      </c>
      <c r="O208" s="37">
        <f t="shared" si="15"/>
        <v>1.8242336972693951E-2</v>
      </c>
    </row>
    <row r="209" spans="1:15" x14ac:dyDescent="0.25">
      <c r="A209" s="21">
        <f t="shared" si="12"/>
        <v>4</v>
      </c>
      <c r="B209" s="22">
        <v>200</v>
      </c>
      <c r="D209" s="66">
        <f>YC!E202</f>
        <v>0.9050080788</v>
      </c>
      <c r="E209" s="34">
        <f>LN(VLOOKUP((B209+12*$B$1-1)/12,YC!A:E,5,0)/VLOOKUP(B209/12,YC!A:E,5,0))</f>
        <v>-0.10260081665154358</v>
      </c>
      <c r="F209" s="34">
        <f>LN(VLOOKUP((B209+12*$B$1-1)/12,YC!A:E,5,0)/VLOOKUP((B209-1)/12,YC!A:E,5,0))</f>
        <v>-0.10351825069107222</v>
      </c>
      <c r="G209" s="34">
        <f>((1-EXP(-alpha*($B$1-delta)))/alpha*Intermediates!F209-(1-EXP(-alpha*($B$1-delta)))/alpha*(1-EXP(-alpha*($B$1-delta)))/alpha*Intermediates!J209+E209)</f>
        <v>-0.42284833616103779</v>
      </c>
      <c r="H209" s="34">
        <f>((1-EXP(-alpha*$B$1))/alpha*Intermediates!F208-(1-EXP(-alpha*$B$1))/alpha*(1-EXP(-alpha*$B$1))/alpha*Intermediates!J208+F209)</f>
        <v>-0.404882332257261</v>
      </c>
      <c r="I209" s="34">
        <f>((1-EXP(-alpha*($B$1-delta)))/alpha*Intermediates!G209-(1-EXP(-alpha*($B$1-delta)))/alpha*(1-EXP(-alpha*($B$1-delta)))/alpha*Intermediates!J209+E209)</f>
        <v>3.482802754403197E-2</v>
      </c>
      <c r="J209" s="46">
        <f>((1-EXP(-alpha*$B$1))/alpha*Intermediates!G208-(1-EXP(-alpha*$B$1))/alpha*(1-EXP(-alpha*$B$1))/alpha*Intermediates!J208+F209)</f>
        <v>1.4360607982063442E-2</v>
      </c>
      <c r="K209" s="66">
        <f t="shared" si="13"/>
        <v>-1.7805577433171349E-2</v>
      </c>
      <c r="L209" s="46">
        <f t="shared" si="14"/>
        <v>2.0678313554925554E-2</v>
      </c>
      <c r="M209" s="60">
        <f>VLOOKUP((A209+1)&amp;"_"&amp;B209,scenarios!A:Q,15,0)</f>
        <v>0</v>
      </c>
      <c r="N209" s="55">
        <f>VLOOKUP((A209+TT_Scen/2+1)&amp;"_"&amp;B209,scenarios!A:Q,15,0)</f>
        <v>0</v>
      </c>
      <c r="O209" s="37">
        <f t="shared" si="15"/>
        <v>3.8483890988096903E-2</v>
      </c>
    </row>
    <row r="210" spans="1:15" x14ac:dyDescent="0.25">
      <c r="A210" s="21">
        <f t="shared" si="12"/>
        <v>4</v>
      </c>
      <c r="B210" s="22">
        <v>201</v>
      </c>
      <c r="D210" s="66">
        <f>YC!E203</f>
        <v>0.90417230800000004</v>
      </c>
      <c r="E210" s="34">
        <f>LN(VLOOKUP((B210+12*$B$1-1)/12,YC!A:E,5,0)/VLOOKUP(B210/12,YC!A:E,5,0))</f>
        <v>-0.10230750480430995</v>
      </c>
      <c r="F210" s="34">
        <f>LN(VLOOKUP((B210+12*$B$1-1)/12,YC!A:E,5,0)/VLOOKUP((B210-1)/12,YC!A:E,5,0))</f>
        <v>-0.10323142689140662</v>
      </c>
      <c r="G210" s="34">
        <f>((1-EXP(-alpha*($B$1-delta)))/alpha*Intermediates!F210-(1-EXP(-alpha*($B$1-delta)))/alpha*(1-EXP(-alpha*($B$1-delta)))/alpha*Intermediates!J210+E210)</f>
        <v>-0.4507592249473476</v>
      </c>
      <c r="H210" s="34">
        <f>((1-EXP(-alpha*$B$1))/alpha*Intermediates!F209-(1-EXP(-alpha*$B$1))/alpha*(1-EXP(-alpha*$B$1))/alpha*Intermediates!J209+F210)</f>
        <v>-0.42588015282089692</v>
      </c>
      <c r="I210" s="34">
        <f>((1-EXP(-alpha*($B$1-delta)))/alpha*Intermediates!G210-(1-EXP(-alpha*($B$1-delta)))/alpha*(1-EXP(-alpha*($B$1-delta)))/alpha*Intermediates!J210+E210)</f>
        <v>6.2326655636713885E-2</v>
      </c>
      <c r="J210" s="46">
        <f>((1-EXP(-alpha*$B$1))/alpha*Intermediates!G209-(1-EXP(-alpha*$B$1))/alpha*(1-EXP(-alpha*$B$1))/alpha*Intermediates!J209+F210)</f>
        <v>3.4924517469434938E-2</v>
      </c>
      <c r="K210" s="66">
        <f t="shared" si="13"/>
        <v>-2.4572138686419831E-2</v>
      </c>
      <c r="L210" s="46">
        <f t="shared" si="14"/>
        <v>2.778102965039686E-2</v>
      </c>
      <c r="M210" s="60">
        <f>VLOOKUP((A210+1)&amp;"_"&amp;B210,scenarios!A:Q,15,0)</f>
        <v>0</v>
      </c>
      <c r="N210" s="55">
        <f>VLOOKUP((A210+TT_Scen/2+1)&amp;"_"&amp;B210,scenarios!A:Q,15,0)</f>
        <v>0</v>
      </c>
      <c r="O210" s="37">
        <f t="shared" si="15"/>
        <v>5.2353168336816691E-2</v>
      </c>
    </row>
    <row r="211" spans="1:15" x14ac:dyDescent="0.25">
      <c r="A211" s="21">
        <f t="shared" si="12"/>
        <v>4</v>
      </c>
      <c r="B211" s="22">
        <v>202</v>
      </c>
      <c r="D211" s="66">
        <f>YC!E204</f>
        <v>0.9033324103</v>
      </c>
      <c r="E211" s="34">
        <f>LN(VLOOKUP((B211+12*$B$1-1)/12,YC!A:E,5,0)/VLOOKUP(B211/12,YC!A:E,5,0))</f>
        <v>-0.10201072286812972</v>
      </c>
      <c r="F211" s="34">
        <f>LN(VLOOKUP((B211+12*$B$1-1)/12,YC!A:E,5,0)/VLOOKUP((B211-1)/12,YC!A:E,5,0))</f>
        <v>-0.10294006789494696</v>
      </c>
      <c r="G211" s="34">
        <f>((1-EXP(-alpha*($B$1-delta)))/alpha*Intermediates!F211-(1-EXP(-alpha*($B$1-delta)))/alpha*(1-EXP(-alpha*($B$1-delta)))/alpha*Intermediates!J211+E211)</f>
        <v>-0.42848132240192144</v>
      </c>
      <c r="H211" s="34">
        <f>((1-EXP(-alpha*$B$1))/alpha*Intermediates!F210-(1-EXP(-alpha*$B$1))/alpha*(1-EXP(-alpha*$B$1))/alpha*Intermediates!J210+F211)</f>
        <v>-0.45398628045586104</v>
      </c>
      <c r="I211" s="34">
        <f>((1-EXP(-alpha*($B$1-delta)))/alpha*Intermediates!G211-(1-EXP(-alpha*($B$1-delta)))/alpha*(1-EXP(-alpha*($B$1-delta)))/alpha*Intermediates!J211+E211)</f>
        <v>3.9644271137197859E-2</v>
      </c>
      <c r="J211" s="46">
        <f>((1-EXP(-alpha*$B$1))/alpha*Intermediates!G210-(1-EXP(-alpha*$B$1))/alpha*(1-EXP(-alpha*$B$1))/alpha*Intermediates!J210+F211)</f>
        <v>6.2606641492631634E-2</v>
      </c>
      <c r="K211" s="66">
        <f t="shared" si="13"/>
        <v>2.5832992393145071E-2</v>
      </c>
      <c r="L211" s="46">
        <f t="shared" si="14"/>
        <v>-2.2700741494904975E-2</v>
      </c>
      <c r="M211" s="60">
        <f>VLOOKUP((A211+1)&amp;"_"&amp;B211,scenarios!A:Q,15,0)</f>
        <v>0</v>
      </c>
      <c r="N211" s="55">
        <f>VLOOKUP((A211+TT_Scen/2+1)&amp;"_"&amp;B211,scenarios!A:Q,15,0)</f>
        <v>0</v>
      </c>
      <c r="O211" s="37">
        <f t="shared" si="15"/>
        <v>4.8533733888050046E-2</v>
      </c>
    </row>
    <row r="212" spans="1:15" x14ac:dyDescent="0.25">
      <c r="A212" s="21">
        <f t="shared" si="12"/>
        <v>4</v>
      </c>
      <c r="B212" s="22">
        <v>203</v>
      </c>
      <c r="D212" s="66">
        <f>YC!E205</f>
        <v>0.90248937979999999</v>
      </c>
      <c r="E212" s="34">
        <f>LN(VLOOKUP((B212+12*$B$1-1)/12,YC!A:E,5,0)/VLOOKUP(B212/12,YC!A:E,5,0))</f>
        <v>-0.10171029149258985</v>
      </c>
      <c r="F212" s="34">
        <f>LN(VLOOKUP((B212+12*$B$1-1)/12,YC!A:E,5,0)/VLOOKUP((B212-1)/12,YC!A:E,5,0))</f>
        <v>-0.10264397228641467</v>
      </c>
      <c r="G212" s="34">
        <f>((1-EXP(-alpha*($B$1-delta)))/alpha*Intermediates!F212-(1-EXP(-alpha*($B$1-delta)))/alpha*(1-EXP(-alpha*($B$1-delta)))/alpha*Intermediates!J212+E212)</f>
        <v>-0.45143039082612568</v>
      </c>
      <c r="H212" s="34">
        <f>((1-EXP(-alpha*$B$1))/alpha*Intermediates!F211-(1-EXP(-alpha*$B$1))/alpha*(1-EXP(-alpha*$B$1))/alpha*Intermediates!J211+F212)</f>
        <v>-0.43155932049144963</v>
      </c>
      <c r="I212" s="34">
        <f>((1-EXP(-alpha*($B$1-delta)))/alpha*Intermediates!G212-(1-EXP(-alpha*($B$1-delta)))/alpha*(1-EXP(-alpha*($B$1-delta)))/alpha*Intermediates!J212+E212)</f>
        <v>6.2197008772078663E-2</v>
      </c>
      <c r="J212" s="46">
        <f>((1-EXP(-alpha*$B$1))/alpha*Intermediates!G211-(1-EXP(-alpha*$B$1))/alpha*(1-EXP(-alpha*$B$1))/alpha*Intermediates!J211+F212)</f>
        <v>3.9766002142576223E-2</v>
      </c>
      <c r="K212" s="66">
        <f t="shared" si="13"/>
        <v>-1.9674941859142203E-2</v>
      </c>
      <c r="L212" s="46">
        <f t="shared" si="14"/>
        <v>2.2684473281590067E-2</v>
      </c>
      <c r="M212" s="60">
        <f>VLOOKUP((A212+1)&amp;"_"&amp;B212,scenarios!A:Q,15,0)</f>
        <v>0</v>
      </c>
      <c r="N212" s="55">
        <f>VLOOKUP((A212+TT_Scen/2+1)&amp;"_"&amp;B212,scenarios!A:Q,15,0)</f>
        <v>0</v>
      </c>
      <c r="O212" s="37">
        <f t="shared" si="15"/>
        <v>4.2359415140732271E-2</v>
      </c>
    </row>
    <row r="213" spans="1:15" x14ac:dyDescent="0.25">
      <c r="A213" s="21">
        <f t="shared" si="12"/>
        <v>4</v>
      </c>
      <c r="B213" s="22">
        <v>204</v>
      </c>
      <c r="D213" s="66">
        <f>YC!E206</f>
        <v>0.90164422619999995</v>
      </c>
      <c r="E213" s="34">
        <f>LN(VLOOKUP((B213+12*$B$1-1)/12,YC!A:E,5,0)/VLOOKUP(B213/12,YC!A:E,5,0))</f>
        <v>-0.10140603667718892</v>
      </c>
      <c r="F213" s="34">
        <f>LN(VLOOKUP((B213+12*$B$1-1)/12,YC!A:E,5,0)/VLOOKUP((B213-1)/12,YC!A:E,5,0))</f>
        <v>-0.10234294474099534</v>
      </c>
      <c r="G213" s="34">
        <f>((1-EXP(-alpha*($B$1-delta)))/alpha*Intermediates!F213-(1-EXP(-alpha*($B$1-delta)))/alpha*(1-EXP(-alpha*($B$1-delta)))/alpha*Intermediates!J213+E213)</f>
        <v>-0.43991509759201275</v>
      </c>
      <c r="H213" s="34">
        <f>((1-EXP(-alpha*$B$1))/alpha*Intermediates!F212-(1-EXP(-alpha*$B$1))/alpha*(1-EXP(-alpha*$B$1))/alpha*Intermediates!J212+F213)</f>
        <v>-0.45466720571755181</v>
      </c>
      <c r="I213" s="34">
        <f>((1-EXP(-alpha*($B$1-delta)))/alpha*Intermediates!G213-(1-EXP(-alpha*($B$1-delta)))/alpha*(1-EXP(-alpha*($B$1-delta)))/alpha*Intermediates!J213+E213)</f>
        <v>5.0293897483408456E-2</v>
      </c>
      <c r="J213" s="46">
        <f>((1-EXP(-alpha*$B$1))/alpha*Intermediates!G212-(1-EXP(-alpha*$B$1))/alpha*(1-EXP(-alpha*$B$1))/alpha*Intermediates!J212+F213)</f>
        <v>6.247093663242273E-2</v>
      </c>
      <c r="K213" s="66">
        <f t="shared" si="13"/>
        <v>1.4861457522307164E-2</v>
      </c>
      <c r="L213" s="46">
        <f t="shared" si="14"/>
        <v>-1.2103199029696587E-2</v>
      </c>
      <c r="M213" s="60">
        <f>VLOOKUP((A213+1)&amp;"_"&amp;B213,scenarios!A:Q,15,0)</f>
        <v>0</v>
      </c>
      <c r="N213" s="55">
        <f>VLOOKUP((A213+TT_Scen/2+1)&amp;"_"&amp;B213,scenarios!A:Q,15,0)</f>
        <v>0</v>
      </c>
      <c r="O213" s="37">
        <f t="shared" si="15"/>
        <v>2.6964656552003752E-2</v>
      </c>
    </row>
    <row r="214" spans="1:15" x14ac:dyDescent="0.25">
      <c r="A214" s="21">
        <f t="shared" si="12"/>
        <v>4</v>
      </c>
      <c r="B214" s="22">
        <v>205</v>
      </c>
      <c r="D214" s="66">
        <f>YC!E207</f>
        <v>0.90079779989999997</v>
      </c>
      <c r="E214" s="34">
        <f>LN(VLOOKUP((B214+12*$B$1-1)/12,YC!A:E,5,0)/VLOOKUP(B214/12,YC!A:E,5,0))</f>
        <v>-0.10109759594196437</v>
      </c>
      <c r="F214" s="34">
        <f>LN(VLOOKUP((B214+12*$B$1-1)/12,YC!A:E,5,0)/VLOOKUP((B214-1)/12,YC!A:E,5,0))</f>
        <v>-0.10203679548343372</v>
      </c>
      <c r="G214" s="34">
        <f>((1-EXP(-alpha*($B$1-delta)))/alpha*Intermediates!F214-(1-EXP(-alpha*($B$1-delta)))/alpha*(1-EXP(-alpha*($B$1-delta)))/alpha*Intermediates!J214+E214)</f>
        <v>-0.46152280901602516</v>
      </c>
      <c r="H214" s="34">
        <f>((1-EXP(-alpha*$B$1))/alpha*Intermediates!F213-(1-EXP(-alpha*$B$1))/alpha*(1-EXP(-alpha*$B$1))/alpha*Intermediates!J213+F214)</f>
        <v>-0.4430738832503992</v>
      </c>
      <c r="I214" s="34">
        <f>((1-EXP(-alpha*($B$1-delta)))/alpha*Intermediates!G214-(1-EXP(-alpha*($B$1-delta)))/alpha*(1-EXP(-alpha*($B$1-delta)))/alpha*Intermediates!J214+E214)</f>
        <v>7.152304196239255E-2</v>
      </c>
      <c r="J214" s="46">
        <f>((1-EXP(-alpha*$B$1))/alpha*Intermediates!G213-(1-EXP(-alpha*$B$1))/alpha*(1-EXP(-alpha*$B$1))/alpha*Intermediates!J213+F214)</f>
        <v>5.0485785246377479E-2</v>
      </c>
      <c r="K214" s="66">
        <f t="shared" si="13"/>
        <v>-1.8279786080337868E-2</v>
      </c>
      <c r="L214" s="46">
        <f t="shared" si="14"/>
        <v>2.1260099726263748E-2</v>
      </c>
      <c r="M214" s="60">
        <f>VLOOKUP((A214+1)&amp;"_"&amp;B214,scenarios!A:Q,15,0)</f>
        <v>0</v>
      </c>
      <c r="N214" s="55">
        <f>VLOOKUP((A214+TT_Scen/2+1)&amp;"_"&amp;B214,scenarios!A:Q,15,0)</f>
        <v>0</v>
      </c>
      <c r="O214" s="37">
        <f t="shared" si="15"/>
        <v>3.9539885806601616E-2</v>
      </c>
    </row>
    <row r="215" spans="1:15" x14ac:dyDescent="0.25">
      <c r="A215" s="21">
        <f t="shared" si="12"/>
        <v>4</v>
      </c>
      <c r="B215" s="22">
        <v>206</v>
      </c>
      <c r="D215" s="66">
        <f>YC!E208</f>
        <v>0.89995026030000003</v>
      </c>
      <c r="E215" s="34">
        <f>LN(VLOOKUP((B215+12*$B$1-1)/12,YC!A:E,5,0)/VLOOKUP(B215/12,YC!A:E,5,0))</f>
        <v>-0.1007841001485463</v>
      </c>
      <c r="F215" s="34">
        <f>LN(VLOOKUP((B215+12*$B$1-1)/12,YC!A:E,5,0)/VLOOKUP((B215-1)/12,YC!A:E,5,0))</f>
        <v>-0.10172541968270521</v>
      </c>
      <c r="G215" s="34">
        <f>((1-EXP(-alpha*($B$1-delta)))/alpha*Intermediates!F215-(1-EXP(-alpha*($B$1-delta)))/alpha*(1-EXP(-alpha*($B$1-delta)))/alpha*Intermediates!J215+E215)</f>
        <v>-0.4825717935560675</v>
      </c>
      <c r="H215" s="34">
        <f>((1-EXP(-alpha*$B$1))/alpha*Intermediates!F214-(1-EXP(-alpha*$B$1))/alpha*(1-EXP(-alpha*$B$1))/alpha*Intermediates!J214+F215)</f>
        <v>-0.46482895229357402</v>
      </c>
      <c r="I215" s="34">
        <f>((1-EXP(-alpha*($B$1-delta)))/alpha*Intermediates!G215-(1-EXP(-alpha*($B$1-delta)))/alpha*(1-EXP(-alpha*($B$1-delta)))/alpha*Intermediates!J215+E215)</f>
        <v>9.2204462205591448E-2</v>
      </c>
      <c r="J215" s="46">
        <f>((1-EXP(-alpha*$B$1))/alpha*Intermediates!G214-(1-EXP(-alpha*$B$1))/alpha*(1-EXP(-alpha*$B$1))/alpha*Intermediates!J214+F215)</f>
        <v>7.1860370312618216E-2</v>
      </c>
      <c r="K215" s="66">
        <f t="shared" si="13"/>
        <v>-1.7586363872348798E-2</v>
      </c>
      <c r="L215" s="46">
        <f t="shared" si="14"/>
        <v>2.0552443439514123E-2</v>
      </c>
      <c r="M215" s="60">
        <f>VLOOKUP((A215+1)&amp;"_"&amp;B215,scenarios!A:Q,15,0)</f>
        <v>0</v>
      </c>
      <c r="N215" s="55">
        <f>VLOOKUP((A215+TT_Scen/2+1)&amp;"_"&amp;B215,scenarios!A:Q,15,0)</f>
        <v>0</v>
      </c>
      <c r="O215" s="37">
        <f t="shared" si="15"/>
        <v>3.8138807311862921E-2</v>
      </c>
    </row>
    <row r="216" spans="1:15" x14ac:dyDescent="0.25">
      <c r="A216" s="21">
        <f t="shared" si="12"/>
        <v>4</v>
      </c>
      <c r="B216" s="22">
        <v>207</v>
      </c>
      <c r="D216" s="66">
        <f>YC!E209</f>
        <v>0.89910159190000005</v>
      </c>
      <c r="E216" s="34">
        <f>LN(VLOOKUP((B216+12*$B$1-1)/12,YC!A:E,5,0)/VLOOKUP(B216/12,YC!A:E,5,0))</f>
        <v>-0.10046557252078651</v>
      </c>
      <c r="F216" s="34">
        <f>LN(VLOOKUP((B216+12*$B$1-1)/12,YC!A:E,5,0)/VLOOKUP((B216-1)/12,YC!A:E,5,0))</f>
        <v>-0.10140903444703792</v>
      </c>
      <c r="G216" s="34">
        <f>((1-EXP(-alpha*($B$1-delta)))/alpha*Intermediates!F216-(1-EXP(-alpha*($B$1-delta)))/alpha*(1-EXP(-alpha*($B$1-delta)))/alpha*Intermediates!J216+E216)</f>
        <v>-0.48471868397729773</v>
      </c>
      <c r="H216" s="34">
        <f>((1-EXP(-alpha*$B$1))/alpha*Intermediates!F215-(1-EXP(-alpha*$B$1))/alpha*(1-EXP(-alpha*$B$1))/alpha*Intermediates!J215+F216)</f>
        <v>-0.48602155235583822</v>
      </c>
      <c r="I216" s="34">
        <f>((1-EXP(-alpha*($B$1-delta)))/alpha*Intermediates!G216-(1-EXP(-alpha*($B$1-delta)))/alpha*(1-EXP(-alpha*($B$1-delta)))/alpha*Intermediates!J216+E216)</f>
        <v>9.3994757640682061E-2</v>
      </c>
      <c r="J216" s="46">
        <f>((1-EXP(-alpha*$B$1))/alpha*Intermediates!G215-(1-EXP(-alpha*$B$1))/alpha*(1-EXP(-alpha*$B$1))/alpha*Intermediates!J215+F216)</f>
        <v>9.2683410432321645E-2</v>
      </c>
      <c r="K216" s="66">
        <f t="shared" si="13"/>
        <v>1.3037174802623674E-3</v>
      </c>
      <c r="L216" s="46">
        <f t="shared" si="14"/>
        <v>1.3122074000730954E-3</v>
      </c>
      <c r="M216" s="60">
        <f>VLOOKUP((A216+1)&amp;"_"&amp;B216,scenarios!A:Q,15,0)</f>
        <v>0</v>
      </c>
      <c r="N216" s="55">
        <f>VLOOKUP((A216+TT_Scen/2+1)&amp;"_"&amp;B216,scenarios!A:Q,15,0)</f>
        <v>0</v>
      </c>
      <c r="O216" s="37">
        <f t="shared" si="15"/>
        <v>2.6159248803354629E-3</v>
      </c>
    </row>
    <row r="217" spans="1:15" x14ac:dyDescent="0.25">
      <c r="A217" s="21">
        <f t="shared" si="12"/>
        <v>4</v>
      </c>
      <c r="B217" s="22">
        <v>208</v>
      </c>
      <c r="D217" s="66">
        <f>YC!E210</f>
        <v>0.89825177850000004</v>
      </c>
      <c r="E217" s="34">
        <f>LN(VLOOKUP((B217+12*$B$1-1)/12,YC!A:E,5,0)/VLOOKUP(B217/12,YC!A:E,5,0))</f>
        <v>-0.10014231157045053</v>
      </c>
      <c r="F217" s="34">
        <f>LN(VLOOKUP((B217+12*$B$1-1)/12,YC!A:E,5,0)/VLOOKUP((B217-1)/12,YC!A:E,5,0))</f>
        <v>-0.10108793915523306</v>
      </c>
      <c r="G217" s="34">
        <f>((1-EXP(-alpha*($B$1-delta)))/alpha*Intermediates!F217-(1-EXP(-alpha*($B$1-delta)))/alpha*(1-EXP(-alpha*($B$1-delta)))/alpha*Intermediates!J217+E217)</f>
        <v>-0.47579640751555674</v>
      </c>
      <c r="H217" s="34">
        <f>((1-EXP(-alpha*$B$1))/alpha*Intermediates!F216-(1-EXP(-alpha*$B$1))/alpha*(1-EXP(-alpha*$B$1))/alpha*Intermediates!J216+F217)</f>
        <v>-0.48818321175260437</v>
      </c>
      <c r="I217" s="34">
        <f>((1-EXP(-alpha*($B$1-delta)))/alpha*Intermediates!G217-(1-EXP(-alpha*($B$1-delta)))/alpha*(1-EXP(-alpha*($B$1-delta)))/alpha*Intermediates!J217+E217)</f>
        <v>8.4726271439722889E-2</v>
      </c>
      <c r="J217" s="46">
        <f>((1-EXP(-alpha*$B$1))/alpha*Intermediates!G216-(1-EXP(-alpha*$B$1))/alpha*(1-EXP(-alpha*$B$1))/alpha*Intermediates!J216+F217)</f>
        <v>9.448584831972906E-2</v>
      </c>
      <c r="K217" s="66">
        <f t="shared" si="13"/>
        <v>1.2463838437244412E-2</v>
      </c>
      <c r="L217" s="46">
        <f t="shared" si="14"/>
        <v>-9.7121067644970749E-3</v>
      </c>
      <c r="M217" s="60">
        <f>VLOOKUP((A217+1)&amp;"_"&amp;B217,scenarios!A:Q,15,0)</f>
        <v>0</v>
      </c>
      <c r="N217" s="55">
        <f>VLOOKUP((A217+TT_Scen/2+1)&amp;"_"&amp;B217,scenarios!A:Q,15,0)</f>
        <v>0</v>
      </c>
      <c r="O217" s="37">
        <f t="shared" si="15"/>
        <v>2.2175945201741487E-2</v>
      </c>
    </row>
    <row r="218" spans="1:15" x14ac:dyDescent="0.25">
      <c r="A218" s="21">
        <f t="shared" si="12"/>
        <v>4</v>
      </c>
      <c r="B218" s="22">
        <v>209</v>
      </c>
      <c r="D218" s="66">
        <f>YC!E211</f>
        <v>0.89740080330000005</v>
      </c>
      <c r="E218" s="34">
        <f>LN(VLOOKUP((B218+12*$B$1-1)/12,YC!A:E,5,0)/VLOOKUP(B218/12,YC!A:E,5,0))</f>
        <v>-9.9814619326753146E-2</v>
      </c>
      <c r="F218" s="34">
        <f>LN(VLOOKUP((B218+12*$B$1-1)/12,YC!A:E,5,0)/VLOOKUP((B218-1)/12,YC!A:E,5,0))</f>
        <v>-0.10076243659645422</v>
      </c>
      <c r="G218" s="34">
        <f>((1-EXP(-alpha*($B$1-delta)))/alpha*Intermediates!F218-(1-EXP(-alpha*($B$1-delta)))/alpha*(1-EXP(-alpha*($B$1-delta)))/alpha*Intermediates!J218+E218)</f>
        <v>-0.52283718667766554</v>
      </c>
      <c r="H218" s="34">
        <f>((1-EXP(-alpha*$B$1))/alpha*Intermediates!F217-(1-EXP(-alpha*$B$1))/alpha*(1-EXP(-alpha*$B$1))/alpha*Intermediates!J217+F218)</f>
        <v>-0.4792003995529624</v>
      </c>
      <c r="I218" s="34">
        <f>((1-EXP(-alpha*($B$1-delta)))/alpha*Intermediates!G218-(1-EXP(-alpha*($B$1-delta)))/alpha*(1-EXP(-alpha*($B$1-delta)))/alpha*Intermediates!J218+E218)</f>
        <v>0.13143063486159068</v>
      </c>
      <c r="J218" s="46">
        <f>((1-EXP(-alpha*$B$1))/alpha*Intermediates!G217-(1-EXP(-alpha*$B$1))/alpha*(1-EXP(-alpha*$B$1))/alpha*Intermediates!J217+F218)</f>
        <v>8.5153560470820358E-2</v>
      </c>
      <c r="K218" s="66">
        <f t="shared" si="13"/>
        <v>-4.2698401398487795E-2</v>
      </c>
      <c r="L218" s="46">
        <f t="shared" si="14"/>
        <v>4.7364568657221939E-2</v>
      </c>
      <c r="M218" s="60">
        <f>VLOOKUP((A218+1)&amp;"_"&amp;B218,scenarios!A:Q,15,0)</f>
        <v>0</v>
      </c>
      <c r="N218" s="55">
        <f>VLOOKUP((A218+TT_Scen/2+1)&amp;"_"&amp;B218,scenarios!A:Q,15,0)</f>
        <v>0</v>
      </c>
      <c r="O218" s="37">
        <f t="shared" si="15"/>
        <v>9.0062970055709735E-2</v>
      </c>
    </row>
    <row r="219" spans="1:15" x14ac:dyDescent="0.25">
      <c r="A219" s="21">
        <f t="shared" si="12"/>
        <v>4</v>
      </c>
      <c r="B219" s="22">
        <v>210</v>
      </c>
      <c r="D219" s="66">
        <f>YC!E212</f>
        <v>0.89654864820000002</v>
      </c>
      <c r="E219" s="34">
        <f>LN(VLOOKUP((B219+12*$B$1-1)/12,YC!A:E,5,0)/VLOOKUP(B219/12,YC!A:E,5,0))</f>
        <v>-9.9482800679090419E-2</v>
      </c>
      <c r="F219" s="34">
        <f>LN(VLOOKUP((B219+12*$B$1-1)/12,YC!A:E,5,0)/VLOOKUP((B219-1)/12,YC!A:E,5,0))</f>
        <v>-0.10043283320467915</v>
      </c>
      <c r="G219" s="34">
        <f>((1-EXP(-alpha*($B$1-delta)))/alpha*Intermediates!F219-(1-EXP(-alpha*($B$1-delta)))/alpha*(1-EXP(-alpha*($B$1-delta)))/alpha*Intermediates!J219+E219)</f>
        <v>-0.50465767427787489</v>
      </c>
      <c r="H219" s="34">
        <f>((1-EXP(-alpha*$B$1))/alpha*Intermediates!F218-(1-EXP(-alpha*$B$1))/alpha*(1-EXP(-alpha*$B$1))/alpha*Intermediates!J218+F219)</f>
        <v>-0.52656351884861574</v>
      </c>
      <c r="I219" s="34">
        <f>((1-EXP(-alpha*($B$1-delta)))/alpha*Intermediates!G219-(1-EXP(-alpha*($B$1-delta)))/alpha*(1-EXP(-alpha*($B$1-delta)))/alpha*Intermediates!J219+E219)</f>
        <v>0.11292390360416836</v>
      </c>
      <c r="J219" s="46">
        <f>((1-EXP(-alpha*$B$1))/alpha*Intermediates!G218-(1-EXP(-alpha*$B$1))/alpha*(1-EXP(-alpha*$B$1))/alpha*Intermediates!J218+F219)</f>
        <v>0.13217634996456373</v>
      </c>
      <c r="K219" s="66">
        <f t="shared" si="13"/>
        <v>2.2147539199182331E-2</v>
      </c>
      <c r="L219" s="46">
        <f t="shared" si="14"/>
        <v>-1.9068301653847319E-2</v>
      </c>
      <c r="M219" s="60">
        <f>VLOOKUP((A219+1)&amp;"_"&amp;B219,scenarios!A:Q,15,0)</f>
        <v>0</v>
      </c>
      <c r="N219" s="55">
        <f>VLOOKUP((A219+TT_Scen/2+1)&amp;"_"&amp;B219,scenarios!A:Q,15,0)</f>
        <v>0</v>
      </c>
      <c r="O219" s="37">
        <f t="shared" si="15"/>
        <v>4.1215840853029651E-2</v>
      </c>
    </row>
    <row r="220" spans="1:15" x14ac:dyDescent="0.25">
      <c r="A220" s="21">
        <f t="shared" si="12"/>
        <v>4</v>
      </c>
      <c r="B220" s="22">
        <v>211</v>
      </c>
      <c r="D220" s="66">
        <f>YC!E213</f>
        <v>0.89569529449999996</v>
      </c>
      <c r="E220" s="34">
        <f>LN(VLOOKUP((B220+12*$B$1-1)/12,YC!A:E,5,0)/VLOOKUP(B220/12,YC!A:E,5,0))</f>
        <v>-9.9147163786584752E-2</v>
      </c>
      <c r="F220" s="34">
        <f>LN(VLOOKUP((B220+12*$B$1-1)/12,YC!A:E,5,0)/VLOOKUP((B220-1)/12,YC!A:E,5,0))</f>
        <v>-0.10009943790971708</v>
      </c>
      <c r="G220" s="34">
        <f>((1-EXP(-alpha*($B$1-delta)))/alpha*Intermediates!F220-(1-EXP(-alpha*($B$1-delta)))/alpha*(1-EXP(-alpha*($B$1-delta)))/alpha*Intermediates!J220+E220)</f>
        <v>-0.52777978843009044</v>
      </c>
      <c r="H220" s="34">
        <f>((1-EXP(-alpha*$B$1))/alpha*Intermediates!F219-(1-EXP(-alpha*$B$1))/alpha*(1-EXP(-alpha*$B$1))/alpha*Intermediates!J219+F220)</f>
        <v>-0.50826091278362229</v>
      </c>
      <c r="I220" s="34">
        <f>((1-EXP(-alpha*($B$1-delta)))/alpha*Intermediates!G220-(1-EXP(-alpha*($B$1-delta)))/alpha*(1-EXP(-alpha*($B$1-delta)))/alpha*Intermediates!J220+E220)</f>
        <v>0.13572739197867242</v>
      </c>
      <c r="J220" s="46">
        <f>((1-EXP(-alpha*$B$1))/alpha*Intermediates!G219-(1-EXP(-alpha*$B$1))/alpha*(1-EXP(-alpha*$B$1))/alpha*Intermediates!J219+F220)</f>
        <v>0.11354195479182973</v>
      </c>
      <c r="K220" s="66">
        <f t="shared" si="13"/>
        <v>-1.9329615773510889E-2</v>
      </c>
      <c r="L220" s="46">
        <f t="shared" si="14"/>
        <v>2.2433364059107452E-2</v>
      </c>
      <c r="M220" s="60">
        <f>VLOOKUP((A220+1)&amp;"_"&amp;B220,scenarios!A:Q,15,0)</f>
        <v>0</v>
      </c>
      <c r="N220" s="55">
        <f>VLOOKUP((A220+TT_Scen/2+1)&amp;"_"&amp;B220,scenarios!A:Q,15,0)</f>
        <v>0</v>
      </c>
      <c r="O220" s="37">
        <f t="shared" si="15"/>
        <v>4.1762979832618341E-2</v>
      </c>
    </row>
    <row r="221" spans="1:15" x14ac:dyDescent="0.25">
      <c r="A221" s="21">
        <f t="shared" si="12"/>
        <v>4</v>
      </c>
      <c r="B221" s="22">
        <v>212</v>
      </c>
      <c r="D221" s="66">
        <f>YC!E214</f>
        <v>0.89484072189999997</v>
      </c>
      <c r="E221" s="34">
        <f>LN(VLOOKUP((B221+12*$B$1-1)/12,YC!A:E,5,0)/VLOOKUP(B221/12,YC!A:E,5,0))</f>
        <v>-9.8808019702104719E-2</v>
      </c>
      <c r="F221" s="34">
        <f>LN(VLOOKUP((B221+12*$B$1-1)/12,YC!A:E,5,0)/VLOOKUP((B221-1)/12,YC!A:E,5,0))</f>
        <v>-9.9762563656607767E-2</v>
      </c>
      <c r="G221" s="34">
        <f>((1-EXP(-alpha*($B$1-delta)))/alpha*Intermediates!F221-(1-EXP(-alpha*($B$1-delta)))/alpha*(1-EXP(-alpha*($B$1-delta)))/alpha*Intermediates!J221+E221)</f>
        <v>-0.57145208508939205</v>
      </c>
      <c r="H221" s="34">
        <f>((1-EXP(-alpha*$B$1))/alpha*Intermediates!F220-(1-EXP(-alpha*$B$1))/alpha*(1-EXP(-alpha*$B$1))/alpha*Intermediates!J220+F221)</f>
        <v>-0.53154260011328514</v>
      </c>
      <c r="I221" s="34">
        <f>((1-EXP(-alpha*($B$1-delta)))/alpha*Intermediates!G221-(1-EXP(-alpha*($B$1-delta)))/alpha*(1-EXP(-alpha*($B$1-delta)))/alpha*Intermediates!J221+E221)</f>
        <v>0.17908904620431843</v>
      </c>
      <c r="J221" s="46">
        <f>((1-EXP(-alpha*$B$1))/alpha*Intermediates!G220-(1-EXP(-alpha*$B$1))/alpha*(1-EXP(-alpha*$B$1))/alpha*Intermediates!J220+F221)</f>
        <v>0.13649978037668403</v>
      </c>
      <c r="K221" s="66">
        <f t="shared" si="13"/>
        <v>-3.9123591032657612E-2</v>
      </c>
      <c r="L221" s="46">
        <f t="shared" si="14"/>
        <v>4.3509201928813024E-2</v>
      </c>
      <c r="M221" s="60">
        <f>VLOOKUP((A221+1)&amp;"_"&amp;B221,scenarios!A:Q,15,0)</f>
        <v>0</v>
      </c>
      <c r="N221" s="55">
        <f>VLOOKUP((A221+TT_Scen/2+1)&amp;"_"&amp;B221,scenarios!A:Q,15,0)</f>
        <v>0</v>
      </c>
      <c r="O221" s="37">
        <f t="shared" si="15"/>
        <v>8.2632792961470636E-2</v>
      </c>
    </row>
    <row r="222" spans="1:15" x14ac:dyDescent="0.25">
      <c r="A222" s="21">
        <f t="shared" si="12"/>
        <v>4</v>
      </c>
      <c r="B222" s="22">
        <v>213</v>
      </c>
      <c r="D222" s="66">
        <f>YC!E215</f>
        <v>0.89398490929999996</v>
      </c>
      <c r="E222" s="34">
        <f>LN(VLOOKUP((B222+12*$B$1-1)/12,YC!A:E,5,0)/VLOOKUP(B222/12,YC!A:E,5,0))</f>
        <v>-9.8465683636768372E-2</v>
      </c>
      <c r="F222" s="34">
        <f>LN(VLOOKUP((B222+12*$B$1-1)/12,YC!A:E,5,0)/VLOOKUP((B222-1)/12,YC!A:E,5,0))</f>
        <v>-9.9422526663129424E-2</v>
      </c>
      <c r="G222" s="34">
        <f>((1-EXP(-alpha*($B$1-delta)))/alpha*Intermediates!F222-(1-EXP(-alpha*($B$1-delta)))/alpha*(1-EXP(-alpha*($B$1-delta)))/alpha*Intermediates!J222+E222)</f>
        <v>-0.58514412601620525</v>
      </c>
      <c r="H222" s="34">
        <f>((1-EXP(-alpha*$B$1))/alpha*Intermediates!F221-(1-EXP(-alpha*$B$1))/alpha*(1-EXP(-alpha*$B$1))/alpha*Intermediates!J221+F222)</f>
        <v>-0.57551529971344562</v>
      </c>
      <c r="I222" s="34">
        <f>((1-EXP(-alpha*($B$1-delta)))/alpha*Intermediates!G222-(1-EXP(-alpha*($B$1-delta)))/alpha*(1-EXP(-alpha*($B$1-delta)))/alpha*Intermediates!J222+E222)</f>
        <v>0.19247780984466073</v>
      </c>
      <c r="J222" s="46">
        <f>((1-EXP(-alpha*$B$1))/alpha*Intermediates!G221-(1-EXP(-alpha*$B$1))/alpha*(1-EXP(-alpha*$B$1))/alpha*Intermediates!J221+F222)</f>
        <v>0.18015592557185514</v>
      </c>
      <c r="K222" s="66">
        <f t="shared" si="13"/>
        <v>-9.5826175856082996E-3</v>
      </c>
      <c r="L222" s="46">
        <f t="shared" si="14"/>
        <v>1.2398111454576366E-2</v>
      </c>
      <c r="M222" s="60">
        <f>VLOOKUP((A222+1)&amp;"_"&amp;B222,scenarios!A:Q,15,0)</f>
        <v>0</v>
      </c>
      <c r="N222" s="55">
        <f>VLOOKUP((A222+TT_Scen/2+1)&amp;"_"&amp;B222,scenarios!A:Q,15,0)</f>
        <v>0</v>
      </c>
      <c r="O222" s="37">
        <f t="shared" si="15"/>
        <v>2.1980729040184666E-2</v>
      </c>
    </row>
    <row r="223" spans="1:15" x14ac:dyDescent="0.25">
      <c r="A223" s="21">
        <f t="shared" si="12"/>
        <v>4</v>
      </c>
      <c r="B223" s="22">
        <v>214</v>
      </c>
      <c r="D223" s="66">
        <f>YC!E216</f>
        <v>0.8931278346</v>
      </c>
      <c r="E223" s="34">
        <f>LN(VLOOKUP((B223+12*$B$1-1)/12,YC!A:E,5,0)/VLOOKUP(B223/12,YC!A:E,5,0))</f>
        <v>-9.8120474124231305E-2</v>
      </c>
      <c r="F223" s="34">
        <f>LN(VLOOKUP((B223+12*$B$1-1)/12,YC!A:E,5,0)/VLOOKUP((B223-1)/12,YC!A:E,5,0))</f>
        <v>-9.9079646698692903E-2</v>
      </c>
      <c r="G223" s="34">
        <f>((1-EXP(-alpha*($B$1-delta)))/alpha*Intermediates!F223-(1-EXP(-alpha*($B$1-delta)))/alpha*(1-EXP(-alpha*($B$1-delta)))/alpha*Intermediates!J223+E223)</f>
        <v>-0.5474191988183591</v>
      </c>
      <c r="H223" s="34">
        <f>((1-EXP(-alpha*$B$1))/alpha*Intermediates!F222-(1-EXP(-alpha*$B$1))/alpha*(1-EXP(-alpha*$B$1))/alpha*Intermediates!J222+F223)</f>
        <v>-0.58930319043741775</v>
      </c>
      <c r="I223" s="34">
        <f>((1-EXP(-alpha*($B$1-delta)))/alpha*Intermediates!G223-(1-EXP(-alpha*($B$1-delta)))/alpha*(1-EXP(-alpha*($B$1-delta)))/alpha*Intermediates!J223+E223)</f>
        <v>0.15445634552224263</v>
      </c>
      <c r="J223" s="46">
        <f>((1-EXP(-alpha*$B$1))/alpha*Intermediates!G222-(1-EXP(-alpha*$B$1))/alpha*(1-EXP(-alpha*$B$1))/alpha*Intermediates!J222+F223)</f>
        <v>0.19363394195906275</v>
      </c>
      <c r="K223" s="66">
        <f t="shared" si="13"/>
        <v>4.2773501268127401E-2</v>
      </c>
      <c r="L223" s="46">
        <f t="shared" si="14"/>
        <v>-3.8420079186538336E-2</v>
      </c>
      <c r="M223" s="60">
        <f>VLOOKUP((A223+1)&amp;"_"&amp;B223,scenarios!A:Q,15,0)</f>
        <v>0</v>
      </c>
      <c r="N223" s="55">
        <f>VLOOKUP((A223+TT_Scen/2+1)&amp;"_"&amp;B223,scenarios!A:Q,15,0)</f>
        <v>0</v>
      </c>
      <c r="O223" s="37">
        <f t="shared" si="15"/>
        <v>8.1193580454665737E-2</v>
      </c>
    </row>
    <row r="224" spans="1:15" x14ac:dyDescent="0.25">
      <c r="A224" s="21">
        <f t="shared" si="12"/>
        <v>4</v>
      </c>
      <c r="B224" s="22">
        <v>215</v>
      </c>
      <c r="D224" s="66">
        <f>YC!E217</f>
        <v>0.89226947499999998</v>
      </c>
      <c r="E224" s="34">
        <f>LN(VLOOKUP((B224+12*$B$1-1)/12,YC!A:E,5,0)/VLOOKUP(B224/12,YC!A:E,5,0))</f>
        <v>-9.7772713113638526E-2</v>
      </c>
      <c r="F224" s="34">
        <f>LN(VLOOKUP((B224+12*$B$1-1)/12,YC!A:E,5,0)/VLOOKUP((B224-1)/12,YC!A:E,5,0))</f>
        <v>-9.8734246618273638E-2</v>
      </c>
      <c r="G224" s="34">
        <f>((1-EXP(-alpha*($B$1-delta)))/alpha*Intermediates!F224-(1-EXP(-alpha*($B$1-delta)))/alpha*(1-EXP(-alpha*($B$1-delta)))/alpha*Intermediates!J224+E224)</f>
        <v>-0.55957912083593708</v>
      </c>
      <c r="H224" s="34">
        <f>((1-EXP(-alpha*$B$1))/alpha*Intermediates!F223-(1-EXP(-alpha*$B$1))/alpha*(1-EXP(-alpha*$B$1))/alpha*Intermediates!J223+F224)</f>
        <v>-0.55132303797692028</v>
      </c>
      <c r="I224" s="34">
        <f>((1-EXP(-alpha*($B$1-delta)))/alpha*Intermediates!G224-(1-EXP(-alpha*($B$1-delta)))/alpha*(1-EXP(-alpha*($B$1-delta)))/alpha*Intermediates!J224+E224)</f>
        <v>0.16632583861870218</v>
      </c>
      <c r="J224" s="46">
        <f>((1-EXP(-alpha*$B$1))/alpha*Intermediates!G223-(1-EXP(-alpha*$B$1))/alpha*(1-EXP(-alpha*$B$1))/alpha*Intermediates!J223+F224)</f>
        <v>0.15534996164325993</v>
      </c>
      <c r="K224" s="66">
        <f t="shared" si="13"/>
        <v>-8.2220950067550813E-3</v>
      </c>
      <c r="L224" s="46">
        <f t="shared" si="14"/>
        <v>1.1036332896258605E-2</v>
      </c>
      <c r="M224" s="60">
        <f>VLOOKUP((A224+1)&amp;"_"&amp;B224,scenarios!A:Q,15,0)</f>
        <v>0</v>
      </c>
      <c r="N224" s="55">
        <f>VLOOKUP((A224+TT_Scen/2+1)&amp;"_"&amp;B224,scenarios!A:Q,15,0)</f>
        <v>0</v>
      </c>
      <c r="O224" s="37">
        <f t="shared" si="15"/>
        <v>1.9258427903013686E-2</v>
      </c>
    </row>
    <row r="225" spans="1:15" x14ac:dyDescent="0.25">
      <c r="A225" s="21">
        <f t="shared" si="12"/>
        <v>4</v>
      </c>
      <c r="B225" s="22">
        <v>216</v>
      </c>
      <c r="D225" s="66">
        <f>YC!E218</f>
        <v>0.89140980690000005</v>
      </c>
      <c r="E225" s="34">
        <f>LN(VLOOKUP((B225+12*$B$1-1)/12,YC!A:E,5,0)/VLOOKUP(B225/12,YC!A:E,5,0))</f>
        <v>-9.7422725863356402E-2</v>
      </c>
      <c r="F225" s="34">
        <f>LN(VLOOKUP((B225+12*$B$1-1)/12,YC!A:E,5,0)/VLOOKUP((B225-1)/12,YC!A:E,5,0))</f>
        <v>-9.8386652702993183E-2</v>
      </c>
      <c r="G225" s="34">
        <f>((1-EXP(-alpha*($B$1-delta)))/alpha*Intermediates!F225-(1-EXP(-alpha*($B$1-delta)))/alpha*(1-EXP(-alpha*($B$1-delta)))/alpha*Intermediates!J225+E225)</f>
        <v>-0.59689532094046627</v>
      </c>
      <c r="H225" s="34">
        <f>((1-EXP(-alpha*$B$1))/alpha*Intermediates!F224-(1-EXP(-alpha*$B$1))/alpha*(1-EXP(-alpha*$B$1))/alpha*Intermediates!J224+F225)</f>
        <v>-0.56356907936490108</v>
      </c>
      <c r="I225" s="34">
        <f>((1-EXP(-alpha*($B$1-delta)))/alpha*Intermediates!G225-(1-EXP(-alpha*($B$1-delta)))/alpha*(1-EXP(-alpha*($B$1-delta)))/alpha*Intermediates!J225+E225)</f>
        <v>0.20335707928764804</v>
      </c>
      <c r="J225" s="46">
        <f>((1-EXP(-alpha*$B$1))/alpha*Intermediates!G224-(1-EXP(-alpha*$B$1))/alpha*(1-EXP(-alpha*$B$1))/alpha*Intermediates!J224+F225)</f>
        <v>0.16729758107545856</v>
      </c>
      <c r="K225" s="66">
        <f t="shared" si="13"/>
        <v>-3.2777040231377841E-2</v>
      </c>
      <c r="L225" s="46">
        <f t="shared" si="14"/>
        <v>3.6717527495382374E-2</v>
      </c>
      <c r="M225" s="60">
        <f>VLOOKUP((A225+1)&amp;"_"&amp;B225,scenarios!A:Q,15,0)</f>
        <v>0</v>
      </c>
      <c r="N225" s="55">
        <f>VLOOKUP((A225+TT_Scen/2+1)&amp;"_"&amp;B225,scenarios!A:Q,15,0)</f>
        <v>0</v>
      </c>
      <c r="O225" s="37">
        <f t="shared" si="15"/>
        <v>6.9494567726760215E-2</v>
      </c>
    </row>
    <row r="226" spans="1:15" x14ac:dyDescent="0.25">
      <c r="A226" s="21">
        <f t="shared" si="12"/>
        <v>4</v>
      </c>
      <c r="B226" s="22">
        <v>217</v>
      </c>
      <c r="D226" s="66">
        <f>YC!E219</f>
        <v>0.89054867110000002</v>
      </c>
      <c r="E226" s="34">
        <f>LN(VLOOKUP((B226+12*$B$1-1)/12,YC!A:E,5,0)/VLOOKUP(B226/12,YC!A:E,5,0))</f>
        <v>-9.7070689332740406E-2</v>
      </c>
      <c r="F226" s="34">
        <f>LN(VLOOKUP((B226+12*$B$1-1)/12,YC!A:E,5,0)/VLOOKUP((B226-1)/12,YC!A:E,5,0))</f>
        <v>-9.8037194307649886E-2</v>
      </c>
      <c r="G226" s="34">
        <f>((1-EXP(-alpha*($B$1-delta)))/alpha*Intermediates!F226-(1-EXP(-alpha*($B$1-delta)))/alpha*(1-EXP(-alpha*($B$1-delta)))/alpha*Intermediates!J226+E226)</f>
        <v>-0.6097201133269301</v>
      </c>
      <c r="H226" s="34">
        <f>((1-EXP(-alpha*$B$1))/alpha*Intermediates!F225-(1-EXP(-alpha*$B$1))/alpha*(1-EXP(-alpha*$B$1))/alpha*Intermediates!J225+F226)</f>
        <v>-0.60114372079364464</v>
      </c>
      <c r="I226" s="34">
        <f>((1-EXP(-alpha*($B$1-delta)))/alpha*Intermediates!G226-(1-EXP(-alpha*($B$1-delta)))/alpha*(1-EXP(-alpha*($B$1-delta)))/alpha*Intermediates!J226+E226)</f>
        <v>0.21590203946427985</v>
      </c>
      <c r="J226" s="46">
        <f>((1-EXP(-alpha*$B$1))/alpha*Intermediates!G225-(1-EXP(-alpha*$B$1))/alpha*(1-EXP(-alpha*$B$1))/alpha*Intermediates!J225+F226)</f>
        <v>0.20457855957693355</v>
      </c>
      <c r="K226" s="66">
        <f t="shared" si="13"/>
        <v>-8.5397201925248023E-3</v>
      </c>
      <c r="L226" s="46">
        <f t="shared" si="14"/>
        <v>1.138783315733205E-2</v>
      </c>
      <c r="M226" s="60">
        <f>VLOOKUP((A226+1)&amp;"_"&amp;B226,scenarios!A:Q,15,0)</f>
        <v>0</v>
      </c>
      <c r="N226" s="55">
        <f>VLOOKUP((A226+TT_Scen/2+1)&amp;"_"&amp;B226,scenarios!A:Q,15,0)</f>
        <v>0</v>
      </c>
      <c r="O226" s="37">
        <f t="shared" si="15"/>
        <v>1.9927553349856852E-2</v>
      </c>
    </row>
    <row r="227" spans="1:15" x14ac:dyDescent="0.25">
      <c r="A227" s="21">
        <f t="shared" si="12"/>
        <v>4</v>
      </c>
      <c r="B227" s="22">
        <v>218</v>
      </c>
      <c r="D227" s="66">
        <f>YC!E220</f>
        <v>0.88968536590000002</v>
      </c>
      <c r="E227" s="34">
        <f>LN(VLOOKUP((B227+12*$B$1-1)/12,YC!A:E,5,0)/VLOOKUP(B227/12,YC!A:E,5,0))</f>
        <v>-9.6716098081536042E-2</v>
      </c>
      <c r="F227" s="34">
        <f>LN(VLOOKUP((B227+12*$B$1-1)/12,YC!A:E,5,0)/VLOOKUP((B227-1)/12,YC!A:E,5,0))</f>
        <v>-9.7685976479241821E-2</v>
      </c>
      <c r="G227" s="34">
        <f>((1-EXP(-alpha*($B$1-delta)))/alpha*Intermediates!F227-(1-EXP(-alpha*($B$1-delta)))/alpha*(1-EXP(-alpha*($B$1-delta)))/alpha*Intermediates!J227+E227)</f>
        <v>-0.67986358214698117</v>
      </c>
      <c r="H227" s="34">
        <f>((1-EXP(-alpha*$B$1))/alpha*Intermediates!F226-(1-EXP(-alpha*$B$1))/alpha*(1-EXP(-alpha*$B$1))/alpha*Intermediates!J226+F227)</f>
        <v>-0.61405985180865685</v>
      </c>
      <c r="I227" s="34">
        <f>((1-EXP(-alpha*($B$1-delta)))/alpha*Intermediates!G227-(1-EXP(-alpha*($B$1-delta)))/alpha*(1-EXP(-alpha*($B$1-delta)))/alpha*Intermediates!J227+E227)</f>
        <v>0.28577182570093246</v>
      </c>
      <c r="J227" s="46">
        <f>((1-EXP(-alpha*$B$1))/alpha*Intermediates!G226-(1-EXP(-alpha*$B$1))/alpha*(1-EXP(-alpha*$B$1))/alpha*Intermediates!J226+F227)</f>
        <v>0.21720558829720971</v>
      </c>
      <c r="K227" s="66">
        <f t="shared" si="13"/>
        <v>-6.3685383588469091E-2</v>
      </c>
      <c r="L227" s="46">
        <f t="shared" si="14"/>
        <v>7.0971560977304282E-2</v>
      </c>
      <c r="M227" s="60">
        <f>VLOOKUP((A227+1)&amp;"_"&amp;B227,scenarios!A:Q,15,0)</f>
        <v>0</v>
      </c>
      <c r="N227" s="55">
        <f>VLOOKUP((A227+TT_Scen/2+1)&amp;"_"&amp;B227,scenarios!A:Q,15,0)</f>
        <v>0</v>
      </c>
      <c r="O227" s="37">
        <f t="shared" si="15"/>
        <v>0.13465694456577337</v>
      </c>
    </row>
    <row r="228" spans="1:15" x14ac:dyDescent="0.25">
      <c r="A228" s="21">
        <f t="shared" si="12"/>
        <v>4</v>
      </c>
      <c r="B228" s="22">
        <v>219</v>
      </c>
      <c r="D228" s="66">
        <f>YC!E221</f>
        <v>0.88881904320000005</v>
      </c>
      <c r="E228" s="34">
        <f>LN(VLOOKUP((B228+12*$B$1-1)/12,YC!A:E,5,0)/VLOOKUP(B228/12,YC!A:E,5,0))</f>
        <v>-9.635797603881191E-2</v>
      </c>
      <c r="F228" s="34">
        <f>LN(VLOOKUP((B228+12*$B$1-1)/12,YC!A:E,5,0)/VLOOKUP((B228-1)/12,YC!A:E,5,0))</f>
        <v>-9.7332190962413898E-2</v>
      </c>
      <c r="G228" s="34">
        <f>((1-EXP(-alpha*($B$1-delta)))/alpha*Intermediates!F228-(1-EXP(-alpha*($B$1-delta)))/alpha*(1-EXP(-alpha*($B$1-delta)))/alpha*Intermediates!J228+E228)</f>
        <v>-0.66421742032084152</v>
      </c>
      <c r="H228" s="34">
        <f>((1-EXP(-alpha*$B$1))/alpha*Intermediates!F227-(1-EXP(-alpha*$B$1))/alpha*(1-EXP(-alpha*$B$1))/alpha*Intermediates!J227+F228)</f>
        <v>-0.68468644499098097</v>
      </c>
      <c r="I228" s="34">
        <f>((1-EXP(-alpha*($B$1-delta)))/alpha*Intermediates!G228-(1-EXP(-alpha*($B$1-delta)))/alpha*(1-EXP(-alpha*($B$1-delta)))/alpha*Intermediates!J228+E228)</f>
        <v>0.26986009444223663</v>
      </c>
      <c r="J228" s="46">
        <f>((1-EXP(-alpha*$B$1))/alpha*Intermediates!G227-(1-EXP(-alpha*$B$1))/alpha*(1-EXP(-alpha*$B$1))/alpha*Intermediates!J227+F228)</f>
        <v>0.28754926788662272</v>
      </c>
      <c r="K228" s="66">
        <f t="shared" si="13"/>
        <v>2.0679951855341328E-2</v>
      </c>
      <c r="L228" s="46">
        <f t="shared" si="14"/>
        <v>-1.7533638461202594E-2</v>
      </c>
      <c r="M228" s="60">
        <f>VLOOKUP((A228+1)&amp;"_"&amp;B228,scenarios!A:Q,15,0)</f>
        <v>0</v>
      </c>
      <c r="N228" s="55">
        <f>VLOOKUP((A228+TT_Scen/2+1)&amp;"_"&amp;B228,scenarios!A:Q,15,0)</f>
        <v>0</v>
      </c>
      <c r="O228" s="37">
        <f t="shared" si="15"/>
        <v>3.8213590316543922E-2</v>
      </c>
    </row>
    <row r="229" spans="1:15" x14ac:dyDescent="0.25">
      <c r="A229" s="21">
        <f t="shared" si="12"/>
        <v>4</v>
      </c>
      <c r="B229" s="22">
        <v>220</v>
      </c>
      <c r="D229" s="66">
        <f>YC!E222</f>
        <v>0.88794884269999996</v>
      </c>
      <c r="E229" s="34">
        <f>LN(VLOOKUP((B229+12*$B$1-1)/12,YC!A:E,5,0)/VLOOKUP(B229/12,YC!A:E,5,0))</f>
        <v>-9.5995252717788401E-2</v>
      </c>
      <c r="F229" s="34">
        <f>LN(VLOOKUP((B229+12*$B$1-1)/12,YC!A:E,5,0)/VLOOKUP((B229-1)/12,YC!A:E,5,0))</f>
        <v>-9.6974784795652275E-2</v>
      </c>
      <c r="G229" s="34">
        <f>((1-EXP(-alpha*($B$1-delta)))/alpha*Intermediates!F229-(1-EXP(-alpha*($B$1-delta)))/alpha*(1-EXP(-alpha*($B$1-delta)))/alpha*Intermediates!J229+E229)</f>
        <v>-0.61747911048928206</v>
      </c>
      <c r="H229" s="34">
        <f>((1-EXP(-alpha*$B$1))/alpha*Intermediates!F228-(1-EXP(-alpha*$B$1))/alpha*(1-EXP(-alpha*$B$1))/alpha*Intermediates!J228+F229)</f>
        <v>-0.66893695006688558</v>
      </c>
      <c r="I229" s="34">
        <f>((1-EXP(-alpha*($B$1-delta)))/alpha*Intermediates!G229-(1-EXP(-alpha*($B$1-delta)))/alpha*(1-EXP(-alpha*($B$1-delta)))/alpha*Intermediates!J229+E229)</f>
        <v>0.22286648054855807</v>
      </c>
      <c r="J229" s="46">
        <f>((1-EXP(-alpha*$B$1))/alpha*Intermediates!G228-(1-EXP(-alpha*$B$1))/alpha*(1-EXP(-alpha*$B$1))/alpha*Intermediates!J228+F229)</f>
        <v>0.27152516541475114</v>
      </c>
      <c r="K229" s="66">
        <f t="shared" si="13"/>
        <v>5.2804798661426622E-2</v>
      </c>
      <c r="L229" s="46">
        <f t="shared" si="14"/>
        <v>-4.7493821002836834E-2</v>
      </c>
      <c r="M229" s="60">
        <f>VLOOKUP((A229+1)&amp;"_"&amp;B229,scenarios!A:Q,15,0)</f>
        <v>0</v>
      </c>
      <c r="N229" s="55">
        <f>VLOOKUP((A229+TT_Scen/2+1)&amp;"_"&amp;B229,scenarios!A:Q,15,0)</f>
        <v>0</v>
      </c>
      <c r="O229" s="37">
        <f t="shared" si="15"/>
        <v>0.10029861966426346</v>
      </c>
    </row>
    <row r="230" spans="1:15" x14ac:dyDescent="0.25">
      <c r="A230" s="21">
        <f t="shared" si="12"/>
        <v>4</v>
      </c>
      <c r="B230" s="22">
        <v>221</v>
      </c>
      <c r="D230" s="66">
        <f>YC!E223</f>
        <v>0.88707389209999998</v>
      </c>
      <c r="E230" s="34">
        <f>LN(VLOOKUP((B230+12*$B$1-1)/12,YC!A:E,5,0)/VLOOKUP(B230/12,YC!A:E,5,0))</f>
        <v>-9.5626838994282481E-2</v>
      </c>
      <c r="F230" s="34">
        <f>LN(VLOOKUP((B230+12*$B$1-1)/12,YC!A:E,5,0)/VLOOKUP((B230-1)/12,YC!A:E,5,0))</f>
        <v>-9.6612686278049156E-2</v>
      </c>
      <c r="G230" s="34">
        <f>((1-EXP(-alpha*($B$1-delta)))/alpha*Intermediates!F230-(1-EXP(-alpha*($B$1-delta)))/alpha*(1-EXP(-alpha*($B$1-delta)))/alpha*Intermediates!J230+E230)</f>
        <v>-0.63680128677750403</v>
      </c>
      <c r="H230" s="34">
        <f>((1-EXP(-alpha*$B$1))/alpha*Intermediates!F229-(1-EXP(-alpha*$B$1))/alpha*(1-EXP(-alpha*$B$1))/alpha*Intermediates!J229+F230)</f>
        <v>-0.62188272368714614</v>
      </c>
      <c r="I230" s="34">
        <f>((1-EXP(-alpha*($B$1-delta)))/alpha*Intermediates!G230-(1-EXP(-alpha*($B$1-delta)))/alpha*(1-EXP(-alpha*($B$1-delta)))/alpha*Intermediates!J230+E230)</f>
        <v>0.24194580750410005</v>
      </c>
      <c r="J230" s="46">
        <f>((1-EXP(-alpha*$B$1))/alpha*Intermediates!G229-(1-EXP(-alpha*$B$1))/alpha*(1-EXP(-alpha*$B$1))/alpha*Intermediates!J229+F230)</f>
        <v>0.22420679221729195</v>
      </c>
      <c r="K230" s="66">
        <f t="shared" si="13"/>
        <v>-1.4807832658219278E-2</v>
      </c>
      <c r="L230" s="46">
        <f t="shared" si="14"/>
        <v>1.7897286089479492E-2</v>
      </c>
      <c r="M230" s="60">
        <f>VLOOKUP((A230+1)&amp;"_"&amp;B230,scenarios!A:Q,15,0)</f>
        <v>0</v>
      </c>
      <c r="N230" s="55">
        <f>VLOOKUP((A230+TT_Scen/2+1)&amp;"_"&amp;B230,scenarios!A:Q,15,0)</f>
        <v>0</v>
      </c>
      <c r="O230" s="37">
        <f t="shared" si="15"/>
        <v>3.2705118747698769E-2</v>
      </c>
    </row>
    <row r="231" spans="1:15" x14ac:dyDescent="0.25">
      <c r="A231" s="21">
        <f t="shared" si="12"/>
        <v>4</v>
      </c>
      <c r="B231" s="22">
        <v>222</v>
      </c>
      <c r="D231" s="66">
        <f>YC!E224</f>
        <v>0.88619330679999997</v>
      </c>
      <c r="E231" s="34">
        <f>LN(VLOOKUP((B231+12*$B$1-1)/12,YC!A:E,5,0)/VLOOKUP(B231/12,YC!A:E,5,0))</f>
        <v>-9.5251626630399086E-2</v>
      </c>
      <c r="F231" s="34">
        <f>LN(VLOOKUP((B231+12*$B$1-1)/12,YC!A:E,5,0)/VLOOKUP((B231-1)/12,YC!A:E,5,0))</f>
        <v>-9.6244805067276049E-2</v>
      </c>
      <c r="G231" s="34">
        <f>((1-EXP(-alpha*($B$1-delta)))/alpha*Intermediates!F231-(1-EXP(-alpha*($B$1-delta)))/alpha*(1-EXP(-alpha*($B$1-delta)))/alpha*Intermediates!J231+E231)</f>
        <v>-0.62861890027968159</v>
      </c>
      <c r="H231" s="34">
        <f>((1-EXP(-alpha*$B$1))/alpha*Intermediates!F230-(1-EXP(-alpha*$B$1))/alpha*(1-EXP(-alpha*$B$1))/alpha*Intermediates!J230+F231)</f>
        <v>-0.64134046329300298</v>
      </c>
      <c r="I231" s="34">
        <f>((1-EXP(-alpha*($B$1-delta)))/alpha*Intermediates!G231-(1-EXP(-alpha*($B$1-delta)))/alpha*(1-EXP(-alpha*($B$1-delta)))/alpha*Intermediates!J231+E231)</f>
        <v>0.23353525385516338</v>
      </c>
      <c r="J231" s="46">
        <f>((1-EXP(-alpha*$B$1))/alpha*Intermediates!G230-(1-EXP(-alpha*$B$1))/alpha*(1-EXP(-alpha*$B$1))/alpha*Intermediates!J230+F231)</f>
        <v>0.24341303756718635</v>
      </c>
      <c r="K231" s="66">
        <f t="shared" si="13"/>
        <v>1.2802826329241235E-2</v>
      </c>
      <c r="L231" s="46">
        <f t="shared" si="14"/>
        <v>-9.8291586408389975E-3</v>
      </c>
      <c r="M231" s="60">
        <f>VLOOKUP((A231+1)&amp;"_"&amp;B231,scenarios!A:Q,15,0)</f>
        <v>0</v>
      </c>
      <c r="N231" s="55">
        <f>VLOOKUP((A231+TT_Scen/2+1)&amp;"_"&amp;B231,scenarios!A:Q,15,0)</f>
        <v>0</v>
      </c>
      <c r="O231" s="37">
        <f t="shared" si="15"/>
        <v>2.2631984970080232E-2</v>
      </c>
    </row>
    <row r="232" spans="1:15" x14ac:dyDescent="0.25">
      <c r="A232" s="21">
        <f t="shared" si="12"/>
        <v>4</v>
      </c>
      <c r="B232" s="22">
        <v>223</v>
      </c>
      <c r="D232" s="66">
        <f>YC!E225</f>
        <v>0.88530618729999999</v>
      </c>
      <c r="E232" s="34">
        <f>LN(VLOOKUP((B232+12*$B$1-1)/12,YC!A:E,5,0)/VLOOKUP(B232/12,YC!A:E,5,0))</f>
        <v>-9.4868485186269946E-2</v>
      </c>
      <c r="F232" s="34">
        <f>LN(VLOOKUP((B232+12*$B$1-1)/12,YC!A:E,5,0)/VLOOKUP((B232-1)/12,YC!A:E,5,0))</f>
        <v>-9.5870031703342032E-2</v>
      </c>
      <c r="G232" s="34">
        <f>((1-EXP(-alpha*($B$1-delta)))/alpha*Intermediates!F232-(1-EXP(-alpha*($B$1-delta)))/alpha*(1-EXP(-alpha*($B$1-delta)))/alpha*Intermediates!J232+E232)</f>
        <v>-0.62034689372989549</v>
      </c>
      <c r="H232" s="34">
        <f>((1-EXP(-alpha*$B$1))/alpha*Intermediates!F231-(1-EXP(-alpha*$B$1))/alpha*(1-EXP(-alpha*$B$1))/alpha*Intermediates!J231+F232)</f>
        <v>-0.63310559112094</v>
      </c>
      <c r="I232" s="34">
        <f>((1-EXP(-alpha*($B$1-delta)))/alpha*Intermediates!G232-(1-EXP(-alpha*($B$1-delta)))/alpha*(1-EXP(-alpha*($B$1-delta)))/alpha*Intermediates!J232+E232)</f>
        <v>0.22505203405869739</v>
      </c>
      <c r="J232" s="46">
        <f>((1-EXP(-alpha*$B$1))/alpha*Intermediates!G231-(1-EXP(-alpha*$B$1))/alpha*(1-EXP(-alpha*$B$1))/alpha*Intermediates!J231+F232)</f>
        <v>0.23494155363299052</v>
      </c>
      <c r="K232" s="66">
        <f t="shared" si="13"/>
        <v>1.2840436830270141E-2</v>
      </c>
      <c r="L232" s="46">
        <f t="shared" si="14"/>
        <v>-9.8407790812690132E-3</v>
      </c>
      <c r="M232" s="60">
        <f>VLOOKUP((A232+1)&amp;"_"&amp;B232,scenarios!A:Q,15,0)</f>
        <v>0</v>
      </c>
      <c r="N232" s="55">
        <f>VLOOKUP((A232+TT_Scen/2+1)&amp;"_"&amp;B232,scenarios!A:Q,15,0)</f>
        <v>0</v>
      </c>
      <c r="O232" s="37">
        <f t="shared" si="15"/>
        <v>2.2681215911539154E-2</v>
      </c>
    </row>
    <row r="233" spans="1:15" x14ac:dyDescent="0.25">
      <c r="A233" s="21">
        <f t="shared" si="12"/>
        <v>4</v>
      </c>
      <c r="B233" s="22">
        <v>224</v>
      </c>
      <c r="D233" s="66">
        <f>YC!E226</f>
        <v>0.88441161089999998</v>
      </c>
      <c r="E233" s="34">
        <f>LN(VLOOKUP((B233+12*$B$1-1)/12,YC!A:E,5,0)/VLOOKUP(B233/12,YC!A:E,5,0))</f>
        <v>-9.4476252704911293E-2</v>
      </c>
      <c r="F233" s="34">
        <f>LN(VLOOKUP((B233+12*$B$1-1)/12,YC!A:E,5,0)/VLOOKUP((B233-1)/12,YC!A:E,5,0))</f>
        <v>-9.5487234768949172E-2</v>
      </c>
      <c r="G233" s="34">
        <f>((1-EXP(-alpha*($B$1-delta)))/alpha*Intermediates!F233-(1-EXP(-alpha*($B$1-delta)))/alpha*(1-EXP(-alpha*($B$1-delta)))/alpha*Intermediates!J233+E233)</f>
        <v>-0.61584388663948164</v>
      </c>
      <c r="H233" s="34">
        <f>((1-EXP(-alpha*$B$1))/alpha*Intermediates!F232-(1-EXP(-alpha*$B$1))/alpha*(1-EXP(-alpha*$B$1))/alpha*Intermediates!J232+F233)</f>
        <v>-0.6247804431169981</v>
      </c>
      <c r="I233" s="34">
        <f>((1-EXP(-alpha*($B$1-delta)))/alpha*Intermediates!G233-(1-EXP(-alpha*($B$1-delta)))/alpha*(1-EXP(-alpha*($B$1-delta)))/alpha*Intermediates!J233+E233)</f>
        <v>0.22035710225101762</v>
      </c>
      <c r="J233" s="46">
        <f>((1-EXP(-alpha*$B$1))/alpha*Intermediates!G232-(1-EXP(-alpha*$B$1))/alpha*(1-EXP(-alpha*$B$1))/alpha*Intermediates!J232+F233)</f>
        <v>0.2263969500735768</v>
      </c>
      <c r="K233" s="66">
        <f t="shared" si="13"/>
        <v>8.9766067131853422E-3</v>
      </c>
      <c r="L233" s="46">
        <f t="shared" si="14"/>
        <v>-6.0216446083523056E-3</v>
      </c>
      <c r="M233" s="60">
        <f>VLOOKUP((A233+1)&amp;"_"&amp;B233,scenarios!A:Q,15,0)</f>
        <v>0</v>
      </c>
      <c r="N233" s="55">
        <f>VLOOKUP((A233+TT_Scen/2+1)&amp;"_"&amp;B233,scenarios!A:Q,15,0)</f>
        <v>0</v>
      </c>
      <c r="O233" s="37">
        <f t="shared" si="15"/>
        <v>1.4998251321537648E-2</v>
      </c>
    </row>
    <row r="234" spans="1:15" x14ac:dyDescent="0.25">
      <c r="A234" s="21">
        <f t="shared" si="12"/>
        <v>4</v>
      </c>
      <c r="B234" s="22">
        <v>225</v>
      </c>
      <c r="D234" s="66">
        <f>YC!E227</f>
        <v>0.88350864009999996</v>
      </c>
      <c r="E234" s="34">
        <f>LN(VLOOKUP((B234+12*$B$1-1)/12,YC!A:E,5,0)/VLOOKUP(B234/12,YC!A:E,5,0))</f>
        <v>-9.4073744358095956E-2</v>
      </c>
      <c r="F234" s="34">
        <f>LN(VLOOKUP((B234+12*$B$1-1)/12,YC!A:E,5,0)/VLOOKUP((B234-1)/12,YC!A:E,5,0))</f>
        <v>-9.5095250704898979E-2</v>
      </c>
      <c r="G234" s="34">
        <f>((1-EXP(-alpha*($B$1-delta)))/alpha*Intermediates!F234-(1-EXP(-alpha*($B$1-delta)))/alpha*(1-EXP(-alpha*($B$1-delta)))/alpha*Intermediates!J234+E234)</f>
        <v>-0.60513022922295923</v>
      </c>
      <c r="H234" s="34">
        <f>((1-EXP(-alpha*$B$1))/alpha*Intermediates!F233-(1-EXP(-alpha*$B$1))/alpha*(1-EXP(-alpha*$B$1))/alpha*Intermediates!J233+F234)</f>
        <v>-0.62025001956354375</v>
      </c>
      <c r="I234" s="34">
        <f>((1-EXP(-alpha*($B$1-delta)))/alpha*Intermediates!G234-(1-EXP(-alpha*($B$1-delta)))/alpha*(1-EXP(-alpha*($B$1-delta)))/alpha*Intermediates!J234+E234)</f>
        <v>0.20947318888306882</v>
      </c>
      <c r="J234" s="46">
        <f>((1-EXP(-alpha*$B$1))/alpha*Intermediates!G233-(1-EXP(-alpha*$B$1))/alpha*(1-EXP(-alpha*$B$1))/alpha*Intermediates!J233+F234)</f>
        <v>0.22166656503518073</v>
      </c>
      <c r="K234" s="66">
        <f t="shared" si="13"/>
        <v>1.5234672639048874E-2</v>
      </c>
      <c r="L234" s="46">
        <f t="shared" si="14"/>
        <v>-1.2119338170961225E-2</v>
      </c>
      <c r="M234" s="60">
        <f>VLOOKUP((A234+1)&amp;"_"&amp;B234,scenarios!A:Q,15,0)</f>
        <v>0</v>
      </c>
      <c r="N234" s="55">
        <f>VLOOKUP((A234+TT_Scen/2+1)&amp;"_"&amp;B234,scenarios!A:Q,15,0)</f>
        <v>0</v>
      </c>
      <c r="O234" s="37">
        <f t="shared" si="15"/>
        <v>2.7354010810010099E-2</v>
      </c>
    </row>
    <row r="235" spans="1:15" x14ac:dyDescent="0.25">
      <c r="A235" s="21">
        <f t="shared" si="12"/>
        <v>4</v>
      </c>
      <c r="B235" s="22">
        <v>226</v>
      </c>
      <c r="D235" s="66">
        <f>YC!E228</f>
        <v>0.88259632539999999</v>
      </c>
      <c r="E235" s="34">
        <f>LN(VLOOKUP((B235+12*$B$1-1)/12,YC!A:E,5,0)/VLOOKUP(B235/12,YC!A:E,5,0))</f>
        <v>-9.3659755907389827E-2</v>
      </c>
      <c r="F235" s="34">
        <f>LN(VLOOKUP((B235+12*$B$1-1)/12,YC!A:E,5,0)/VLOOKUP((B235-1)/12,YC!A:E,5,0))</f>
        <v>-9.4692893573576131E-2</v>
      </c>
      <c r="G235" s="34">
        <f>((1-EXP(-alpha*($B$1-delta)))/alpha*Intermediates!F235-(1-EXP(-alpha*($B$1-delta)))/alpha*(1-EXP(-alpha*($B$1-delta)))/alpha*Intermediates!J235+E235)</f>
        <v>-0.60724738933043265</v>
      </c>
      <c r="H235" s="34">
        <f>((1-EXP(-alpha*$B$1))/alpha*Intermediates!F234-(1-EXP(-alpha*$B$1))/alpha*(1-EXP(-alpha*$B$1))/alpha*Intermediates!J234+F235)</f>
        <v>-0.60946646484441824</v>
      </c>
      <c r="I235" s="34">
        <f>((1-EXP(-alpha*($B$1-delta)))/alpha*Intermediates!G235-(1-EXP(-alpha*($B$1-delta)))/alpha*(1-EXP(-alpha*($B$1-delta)))/alpha*Intermediates!J235+E235)</f>
        <v>0.21144418073182186</v>
      </c>
      <c r="J235" s="46">
        <f>((1-EXP(-alpha*$B$1))/alpha*Intermediates!G234-(1-EXP(-alpha*$B$1))/alpha*(1-EXP(-alpha*$B$1))/alpha*Intermediates!J234+F235)</f>
        <v>0.21070492539066715</v>
      </c>
      <c r="K235" s="66">
        <f t="shared" si="13"/>
        <v>2.2215394842957092E-3</v>
      </c>
      <c r="L235" s="46">
        <f t="shared" si="14"/>
        <v>7.3952865773052601E-4</v>
      </c>
      <c r="M235" s="60">
        <f>VLOOKUP((A235+1)&amp;"_"&amp;B235,scenarios!A:Q,15,0)</f>
        <v>0</v>
      </c>
      <c r="N235" s="55">
        <f>VLOOKUP((A235+TT_Scen/2+1)&amp;"_"&amp;B235,scenarios!A:Q,15,0)</f>
        <v>0</v>
      </c>
      <c r="O235" s="37">
        <f t="shared" si="15"/>
        <v>2.9610681420262353E-3</v>
      </c>
    </row>
    <row r="236" spans="1:15" x14ac:dyDescent="0.25">
      <c r="A236" s="21">
        <f t="shared" si="12"/>
        <v>4</v>
      </c>
      <c r="B236" s="22">
        <v>227</v>
      </c>
      <c r="D236" s="66">
        <f>YC!E229</f>
        <v>0.88167370599999995</v>
      </c>
      <c r="E236" s="34">
        <f>LN(VLOOKUP((B236+12*$B$1-1)/12,YC!A:E,5,0)/VLOOKUP(B236/12,YC!A:E,5,0))</f>
        <v>-9.3233064291437642E-2</v>
      </c>
      <c r="F236" s="34">
        <f>LN(VLOOKUP((B236+12*$B$1-1)/12,YC!A:E,5,0)/VLOOKUP((B236-1)/12,YC!A:E,5,0))</f>
        <v>-9.4278958023897505E-2</v>
      </c>
      <c r="G236" s="34">
        <f>((1-EXP(-alpha*($B$1-delta)))/alpha*Intermediates!F236-(1-EXP(-alpha*($B$1-delta)))/alpha*(1-EXP(-alpha*($B$1-delta)))/alpha*Intermediates!J236+E236)</f>
        <v>-0.62074551639785303</v>
      </c>
      <c r="H236" s="34">
        <f>((1-EXP(-alpha*$B$1))/alpha*Intermediates!F235-(1-EXP(-alpha*$B$1))/alpha*(1-EXP(-alpha*$B$1))/alpha*Intermediates!J235+F236)</f>
        <v>-0.61160140606796343</v>
      </c>
      <c r="I236" s="34">
        <f>((1-EXP(-alpha*($B$1-delta)))/alpha*Intermediates!G236-(1-EXP(-alpha*($B$1-delta)))/alpha*(1-EXP(-alpha*($B$1-delta)))/alpha*Intermediates!J236+E236)</f>
        <v>0.2248226836770284</v>
      </c>
      <c r="J236" s="46">
        <f>((1-EXP(-alpha*$B$1))/alpha*Intermediates!G235-(1-EXP(-alpha*$B$1))/alpha*(1-EXP(-alpha*$B$1))/alpha*Intermediates!J235+F236)</f>
        <v>0.21268607943373186</v>
      </c>
      <c r="K236" s="66">
        <f t="shared" si="13"/>
        <v>-9.1024300926716428E-3</v>
      </c>
      <c r="L236" s="46">
        <f t="shared" si="14"/>
        <v>1.221055167868812E-2</v>
      </c>
      <c r="M236" s="60">
        <f>VLOOKUP((A236+1)&amp;"_"&amp;B236,scenarios!A:Q,15,0)</f>
        <v>0</v>
      </c>
      <c r="N236" s="55">
        <f>VLOOKUP((A236+TT_Scen/2+1)&amp;"_"&amp;B236,scenarios!A:Q,15,0)</f>
        <v>0</v>
      </c>
      <c r="O236" s="37">
        <f t="shared" si="15"/>
        <v>2.1312981771359762E-2</v>
      </c>
    </row>
    <row r="237" spans="1:15" x14ac:dyDescent="0.25">
      <c r="A237" s="21">
        <f t="shared" si="12"/>
        <v>4</v>
      </c>
      <c r="B237" s="22">
        <v>228</v>
      </c>
      <c r="D237" s="66">
        <f>YC!E230</f>
        <v>0.8807398099</v>
      </c>
      <c r="E237" s="34">
        <f>LN(VLOOKUP((B237+12*$B$1-1)/12,YC!A:E,5,0)/VLOOKUP(B237/12,YC!A:E,5,0))</f>
        <v>-9.2792427147494264E-2</v>
      </c>
      <c r="F237" s="34">
        <f>LN(VLOOKUP((B237+12*$B$1-1)/12,YC!A:E,5,0)/VLOOKUP((B237-1)/12,YC!A:E,5,0))</f>
        <v>-9.3852219504945184E-2</v>
      </c>
      <c r="G237" s="34">
        <f>((1-EXP(-alpha*($B$1-delta)))/alpha*Intermediates!F237-(1-EXP(-alpha*($B$1-delta)))/alpha*(1-EXP(-alpha*($B$1-delta)))/alpha*Intermediates!J237+E237)</f>
        <v>-0.59247414269652354</v>
      </c>
      <c r="H237" s="34">
        <f>((1-EXP(-alpha*$B$1))/alpha*Intermediates!F236-(1-EXP(-alpha*$B$1))/alpha*(1-EXP(-alpha*$B$1))/alpha*Intermediates!J236+F237)</f>
        <v>-0.62519508955002012</v>
      </c>
      <c r="I237" s="34">
        <f>((1-EXP(-alpha*($B$1-delta)))/alpha*Intermediates!G237-(1-EXP(-alpha*($B$1-delta)))/alpha*(1-EXP(-alpha*($B$1-delta)))/alpha*Intermediates!J237+E237)</f>
        <v>0.19646072490871586</v>
      </c>
      <c r="J237" s="46">
        <f>((1-EXP(-alpha*$B$1))/alpha*Intermediates!G236-(1-EXP(-alpha*$B$1))/alpha*(1-EXP(-alpha*$B$1))/alpha*Intermediates!J236+F237)</f>
        <v>0.2261527329357034</v>
      </c>
      <c r="K237" s="66">
        <f t="shared" si="13"/>
        <v>3.3262163949147494E-2</v>
      </c>
      <c r="L237" s="46">
        <f t="shared" si="14"/>
        <v>-2.9255530984414024E-2</v>
      </c>
      <c r="M237" s="60">
        <f>VLOOKUP((A237+1)&amp;"_"&amp;B237,scenarios!A:Q,15,0)</f>
        <v>0</v>
      </c>
      <c r="N237" s="55">
        <f>VLOOKUP((A237+TT_Scen/2+1)&amp;"_"&amp;B237,scenarios!A:Q,15,0)</f>
        <v>0</v>
      </c>
      <c r="O237" s="37">
        <f t="shared" si="15"/>
        <v>6.2517694933561518E-2</v>
      </c>
    </row>
    <row r="238" spans="1:15" x14ac:dyDescent="0.25">
      <c r="A238" s="21">
        <f t="shared" si="12"/>
        <v>4</v>
      </c>
      <c r="B238" s="22">
        <v>229</v>
      </c>
      <c r="D238" s="66">
        <f>YC!E231</f>
        <v>0.87979441430000005</v>
      </c>
      <c r="E238" s="34">
        <f>LN(VLOOKUP((B238+12*$B$1-1)/12,YC!A:E,5,0)/VLOOKUP(B238/12,YC!A:E,5,0))</f>
        <v>-9.2337447742015535E-2</v>
      </c>
      <c r="F238" s="34">
        <f>LN(VLOOKUP((B238+12*$B$1-1)/12,YC!A:E,5,0)/VLOOKUP((B238-1)/12,YC!A:E,5,0))</f>
        <v>-9.3411435032778573E-2</v>
      </c>
      <c r="G238" s="34">
        <f>((1-EXP(-alpha*($B$1-delta)))/alpha*Intermediates!F238-(1-EXP(-alpha*($B$1-delta)))/alpha*(1-EXP(-alpha*($B$1-delta)))/alpha*Intermediates!J238+E238)</f>
        <v>-0.61697476126052408</v>
      </c>
      <c r="H238" s="34">
        <f>((1-EXP(-alpha*$B$1))/alpha*Intermediates!F237-(1-EXP(-alpha*$B$1))/alpha*(1-EXP(-alpha*$B$1))/alpha*Intermediates!J237+F238)</f>
        <v>-0.59673376171064085</v>
      </c>
      <c r="I238" s="34">
        <f>((1-EXP(-alpha*($B$1-delta)))/alpha*Intermediates!G238-(1-EXP(-alpha*($B$1-delta)))/alpha*(1-EXP(-alpha*($B$1-delta)))/alpha*Intermediates!J238+E238)</f>
        <v>0.22090060099447878</v>
      </c>
      <c r="J238" s="46">
        <f>((1-EXP(-alpha*$B$1))/alpha*Intermediates!G237-(1-EXP(-alpha*$B$1))/alpha*(1-EXP(-alpha*$B$1))/alpha*Intermediates!J237+F238)</f>
        <v>0.19759362850968995</v>
      </c>
      <c r="K238" s="66">
        <f t="shared" si="13"/>
        <v>-2.0037525669241107E-2</v>
      </c>
      <c r="L238" s="46">
        <f t="shared" si="14"/>
        <v>2.3580702436677869E-2</v>
      </c>
      <c r="M238" s="60">
        <f>VLOOKUP((A238+1)&amp;"_"&amp;B238,scenarios!A:Q,15,0)</f>
        <v>0</v>
      </c>
      <c r="N238" s="55">
        <f>VLOOKUP((A238+TT_Scen/2+1)&amp;"_"&amp;B238,scenarios!A:Q,15,0)</f>
        <v>0</v>
      </c>
      <c r="O238" s="37">
        <f t="shared" si="15"/>
        <v>4.3618228105918977E-2</v>
      </c>
    </row>
    <row r="239" spans="1:15" x14ac:dyDescent="0.25">
      <c r="A239" s="21">
        <f t="shared" si="12"/>
        <v>4</v>
      </c>
      <c r="B239" s="22">
        <v>230</v>
      </c>
      <c r="D239" s="66">
        <f>YC!E232</f>
        <v>0.87884034779999998</v>
      </c>
      <c r="E239" s="34">
        <f>LN(VLOOKUP((B239+12*$B$1-1)/12,YC!A:E,5,0)/VLOOKUP(B239/12,YC!A:E,5,0))</f>
        <v>-9.1871219354907177E-2</v>
      </c>
      <c r="F239" s="34">
        <f>LN(VLOOKUP((B239+12*$B$1-1)/12,YC!A:E,5,0)/VLOOKUP((B239-1)/12,YC!A:E,5,0))</f>
        <v>-9.295622758306038E-2</v>
      </c>
      <c r="G239" s="34">
        <f>((1-EXP(-alpha*($B$1-delta)))/alpha*Intermediates!F239-(1-EXP(-alpha*($B$1-delta)))/alpha*(1-EXP(-alpha*($B$1-delta)))/alpha*Intermediates!J239+E239)</f>
        <v>-0.60932466091372706</v>
      </c>
      <c r="H239" s="34">
        <f>((1-EXP(-alpha*$B$1))/alpha*Intermediates!F238-(1-EXP(-alpha*$B$1))/alpha*(1-EXP(-alpha*$B$1))/alpha*Intermediates!J238+F239)</f>
        <v>-0.62140514743858155</v>
      </c>
      <c r="I239" s="34">
        <f>((1-EXP(-alpha*($B$1-delta)))/alpha*Intermediates!G239-(1-EXP(-alpha*($B$1-delta)))/alpha*(1-EXP(-alpha*($B$1-delta)))/alpha*Intermediates!J239+E239)</f>
        <v>0.21321342413903499</v>
      </c>
      <c r="J239" s="46">
        <f>((1-EXP(-alpha*$B$1))/alpha*Intermediates!G238-(1-EXP(-alpha*$B$1))/alpha*(1-EXP(-alpha*$B$1))/alpha*Intermediates!J238+F239)</f>
        <v>0.22219725519087313</v>
      </c>
      <c r="K239" s="66">
        <f t="shared" si="13"/>
        <v>1.2153750325740953E-2</v>
      </c>
      <c r="L239" s="46">
        <f t="shared" si="14"/>
        <v>-8.9435970170587131E-3</v>
      </c>
      <c r="M239" s="60">
        <f>VLOOKUP((A239+1)&amp;"_"&amp;B239,scenarios!A:Q,15,0)</f>
        <v>0</v>
      </c>
      <c r="N239" s="55">
        <f>VLOOKUP((A239+TT_Scen/2+1)&amp;"_"&amp;B239,scenarios!A:Q,15,0)</f>
        <v>0</v>
      </c>
      <c r="O239" s="37">
        <f t="shared" si="15"/>
        <v>2.1097347342799666E-2</v>
      </c>
    </row>
    <row r="240" spans="1:15" x14ac:dyDescent="0.25">
      <c r="A240" s="21">
        <f t="shared" si="12"/>
        <v>4</v>
      </c>
      <c r="B240" s="22">
        <v>231</v>
      </c>
      <c r="D240" s="66">
        <f>YC!E233</f>
        <v>0.8778812426</v>
      </c>
      <c r="E240" s="34">
        <f>LN(VLOOKUP((B240+12*$B$1-1)/12,YC!A:E,5,0)/VLOOKUP(B240/12,YC!A:E,5,0))</f>
        <v>-9.139784838650869E-2</v>
      </c>
      <c r="F240" s="34">
        <f>LN(VLOOKUP((B240+12*$B$1-1)/12,YC!A:E,5,0)/VLOOKUP((B240-1)/12,YC!A:E,5,0))</f>
        <v>-9.2489774734470273E-2</v>
      </c>
      <c r="G240" s="34">
        <f>((1-EXP(-alpha*($B$1-delta)))/alpha*Intermediates!F240-(1-EXP(-alpha*($B$1-delta)))/alpha*(1-EXP(-alpha*($B$1-delta)))/alpha*Intermediates!J240+E240)</f>
        <v>-0.58816644838017795</v>
      </c>
      <c r="H240" s="34">
        <f>((1-EXP(-alpha*$B$1))/alpha*Intermediates!F239-(1-EXP(-alpha*$B$1))/alpha*(1-EXP(-alpha*$B$1))/alpha*Intermediates!J239+F240)</f>
        <v>-0.61370613555385256</v>
      </c>
      <c r="I240" s="34">
        <f>((1-EXP(-alpha*($B$1-delta)))/alpha*Intermediates!G240-(1-EXP(-alpha*($B$1-delta)))/alpha*(1-EXP(-alpha*($B$1-delta)))/alpha*Intermediates!J240+E240)</f>
        <v>0.19203359808167028</v>
      </c>
      <c r="J240" s="46">
        <f>((1-EXP(-alpha*$B$1))/alpha*Intermediates!G239-(1-EXP(-alpha*$B$1))/alpha*(1-EXP(-alpha*$B$1))/alpha*Intermediates!J239+F240)</f>
        <v>0.2144541566132746</v>
      </c>
      <c r="K240" s="66">
        <f t="shared" si="13"/>
        <v>2.5868619288607952E-2</v>
      </c>
      <c r="L240" s="46">
        <f t="shared" si="14"/>
        <v>-2.2171085727305528E-2</v>
      </c>
      <c r="M240" s="60">
        <f>VLOOKUP((A240+1)&amp;"_"&amp;B240,scenarios!A:Q,15,0)</f>
        <v>0</v>
      </c>
      <c r="N240" s="55">
        <f>VLOOKUP((A240+TT_Scen/2+1)&amp;"_"&amp;B240,scenarios!A:Q,15,0)</f>
        <v>0</v>
      </c>
      <c r="O240" s="37">
        <f t="shared" si="15"/>
        <v>4.8039705015913481E-2</v>
      </c>
    </row>
    <row r="241" spans="1:15" x14ac:dyDescent="0.25">
      <c r="A241" s="21">
        <f t="shared" si="12"/>
        <v>4</v>
      </c>
      <c r="B241" s="22">
        <v>232</v>
      </c>
      <c r="D241" s="66">
        <f>YC!E234</f>
        <v>0.87692077869999996</v>
      </c>
      <c r="E241" s="34">
        <f>LN(VLOOKUP((B241+12*$B$1-1)/12,YC!A:E,5,0)/VLOOKUP(B241/12,YC!A:E,5,0))</f>
        <v>-9.092153527567659E-2</v>
      </c>
      <c r="F241" s="34">
        <f>LN(VLOOKUP((B241+12*$B$1-1)/12,YC!A:E,5,0)/VLOOKUP((B241-1)/12,YC!A:E,5,0))</f>
        <v>-9.2016204627834025E-2</v>
      </c>
      <c r="G241" s="34">
        <f>((1-EXP(-alpha*($B$1-delta)))/alpha*Intermediates!F241-(1-EXP(-alpha*($B$1-delta)))/alpha*(1-EXP(-alpha*($B$1-delta)))/alpha*Intermediates!J241+E241)</f>
        <v>-0.58567902006172678</v>
      </c>
      <c r="H241" s="34">
        <f>((1-EXP(-alpha*$B$1))/alpha*Intermediates!F240-(1-EXP(-alpha*$B$1))/alpha*(1-EXP(-alpha*$B$1))/alpha*Intermediates!J240+F241)</f>
        <v>-0.59240675229895634</v>
      </c>
      <c r="I241" s="34">
        <f>((1-EXP(-alpha*($B$1-delta)))/alpha*Intermediates!G241-(1-EXP(-alpha*($B$1-delta)))/alpha*(1-EXP(-alpha*($B$1-delta)))/alpha*Intermediates!J241+E241)</f>
        <v>0.18953162803872792</v>
      </c>
      <c r="J241" s="46">
        <f>((1-EXP(-alpha*$B$1))/alpha*Intermediates!G240-(1-EXP(-alpha*$B$1))/alpha*(1-EXP(-alpha*$B$1))/alpha*Intermediates!J240+F241)</f>
        <v>0.19312611258377341</v>
      </c>
      <c r="K241" s="66">
        <f t="shared" si="13"/>
        <v>6.7504142654308819E-3</v>
      </c>
      <c r="L241" s="46">
        <f t="shared" si="14"/>
        <v>-3.5880321188371811E-3</v>
      </c>
      <c r="M241" s="60">
        <f>VLOOKUP((A241+1)&amp;"_"&amp;B241,scenarios!A:Q,15,0)</f>
        <v>0</v>
      </c>
      <c r="N241" s="55">
        <f>VLOOKUP((A241+TT_Scen/2+1)&amp;"_"&amp;B241,scenarios!A:Q,15,0)</f>
        <v>0</v>
      </c>
      <c r="O241" s="37">
        <f t="shared" si="15"/>
        <v>1.0338446384268063E-2</v>
      </c>
    </row>
    <row r="242" spans="1:15" x14ac:dyDescent="0.25">
      <c r="A242" s="21">
        <f t="shared" si="12"/>
        <v>4</v>
      </c>
      <c r="B242" s="22">
        <v>233</v>
      </c>
      <c r="D242" s="66">
        <f>YC!E235</f>
        <v>0.87596268310000003</v>
      </c>
      <c r="E242" s="34">
        <f>LN(VLOOKUP((B242+12*$B$1-1)/12,YC!A:E,5,0)/VLOOKUP(B242/12,YC!A:E,5,0))</f>
        <v>-9.044655220671334E-2</v>
      </c>
      <c r="F242" s="34">
        <f>LN(VLOOKUP((B242+12*$B$1-1)/12,YC!A:E,5,0)/VLOOKUP((B242-1)/12,YC!A:E,5,0))</f>
        <v>-9.1539717515520883E-2</v>
      </c>
      <c r="G242" s="34">
        <f>((1-EXP(-alpha*($B$1-delta)))/alpha*Intermediates!F242-(1-EXP(-alpha*($B$1-delta)))/alpha*(1-EXP(-alpha*($B$1-delta)))/alpha*Intermediates!J242+E242)</f>
        <v>-0.5807582347901904</v>
      </c>
      <c r="H242" s="34">
        <f>((1-EXP(-alpha*$B$1))/alpha*Intermediates!F241-(1-EXP(-alpha*$B$1))/alpha*(1-EXP(-alpha*$B$1))/alpha*Intermediates!J241+F242)</f>
        <v>-0.58990581418588672</v>
      </c>
      <c r="I242" s="34">
        <f>((1-EXP(-alpha*($B$1-delta)))/alpha*Intermediates!G242-(1-EXP(-alpha*($B$1-delta)))/alpha*(1-EXP(-alpha*($B$1-delta)))/alpha*Intermediates!J242+E242)</f>
        <v>0.18459483804292898</v>
      </c>
      <c r="J242" s="46">
        <f>((1-EXP(-alpha*$B$1))/alpha*Intermediates!G241-(1-EXP(-alpha*$B$1))/alpha*(1-EXP(-alpha*$B$1))/alpha*Intermediates!J241+F242)</f>
        <v>0.1906035488313399</v>
      </c>
      <c r="K242" s="66">
        <f t="shared" si="13"/>
        <v>9.1895463678928202E-3</v>
      </c>
      <c r="L242" s="46">
        <f t="shared" si="14"/>
        <v>-5.9906945885144225E-3</v>
      </c>
      <c r="M242" s="60">
        <f>VLOOKUP((A242+1)&amp;"_"&amp;B242,scenarios!A:Q,15,0)</f>
        <v>0</v>
      </c>
      <c r="N242" s="55">
        <f>VLOOKUP((A242+TT_Scen/2+1)&amp;"_"&amp;B242,scenarios!A:Q,15,0)</f>
        <v>0</v>
      </c>
      <c r="O242" s="37">
        <f t="shared" si="15"/>
        <v>1.5180240956407243E-2</v>
      </c>
    </row>
    <row r="243" spans="1:15" x14ac:dyDescent="0.25">
      <c r="A243" s="21">
        <f t="shared" si="12"/>
        <v>4</v>
      </c>
      <c r="B243" s="22">
        <v>234</v>
      </c>
      <c r="D243" s="66">
        <f>YC!E236</f>
        <v>0.87501072970000005</v>
      </c>
      <c r="E243" s="34">
        <f>LN(VLOOKUP((B243+12*$B$1-1)/12,YC!A:E,5,0)/VLOOKUP(B243/12,YC!A:E,5,0))</f>
        <v>-8.9977244238542822E-2</v>
      </c>
      <c r="F243" s="34">
        <f>LN(VLOOKUP((B243+12*$B$1-1)/12,YC!A:E,5,0)/VLOOKUP((B243-1)/12,YC!A:E,5,0))</f>
        <v>-9.1064586269933051E-2</v>
      </c>
      <c r="G243" s="34">
        <f>((1-EXP(-alpha*($B$1-delta)))/alpha*Intermediates!F243-(1-EXP(-alpha*($B$1-delta)))/alpha*(1-EXP(-alpha*($B$1-delta)))/alpha*Intermediates!J243+E243)</f>
        <v>-0.61910693878105094</v>
      </c>
      <c r="H243" s="34">
        <f>((1-EXP(-alpha*$B$1))/alpha*Intermediates!F242-(1-EXP(-alpha*$B$1))/alpha*(1-EXP(-alpha*$B$1))/alpha*Intermediates!J242+F243)</f>
        <v>-0.58495490065942402</v>
      </c>
      <c r="I243" s="34">
        <f>((1-EXP(-alpha*($B$1-delta)))/alpha*Intermediates!G243-(1-EXP(-alpha*($B$1-delta)))/alpha*(1-EXP(-alpha*($B$1-delta)))/alpha*Intermediates!J243+E243)</f>
        <v>0.2229173936397299</v>
      </c>
      <c r="J243" s="46">
        <f>((1-EXP(-alpha*$B$1))/alpha*Intermediates!G242-(1-EXP(-alpha*$B$1))/alpha*(1-EXP(-alpha*$B$1))/alpha*Intermediates!J242+F243)</f>
        <v>0.18562950865437342</v>
      </c>
      <c r="K243" s="66">
        <f t="shared" si="13"/>
        <v>-3.3575439907607141E-2</v>
      </c>
      <c r="L243" s="46">
        <f t="shared" si="14"/>
        <v>3.7991800083231331E-2</v>
      </c>
      <c r="M243" s="60">
        <f>VLOOKUP((A243+1)&amp;"_"&amp;B243,scenarios!A:Q,15,0)</f>
        <v>0</v>
      </c>
      <c r="N243" s="55">
        <f>VLOOKUP((A243+TT_Scen/2+1)&amp;"_"&amp;B243,scenarios!A:Q,15,0)</f>
        <v>0</v>
      </c>
      <c r="O243" s="37">
        <f t="shared" si="15"/>
        <v>7.1567239990838472E-2</v>
      </c>
    </row>
    <row r="244" spans="1:15" x14ac:dyDescent="0.25">
      <c r="A244" s="21">
        <f t="shared" si="12"/>
        <v>4</v>
      </c>
      <c r="B244" s="22">
        <v>235</v>
      </c>
      <c r="D244" s="66">
        <f>YC!E237</f>
        <v>0.87406874869999995</v>
      </c>
      <c r="E244" s="34">
        <f>LN(VLOOKUP((B244+12*$B$1-1)/12,YC!A:E,5,0)/VLOOKUP(B244/12,YC!A:E,5,0))</f>
        <v>-8.9518039869832852E-2</v>
      </c>
      <c r="F244" s="34">
        <f>LN(VLOOKUP((B244+12*$B$1-1)/12,YC!A:E,5,0)/VLOOKUP((B244-1)/12,YC!A:E,5,0))</f>
        <v>-9.0595156264719659E-2</v>
      </c>
      <c r="G244" s="34">
        <f>((1-EXP(-alpha*($B$1-delta)))/alpha*Intermediates!F244-(1-EXP(-alpha*($B$1-delta)))/alpha*(1-EXP(-alpha*($B$1-delta)))/alpha*Intermediates!J244+E244)</f>
        <v>-0.66334088039633343</v>
      </c>
      <c r="H244" s="34">
        <f>((1-EXP(-alpha*$B$1))/alpha*Intermediates!F243-(1-EXP(-alpha*$B$1))/alpha*(1-EXP(-alpha*$B$1))/alpha*Intermediates!J243+F244)</f>
        <v>-0.62356921637385121</v>
      </c>
      <c r="I244" s="34">
        <f>((1-EXP(-alpha*($B$1-delta)))/alpha*Intermediates!G244-(1-EXP(-alpha*($B$1-delta)))/alpha*(1-EXP(-alpha*($B$1-delta)))/alpha*Intermediates!J244+E244)</f>
        <v>0.26710619552095638</v>
      </c>
      <c r="J244" s="46">
        <f>((1-EXP(-alpha*$B$1))/alpha*Intermediates!G243-(1-EXP(-alpha*$B$1))/alpha*(1-EXP(-alpha*$B$1))/alpha*Intermediates!J243+F244)</f>
        <v>0.22421051543600601</v>
      </c>
      <c r="K244" s="66">
        <f t="shared" si="13"/>
        <v>-3.8991153003500201E-2</v>
      </c>
      <c r="L244" s="46">
        <f t="shared" si="14"/>
        <v>4.3828997018309668E-2</v>
      </c>
      <c r="M244" s="60">
        <f>VLOOKUP((A244+1)&amp;"_"&amp;B244,scenarios!A:Q,15,0)</f>
        <v>0</v>
      </c>
      <c r="N244" s="55">
        <f>VLOOKUP((A244+TT_Scen/2+1)&amp;"_"&amp;B244,scenarios!A:Q,15,0)</f>
        <v>0</v>
      </c>
      <c r="O244" s="37">
        <f t="shared" si="15"/>
        <v>8.2820150021809869E-2</v>
      </c>
    </row>
    <row r="245" spans="1:15" x14ac:dyDescent="0.25">
      <c r="A245" s="21">
        <f t="shared" si="12"/>
        <v>4</v>
      </c>
      <c r="B245" s="22">
        <v>236</v>
      </c>
      <c r="D245" s="66">
        <f>YC!E238</f>
        <v>0.87314065679999997</v>
      </c>
      <c r="E245" s="34">
        <f>LN(VLOOKUP((B245+12*$B$1-1)/12,YC!A:E,5,0)/VLOOKUP(B245/12,YC!A:E,5,0))</f>
        <v>-8.9073485298375804E-2</v>
      </c>
      <c r="F245" s="34">
        <f>LN(VLOOKUP((B245+12*$B$1-1)/12,YC!A:E,5,0)/VLOOKUP((B245-1)/12,YC!A:E,5,0))</f>
        <v>-9.0135855938515433E-2</v>
      </c>
      <c r="G245" s="34">
        <f>((1-EXP(-alpha*($B$1-delta)))/alpha*Intermediates!F245-(1-EXP(-alpha*($B$1-delta)))/alpha*(1-EXP(-alpha*($B$1-delta)))/alpha*Intermediates!J245+E245)</f>
        <v>-0.64609358150400087</v>
      </c>
      <c r="H245" s="34">
        <f>((1-EXP(-alpha*$B$1))/alpha*Intermediates!F244-(1-EXP(-alpha*$B$1))/alpha*(1-EXP(-alpha*$B$1))/alpha*Intermediates!J244+F245)</f>
        <v>-0.66810895077927213</v>
      </c>
      <c r="I245" s="34">
        <f>((1-EXP(-alpha*($B$1-delta)))/alpha*Intermediates!G245-(1-EXP(-alpha*($B$1-delta)))/alpha*(1-EXP(-alpha*($B$1-delta)))/alpha*Intermediates!J245+E245)</f>
        <v>0.24978568236643225</v>
      </c>
      <c r="J245" s="46">
        <f>((1-EXP(-alpha*$B$1))/alpha*Intermediates!G244-(1-EXP(-alpha*$B$1))/alpha*(1-EXP(-alpha*$B$1))/alpha*Intermediates!J244+F245)</f>
        <v>0.26869791110394897</v>
      </c>
      <c r="K245" s="66">
        <f t="shared" si="13"/>
        <v>2.2259495737291246E-2</v>
      </c>
      <c r="L245" s="46">
        <f t="shared" si="14"/>
        <v>-1.8734514626334686E-2</v>
      </c>
      <c r="M245" s="60">
        <f>VLOOKUP((A245+1)&amp;"_"&amp;B245,scenarios!A:Q,15,0)</f>
        <v>0</v>
      </c>
      <c r="N245" s="55">
        <f>VLOOKUP((A245+TT_Scen/2+1)&amp;"_"&amp;B245,scenarios!A:Q,15,0)</f>
        <v>0</v>
      </c>
      <c r="O245" s="37">
        <f t="shared" si="15"/>
        <v>4.0994010363625932E-2</v>
      </c>
    </row>
    <row r="246" spans="1:15" x14ac:dyDescent="0.25">
      <c r="A246" s="21">
        <f t="shared" si="12"/>
        <v>4</v>
      </c>
      <c r="B246" s="22">
        <v>237</v>
      </c>
      <c r="D246" s="66">
        <f>YC!E239</f>
        <v>0.87223042790000005</v>
      </c>
      <c r="E246" s="34">
        <f>LN(VLOOKUP((B246+12*$B$1-1)/12,YC!A:E,5,0)/VLOOKUP(B246/12,YC!A:E,5,0))</f>
        <v>-8.8648211848704889E-2</v>
      </c>
      <c r="F246" s="34">
        <f>LN(VLOOKUP((B246+12*$B$1-1)/12,YC!A:E,5,0)/VLOOKUP((B246-1)/12,YC!A:E,5,0))</f>
        <v>-8.9691232430973336E-2</v>
      </c>
      <c r="G246" s="34">
        <f>((1-EXP(-alpha*($B$1-delta)))/alpha*Intermediates!F246-(1-EXP(-alpha*($B$1-delta)))/alpha*(1-EXP(-alpha*($B$1-delta)))/alpha*Intermediates!J246+E246)</f>
        <v>-0.65377075673674068</v>
      </c>
      <c r="H246" s="34">
        <f>((1-EXP(-alpha*$B$1))/alpha*Intermediates!F245-(1-EXP(-alpha*$B$1))/alpha*(1-EXP(-alpha*$B$1))/alpha*Intermediates!J245+F246)</f>
        <v>-0.65074713270418538</v>
      </c>
      <c r="I246" s="34">
        <f>((1-EXP(-alpha*($B$1-delta)))/alpha*Intermediates!G246-(1-EXP(-alpha*($B$1-delta)))/alpha*(1-EXP(-alpha*($B$1-delta)))/alpha*Intermediates!J246+E246)</f>
        <v>0.25735231524851987</v>
      </c>
      <c r="J246" s="46">
        <f>((1-EXP(-alpha*$B$1))/alpha*Intermediates!G245-(1-EXP(-alpha*$B$1))/alpha*(1-EXP(-alpha*$B$1))/alpha*Intermediates!J245+F246)</f>
        <v>0.25125563944200324</v>
      </c>
      <c r="K246" s="66">
        <f t="shared" si="13"/>
        <v>-3.0190574850771368E-3</v>
      </c>
      <c r="L246" s="46">
        <f t="shared" si="14"/>
        <v>6.1152983604508826E-3</v>
      </c>
      <c r="M246" s="60">
        <f>VLOOKUP((A246+1)&amp;"_"&amp;B246,scenarios!A:Q,15,0)</f>
        <v>0</v>
      </c>
      <c r="N246" s="55">
        <f>VLOOKUP((A246+TT_Scen/2+1)&amp;"_"&amp;B246,scenarios!A:Q,15,0)</f>
        <v>0</v>
      </c>
      <c r="O246" s="37">
        <f t="shared" si="15"/>
        <v>9.1343558455280194E-3</v>
      </c>
    </row>
    <row r="247" spans="1:15" x14ac:dyDescent="0.25">
      <c r="A247" s="21">
        <f t="shared" si="12"/>
        <v>4</v>
      </c>
      <c r="B247" s="22">
        <v>238</v>
      </c>
      <c r="D247" s="66">
        <f>YC!E240</f>
        <v>0.87134208410000002</v>
      </c>
      <c r="E247" s="34">
        <f>LN(VLOOKUP((B247+12*$B$1-1)/12,YC!A:E,5,0)/VLOOKUP(B247/12,YC!A:E,5,0))</f>
        <v>-8.8246924130280485E-2</v>
      </c>
      <c r="F247" s="34">
        <f>LN(VLOOKUP((B247+12*$B$1-1)/12,YC!A:E,5,0)/VLOOKUP((B247-1)/12,YC!A:E,5,0))</f>
        <v>-8.9265916883095167E-2</v>
      </c>
      <c r="G247" s="34">
        <f>((1-EXP(-alpha*($B$1-delta)))/alpha*Intermediates!F247-(1-EXP(-alpha*($B$1-delta)))/alpha*(1-EXP(-alpha*($B$1-delta)))/alpha*Intermediates!J247+E247)</f>
        <v>-0.63367247387015413</v>
      </c>
      <c r="H247" s="34">
        <f>((1-EXP(-alpha*$B$1))/alpha*Intermediates!F246-(1-EXP(-alpha*$B$1))/alpha*(1-EXP(-alpha*$B$1))/alpha*Intermediates!J246+F247)</f>
        <v>-0.65848004475344202</v>
      </c>
      <c r="I247" s="34">
        <f>((1-EXP(-alpha*($B$1-delta)))/alpha*Intermediates!G247-(1-EXP(-alpha*($B$1-delta)))/alpha*(1-EXP(-alpha*($B$1-delta)))/alpha*Intermediates!J247+E247)</f>
        <v>0.23709676169491864</v>
      </c>
      <c r="J247" s="46">
        <f>((1-EXP(-alpha*$B$1))/alpha*Intermediates!G246-(1-EXP(-alpha*$B$1))/alpha*(1-EXP(-alpha*$B$1))/alpha*Intermediates!J246+F247)</f>
        <v>0.25887072988834575</v>
      </c>
      <c r="K247" s="66">
        <f t="shared" si="13"/>
        <v>2.5117839023395927E-2</v>
      </c>
      <c r="L247" s="46">
        <f t="shared" si="14"/>
        <v>-2.1538626549984619E-2</v>
      </c>
      <c r="M247" s="60">
        <f>VLOOKUP((A247+1)&amp;"_"&amp;B247,scenarios!A:Q,15,0)</f>
        <v>0</v>
      </c>
      <c r="N247" s="55">
        <f>VLOOKUP((A247+TT_Scen/2+1)&amp;"_"&amp;B247,scenarios!A:Q,15,0)</f>
        <v>0</v>
      </c>
      <c r="O247" s="37">
        <f t="shared" si="15"/>
        <v>4.6656465573380546E-2</v>
      </c>
    </row>
    <row r="248" spans="1:15" x14ac:dyDescent="0.25">
      <c r="A248" s="21">
        <f t="shared" si="12"/>
        <v>4</v>
      </c>
      <c r="B248" s="22">
        <v>239</v>
      </c>
      <c r="D248" s="66">
        <f>YC!E241</f>
        <v>0.87047969609999998</v>
      </c>
      <c r="E248" s="34">
        <f>LN(VLOOKUP((B248+12*$B$1-1)/12,YC!A:E,5,0)/VLOOKUP(B248/12,YC!A:E,5,0))</f>
        <v>-8.7874400696500349E-2</v>
      </c>
      <c r="F248" s="34">
        <f>LN(VLOOKUP((B248+12*$B$1-1)/12,YC!A:E,5,0)/VLOOKUP((B248-1)/12,YC!A:E,5,0))</f>
        <v>-8.8864614598139671E-2</v>
      </c>
      <c r="G248" s="34">
        <f>((1-EXP(-alpha*($B$1-delta)))/alpha*Intermediates!F248-(1-EXP(-alpha*($B$1-delta)))/alpha*(1-EXP(-alpha*($B$1-delta)))/alpha*Intermediates!J248+E248)</f>
        <v>-0.66870117643811988</v>
      </c>
      <c r="H248" s="34">
        <f>((1-EXP(-alpha*$B$1))/alpha*Intermediates!F247-(1-EXP(-alpha*$B$1))/alpha*(1-EXP(-alpha*$B$1))/alpha*Intermediates!J247+F248)</f>
        <v>-0.63824750901389127</v>
      </c>
      <c r="I248" s="34">
        <f>((1-EXP(-alpha*($B$1-delta)))/alpha*Intermediates!G248-(1-EXP(-alpha*($B$1-delta)))/alpha*(1-EXP(-alpha*($B$1-delta)))/alpha*Intermediates!J248+E248)</f>
        <v>0.27191191698697914</v>
      </c>
      <c r="J248" s="46">
        <f>((1-EXP(-alpha*$B$1))/alpha*Intermediates!G247-(1-EXP(-alpha*$B$1))/alpha*(1-EXP(-alpha*$B$1))/alpha*Intermediates!J247+F248)</f>
        <v>0.23847360292034725</v>
      </c>
      <c r="K248" s="66">
        <f t="shared" si="13"/>
        <v>-2.9994626126448654E-2</v>
      </c>
      <c r="L248" s="46">
        <f t="shared" si="14"/>
        <v>3.4003658278199289E-2</v>
      </c>
      <c r="M248" s="60">
        <f>VLOOKUP((A248+1)&amp;"_"&amp;B248,scenarios!A:Q,15,0)</f>
        <v>0</v>
      </c>
      <c r="N248" s="55">
        <f>VLOOKUP((A248+TT_Scen/2+1)&amp;"_"&amp;B248,scenarios!A:Q,15,0)</f>
        <v>0</v>
      </c>
      <c r="O248" s="37">
        <f t="shared" si="15"/>
        <v>6.3998284404647943E-2</v>
      </c>
    </row>
    <row r="249" spans="1:15" x14ac:dyDescent="0.25">
      <c r="A249" s="21">
        <f t="shared" si="12"/>
        <v>4</v>
      </c>
      <c r="B249" s="22">
        <v>240</v>
      </c>
      <c r="D249" s="66">
        <f>YC!E242</f>
        <v>0.86964738419999998</v>
      </c>
      <c r="E249" s="34">
        <f>LN(VLOOKUP((B249+12*$B$1-1)/12,YC!A:E,5,0)/VLOOKUP(B249/12,YC!A:E,5,0))</f>
        <v>-8.7535493645733264E-2</v>
      </c>
      <c r="F249" s="34">
        <f>LN(VLOOKUP((B249+12*$B$1-1)/12,YC!A:E,5,0)/VLOOKUP((B249-1)/12,YC!A:E,5,0))</f>
        <v>-8.8492104197794158E-2</v>
      </c>
      <c r="G249" s="34">
        <f>((1-EXP(-alpha*($B$1-delta)))/alpha*Intermediates!F249-(1-EXP(-alpha*($B$1-delta)))/alpha*(1-EXP(-alpha*($B$1-delta)))/alpha*Intermediates!J249+E249)</f>
        <v>-0.64513038951874879</v>
      </c>
      <c r="H249" s="34">
        <f>((1-EXP(-alpha*$B$1))/alpha*Intermediates!F248-(1-EXP(-alpha*$B$1))/alpha*(1-EXP(-alpha*$B$1))/alpha*Intermediates!J248+F249)</f>
        <v>-0.67351859070037534</v>
      </c>
      <c r="I249" s="34">
        <f>((1-EXP(-alpha*($B$1-delta)))/alpha*Intermediates!G249-(1-EXP(-alpha*($B$1-delta)))/alpha*(1-EXP(-alpha*($B$1-delta)))/alpha*Intermediates!J249+E249)</f>
        <v>0.24806161074455851</v>
      </c>
      <c r="J249" s="46">
        <f>((1-EXP(-alpha*$B$1))/alpha*Intermediates!G248-(1-EXP(-alpha*$B$1))/alpha*(1-EXP(-alpha*$B$1))/alpha*Intermediates!J248+F249)</f>
        <v>0.27352377538919925</v>
      </c>
      <c r="K249" s="66">
        <f t="shared" si="13"/>
        <v>2.8794986341021067E-2</v>
      </c>
      <c r="L249" s="46">
        <f t="shared" si="14"/>
        <v>-2.5140737585393813E-2</v>
      </c>
      <c r="M249" s="60">
        <f>VLOOKUP((A249+1)&amp;"_"&amp;B249,scenarios!A:Q,15,0)</f>
        <v>0</v>
      </c>
      <c r="N249" s="55">
        <f>VLOOKUP((A249+TT_Scen/2+1)&amp;"_"&amp;B249,scenarios!A:Q,15,0)</f>
        <v>0</v>
      </c>
      <c r="O249" s="37">
        <f t="shared" si="15"/>
        <v>5.393572392641488E-2</v>
      </c>
    </row>
    <row r="250" spans="1:15" x14ac:dyDescent="0.25">
      <c r="A250" s="21">
        <f t="shared" si="12"/>
        <v>4</v>
      </c>
      <c r="B250" s="22">
        <v>241</v>
      </c>
      <c r="D250" s="66">
        <f>YC!E243</f>
        <v>0.8688480422</v>
      </c>
      <c r="E250" s="34">
        <f>LN(VLOOKUP((B250+12*$B$1-1)/12,YC!A:E,5,0)/VLOOKUP(B250/12,YC!A:E,5,0))</f>
        <v>-8.7233659095040703E-2</v>
      </c>
      <c r="F250" s="34">
        <f>LN(VLOOKUP((B250+12*$B$1-1)/12,YC!A:E,5,0)/VLOOKUP((B250-1)/12,YC!A:E,5,0))</f>
        <v>-8.8153238225581076E-2</v>
      </c>
      <c r="G250" s="34">
        <f>((1-EXP(-alpha*($B$1-delta)))/alpha*Intermediates!F250-(1-EXP(-alpha*($B$1-delta)))/alpha*(1-EXP(-alpha*($B$1-delta)))/alpha*Intermediates!J250+E250)</f>
        <v>-0.62767793449431641</v>
      </c>
      <c r="H250" s="34">
        <f>((1-EXP(-alpha*$B$1))/alpha*Intermediates!F249-(1-EXP(-alpha*$B$1))/alpha*(1-EXP(-alpha*$B$1))/alpha*Intermediates!J249+F250)</f>
        <v>-0.64978943970675707</v>
      </c>
      <c r="I250" s="34">
        <f>((1-EXP(-alpha*($B$1-delta)))/alpha*Intermediates!G250-(1-EXP(-alpha*($B$1-delta)))/alpha*(1-EXP(-alpha*($B$1-delta)))/alpha*Intermediates!J250+E250)</f>
        <v>0.23025676073946699</v>
      </c>
      <c r="J250" s="46">
        <f>((1-EXP(-alpha*$B$1))/alpha*Intermediates!G249-(1-EXP(-alpha*$B$1))/alpha*(1-EXP(-alpha*$B$1))/alpha*Intermediates!J249+F250)</f>
        <v>0.24950770086510177</v>
      </c>
      <c r="K250" s="66">
        <f t="shared" si="13"/>
        <v>2.235777633601721E-2</v>
      </c>
      <c r="L250" s="46">
        <f t="shared" si="14"/>
        <v>-1.906682413931271E-2</v>
      </c>
      <c r="M250" s="60">
        <f>VLOOKUP((A250+1)&amp;"_"&amp;B250,scenarios!A:Q,15,0)</f>
        <v>0</v>
      </c>
      <c r="N250" s="55">
        <f>VLOOKUP((A250+TT_Scen/2+1)&amp;"_"&amp;B250,scenarios!A:Q,15,0)</f>
        <v>0</v>
      </c>
      <c r="O250" s="37">
        <f t="shared" si="15"/>
        <v>4.142460047532992E-2</v>
      </c>
    </row>
    <row r="251" spans="1:15" x14ac:dyDescent="0.25">
      <c r="A251" s="21">
        <f t="shared" si="12"/>
        <v>4</v>
      </c>
      <c r="B251" s="22">
        <v>242</v>
      </c>
      <c r="D251" s="66">
        <f>YC!E244</f>
        <v>0.8680794744</v>
      </c>
      <c r="E251" s="34">
        <f>LN(VLOOKUP((B251+12*$B$1-1)/12,YC!A:E,5,0)/VLOOKUP(B251/12,YC!A:E,5,0))</f>
        <v>-8.6966493082727359E-2</v>
      </c>
      <c r="F251" s="34">
        <f>LN(VLOOKUP((B251+12*$B$1-1)/12,YC!A:E,5,0)/VLOOKUP((B251-1)/12,YC!A:E,5,0))</f>
        <v>-8.7851467087474433E-2</v>
      </c>
      <c r="G251" s="34">
        <f>((1-EXP(-alpha*($B$1-delta)))/alpha*Intermediates!F251-(1-EXP(-alpha*($B$1-delta)))/alpha*(1-EXP(-alpha*($B$1-delta)))/alpha*Intermediates!J251+E251)</f>
        <v>-0.61843875250805036</v>
      </c>
      <c r="H251" s="34">
        <f>((1-EXP(-alpha*$B$1))/alpha*Intermediates!F250-(1-EXP(-alpha*$B$1))/alpha*(1-EXP(-alpha*$B$1))/alpha*Intermediates!J250+F251)</f>
        <v>-0.63222020694150749</v>
      </c>
      <c r="I251" s="34">
        <f>((1-EXP(-alpha*($B$1-delta)))/alpha*Intermediates!G251-(1-EXP(-alpha*($B$1-delta)))/alpha*(1-EXP(-alpha*($B$1-delta)))/alpha*Intermediates!J251+E251)</f>
        <v>0.22059712454810637</v>
      </c>
      <c r="J251" s="46">
        <f>((1-EXP(-alpha*$B$1))/alpha*Intermediates!G250-(1-EXP(-alpha*$B$1))/alpha*(1-EXP(-alpha*$B$1))/alpha*Intermediates!J250+F251)</f>
        <v>0.2315786380925795</v>
      </c>
      <c r="K251" s="66">
        <f t="shared" si="13"/>
        <v>1.3876856432258E-2</v>
      </c>
      <c r="L251" s="46">
        <f t="shared" si="14"/>
        <v>-1.092143683676805E-2</v>
      </c>
      <c r="M251" s="60">
        <f>VLOOKUP((A251+1)&amp;"_"&amp;B251,scenarios!A:Q,15,0)</f>
        <v>0</v>
      </c>
      <c r="N251" s="55">
        <f>VLOOKUP((A251+TT_Scen/2+1)&amp;"_"&amp;B251,scenarios!A:Q,15,0)</f>
        <v>0</v>
      </c>
      <c r="O251" s="37">
        <f t="shared" si="15"/>
        <v>2.479829326902605E-2</v>
      </c>
    </row>
    <row r="252" spans="1:15" x14ac:dyDescent="0.25">
      <c r="A252" s="21">
        <f t="shared" si="12"/>
        <v>4</v>
      </c>
      <c r="B252" s="22">
        <v>243</v>
      </c>
      <c r="D252" s="66">
        <f>YC!E245</f>
        <v>0.86733816880000003</v>
      </c>
      <c r="E252" s="34">
        <f>LN(VLOOKUP((B252+12*$B$1-1)/12,YC!A:E,5,0)/VLOOKUP(B252/12,YC!A:E,5,0))</f>
        <v>-8.6730038136430918E-2</v>
      </c>
      <c r="F252" s="34">
        <f>LN(VLOOKUP((B252+12*$B$1-1)/12,YC!A:E,5,0)/VLOOKUP((B252-1)/12,YC!A:E,5,0))</f>
        <v>-8.758436348916987E-2</v>
      </c>
      <c r="G252" s="34">
        <f>((1-EXP(-alpha*($B$1-delta)))/alpha*Intermediates!F252-(1-EXP(-alpha*($B$1-delta)))/alpha*(1-EXP(-alpha*($B$1-delta)))/alpha*Intermediates!J252+E252)</f>
        <v>-0.6472349020613275</v>
      </c>
      <c r="H252" s="34">
        <f>((1-EXP(-alpha*$B$1))/alpha*Intermediates!F251-(1-EXP(-alpha*$B$1))/alpha*(1-EXP(-alpha*$B$1))/alpha*Intermediates!J251+F252)</f>
        <v>-0.62292014599241952</v>
      </c>
      <c r="I252" s="34">
        <f>((1-EXP(-alpha*($B$1-delta)))/alpha*Intermediates!G252-(1-EXP(-alpha*($B$1-delta)))/alpha*(1-EXP(-alpha*($B$1-delta)))/alpha*Intermediates!J252+E252)</f>
        <v>0.24891268401343364</v>
      </c>
      <c r="J252" s="46">
        <f>((1-EXP(-alpha*$B$1))/alpha*Intermediates!G251-(1-EXP(-alpha*$B$1))/alpha*(1-EXP(-alpha*$B$1))/alpha*Intermediates!J251+F252)</f>
        <v>0.22185070378161476</v>
      </c>
      <c r="K252" s="66">
        <f t="shared" si="13"/>
        <v>-2.4021533738310952E-2</v>
      </c>
      <c r="L252" s="46">
        <f t="shared" si="14"/>
        <v>2.7431481231450672E-2</v>
      </c>
      <c r="M252" s="60">
        <f>VLOOKUP((A252+1)&amp;"_"&amp;B252,scenarios!A:Q,15,0)</f>
        <v>0</v>
      </c>
      <c r="N252" s="55">
        <f>VLOOKUP((A252+TT_Scen/2+1)&amp;"_"&amp;B252,scenarios!A:Q,15,0)</f>
        <v>0</v>
      </c>
      <c r="O252" s="37">
        <f t="shared" si="15"/>
        <v>5.1453014969761623E-2</v>
      </c>
    </row>
    <row r="253" spans="1:15" x14ac:dyDescent="0.25">
      <c r="A253" s="21">
        <f t="shared" si="12"/>
        <v>4</v>
      </c>
      <c r="B253" s="22">
        <v>244</v>
      </c>
      <c r="D253" s="66">
        <f>YC!E246</f>
        <v>0.86662056529999998</v>
      </c>
      <c r="E253" s="34">
        <f>LN(VLOOKUP((B253+12*$B$1-1)/12,YC!A:E,5,0)/VLOOKUP(B253/12,YC!A:E,5,0))</f>
        <v>-8.6520258473658934E-2</v>
      </c>
      <c r="F253" s="34">
        <f>LN(VLOOKUP((B253+12*$B$1-1)/12,YC!A:E,5,0)/VLOOKUP((B253-1)/12,YC!A:E,5,0))</f>
        <v>-8.7347963916535515E-2</v>
      </c>
      <c r="G253" s="34">
        <f>((1-EXP(-alpha*($B$1-delta)))/alpha*Intermediates!F253-(1-EXP(-alpha*($B$1-delta)))/alpha*(1-EXP(-alpha*($B$1-delta)))/alpha*Intermediates!J253+E253)</f>
        <v>-0.65058116488660933</v>
      </c>
      <c r="H253" s="34">
        <f>((1-EXP(-alpha*$B$1))/alpha*Intermediates!F252-(1-EXP(-alpha*$B$1))/alpha*(1-EXP(-alpha*$B$1))/alpha*Intermediates!J252+F253)</f>
        <v>-0.65191517593183224</v>
      </c>
      <c r="I253" s="34">
        <f>((1-EXP(-alpha*($B$1-delta)))/alpha*Intermediates!G253-(1-EXP(-alpha*($B$1-delta)))/alpha*(1-EXP(-alpha*($B$1-delta)))/alpha*Intermediates!J253+E253)</f>
        <v>0.25172630071775892</v>
      </c>
      <c r="J253" s="46">
        <f>((1-EXP(-alpha*$B$1))/alpha*Intermediates!G252-(1-EXP(-alpha*$B$1))/alpha*(1-EXP(-alpha*$B$1))/alpha*Intermediates!J252+F253)</f>
        <v>0.25035775245291769</v>
      </c>
      <c r="K253" s="66">
        <f t="shared" si="13"/>
        <v>1.3349012337537935E-3</v>
      </c>
      <c r="L253" s="46">
        <f t="shared" si="14"/>
        <v>1.3694851543619713E-3</v>
      </c>
      <c r="M253" s="60">
        <f>VLOOKUP((A253+1)&amp;"_"&amp;B253,scenarios!A:Q,15,0)</f>
        <v>0</v>
      </c>
      <c r="N253" s="55">
        <f>VLOOKUP((A253+TT_Scen/2+1)&amp;"_"&amp;B253,scenarios!A:Q,15,0)</f>
        <v>0</v>
      </c>
      <c r="O253" s="37">
        <f t="shared" si="15"/>
        <v>2.7043863881157648E-3</v>
      </c>
    </row>
    <row r="254" spans="1:15" x14ac:dyDescent="0.25">
      <c r="A254" s="21">
        <f t="shared" si="12"/>
        <v>4</v>
      </c>
      <c r="B254" s="22">
        <v>245</v>
      </c>
      <c r="D254" s="66">
        <f>YC!E247</f>
        <v>0.86592305510000001</v>
      </c>
      <c r="E254" s="34">
        <f>LN(VLOOKUP((B254+12*$B$1-1)/12,YC!A:E,5,0)/VLOOKUP(B254/12,YC!A:E,5,0))</f>
        <v>-8.6333046344748809E-2</v>
      </c>
      <c r="F254" s="34">
        <f>LN(VLOOKUP((B254+12*$B$1-1)/12,YC!A:E,5,0)/VLOOKUP((B254-1)/12,YC!A:E,5,0))</f>
        <v>-8.7138232695581769E-2</v>
      </c>
      <c r="G254" s="34">
        <f>((1-EXP(-alpha*($B$1-delta)))/alpha*Intermediates!F254-(1-EXP(-alpha*($B$1-delta)))/alpha*(1-EXP(-alpha*($B$1-delta)))/alpha*Intermediates!J254+E254)</f>
        <v>-0.67363996072871668</v>
      </c>
      <c r="H254" s="34">
        <f>((1-EXP(-alpha*$B$1))/alpha*Intermediates!F253-(1-EXP(-alpha*$B$1))/alpha*(1-EXP(-alpha*$B$1))/alpha*Intermediates!J253+F254)</f>
        <v>-0.65528617244082055</v>
      </c>
      <c r="I254" s="34">
        <f>((1-EXP(-alpha*($B$1-delta)))/alpha*Intermediates!G254-(1-EXP(-alpha*($B$1-delta)))/alpha*(1-EXP(-alpha*($B$1-delta)))/alpha*Intermediates!J254+E254)</f>
        <v>0.27420861807903268</v>
      </c>
      <c r="J254" s="46">
        <f>((1-EXP(-alpha*$B$1))/alpha*Intermediates!G253-(1-EXP(-alpha*$B$1))/alpha*(1-EXP(-alpha*$B$1))/alpha*Intermediates!J253+F254)</f>
        <v>0.2531887394431207</v>
      </c>
      <c r="K254" s="66">
        <f t="shared" si="13"/>
        <v>-1.8186383252364879E-2</v>
      </c>
      <c r="L254" s="46">
        <f t="shared" si="14"/>
        <v>2.1242352340652859E-2</v>
      </c>
      <c r="M254" s="60">
        <f>VLOOKUP((A254+1)&amp;"_"&amp;B254,scenarios!A:Q,15,0)</f>
        <v>0</v>
      </c>
      <c r="N254" s="55">
        <f>VLOOKUP((A254+TT_Scen/2+1)&amp;"_"&amp;B254,scenarios!A:Q,15,0)</f>
        <v>0</v>
      </c>
      <c r="O254" s="37">
        <f t="shared" si="15"/>
        <v>3.9428735593017739E-2</v>
      </c>
    </row>
    <row r="255" spans="1:15" x14ac:dyDescent="0.25">
      <c r="A255" s="21">
        <f t="shared" si="12"/>
        <v>4</v>
      </c>
      <c r="B255" s="22">
        <v>246</v>
      </c>
      <c r="D255" s="66">
        <f>YC!E248</f>
        <v>0.86524197930000002</v>
      </c>
      <c r="E255" s="34">
        <f>LN(VLOOKUP((B255+12*$B$1-1)/12,YC!A:E,5,0)/VLOOKUP(B255/12,YC!A:E,5,0))</f>
        <v>-8.6164220656512538E-2</v>
      </c>
      <c r="F255" s="34">
        <f>LN(VLOOKUP((B255+12*$B$1-1)/12,YC!A:E,5,0)/VLOOKUP((B255-1)/12,YC!A:E,5,0))</f>
        <v>-8.6951061681608571E-2</v>
      </c>
      <c r="G255" s="34">
        <f>((1-EXP(-alpha*($B$1-delta)))/alpha*Intermediates!F255-(1-EXP(-alpha*($B$1-delta)))/alpha*(1-EXP(-alpha*($B$1-delta)))/alpha*Intermediates!J255+E255)</f>
        <v>-0.68433024014195021</v>
      </c>
      <c r="H255" s="34">
        <f>((1-EXP(-alpha*$B$1))/alpha*Intermediates!F254-(1-EXP(-alpha*$B$1))/alpha*(1-EXP(-alpha*$B$1))/alpha*Intermediates!J254+F255)</f>
        <v>-0.67850427684895309</v>
      </c>
      <c r="I255" s="34">
        <f>((1-EXP(-alpha*($B$1-delta)))/alpha*Intermediates!G255-(1-EXP(-alpha*($B$1-delta)))/alpha*(1-EXP(-alpha*($B$1-delta)))/alpha*Intermediates!J255+E255)</f>
        <v>0.28428695690160033</v>
      </c>
      <c r="J255" s="46">
        <f>((1-EXP(-alpha*$B$1))/alpha*Intermediates!G254-(1-EXP(-alpha*$B$1))/alpha*(1-EXP(-alpha*$B$1))/alpha*Intermediates!J254+F255)</f>
        <v>0.27582303056717694</v>
      </c>
      <c r="K255" s="66">
        <f t="shared" si="13"/>
        <v>-5.8090252782323493E-3</v>
      </c>
      <c r="L255" s="46">
        <f t="shared" si="14"/>
        <v>8.4998466296450914E-3</v>
      </c>
      <c r="M255" s="60">
        <f>VLOOKUP((A255+1)&amp;"_"&amp;B255,scenarios!A:Q,15,0)</f>
        <v>0</v>
      </c>
      <c r="N255" s="55">
        <f>VLOOKUP((A255+TT_Scen/2+1)&amp;"_"&amp;B255,scenarios!A:Q,15,0)</f>
        <v>0</v>
      </c>
      <c r="O255" s="37">
        <f t="shared" si="15"/>
        <v>1.4308871907877441E-2</v>
      </c>
    </row>
    <row r="256" spans="1:15" x14ac:dyDescent="0.25">
      <c r="A256" s="21">
        <f t="shared" si="12"/>
        <v>4</v>
      </c>
      <c r="B256" s="22">
        <v>247</v>
      </c>
      <c r="D256" s="66">
        <f>YC!E249</f>
        <v>0.86457362270000004</v>
      </c>
      <c r="E256" s="34">
        <f>LN(VLOOKUP((B256+12*$B$1-1)/12,YC!A:E,5,0)/VLOOKUP(B256/12,YC!A:E,5,0))</f>
        <v>-8.600952102130198E-2</v>
      </c>
      <c r="F256" s="34">
        <f>LN(VLOOKUP((B256+12*$B$1-1)/12,YC!A:E,5,0)/VLOOKUP((B256-1)/12,YC!A:E,5,0))</f>
        <v>-8.6782270015455881E-2</v>
      </c>
      <c r="G256" s="34">
        <f>((1-EXP(-alpha*($B$1-delta)))/alpha*Intermediates!F256-(1-EXP(-alpha*($B$1-delta)))/alpha*(1-EXP(-alpha*($B$1-delta)))/alpha*Intermediates!J256+E256)</f>
        <v>-0.70237978703363879</v>
      </c>
      <c r="H256" s="34">
        <f>((1-EXP(-alpha*$B$1))/alpha*Intermediates!F255-(1-EXP(-alpha*$B$1))/alpha*(1-EXP(-alpha*$B$1))/alpha*Intermediates!J255+F256)</f>
        <v>-0.68926918835369333</v>
      </c>
      <c r="I256" s="34">
        <f>((1-EXP(-alpha*($B$1-delta)))/alpha*Intermediates!G256-(1-EXP(-alpha*($B$1-delta)))/alpha*(1-EXP(-alpha*($B$1-delta)))/alpha*Intermediates!J256+E256)</f>
        <v>0.30169762982253795</v>
      </c>
      <c r="J256" s="46">
        <f>((1-EXP(-alpha*$B$1))/alpha*Intermediates!G255-(1-EXP(-alpha*$B$1))/alpha*(1-EXP(-alpha*$B$1))/alpha*Intermediates!J255+F256)</f>
        <v>0.28596869482619025</v>
      </c>
      <c r="K256" s="66">
        <f t="shared" si="13"/>
        <v>-1.3025029145223188E-2</v>
      </c>
      <c r="L256" s="46">
        <f t="shared" si="14"/>
        <v>1.5853285807556849E-2</v>
      </c>
      <c r="M256" s="60">
        <f>VLOOKUP((A256+1)&amp;"_"&amp;B256,scenarios!A:Q,15,0)</f>
        <v>0</v>
      </c>
      <c r="N256" s="55">
        <f>VLOOKUP((A256+TT_Scen/2+1)&amp;"_"&amp;B256,scenarios!A:Q,15,0)</f>
        <v>0</v>
      </c>
      <c r="O256" s="37">
        <f t="shared" si="15"/>
        <v>2.8878314952780038E-2</v>
      </c>
    </row>
    <row r="257" spans="1:15" x14ac:dyDescent="0.25">
      <c r="A257" s="21">
        <f t="shared" si="12"/>
        <v>4</v>
      </c>
      <c r="B257" s="22">
        <v>248</v>
      </c>
      <c r="D257" s="66">
        <f>YC!E250</f>
        <v>0.86391419300000005</v>
      </c>
      <c r="E257" s="34">
        <f>LN(VLOOKUP((B257+12*$B$1-1)/12,YC!A:E,5,0)/VLOOKUP(B257/12,YC!A:E,5,0))</f>
        <v>-8.5864583456398927E-2</v>
      </c>
      <c r="F257" s="34">
        <f>LN(VLOOKUP((B257+12*$B$1-1)/12,YC!A:E,5,0)/VLOOKUP((B257-1)/12,YC!A:E,5,0))</f>
        <v>-8.6627596913599045E-2</v>
      </c>
      <c r="G257" s="34">
        <f>((1-EXP(-alpha*($B$1-delta)))/alpha*Intermediates!F257-(1-EXP(-alpha*($B$1-delta)))/alpha*(1-EXP(-alpha*($B$1-delta)))/alpha*Intermediates!J257+E257)</f>
        <v>-0.716720596588313</v>
      </c>
      <c r="H257" s="34">
        <f>((1-EXP(-alpha*$B$1))/alpha*Intermediates!F256-(1-EXP(-alpha*$B$1))/alpha*(1-EXP(-alpha*$B$1))/alpha*Intermediates!J256+F257)</f>
        <v>-0.70744356282742626</v>
      </c>
      <c r="I257" s="34">
        <f>((1-EXP(-alpha*($B$1-delta)))/alpha*Intermediates!G257-(1-EXP(-alpha*($B$1-delta)))/alpha*(1-EXP(-alpha*($B$1-delta)))/alpha*Intermediates!J257+E257)</f>
        <v>0.31538136783795667</v>
      </c>
      <c r="J257" s="46">
        <f>((1-EXP(-alpha*$B$1))/alpha*Intermediates!G256-(1-EXP(-alpha*$B$1))/alpha*(1-EXP(-alpha*$B$1))/alpha*Intermediates!J256+F257)</f>
        <v>0.30349691763517311</v>
      </c>
      <c r="K257" s="66">
        <f t="shared" si="13"/>
        <v>-9.234134843912889E-3</v>
      </c>
      <c r="L257" s="46">
        <f t="shared" si="14"/>
        <v>1.1955350874541582E-2</v>
      </c>
      <c r="M257" s="60">
        <f>VLOOKUP((A257+1)&amp;"_"&amp;B257,scenarios!A:Q,15,0)</f>
        <v>0</v>
      </c>
      <c r="N257" s="55">
        <f>VLOOKUP((A257+TT_Scen/2+1)&amp;"_"&amp;B257,scenarios!A:Q,15,0)</f>
        <v>0</v>
      </c>
      <c r="O257" s="37">
        <f t="shared" si="15"/>
        <v>2.118948571845447E-2</v>
      </c>
    </row>
    <row r="258" spans="1:15" x14ac:dyDescent="0.25">
      <c r="A258" s="21">
        <f t="shared" si="12"/>
        <v>4</v>
      </c>
      <c r="B258" s="22">
        <v>249</v>
      </c>
      <c r="D258" s="66">
        <f>YC!E251</f>
        <v>0.86325984060000005</v>
      </c>
      <c r="E258" s="34">
        <f>LN(VLOOKUP((B258+12*$B$1-1)/12,YC!A:E,5,0)/VLOOKUP(B258/12,YC!A:E,5,0))</f>
        <v>-8.5724964096409645E-2</v>
      </c>
      <c r="F258" s="34">
        <f>LN(VLOOKUP((B258+12*$B$1-1)/12,YC!A:E,5,0)/VLOOKUP((B258-1)/12,YC!A:E,5,0))</f>
        <v>-8.6482678627287743E-2</v>
      </c>
      <c r="G258" s="34">
        <f>((1-EXP(-alpha*($B$1-delta)))/alpha*Intermediates!F258-(1-EXP(-alpha*($B$1-delta)))/alpha*(1-EXP(-alpha*($B$1-delta)))/alpha*Intermediates!J258+E258)</f>
        <v>-0.72216974330328376</v>
      </c>
      <c r="H258" s="34">
        <f>((1-EXP(-alpha*$B$1))/alpha*Intermediates!F257-(1-EXP(-alpha*$B$1))/alpha*(1-EXP(-alpha*$B$1))/alpha*Intermediates!J257+F258)</f>
        <v>-0.72188377357734668</v>
      </c>
      <c r="I258" s="34">
        <f>((1-EXP(-alpha*($B$1-delta)))/alpha*Intermediates!G258-(1-EXP(-alpha*($B$1-delta)))/alpha*(1-EXP(-alpha*($B$1-delta)))/alpha*Intermediates!J258+E258)</f>
        <v>0.32016414091469569</v>
      </c>
      <c r="J258" s="46">
        <f>((1-EXP(-alpha*$B$1))/alpha*Intermediates!G257-(1-EXP(-alpha*$B$1))/alpha*(1-EXP(-alpha*$B$1))/alpha*Intermediates!J257+F258)</f>
        <v>0.31727280766557237</v>
      </c>
      <c r="K258" s="66">
        <f t="shared" si="13"/>
        <v>-2.8592884049238876E-4</v>
      </c>
      <c r="L258" s="46">
        <f t="shared" si="14"/>
        <v>2.8955171845141958E-3</v>
      </c>
      <c r="M258" s="60">
        <f>VLOOKUP((A258+1)&amp;"_"&amp;B258,scenarios!A:Q,15,0)</f>
        <v>0</v>
      </c>
      <c r="N258" s="55">
        <f>VLOOKUP((A258+TT_Scen/2+1)&amp;"_"&amp;B258,scenarios!A:Q,15,0)</f>
        <v>0</v>
      </c>
      <c r="O258" s="37">
        <f t="shared" si="15"/>
        <v>3.1814460250065846E-3</v>
      </c>
    </row>
    <row r="259" spans="1:15" x14ac:dyDescent="0.25">
      <c r="A259" s="21">
        <f t="shared" si="12"/>
        <v>4</v>
      </c>
      <c r="B259" s="22">
        <v>250</v>
      </c>
      <c r="D259" s="66">
        <f>YC!E252</f>
        <v>0.86260666409999998</v>
      </c>
      <c r="E259" s="34">
        <f>LN(VLOOKUP((B259+12*$B$1-1)/12,YC!A:E,5,0)/VLOOKUP(B259/12,YC!A:E,5,0))</f>
        <v>-8.5586144865216776E-2</v>
      </c>
      <c r="F259" s="34">
        <f>LN(VLOOKUP((B259+12*$B$1-1)/12,YC!A:E,5,0)/VLOOKUP((B259-1)/12,YC!A:E,5,0))</f>
        <v>-8.6343070768126529E-2</v>
      </c>
      <c r="G259" s="34">
        <f>((1-EXP(-alpha*($B$1-delta)))/alpha*Intermediates!F259-(1-EXP(-alpha*($B$1-delta)))/alpha*(1-EXP(-alpha*($B$1-delta)))/alpha*Intermediates!J259+E259)</f>
        <v>-0.72002227832296029</v>
      </c>
      <c r="H259" s="34">
        <f>((1-EXP(-alpha*$B$1))/alpha*Intermediates!F258-(1-EXP(-alpha*$B$1))/alpha*(1-EXP(-alpha*$B$1))/alpha*Intermediates!J258+F259)</f>
        <v>-0.72737149866924411</v>
      </c>
      <c r="I259" s="34">
        <f>((1-EXP(-alpha*($B$1-delta)))/alpha*Intermediates!G259-(1-EXP(-alpha*($B$1-delta)))/alpha*(1-EXP(-alpha*($B$1-delta)))/alpha*Intermediates!J259+E259)</f>
        <v>0.31735004398163474</v>
      </c>
      <c r="J259" s="46">
        <f>((1-EXP(-alpha*$B$1))/alpha*Intermediates!G258-(1-EXP(-alpha*$B$1))/alpha*(1-EXP(-alpha*$B$1))/alpha*Intermediates!J258+F259)</f>
        <v>0.32208693951880268</v>
      </c>
      <c r="K259" s="66">
        <f t="shared" si="13"/>
        <v>7.3762921443667473E-3</v>
      </c>
      <c r="L259" s="46">
        <f t="shared" si="14"/>
        <v>-4.7256941410966924E-3</v>
      </c>
      <c r="M259" s="60">
        <f>VLOOKUP((A259+1)&amp;"_"&amp;B259,scenarios!A:Q,15,0)</f>
        <v>0</v>
      </c>
      <c r="N259" s="55">
        <f>VLOOKUP((A259+TT_Scen/2+1)&amp;"_"&amp;B259,scenarios!A:Q,15,0)</f>
        <v>0</v>
      </c>
      <c r="O259" s="37">
        <f t="shared" si="15"/>
        <v>1.210198628546344E-2</v>
      </c>
    </row>
    <row r="260" spans="1:15" x14ac:dyDescent="0.25">
      <c r="A260" s="21">
        <f t="shared" si="12"/>
        <v>4</v>
      </c>
      <c r="B260" s="22">
        <v>251</v>
      </c>
      <c r="D260" s="66">
        <f>YC!E253</f>
        <v>0.86195071079999996</v>
      </c>
      <c r="E260" s="34">
        <f>LN(VLOOKUP((B260+12*$B$1-1)/12,YC!A:E,5,0)/VLOOKUP(B260/12,YC!A:E,5,0))</f>
        <v>-8.5443534947838587E-2</v>
      </c>
      <c r="F260" s="34">
        <f>LN(VLOOKUP((B260+12*$B$1-1)/12,YC!A:E,5,0)/VLOOKUP((B260-1)/12,YC!A:E,5,0))</f>
        <v>-8.6204255746323163E-2</v>
      </c>
      <c r="G260" s="34">
        <f>((1-EXP(-alpha*($B$1-delta)))/alpha*Intermediates!F260-(1-EXP(-alpha*($B$1-delta)))/alpha*(1-EXP(-alpha*($B$1-delta)))/alpha*Intermediates!J260+E260)</f>
        <v>-0.76163455183290696</v>
      </c>
      <c r="H260" s="34">
        <f>((1-EXP(-alpha*$B$1))/alpha*Intermediates!F259-(1-EXP(-alpha*$B$1))/alpha*(1-EXP(-alpha*$B$1))/alpha*Intermediates!J259+F260)</f>
        <v>-0.72521067255745864</v>
      </c>
      <c r="I260" s="34">
        <f>((1-EXP(-alpha*($B$1-delta)))/alpha*Intermediates!G260-(1-EXP(-alpha*($B$1-delta)))/alpha*(1-EXP(-alpha*($B$1-delta)))/alpha*Intermediates!J260+E260)</f>
        <v>0.35830461638092304</v>
      </c>
      <c r="J260" s="46">
        <f>((1-EXP(-alpha*$B$1))/alpha*Intermediates!G259-(1-EXP(-alpha*$B$1))/alpha*(1-EXP(-alpha*$B$1))/alpha*Intermediates!J259+F260)</f>
        <v>0.31925229048060744</v>
      </c>
      <c r="K260" s="66">
        <f t="shared" si="13"/>
        <v>-3.5768510897573602E-2</v>
      </c>
      <c r="L260" s="46">
        <f t="shared" si="14"/>
        <v>3.9824892000307033E-2</v>
      </c>
      <c r="M260" s="60">
        <f>VLOOKUP((A260+1)&amp;"_"&amp;B260,scenarios!A:Q,15,0)</f>
        <v>0</v>
      </c>
      <c r="N260" s="55">
        <f>VLOOKUP((A260+TT_Scen/2+1)&amp;"_"&amp;B260,scenarios!A:Q,15,0)</f>
        <v>0</v>
      </c>
      <c r="O260" s="37">
        <f t="shared" si="15"/>
        <v>7.5593402897880635E-2</v>
      </c>
    </row>
    <row r="261" spans="1:15" x14ac:dyDescent="0.25">
      <c r="A261" s="21">
        <f t="shared" si="12"/>
        <v>4</v>
      </c>
      <c r="B261" s="22">
        <v>252</v>
      </c>
      <c r="D261" s="66">
        <f>YC!E254</f>
        <v>0.86128797710000005</v>
      </c>
      <c r="E261" s="34">
        <f>LN(VLOOKUP((B261+12*$B$1-1)/12,YC!A:E,5,0)/VLOOKUP(B261/12,YC!A:E,5,0))</f>
        <v>-8.5292469796579173E-2</v>
      </c>
      <c r="F261" s="34">
        <f>LN(VLOOKUP((B261+12*$B$1-1)/12,YC!A:E,5,0)/VLOOKUP((B261-1)/12,YC!A:E,5,0))</f>
        <v>-8.6061642096769128E-2</v>
      </c>
      <c r="G261" s="34">
        <f>((1-EXP(-alpha*($B$1-delta)))/alpha*Intermediates!F261-(1-EXP(-alpha*($B$1-delta)))/alpha*(1-EXP(-alpha*($B$1-delta)))/alpha*Intermediates!J261+E261)</f>
        <v>-0.76827302650281926</v>
      </c>
      <c r="H261" s="34">
        <f>((1-EXP(-alpha*$B$1))/alpha*Intermediates!F260-(1-EXP(-alpha*$B$1))/alpha*(1-EXP(-alpha*$B$1))/alpha*Intermediates!J260+F261)</f>
        <v>-0.76710870677255405</v>
      </c>
      <c r="I261" s="34">
        <f>((1-EXP(-alpha*($B$1-delta)))/alpha*Intermediates!G261-(1-EXP(-alpha*($B$1-delta)))/alpha*(1-EXP(-alpha*($B$1-delta)))/alpha*Intermediates!J261+E261)</f>
        <v>0.36430365729953978</v>
      </c>
      <c r="J261" s="46">
        <f>((1-EXP(-alpha*$B$1))/alpha*Intermediates!G260-(1-EXP(-alpha*$B$1))/alpha*(1-EXP(-alpha*$B$1))/alpha*Intermediates!J260+F261)</f>
        <v>0.36048546255746627</v>
      </c>
      <c r="K261" s="66">
        <f t="shared" si="13"/>
        <v>-1.1636421730379931E-3</v>
      </c>
      <c r="L261" s="46">
        <f t="shared" si="14"/>
        <v>3.8254933338095487E-3</v>
      </c>
      <c r="M261" s="60">
        <f>VLOOKUP((A261+1)&amp;"_"&amp;B261,scenarios!A:Q,15,0)</f>
        <v>0</v>
      </c>
      <c r="N261" s="55">
        <f>VLOOKUP((A261+TT_Scen/2+1)&amp;"_"&amp;B261,scenarios!A:Q,15,0)</f>
        <v>0</v>
      </c>
      <c r="O261" s="37">
        <f t="shared" si="15"/>
        <v>4.9891355068475418E-3</v>
      </c>
    </row>
    <row r="262" spans="1:15" x14ac:dyDescent="0.25">
      <c r="A262" s="21">
        <f t="shared" si="12"/>
        <v>4</v>
      </c>
      <c r="B262" s="22">
        <v>253</v>
      </c>
      <c r="D262" s="66">
        <f>YC!E255</f>
        <v>0.86061524310000004</v>
      </c>
      <c r="E262" s="34">
        <f>LN(VLOOKUP((B262+12*$B$1-1)/12,YC!A:E,5,0)/VLOOKUP(B262/12,YC!A:E,5,0))</f>
        <v>-8.5129181248238789E-2</v>
      </c>
      <c r="F262" s="34">
        <f>LN(VLOOKUP((B262+12*$B$1-1)/12,YC!A:E,5,0)/VLOOKUP((B262-1)/12,YC!A:E,5,0))</f>
        <v>-8.5910565505306014E-2</v>
      </c>
      <c r="G262" s="34">
        <f>((1-EXP(-alpha*($B$1-delta)))/alpha*Intermediates!F262-(1-EXP(-alpha*($B$1-delta)))/alpha*(1-EXP(-alpha*($B$1-delta)))/alpha*Intermediates!J262+E262)</f>
        <v>-0.77378134650135011</v>
      </c>
      <c r="H262" s="34">
        <f>((1-EXP(-alpha*$B$1))/alpha*Intermediates!F261-(1-EXP(-alpha*$B$1))/alpha*(1-EXP(-alpha*$B$1))/alpha*Intermediates!J261+F262)</f>
        <v>-0.77379393714075118</v>
      </c>
      <c r="I262" s="34">
        <f>((1-EXP(-alpha*($B$1-delta)))/alpha*Intermediates!G262-(1-EXP(-alpha*($B$1-delta)))/alpha*(1-EXP(-alpha*($B$1-delta)))/alpha*Intermediates!J262+E262)</f>
        <v>0.36919835455057681</v>
      </c>
      <c r="J262" s="46">
        <f>((1-EXP(-alpha*$B$1))/alpha*Intermediates!G261-(1-EXP(-alpha*$B$1))/alpha*(1-EXP(-alpha*$B$1))/alpha*Intermediates!J261+F262)</f>
        <v>0.36652412764438563</v>
      </c>
      <c r="K262" s="66">
        <f t="shared" si="13"/>
        <v>1.2590718663441081E-5</v>
      </c>
      <c r="L262" s="46">
        <f t="shared" si="14"/>
        <v>2.6778058405472205E-3</v>
      </c>
      <c r="M262" s="60">
        <f>VLOOKUP((A262+1)&amp;"_"&amp;B262,scenarios!A:Q,15,0)</f>
        <v>0</v>
      </c>
      <c r="N262" s="55">
        <f>VLOOKUP((A262+TT_Scen/2+1)&amp;"_"&amp;B262,scenarios!A:Q,15,0)</f>
        <v>0</v>
      </c>
      <c r="O262" s="37">
        <f t="shared" si="15"/>
        <v>2.6903965592106616E-3</v>
      </c>
    </row>
    <row r="263" spans="1:15" x14ac:dyDescent="0.25">
      <c r="A263" s="21">
        <f t="shared" si="12"/>
        <v>4</v>
      </c>
      <c r="B263" s="22">
        <v>254</v>
      </c>
      <c r="D263" s="66">
        <f>YC!E256</f>
        <v>0.85993259909999997</v>
      </c>
      <c r="E263" s="34">
        <f>LN(VLOOKUP((B263+12*$B$1-1)/12,YC!A:E,5,0)/VLOOKUP(B263/12,YC!A:E,5,0))</f>
        <v>-8.4953740047105541E-2</v>
      </c>
      <c r="F263" s="34">
        <f>LN(VLOOKUP((B263+12*$B$1-1)/12,YC!A:E,5,0)/VLOOKUP((B263-1)/12,YC!A:E,5,0))</f>
        <v>-8.5747259435613135E-2</v>
      </c>
      <c r="G263" s="34">
        <f>((1-EXP(-alpha*($B$1-delta)))/alpha*Intermediates!F263-(1-EXP(-alpha*($B$1-delta)))/alpha*(1-EXP(-alpha*($B$1-delta)))/alpha*Intermediates!J263+E263)</f>
        <v>-0.77208035322393742</v>
      </c>
      <c r="H263" s="34">
        <f>((1-EXP(-alpha*$B$1))/alpha*Intermediates!F262-(1-EXP(-alpha*$B$1))/alpha*(1-EXP(-alpha*$B$1))/alpha*Intermediates!J262+F263)</f>
        <v>-0.77934136309215341</v>
      </c>
      <c r="I263" s="34">
        <f>((1-EXP(-alpha*($B$1-delta)))/alpha*Intermediates!G263-(1-EXP(-alpha*($B$1-delta)))/alpha*(1-EXP(-alpha*($B$1-delta)))/alpha*Intermediates!J263+E263)</f>
        <v>0.36690941525595522</v>
      </c>
      <c r="J263" s="46">
        <f>((1-EXP(-alpha*$B$1))/alpha*Intermediates!G262-(1-EXP(-alpha*$B$1))/alpha*(1-EXP(-alpha*$B$1))/alpha*Intermediates!J262+F263)</f>
        <v>0.37145082558023057</v>
      </c>
      <c r="K263" s="66">
        <f t="shared" si="13"/>
        <v>7.2874349191693888E-3</v>
      </c>
      <c r="L263" s="46">
        <f t="shared" si="14"/>
        <v>-4.5311137133507984E-3</v>
      </c>
      <c r="M263" s="60">
        <f>VLOOKUP((A263+1)&amp;"_"&amp;B263,scenarios!A:Q,15,0)</f>
        <v>0</v>
      </c>
      <c r="N263" s="55">
        <f>VLOOKUP((A263+TT_Scen/2+1)&amp;"_"&amp;B263,scenarios!A:Q,15,0)</f>
        <v>0</v>
      </c>
      <c r="O263" s="37">
        <f t="shared" si="15"/>
        <v>1.1818548632520187E-2</v>
      </c>
    </row>
    <row r="264" spans="1:15" x14ac:dyDescent="0.25">
      <c r="A264" s="21">
        <f t="shared" si="12"/>
        <v>4</v>
      </c>
      <c r="B264" s="22">
        <v>255</v>
      </c>
      <c r="D264" s="66">
        <f>YC!E257</f>
        <v>0.85924097799999999</v>
      </c>
      <c r="E264" s="34">
        <f>LN(VLOOKUP((B264+12*$B$1-1)/12,YC!A:E,5,0)/VLOOKUP(B264/12,YC!A:E,5,0))</f>
        <v>-8.4767203607914954E-2</v>
      </c>
      <c r="F264" s="34">
        <f>LN(VLOOKUP((B264+12*$B$1-1)/12,YC!A:E,5,0)/VLOOKUP((B264-1)/12,YC!A:E,5,0))</f>
        <v>-8.5571800824303448E-2</v>
      </c>
      <c r="G264" s="34">
        <f>((1-EXP(-alpha*($B$1-delta)))/alpha*Intermediates!F264-(1-EXP(-alpha*($B$1-delta)))/alpha*(1-EXP(-alpha*($B$1-delta)))/alpha*Intermediates!J264+E264)</f>
        <v>-0.76540322014264595</v>
      </c>
      <c r="H264" s="34">
        <f>((1-EXP(-alpha*$B$1))/alpha*Intermediates!F263-(1-EXP(-alpha*$B$1))/alpha*(1-EXP(-alpha*$B$1))/alpha*Intermediates!J263+F264)</f>
        <v>-0.77763027952040864</v>
      </c>
      <c r="I264" s="34">
        <f>((1-EXP(-alpha*($B$1-delta)))/alpha*Intermediates!G264-(1-EXP(-alpha*($B$1-delta)))/alpha*(1-EXP(-alpha*($B$1-delta)))/alpha*Intermediates!J264+E264)</f>
        <v>0.35966790517121294</v>
      </c>
      <c r="J264" s="46">
        <f>((1-EXP(-alpha*$B$1))/alpha*Intermediates!G263-(1-EXP(-alpha*$B$1))/alpha*(1-EXP(-alpha*$B$1))/alpha*Intermediates!J263+F264)</f>
        <v>0.36914470461807108</v>
      </c>
      <c r="K264" s="66">
        <f t="shared" si="13"/>
        <v>1.2302115461392926E-2</v>
      </c>
      <c r="L264" s="46">
        <f t="shared" si="14"/>
        <v>-9.4320360990046703E-3</v>
      </c>
      <c r="M264" s="60">
        <f>VLOOKUP((A264+1)&amp;"_"&amp;B264,scenarios!A:Q,15,0)</f>
        <v>0</v>
      </c>
      <c r="N264" s="55">
        <f>VLOOKUP((A264+TT_Scen/2+1)&amp;"_"&amp;B264,scenarios!A:Q,15,0)</f>
        <v>0</v>
      </c>
      <c r="O264" s="37">
        <f t="shared" si="15"/>
        <v>2.1734151560397597E-2</v>
      </c>
    </row>
    <row r="265" spans="1:15" x14ac:dyDescent="0.25">
      <c r="A265" s="21">
        <f t="shared" ref="A265:A328" si="16">iteration</f>
        <v>4</v>
      </c>
      <c r="B265" s="22">
        <v>256</v>
      </c>
      <c r="D265" s="66">
        <f>YC!E258</f>
        <v>0.8585413261</v>
      </c>
      <c r="E265" s="34">
        <f>LN(VLOOKUP((B265+12*$B$1-1)/12,YC!A:E,5,0)/VLOOKUP(B265/12,YC!A:E,5,0))</f>
        <v>-8.457064991208961E-2</v>
      </c>
      <c r="F265" s="34">
        <f>LN(VLOOKUP((B265+12*$B$1-1)/12,YC!A:E,5,0)/VLOOKUP((B265-1)/12,YC!A:E,5,0))</f>
        <v>-8.538524898790871E-2</v>
      </c>
      <c r="G265" s="34">
        <f>((1-EXP(-alpha*($B$1-delta)))/alpha*Intermediates!F265-(1-EXP(-alpha*($B$1-delta)))/alpha*(1-EXP(-alpha*($B$1-delta)))/alpha*Intermediates!J265+E265)</f>
        <v>-0.78636000265477424</v>
      </c>
      <c r="H265" s="34">
        <f>((1-EXP(-alpha*$B$1))/alpha*Intermediates!F264-(1-EXP(-alpha*$B$1))/alpha*(1-EXP(-alpha*$B$1))/alpha*Intermediates!J264+F265)</f>
        <v>-0.77090911876068702</v>
      </c>
      <c r="I265" s="34">
        <f>((1-EXP(-alpha*($B$1-delta)))/alpha*Intermediates!G265-(1-EXP(-alpha*($B$1-delta)))/alpha*(1-EXP(-alpha*($B$1-delta)))/alpha*Intermediates!J265+E265)</f>
        <v>0.38008173074249091</v>
      </c>
      <c r="J265" s="46">
        <f>((1-EXP(-alpha*$B$1))/alpha*Intermediates!G264-(1-EXP(-alpha*$B$1))/alpha*(1-EXP(-alpha*$B$1))/alpha*Intermediates!J264+F265)</f>
        <v>0.36185208559006016</v>
      </c>
      <c r="K265" s="66">
        <f t="shared" si="13"/>
        <v>-1.533213138462608E-2</v>
      </c>
      <c r="L265" s="46">
        <f t="shared" si="14"/>
        <v>1.83968194311388E-2</v>
      </c>
      <c r="M265" s="60">
        <f>VLOOKUP((A265+1)&amp;"_"&amp;B265,scenarios!A:Q,15,0)</f>
        <v>0</v>
      </c>
      <c r="N265" s="55">
        <f>VLOOKUP((A265+TT_Scen/2+1)&amp;"_"&amp;B265,scenarios!A:Q,15,0)</f>
        <v>0</v>
      </c>
      <c r="O265" s="37">
        <f t="shared" si="15"/>
        <v>3.372895081576488E-2</v>
      </c>
    </row>
    <row r="266" spans="1:15" x14ac:dyDescent="0.25">
      <c r="A266" s="21">
        <f t="shared" si="16"/>
        <v>4</v>
      </c>
      <c r="B266" s="22">
        <v>257</v>
      </c>
      <c r="D266" s="66">
        <f>YC!E259</f>
        <v>0.85783460290000002</v>
      </c>
      <c r="E266" s="34">
        <f>LN(VLOOKUP((B266+12*$B$1-1)/12,YC!A:E,5,0)/VLOOKUP(B266/12,YC!A:E,5,0))</f>
        <v>-8.4365175434225087E-2</v>
      </c>
      <c r="F266" s="34">
        <f>LN(VLOOKUP((B266+12*$B$1-1)/12,YC!A:E,5,0)/VLOOKUP((B266-1)/12,YC!A:E,5,0))</f>
        <v>-8.518868178618276E-2</v>
      </c>
      <c r="G266" s="34">
        <f>((1-EXP(-alpha*($B$1-delta)))/alpha*Intermediates!F266-(1-EXP(-alpha*($B$1-delta)))/alpha*(1-EXP(-alpha*($B$1-delta)))/alpha*Intermediates!J266+E266)</f>
        <v>-0.79135427414652304</v>
      </c>
      <c r="H266" s="34">
        <f>((1-EXP(-alpha*$B$1))/alpha*Intermediates!F265-(1-EXP(-alpha*$B$1))/alpha*(1-EXP(-alpha*$B$1))/alpha*Intermediates!J265+F266)</f>
        <v>-0.79201082478037288</v>
      </c>
      <c r="I266" s="34">
        <f>((1-EXP(-alpha*($B$1-delta)))/alpha*Intermediates!G266-(1-EXP(-alpha*($B$1-delta)))/alpha*(1-EXP(-alpha*($B$1-delta)))/alpha*Intermediates!J266+E266)</f>
        <v>0.38455227931808267</v>
      </c>
      <c r="J266" s="46">
        <f>((1-EXP(-alpha*$B$1))/alpha*Intermediates!G265-(1-EXP(-alpha*$B$1))/alpha*(1-EXP(-alpha*$B$1))/alpha*Intermediates!J265+F266)</f>
        <v>0.38240376377238094</v>
      </c>
      <c r="K266" s="66">
        <f t="shared" ref="K266:K329" si="17">EXP(G266-H266)-1</f>
        <v>6.5676621039356675E-4</v>
      </c>
      <c r="L266" s="46">
        <f t="shared" ref="L266:L329" si="18">EXP(I266-J266)-1</f>
        <v>2.1508252590822785E-3</v>
      </c>
      <c r="M266" s="60">
        <f>VLOOKUP((A266+1)&amp;"_"&amp;B266,scenarios!A:Q,15,0)</f>
        <v>0</v>
      </c>
      <c r="N266" s="55">
        <f>VLOOKUP((A266+TT_Scen/2+1)&amp;"_"&amp;B266,scenarios!A:Q,15,0)</f>
        <v>0</v>
      </c>
      <c r="O266" s="37">
        <f t="shared" ref="O266:O329" si="19">ABS(M266-K266)+ABS(N266-L266)</f>
        <v>2.8075914694758453E-3</v>
      </c>
    </row>
    <row r="267" spans="1:15" x14ac:dyDescent="0.25">
      <c r="A267" s="21">
        <f t="shared" si="16"/>
        <v>4</v>
      </c>
      <c r="B267" s="22">
        <v>258</v>
      </c>
      <c r="D267" s="66">
        <f>YC!E260</f>
        <v>0.85712178059999999</v>
      </c>
      <c r="E267" s="34">
        <f>LN(VLOOKUP((B267+12*$B$1-1)/12,YC!A:E,5,0)/VLOOKUP(B267/12,YC!A:E,5,0))</f>
        <v>-8.4151895112443448E-2</v>
      </c>
      <c r="F267" s="34">
        <f>LN(VLOOKUP((B267+12*$B$1-1)/12,YC!A:E,5,0)/VLOOKUP((B267-1)/12,YC!A:E,5,0))</f>
        <v>-8.4983195952404791E-2</v>
      </c>
      <c r="G267" s="34">
        <f>((1-EXP(-alpha*($B$1-delta)))/alpha*Intermediates!F267-(1-EXP(-alpha*($B$1-delta)))/alpha*(1-EXP(-alpha*($B$1-delta)))/alpha*Intermediates!J267+E267)</f>
        <v>-0.81401045680248718</v>
      </c>
      <c r="H267" s="34">
        <f>((1-EXP(-alpha*$B$1))/alpha*Intermediates!F266-(1-EXP(-alpha*$B$1))/alpha*(1-EXP(-alpha*$B$1))/alpha*Intermediates!J266+F267)</f>
        <v>-0.79704097372594829</v>
      </c>
      <c r="I267" s="34">
        <f>((1-EXP(-alpha*($B$1-delta)))/alpha*Intermediates!G267-(1-EXP(-alpha*($B$1-delta)))/alpha*(1-EXP(-alpha*($B$1-delta)))/alpha*Intermediates!J267+E267)</f>
        <v>0.40670175001806474</v>
      </c>
      <c r="J267" s="46">
        <f>((1-EXP(-alpha*$B$1))/alpha*Intermediates!G266-(1-EXP(-alpha*$B$1))/alpha*(1-EXP(-alpha*$B$1))/alpha*Intermediates!J266+F267)</f>
        <v>0.38690312877238192</v>
      </c>
      <c r="K267" s="66">
        <f t="shared" si="17"/>
        <v>-1.6826312386718167E-2</v>
      </c>
      <c r="L267" s="46">
        <f t="shared" si="18"/>
        <v>1.999591383667787E-2</v>
      </c>
      <c r="M267" s="60">
        <f>VLOOKUP((A267+1)&amp;"_"&amp;B267,scenarios!A:Q,15,0)</f>
        <v>0</v>
      </c>
      <c r="N267" s="55">
        <f>VLOOKUP((A267+TT_Scen/2+1)&amp;"_"&amp;B267,scenarios!A:Q,15,0)</f>
        <v>0</v>
      </c>
      <c r="O267" s="37">
        <f t="shared" si="19"/>
        <v>3.6822226223396037E-2</v>
      </c>
    </row>
    <row r="268" spans="1:15" x14ac:dyDescent="0.25">
      <c r="A268" s="21">
        <f t="shared" si="16"/>
        <v>4</v>
      </c>
      <c r="B268" s="22">
        <v>259</v>
      </c>
      <c r="D268" s="66">
        <f>YC!E261</f>
        <v>0.85640384609999998</v>
      </c>
      <c r="E268" s="34">
        <f>LN(VLOOKUP((B268+12*$B$1-1)/12,YC!A:E,5,0)/VLOOKUP(B268/12,YC!A:E,5,0))</f>
        <v>-8.3931944464960828E-2</v>
      </c>
      <c r="F268" s="34">
        <f>LN(VLOOKUP((B268+12*$B$1-1)/12,YC!A:E,5,0)/VLOOKUP((B268-1)/12,YC!A:E,5,0))</f>
        <v>-8.476990630320029E-2</v>
      </c>
      <c r="G268" s="34">
        <f>((1-EXP(-alpha*($B$1-delta)))/alpha*Intermediates!F268-(1-EXP(-alpha*($B$1-delta)))/alpha*(1-EXP(-alpha*($B$1-delta)))/alpha*Intermediates!J268+E268)</f>
        <v>-0.82073040761109661</v>
      </c>
      <c r="H268" s="34">
        <f>((1-EXP(-alpha*$B$1))/alpha*Intermediates!F267-(1-EXP(-alpha*$B$1))/alpha*(1-EXP(-alpha*$B$1))/alpha*Intermediates!J267+F268)</f>
        <v>-0.81985380949289832</v>
      </c>
      <c r="I268" s="34">
        <f>((1-EXP(-alpha*($B$1-delta)))/alpha*Intermediates!G268-(1-EXP(-alpha*($B$1-delta)))/alpha*(1-EXP(-alpha*($B$1-delta)))/alpha*Intermediates!J268+E268)</f>
        <v>0.41292973550744339</v>
      </c>
      <c r="J268" s="46">
        <f>((1-EXP(-alpha*$B$1))/alpha*Intermediates!G267-(1-EXP(-alpha*$B$1))/alpha*(1-EXP(-alpha*$B$1))/alpha*Intermediates!J267+F268)</f>
        <v>0.40920220167969013</v>
      </c>
      <c r="K268" s="66">
        <f t="shared" si="17"/>
        <v>-8.7621401830983991E-4</v>
      </c>
      <c r="L268" s="46">
        <f t="shared" si="18"/>
        <v>3.7344897220634721E-3</v>
      </c>
      <c r="M268" s="60">
        <f>VLOOKUP((A268+1)&amp;"_"&amp;B268,scenarios!A:Q,15,0)</f>
        <v>0</v>
      </c>
      <c r="N268" s="55">
        <f>VLOOKUP((A268+TT_Scen/2+1)&amp;"_"&amp;B268,scenarios!A:Q,15,0)</f>
        <v>0</v>
      </c>
      <c r="O268" s="37">
        <f t="shared" si="19"/>
        <v>4.610703740373312E-3</v>
      </c>
    </row>
    <row r="269" spans="1:15" x14ac:dyDescent="0.25">
      <c r="A269" s="21">
        <f t="shared" si="16"/>
        <v>4</v>
      </c>
      <c r="B269" s="22">
        <v>260</v>
      </c>
      <c r="D269" s="66">
        <f>YC!E262</f>
        <v>0.85568180569999996</v>
      </c>
      <c r="E269" s="34">
        <f>LN(VLOOKUP((B269+12*$B$1-1)/12,YC!A:E,5,0)/VLOOKUP(B269/12,YC!A:E,5,0))</f>
        <v>-8.3706485116310486E-2</v>
      </c>
      <c r="F269" s="34">
        <f>LN(VLOOKUP((B269+12*$B$1-1)/12,YC!A:E,5,0)/VLOOKUP((B269-1)/12,YC!A:E,5,0))</f>
        <v>-8.4549948107835116E-2</v>
      </c>
      <c r="G269" s="34">
        <f>((1-EXP(-alpha*($B$1-delta)))/alpha*Intermediates!F269-(1-EXP(-alpha*($B$1-delta)))/alpha*(1-EXP(-alpha*($B$1-delta)))/alpha*Intermediates!J269+E269)</f>
        <v>-0.85683316378280072</v>
      </c>
      <c r="H269" s="34">
        <f>((1-EXP(-alpha*$B$1))/alpha*Intermediates!F268-(1-EXP(-alpha*$B$1))/alpha*(1-EXP(-alpha*$B$1))/alpha*Intermediates!J268+F269)</f>
        <v>-0.8266215312600379</v>
      </c>
      <c r="I269" s="34">
        <f>((1-EXP(-alpha*($B$1-delta)))/alpha*Intermediates!G269-(1-EXP(-alpha*($B$1-delta)))/alpha*(1-EXP(-alpha*($B$1-delta)))/alpha*Intermediates!J269+E269)</f>
        <v>0.44855295636272574</v>
      </c>
      <c r="J269" s="46">
        <f>((1-EXP(-alpha*$B$1))/alpha*Intermediates!G268-(1-EXP(-alpha*$B$1))/alpha*(1-EXP(-alpha*$B$1))/alpha*Intermediates!J268+F269)</f>
        <v>0.41547091786279489</v>
      </c>
      <c r="K269" s="66">
        <f t="shared" si="17"/>
        <v>-2.9759822557178794E-2</v>
      </c>
      <c r="L269" s="46">
        <f t="shared" si="18"/>
        <v>3.3635333655303246E-2</v>
      </c>
      <c r="M269" s="60">
        <f>VLOOKUP((A269+1)&amp;"_"&amp;B269,scenarios!A:Q,15,0)</f>
        <v>0</v>
      </c>
      <c r="N269" s="55">
        <f>VLOOKUP((A269+TT_Scen/2+1)&amp;"_"&amp;B269,scenarios!A:Q,15,0)</f>
        <v>0</v>
      </c>
      <c r="O269" s="37">
        <f t="shared" si="19"/>
        <v>6.339515621248204E-2</v>
      </c>
    </row>
    <row r="270" spans="1:15" x14ac:dyDescent="0.25">
      <c r="A270" s="21">
        <f t="shared" si="16"/>
        <v>4</v>
      </c>
      <c r="B270" s="22">
        <v>261</v>
      </c>
      <c r="D270" s="66">
        <f>YC!E263</f>
        <v>0.85495668000000002</v>
      </c>
      <c r="E270" s="34">
        <f>LN(VLOOKUP((B270+12*$B$1-1)/12,YC!A:E,5,0)/VLOOKUP(B270/12,YC!A:E,5,0))</f>
        <v>-8.3476699767703708E-2</v>
      </c>
      <c r="F270" s="34">
        <f>LN(VLOOKUP((B270+12*$B$1-1)/12,YC!A:E,5,0)/VLOOKUP((B270-1)/12,YC!A:E,5,0))</f>
        <v>-8.4324483504001901E-2</v>
      </c>
      <c r="G270" s="34">
        <f>((1-EXP(-alpha*($B$1-delta)))/alpha*Intermediates!F270-(1-EXP(-alpha*($B$1-delta)))/alpha*(1-EXP(-alpha*($B$1-delta)))/alpha*Intermediates!J270+E270)</f>
        <v>-0.86553467177824261</v>
      </c>
      <c r="H270" s="34">
        <f>((1-EXP(-alpha*$B$1))/alpha*Intermediates!F269-(1-EXP(-alpha*$B$1))/alpha*(1-EXP(-alpha*$B$1))/alpha*Intermediates!J269+F270)</f>
        <v>-0.86297293322267477</v>
      </c>
      <c r="I270" s="34">
        <f>((1-EXP(-alpha*($B$1-delta)))/alpha*Intermediates!G270-(1-EXP(-alpha*($B$1-delta)))/alpha*(1-EXP(-alpha*($B$1-delta)))/alpha*Intermediates!J270+E270)</f>
        <v>0.45678500016020046</v>
      </c>
      <c r="J270" s="46">
        <f>((1-EXP(-alpha*$B$1))/alpha*Intermediates!G269-(1-EXP(-alpha*$B$1))/alpha*(1-EXP(-alpha*$B$1))/alpha*Intermediates!J269+F270)</f>
        <v>0.45133575387147518</v>
      </c>
      <c r="K270" s="66">
        <f t="shared" si="17"/>
        <v>-2.5584601034642773E-3</v>
      </c>
      <c r="L270" s="46">
        <f t="shared" si="18"/>
        <v>5.464120436641462E-3</v>
      </c>
      <c r="M270" s="60">
        <f>VLOOKUP((A270+1)&amp;"_"&amp;B270,scenarios!A:Q,15,0)</f>
        <v>0</v>
      </c>
      <c r="N270" s="55">
        <f>VLOOKUP((A270+TT_Scen/2+1)&amp;"_"&amp;B270,scenarios!A:Q,15,0)</f>
        <v>0</v>
      </c>
      <c r="O270" s="37">
        <f t="shared" si="19"/>
        <v>8.0225805401057393E-3</v>
      </c>
    </row>
    <row r="271" spans="1:15" x14ac:dyDescent="0.25">
      <c r="A271" s="21">
        <f t="shared" si="16"/>
        <v>4</v>
      </c>
      <c r="B271" s="22">
        <v>262</v>
      </c>
      <c r="D271" s="66">
        <f>YC!E264</f>
        <v>0.85422950220000005</v>
      </c>
      <c r="E271" s="34">
        <f>LN(VLOOKUP((B271+12*$B$1-1)/12,YC!A:E,5,0)/VLOOKUP(B271/12,YC!A:E,5,0))</f>
        <v>-8.324378958190555E-2</v>
      </c>
      <c r="F271" s="34">
        <f>LN(VLOOKUP((B271+12*$B$1-1)/12,YC!A:E,5,0)/VLOOKUP((B271-1)/12,YC!A:E,5,0))</f>
        <v>-8.4094694944292114E-2</v>
      </c>
      <c r="G271" s="34">
        <f>((1-EXP(-alpha*($B$1-delta)))/alpha*Intermediates!F271-(1-EXP(-alpha*($B$1-delta)))/alpha*(1-EXP(-alpha*($B$1-delta)))/alpha*Intermediates!J271+E271)</f>
        <v>-0.88769891825801572</v>
      </c>
      <c r="H271" s="34">
        <f>((1-EXP(-alpha*$B$1))/alpha*Intermediates!F270-(1-EXP(-alpha*$B$1))/alpha*(1-EXP(-alpha*$B$1))/alpha*Intermediates!J270+F271)</f>
        <v>-0.87173582352052814</v>
      </c>
      <c r="I271" s="34">
        <f>((1-EXP(-alpha*($B$1-delta)))/alpha*Intermediates!G271-(1-EXP(-alpha*($B$1-delta)))/alpha*(1-EXP(-alpha*($B$1-delta)))/alpha*Intermediates!J271+E271)</f>
        <v>0.47848745765676443</v>
      </c>
      <c r="J271" s="46">
        <f>((1-EXP(-alpha*$B$1))/alpha*Intermediates!G270-(1-EXP(-alpha*$B$1))/alpha*(1-EXP(-alpha*$B$1))/alpha*Intermediates!J270+F271)</f>
        <v>0.45962215947260665</v>
      </c>
      <c r="K271" s="66">
        <f t="shared" si="17"/>
        <v>-1.5836359797424482E-2</v>
      </c>
      <c r="L271" s="46">
        <f t="shared" si="18"/>
        <v>1.9044372244562124E-2</v>
      </c>
      <c r="M271" s="60">
        <f>VLOOKUP((A271+1)&amp;"_"&amp;B271,scenarios!A:Q,15,0)</f>
        <v>0</v>
      </c>
      <c r="N271" s="55">
        <f>VLOOKUP((A271+TT_Scen/2+1)&amp;"_"&amp;B271,scenarios!A:Q,15,0)</f>
        <v>0</v>
      </c>
      <c r="O271" s="37">
        <f t="shared" si="19"/>
        <v>3.4880732041986606E-2</v>
      </c>
    </row>
    <row r="272" spans="1:15" x14ac:dyDescent="0.25">
      <c r="A272" s="21">
        <f t="shared" si="16"/>
        <v>4</v>
      </c>
      <c r="B272" s="22">
        <v>263</v>
      </c>
      <c r="D272" s="66">
        <f>YC!E265</f>
        <v>0.85350131780000005</v>
      </c>
      <c r="E272" s="34">
        <f>LN(VLOOKUP((B272+12*$B$1-1)/12,YC!A:E,5,0)/VLOOKUP(B272/12,YC!A:E,5,0))</f>
        <v>-8.3008974201192146E-2</v>
      </c>
      <c r="F272" s="34">
        <f>LN(VLOOKUP((B272+12*$B$1-1)/12,YC!A:E,5,0)/VLOOKUP((B272-1)/12,YC!A:E,5,0))</f>
        <v>-8.386178359668342E-2</v>
      </c>
      <c r="G272" s="34">
        <f>((1-EXP(-alpha*($B$1-delta)))/alpha*Intermediates!F272-(1-EXP(-alpha*($B$1-delta)))/alpha*(1-EXP(-alpha*($B$1-delta)))/alpha*Intermediates!J272+E272)</f>
        <v>-0.88724384100907749</v>
      </c>
      <c r="H272" s="34">
        <f>((1-EXP(-alpha*$B$1))/alpha*Intermediates!F271-(1-EXP(-alpha*$B$1))/alpha*(1-EXP(-alpha*$B$1))/alpha*Intermediates!J271+F272)</f>
        <v>-0.89405349388732025</v>
      </c>
      <c r="I272" s="34">
        <f>((1-EXP(-alpha*($B$1-delta)))/alpha*Intermediates!G272-(1-EXP(-alpha*($B$1-delta)))/alpha*(1-EXP(-alpha*($B$1-delta)))/alpha*Intermediates!J272+E272)</f>
        <v>0.47757583368123746</v>
      </c>
      <c r="J272" s="46">
        <f>((1-EXP(-alpha*$B$1))/alpha*Intermediates!G271-(1-EXP(-alpha*$B$1))/alpha*(1-EXP(-alpha*$B$1))/alpha*Intermediates!J271+F272)</f>
        <v>0.48147103049960538</v>
      </c>
      <c r="K272" s="66">
        <f t="shared" si="17"/>
        <v>6.8328912829467292E-3</v>
      </c>
      <c r="L272" s="46">
        <f t="shared" si="18"/>
        <v>-3.8876203796732733E-3</v>
      </c>
      <c r="M272" s="60">
        <f>VLOOKUP((A272+1)&amp;"_"&amp;B272,scenarios!A:Q,15,0)</f>
        <v>0</v>
      </c>
      <c r="N272" s="55">
        <f>VLOOKUP((A272+TT_Scen/2+1)&amp;"_"&amp;B272,scenarios!A:Q,15,0)</f>
        <v>0</v>
      </c>
      <c r="O272" s="37">
        <f t="shared" si="19"/>
        <v>1.0720511662620003E-2</v>
      </c>
    </row>
    <row r="273" spans="1:15" x14ac:dyDescent="0.25">
      <c r="A273" s="21">
        <f t="shared" si="16"/>
        <v>4</v>
      </c>
      <c r="B273" s="22">
        <v>264</v>
      </c>
      <c r="D273" s="66">
        <f>YC!E266</f>
        <v>0.8527731851</v>
      </c>
      <c r="E273" s="34">
        <f>LN(VLOOKUP((B273+12*$B$1-1)/12,YC!A:E,5,0)/VLOOKUP(B273/12,YC!A:E,5,0))</f>
        <v>-8.2773492561627193E-2</v>
      </c>
      <c r="F273" s="34">
        <f>LN(VLOOKUP((B273+12*$B$1-1)/12,YC!A:E,5,0)/VLOOKUP((B273-1)/12,YC!A:E,5,0))</f>
        <v>-8.3626969236056226E-2</v>
      </c>
      <c r="G273" s="34">
        <f>((1-EXP(-alpha*($B$1-delta)))/alpha*Intermediates!F273-(1-EXP(-alpha*($B$1-delta)))/alpha*(1-EXP(-alpha*($B$1-delta)))/alpha*Intermediates!J273+E273)</f>
        <v>-0.89987778222716264</v>
      </c>
      <c r="H273" s="34">
        <f>((1-EXP(-alpha*$B$1))/alpha*Intermediates!F272-(1-EXP(-alpha*$B$1))/alpha*(1-EXP(-alpha*$B$1))/alpha*Intermediates!J272+F273)</f>
        <v>-0.89359724603773127</v>
      </c>
      <c r="I273" s="34">
        <f>((1-EXP(-alpha*($B$1-delta)))/alpha*Intermediates!G273-(1-EXP(-alpha*($B$1-delta)))/alpha*(1-EXP(-alpha*($B$1-delta)))/alpha*Intermediates!J273+E273)</f>
        <v>0.48975599878903137</v>
      </c>
      <c r="J273" s="46">
        <f>((1-EXP(-alpha*$B$1))/alpha*Intermediates!G272-(1-EXP(-alpha*$B$1))/alpha*(1-EXP(-alpha*$B$1))/alpha*Intermediates!J272+F273)</f>
        <v>0.48055123545716733</v>
      </c>
      <c r="K273" s="66">
        <f t="shared" si="17"/>
        <v>-6.2608548467021352E-3</v>
      </c>
      <c r="L273" s="46">
        <f t="shared" si="18"/>
        <v>9.2472574485509274E-3</v>
      </c>
      <c r="M273" s="60">
        <f>VLOOKUP((A273+1)&amp;"_"&amp;B273,scenarios!A:Q,15,0)</f>
        <v>0</v>
      </c>
      <c r="N273" s="55">
        <f>VLOOKUP((A273+TT_Scen/2+1)&amp;"_"&amp;B273,scenarios!A:Q,15,0)</f>
        <v>0</v>
      </c>
      <c r="O273" s="37">
        <f t="shared" si="19"/>
        <v>1.5508112295253063E-2</v>
      </c>
    </row>
    <row r="274" spans="1:15" x14ac:dyDescent="0.25">
      <c r="A274" s="21">
        <f t="shared" si="16"/>
        <v>4</v>
      </c>
      <c r="B274" s="22">
        <v>265</v>
      </c>
      <c r="D274" s="66">
        <f>YC!E267</f>
        <v>0.85204598760000005</v>
      </c>
      <c r="E274" s="34">
        <f>LN(VLOOKUP((B274+12*$B$1-1)/12,YC!A:E,5,0)/VLOOKUP(B274/12,YC!A:E,5,0))</f>
        <v>-8.253838267882975E-2</v>
      </c>
      <c r="F274" s="34">
        <f>LN(VLOOKUP((B274+12*$B$1-1)/12,YC!A:E,5,0)/VLOOKUP((B274-1)/12,YC!A:E,5,0))</f>
        <v>-8.3391490804018545E-2</v>
      </c>
      <c r="G274" s="34">
        <f>((1-EXP(-alpha*($B$1-delta)))/alpha*Intermediates!F274-(1-EXP(-alpha*($B$1-delta)))/alpha*(1-EXP(-alpha*($B$1-delta)))/alpha*Intermediates!J274+E274)</f>
        <v>-0.88186826156047704</v>
      </c>
      <c r="H274" s="34">
        <f>((1-EXP(-alpha*$B$1))/alpha*Intermediates!F273-(1-EXP(-alpha*$B$1))/alpha*(1-EXP(-alpha*$B$1))/alpha*Intermediates!J273+F274)</f>
        <v>-0.90631948715414579</v>
      </c>
      <c r="I274" s="34">
        <f>((1-EXP(-alpha*($B$1-delta)))/alpha*Intermediates!G274-(1-EXP(-alpha*($B$1-delta)))/alpha*(1-EXP(-alpha*($B$1-delta)))/alpha*Intermediates!J274+E274)</f>
        <v>0.47129340273511389</v>
      </c>
      <c r="J274" s="46">
        <f>((1-EXP(-alpha*$B$1))/alpha*Intermediates!G273-(1-EXP(-alpha*$B$1))/alpha*(1-EXP(-alpha*$B$1))/alpha*Intermediates!J273+F274)</f>
        <v>0.49281270988918013</v>
      </c>
      <c r="K274" s="66">
        <f t="shared" si="17"/>
        <v>2.475260818816416E-2</v>
      </c>
      <c r="L274" s="46">
        <f t="shared" si="18"/>
        <v>-2.1289418829245621E-2</v>
      </c>
      <c r="M274" s="60">
        <f>VLOOKUP((A274+1)&amp;"_"&amp;B274,scenarios!A:Q,15,0)</f>
        <v>0</v>
      </c>
      <c r="N274" s="55">
        <f>VLOOKUP((A274+TT_Scen/2+1)&amp;"_"&amp;B274,scenarios!A:Q,15,0)</f>
        <v>0</v>
      </c>
      <c r="O274" s="37">
        <f t="shared" si="19"/>
        <v>4.6042027017409781E-2</v>
      </c>
    </row>
    <row r="275" spans="1:15" x14ac:dyDescent="0.25">
      <c r="A275" s="21">
        <f t="shared" si="16"/>
        <v>4</v>
      </c>
      <c r="B275" s="22">
        <v>266</v>
      </c>
      <c r="D275" s="66">
        <f>YC!E268</f>
        <v>0.85131987080000004</v>
      </c>
      <c r="E275" s="34">
        <f>LN(VLOOKUP((B275+12*$B$1-1)/12,YC!A:E,5,0)/VLOOKUP(B275/12,YC!A:E,5,0))</f>
        <v>-8.2303818712850266E-2</v>
      </c>
      <c r="F275" s="34">
        <f>LN(VLOOKUP((B275+12*$B$1-1)/12,YC!A:E,5,0)/VLOOKUP((B275-1)/12,YC!A:E,5,0))</f>
        <v>-8.3156385811576514E-2</v>
      </c>
      <c r="G275" s="34">
        <f>((1-EXP(-alpha*($B$1-delta)))/alpha*Intermediates!F275-(1-EXP(-alpha*($B$1-delta)))/alpha*(1-EXP(-alpha*($B$1-delta)))/alpha*Intermediates!J275+E275)</f>
        <v>-0.89402361551172749</v>
      </c>
      <c r="H275" s="34">
        <f>((1-EXP(-alpha*$B$1))/alpha*Intermediates!F274-(1-EXP(-alpha*$B$1))/alpha*(1-EXP(-alpha*$B$1))/alpha*Intermediates!J274+F275)</f>
        <v>-0.88818880932687616</v>
      </c>
      <c r="I275" s="34">
        <f>((1-EXP(-alpha*($B$1-delta)))/alpha*Intermediates!G275-(1-EXP(-alpha*($B$1-delta)))/alpha*(1-EXP(-alpha*($B$1-delta)))/alpha*Intermediates!J275+E275)</f>
        <v>0.48299603974708077</v>
      </c>
      <c r="J275" s="46">
        <f>((1-EXP(-alpha*$B$1))/alpha*Intermediates!G274-(1-EXP(-alpha*$B$1))/alpha*(1-EXP(-alpha*$B$1))/alpha*Intermediates!J274+F275)</f>
        <v>0.47422197701441421</v>
      </c>
      <c r="K275" s="66">
        <f t="shared" si="17"/>
        <v>-5.8178167626330435E-3</v>
      </c>
      <c r="L275" s="46">
        <f t="shared" si="18"/>
        <v>8.8126676457918052E-3</v>
      </c>
      <c r="M275" s="60">
        <f>VLOOKUP((A275+1)&amp;"_"&amp;B275,scenarios!A:Q,15,0)</f>
        <v>0</v>
      </c>
      <c r="N275" s="55">
        <f>VLOOKUP((A275+TT_Scen/2+1)&amp;"_"&amp;B275,scenarios!A:Q,15,0)</f>
        <v>0</v>
      </c>
      <c r="O275" s="37">
        <f t="shared" si="19"/>
        <v>1.4630484408424849E-2</v>
      </c>
    </row>
    <row r="276" spans="1:15" x14ac:dyDescent="0.25">
      <c r="A276" s="21">
        <f t="shared" si="16"/>
        <v>4</v>
      </c>
      <c r="B276" s="22">
        <v>267</v>
      </c>
      <c r="D276" s="66">
        <f>YC!E269</f>
        <v>0.85059479380000003</v>
      </c>
      <c r="E276" s="34">
        <f>LN(VLOOKUP((B276+12*$B$1-1)/12,YC!A:E,5,0)/VLOOKUP(B276/12,YC!A:E,5,0))</f>
        <v>-8.2069754486187488E-2</v>
      </c>
      <c r="F276" s="34">
        <f>LN(VLOOKUP((B276+12*$B$1-1)/12,YC!A:E,5,0)/VLOOKUP((B276-1)/12,YC!A:E,5,0))</f>
        <v>-8.2921826636396218E-2</v>
      </c>
      <c r="G276" s="34">
        <f>((1-EXP(-alpha*($B$1-delta)))/alpha*Intermediates!F276-(1-EXP(-alpha*($B$1-delta)))/alpha*(1-EXP(-alpha*($B$1-delta)))/alpha*Intermediates!J276+E276)</f>
        <v>-0.9279136288169374</v>
      </c>
      <c r="H276" s="34">
        <f>((1-EXP(-alpha*$B$1))/alpha*Intermediates!F275-(1-EXP(-alpha*$B$1))/alpha*(1-EXP(-alpha*$B$1))/alpha*Intermediates!J275+F276)</f>
        <v>-0.90042918285737128</v>
      </c>
      <c r="I276" s="34">
        <f>((1-EXP(-alpha*($B$1-delta)))/alpha*Intermediates!G276-(1-EXP(-alpha*($B$1-delta)))/alpha*(1-EXP(-alpha*($B$1-delta)))/alpha*Intermediates!J276+E276)</f>
        <v>0.51643379286873303</v>
      </c>
      <c r="J276" s="46">
        <f>((1-EXP(-alpha*$B$1))/alpha*Intermediates!G275-(1-EXP(-alpha*$B$1))/alpha*(1-EXP(-alpha*$B$1))/alpha*Intermediates!J275+F276)</f>
        <v>0.48600266843600748</v>
      </c>
      <c r="K276" s="66">
        <f t="shared" si="17"/>
        <v>-2.7110185196712933E-2</v>
      </c>
      <c r="L276" s="46">
        <f t="shared" si="18"/>
        <v>3.0898883858084814E-2</v>
      </c>
      <c r="M276" s="60">
        <f>VLOOKUP((A276+1)&amp;"_"&amp;B276,scenarios!A:Q,15,0)</f>
        <v>0</v>
      </c>
      <c r="N276" s="55">
        <f>VLOOKUP((A276+TT_Scen/2+1)&amp;"_"&amp;B276,scenarios!A:Q,15,0)</f>
        <v>0</v>
      </c>
      <c r="O276" s="37">
        <f t="shared" si="19"/>
        <v>5.8009069054797746E-2</v>
      </c>
    </row>
    <row r="277" spans="1:15" x14ac:dyDescent="0.25">
      <c r="A277" s="21">
        <f t="shared" si="16"/>
        <v>4</v>
      </c>
      <c r="B277" s="22">
        <v>268</v>
      </c>
      <c r="D277" s="66">
        <f>YC!E270</f>
        <v>0.84987071479999998</v>
      </c>
      <c r="E277" s="34">
        <f>LN(VLOOKUP((B277+12*$B$1-1)/12,YC!A:E,5,0)/VLOOKUP(B277/12,YC!A:E,5,0))</f>
        <v>-8.1836142218357971E-2</v>
      </c>
      <c r="F277" s="34">
        <f>LN(VLOOKUP((B277+12*$B$1-1)/12,YC!A:E,5,0)/VLOOKUP((B277-1)/12,YC!A:E,5,0))</f>
        <v>-8.2687766717767661E-2</v>
      </c>
      <c r="G277" s="34">
        <f>((1-EXP(-alpha*($B$1-delta)))/alpha*Intermediates!F277-(1-EXP(-alpha*($B$1-delta)))/alpha*(1-EXP(-alpha*($B$1-delta)))/alpha*Intermediates!J277+E277)</f>
        <v>-0.89234575550729123</v>
      </c>
      <c r="H277" s="34">
        <f>((1-EXP(-alpha*$B$1))/alpha*Intermediates!F276-(1-EXP(-alpha*$B$1))/alpha*(1-EXP(-alpha*$B$1))/alpha*Intermediates!J276+F277)</f>
        <v>-0.93455277027459471</v>
      </c>
      <c r="I277" s="34">
        <f>((1-EXP(-alpha*($B$1-delta)))/alpha*Intermediates!G277-(1-EXP(-alpha*($B$1-delta)))/alpha*(1-EXP(-alpha*($B$1-delta)))/alpha*Intermediates!J277+E277)</f>
        <v>0.4804142175535655</v>
      </c>
      <c r="J277" s="46">
        <f>((1-EXP(-alpha*$B$1))/alpha*Intermediates!G276-(1-EXP(-alpha*$B$1))/alpha*(1-EXP(-alpha*$B$1))/alpha*Intermediates!J276+F277)</f>
        <v>0.51966704576871259</v>
      </c>
      <c r="K277" s="66">
        <f t="shared" si="17"/>
        <v>4.3110395656826839E-2</v>
      </c>
      <c r="L277" s="46">
        <f t="shared" si="18"/>
        <v>-3.8492417832867942E-2</v>
      </c>
      <c r="M277" s="60">
        <f>VLOOKUP((A277+1)&amp;"_"&amp;B277,scenarios!A:Q,15,0)</f>
        <v>0</v>
      </c>
      <c r="N277" s="55">
        <f>VLOOKUP((A277+TT_Scen/2+1)&amp;"_"&amp;B277,scenarios!A:Q,15,0)</f>
        <v>0</v>
      </c>
      <c r="O277" s="37">
        <f t="shared" si="19"/>
        <v>8.1602813489694781E-2</v>
      </c>
    </row>
    <row r="278" spans="1:15" x14ac:dyDescent="0.25">
      <c r="A278" s="21">
        <f t="shared" si="16"/>
        <v>4</v>
      </c>
      <c r="B278" s="22">
        <v>269</v>
      </c>
      <c r="D278" s="66">
        <f>YC!E271</f>
        <v>0.84914759129999995</v>
      </c>
      <c r="E278" s="34">
        <f>LN(VLOOKUP((B278+12*$B$1-1)/12,YC!A:E,5,0)/VLOOKUP(B278/12,YC!A:E,5,0))</f>
        <v>-8.1602933011164946E-2</v>
      </c>
      <c r="F278" s="34">
        <f>LN(VLOOKUP((B278+12*$B$1-1)/12,YC!A:E,5,0)/VLOOKUP((B278-1)/12,YC!A:E,5,0))</f>
        <v>-8.2454158146370818E-2</v>
      </c>
      <c r="G278" s="34">
        <f>((1-EXP(-alpha*($B$1-delta)))/alpha*Intermediates!F278-(1-EXP(-alpha*($B$1-delta)))/alpha*(1-EXP(-alpha*($B$1-delta)))/alpha*Intermediates!J278+E278)</f>
        <v>-0.91699143153898921</v>
      </c>
      <c r="H278" s="34">
        <f>((1-EXP(-alpha*$B$1))/alpha*Intermediates!F277-(1-EXP(-alpha*$B$1))/alpha*(1-EXP(-alpha*$B$1))/alpha*Intermediates!J277+F278)</f>
        <v>-0.89874370710874529</v>
      </c>
      <c r="I278" s="34">
        <f>((1-EXP(-alpha*($B$1-delta)))/alpha*Intermediates!G278-(1-EXP(-alpha*($B$1-delta)))/alpha*(1-EXP(-alpha*($B$1-delta)))/alpha*Intermediates!J278+E278)</f>
        <v>0.50460885332486505</v>
      </c>
      <c r="J278" s="46">
        <f>((1-EXP(-alpha*$B$1))/alpha*Intermediates!G277-(1-EXP(-alpha*$B$1))/alpha*(1-EXP(-alpha*$B$1))/alpha*Intermediates!J277+F278)</f>
        <v>0.48339934623387559</v>
      </c>
      <c r="K278" s="66">
        <f t="shared" si="17"/>
        <v>-1.8082242790005143E-2</v>
      </c>
      <c r="L278" s="46">
        <f t="shared" si="18"/>
        <v>2.1436027312749406E-2</v>
      </c>
      <c r="M278" s="60">
        <f>VLOOKUP((A278+1)&amp;"_"&amp;B278,scenarios!A:Q,15,0)</f>
        <v>0</v>
      </c>
      <c r="N278" s="55">
        <f>VLOOKUP((A278+TT_Scen/2+1)&amp;"_"&amp;B278,scenarios!A:Q,15,0)</f>
        <v>0</v>
      </c>
      <c r="O278" s="37">
        <f t="shared" si="19"/>
        <v>3.9518270102754549E-2</v>
      </c>
    </row>
    <row r="279" spans="1:15" x14ac:dyDescent="0.25">
      <c r="A279" s="21">
        <f t="shared" si="16"/>
        <v>4</v>
      </c>
      <c r="B279" s="22">
        <v>270</v>
      </c>
      <c r="D279" s="66">
        <f>YC!E272</f>
        <v>0.8484253799</v>
      </c>
      <c r="E279" s="34">
        <f>LN(VLOOKUP((B279+12*$B$1-1)/12,YC!A:E,5,0)/VLOOKUP(B279/12,YC!A:E,5,0))</f>
        <v>-8.1370076736768202E-2</v>
      </c>
      <c r="F279" s="34">
        <f>LN(VLOOKUP((B279+12*$B$1-1)/12,YC!A:E,5,0)/VLOOKUP((B279-1)/12,YC!A:E,5,0))</f>
        <v>-8.2220952022632562E-2</v>
      </c>
      <c r="G279" s="34">
        <f>((1-EXP(-alpha*($B$1-delta)))/alpha*Intermediates!F279-(1-EXP(-alpha*($B$1-delta)))/alpha*(1-EXP(-alpha*($B$1-delta)))/alpha*Intermediates!J279+E279)</f>
        <v>-0.90350759797240221</v>
      </c>
      <c r="H279" s="34">
        <f>((1-EXP(-alpha*$B$1))/alpha*Intermediates!F278-(1-EXP(-alpha*$B$1))/alpha*(1-EXP(-alpha*$B$1))/alpha*Intermediates!J278+F279)</f>
        <v>-0.923559759041785</v>
      </c>
      <c r="I279" s="34">
        <f>((1-EXP(-alpha*($B$1-delta)))/alpha*Intermediates!G279-(1-EXP(-alpha*($B$1-delta)))/alpha*(1-EXP(-alpha*($B$1-delta)))/alpha*Intermediates!J279+E279)</f>
        <v>0.49067474717950066</v>
      </c>
      <c r="J279" s="46">
        <f>((1-EXP(-alpha*$B$1))/alpha*Intermediates!G278-(1-EXP(-alpha*$B$1))/alpha*(1-EXP(-alpha*$B$1))/alpha*Intermediates!J278+F279)</f>
        <v>0.50775743909403359</v>
      </c>
      <c r="K279" s="66">
        <f t="shared" si="17"/>
        <v>2.0254556207531804E-2</v>
      </c>
      <c r="L279" s="46">
        <f t="shared" si="18"/>
        <v>-1.6937610037381368E-2</v>
      </c>
      <c r="M279" s="60">
        <f>VLOOKUP((A279+1)&amp;"_"&amp;B279,scenarios!A:Q,15,0)</f>
        <v>0</v>
      </c>
      <c r="N279" s="55">
        <f>VLOOKUP((A279+TT_Scen/2+1)&amp;"_"&amp;B279,scenarios!A:Q,15,0)</f>
        <v>0</v>
      </c>
      <c r="O279" s="37">
        <f t="shared" si="19"/>
        <v>3.7192166244913172E-2</v>
      </c>
    </row>
    <row r="280" spans="1:15" x14ac:dyDescent="0.25">
      <c r="A280" s="21">
        <f t="shared" si="16"/>
        <v>4</v>
      </c>
      <c r="B280" s="22">
        <v>271</v>
      </c>
      <c r="D280" s="66">
        <f>YC!E273</f>
        <v>0.84770403650000004</v>
      </c>
      <c r="E280" s="34">
        <f>LN(VLOOKUP((B280+12*$B$1-1)/12,YC!A:E,5,0)/VLOOKUP(B280/12,YC!A:E,5,0))</f>
        <v>-8.1137522524797528E-2</v>
      </c>
      <c r="F280" s="34">
        <f>LN(VLOOKUP((B280+12*$B$1-1)/12,YC!A:E,5,0)/VLOOKUP((B280-1)/12,YC!A:E,5,0))</f>
        <v>-8.1988098473206913E-2</v>
      </c>
      <c r="G280" s="34">
        <f>((1-EXP(-alpha*($B$1-delta)))/alpha*Intermediates!F280-(1-EXP(-alpha*($B$1-delta)))/alpha*(1-EXP(-alpha*($B$1-delta)))/alpha*Intermediates!J280+E280)</f>
        <v>-0.88627477715071024</v>
      </c>
      <c r="H280" s="34">
        <f>((1-EXP(-alpha*$B$1))/alpha*Intermediates!F279-(1-EXP(-alpha*$B$1))/alpha*(1-EXP(-alpha*$B$1))/alpha*Intermediates!J279+F280)</f>
        <v>-0.90998567389126972</v>
      </c>
      <c r="I280" s="34">
        <f>((1-EXP(-alpha*($B$1-delta)))/alpha*Intermediates!G280-(1-EXP(-alpha*($B$1-delta)))/alpha*(1-EXP(-alpha*($B$1-delta)))/alpha*Intermediates!J280+E280)</f>
        <v>0.47299252879310272</v>
      </c>
      <c r="J280" s="46">
        <f>((1-EXP(-alpha*$B$1))/alpha*Intermediates!G279-(1-EXP(-alpha*$B$1))/alpha*(1-EXP(-alpha*$B$1))/alpha*Intermediates!J279+F280)</f>
        <v>0.49372617760456444</v>
      </c>
      <c r="K280" s="66">
        <f t="shared" si="17"/>
        <v>2.3994235022429367E-2</v>
      </c>
      <c r="L280" s="46">
        <f t="shared" si="18"/>
        <v>-2.0520184558060262E-2</v>
      </c>
      <c r="M280" s="60">
        <f>VLOOKUP((A280+1)&amp;"_"&amp;B280,scenarios!A:Q,15,0)</f>
        <v>0</v>
      </c>
      <c r="N280" s="55">
        <f>VLOOKUP((A280+TT_Scen/2+1)&amp;"_"&amp;B280,scenarios!A:Q,15,0)</f>
        <v>0</v>
      </c>
      <c r="O280" s="37">
        <f t="shared" si="19"/>
        <v>4.4514419580489628E-2</v>
      </c>
    </row>
    <row r="281" spans="1:15" x14ac:dyDescent="0.25">
      <c r="A281" s="21">
        <f t="shared" si="16"/>
        <v>4</v>
      </c>
      <c r="B281" s="22">
        <v>272</v>
      </c>
      <c r="D281" s="66">
        <f>YC!E274</f>
        <v>0.84698351530000004</v>
      </c>
      <c r="E281" s="34">
        <f>LN(VLOOKUP((B281+12*$B$1-1)/12,YC!A:E,5,0)/VLOOKUP(B281/12,YC!A:E,5,0))</f>
        <v>-8.0905217066703367E-2</v>
      </c>
      <c r="F281" s="34">
        <f>LN(VLOOKUP((B281+12*$B$1-1)/12,YC!A:E,5,0)/VLOOKUP((B281-1)/12,YC!A:E,5,0))</f>
        <v>-8.1755546370945509E-2</v>
      </c>
      <c r="G281" s="34">
        <f>((1-EXP(-alpha*($B$1-delta)))/alpha*Intermediates!F281-(1-EXP(-alpha*($B$1-delta)))/alpha*(1-EXP(-alpha*($B$1-delta)))/alpha*Intermediates!J281+E281)</f>
        <v>-0.89693079105279749</v>
      </c>
      <c r="H281" s="34">
        <f>((1-EXP(-alpha*$B$1))/alpha*Intermediates!F280-(1-EXP(-alpha*$B$1))/alpha*(1-EXP(-alpha*$B$1))/alpha*Intermediates!J280+F281)</f>
        <v>-0.89263697163425282</v>
      </c>
      <c r="I281" s="34">
        <f>((1-EXP(-alpha*($B$1-delta)))/alpha*Intermediates!G281-(1-EXP(-alpha*($B$1-delta)))/alpha*(1-EXP(-alpha*($B$1-delta)))/alpha*Intermediates!J281+E281)</f>
        <v>0.48320013226502057</v>
      </c>
      <c r="J281" s="46">
        <f>((1-EXP(-alpha*$B$1))/alpha*Intermediates!G280-(1-EXP(-alpha*$B$1))/alpha*(1-EXP(-alpha*$B$1))/alpha*Intermediates!J280+F281)</f>
        <v>0.47592118959842022</v>
      </c>
      <c r="K281" s="66">
        <f t="shared" si="17"/>
        <v>-4.2846141559033102E-3</v>
      </c>
      <c r="L281" s="46">
        <f t="shared" si="18"/>
        <v>7.3054985636202829E-3</v>
      </c>
      <c r="M281" s="60">
        <f>VLOOKUP((A281+1)&amp;"_"&amp;B281,scenarios!A:Q,15,0)</f>
        <v>0</v>
      </c>
      <c r="N281" s="55">
        <f>VLOOKUP((A281+TT_Scen/2+1)&amp;"_"&amp;B281,scenarios!A:Q,15,0)</f>
        <v>0</v>
      </c>
      <c r="O281" s="37">
        <f t="shared" si="19"/>
        <v>1.1590112719523593E-2</v>
      </c>
    </row>
    <row r="282" spans="1:15" x14ac:dyDescent="0.25">
      <c r="A282" s="21">
        <f t="shared" si="16"/>
        <v>4</v>
      </c>
      <c r="B282" s="22">
        <v>273</v>
      </c>
      <c r="D282" s="66">
        <f>YC!E275</f>
        <v>0.84626376979999995</v>
      </c>
      <c r="E282" s="34">
        <f>LN(VLOOKUP((B282+12*$B$1-1)/12,YC!A:E,5,0)/VLOOKUP(B282/12,YC!A:E,5,0))</f>
        <v>-8.0673105915955237E-2</v>
      </c>
      <c r="F282" s="34">
        <f>LN(VLOOKUP((B282+12*$B$1-1)/12,YC!A:E,5,0)/VLOOKUP((B282-1)/12,YC!A:E,5,0))</f>
        <v>-8.1523242277822996E-2</v>
      </c>
      <c r="G282" s="34">
        <f>((1-EXP(-alpha*($B$1-delta)))/alpha*Intermediates!F282-(1-EXP(-alpha*($B$1-delta)))/alpha*(1-EXP(-alpha*($B$1-delta)))/alpha*Intermediates!J282+E282)</f>
        <v>-0.89034971380156014</v>
      </c>
      <c r="H282" s="34">
        <f>((1-EXP(-alpha*$B$1))/alpha*Intermediates!F281-(1-EXP(-alpha*$B$1))/alpha*(1-EXP(-alpha*$B$1))/alpha*Intermediates!J281+F282)</f>
        <v>-0.90336772513918906</v>
      </c>
      <c r="I282" s="34">
        <f>((1-EXP(-alpha*($B$1-delta)))/alpha*Intermediates!G282-(1-EXP(-alpha*($B$1-delta)))/alpha*(1-EXP(-alpha*($B$1-delta)))/alpha*Intermediates!J282+E282)</f>
        <v>0.47617174602699008</v>
      </c>
      <c r="J282" s="46">
        <f>((1-EXP(-alpha*$B$1))/alpha*Intermediates!G281-(1-EXP(-alpha*$B$1))/alpha*(1-EXP(-alpha*$B$1))/alpha*Intermediates!J281+F282)</f>
        <v>0.48619666033295</v>
      </c>
      <c r="K282" s="66">
        <f t="shared" si="17"/>
        <v>1.3103114537729388E-2</v>
      </c>
      <c r="L282" s="46">
        <f t="shared" si="18"/>
        <v>-9.9748323480348677E-3</v>
      </c>
      <c r="M282" s="60">
        <f>VLOOKUP((A282+1)&amp;"_"&amp;B282,scenarios!A:Q,15,0)</f>
        <v>0</v>
      </c>
      <c r="N282" s="55">
        <f>VLOOKUP((A282+TT_Scen/2+1)&amp;"_"&amp;B282,scenarios!A:Q,15,0)</f>
        <v>0</v>
      </c>
      <c r="O282" s="37">
        <f t="shared" si="19"/>
        <v>2.3077946885764256E-2</v>
      </c>
    </row>
    <row r="283" spans="1:15" x14ac:dyDescent="0.25">
      <c r="A283" s="21">
        <f t="shared" si="16"/>
        <v>4</v>
      </c>
      <c r="B283" s="22">
        <v>274</v>
      </c>
      <c r="D283" s="66">
        <f>YC!E276</f>
        <v>0.84554475240000004</v>
      </c>
      <c r="E283" s="34">
        <f>LN(VLOOKUP((B283+12*$B$1-1)/12,YC!A:E,5,0)/VLOOKUP(B283/12,YC!A:E,5,0))</f>
        <v>-8.0441133395309977E-2</v>
      </c>
      <c r="F283" s="34">
        <f>LN(VLOOKUP((B283+12*$B$1-1)/12,YC!A:E,5,0)/VLOOKUP((B283-1)/12,YC!A:E,5,0))</f>
        <v>-8.1291132001955563E-2</v>
      </c>
      <c r="G283" s="34">
        <f>((1-EXP(-alpha*($B$1-delta)))/alpha*Intermediates!F283-(1-EXP(-alpha*($B$1-delta)))/alpha*(1-EXP(-alpha*($B$1-delta)))/alpha*Intermediates!J283+E283)</f>
        <v>-0.93424079900670887</v>
      </c>
      <c r="H283" s="34">
        <f>((1-EXP(-alpha*$B$1))/alpha*Intermediates!F282-(1-EXP(-alpha*$B$1))/alpha*(1-EXP(-alpha*$B$1))/alpha*Intermediates!J282+F283)</f>
        <v>-0.89674356472672834</v>
      </c>
      <c r="I283" s="34">
        <f>((1-EXP(-alpha*($B$1-delta)))/alpha*Intermediates!G283-(1-EXP(-alpha*($B$1-delta)))/alpha*(1-EXP(-alpha*($B$1-delta)))/alpha*Intermediates!J283+E283)</f>
        <v>0.51961674037215122</v>
      </c>
      <c r="J283" s="46">
        <f>((1-EXP(-alpha*$B$1))/alpha*Intermediates!G282-(1-EXP(-alpha*$B$1))/alpha*(1-EXP(-alpha*$B$1))/alpha*Intermediates!J282+F283)</f>
        <v>0.47911833393741454</v>
      </c>
      <c r="K283" s="66">
        <f t="shared" si="17"/>
        <v>-3.6802918349410629E-2</v>
      </c>
      <c r="L283" s="46">
        <f t="shared" si="18"/>
        <v>4.1329650274436913E-2</v>
      </c>
      <c r="M283" s="60">
        <f>VLOOKUP((A283+1)&amp;"_"&amp;B283,scenarios!A:Q,15,0)</f>
        <v>0</v>
      </c>
      <c r="N283" s="55">
        <f>VLOOKUP((A283+TT_Scen/2+1)&amp;"_"&amp;B283,scenarios!A:Q,15,0)</f>
        <v>0</v>
      </c>
      <c r="O283" s="37">
        <f t="shared" si="19"/>
        <v>7.8132568623847543E-2</v>
      </c>
    </row>
    <row r="284" spans="1:15" x14ac:dyDescent="0.25">
      <c r="A284" s="21">
        <f t="shared" si="16"/>
        <v>4</v>
      </c>
      <c r="B284" s="22">
        <v>275</v>
      </c>
      <c r="D284" s="66">
        <f>YC!E277</f>
        <v>0.84482641520000001</v>
      </c>
      <c r="E284" s="34">
        <f>LN(VLOOKUP((B284+12*$B$1-1)/12,YC!A:E,5,0)/VLOOKUP(B284/12,YC!A:E,5,0))</f>
        <v>-8.0209243282199777E-2</v>
      </c>
      <c r="F284" s="34">
        <f>LN(VLOOKUP((B284+12*$B$1-1)/12,YC!A:E,5,0)/VLOOKUP((B284-1)/12,YC!A:E,5,0))</f>
        <v>-8.1059159865030928E-2</v>
      </c>
      <c r="G284" s="34">
        <f>((1-EXP(-alpha*($B$1-delta)))/alpha*Intermediates!F284-(1-EXP(-alpha*($B$1-delta)))/alpha*(1-EXP(-alpha*($B$1-delta)))/alpha*Intermediates!J284+E284)</f>
        <v>-0.90826673649241463</v>
      </c>
      <c r="H284" s="34">
        <f>((1-EXP(-alpha*$B$1))/alpha*Intermediates!F283-(1-EXP(-alpha*$B$1))/alpha*(1-EXP(-alpha*$B$1))/alpha*Intermediates!J283+F284)</f>
        <v>-0.94093655026180456</v>
      </c>
      <c r="I284" s="34">
        <f>((1-EXP(-alpha*($B$1-delta)))/alpha*Intermediates!G284-(1-EXP(-alpha*($B$1-delta)))/alpha*(1-EXP(-alpha*($B$1-delta)))/alpha*Intermediates!J284+E284)</f>
        <v>0.49319792281266561</v>
      </c>
      <c r="J284" s="46">
        <f>((1-EXP(-alpha*$B$1))/alpha*Intermediates!G283-(1-EXP(-alpha*$B$1))/alpha*(1-EXP(-alpha*$B$1))/alpha*Intermediates!J283+F284)</f>
        <v>0.52285838697097375</v>
      </c>
      <c r="K284" s="66">
        <f t="shared" si="17"/>
        <v>3.3209331418770693E-2</v>
      </c>
      <c r="L284" s="46">
        <f t="shared" si="18"/>
        <v>-2.9224909465404014E-2</v>
      </c>
      <c r="M284" s="60">
        <f>VLOOKUP((A284+1)&amp;"_"&amp;B284,scenarios!A:Q,15,0)</f>
        <v>0</v>
      </c>
      <c r="N284" s="55">
        <f>VLOOKUP((A284+TT_Scen/2+1)&amp;"_"&amp;B284,scenarios!A:Q,15,0)</f>
        <v>0</v>
      </c>
      <c r="O284" s="37">
        <f t="shared" si="19"/>
        <v>6.2434240884174708E-2</v>
      </c>
    </row>
    <row r="285" spans="1:15" x14ac:dyDescent="0.25">
      <c r="A285" s="21">
        <f t="shared" si="16"/>
        <v>4</v>
      </c>
      <c r="B285" s="22">
        <v>276</v>
      </c>
      <c r="D285" s="66">
        <f>YC!E278</f>
        <v>0.84410870900000001</v>
      </c>
      <c r="E285" s="34">
        <f>LN(VLOOKUP((B285+12*$B$1-1)/12,YC!A:E,5,0)/VLOOKUP(B285/12,YC!A:E,5,0))</f>
        <v>-7.9977377365535327E-2</v>
      </c>
      <c r="F285" s="34">
        <f>LN(VLOOKUP((B285+12*$B$1-1)/12,YC!A:E,5,0)/VLOOKUP((B285-1)/12,YC!A:E,5,0))</f>
        <v>-8.0827269386747086E-2</v>
      </c>
      <c r="G285" s="34">
        <f>((1-EXP(-alpha*($B$1-delta)))/alpha*Intermediates!F285-(1-EXP(-alpha*($B$1-delta)))/alpha*(1-EXP(-alpha*($B$1-delta)))/alpha*Intermediates!J285+E285)</f>
        <v>-0.94108041681921728</v>
      </c>
      <c r="H285" s="34">
        <f>((1-EXP(-alpha*$B$1))/alpha*Intermediates!F284-(1-EXP(-alpha*$B$1))/alpha*(1-EXP(-alpha*$B$1))/alpha*Intermediates!J284+F285)</f>
        <v>-0.91478684288785572</v>
      </c>
      <c r="I285" s="34">
        <f>((1-EXP(-alpha*($B$1-delta)))/alpha*Intermediates!G285-(1-EXP(-alpha*($B$1-delta)))/alpha*(1-EXP(-alpha*($B$1-delta)))/alpha*Intermediates!J285+E285)</f>
        <v>0.5255683054887581</v>
      </c>
      <c r="J285" s="46">
        <f>((1-EXP(-alpha*$B$1))/alpha*Intermediates!G284-(1-EXP(-alpha*$B$1))/alpha*(1-EXP(-alpha*$B$1))/alpha*Intermediates!J284+F285)</f>
        <v>0.496257098788777</v>
      </c>
      <c r="K285" s="66">
        <f t="shared" si="17"/>
        <v>-2.5950907791225997E-2</v>
      </c>
      <c r="L285" s="46">
        <f t="shared" si="18"/>
        <v>2.9745008160913633E-2</v>
      </c>
      <c r="M285" s="60">
        <f>VLOOKUP((A285+1)&amp;"_"&amp;B285,scenarios!A:Q,15,0)</f>
        <v>0</v>
      </c>
      <c r="N285" s="55">
        <f>VLOOKUP((A285+TT_Scen/2+1)&amp;"_"&amp;B285,scenarios!A:Q,15,0)</f>
        <v>0</v>
      </c>
      <c r="O285" s="37">
        <f t="shared" si="19"/>
        <v>5.569591595213963E-2</v>
      </c>
    </row>
    <row r="286" spans="1:15" x14ac:dyDescent="0.25">
      <c r="A286" s="21">
        <f t="shared" si="16"/>
        <v>4</v>
      </c>
      <c r="B286" s="22">
        <v>277</v>
      </c>
      <c r="D286" s="66">
        <f>YC!E279</f>
        <v>0.84339145599999998</v>
      </c>
      <c r="E286" s="34">
        <f>LN(VLOOKUP((B286+12*$B$1-1)/12,YC!A:E,5,0)/VLOOKUP(B286/12,YC!A:E,5,0))</f>
        <v>-7.9745325141839518E-2</v>
      </c>
      <c r="F286" s="34">
        <f>LN(VLOOKUP((B286+12*$B$1-1)/12,YC!A:E,5,0)/VLOOKUP((B286-1)/12,YC!A:E,5,0))</f>
        <v>-8.0595402739541563E-2</v>
      </c>
      <c r="G286" s="34">
        <f>((1-EXP(-alpha*($B$1-delta)))/alpha*Intermediates!F286-(1-EXP(-alpha*($B$1-delta)))/alpha*(1-EXP(-alpha*($B$1-delta)))/alpha*Intermediates!J286+E286)</f>
        <v>-0.89695147380426643</v>
      </c>
      <c r="H286" s="34">
        <f>((1-EXP(-alpha*$B$1))/alpha*Intermediates!F285-(1-EXP(-alpha*$B$1))/alpha*(1-EXP(-alpha*$B$1))/alpha*Intermediates!J285+F286)</f>
        <v>-0.94782670138404357</v>
      </c>
      <c r="I286" s="34">
        <f>((1-EXP(-alpha*($B$1-delta)))/alpha*Intermediates!G286-(1-EXP(-alpha*($B$1-delta)))/alpha*(1-EXP(-alpha*($B$1-delta)))/alpha*Intermediates!J286+E286)</f>
        <v>0.48099794829742459</v>
      </c>
      <c r="J286" s="46">
        <f>((1-EXP(-alpha*$B$1))/alpha*Intermediates!G285-(1-EXP(-alpha*$B$1))/alpha*(1-EXP(-alpha*$B$1))/alpha*Intermediates!J285+F286)</f>
        <v>0.5288468489904713</v>
      </c>
      <c r="K286" s="66">
        <f t="shared" si="17"/>
        <v>5.2191600599976296E-2</v>
      </c>
      <c r="L286" s="46">
        <f t="shared" si="18"/>
        <v>-4.6722184186786975E-2</v>
      </c>
      <c r="M286" s="60">
        <f>VLOOKUP((A286+1)&amp;"_"&amp;B286,scenarios!A:Q,15,0)</f>
        <v>0</v>
      </c>
      <c r="N286" s="55">
        <f>VLOOKUP((A286+TT_Scen/2+1)&amp;"_"&amp;B286,scenarios!A:Q,15,0)</f>
        <v>0</v>
      </c>
      <c r="O286" s="37">
        <f t="shared" si="19"/>
        <v>9.891378478676327E-2</v>
      </c>
    </row>
    <row r="287" spans="1:15" x14ac:dyDescent="0.25">
      <c r="A287" s="21">
        <f t="shared" si="16"/>
        <v>4</v>
      </c>
      <c r="B287" s="22">
        <v>278</v>
      </c>
      <c r="D287" s="66">
        <f>YC!E280</f>
        <v>0.84267396210000001</v>
      </c>
      <c r="E287" s="34">
        <f>LN(VLOOKUP((B287+12*$B$1-1)/12,YC!A:E,5,0)/VLOOKUP(B287/12,YC!A:E,5,0))</f>
        <v>-7.951226231357636E-2</v>
      </c>
      <c r="F287" s="34">
        <f>LN(VLOOKUP((B287+12*$B$1-1)/12,YC!A:E,5,0)/VLOOKUP((B287-1)/12,YC!A:E,5,0))</f>
        <v>-8.0363349033708634E-2</v>
      </c>
      <c r="G287" s="34">
        <f>((1-EXP(-alpha*($B$1-delta)))/alpha*Intermediates!F287-(1-EXP(-alpha*($B$1-delta)))/alpha*(1-EXP(-alpha*($B$1-delta)))/alpha*Intermediates!J287+E287)</f>
        <v>-0.89967071581892466</v>
      </c>
      <c r="H287" s="34">
        <f>((1-EXP(-alpha*$B$1))/alpha*Intermediates!F286-(1-EXP(-alpha*$B$1))/alpha*(1-EXP(-alpha*$B$1))/alpha*Intermediates!J286+F287)</f>
        <v>-0.90339801729362668</v>
      </c>
      <c r="I287" s="34">
        <f>((1-EXP(-alpha*($B$1-delta)))/alpha*Intermediates!G287-(1-EXP(-alpha*($B$1-delta)))/alpha*(1-EXP(-alpha*($B$1-delta)))/alpha*Intermediates!J287+E287)</f>
        <v>0.48327931319411011</v>
      </c>
      <c r="J287" s="46">
        <f>((1-EXP(-alpha*$B$1))/alpha*Intermediates!G286-(1-EXP(-alpha*$B$1))/alpha*(1-EXP(-alpha*$B$1))/alpha*Intermediates!J286+F287)</f>
        <v>0.48396995597907627</v>
      </c>
      <c r="K287" s="66">
        <f t="shared" si="17"/>
        <v>3.7342565013194218E-3</v>
      </c>
      <c r="L287" s="46">
        <f t="shared" si="18"/>
        <v>-6.9040434613309998E-4</v>
      </c>
      <c r="M287" s="60">
        <f>VLOOKUP((A287+1)&amp;"_"&amp;B287,scenarios!A:Q,15,0)</f>
        <v>0</v>
      </c>
      <c r="N287" s="55">
        <f>VLOOKUP((A287+TT_Scen/2+1)&amp;"_"&amp;B287,scenarios!A:Q,15,0)</f>
        <v>0</v>
      </c>
      <c r="O287" s="37">
        <f t="shared" si="19"/>
        <v>4.4246608474525218E-3</v>
      </c>
    </row>
    <row r="288" spans="1:15" x14ac:dyDescent="0.25">
      <c r="A288" s="21">
        <f t="shared" si="16"/>
        <v>4</v>
      </c>
      <c r="B288" s="22">
        <v>279</v>
      </c>
      <c r="D288" s="66">
        <f>YC!E281</f>
        <v>0.84195539649999995</v>
      </c>
      <c r="E288" s="34">
        <f>LN(VLOOKUP((B288+12*$B$1-1)/12,YC!A:E,5,0)/VLOOKUP(B288/12,YC!A:E,5,0))</f>
        <v>-7.9277200314735036E-2</v>
      </c>
      <c r="F288" s="34">
        <f>LN(VLOOKUP((B288+12*$B$1-1)/12,YC!A:E,5,0)/VLOOKUP((B288-1)/12,YC!A:E,5,0))</f>
        <v>-8.013028486999349E-2</v>
      </c>
      <c r="G288" s="34">
        <f>((1-EXP(-alpha*($B$1-delta)))/alpha*Intermediates!F288-(1-EXP(-alpha*($B$1-delta)))/alpha*(1-EXP(-alpha*($B$1-delta)))/alpha*Intermediates!J288+E288)</f>
        <v>-0.89150818430705603</v>
      </c>
      <c r="H288" s="34">
        <f>((1-EXP(-alpha*$B$1))/alpha*Intermediates!F287-(1-EXP(-alpha*$B$1))/alpha*(1-EXP(-alpha*$B$1))/alpha*Intermediates!J287+F288)</f>
        <v>-0.90613773968409783</v>
      </c>
      <c r="I288" s="34">
        <f>((1-EXP(-alpha*($B$1-delta)))/alpha*Intermediates!G288-(1-EXP(-alpha*($B$1-delta)))/alpha*(1-EXP(-alpha*($B$1-delta)))/alpha*Intermediates!J288+E288)</f>
        <v>0.47468442366054986</v>
      </c>
      <c r="J288" s="46">
        <f>((1-EXP(-alpha*$B$1))/alpha*Intermediates!G287-(1-EXP(-alpha*$B$1))/alpha*(1-EXP(-alpha*$B$1))/alpha*Intermediates!J287+F288)</f>
        <v>0.4862650206166681</v>
      </c>
      <c r="K288" s="66">
        <f t="shared" si="17"/>
        <v>1.4737091082223985E-2</v>
      </c>
      <c r="L288" s="46">
        <f t="shared" si="18"/>
        <v>-1.1513799941601399E-2</v>
      </c>
      <c r="M288" s="60">
        <f>VLOOKUP((A288+1)&amp;"_"&amp;B288,scenarios!A:Q,15,0)</f>
        <v>0</v>
      </c>
      <c r="N288" s="55">
        <f>VLOOKUP((A288+TT_Scen/2+1)&amp;"_"&amp;B288,scenarios!A:Q,15,0)</f>
        <v>0</v>
      </c>
      <c r="O288" s="37">
        <f t="shared" si="19"/>
        <v>2.6250891023825385E-2</v>
      </c>
    </row>
    <row r="289" spans="1:15" x14ac:dyDescent="0.25">
      <c r="A289" s="21">
        <f t="shared" si="16"/>
        <v>4</v>
      </c>
      <c r="B289" s="22">
        <v>280</v>
      </c>
      <c r="D289" s="66">
        <f>YC!E282</f>
        <v>0.84123491930000005</v>
      </c>
      <c r="E289" s="34">
        <f>LN(VLOOKUP((B289+12*$B$1-1)/12,YC!A:E,5,0)/VLOOKUP(B289/12,YC!A:E,5,0))</f>
        <v>-7.9039136381979139E-2</v>
      </c>
      <c r="F289" s="34">
        <f>LN(VLOOKUP((B289+12*$B$1-1)/12,YC!A:E,5,0)/VLOOKUP((B289-1)/12,YC!A:E,5,0))</f>
        <v>-7.9895221682897158E-2</v>
      </c>
      <c r="G289" s="34">
        <f>((1-EXP(-alpha*($B$1-delta)))/alpha*Intermediates!F289-(1-EXP(-alpha*($B$1-delta)))/alpha*(1-EXP(-alpha*($B$1-delta)))/alpha*Intermediates!J289+E289)</f>
        <v>-0.85214647793503107</v>
      </c>
      <c r="H289" s="34">
        <f>((1-EXP(-alpha*$B$1))/alpha*Intermediates!F288-(1-EXP(-alpha*$B$1))/alpha*(1-EXP(-alpha*$B$1))/alpha*Intermediates!J288+F289)</f>
        <v>-0.89792132132286229</v>
      </c>
      <c r="I289" s="34">
        <f>((1-EXP(-alpha*($B$1-delta)))/alpha*Intermediates!G289-(1-EXP(-alpha*($B$1-delta)))/alpha*(1-EXP(-alpha*($B$1-delta)))/alpha*Intermediates!J289+E289)</f>
        <v>0.43489788871319845</v>
      </c>
      <c r="J289" s="46">
        <f>((1-EXP(-alpha*$B$1))/alpha*Intermediates!G288-(1-EXP(-alpha*$B$1))/alpha*(1-EXP(-alpha*$B$1))/alpha*Intermediates!J288+F289)</f>
        <v>0.47760947771417711</v>
      </c>
      <c r="K289" s="66">
        <f t="shared" si="17"/>
        <v>4.6838681768865964E-2</v>
      </c>
      <c r="L289" s="46">
        <f t="shared" si="18"/>
        <v>-4.1812297908187968E-2</v>
      </c>
      <c r="M289" s="60">
        <f>VLOOKUP((A289+1)&amp;"_"&amp;B289,scenarios!A:Q,15,0)</f>
        <v>0</v>
      </c>
      <c r="N289" s="55">
        <f>VLOOKUP((A289+TT_Scen/2+1)&amp;"_"&amp;B289,scenarios!A:Q,15,0)</f>
        <v>0</v>
      </c>
      <c r="O289" s="37">
        <f t="shared" si="19"/>
        <v>8.8650979677053932E-2</v>
      </c>
    </row>
    <row r="290" spans="1:15" x14ac:dyDescent="0.25">
      <c r="A290" s="21">
        <f t="shared" si="16"/>
        <v>4</v>
      </c>
      <c r="B290" s="22">
        <v>281</v>
      </c>
      <c r="D290" s="66">
        <f>YC!E283</f>
        <v>0.8405116815</v>
      </c>
      <c r="E290" s="34">
        <f>LN(VLOOKUP((B290+12*$B$1-1)/12,YC!A:E,5,0)/VLOOKUP(B290/12,YC!A:E,5,0))</f>
        <v>-7.8797053476157813E-2</v>
      </c>
      <c r="F290" s="34">
        <f>LN(VLOOKUP((B290+12*$B$1-1)/12,YC!A:E,5,0)/VLOOKUP((B290-1)/12,YC!A:E,5,0))</f>
        <v>-7.9657156709596486E-2</v>
      </c>
      <c r="G290" s="34">
        <f>((1-EXP(-alpha*($B$1-delta)))/alpha*Intermediates!F290-(1-EXP(-alpha*($B$1-delta)))/alpha*(1-EXP(-alpha*($B$1-delta)))/alpha*Intermediates!J290+E290)</f>
        <v>-0.84892247279525668</v>
      </c>
      <c r="H290" s="34">
        <f>((1-EXP(-alpha*$B$1))/alpha*Intermediates!F289-(1-EXP(-alpha*$B$1))/alpha*(1-EXP(-alpha*$B$1))/alpha*Intermediates!J289+F290)</f>
        <v>-0.85829249437118749</v>
      </c>
      <c r="I290" s="34">
        <f>((1-EXP(-alpha*($B$1-delta)))/alpha*Intermediates!G290-(1-EXP(-alpha*($B$1-delta)))/alpha*(1-EXP(-alpha*($B$1-delta)))/alpha*Intermediates!J290+E290)</f>
        <v>0.43125862326444786</v>
      </c>
      <c r="J290" s="46">
        <f>((1-EXP(-alpha*$B$1))/alpha*Intermediates!G289-(1-EXP(-alpha*$B$1))/alpha*(1-EXP(-alpha*$B$1))/alpha*Intermediates!J289+F290)</f>
        <v>0.43754906978821773</v>
      </c>
      <c r="K290" s="66">
        <f t="shared" si="17"/>
        <v>9.4140576603216619E-3</v>
      </c>
      <c r="L290" s="46">
        <f t="shared" si="18"/>
        <v>-6.2707030850761569E-3</v>
      </c>
      <c r="M290" s="60">
        <f>VLOOKUP((A290+1)&amp;"_"&amp;B290,scenarios!A:Q,15,0)</f>
        <v>0</v>
      </c>
      <c r="N290" s="55">
        <f>VLOOKUP((A290+TT_Scen/2+1)&amp;"_"&amp;B290,scenarios!A:Q,15,0)</f>
        <v>0</v>
      </c>
      <c r="O290" s="37">
        <f t="shared" si="19"/>
        <v>1.5684760745397819E-2</v>
      </c>
    </row>
    <row r="291" spans="1:15" x14ac:dyDescent="0.25">
      <c r="A291" s="21">
        <f t="shared" si="16"/>
        <v>4</v>
      </c>
      <c r="B291" s="22">
        <v>282</v>
      </c>
      <c r="D291" s="66">
        <f>YC!E284</f>
        <v>0.83978482519999997</v>
      </c>
      <c r="E291" s="34">
        <f>LN(VLOOKUP((B291+12*$B$1-1)/12,YC!A:E,5,0)/VLOOKUP(B291/12,YC!A:E,5,0))</f>
        <v>-7.8549920559806988E-2</v>
      </c>
      <c r="F291" s="34">
        <f>LN(VLOOKUP((B291+12*$B$1-1)/12,YC!A:E,5,0)/VLOOKUP((B291-1)/12,YC!A:E,5,0))</f>
        <v>-7.9415073040263504E-2</v>
      </c>
      <c r="G291" s="34">
        <f>((1-EXP(-alpha*($B$1-delta)))/alpha*Intermediates!F291-(1-EXP(-alpha*($B$1-delta)))/alpha*(1-EXP(-alpha*($B$1-delta)))/alpha*Intermediates!J291+E291)</f>
        <v>-0.85062260673203438</v>
      </c>
      <c r="H291" s="34">
        <f>((1-EXP(-alpha*$B$1))/alpha*Intermediates!F290-(1-EXP(-alpha*$B$1))/alpha*(1-EXP(-alpha*$B$1))/alpha*Intermediates!J290+F291)</f>
        <v>-0.8550484026051075</v>
      </c>
      <c r="I291" s="34">
        <f>((1-EXP(-alpha*($B$1-delta)))/alpha*Intermediates!G291-(1-EXP(-alpha*($B$1-delta)))/alpha*(1-EXP(-alpha*($B$1-delta)))/alpha*Intermediates!J291+E291)</f>
        <v>0.43255513189419387</v>
      </c>
      <c r="J291" s="46">
        <f>((1-EXP(-alpha*$B$1))/alpha*Intermediates!G290-(1-EXP(-alpha*$B$1))/alpha*(1-EXP(-alpha*$B$1))/alpha*Intermediates!J290+F291)</f>
        <v>0.43388297918207319</v>
      </c>
      <c r="K291" s="66">
        <f t="shared" si="17"/>
        <v>4.4356041721329564E-3</v>
      </c>
      <c r="L291" s="46">
        <f t="shared" si="18"/>
        <v>-1.3269660887451629E-3</v>
      </c>
      <c r="M291" s="60">
        <f>VLOOKUP((A291+1)&amp;"_"&amp;B291,scenarios!A:Q,15,0)</f>
        <v>0</v>
      </c>
      <c r="N291" s="55">
        <f>VLOOKUP((A291+TT_Scen/2+1)&amp;"_"&amp;B291,scenarios!A:Q,15,0)</f>
        <v>0</v>
      </c>
      <c r="O291" s="37">
        <f t="shared" si="19"/>
        <v>5.7625702608781193E-3</v>
      </c>
    </row>
    <row r="292" spans="1:15" x14ac:dyDescent="0.25">
      <c r="A292" s="21">
        <f t="shared" si="16"/>
        <v>4</v>
      </c>
      <c r="B292" s="22">
        <v>283</v>
      </c>
      <c r="D292" s="66">
        <f>YC!E285</f>
        <v>0.83905348150000003</v>
      </c>
      <c r="E292" s="34">
        <f>LN(VLOOKUP((B292+12*$B$1-1)/12,YC!A:E,5,0)/VLOOKUP(B292/12,YC!A:E,5,0))</f>
        <v>-7.8296689608141318E-2</v>
      </c>
      <c r="F292" s="34">
        <f>LN(VLOOKUP((B292+12*$B$1-1)/12,YC!A:E,5,0)/VLOOKUP((B292-1)/12,YC!A:E,5,0))</f>
        <v>-7.916793938049102E-2</v>
      </c>
      <c r="G292" s="34">
        <f>((1-EXP(-alpha*($B$1-delta)))/alpha*Intermediates!F292-(1-EXP(-alpha*($B$1-delta)))/alpha*(1-EXP(-alpha*($B$1-delta)))/alpha*Intermediates!J292+E292)</f>
        <v>-0.83821054729193412</v>
      </c>
      <c r="H292" s="34">
        <f>((1-EXP(-alpha*$B$1))/alpha*Intermediates!F291-(1-EXP(-alpha*$B$1))/alpha*(1-EXP(-alpha*$B$1))/alpha*Intermediates!J291+F292)</f>
        <v>-0.85676213992994044</v>
      </c>
      <c r="I292" s="34">
        <f>((1-EXP(-alpha*($B$1-delta)))/alpha*Intermediates!G292-(1-EXP(-alpha*($B$1-delta)))/alpha*(1-EXP(-alpha*($B$1-delta)))/alpha*Intermediates!J292+E292)</f>
        <v>0.41975318277892759</v>
      </c>
      <c r="J292" s="46">
        <f>((1-EXP(-alpha*$B$1))/alpha*Intermediates!G291-(1-EXP(-alpha*$B$1))/alpha*(1-EXP(-alpha*$B$1))/alpha*Intermediates!J291+F292)</f>
        <v>0.4351863670560735</v>
      </c>
      <c r="K292" s="66">
        <f t="shared" si="17"/>
        <v>1.872474251064582E-2</v>
      </c>
      <c r="L292" s="46">
        <f t="shared" si="18"/>
        <v>-1.5314702986299666E-2</v>
      </c>
      <c r="M292" s="60">
        <f>VLOOKUP((A292+1)&amp;"_"&amp;B292,scenarios!A:Q,15,0)</f>
        <v>0</v>
      </c>
      <c r="N292" s="55">
        <f>VLOOKUP((A292+TT_Scen/2+1)&amp;"_"&amp;B292,scenarios!A:Q,15,0)</f>
        <v>0</v>
      </c>
      <c r="O292" s="37">
        <f t="shared" si="19"/>
        <v>3.4039445496945486E-2</v>
      </c>
    </row>
    <row r="293" spans="1:15" x14ac:dyDescent="0.25">
      <c r="A293" s="21">
        <f t="shared" si="16"/>
        <v>4</v>
      </c>
      <c r="B293" s="22">
        <v>284</v>
      </c>
      <c r="D293" s="66">
        <f>YC!E286</f>
        <v>0.83831676470000005</v>
      </c>
      <c r="E293" s="34">
        <f>LN(VLOOKUP((B293+12*$B$1-1)/12,YC!A:E,5,0)/VLOOKUP(B293/12,YC!A:E,5,0))</f>
        <v>-7.8036288824658184E-2</v>
      </c>
      <c r="F293" s="34">
        <f>LN(VLOOKUP((B293+12*$B$1-1)/12,YC!A:E,5,0)/VLOOKUP((B293-1)/12,YC!A:E,5,0))</f>
        <v>-7.8914707705690659E-2</v>
      </c>
      <c r="G293" s="34">
        <f>((1-EXP(-alpha*($B$1-delta)))/alpha*Intermediates!F293-(1-EXP(-alpha*($B$1-delta)))/alpha*(1-EXP(-alpha*($B$1-delta)))/alpha*Intermediates!J293+E293)</f>
        <v>-0.8572688244725899</v>
      </c>
      <c r="H293" s="34">
        <f>((1-EXP(-alpha*$B$1))/alpha*Intermediates!F292-(1-EXP(-alpha*$B$1))/alpha*(1-EXP(-alpha*$B$1))/alpha*Intermediates!J292+F293)</f>
        <v>-0.84426726404984642</v>
      </c>
      <c r="I293" s="34">
        <f>((1-EXP(-alpha*($B$1-delta)))/alpha*Intermediates!G293-(1-EXP(-alpha*($B$1-delta)))/alpha*(1-EXP(-alpha*($B$1-delta)))/alpha*Intermediates!J293+E293)</f>
        <v>0.43843745401002188</v>
      </c>
      <c r="J293" s="46">
        <f>((1-EXP(-alpha*$B$1))/alpha*Intermediates!G292-(1-EXP(-alpha*$B$1))/alpha*(1-EXP(-alpha*$B$1))/alpha*Intermediates!J292+F293)</f>
        <v>0.42229489174906432</v>
      </c>
      <c r="K293" s="66">
        <f t="shared" si="17"/>
        <v>-1.2917405247044655E-2</v>
      </c>
      <c r="L293" s="46">
        <f t="shared" si="18"/>
        <v>1.6273557335299671E-2</v>
      </c>
      <c r="M293" s="60">
        <f>VLOOKUP((A293+1)&amp;"_"&amp;B293,scenarios!A:Q,15,0)</f>
        <v>0</v>
      </c>
      <c r="N293" s="55">
        <f>VLOOKUP((A293+TT_Scen/2+1)&amp;"_"&amp;B293,scenarios!A:Q,15,0)</f>
        <v>0</v>
      </c>
      <c r="O293" s="37">
        <f t="shared" si="19"/>
        <v>2.9190962582344326E-2</v>
      </c>
    </row>
    <row r="294" spans="1:15" x14ac:dyDescent="0.25">
      <c r="A294" s="21">
        <f t="shared" si="16"/>
        <v>4</v>
      </c>
      <c r="B294" s="22">
        <v>285</v>
      </c>
      <c r="D294" s="66">
        <f>YC!E287</f>
        <v>0.83757377840000002</v>
      </c>
      <c r="E294" s="34">
        <f>LN(VLOOKUP((B294+12*$B$1-1)/12,YC!A:E,5,0)/VLOOKUP(B294/12,YC!A:E,5,0))</f>
        <v>-7.7767630144761346E-2</v>
      </c>
      <c r="F294" s="34">
        <f>LN(VLOOKUP((B294+12*$B$1-1)/12,YC!A:E,5,0)/VLOOKUP((B294-1)/12,YC!A:E,5,0))</f>
        <v>-7.8654306606701807E-2</v>
      </c>
      <c r="G294" s="34">
        <f>((1-EXP(-alpha*($B$1-delta)))/alpha*Intermediates!F294-(1-EXP(-alpha*($B$1-delta)))/alpha*(1-EXP(-alpha*($B$1-delta)))/alpha*Intermediates!J294+E294)</f>
        <v>-0.79997691008087823</v>
      </c>
      <c r="H294" s="34">
        <f>((1-EXP(-alpha*$B$1))/alpha*Intermediates!F293-(1-EXP(-alpha*$B$1))/alpha*(1-EXP(-alpha*$B$1))/alpha*Intermediates!J293+F294)</f>
        <v>-0.86345787810934405</v>
      </c>
      <c r="I294" s="34">
        <f>((1-EXP(-alpha*($B$1-delta)))/alpha*Intermediates!G294-(1-EXP(-alpha*($B$1-delta)))/alpha*(1-EXP(-alpha*($B$1-delta)))/alpha*Intermediates!J294+E294)</f>
        <v>0.38078959794535433</v>
      </c>
      <c r="J294" s="46">
        <f>((1-EXP(-alpha*$B$1))/alpha*Intermediates!G293-(1-EXP(-alpha*$B$1))/alpha*(1-EXP(-alpha*$B$1))/alpha*Intermediates!J293+F294)</f>
        <v>0.44110480372940575</v>
      </c>
      <c r="K294" s="66">
        <f t="shared" si="17"/>
        <v>6.5539206296645114E-2</v>
      </c>
      <c r="L294" s="46">
        <f t="shared" si="18"/>
        <v>-5.8532269264506831E-2</v>
      </c>
      <c r="M294" s="60">
        <f>VLOOKUP((A294+1)&amp;"_"&amp;B294,scenarios!A:Q,15,0)</f>
        <v>0</v>
      </c>
      <c r="N294" s="55">
        <f>VLOOKUP((A294+TT_Scen/2+1)&amp;"_"&amp;B294,scenarios!A:Q,15,0)</f>
        <v>0</v>
      </c>
      <c r="O294" s="37">
        <f t="shared" si="19"/>
        <v>0.12407147556115194</v>
      </c>
    </row>
    <row r="295" spans="1:15" x14ac:dyDescent="0.25">
      <c r="A295" s="21">
        <f t="shared" si="16"/>
        <v>4</v>
      </c>
      <c r="B295" s="22">
        <v>286</v>
      </c>
      <c r="D295" s="66">
        <f>YC!E288</f>
        <v>0.8368236174</v>
      </c>
      <c r="E295" s="34">
        <f>LN(VLOOKUP((B295+12*$B$1-1)/12,YC!A:E,5,0)/VLOOKUP(B295/12,YC!A:E,5,0))</f>
        <v>-7.7489610713428012E-2</v>
      </c>
      <c r="F295" s="34">
        <f>LN(VLOOKUP((B295+12*$B$1-1)/12,YC!A:E,5,0)/VLOOKUP((B295-1)/12,YC!A:E,5,0))</f>
        <v>-7.8385647761828492E-2</v>
      </c>
      <c r="G295" s="34">
        <f>((1-EXP(-alpha*($B$1-delta)))/alpha*Intermediates!F295-(1-EXP(-alpha*($B$1-delta)))/alpha*(1-EXP(-alpha*($B$1-delta)))/alpha*Intermediates!J295+E295)</f>
        <v>-0.8175731887033254</v>
      </c>
      <c r="H295" s="34">
        <f>((1-EXP(-alpha*$B$1))/alpha*Intermediates!F294-(1-EXP(-alpha*$B$1))/alpha*(1-EXP(-alpha*$B$1))/alpha*Intermediates!J294+F295)</f>
        <v>-0.80577648691616988</v>
      </c>
      <c r="I295" s="34">
        <f>((1-EXP(-alpha*($B$1-delta)))/alpha*Intermediates!G295-(1-EXP(-alpha*($B$1-delta)))/alpha*(1-EXP(-alpha*($B$1-delta)))/alpha*Intermediates!J295+E295)</f>
        <v>0.39805020922506956</v>
      </c>
      <c r="J295" s="46">
        <f>((1-EXP(-alpha*$B$1))/alpha*Intermediates!G294-(1-EXP(-alpha*$B$1))/alpha*(1-EXP(-alpha*$B$1))/alpha*Intermediates!J294+F295)</f>
        <v>0.3830607888744556</v>
      </c>
      <c r="K295" s="66">
        <f t="shared" si="17"/>
        <v>-1.1727393504716077E-2</v>
      </c>
      <c r="L295" s="46">
        <f t="shared" si="18"/>
        <v>1.5102325132218208E-2</v>
      </c>
      <c r="M295" s="60">
        <f>VLOOKUP((A295+1)&amp;"_"&amp;B295,scenarios!A:Q,15,0)</f>
        <v>0</v>
      </c>
      <c r="N295" s="55">
        <f>VLOOKUP((A295+TT_Scen/2+1)&amp;"_"&amp;B295,scenarios!A:Q,15,0)</f>
        <v>0</v>
      </c>
      <c r="O295" s="37">
        <f t="shared" si="19"/>
        <v>2.6829718636934285E-2</v>
      </c>
    </row>
    <row r="296" spans="1:15" x14ac:dyDescent="0.25">
      <c r="A296" s="21">
        <f t="shared" si="16"/>
        <v>4</v>
      </c>
      <c r="B296" s="22">
        <v>287</v>
      </c>
      <c r="D296" s="66">
        <f>YC!E289</f>
        <v>0.83606536789999997</v>
      </c>
      <c r="E296" s="34">
        <f>LN(VLOOKUP((B296+12*$B$1-1)/12,YC!A:E,5,0)/VLOOKUP(B296/12,YC!A:E,5,0))</f>
        <v>-7.7201113100478544E-2</v>
      </c>
      <c r="F296" s="34">
        <f>LN(VLOOKUP((B296+12*$B$1-1)/12,YC!A:E,5,0)/VLOOKUP((B296-1)/12,YC!A:E,5,0))</f>
        <v>-7.8107628187359252E-2</v>
      </c>
      <c r="G296" s="34">
        <f>((1-EXP(-alpha*($B$1-delta)))/alpha*Intermediates!F296-(1-EXP(-alpha*($B$1-delta)))/alpha*(1-EXP(-alpha*($B$1-delta)))/alpha*Intermediates!J296+E296)</f>
        <v>-0.81923708220027325</v>
      </c>
      <c r="H296" s="34">
        <f>((1-EXP(-alpha*$B$1))/alpha*Intermediates!F295-(1-EXP(-alpha*$B$1))/alpha*(1-EXP(-alpha*$B$1))/alpha*Intermediates!J295+F296)</f>
        <v>-0.8234952261285744</v>
      </c>
      <c r="I296" s="34">
        <f>((1-EXP(-alpha*($B$1-delta)))/alpha*Intermediates!G296-(1-EXP(-alpha*($B$1-delta)))/alpha*(1-EXP(-alpha*($B$1-delta)))/alpha*Intermediates!J296+E296)</f>
        <v>0.39940094883588612</v>
      </c>
      <c r="J296" s="46">
        <f>((1-EXP(-alpha*$B$1))/alpha*Intermediates!G295-(1-EXP(-alpha*$B$1))/alpha*(1-EXP(-alpha*$B$1))/alpha*Intermediates!J295+F296)</f>
        <v>0.40043719315751669</v>
      </c>
      <c r="K296" s="66">
        <f t="shared" si="17"/>
        <v>4.2672227048299316E-3</v>
      </c>
      <c r="L296" s="46">
        <f t="shared" si="18"/>
        <v>-1.0357076058891135E-3</v>
      </c>
      <c r="M296" s="60">
        <f>VLOOKUP((A296+1)&amp;"_"&amp;B296,scenarios!A:Q,15,0)</f>
        <v>0</v>
      </c>
      <c r="N296" s="55">
        <f>VLOOKUP((A296+TT_Scen/2+1)&amp;"_"&amp;B296,scenarios!A:Q,15,0)</f>
        <v>0</v>
      </c>
      <c r="O296" s="37">
        <f t="shared" si="19"/>
        <v>5.3029303107190451E-3</v>
      </c>
    </row>
    <row r="297" spans="1:15" x14ac:dyDescent="0.25">
      <c r="A297" s="21">
        <f t="shared" si="16"/>
        <v>4</v>
      </c>
      <c r="B297" s="22">
        <v>288</v>
      </c>
      <c r="D297" s="66">
        <f>YC!E290</f>
        <v>0.83529810780000002</v>
      </c>
      <c r="E297" s="34">
        <f>LN(VLOOKUP((B297+12*$B$1-1)/12,YC!A:E,5,0)/VLOOKUP(B297/12,YC!A:E,5,0))</f>
        <v>-7.6901005752124635E-2</v>
      </c>
      <c r="F297" s="34">
        <f>LN(VLOOKUP((B297+12*$B$1-1)/12,YC!A:E,5,0)/VLOOKUP((B297-1)/12,YC!A:E,5,0))</f>
        <v>-7.7819130582602397E-2</v>
      </c>
      <c r="G297" s="34">
        <f>((1-EXP(-alpha*($B$1-delta)))/alpha*Intermediates!F297-(1-EXP(-alpha*($B$1-delta)))/alpha*(1-EXP(-alpha*($B$1-delta)))/alpha*Intermediates!J297+E297)</f>
        <v>-0.84181036098185469</v>
      </c>
      <c r="H297" s="34">
        <f>((1-EXP(-alpha*$B$1))/alpha*Intermediates!F296-(1-EXP(-alpha*$B$1))/alpha*(1-EXP(-alpha*$B$1))/alpha*Intermediates!J296+F297)</f>
        <v>-0.8251727491459343</v>
      </c>
      <c r="I297" s="34">
        <f>((1-EXP(-alpha*($B$1-delta)))/alpha*Intermediates!G297-(1-EXP(-alpha*($B$1-delta)))/alpha*(1-EXP(-alpha*($B$1-delta)))/alpha*Intermediates!J297+E297)</f>
        <v>0.4216858544846539</v>
      </c>
      <c r="J297" s="46">
        <f>((1-EXP(-alpha*$B$1))/alpha*Intermediates!G296-(1-EXP(-alpha*$B$1))/alpha*(1-EXP(-alpha*$B$1))/alpha*Intermediates!J296+F297)</f>
        <v>0.40179490884906444</v>
      </c>
      <c r="K297" s="66">
        <f t="shared" si="17"/>
        <v>-1.6499971166628824E-2</v>
      </c>
      <c r="L297" s="46">
        <f t="shared" si="18"/>
        <v>2.0090088684380891E-2</v>
      </c>
      <c r="M297" s="60">
        <f>VLOOKUP((A297+1)&amp;"_"&amp;B297,scenarios!A:Q,15,0)</f>
        <v>0</v>
      </c>
      <c r="N297" s="55">
        <f>VLOOKUP((A297+TT_Scen/2+1)&amp;"_"&amp;B297,scenarios!A:Q,15,0)</f>
        <v>0</v>
      </c>
      <c r="O297" s="37">
        <f t="shared" si="19"/>
        <v>3.6590059851009715E-2</v>
      </c>
    </row>
    <row r="298" spans="1:15" x14ac:dyDescent="0.25">
      <c r="A298" s="21">
        <f t="shared" si="16"/>
        <v>4</v>
      </c>
      <c r="B298" s="22">
        <v>289</v>
      </c>
      <c r="D298" s="66">
        <f>YC!E291</f>
        <v>0.83452164139999996</v>
      </c>
      <c r="E298" s="34">
        <f>LN(VLOOKUP((B298+12*$B$1-1)/12,YC!A:E,5,0)/VLOOKUP(B298/12,YC!A:E,5,0))</f>
        <v>-7.6589023197172409E-2</v>
      </c>
      <c r="F298" s="34">
        <f>LN(VLOOKUP((B298+12*$B$1-1)/12,YC!A:E,5,0)/VLOOKUP((B298-1)/12,YC!A:E,5,0))</f>
        <v>-7.7519023523657957E-2</v>
      </c>
      <c r="G298" s="34">
        <f>((1-EXP(-alpha*($B$1-delta)))/alpha*Intermediates!F298-(1-EXP(-alpha*($B$1-delta)))/alpha*(1-EXP(-alpha*($B$1-delta)))/alpha*Intermediates!J298+E298)</f>
        <v>-0.85239553002836521</v>
      </c>
      <c r="H298" s="34">
        <f>((1-EXP(-alpha*$B$1))/alpha*Intermediates!F297-(1-EXP(-alpha*$B$1))/alpha*(1-EXP(-alpha*$B$1))/alpha*Intermediates!J297+F298)</f>
        <v>-0.84790265489129857</v>
      </c>
      <c r="I298" s="34">
        <f>((1-EXP(-alpha*($B$1-delta)))/alpha*Intermediates!G298-(1-EXP(-alpha*($B$1-delta)))/alpha*(1-EXP(-alpha*($B$1-delta)))/alpha*Intermediates!J298+E298)</f>
        <v>0.43200796620699167</v>
      </c>
      <c r="J298" s="46">
        <f>((1-EXP(-alpha*$B$1))/alpha*Intermediates!G297-(1-EXP(-alpha*$B$1))/alpha*(1-EXP(-alpha*$B$1))/alpha*Intermediates!J297+F298)</f>
        <v>0.42422980191242848</v>
      </c>
      <c r="K298" s="66">
        <f t="shared" si="17"/>
        <v>-4.48279727208023E-3</v>
      </c>
      <c r="L298" s="46">
        <f t="shared" si="18"/>
        <v>7.8084927968224971E-3</v>
      </c>
      <c r="M298" s="60">
        <f>VLOOKUP((A298+1)&amp;"_"&amp;B298,scenarios!A:Q,15,0)</f>
        <v>0</v>
      </c>
      <c r="N298" s="55">
        <f>VLOOKUP((A298+TT_Scen/2+1)&amp;"_"&amp;B298,scenarios!A:Q,15,0)</f>
        <v>0</v>
      </c>
      <c r="O298" s="37">
        <f t="shared" si="19"/>
        <v>1.2291290068902727E-2</v>
      </c>
    </row>
    <row r="299" spans="1:15" x14ac:dyDescent="0.25">
      <c r="A299" s="21">
        <f t="shared" si="16"/>
        <v>4</v>
      </c>
      <c r="B299" s="22">
        <v>290</v>
      </c>
      <c r="D299" s="66">
        <f>YC!E292</f>
        <v>0.83373871909999997</v>
      </c>
      <c r="E299" s="34">
        <f>LN(VLOOKUP((B299+12*$B$1-1)/12,YC!A:E,5,0)/VLOOKUP(B299/12,YC!A:E,5,0))</f>
        <v>-7.626843209527788E-2</v>
      </c>
      <c r="F299" s="34">
        <f>LN(VLOOKUP((B299+12*$B$1-1)/12,YC!A:E,5,0)/VLOOKUP((B299-1)/12,YC!A:E,5,0))</f>
        <v>-7.7207041410725499E-2</v>
      </c>
      <c r="G299" s="34">
        <f>((1-EXP(-alpha*($B$1-delta)))/alpha*Intermediates!F299-(1-EXP(-alpha*($B$1-delta)))/alpha*(1-EXP(-alpha*($B$1-delta)))/alpha*Intermediates!J299+E299)</f>
        <v>-0.85201547549599022</v>
      </c>
      <c r="H299" s="34">
        <f>((1-EXP(-alpha*$B$1))/alpha*Intermediates!F298-(1-EXP(-alpha*$B$1))/alpha*(1-EXP(-alpha*$B$1))/alpha*Intermediates!J298+F299)</f>
        <v>-0.85856258929366513</v>
      </c>
      <c r="I299" s="34">
        <f>((1-EXP(-alpha*($B$1-delta)))/alpha*Intermediates!G299-(1-EXP(-alpha*($B$1-delta)))/alpha*(1-EXP(-alpha*($B$1-delta)))/alpha*Intermediates!J299+E299)</f>
        <v>0.43138364087717085</v>
      </c>
      <c r="J299" s="46">
        <f>((1-EXP(-alpha*$B$1))/alpha*Intermediates!G298-(1-EXP(-alpha*$B$1))/alpha*(1-EXP(-alpha*$B$1))/alpha*Intermediates!J298+F299)</f>
        <v>0.43462005359213146</v>
      </c>
      <c r="K299" s="66">
        <f t="shared" si="17"/>
        <v>6.5685929972165713E-3</v>
      </c>
      <c r="L299" s="46">
        <f t="shared" si="18"/>
        <v>-3.2311811766573273E-3</v>
      </c>
      <c r="M299" s="60">
        <f>VLOOKUP((A299+1)&amp;"_"&amp;B299,scenarios!A:Q,15,0)</f>
        <v>0</v>
      </c>
      <c r="N299" s="55">
        <f>VLOOKUP((A299+TT_Scen/2+1)&amp;"_"&amp;B299,scenarios!A:Q,15,0)</f>
        <v>0</v>
      </c>
      <c r="O299" s="37">
        <f t="shared" si="19"/>
        <v>9.7997741738738986E-3</v>
      </c>
    </row>
    <row r="300" spans="1:15" x14ac:dyDescent="0.25">
      <c r="A300" s="21">
        <f t="shared" si="16"/>
        <v>4</v>
      </c>
      <c r="B300" s="22">
        <v>291</v>
      </c>
      <c r="D300" s="66">
        <f>YC!E293</f>
        <v>0.83295285860000001</v>
      </c>
      <c r="E300" s="34">
        <f>LN(VLOOKUP((B300+12*$B$1-1)/12,YC!A:E,5,0)/VLOOKUP(B300/12,YC!A:E,5,0))</f>
        <v>-7.5943431940457412E-2</v>
      </c>
      <c r="F300" s="34">
        <f>LN(VLOOKUP((B300+12*$B$1-1)/12,YC!A:E,5,0)/VLOOKUP((B300-1)/12,YC!A:E,5,0))</f>
        <v>-7.6886450515402355E-2</v>
      </c>
      <c r="G300" s="34">
        <f>((1-EXP(-alpha*($B$1-delta)))/alpha*Intermediates!F300-(1-EXP(-alpha*($B$1-delta)))/alpha*(1-EXP(-alpha*($B$1-delta)))/alpha*Intermediates!J300+E300)</f>
        <v>-0.8186737151756267</v>
      </c>
      <c r="H300" s="34">
        <f>((1-EXP(-alpha*$B$1))/alpha*Intermediates!F299-(1-EXP(-alpha*$B$1))/alpha*(1-EXP(-alpha*$B$1))/alpha*Intermediates!J299+F300)</f>
        <v>-0.85818240743037</v>
      </c>
      <c r="I300" s="34">
        <f>((1-EXP(-alpha*($B$1-delta)))/alpha*Intermediates!G300-(1-EXP(-alpha*($B$1-delta)))/alpha*(1-EXP(-alpha*($B$1-delta)))/alpha*Intermediates!J300+E300)</f>
        <v>0.39780800126057902</v>
      </c>
      <c r="J300" s="46">
        <f>((1-EXP(-alpha*$B$1))/alpha*Intermediates!G299-(1-EXP(-alpha*$B$1))/alpha*(1-EXP(-alpha*$B$1))/alpha*Intermediates!J299+F300)</f>
        <v>0.43398899046235184</v>
      </c>
      <c r="K300" s="66">
        <f t="shared" si="17"/>
        <v>4.0299541394281047E-2</v>
      </c>
      <c r="L300" s="46">
        <f t="shared" si="18"/>
        <v>-3.5534280195140489E-2</v>
      </c>
      <c r="M300" s="60">
        <f>VLOOKUP((A300+1)&amp;"_"&amp;B300,scenarios!A:Q,15,0)</f>
        <v>0</v>
      </c>
      <c r="N300" s="55">
        <f>VLOOKUP((A300+TT_Scen/2+1)&amp;"_"&amp;B300,scenarios!A:Q,15,0)</f>
        <v>0</v>
      </c>
      <c r="O300" s="37">
        <f t="shared" si="19"/>
        <v>7.5833821589421535E-2</v>
      </c>
    </row>
    <row r="301" spans="1:15" x14ac:dyDescent="0.25">
      <c r="A301" s="21">
        <f t="shared" si="16"/>
        <v>4</v>
      </c>
      <c r="B301" s="22">
        <v>292</v>
      </c>
      <c r="D301" s="66">
        <f>YC!E294</f>
        <v>0.83216761289999996</v>
      </c>
      <c r="E301" s="34">
        <f>LN(VLOOKUP((B301+12*$B$1-1)/12,YC!A:E,5,0)/VLOOKUP(B301/12,YC!A:E,5,0))</f>
        <v>-7.5618280944995106E-2</v>
      </c>
      <c r="F301" s="34">
        <f>LN(VLOOKUP((B301+12*$B$1-1)/12,YC!A:E,5,0)/VLOOKUP((B301-1)/12,YC!A:E,5,0))</f>
        <v>-7.6561450849696913E-2</v>
      </c>
      <c r="G301" s="34">
        <f>((1-EXP(-alpha*($B$1-delta)))/alpha*Intermediates!F301-(1-EXP(-alpha*($B$1-delta)))/alpha*(1-EXP(-alpha*($B$1-delta)))/alpha*Intermediates!J301+E301)</f>
        <v>-0.8229841582685633</v>
      </c>
      <c r="H301" s="34">
        <f>((1-EXP(-alpha*$B$1))/alpha*Intermediates!F300-(1-EXP(-alpha*$B$1))/alpha*(1-EXP(-alpha*$B$1))/alpha*Intermediates!J300+F301)</f>
        <v>-0.82461524870233005</v>
      </c>
      <c r="I301" s="34">
        <f>((1-EXP(-alpha*($B$1-delta)))/alpha*Intermediates!G301-(1-EXP(-alpha*($B$1-delta)))/alpha*(1-EXP(-alpha*($B$1-delta)))/alpha*Intermediates!J301+E301)</f>
        <v>0.40188644402224122</v>
      </c>
      <c r="J301" s="46">
        <f>((1-EXP(-alpha*$B$1))/alpha*Intermediates!G300-(1-EXP(-alpha*$B$1))/alpha*(1-EXP(-alpha*$B$1))/alpha*Intermediates!J300+F301)</f>
        <v>0.40018135586480535</v>
      </c>
      <c r="K301" s="66">
        <f t="shared" si="17"/>
        <v>1.6324213853040614E-3</v>
      </c>
      <c r="L301" s="46">
        <f t="shared" si="18"/>
        <v>1.7065426468081402E-3</v>
      </c>
      <c r="M301" s="60">
        <f>VLOOKUP((A301+1)&amp;"_"&amp;B301,scenarios!A:Q,15,0)</f>
        <v>0</v>
      </c>
      <c r="N301" s="55">
        <f>VLOOKUP((A301+TT_Scen/2+1)&amp;"_"&amp;B301,scenarios!A:Q,15,0)</f>
        <v>0</v>
      </c>
      <c r="O301" s="37">
        <f t="shared" si="19"/>
        <v>3.3389640321122016E-3</v>
      </c>
    </row>
    <row r="302" spans="1:15" x14ac:dyDescent="0.25">
      <c r="A302" s="21">
        <f t="shared" si="16"/>
        <v>4</v>
      </c>
      <c r="B302" s="22">
        <v>293</v>
      </c>
      <c r="D302" s="66">
        <f>YC!E295</f>
        <v>0.83138657010000006</v>
      </c>
      <c r="E302" s="34">
        <f>LN(VLOOKUP((B302+12*$B$1-1)/12,YC!A:E,5,0)/VLOOKUP(B302/12,YC!A:E,5,0))</f>
        <v>-7.5297295096464462E-2</v>
      </c>
      <c r="F302" s="34">
        <f>LN(VLOOKUP((B302+12*$B$1-1)/12,YC!A:E,5,0)/VLOOKUP((B302-1)/12,YC!A:E,5,0))</f>
        <v>-7.6236300107987931E-2</v>
      </c>
      <c r="G302" s="34">
        <f>((1-EXP(-alpha*($B$1-delta)))/alpha*Intermediates!F302-(1-EXP(-alpha*($B$1-delta)))/alpha*(1-EXP(-alpha*($B$1-delta)))/alpha*Intermediates!J302+E302)</f>
        <v>-0.82271456160907508</v>
      </c>
      <c r="H302" s="34">
        <f>((1-EXP(-alpha*$B$1))/alpha*Intermediates!F301-(1-EXP(-alpha*$B$1))/alpha*(1-EXP(-alpha*$B$1))/alpha*Intermediates!J301+F302)</f>
        <v>-0.82895765244490116</v>
      </c>
      <c r="I302" s="34">
        <f>((1-EXP(-alpha*($B$1-delta)))/alpha*Intermediates!G302-(1-EXP(-alpha*($B$1-delta)))/alpha*(1-EXP(-alpha*($B$1-delta)))/alpha*Intermediates!J302+E302)</f>
        <v>0.4013780978360254</v>
      </c>
      <c r="J302" s="46">
        <f>((1-EXP(-alpha*$B$1))/alpha*Intermediates!G301-(1-EXP(-alpha*$B$1))/alpha*(1-EXP(-alpha*$B$1))/alpha*Intermediates!J301+F302)</f>
        <v>0.40428517763634575</v>
      </c>
      <c r="K302" s="66">
        <f t="shared" si="17"/>
        <v>6.2626195461037426E-3</v>
      </c>
      <c r="L302" s="46">
        <f t="shared" si="18"/>
        <v>-2.9028583355400484E-3</v>
      </c>
      <c r="M302" s="60">
        <f>VLOOKUP((A302+1)&amp;"_"&amp;B302,scenarios!A:Q,15,0)</f>
        <v>0</v>
      </c>
      <c r="N302" s="55">
        <f>VLOOKUP((A302+TT_Scen/2+1)&amp;"_"&amp;B302,scenarios!A:Q,15,0)</f>
        <v>0</v>
      </c>
      <c r="O302" s="37">
        <f t="shared" si="19"/>
        <v>9.165477881643791E-3</v>
      </c>
    </row>
    <row r="303" spans="1:15" x14ac:dyDescent="0.25">
      <c r="A303" s="21">
        <f t="shared" si="16"/>
        <v>4</v>
      </c>
      <c r="B303" s="22">
        <v>294</v>
      </c>
      <c r="D303" s="66">
        <f>YC!E296</f>
        <v>0.8306133537</v>
      </c>
      <c r="E303" s="34">
        <f>LN(VLOOKUP((B303+12*$B$1-1)/12,YC!A:E,5,0)/VLOOKUP(B303/12,YC!A:E,5,0))</f>
        <v>-7.4984849315439028E-2</v>
      </c>
      <c r="F303" s="34">
        <f>LN(VLOOKUP((B303+12*$B$1-1)/12,YC!A:E,5,0)/VLOOKUP((B303-1)/12,YC!A:E,5,0))</f>
        <v>-7.5915314407179191E-2</v>
      </c>
      <c r="G303" s="34">
        <f>((1-EXP(-alpha*($B$1-delta)))/alpha*Intermediates!F303-(1-EXP(-alpha*($B$1-delta)))/alpha*(1-EXP(-alpha*($B$1-delta)))/alpha*Intermediates!J303+E303)</f>
        <v>-0.83607996439644483</v>
      </c>
      <c r="H303" s="34">
        <f>((1-EXP(-alpha*$B$1))/alpha*Intermediates!F302-(1-EXP(-alpha*$B$1))/alpha*(1-EXP(-alpha*$B$1))/alpha*Intermediates!J302+F303)</f>
        <v>-0.82868868057204703</v>
      </c>
      <c r="I303" s="34">
        <f>((1-EXP(-alpha*($B$1-delta)))/alpha*Intermediates!G303-(1-EXP(-alpha*($B$1-delta)))/alpha*(1-EXP(-alpha*($B$1-delta)))/alpha*Intermediates!J303+E303)</f>
        <v>0.41448925580188961</v>
      </c>
      <c r="J303" s="46">
        <f>((1-EXP(-alpha*$B$1))/alpha*Intermediates!G302-(1-EXP(-alpha*$B$1))/alpha*(1-EXP(-alpha*$B$1))/alpha*Intermediates!J302+F303)</f>
        <v>0.40377088927347954</v>
      </c>
      <c r="K303" s="66">
        <f t="shared" si="17"/>
        <v>-7.3640354609040282E-3</v>
      </c>
      <c r="L303" s="46">
        <f t="shared" si="18"/>
        <v>1.0776013997065403E-2</v>
      </c>
      <c r="M303" s="60">
        <f>VLOOKUP((A303+1)&amp;"_"&amp;B303,scenarios!A:Q,15,0)</f>
        <v>0</v>
      </c>
      <c r="N303" s="55">
        <f>VLOOKUP((A303+TT_Scen/2+1)&amp;"_"&amp;B303,scenarios!A:Q,15,0)</f>
        <v>0</v>
      </c>
      <c r="O303" s="37">
        <f t="shared" si="19"/>
        <v>1.8140049457969432E-2</v>
      </c>
    </row>
    <row r="304" spans="1:15" x14ac:dyDescent="0.25">
      <c r="A304" s="21">
        <f t="shared" si="16"/>
        <v>4</v>
      </c>
      <c r="B304" s="22">
        <v>295</v>
      </c>
      <c r="D304" s="66">
        <f>YC!E297</f>
        <v>0.82985162820000002</v>
      </c>
      <c r="E304" s="34">
        <f>LN(VLOOKUP((B304+12*$B$1-1)/12,YC!A:E,5,0)/VLOOKUP(B304/12,YC!A:E,5,0))</f>
        <v>-7.46853842930148E-2</v>
      </c>
      <c r="F304" s="34">
        <f>LN(VLOOKUP((B304+12*$B$1-1)/12,YC!A:E,5,0)/VLOOKUP((B304-1)/12,YC!A:E,5,0))</f>
        <v>-7.5602868927423711E-2</v>
      </c>
      <c r="G304" s="34">
        <f>((1-EXP(-alpha*($B$1-delta)))/alpha*Intermediates!F304-(1-EXP(-alpha*($B$1-delta)))/alpha*(1-EXP(-alpha*($B$1-delta)))/alpha*Intermediates!J304+E304)</f>
        <v>-0.84230109172048628</v>
      </c>
      <c r="H304" s="34">
        <f>((1-EXP(-alpha*$B$1))/alpha*Intermediates!F303-(1-EXP(-alpha*$B$1))/alpha*(1-EXP(-alpha*$B$1))/alpha*Intermediates!J303+F304)</f>
        <v>-0.84214784597203007</v>
      </c>
      <c r="I304" s="34">
        <f>((1-EXP(-alpha*($B$1-delta)))/alpha*Intermediates!G304-(1-EXP(-alpha*($B$1-delta)))/alpha*(1-EXP(-alpha*($B$1-delta)))/alpha*Intermediates!J304+E304)</f>
        <v>0.42043176529700244</v>
      </c>
      <c r="J304" s="46">
        <f>((1-EXP(-alpha*$B$1))/alpha*Intermediates!G303-(1-EXP(-alpha*$B$1))/alpha*(1-EXP(-alpha*$B$1))/alpha*Intermediates!J303+F304)</f>
        <v>0.41696925704726118</v>
      </c>
      <c r="K304" s="66">
        <f t="shared" si="17"/>
        <v>-1.5323400692623945E-4</v>
      </c>
      <c r="L304" s="46">
        <f t="shared" si="18"/>
        <v>3.4685096560715944E-3</v>
      </c>
      <c r="M304" s="60">
        <f>VLOOKUP((A304+1)&amp;"_"&amp;B304,scenarios!A:Q,15,0)</f>
        <v>0</v>
      </c>
      <c r="N304" s="55">
        <f>VLOOKUP((A304+TT_Scen/2+1)&amp;"_"&amp;B304,scenarios!A:Q,15,0)</f>
        <v>0</v>
      </c>
      <c r="O304" s="37">
        <f t="shared" si="19"/>
        <v>3.6217436629978339E-3</v>
      </c>
    </row>
    <row r="305" spans="1:15" x14ac:dyDescent="0.25">
      <c r="A305" s="21">
        <f t="shared" si="16"/>
        <v>4</v>
      </c>
      <c r="B305" s="22">
        <v>296</v>
      </c>
      <c r="D305" s="66">
        <f>YC!E298</f>
        <v>0.82910511799999997</v>
      </c>
      <c r="E305" s="34">
        <f>LN(VLOOKUP((B305+12*$B$1-1)/12,YC!A:E,5,0)/VLOOKUP(B305/12,YC!A:E,5,0))</f>
        <v>-7.4403428556100368E-2</v>
      </c>
      <c r="F305" s="34">
        <f>LN(VLOOKUP((B305+12*$B$1-1)/12,YC!A:E,5,0)/VLOOKUP((B305-1)/12,YC!A:E,5,0))</f>
        <v>-7.5303404100485916E-2</v>
      </c>
      <c r="G305" s="34">
        <f>((1-EXP(-alpha*($B$1-delta)))/alpha*Intermediates!F305-(1-EXP(-alpha*($B$1-delta)))/alpha*(1-EXP(-alpha*($B$1-delta)))/alpha*Intermediates!J305+E305)</f>
        <v>-0.84503373964269457</v>
      </c>
      <c r="H305" s="34">
        <f>((1-EXP(-alpha*$B$1))/alpha*Intermediates!F304-(1-EXP(-alpha*$B$1))/alpha*(1-EXP(-alpha*$B$1))/alpha*Intermediates!J304+F305)</f>
        <v>-0.84841381276603278</v>
      </c>
      <c r="I305" s="34">
        <f>((1-EXP(-alpha*($B$1-delta)))/alpha*Intermediates!G305-(1-EXP(-alpha*($B$1-delta)))/alpha*(1-EXP(-alpha*($B$1-delta)))/alpha*Intermediates!J305+E305)</f>
        <v>0.4228523689269526</v>
      </c>
      <c r="J305" s="46">
        <f>((1-EXP(-alpha*$B$1))/alpha*Intermediates!G304-(1-EXP(-alpha*$B$1))/alpha*(1-EXP(-alpha*$B$1))/alpha*Intermediates!J304+F305)</f>
        <v>0.42295006788583378</v>
      </c>
      <c r="K305" s="66">
        <f t="shared" si="17"/>
        <v>3.3857920121032059E-3</v>
      </c>
      <c r="L305" s="46">
        <f t="shared" si="18"/>
        <v>-9.7694186493302304E-5</v>
      </c>
      <c r="M305" s="60">
        <f>VLOOKUP((A305+1)&amp;"_"&amp;B305,scenarios!A:Q,15,0)</f>
        <v>0</v>
      </c>
      <c r="N305" s="55">
        <f>VLOOKUP((A305+TT_Scen/2+1)&amp;"_"&amp;B305,scenarios!A:Q,15,0)</f>
        <v>0</v>
      </c>
      <c r="O305" s="37">
        <f t="shared" si="19"/>
        <v>3.4834861985965082E-3</v>
      </c>
    </row>
    <row r="306" spans="1:15" x14ac:dyDescent="0.25">
      <c r="A306" s="21">
        <f t="shared" si="16"/>
        <v>4</v>
      </c>
      <c r="B306" s="22">
        <v>297</v>
      </c>
      <c r="D306" s="66">
        <f>YC!E299</f>
        <v>0.82837759</v>
      </c>
      <c r="E306" s="34">
        <f>LN(VLOOKUP((B306+12*$B$1-1)/12,YC!A:E,5,0)/VLOOKUP(B306/12,YC!A:E,5,0))</f>
        <v>-7.4143577268192803E-2</v>
      </c>
      <c r="F306" s="34">
        <f>LN(VLOOKUP((B306+12*$B$1-1)/12,YC!A:E,5,0)/VLOOKUP((B306-1)/12,YC!A:E,5,0))</f>
        <v>-7.5021448323150261E-2</v>
      </c>
      <c r="G306" s="34">
        <f>((1-EXP(-alpha*($B$1-delta)))/alpha*Intermediates!F306-(1-EXP(-alpha*($B$1-delta)))/alpha*(1-EXP(-alpha*($B$1-delta)))/alpha*Intermediates!J306+E306)</f>
        <v>-0.87835032244353273</v>
      </c>
      <c r="H306" s="34">
        <f>((1-EXP(-alpha*$B$1))/alpha*Intermediates!F305-(1-EXP(-alpha*$B$1))/alpha*(1-EXP(-alpha*$B$1))/alpha*Intermediates!J305+F306)</f>
        <v>-0.85116733401816513</v>
      </c>
      <c r="I306" s="34">
        <f>((1-EXP(-alpha*($B$1-delta)))/alpha*Intermediates!G306-(1-EXP(-alpha*($B$1-delta)))/alpha*(1-EXP(-alpha*($B$1-delta)))/alpha*Intermediates!J306+E306)</f>
        <v>0.45581429417211566</v>
      </c>
      <c r="J306" s="46">
        <f>((1-EXP(-alpha*$B$1))/alpha*Intermediates!G305-(1-EXP(-alpha*$B$1))/alpha*(1-EXP(-alpha*$B$1))/alpha*Intermediates!J305+F306)</f>
        <v>0.4253850216582622</v>
      </c>
      <c r="K306" s="66">
        <f t="shared" si="17"/>
        <v>-2.6816856021171898E-2</v>
      </c>
      <c r="L306" s="46">
        <f t="shared" si="18"/>
        <v>3.0896974718754411E-2</v>
      </c>
      <c r="M306" s="60">
        <f>VLOOKUP((A306+1)&amp;"_"&amp;B306,scenarios!A:Q,15,0)</f>
        <v>0</v>
      </c>
      <c r="N306" s="55">
        <f>VLOOKUP((A306+TT_Scen/2+1)&amp;"_"&amp;B306,scenarios!A:Q,15,0)</f>
        <v>0</v>
      </c>
      <c r="O306" s="37">
        <f t="shared" si="19"/>
        <v>5.7713830739926308E-2</v>
      </c>
    </row>
    <row r="307" spans="1:15" x14ac:dyDescent="0.25">
      <c r="A307" s="21">
        <f t="shared" si="16"/>
        <v>4</v>
      </c>
      <c r="B307" s="22">
        <v>298</v>
      </c>
      <c r="D307" s="66">
        <f>YC!E300</f>
        <v>0.82767284750000003</v>
      </c>
      <c r="E307" s="34">
        <f>LN(VLOOKUP((B307+12*$B$1-1)/12,YC!A:E,5,0)/VLOOKUP(B307/12,YC!A:E,5,0))</f>
        <v>-7.3910484735033116E-2</v>
      </c>
      <c r="F307" s="34">
        <f>LN(VLOOKUP((B307+12*$B$1-1)/12,YC!A:E,5,0)/VLOOKUP((B307-1)/12,YC!A:E,5,0))</f>
        <v>-7.476159714874242E-2</v>
      </c>
      <c r="G307" s="34">
        <f>((1-EXP(-alpha*($B$1-delta)))/alpha*Intermediates!F307-(1-EXP(-alpha*($B$1-delta)))/alpha*(1-EXP(-alpha*($B$1-delta)))/alpha*Intermediates!J307+E307)</f>
        <v>-0.87593558552631035</v>
      </c>
      <c r="H307" s="34">
        <f>((1-EXP(-alpha*$B$1))/alpha*Intermediates!F306-(1-EXP(-alpha*$B$1))/alpha*(1-EXP(-alpha*$B$1))/alpha*Intermediates!J306+F307)</f>
        <v>-0.8847136845522936</v>
      </c>
      <c r="I307" s="34">
        <f>((1-EXP(-alpha*($B$1-delta)))/alpha*Intermediates!G307-(1-EXP(-alpha*($B$1-delta)))/alpha*(1-EXP(-alpha*($B$1-delta)))/alpha*Intermediates!J307+E307)</f>
        <v>0.45299298128085075</v>
      </c>
      <c r="J307" s="46">
        <f>((1-EXP(-alpha*$B$1))/alpha*Intermediates!G306-(1-EXP(-alpha*$B$1))/alpha*(1-EXP(-alpha*$B$1))/alpha*Intermediates!J306+F307)</f>
        <v>0.45857020560895578</v>
      </c>
      <c r="K307" s="66">
        <f t="shared" si="17"/>
        <v>8.8167395178377905E-3</v>
      </c>
      <c r="L307" s="46">
        <f t="shared" si="18"/>
        <v>-5.5617004858937724E-3</v>
      </c>
      <c r="M307" s="60">
        <f>VLOOKUP((A307+1)&amp;"_"&amp;B307,scenarios!A:Q,15,0)</f>
        <v>0</v>
      </c>
      <c r="N307" s="55">
        <f>VLOOKUP((A307+TT_Scen/2+1)&amp;"_"&amp;B307,scenarios!A:Q,15,0)</f>
        <v>0</v>
      </c>
      <c r="O307" s="37">
        <f t="shared" si="19"/>
        <v>1.4378440003731563E-2</v>
      </c>
    </row>
    <row r="308" spans="1:15" x14ac:dyDescent="0.25">
      <c r="A308" s="21">
        <f t="shared" si="16"/>
        <v>4</v>
      </c>
      <c r="B308" s="22">
        <v>299</v>
      </c>
      <c r="D308" s="66">
        <f>YC!E301</f>
        <v>0.82699473140000002</v>
      </c>
      <c r="E308" s="34">
        <f>LN(VLOOKUP((B308+12*$B$1-1)/12,YC!A:E,5,0)/VLOOKUP(B308/12,YC!A:E,5,0))</f>
        <v>-7.3708864426069831E-2</v>
      </c>
      <c r="F308" s="34">
        <f>LN(VLOOKUP((B308+12*$B$1-1)/12,YC!A:E,5,0)/VLOOKUP((B308-1)/12,YC!A:E,5,0))</f>
        <v>-7.4528504753360855E-2</v>
      </c>
      <c r="G308" s="34">
        <f>((1-EXP(-alpha*($B$1-delta)))/alpha*Intermediates!F308-(1-EXP(-alpha*($B$1-delta)))/alpha*(1-EXP(-alpha*($B$1-delta)))/alpha*Intermediates!J308+E308)</f>
        <v>-0.85347010710214977</v>
      </c>
      <c r="H308" s="34">
        <f>((1-EXP(-alpha*$B$1))/alpha*Intermediates!F307-(1-EXP(-alpha*$B$1))/alpha*(1-EXP(-alpha*$B$1))/alpha*Intermediates!J307+F308)</f>
        <v>-0.88228430023222304</v>
      </c>
      <c r="I308" s="34">
        <f>((1-EXP(-alpha*($B$1-delta)))/alpha*Intermediates!G308-(1-EXP(-alpha*($B$1-delta)))/alpha*(1-EXP(-alpha*($B$1-delta)))/alpha*Intermediates!J308+E308)</f>
        <v>0.43005958491216389</v>
      </c>
      <c r="J308" s="46">
        <f>((1-EXP(-alpha*$B$1))/alpha*Intermediates!G307-(1-EXP(-alpha*$B$1))/alpha*(1-EXP(-alpha*$B$1))/alpha*Intermediates!J307+F308)</f>
        <v>0.45572775070601895</v>
      </c>
      <c r="K308" s="66">
        <f t="shared" si="17"/>
        <v>2.9233338082331972E-2</v>
      </c>
      <c r="L308" s="46">
        <f t="shared" si="18"/>
        <v>-2.5341539030399041E-2</v>
      </c>
      <c r="M308" s="60">
        <f>VLOOKUP((A308+1)&amp;"_"&amp;B308,scenarios!A:Q,15,0)</f>
        <v>0</v>
      </c>
      <c r="N308" s="55">
        <f>VLOOKUP((A308+TT_Scen/2+1)&amp;"_"&amp;B308,scenarios!A:Q,15,0)</f>
        <v>0</v>
      </c>
      <c r="O308" s="37">
        <f t="shared" si="19"/>
        <v>5.4574877112731013E-2</v>
      </c>
    </row>
    <row r="309" spans="1:15" x14ac:dyDescent="0.25">
      <c r="A309" s="21">
        <f t="shared" si="16"/>
        <v>4</v>
      </c>
      <c r="B309" s="22">
        <v>300</v>
      </c>
      <c r="D309" s="66">
        <f>YC!E302</f>
        <v>0.82634712119999998</v>
      </c>
      <c r="E309" s="34">
        <f>LN(VLOOKUP((B309+12*$B$1-1)/12,YC!A:E,5,0)/VLOOKUP(B309/12,YC!A:E,5,0))</f>
        <v>-7.3543488907277896E-2</v>
      </c>
      <c r="F309" s="34">
        <f>LN(VLOOKUP((B309+12*$B$1-1)/12,YC!A:E,5,0)/VLOOKUP((B309-1)/12,YC!A:E,5,0))</f>
        <v>-7.432688434616061E-2</v>
      </c>
      <c r="G309" s="34">
        <f>((1-EXP(-alpha*($B$1-delta)))/alpha*Intermediates!F309-(1-EXP(-alpha*($B$1-delta)))/alpha*(1-EXP(-alpha*($B$1-delta)))/alpha*Intermediates!J309+E309)</f>
        <v>-0.84815687825999364</v>
      </c>
      <c r="H309" s="34">
        <f>((1-EXP(-alpha*$B$1))/alpha*Intermediates!F308-(1-EXP(-alpha*$B$1))/alpha*(1-EXP(-alpha*$B$1))/alpha*Intermediates!J308+F309)</f>
        <v>-0.85966690659202849</v>
      </c>
      <c r="I309" s="34">
        <f>((1-EXP(-alpha*($B$1-delta)))/alpha*Intermediates!G309-(1-EXP(-alpha*($B$1-delta)))/alpha*(1-EXP(-alpha*($B$1-delta)))/alpha*Intermediates!J309+E309)</f>
        <v>0.42420755434069607</v>
      </c>
      <c r="J309" s="46">
        <f>((1-EXP(-alpha*$B$1))/alpha*Intermediates!G308-(1-EXP(-alpha*$B$1))/alpha*(1-EXP(-alpha*$B$1))/alpha*Intermediates!J308+F309)</f>
        <v>0.43263595945164202</v>
      </c>
      <c r="K309" s="66">
        <f t="shared" si="17"/>
        <v>1.1576523583990195E-2</v>
      </c>
      <c r="L309" s="46">
        <f t="shared" si="18"/>
        <v>-8.3929856842011041E-3</v>
      </c>
      <c r="M309" s="60">
        <f>VLOOKUP((A309+1)&amp;"_"&amp;B309,scenarios!A:Q,15,0)</f>
        <v>0</v>
      </c>
      <c r="N309" s="55">
        <f>VLOOKUP((A309+TT_Scen/2+1)&amp;"_"&amp;B309,scenarios!A:Q,15,0)</f>
        <v>0</v>
      </c>
      <c r="O309" s="37">
        <f t="shared" si="19"/>
        <v>1.9969509268191299E-2</v>
      </c>
    </row>
    <row r="310" spans="1:15" x14ac:dyDescent="0.25">
      <c r="A310" s="21">
        <f t="shared" si="16"/>
        <v>4</v>
      </c>
      <c r="B310" s="22">
        <v>301</v>
      </c>
      <c r="D310" s="66">
        <f>YC!E303</f>
        <v>0.82573271000000004</v>
      </c>
      <c r="E310" s="34">
        <f>LN(VLOOKUP((B310+12*$B$1-1)/12,YC!A:E,5,0)/VLOOKUP(B310/12,YC!A:E,5,0))</f>
        <v>-7.3417705437393996E-2</v>
      </c>
      <c r="F310" s="34">
        <f>LN(VLOOKUP((B310+12*$B$1-1)/12,YC!A:E,5,0)/VLOOKUP((B310-1)/12,YC!A:E,5,0))</f>
        <v>-7.4161508753339309E-2</v>
      </c>
      <c r="G310" s="34">
        <f>((1-EXP(-alpha*($B$1-delta)))/alpha*Intermediates!F310-(1-EXP(-alpha*($B$1-delta)))/alpha*(1-EXP(-alpha*($B$1-delta)))/alpha*Intermediates!J310+E310)</f>
        <v>-0.79328872207477685</v>
      </c>
      <c r="H310" s="34">
        <f>((1-EXP(-alpha*$B$1))/alpha*Intermediates!F309-(1-EXP(-alpha*$B$1))/alpha*(1-EXP(-alpha*$B$1))/alpha*Intermediates!J309+F310)</f>
        <v>-0.85431875202042662</v>
      </c>
      <c r="I310" s="34">
        <f>((1-EXP(-alpha*($B$1-delta)))/alpha*Intermediates!G310-(1-EXP(-alpha*($B$1-delta)))/alpha*(1-EXP(-alpha*($B$1-delta)))/alpha*Intermediates!J310+E310)</f>
        <v>0.36872302137303942</v>
      </c>
      <c r="J310" s="46">
        <f>((1-EXP(-alpha*$B$1))/alpha*Intermediates!G309-(1-EXP(-alpha*$B$1))/alpha*(1-EXP(-alpha*$B$1))/alpha*Intermediates!J309+F310)</f>
        <v>0.42674253789912392</v>
      </c>
      <c r="K310" s="66">
        <f t="shared" si="17"/>
        <v>6.2930833463084257E-2</v>
      </c>
      <c r="L310" s="46">
        <f t="shared" si="18"/>
        <v>-5.636846915230076E-2</v>
      </c>
      <c r="M310" s="60">
        <f>VLOOKUP((A310+1)&amp;"_"&amp;B310,scenarios!A:Q,15,0)</f>
        <v>0</v>
      </c>
      <c r="N310" s="55">
        <f>VLOOKUP((A310+TT_Scen/2+1)&amp;"_"&amp;B310,scenarios!A:Q,15,0)</f>
        <v>0</v>
      </c>
      <c r="O310" s="37">
        <f t="shared" si="19"/>
        <v>0.11929930261538502</v>
      </c>
    </row>
    <row r="311" spans="1:15" x14ac:dyDescent="0.25">
      <c r="A311" s="21">
        <f t="shared" si="16"/>
        <v>4</v>
      </c>
      <c r="B311" s="22">
        <v>302</v>
      </c>
      <c r="D311" s="66">
        <f>YC!E304</f>
        <v>0.825149303</v>
      </c>
      <c r="E311" s="34">
        <f>LN(VLOOKUP((B311+12*$B$1-1)/12,YC!A:E,5,0)/VLOOKUP(B311/12,YC!A:E,5,0))</f>
        <v>-7.3328943017191367E-2</v>
      </c>
      <c r="F311" s="34">
        <f>LN(VLOOKUP((B311+12*$B$1-1)/12,YC!A:E,5,0)/VLOOKUP((B311-1)/12,YC!A:E,5,0))</f>
        <v>-7.4035725233839556E-2</v>
      </c>
      <c r="G311" s="34">
        <f>((1-EXP(-alpha*($B$1-delta)))/alpha*Intermediates!F311-(1-EXP(-alpha*($B$1-delta)))/alpha*(1-EXP(-alpha*($B$1-delta)))/alpha*Intermediates!J311+E311)</f>
        <v>-0.81593579697054197</v>
      </c>
      <c r="H311" s="34">
        <f>((1-EXP(-alpha*$B$1))/alpha*Intermediates!F310-(1-EXP(-alpha*$B$1))/alpha*(1-EXP(-alpha*$B$1))/alpha*Intermediates!J310+F311)</f>
        <v>-0.79907668025136269</v>
      </c>
      <c r="I311" s="34">
        <f>((1-EXP(-alpha*($B$1-delta)))/alpha*Intermediates!G311-(1-EXP(-alpha*($B$1-delta)))/alpha*(1-EXP(-alpha*($B$1-delta)))/alpha*Intermediates!J311+E311)</f>
        <v>0.39068128961291337</v>
      </c>
      <c r="J311" s="46">
        <f>((1-EXP(-alpha*$B$1))/alpha*Intermediates!G310-(1-EXP(-alpha*$B$1))/alpha*(1-EXP(-alpha*$B$1))/alpha*Intermediates!J310+F311)</f>
        <v>0.37087763851267036</v>
      </c>
      <c r="K311" s="66">
        <f t="shared" si="17"/>
        <v>-1.6717797100056164E-2</v>
      </c>
      <c r="L311" s="46">
        <f t="shared" si="18"/>
        <v>2.0001044280679059E-2</v>
      </c>
      <c r="M311" s="60">
        <f>VLOOKUP((A311+1)&amp;"_"&amp;B311,scenarios!A:Q,15,0)</f>
        <v>0</v>
      </c>
      <c r="N311" s="55">
        <f>VLOOKUP((A311+TT_Scen/2+1)&amp;"_"&amp;B311,scenarios!A:Q,15,0)</f>
        <v>0</v>
      </c>
      <c r="O311" s="37">
        <f t="shared" si="19"/>
        <v>3.6718841380735223E-2</v>
      </c>
    </row>
    <row r="312" spans="1:15" x14ac:dyDescent="0.25">
      <c r="A312" s="21">
        <f t="shared" si="16"/>
        <v>4</v>
      </c>
      <c r="B312" s="22">
        <v>303</v>
      </c>
      <c r="D312" s="66">
        <f>YC!E305</f>
        <v>0.82459345039999998</v>
      </c>
      <c r="E312" s="34">
        <f>LN(VLOOKUP((B312+12*$B$1-1)/12,YC!A:E,5,0)/VLOOKUP(B312/12,YC!A:E,5,0))</f>
        <v>-7.3273096844963276E-2</v>
      </c>
      <c r="F312" s="34">
        <f>LN(VLOOKUP((B312+12*$B$1-1)/12,YC!A:E,5,0)/VLOOKUP((B312-1)/12,YC!A:E,5,0))</f>
        <v>-7.3946962658149776E-2</v>
      </c>
      <c r="G312" s="34">
        <f>((1-EXP(-alpha*($B$1-delta)))/alpha*Intermediates!F312-(1-EXP(-alpha*($B$1-delta)))/alpha*(1-EXP(-alpha*($B$1-delta)))/alpha*Intermediates!J312+E312)</f>
        <v>-0.80672468962637922</v>
      </c>
      <c r="H312" s="34">
        <f>((1-EXP(-alpha*$B$1))/alpha*Intermediates!F311-(1-EXP(-alpha*$B$1))/alpha*(1-EXP(-alpha*$B$1))/alpha*Intermediates!J311+F312)</f>
        <v>-0.8218794163062183</v>
      </c>
      <c r="I312" s="34">
        <f>((1-EXP(-alpha*($B$1-delta)))/alpha*Intermediates!G312-(1-EXP(-alpha*($B$1-delta)))/alpha*(1-EXP(-alpha*($B$1-delta)))/alpha*Intermediates!J312+E312)</f>
        <v>0.38071715845674226</v>
      </c>
      <c r="J312" s="46">
        <f>((1-EXP(-alpha*$B$1))/alpha*Intermediates!G311-(1-EXP(-alpha*$B$1))/alpha*(1-EXP(-alpha*$B$1))/alpha*Intermediates!J311+F312)</f>
        <v>0.3929851317526154</v>
      </c>
      <c r="K312" s="66">
        <f t="shared" si="17"/>
        <v>1.5270141841573714E-2</v>
      </c>
      <c r="L312" s="46">
        <f t="shared" si="18"/>
        <v>-1.2193028498132419E-2</v>
      </c>
      <c r="M312" s="60">
        <f>VLOOKUP((A312+1)&amp;"_"&amp;B312,scenarios!A:Q,15,0)</f>
        <v>0</v>
      </c>
      <c r="N312" s="55">
        <f>VLOOKUP((A312+TT_Scen/2+1)&amp;"_"&amp;B312,scenarios!A:Q,15,0)</f>
        <v>0</v>
      </c>
      <c r="O312" s="37">
        <f t="shared" si="19"/>
        <v>2.7463170339706133E-2</v>
      </c>
    </row>
    <row r="313" spans="1:15" x14ac:dyDescent="0.25">
      <c r="A313" s="21">
        <f t="shared" si="16"/>
        <v>4</v>
      </c>
      <c r="B313" s="22">
        <v>304</v>
      </c>
      <c r="D313" s="66">
        <f>YC!E306</f>
        <v>0.82406166589999996</v>
      </c>
      <c r="E313" s="34">
        <f>LN(VLOOKUP((B313+12*$B$1-1)/12,YC!A:E,5,0)/VLOOKUP(B313/12,YC!A:E,5,0))</f>
        <v>-7.3246003240475935E-2</v>
      </c>
      <c r="F313" s="34">
        <f>LN(VLOOKUP((B313+12*$B$1-1)/12,YC!A:E,5,0)/VLOOKUP((B313-1)/12,YC!A:E,5,0))</f>
        <v>-7.3891116355020145E-2</v>
      </c>
      <c r="G313" s="34">
        <f>((1-EXP(-alpha*($B$1-delta)))/alpha*Intermediates!F313-(1-EXP(-alpha*($B$1-delta)))/alpha*(1-EXP(-alpha*($B$1-delta)))/alpha*Intermediates!J313+E313)</f>
        <v>-0.81735516043966217</v>
      </c>
      <c r="H313" s="34">
        <f>((1-EXP(-alpha*$B$1))/alpha*Intermediates!F312-(1-EXP(-alpha*$B$1))/alpha*(1-EXP(-alpha*$B$1))/alpha*Intermediates!J312+F313)</f>
        <v>-0.8126059866004246</v>
      </c>
      <c r="I313" s="34">
        <f>((1-EXP(-alpha*($B$1-delta)))/alpha*Intermediates!G313-(1-EXP(-alpha*($B$1-delta)))/alpha*(1-EXP(-alpha*($B$1-delta)))/alpha*Intermediates!J313+E313)</f>
        <v>0.3905387187095864</v>
      </c>
      <c r="J313" s="46">
        <f>((1-EXP(-alpha*$B$1))/alpha*Intermediates!G312-(1-EXP(-alpha*$B$1))/alpha*(1-EXP(-alpha*$B$1))/alpha*Intermediates!J312+F313)</f>
        <v>0.38295225648920844</v>
      </c>
      <c r="K313" s="66">
        <f t="shared" si="17"/>
        <v>-4.7379143446443228E-3</v>
      </c>
      <c r="L313" s="46">
        <f t="shared" si="18"/>
        <v>7.6153123355111596E-3</v>
      </c>
      <c r="M313" s="60">
        <f>VLOOKUP((A313+1)&amp;"_"&amp;B313,scenarios!A:Q,15,0)</f>
        <v>0</v>
      </c>
      <c r="N313" s="55">
        <f>VLOOKUP((A313+TT_Scen/2+1)&amp;"_"&amp;B313,scenarios!A:Q,15,0)</f>
        <v>0</v>
      </c>
      <c r="O313" s="37">
        <f t="shared" si="19"/>
        <v>1.2353226680155482E-2</v>
      </c>
    </row>
    <row r="314" spans="1:15" x14ac:dyDescent="0.25">
      <c r="A314" s="21">
        <f t="shared" si="16"/>
        <v>4</v>
      </c>
      <c r="B314" s="22">
        <v>305</v>
      </c>
      <c r="D314" s="66">
        <f>YC!E307</f>
        <v>0.82355042580000004</v>
      </c>
      <c r="E314" s="34">
        <f>LN(VLOOKUP((B314+12*$B$1-1)/12,YC!A:E,5,0)/VLOOKUP(B314/12,YC!A:E,5,0))</f>
        <v>-7.3243439666973539E-2</v>
      </c>
      <c r="F314" s="34">
        <f>LN(VLOOKUP((B314+12*$B$1-1)/12,YC!A:E,5,0)/VLOOKUP((B314-1)/12,YC!A:E,5,0))</f>
        <v>-7.3864022775076338E-2</v>
      </c>
      <c r="G314" s="34">
        <f>((1-EXP(-alpha*($B$1-delta)))/alpha*Intermediates!F314-(1-EXP(-alpha*($B$1-delta)))/alpha*(1-EXP(-alpha*($B$1-delta)))/alpha*Intermediates!J314+E314)</f>
        <v>-0.82164511003429685</v>
      </c>
      <c r="H314" s="34">
        <f>((1-EXP(-alpha*$B$1))/alpha*Intermediates!F313-(1-EXP(-alpha*$B$1))/alpha*(1-EXP(-alpha*$B$1))/alpha*Intermediates!J313+F314)</f>
        <v>-0.82330955800828154</v>
      </c>
      <c r="I314" s="34">
        <f>((1-EXP(-alpha*($B$1-delta)))/alpha*Intermediates!G314-(1-EXP(-alpha*($B$1-delta)))/alpha*(1-EXP(-alpha*($B$1-delta)))/alpha*Intermediates!J314+E314)</f>
        <v>0.3939723190499772</v>
      </c>
      <c r="J314" s="46">
        <f>((1-EXP(-alpha*$B$1))/alpha*Intermediates!G313-(1-EXP(-alpha*$B$1))/alpha*(1-EXP(-alpha*$B$1))/alpha*Intermediates!J313+F314)</f>
        <v>0.3928405097408123</v>
      </c>
      <c r="K314" s="66">
        <f t="shared" si="17"/>
        <v>1.6658339363611052E-3</v>
      </c>
      <c r="L314" s="46">
        <f t="shared" si="18"/>
        <v>1.1324500470293319E-3</v>
      </c>
      <c r="M314" s="60">
        <f>VLOOKUP((A314+1)&amp;"_"&amp;B314,scenarios!A:Q,15,0)</f>
        <v>0</v>
      </c>
      <c r="N314" s="55">
        <f>VLOOKUP((A314+TT_Scen/2+1)&amp;"_"&amp;B314,scenarios!A:Q,15,0)</f>
        <v>0</v>
      </c>
      <c r="O314" s="37">
        <f t="shared" si="19"/>
        <v>2.7982839833904372E-3</v>
      </c>
    </row>
    <row r="315" spans="1:15" x14ac:dyDescent="0.25">
      <c r="A315" s="21">
        <f t="shared" si="16"/>
        <v>4</v>
      </c>
      <c r="B315" s="22">
        <v>306</v>
      </c>
      <c r="D315" s="66">
        <f>YC!E308</f>
        <v>0.82305616820000005</v>
      </c>
      <c r="E315" s="34">
        <f>LN(VLOOKUP((B315+12*$B$1-1)/12,YC!A:E,5,0)/VLOOKUP(B315/12,YC!A:E,5,0))</f>
        <v>-7.3261124196329769E-2</v>
      </c>
      <c r="F315" s="34">
        <f>LN(VLOOKUP((B315+12*$B$1-1)/12,YC!A:E,5,0)/VLOOKUP((B315-1)/12,YC!A:E,5,0))</f>
        <v>-7.3861458989892811E-2</v>
      </c>
      <c r="G315" s="34">
        <f>((1-EXP(-alpha*($B$1-delta)))/alpha*Intermediates!F315-(1-EXP(-alpha*($B$1-delta)))/alpha*(1-EXP(-alpha*($B$1-delta)))/alpha*Intermediates!J315+E315)</f>
        <v>-0.80471482034340203</v>
      </c>
      <c r="H315" s="34">
        <f>((1-EXP(-alpha*$B$1))/alpha*Intermediates!F314-(1-EXP(-alpha*$B$1))/alpha*(1-EXP(-alpha*$B$1))/alpha*Intermediates!J314+F315)</f>
        <v>-0.82762909991518385</v>
      </c>
      <c r="I315" s="34">
        <f>((1-EXP(-alpha*($B$1-delta)))/alpha*Intermediates!G315-(1-EXP(-alpha*($B$1-delta)))/alpha*(1-EXP(-alpha*($B$1-delta)))/alpha*Intermediates!J315+E315)</f>
        <v>0.37614680818288682</v>
      </c>
      <c r="J315" s="46">
        <f>((1-EXP(-alpha*$B$1))/alpha*Intermediates!G314-(1-EXP(-alpha*$B$1))/alpha*(1-EXP(-alpha*$B$1))/alpha*Intermediates!J314+F315)</f>
        <v>0.39629730972858063</v>
      </c>
      <c r="K315" s="66">
        <f t="shared" si="17"/>
        <v>2.3178828460635792E-2</v>
      </c>
      <c r="L315" s="46">
        <f t="shared" si="18"/>
        <v>-1.9948837008120779E-2</v>
      </c>
      <c r="M315" s="60">
        <f>VLOOKUP((A315+1)&amp;"_"&amp;B315,scenarios!A:Q,15,0)</f>
        <v>0</v>
      </c>
      <c r="N315" s="55">
        <f>VLOOKUP((A315+TT_Scen/2+1)&amp;"_"&amp;B315,scenarios!A:Q,15,0)</f>
        <v>0</v>
      </c>
      <c r="O315" s="37">
        <f t="shared" si="19"/>
        <v>4.3127665468756571E-2</v>
      </c>
    </row>
    <row r="316" spans="1:15" x14ac:dyDescent="0.25">
      <c r="A316" s="21">
        <f t="shared" si="16"/>
        <v>4</v>
      </c>
      <c r="B316" s="22">
        <v>307</v>
      </c>
      <c r="D316" s="66">
        <f>YC!E309</f>
        <v>0.82257528970000005</v>
      </c>
      <c r="E316" s="34">
        <f>LN(VLOOKUP((B316+12*$B$1-1)/12,YC!A:E,5,0)/VLOOKUP(B316/12,YC!A:E,5,0))</f>
        <v>-7.3294713208636716E-2</v>
      </c>
      <c r="F316" s="34">
        <f>LN(VLOOKUP((B316+12*$B$1-1)/12,YC!A:E,5,0)/VLOOKUP((B316-1)/12,YC!A:E,5,0))</f>
        <v>-7.3879143594163046E-2</v>
      </c>
      <c r="G316" s="34">
        <f>((1-EXP(-alpha*($B$1-delta)))/alpha*Intermediates!F316-(1-EXP(-alpha*($B$1-delta)))/alpha*(1-EXP(-alpha*($B$1-delta)))/alpha*Intermediates!J316+E316)</f>
        <v>-0.83803111607099257</v>
      </c>
      <c r="H316" s="34">
        <f>((1-EXP(-alpha*$B$1))/alpha*Intermediates!F315-(1-EXP(-alpha*$B$1))/alpha*(1-EXP(-alpha*$B$1))/alpha*Intermediates!J315+F316)</f>
        <v>-0.81058321830131497</v>
      </c>
      <c r="I316" s="34">
        <f>((1-EXP(-alpha*($B$1-delta)))/alpha*Intermediates!G316-(1-EXP(-alpha*($B$1-delta)))/alpha*(1-EXP(-alpha*($B$1-delta)))/alpha*Intermediates!J316+E316)</f>
        <v>0.40853770090282082</v>
      </c>
      <c r="J316" s="46">
        <f>((1-EXP(-alpha*$B$1))/alpha*Intermediates!G315-(1-EXP(-alpha*$B$1))/alpha*(1-EXP(-alpha*$B$1))/alpha*Intermediates!J315+F316)</f>
        <v>0.37834982815640672</v>
      </c>
      <c r="K316" s="66">
        <f t="shared" si="17"/>
        <v>-2.7074627185234457E-2</v>
      </c>
      <c r="L316" s="46">
        <f t="shared" si="18"/>
        <v>3.0648146463553072E-2</v>
      </c>
      <c r="M316" s="60">
        <f>VLOOKUP((A316+1)&amp;"_"&amp;B316,scenarios!A:Q,15,0)</f>
        <v>0</v>
      </c>
      <c r="N316" s="55">
        <f>VLOOKUP((A316+TT_Scen/2+1)&amp;"_"&amp;B316,scenarios!A:Q,15,0)</f>
        <v>0</v>
      </c>
      <c r="O316" s="37">
        <f t="shared" si="19"/>
        <v>5.7722773648787529E-2</v>
      </c>
    </row>
    <row r="317" spans="1:15" x14ac:dyDescent="0.25">
      <c r="A317" s="21">
        <f t="shared" si="16"/>
        <v>4</v>
      </c>
      <c r="B317" s="22">
        <v>308</v>
      </c>
      <c r="D317" s="66">
        <f>YC!E310</f>
        <v>0.82210413699999996</v>
      </c>
      <c r="E317" s="34">
        <f>LN(VLOOKUP((B317+12*$B$1-1)/12,YC!A:E,5,0)/VLOOKUP(B317/12,YC!A:E,5,0))</f>
        <v>-7.3339790876702157E-2</v>
      </c>
      <c r="F317" s="34">
        <f>LN(VLOOKUP((B317+12*$B$1-1)/12,YC!A:E,5,0)/VLOOKUP((B317-1)/12,YC!A:E,5,0))</f>
        <v>-7.3912732576148055E-2</v>
      </c>
      <c r="G317" s="34">
        <f>((1-EXP(-alpha*($B$1-delta)))/alpha*Intermediates!F317-(1-EXP(-alpha*($B$1-delta)))/alpha*(1-EXP(-alpha*($B$1-delta)))/alpha*Intermediates!J317+E317)</f>
        <v>-0.82787305107573328</v>
      </c>
      <c r="H317" s="34">
        <f>((1-EXP(-alpha*$B$1))/alpha*Intermediates!F316-(1-EXP(-alpha*$B$1))/alpha*(1-EXP(-alpha*$B$1))/alpha*Intermediates!J316+F317)</f>
        <v>-0.84412725676749656</v>
      </c>
      <c r="I317" s="34">
        <f>((1-EXP(-alpha*($B$1-delta)))/alpha*Intermediates!G317-(1-EXP(-alpha*($B$1-delta)))/alpha*(1-EXP(-alpha*($B$1-delta)))/alpha*Intermediates!J317+E317)</f>
        <v>0.39743288550915984</v>
      </c>
      <c r="J317" s="46">
        <f>((1-EXP(-alpha*$B$1))/alpha*Intermediates!G316-(1-EXP(-alpha*$B$1))/alpha*(1-EXP(-alpha*$B$1))/alpha*Intermediates!J316+F317)</f>
        <v>0.41096209949646606</v>
      </c>
      <c r="K317" s="66">
        <f t="shared" si="17"/>
        <v>1.638702393566005E-2</v>
      </c>
      <c r="L317" s="46">
        <f t="shared" si="18"/>
        <v>-1.3438105509927967E-2</v>
      </c>
      <c r="M317" s="60">
        <f>VLOOKUP((A317+1)&amp;"_"&amp;B317,scenarios!A:Q,15,0)</f>
        <v>0</v>
      </c>
      <c r="N317" s="55">
        <f>VLOOKUP((A317+TT_Scen/2+1)&amp;"_"&amp;B317,scenarios!A:Q,15,0)</f>
        <v>0</v>
      </c>
      <c r="O317" s="37">
        <f t="shared" si="19"/>
        <v>2.9825129445588017E-2</v>
      </c>
    </row>
    <row r="318" spans="1:15" x14ac:dyDescent="0.25">
      <c r="A318" s="21">
        <f t="shared" si="16"/>
        <v>4</v>
      </c>
      <c r="B318" s="22">
        <v>309</v>
      </c>
      <c r="D318" s="66">
        <f>YC!E311</f>
        <v>0.82163901459999999</v>
      </c>
      <c r="E318" s="34">
        <f>LN(VLOOKUP((B318+12*$B$1-1)/12,YC!A:E,5,0)/VLOOKUP(B318/12,YC!A:E,5,0))</f>
        <v>-7.3391879340146876E-2</v>
      </c>
      <c r="F318" s="34">
        <f>LN(VLOOKUP((B318+12*$B$1-1)/12,YC!A:E,5,0)/VLOOKUP((B318-1)/12,YC!A:E,5,0))</f>
        <v>-7.395781010854123E-2</v>
      </c>
      <c r="G318" s="34">
        <f>((1-EXP(-alpha*($B$1-delta)))/alpha*Intermediates!F318-(1-EXP(-alpha*($B$1-delta)))/alpha*(1-EXP(-alpha*($B$1-delta)))/alpha*Intermediates!J318+E318)</f>
        <v>-0.81299165790276207</v>
      </c>
      <c r="H318" s="34">
        <f>((1-EXP(-alpha*$B$1))/alpha*Intermediates!F317-(1-EXP(-alpha*$B$1))/alpha*(1-EXP(-alpha*$B$1))/alpha*Intermediates!J317+F318)</f>
        <v>-0.83389969854833157</v>
      </c>
      <c r="I318" s="34">
        <f>((1-EXP(-alpha*($B$1-delta)))/alpha*Intermediates!G318-(1-EXP(-alpha*($B$1-delta)))/alpha*(1-EXP(-alpha*($B$1-delta)))/alpha*Intermediates!J318+E318)</f>
        <v>0.38159235299036776</v>
      </c>
      <c r="J318" s="46">
        <f>((1-EXP(-alpha*$B$1))/alpha*Intermediates!G317-(1-EXP(-alpha*$B$1))/alpha*(1-EXP(-alpha*$B$1))/alpha*Intermediates!J317+F318)</f>
        <v>0.39978144142121652</v>
      </c>
      <c r="K318" s="66">
        <f t="shared" si="17"/>
        <v>2.1128145034791324E-2</v>
      </c>
      <c r="L318" s="46">
        <f t="shared" si="18"/>
        <v>-1.8024665372949111E-2</v>
      </c>
      <c r="M318" s="60">
        <f>VLOOKUP((A318+1)&amp;"_"&amp;B318,scenarios!A:Q,15,0)</f>
        <v>0</v>
      </c>
      <c r="N318" s="55">
        <f>VLOOKUP((A318+TT_Scen/2+1)&amp;"_"&amp;B318,scenarios!A:Q,15,0)</f>
        <v>0</v>
      </c>
      <c r="O318" s="37">
        <f t="shared" si="19"/>
        <v>3.9152810407740435E-2</v>
      </c>
    </row>
    <row r="319" spans="1:15" x14ac:dyDescent="0.25">
      <c r="A319" s="21">
        <f t="shared" si="16"/>
        <v>4</v>
      </c>
      <c r="B319" s="22">
        <v>310</v>
      </c>
      <c r="D319" s="66">
        <f>YC!E312</f>
        <v>0.82117618640000001</v>
      </c>
      <c r="E319" s="34">
        <f>LN(VLOOKUP((B319+12*$B$1-1)/12,YC!A:E,5,0)/VLOOKUP(B319/12,YC!A:E,5,0))</f>
        <v>-7.3446441166999818E-2</v>
      </c>
      <c r="F319" s="34">
        <f>LN(VLOOKUP((B319+12*$B$1-1)/12,YC!A:E,5,0)/VLOOKUP((B319-1)/12,YC!A:E,5,0))</f>
        <v>-7.4009898592963905E-2</v>
      </c>
      <c r="G319" s="34">
        <f>((1-EXP(-alpha*($B$1-delta)))/alpha*Intermediates!F319-(1-EXP(-alpha*($B$1-delta)))/alpha*(1-EXP(-alpha*($B$1-delta)))/alpha*Intermediates!J319+E319)</f>
        <v>-0.83344571069764128</v>
      </c>
      <c r="H319" s="34">
        <f>((1-EXP(-alpha*$B$1))/alpha*Intermediates!F318-(1-EXP(-alpha*$B$1))/alpha*(1-EXP(-alpha*$B$1))/alpha*Intermediates!J318+F319)</f>
        <v>-0.81891647788145261</v>
      </c>
      <c r="I319" s="34">
        <f>((1-EXP(-alpha*($B$1-delta)))/alpha*Intermediates!G319-(1-EXP(-alpha*($B$1-delta)))/alpha*(1-EXP(-alpha*($B$1-delta)))/alpha*Intermediates!J319+E319)</f>
        <v>0.40108395501532607</v>
      </c>
      <c r="J319" s="46">
        <f>((1-EXP(-alpha*$B$1))/alpha*Intermediates!G318-(1-EXP(-alpha*$B$1))/alpha*(1-EXP(-alpha*$B$1))/alpha*Intermediates!J318+F319)</f>
        <v>0.38383274608423612</v>
      </c>
      <c r="K319" s="66">
        <f t="shared" si="17"/>
        <v>-1.4424192845147954E-2</v>
      </c>
      <c r="L319" s="46">
        <f t="shared" si="18"/>
        <v>1.7400870411061975E-2</v>
      </c>
      <c r="M319" s="60">
        <f>VLOOKUP((A319+1)&amp;"_"&amp;B319,scenarios!A:Q,15,0)</f>
        <v>0</v>
      </c>
      <c r="N319" s="55">
        <f>VLOOKUP((A319+TT_Scen/2+1)&amp;"_"&amp;B319,scenarios!A:Q,15,0)</f>
        <v>0</v>
      </c>
      <c r="O319" s="37">
        <f t="shared" si="19"/>
        <v>3.1825063256209929E-2</v>
      </c>
    </row>
    <row r="320" spans="1:15" x14ac:dyDescent="0.25">
      <c r="A320" s="21">
        <f t="shared" si="16"/>
        <v>4</v>
      </c>
      <c r="B320" s="22">
        <v>311</v>
      </c>
      <c r="D320" s="66">
        <f>YC!E313</f>
        <v>0.82071187619999997</v>
      </c>
      <c r="E320" s="34">
        <f>LN(VLOOKUP((B320+12*$B$1-1)/12,YC!A:E,5,0)/VLOOKUP(B320/12,YC!A:E,5,0))</f>
        <v>-7.3498879629810623E-2</v>
      </c>
      <c r="F320" s="34">
        <f>LN(VLOOKUP((B320+12*$B$1-1)/12,YC!A:E,5,0)/VLOOKUP((B320-1)/12,YC!A:E,5,0))</f>
        <v>-7.4064460466840149E-2</v>
      </c>
      <c r="G320" s="34">
        <f>((1-EXP(-alpha*($B$1-delta)))/alpha*Intermediates!F320-(1-EXP(-alpha*($B$1-delta)))/alpha*(1-EXP(-alpha*($B$1-delta)))/alpha*Intermediates!J320+E320)</f>
        <v>-0.82243044532883769</v>
      </c>
      <c r="H320" s="34">
        <f>((1-EXP(-alpha*$B$1))/alpha*Intermediates!F319-(1-EXP(-alpha*$B$1))/alpha*(1-EXP(-alpha*$B$1))/alpha*Intermediates!J319+F320)</f>
        <v>-0.83951020928653319</v>
      </c>
      <c r="I320" s="34">
        <f>((1-EXP(-alpha*($B$1-delta)))/alpha*Intermediates!G320-(1-EXP(-alpha*($B$1-delta)))/alpha*(1-EXP(-alpha*($B$1-delta)))/alpha*Intermediates!J320+E320)</f>
        <v>0.38911212350415941</v>
      </c>
      <c r="J320" s="46">
        <f>((1-EXP(-alpha*$B$1))/alpha*Intermediates!G319-(1-EXP(-alpha*$B$1))/alpha*(1-EXP(-alpha*$B$1))/alpha*Intermediates!J319+F320)</f>
        <v>0.40345770578606255</v>
      </c>
      <c r="K320" s="66">
        <f t="shared" si="17"/>
        <v>1.7226457097473169E-2</v>
      </c>
      <c r="L320" s="46">
        <f t="shared" si="18"/>
        <v>-1.4243174700054317E-2</v>
      </c>
      <c r="M320" s="60">
        <f>VLOOKUP((A320+1)&amp;"_"&amp;B320,scenarios!A:Q,15,0)</f>
        <v>0</v>
      </c>
      <c r="N320" s="55">
        <f>VLOOKUP((A320+TT_Scen/2+1)&amp;"_"&amp;B320,scenarios!A:Q,15,0)</f>
        <v>0</v>
      </c>
      <c r="O320" s="37">
        <f t="shared" si="19"/>
        <v>3.1469631797527486E-2</v>
      </c>
    </row>
    <row r="321" spans="1:15" x14ac:dyDescent="0.25">
      <c r="A321" s="21">
        <f t="shared" si="16"/>
        <v>4</v>
      </c>
      <c r="B321" s="22">
        <v>312</v>
      </c>
      <c r="D321" s="66">
        <f>YC!E314</f>
        <v>0.82024226749999996</v>
      </c>
      <c r="E321" s="34">
        <f>LN(VLOOKUP((B321+12*$B$1-1)/12,YC!A:E,5,0)/VLOOKUP(B321/12,YC!A:E,5,0))</f>
        <v>-7.354453831596551E-2</v>
      </c>
      <c r="F321" s="34">
        <f>LN(VLOOKUP((B321+12*$B$1-1)/12,YC!A:E,5,0)/VLOOKUP((B321-1)/12,YC!A:E,5,0))</f>
        <v>-7.4116898871710635E-2</v>
      </c>
      <c r="G321" s="34">
        <f>((1-EXP(-alpha*($B$1-delta)))/alpha*Intermediates!F321-(1-EXP(-alpha*($B$1-delta)))/alpha*(1-EXP(-alpha*($B$1-delta)))/alpha*Intermediates!J321+E321)</f>
        <v>-0.83352328144115517</v>
      </c>
      <c r="H321" s="34">
        <f>((1-EXP(-alpha*$B$1))/alpha*Intermediates!F320-(1-EXP(-alpha*$B$1))/alpha*(1-EXP(-alpha*$B$1))/alpha*Intermediates!J320+F321)</f>
        <v>-0.82841953643031552</v>
      </c>
      <c r="I321" s="34">
        <f>((1-EXP(-alpha*($B$1-delta)))/alpha*Intermediates!G321-(1-EXP(-alpha*($B$1-delta)))/alpha*(1-EXP(-alpha*($B$1-delta)))/alpha*Intermediates!J321+E321)</f>
        <v>0.3992635934616019</v>
      </c>
      <c r="J321" s="46">
        <f>((1-EXP(-alpha*$B$1))/alpha*Intermediates!G320-(1-EXP(-alpha*$B$1))/alpha*(1-EXP(-alpha*$B$1))/alpha*Intermediates!J320+F321)</f>
        <v>0.39140416050316618</v>
      </c>
      <c r="K321" s="66">
        <f t="shared" si="17"/>
        <v>-5.0907430332690629E-3</v>
      </c>
      <c r="L321" s="46">
        <f t="shared" si="18"/>
        <v>7.8903993746455292E-3</v>
      </c>
      <c r="M321" s="60">
        <f>VLOOKUP((A321+1)&amp;"_"&amp;B321,scenarios!A:Q,15,0)</f>
        <v>0</v>
      </c>
      <c r="N321" s="55">
        <f>VLOOKUP((A321+TT_Scen/2+1)&amp;"_"&amp;B321,scenarios!A:Q,15,0)</f>
        <v>0</v>
      </c>
      <c r="O321" s="37">
        <f t="shared" si="19"/>
        <v>1.2981142407914592E-2</v>
      </c>
    </row>
    <row r="322" spans="1:15" x14ac:dyDescent="0.25">
      <c r="A322" s="21">
        <f t="shared" si="16"/>
        <v>4</v>
      </c>
      <c r="B322" s="22">
        <v>313</v>
      </c>
      <c r="D322" s="66">
        <f>YC!E315</f>
        <v>0.81976430899999997</v>
      </c>
      <c r="E322" s="34">
        <f>LN(VLOOKUP((B322+12*$B$1-1)/12,YC!A:E,5,0)/VLOOKUP(B322/12,YC!A:E,5,0))</f>
        <v>-7.3579683758794631E-2</v>
      </c>
      <c r="F322" s="34">
        <f>LN(VLOOKUP((B322+12*$B$1-1)/12,YC!A:E,5,0)/VLOOKUP((B322-1)/12,YC!A:E,5,0))</f>
        <v>-7.416255765744928E-2</v>
      </c>
      <c r="G322" s="34">
        <f>((1-EXP(-alpha*($B$1-delta)))/alpha*Intermediates!F322-(1-EXP(-alpha*($B$1-delta)))/alpha*(1-EXP(-alpha*($B$1-delta)))/alpha*Intermediates!J322+E322)</f>
        <v>-0.84450692087418433</v>
      </c>
      <c r="H322" s="34">
        <f>((1-EXP(-alpha*$B$1))/alpha*Intermediates!F321-(1-EXP(-alpha*$B$1))/alpha*(1-EXP(-alpha*$B$1))/alpha*Intermediates!J321+F322)</f>
        <v>-0.83958812309809627</v>
      </c>
      <c r="I322" s="34">
        <f>((1-EXP(-alpha*($B$1-delta)))/alpha*Intermediates!G322-(1-EXP(-alpha*($B$1-delta)))/alpha*(1-EXP(-alpha*($B$1-delta)))/alpha*Intermediates!J322+E322)</f>
        <v>0.40932853613379377</v>
      </c>
      <c r="J322" s="46">
        <f>((1-EXP(-alpha*$B$1))/alpha*Intermediates!G321-(1-EXP(-alpha*$B$1))/alpha*(1-EXP(-alpha*$B$1))/alpha*Intermediates!J321+F322)</f>
        <v>0.40162508885157067</v>
      </c>
      <c r="K322" s="66">
        <f t="shared" si="17"/>
        <v>-4.9067203006410987E-3</v>
      </c>
      <c r="L322" s="46">
        <f t="shared" si="18"/>
        <v>7.7331951702717117E-3</v>
      </c>
      <c r="M322" s="60">
        <f>VLOOKUP((A322+1)&amp;"_"&amp;B322,scenarios!A:Q,15,0)</f>
        <v>0</v>
      </c>
      <c r="N322" s="55">
        <f>VLOOKUP((A322+TT_Scen/2+1)&amp;"_"&amp;B322,scenarios!A:Q,15,0)</f>
        <v>0</v>
      </c>
      <c r="O322" s="37">
        <f t="shared" si="19"/>
        <v>1.263991547091281E-2</v>
      </c>
    </row>
    <row r="323" spans="1:15" x14ac:dyDescent="0.25">
      <c r="A323" s="21">
        <f t="shared" si="16"/>
        <v>4</v>
      </c>
      <c r="B323" s="22">
        <v>314</v>
      </c>
      <c r="D323" s="66">
        <f>YC!E316</f>
        <v>0.81927814629999995</v>
      </c>
      <c r="E323" s="34">
        <f>LN(VLOOKUP((B323+12*$B$1-1)/12,YC!A:E,5,0)/VLOOKUP(B323/12,YC!A:E,5,0))</f>
        <v>-7.3604475237813285E-2</v>
      </c>
      <c r="F323" s="34">
        <f>LN(VLOOKUP((B323+12*$B$1-1)/12,YC!A:E,5,0)/VLOOKUP((B323-1)/12,YC!A:E,5,0))</f>
        <v>-7.4197702963776632E-2</v>
      </c>
      <c r="G323" s="34">
        <f>((1-EXP(-alpha*($B$1-delta)))/alpha*Intermediates!F323-(1-EXP(-alpha*($B$1-delta)))/alpha*(1-EXP(-alpha*($B$1-delta)))/alpha*Intermediates!J323+E323)</f>
        <v>-0.86272850959886427</v>
      </c>
      <c r="H323" s="34">
        <f>((1-EXP(-alpha*$B$1))/alpha*Intermediates!F322-(1-EXP(-alpha*$B$1))/alpha*(1-EXP(-alpha*$B$1))/alpha*Intermediates!J322+F323)</f>
        <v>-0.85064683672972241</v>
      </c>
      <c r="I323" s="34">
        <f>((1-EXP(-alpha*($B$1-delta)))/alpha*Intermediates!G323-(1-EXP(-alpha*($B$1-delta)))/alpha*(1-EXP(-alpha*($B$1-delta)))/alpha*Intermediates!J323+E323)</f>
        <v>0.42665378134491655</v>
      </c>
      <c r="J323" s="46">
        <f>((1-EXP(-alpha*$B$1))/alpha*Intermediates!G322-(1-EXP(-alpha*$B$1))/alpha*(1-EXP(-alpha*$B$1))/alpha*Intermediates!J322+F323)</f>
        <v>0.41175882846038664</v>
      </c>
      <c r="K323" s="66">
        <f t="shared" si="17"/>
        <v>-1.2008982494421283E-2</v>
      </c>
      <c r="L323" s="46">
        <f t="shared" si="18"/>
        <v>1.5006435517042727E-2</v>
      </c>
      <c r="M323" s="60">
        <f>VLOOKUP((A323+1)&amp;"_"&amp;B323,scenarios!A:Q,15,0)</f>
        <v>0</v>
      </c>
      <c r="N323" s="55">
        <f>VLOOKUP((A323+TT_Scen/2+1)&amp;"_"&amp;B323,scenarios!A:Q,15,0)</f>
        <v>0</v>
      </c>
      <c r="O323" s="37">
        <f t="shared" si="19"/>
        <v>2.701541801146401E-2</v>
      </c>
    </row>
    <row r="324" spans="1:15" x14ac:dyDescent="0.25">
      <c r="A324" s="21">
        <f t="shared" si="16"/>
        <v>4</v>
      </c>
      <c r="B324" s="22">
        <v>315</v>
      </c>
      <c r="D324" s="66">
        <f>YC!E317</f>
        <v>0.8187847372</v>
      </c>
      <c r="E324" s="34">
        <f>LN(VLOOKUP((B324+12*$B$1-1)/12,YC!A:E,5,0)/VLOOKUP(B324/12,YC!A:E,5,0))</f>
        <v>-7.3620064591386244E-2</v>
      </c>
      <c r="F324" s="34">
        <f>LN(VLOOKUP((B324+12*$B$1-1)/12,YC!A:E,5,0)/VLOOKUP((B324-1)/12,YC!A:E,5,0))</f>
        <v>-7.4222494595621705E-2</v>
      </c>
      <c r="G324" s="34">
        <f>((1-EXP(-alpha*($B$1-delta)))/alpha*Intermediates!F324-(1-EXP(-alpha*($B$1-delta)))/alpha*(1-EXP(-alpha*($B$1-delta)))/alpha*Intermediates!J324+E324)</f>
        <v>-0.85815826322893252</v>
      </c>
      <c r="H324" s="34">
        <f>((1-EXP(-alpha*$B$1))/alpha*Intermediates!F323-(1-EXP(-alpha*$B$1))/alpha*(1-EXP(-alpha*$B$1))/alpha*Intermediates!J323+F324)</f>
        <v>-0.86899304190912596</v>
      </c>
      <c r="I324" s="34">
        <f>((1-EXP(-alpha*($B$1-delta)))/alpha*Intermediates!G324-(1-EXP(-alpha*($B$1-delta)))/alpha*(1-EXP(-alpha*($B$1-delta)))/alpha*Intermediates!J324+E324)</f>
        <v>0.42120724338386917</v>
      </c>
      <c r="J324" s="46">
        <f>((1-EXP(-alpha*$B$1))/alpha*Intermediates!G323-(1-EXP(-alpha*$B$1))/alpha*(1-EXP(-alpha*$B$1))/alpha*Intermediates!J323+F324)</f>
        <v>0.42920242671118214</v>
      </c>
      <c r="K324" s="66">
        <f t="shared" si="17"/>
        <v>1.0893687457003143E-2</v>
      </c>
      <c r="L324" s="46">
        <f t="shared" si="18"/>
        <v>-7.9633068584027411E-3</v>
      </c>
      <c r="M324" s="60">
        <f>VLOOKUP((A324+1)&amp;"_"&amp;B324,scenarios!A:Q,15,0)</f>
        <v>0</v>
      </c>
      <c r="N324" s="55">
        <f>VLOOKUP((A324+TT_Scen/2+1)&amp;"_"&amp;B324,scenarios!A:Q,15,0)</f>
        <v>0</v>
      </c>
      <c r="O324" s="37">
        <f t="shared" si="19"/>
        <v>1.8856994315405884E-2</v>
      </c>
    </row>
    <row r="325" spans="1:15" x14ac:dyDescent="0.25">
      <c r="A325" s="21">
        <f t="shared" si="16"/>
        <v>4</v>
      </c>
      <c r="B325" s="22">
        <v>316</v>
      </c>
      <c r="D325" s="66">
        <f>YC!E318</f>
        <v>0.81828505009999997</v>
      </c>
      <c r="E325" s="34">
        <f>LN(VLOOKUP((B325+12*$B$1-1)/12,YC!A:E,5,0)/VLOOKUP(B325/12,YC!A:E,5,0))</f>
        <v>-7.3627618738987335E-2</v>
      </c>
      <c r="F325" s="34">
        <f>LN(VLOOKUP((B325+12*$B$1-1)/12,YC!A:E,5,0)/VLOOKUP((B325-1)/12,YC!A:E,5,0))</f>
        <v>-7.423808399757878E-2</v>
      </c>
      <c r="G325" s="34">
        <f>((1-EXP(-alpha*($B$1-delta)))/alpha*Intermediates!F325-(1-EXP(-alpha*($B$1-delta)))/alpha*(1-EXP(-alpha*($B$1-delta)))/alpha*Intermediates!J325+E325)</f>
        <v>-0.85400328924955127</v>
      </c>
      <c r="H325" s="34">
        <f>((1-EXP(-alpha*$B$1))/alpha*Intermediates!F324-(1-EXP(-alpha*$B$1))/alpha*(1-EXP(-alpha*$B$1))/alpha*Intermediates!J324+F325)</f>
        <v>-0.86439168660157428</v>
      </c>
      <c r="I325" s="34">
        <f>((1-EXP(-alpha*($B$1-delta)))/alpha*Intermediates!G325-(1-EXP(-alpha*($B$1-delta)))/alpha*(1-EXP(-alpha*($B$1-delta)))/alpha*Intermediates!J325+E325)</f>
        <v>0.41619369818892271</v>
      </c>
      <c r="J325" s="46">
        <f>((1-EXP(-alpha*$B$1))/alpha*Intermediates!G324-(1-EXP(-alpha*$B$1))/alpha*(1-EXP(-alpha*$B$1))/alpha*Intermediates!J324+F325)</f>
        <v>0.42371853102687662</v>
      </c>
      <c r="K325" s="66">
        <f t="shared" si="17"/>
        <v>1.0442544088636208E-2</v>
      </c>
      <c r="L325" s="46">
        <f t="shared" si="18"/>
        <v>-7.4965921631831023E-3</v>
      </c>
      <c r="M325" s="60">
        <f>VLOOKUP((A325+1)&amp;"_"&amp;B325,scenarios!A:Q,15,0)</f>
        <v>0</v>
      </c>
      <c r="N325" s="55">
        <f>VLOOKUP((A325+TT_Scen/2+1)&amp;"_"&amp;B325,scenarios!A:Q,15,0)</f>
        <v>0</v>
      </c>
      <c r="O325" s="37">
        <f t="shared" si="19"/>
        <v>1.793913625181931E-2</v>
      </c>
    </row>
    <row r="326" spans="1:15" x14ac:dyDescent="0.25">
      <c r="A326" s="21">
        <f t="shared" si="16"/>
        <v>4</v>
      </c>
      <c r="B326" s="22">
        <v>317</v>
      </c>
      <c r="D326" s="66">
        <f>YC!E319</f>
        <v>0.81778006469999998</v>
      </c>
      <c r="E326" s="34">
        <f>LN(VLOOKUP((B326+12*$B$1-1)/12,YC!A:E,5,0)/VLOOKUP(B326/12,YC!A:E,5,0))</f>
        <v>-7.3628321074583669E-2</v>
      </c>
      <c r="F326" s="34">
        <f>LN(VLOOKUP((B326+12*$B$1-1)/12,YC!A:E,5,0)/VLOOKUP((B326-1)/12,YC!A:E,5,0))</f>
        <v>-7.4245638089008761E-2</v>
      </c>
      <c r="G326" s="34">
        <f>((1-EXP(-alpha*($B$1-delta)))/alpha*Intermediates!F326-(1-EXP(-alpha*($B$1-delta)))/alpha*(1-EXP(-alpha*($B$1-delta)))/alpha*Intermediates!J326+E326)</f>
        <v>-0.85591212095461988</v>
      </c>
      <c r="H326" s="34">
        <f>((1-EXP(-alpha*$B$1))/alpha*Intermediates!F325-(1-EXP(-alpha*$B$1))/alpha*(1-EXP(-alpha*$B$1))/alpha*Intermediates!J325+F326)</f>
        <v>-0.86020849540072908</v>
      </c>
      <c r="I326" s="34">
        <f>((1-EXP(-alpha*($B$1-delta)))/alpha*Intermediates!G326-(1-EXP(-alpha*($B$1-delta)))/alpha*(1-EXP(-alpha*($B$1-delta)))/alpha*Intermediates!J326+E326)</f>
        <v>0.41725931449880999</v>
      </c>
      <c r="J326" s="46">
        <f>((1-EXP(-alpha*$B$1))/alpha*Intermediates!G325-(1-EXP(-alpha*$B$1))/alpha*(1-EXP(-alpha*$B$1))/alpha*Intermediates!J325+F326)</f>
        <v>0.41867053444914726</v>
      </c>
      <c r="K326" s="66">
        <f t="shared" si="17"/>
        <v>4.3056170946857986E-3</v>
      </c>
      <c r="L326" s="46">
        <f t="shared" si="18"/>
        <v>-1.4102246477152303E-3</v>
      </c>
      <c r="M326" s="60">
        <f>VLOOKUP((A326+1)&amp;"_"&amp;B326,scenarios!A:Q,15,0)</f>
        <v>0</v>
      </c>
      <c r="N326" s="55">
        <f>VLOOKUP((A326+TT_Scen/2+1)&amp;"_"&amp;B326,scenarios!A:Q,15,0)</f>
        <v>0</v>
      </c>
      <c r="O326" s="37">
        <f t="shared" si="19"/>
        <v>5.7158417424010288E-3</v>
      </c>
    </row>
    <row r="327" spans="1:15" x14ac:dyDescent="0.25">
      <c r="A327" s="21">
        <f t="shared" si="16"/>
        <v>4</v>
      </c>
      <c r="B327" s="22">
        <v>318</v>
      </c>
      <c r="D327" s="66">
        <f>YC!E320</f>
        <v>0.81727077100000001</v>
      </c>
      <c r="E327" s="34">
        <f>LN(VLOOKUP((B327+12*$B$1-1)/12,YC!A:E,5,0)/VLOOKUP(B327/12,YC!A:E,5,0))</f>
        <v>-7.3623370641044725E-2</v>
      </c>
      <c r="F327" s="34">
        <f>LN(VLOOKUP((B327+12*$B$1-1)/12,YC!A:E,5,0)/VLOOKUP((B327-1)/12,YC!A:E,5,0))</f>
        <v>-7.4246340527180307E-2</v>
      </c>
      <c r="G327" s="34">
        <f>((1-EXP(-alpha*($B$1-delta)))/alpha*Intermediates!F327-(1-EXP(-alpha*($B$1-delta)))/alpha*(1-EXP(-alpha*($B$1-delta)))/alpha*Intermediates!J327+E327)</f>
        <v>-0.89652188795084542</v>
      </c>
      <c r="H327" s="34">
        <f>((1-EXP(-alpha*$B$1))/alpha*Intermediates!F326-(1-EXP(-alpha*$B$1))/alpha*(1-EXP(-alpha*$B$1))/alpha*Intermediates!J326+F327)</f>
        <v>-0.86213060260451713</v>
      </c>
      <c r="I327" s="34">
        <f>((1-EXP(-alpha*($B$1-delta)))/alpha*Intermediates!G327-(1-EXP(-alpha*($B$1-delta)))/alpha*(1-EXP(-alpha*($B$1-delta)))/alpha*Intermediates!J327+E327)</f>
        <v>0.45703882600851686</v>
      </c>
      <c r="J327" s="46">
        <f>((1-EXP(-alpha*$B$1))/alpha*Intermediates!G326-(1-EXP(-alpha*$B$1))/alpha*(1-EXP(-alpha*$B$1))/alpha*Intermediates!J326+F327)</f>
        <v>0.41974320618856631</v>
      </c>
      <c r="K327" s="66">
        <f t="shared" si="17"/>
        <v>-3.3806626644997118E-2</v>
      </c>
      <c r="L327" s="46">
        <f t="shared" si="18"/>
        <v>3.7999828809165415E-2</v>
      </c>
      <c r="M327" s="60">
        <f>VLOOKUP((A327+1)&amp;"_"&amp;B327,scenarios!A:Q,15,0)</f>
        <v>0</v>
      </c>
      <c r="N327" s="55">
        <f>VLOOKUP((A327+TT_Scen/2+1)&amp;"_"&amp;B327,scenarios!A:Q,15,0)</f>
        <v>0</v>
      </c>
      <c r="O327" s="37">
        <f t="shared" si="19"/>
        <v>7.1806455454162532E-2</v>
      </c>
    </row>
    <row r="328" spans="1:15" x14ac:dyDescent="0.25">
      <c r="A328" s="21">
        <f t="shared" si="16"/>
        <v>4</v>
      </c>
      <c r="B328" s="22">
        <v>319</v>
      </c>
      <c r="D328" s="66">
        <f>YC!E321</f>
        <v>0.81675817029999997</v>
      </c>
      <c r="E328" s="34">
        <f>LN(VLOOKUP((B328+12*$B$1-1)/12,YC!A:E,5,0)/VLOOKUP(B328/12,YC!A:E,5,0))</f>
        <v>-7.3613982814694653E-2</v>
      </c>
      <c r="F328" s="34">
        <f>LN(VLOOKUP((B328+12*$B$1-1)/12,YC!A:E,5,0)/VLOOKUP((B328-1)/12,YC!A:E,5,0))</f>
        <v>-7.4241389960136378E-2</v>
      </c>
      <c r="G328" s="34">
        <f>((1-EXP(-alpha*($B$1-delta)))/alpha*Intermediates!F328-(1-EXP(-alpha*($B$1-delta)))/alpha*(1-EXP(-alpha*($B$1-delta)))/alpha*Intermediates!J328+E328)</f>
        <v>-0.89450514329873365</v>
      </c>
      <c r="H328" s="34">
        <f>((1-EXP(-alpha*$B$1))/alpha*Intermediates!F327-(1-EXP(-alpha*$B$1))/alpha*(1-EXP(-alpha*$B$1))/alpha*Intermediates!J327+F328)</f>
        <v>-0.90301821034125984</v>
      </c>
      <c r="I328" s="34">
        <f>((1-EXP(-alpha*($B$1-delta)))/alpha*Intermediates!G328-(1-EXP(-alpha*($B$1-delta)))/alpha*(1-EXP(-alpha*($B$1-delta)))/alpha*Intermediates!J328+E328)</f>
        <v>0.45420235714170731</v>
      </c>
      <c r="J328" s="46">
        <f>((1-EXP(-alpha*$B$1))/alpha*Intermediates!G327-(1-EXP(-alpha*$B$1))/alpha*(1-EXP(-alpha*$B$1))/alpha*Intermediates!J327+F328)</f>
        <v>0.45979435324553886</v>
      </c>
      <c r="K328" s="66">
        <f t="shared" si="17"/>
        <v>8.5494062439173124E-3</v>
      </c>
      <c r="L328" s="46">
        <f t="shared" si="18"/>
        <v>-5.5763899969326625E-3</v>
      </c>
      <c r="M328" s="60">
        <f>VLOOKUP((A328+1)&amp;"_"&amp;B328,scenarios!A:Q,15,0)</f>
        <v>0</v>
      </c>
      <c r="N328" s="55">
        <f>VLOOKUP((A328+TT_Scen/2+1)&amp;"_"&amp;B328,scenarios!A:Q,15,0)</f>
        <v>0</v>
      </c>
      <c r="O328" s="37">
        <f t="shared" si="19"/>
        <v>1.4125796240849975E-2</v>
      </c>
    </row>
    <row r="329" spans="1:15" x14ac:dyDescent="0.25">
      <c r="A329" s="21">
        <f t="shared" ref="A329:A392" si="20">iteration</f>
        <v>4</v>
      </c>
      <c r="B329" s="22">
        <v>320</v>
      </c>
      <c r="D329" s="66">
        <f>YC!E322</f>
        <v>0.81624327659999996</v>
      </c>
      <c r="E329" s="34">
        <f>LN(VLOOKUP((B329+12*$B$1-1)/12,YC!A:E,5,0)/VLOOKUP(B329/12,YC!A:E,5,0))</f>
        <v>-7.3601392051379638E-2</v>
      </c>
      <c r="F329" s="34">
        <f>LN(VLOOKUP((B329+12*$B$1-1)/12,YC!A:E,5,0)/VLOOKUP((B329-1)/12,YC!A:E,5,0))</f>
        <v>-7.4232002291242688E-2</v>
      </c>
      <c r="G329" s="34">
        <f>((1-EXP(-alpha*($B$1-delta)))/alpha*Intermediates!F329-(1-EXP(-alpha*($B$1-delta)))/alpha*(1-EXP(-alpha*($B$1-delta)))/alpha*Intermediates!J329+E329)</f>
        <v>-0.90509329711723585</v>
      </c>
      <c r="H329" s="34">
        <f>((1-EXP(-alpha*$B$1))/alpha*Intermediates!F328-(1-EXP(-alpha*$B$1))/alpha*(1-EXP(-alpha*$B$1))/alpha*Intermediates!J328+F329)</f>
        <v>-0.90098797505073347</v>
      </c>
      <c r="I329" s="34">
        <f>((1-EXP(-alpha*($B$1-delta)))/alpha*Intermediates!G329-(1-EXP(-alpha*($B$1-delta)))/alpha*(1-EXP(-alpha*($B$1-delta)))/alpha*Intermediates!J329+E329)</f>
        <v>0.46397885116376647</v>
      </c>
      <c r="J329" s="46">
        <f>((1-EXP(-alpha*$B$1))/alpha*Intermediates!G328-(1-EXP(-alpha*$B$1))/alpha*(1-EXP(-alpha*$B$1))/alpha*Intermediates!J328+F329)</f>
        <v>0.45693820236280791</v>
      </c>
      <c r="K329" s="66">
        <f t="shared" si="17"/>
        <v>-4.0969067516654079E-3</v>
      </c>
      <c r="L329" s="46">
        <f t="shared" si="18"/>
        <v>7.065492439614518E-3</v>
      </c>
      <c r="M329" s="60">
        <f>VLOOKUP((A329+1)&amp;"_"&amp;B329,scenarios!A:Q,15,0)</f>
        <v>0</v>
      </c>
      <c r="N329" s="55">
        <f>VLOOKUP((A329+TT_Scen/2+1)&amp;"_"&amp;B329,scenarios!A:Q,15,0)</f>
        <v>0</v>
      </c>
      <c r="O329" s="37">
        <f t="shared" si="19"/>
        <v>1.1162399191279926E-2</v>
      </c>
    </row>
    <row r="330" spans="1:15" x14ac:dyDescent="0.25">
      <c r="A330" s="21">
        <f t="shared" si="20"/>
        <v>4</v>
      </c>
      <c r="B330" s="22">
        <v>321</v>
      </c>
      <c r="D330" s="66">
        <f>YC!E323</f>
        <v>0.81572711450000002</v>
      </c>
      <c r="E330" s="34">
        <f>LN(VLOOKUP((B330+12*$B$1-1)/12,YC!A:E,5,0)/VLOOKUP(B330/12,YC!A:E,5,0))</f>
        <v>-7.3586848358768567E-2</v>
      </c>
      <c r="F330" s="34">
        <f>LN(VLOOKUP((B330+12*$B$1-1)/12,YC!A:E,5,0)/VLOOKUP((B330-1)/12,YC!A:E,5,0))</f>
        <v>-7.4219411449405637E-2</v>
      </c>
      <c r="G330" s="34">
        <f>((1-EXP(-alpha*($B$1-delta)))/alpha*Intermediates!F330-(1-EXP(-alpha*($B$1-delta)))/alpha*(1-EXP(-alpha*($B$1-delta)))/alpha*Intermediates!J330+E330)</f>
        <v>-0.9247475828034033</v>
      </c>
      <c r="H330" s="34">
        <f>((1-EXP(-alpha*$B$1))/alpha*Intermediates!F329-(1-EXP(-alpha*$B$1))/alpha*(1-EXP(-alpha*$B$1))/alpha*Intermediates!J329+F330)</f>
        <v>-0.91164881528239139</v>
      </c>
      <c r="I330" s="34">
        <f>((1-EXP(-alpha*($B$1-delta)))/alpha*Intermediates!G330-(1-EXP(-alpha*($B$1-delta)))/alpha*(1-EXP(-alpha*($B$1-delta)))/alpha*Intermediates!J330+E330)</f>
        <v>0.48282704345738198</v>
      </c>
      <c r="J330" s="46">
        <f>((1-EXP(-alpha*$B$1))/alpha*Intermediates!G329-(1-EXP(-alpha*$B$1))/alpha*(1-EXP(-alpha*$B$1))/alpha*Intermediates!J329+F330)</f>
        <v>0.46678120628377434</v>
      </c>
      <c r="K330" s="66">
        <f t="shared" ref="K330:K393" si="21">EXP(G330-H330)-1</f>
        <v>-1.3013352018402702E-2</v>
      </c>
      <c r="L330" s="46">
        <f t="shared" ref="L330:L393" si="22">EXP(I330-J330)-1</f>
        <v>1.6175262940538504E-2</v>
      </c>
      <c r="M330" s="60">
        <f>VLOOKUP((A330+1)&amp;"_"&amp;B330,scenarios!A:Q,15,0)</f>
        <v>0</v>
      </c>
      <c r="N330" s="55">
        <f>VLOOKUP((A330+TT_Scen/2+1)&amp;"_"&amp;B330,scenarios!A:Q,15,0)</f>
        <v>0</v>
      </c>
      <c r="O330" s="37">
        <f t="shared" ref="O330:O393" si="23">ABS(M330-K330)+ABS(N330-L330)</f>
        <v>2.9188614958941206E-2</v>
      </c>
    </row>
    <row r="331" spans="1:15" x14ac:dyDescent="0.25">
      <c r="A331" s="21">
        <f t="shared" si="20"/>
        <v>4</v>
      </c>
      <c r="B331" s="22">
        <v>322</v>
      </c>
      <c r="D331" s="66">
        <f>YC!E324</f>
        <v>0.8152107193</v>
      </c>
      <c r="E331" s="34">
        <f>LN(VLOOKUP((B331+12*$B$1-1)/12,YC!A:E,5,0)/VLOOKUP(B331/12,YC!A:E,5,0))</f>
        <v>-7.3571618419670415E-2</v>
      </c>
      <c r="F331" s="34">
        <f>LN(VLOOKUP((B331+12*$B$1-1)/12,YC!A:E,5,0)/VLOOKUP((B331-1)/12,YC!A:E,5,0))</f>
        <v>-7.4204867837955379E-2</v>
      </c>
      <c r="G331" s="34">
        <f>((1-EXP(-alpha*($B$1-delta)))/alpha*Intermediates!F331-(1-EXP(-alpha*($B$1-delta)))/alpha*(1-EXP(-alpha*($B$1-delta)))/alpha*Intermediates!J331+E331)</f>
        <v>-0.86256043600418253</v>
      </c>
      <c r="H331" s="34">
        <f>((1-EXP(-alpha*$B$1))/alpha*Intermediates!F330-(1-EXP(-alpha*$B$1))/alpha*(1-EXP(-alpha*$B$1))/alpha*Intermediates!J330+F331)</f>
        <v>-0.93143776813995749</v>
      </c>
      <c r="I331" s="34">
        <f>((1-EXP(-alpha*($B$1-delta)))/alpha*Intermediates!G331-(1-EXP(-alpha*($B$1-delta)))/alpha*(1-EXP(-alpha*($B$1-delta)))/alpha*Intermediates!J331+E331)</f>
        <v>0.41983683824823026</v>
      </c>
      <c r="J331" s="46">
        <f>((1-EXP(-alpha*$B$1))/alpha*Intermediates!G330-(1-EXP(-alpha*$B$1))/alpha*(1-EXP(-alpha*$B$1))/alpha*Intermediates!J330+F331)</f>
        <v>0.4857579032998553</v>
      </c>
      <c r="K331" s="66">
        <f t="shared" si="21"/>
        <v>7.1304786417754284E-2</v>
      </c>
      <c r="L331" s="46">
        <f t="shared" si="22"/>
        <v>-6.3795239350471822E-2</v>
      </c>
      <c r="M331" s="60">
        <f>VLOOKUP((A331+1)&amp;"_"&amp;B331,scenarios!A:Q,15,0)</f>
        <v>0</v>
      </c>
      <c r="N331" s="55">
        <f>VLOOKUP((A331+TT_Scen/2+1)&amp;"_"&amp;B331,scenarios!A:Q,15,0)</f>
        <v>0</v>
      </c>
      <c r="O331" s="37">
        <f t="shared" si="23"/>
        <v>0.13510002576822611</v>
      </c>
    </row>
    <row r="332" spans="1:15" x14ac:dyDescent="0.25">
      <c r="A332" s="21">
        <f t="shared" si="20"/>
        <v>4</v>
      </c>
      <c r="B332" s="22">
        <v>323</v>
      </c>
      <c r="D332" s="66">
        <f>YC!E325</f>
        <v>0.81469513670000004</v>
      </c>
      <c r="E332" s="34">
        <f>LN(VLOOKUP((B332+12*$B$1-1)/12,YC!A:E,5,0)/VLOOKUP(B332/12,YC!A:E,5,0))</f>
        <v>-7.3556984627606764E-2</v>
      </c>
      <c r="F332" s="34">
        <f>LN(VLOOKUP((B332+12*$B$1-1)/12,YC!A:E,5,0)/VLOOKUP((B332-1)/12,YC!A:E,5,0))</f>
        <v>-7.4189637876012293E-2</v>
      </c>
      <c r="G332" s="34">
        <f>((1-EXP(-alpha*($B$1-delta)))/alpha*Intermediates!F332-(1-EXP(-alpha*($B$1-delta)))/alpha*(1-EXP(-alpha*($B$1-delta)))/alpha*Intermediates!J332+E332)</f>
        <v>-0.90387984384781728</v>
      </c>
      <c r="H332" s="34">
        <f>((1-EXP(-alpha*$B$1))/alpha*Intermediates!F331-(1-EXP(-alpha*$B$1))/alpha*(1-EXP(-alpha*$B$1))/alpha*Intermediates!J331+F332)</f>
        <v>-0.86882588955009799</v>
      </c>
      <c r="I332" s="34">
        <f>((1-EXP(-alpha*($B$1-delta)))/alpha*Intermediates!G332-(1-EXP(-alpha*($B$1-delta)))/alpha*(1-EXP(-alpha*($B$1-delta)))/alpha*Intermediates!J332+E332)</f>
        <v>0.46035365976575249</v>
      </c>
      <c r="J332" s="46">
        <f>((1-EXP(-alpha*$B$1))/alpha*Intermediates!G331-(1-EXP(-alpha*$B$1))/alpha*(1-EXP(-alpha*$B$1))/alpha*Intermediates!J331+F332)</f>
        <v>0.42233681843695092</v>
      </c>
      <c r="K332" s="66">
        <f t="shared" si="21"/>
        <v>-3.4446680899096305E-2</v>
      </c>
      <c r="L332" s="46">
        <f t="shared" si="22"/>
        <v>3.8748726640035702E-2</v>
      </c>
      <c r="M332" s="60">
        <f>VLOOKUP((A332+1)&amp;"_"&amp;B332,scenarios!A:Q,15,0)</f>
        <v>0</v>
      </c>
      <c r="N332" s="55">
        <f>VLOOKUP((A332+TT_Scen/2+1)&amp;"_"&amp;B332,scenarios!A:Q,15,0)</f>
        <v>0</v>
      </c>
      <c r="O332" s="37">
        <f t="shared" si="23"/>
        <v>7.3195407539132007E-2</v>
      </c>
    </row>
    <row r="333" spans="1:15" x14ac:dyDescent="0.25">
      <c r="A333" s="21">
        <f t="shared" si="20"/>
        <v>4</v>
      </c>
      <c r="B333" s="22">
        <v>324</v>
      </c>
      <c r="D333" s="66">
        <f>YC!E326</f>
        <v>0.81418142260000004</v>
      </c>
      <c r="E333" s="34">
        <f>LN(VLOOKUP((B333+12*$B$1-1)/12,YC!A:E,5,0)/VLOOKUP(B333/12,YC!A:E,5,0))</f>
        <v>-7.354424528293918E-2</v>
      </c>
      <c r="F333" s="34">
        <f>LN(VLOOKUP((B333+12*$B$1-1)/12,YC!A:E,5,0)/VLOOKUP((B333-1)/12,YC!A:E,5,0))</f>
        <v>-7.4175004089183913E-2</v>
      </c>
      <c r="G333" s="34">
        <f>((1-EXP(-alpha*($B$1-delta)))/alpha*Intermediates!F333-(1-EXP(-alpha*($B$1-delta)))/alpha*(1-EXP(-alpha*($B$1-delta)))/alpha*Intermediates!J333+E333)</f>
        <v>-0.89259464289486656</v>
      </c>
      <c r="H333" s="34">
        <f>((1-EXP(-alpha*$B$1))/alpha*Intermediates!F332-(1-EXP(-alpha*$B$1))/alpha*(1-EXP(-alpha*$B$1))/alpha*Intermediates!J332+F333)</f>
        <v>-0.91042804740658334</v>
      </c>
      <c r="I333" s="34">
        <f>((1-EXP(-alpha*($B$1-delta)))/alpha*Intermediates!G333-(1-EXP(-alpha*($B$1-delta)))/alpha*(1-EXP(-alpha*($B$1-delta)))/alpha*Intermediates!J333+E333)</f>
        <v>0.44826374980243561</v>
      </c>
      <c r="J333" s="46">
        <f>((1-EXP(-alpha*$B$1))/alpha*Intermediates!G332-(1-EXP(-alpha*$B$1))/alpha*(1-EXP(-alpha*$B$1))/alpha*Intermediates!J332+F333)</f>
        <v>0.46313025641873534</v>
      </c>
      <c r="K333" s="66">
        <f t="shared" si="21"/>
        <v>1.7993369159882144E-2</v>
      </c>
      <c r="L333" s="46">
        <f t="shared" si="22"/>
        <v>-1.4756545692820033E-2</v>
      </c>
      <c r="M333" s="60">
        <f>VLOOKUP((A333+1)&amp;"_"&amp;B333,scenarios!A:Q,15,0)</f>
        <v>0</v>
      </c>
      <c r="N333" s="55">
        <f>VLOOKUP((A333+TT_Scen/2+1)&amp;"_"&amp;B333,scenarios!A:Q,15,0)</f>
        <v>0</v>
      </c>
      <c r="O333" s="37">
        <f t="shared" si="23"/>
        <v>3.2749914852702178E-2</v>
      </c>
    </row>
    <row r="334" spans="1:15" x14ac:dyDescent="0.25">
      <c r="A334" s="21">
        <f t="shared" si="20"/>
        <v>4</v>
      </c>
      <c r="B334" s="22">
        <v>325</v>
      </c>
      <c r="D334" s="66">
        <f>YC!E327</f>
        <v>0.81367042060000005</v>
      </c>
      <c r="E334" s="34">
        <f>LN(VLOOKUP((B334+12*$B$1-1)/12,YC!A:E,5,0)/VLOOKUP(B334/12,YC!A:E,5,0))</f>
        <v>-7.3534441037305331E-2</v>
      </c>
      <c r="F334" s="34">
        <f>LN(VLOOKUP((B334+12*$B$1-1)/12,YC!A:E,5,0)/VLOOKUP((B334-1)/12,YC!A:E,5,0))</f>
        <v>-7.4162264778046064E-2</v>
      </c>
      <c r="G334" s="34">
        <f>((1-EXP(-alpha*($B$1-delta)))/alpha*Intermediates!F334-(1-EXP(-alpha*($B$1-delta)))/alpha*(1-EXP(-alpha*($B$1-delta)))/alpha*Intermediates!J334+E334)</f>
        <v>-0.91106227326150035</v>
      </c>
      <c r="H334" s="34">
        <f>((1-EXP(-alpha*$B$1))/alpha*Intermediates!F333-(1-EXP(-alpha*$B$1))/alpha*(1-EXP(-alpha*$B$1))/alpha*Intermediates!J333+F334)</f>
        <v>-0.89906601936944863</v>
      </c>
      <c r="I334" s="34">
        <f>((1-EXP(-alpha*($B$1-delta)))/alpha*Intermediates!G334-(1-EXP(-alpha*($B$1-delta)))/alpha*(1-EXP(-alpha*($B$1-delta)))/alpha*Intermediates!J334+E334)</f>
        <v>0.46592246894874778</v>
      </c>
      <c r="J334" s="46">
        <f>((1-EXP(-alpha*$B$1))/alpha*Intermediates!G333-(1-EXP(-alpha*$B$1))/alpha*(1-EXP(-alpha*$B$1))/alpha*Intermediates!J333+F334)</f>
        <v>0.45095740012937308</v>
      </c>
      <c r="K334" s="66">
        <f t="shared" si="21"/>
        <v>-1.1924585707839497E-2</v>
      </c>
      <c r="L334" s="46">
        <f t="shared" si="22"/>
        <v>1.5077606137210653E-2</v>
      </c>
      <c r="M334" s="60">
        <f>VLOOKUP((A334+1)&amp;"_"&amp;B334,scenarios!A:Q,15,0)</f>
        <v>0</v>
      </c>
      <c r="N334" s="55">
        <f>VLOOKUP((A334+TT_Scen/2+1)&amp;"_"&amp;B334,scenarios!A:Q,15,0)</f>
        <v>0</v>
      </c>
      <c r="O334" s="37">
        <f t="shared" si="23"/>
        <v>2.700219184505015E-2</v>
      </c>
    </row>
    <row r="335" spans="1:15" x14ac:dyDescent="0.25">
      <c r="A335" s="21">
        <f t="shared" si="20"/>
        <v>4</v>
      </c>
      <c r="B335" s="22">
        <v>326</v>
      </c>
      <c r="D335" s="66">
        <f>YC!E328</f>
        <v>0.81316208889999997</v>
      </c>
      <c r="E335" s="34">
        <f>LN(VLOOKUP((B335+12*$B$1-1)/12,YC!A:E,5,0)/VLOOKUP(B335/12,YC!A:E,5,0))</f>
        <v>-7.3527526163602336E-2</v>
      </c>
      <c r="F335" s="34">
        <f>LN(VLOOKUP((B335+12*$B$1-1)/12,YC!A:E,5,0)/VLOOKUP((B335-1)/12,YC!A:E,5,0))</f>
        <v>-7.4152460462093991E-2</v>
      </c>
      <c r="G335" s="34">
        <f>((1-EXP(-alpha*($B$1-delta)))/alpha*Intermediates!F335-(1-EXP(-alpha*($B$1-delta)))/alpha*(1-EXP(-alpha*($B$1-delta)))/alpha*Intermediates!J335+E335)</f>
        <v>-0.89778713734262539</v>
      </c>
      <c r="H335" s="34">
        <f>((1-EXP(-alpha*$B$1))/alpha*Intermediates!F334-(1-EXP(-alpha*$B$1))/alpha*(1-EXP(-alpha*$B$1))/alpha*Intermediates!J334+F335)</f>
        <v>-0.91766016737311518</v>
      </c>
      <c r="I335" s="34">
        <f>((1-EXP(-alpha*($B$1-delta)))/alpha*Intermediates!G335-(1-EXP(-alpha*($B$1-delta)))/alpha*(1-EXP(-alpha*($B$1-delta)))/alpha*Intermediates!J335+E335)</f>
        <v>0.45183431277680552</v>
      </c>
      <c r="J335" s="46">
        <f>((1-EXP(-alpha*$B$1))/alpha*Intermediates!G334-(1-EXP(-alpha*$B$1))/alpha*(1-EXP(-alpha*$B$1))/alpha*Intermediates!J334+F335)</f>
        <v>0.46873653223425493</v>
      </c>
      <c r="K335" s="66">
        <f t="shared" si="21"/>
        <v>2.0071813316893561E-2</v>
      </c>
      <c r="L335" s="46">
        <f t="shared" si="22"/>
        <v>-1.6760178342113075E-2</v>
      </c>
      <c r="M335" s="60">
        <f>VLOOKUP((A335+1)&amp;"_"&amp;B335,scenarios!A:Q,15,0)</f>
        <v>0</v>
      </c>
      <c r="N335" s="55">
        <f>VLOOKUP((A335+TT_Scen/2+1)&amp;"_"&amp;B335,scenarios!A:Q,15,0)</f>
        <v>0</v>
      </c>
      <c r="O335" s="37">
        <f t="shared" si="23"/>
        <v>3.6831991659006635E-2</v>
      </c>
    </row>
    <row r="336" spans="1:15" x14ac:dyDescent="0.25">
      <c r="A336" s="21">
        <f t="shared" si="20"/>
        <v>4</v>
      </c>
      <c r="B336" s="22">
        <v>327</v>
      </c>
      <c r="D336" s="66">
        <f>YC!E329</f>
        <v>0.81265616139999997</v>
      </c>
      <c r="E336" s="34">
        <f>LN(VLOOKUP((B336+12*$B$1-1)/12,YC!A:E,5,0)/VLOOKUP(B336/12,YC!A:E,5,0))</f>
        <v>-7.3523178912108175E-2</v>
      </c>
      <c r="F336" s="34">
        <f>LN(VLOOKUP((B336+12*$B$1-1)/12,YC!A:E,5,0)/VLOOKUP((B336-1)/12,YC!A:E,5,0))</f>
        <v>-7.4145545546554711E-2</v>
      </c>
      <c r="G336" s="34">
        <f>((1-EXP(-alpha*($B$1-delta)))/alpha*Intermediates!F336-(1-EXP(-alpha*($B$1-delta)))/alpha*(1-EXP(-alpha*($B$1-delta)))/alpha*Intermediates!J336+E336)</f>
        <v>-0.92509342401452666</v>
      </c>
      <c r="H336" s="34">
        <f>((1-EXP(-alpha*$B$1))/alpha*Intermediates!F335-(1-EXP(-alpha*$B$1))/alpha*(1-EXP(-alpha*$B$1))/alpha*Intermediates!J335+F336)</f>
        <v>-0.90429455994755059</v>
      </c>
      <c r="I336" s="34">
        <f>((1-EXP(-alpha*($B$1-delta)))/alpha*Intermediates!G336-(1-EXP(-alpha*($B$1-delta)))/alpha*(1-EXP(-alpha*($B$1-delta)))/alpha*Intermediates!J336+E336)</f>
        <v>0.47832411533127933</v>
      </c>
      <c r="J336" s="46">
        <f>((1-EXP(-alpha*$B$1))/alpha*Intermediates!G335-(1-EXP(-alpha*$B$1))/alpha*(1-EXP(-alpha*$B$1))/alpha*Intermediates!J335+F336)</f>
        <v>0.45455181416804358</v>
      </c>
      <c r="K336" s="66">
        <f t="shared" si="21"/>
        <v>-2.0584059501662422E-2</v>
      </c>
      <c r="L336" s="46">
        <f t="shared" si="22"/>
        <v>2.4057114727781048E-2</v>
      </c>
      <c r="M336" s="60">
        <f>VLOOKUP((A336+1)&amp;"_"&amp;B336,scenarios!A:Q,15,0)</f>
        <v>0</v>
      </c>
      <c r="N336" s="55">
        <f>VLOOKUP((A336+TT_Scen/2+1)&amp;"_"&amp;B336,scenarios!A:Q,15,0)</f>
        <v>0</v>
      </c>
      <c r="O336" s="37">
        <f t="shared" si="23"/>
        <v>4.464117422944347E-2</v>
      </c>
    </row>
    <row r="337" spans="1:15" x14ac:dyDescent="0.25">
      <c r="A337" s="21">
        <f t="shared" si="20"/>
        <v>4</v>
      </c>
      <c r="B337" s="22">
        <v>328</v>
      </c>
      <c r="D337" s="66">
        <f>YC!E330</f>
        <v>0.8121523692</v>
      </c>
      <c r="E337" s="34">
        <f>LN(VLOOKUP((B337+12*$B$1-1)/12,YC!A:E,5,0)/VLOOKUP(B337/12,YC!A:E,5,0))</f>
        <v>-7.3521073255919375E-2</v>
      </c>
      <c r="F337" s="34">
        <f>LN(VLOOKUP((B337+12*$B$1-1)/12,YC!A:E,5,0)/VLOOKUP((B337-1)/12,YC!A:E,5,0))</f>
        <v>-7.4141198281923046E-2</v>
      </c>
      <c r="G337" s="34">
        <f>((1-EXP(-alpha*($B$1-delta)))/alpha*Intermediates!F337-(1-EXP(-alpha*($B$1-delta)))/alpha*(1-EXP(-alpha*($B$1-delta)))/alpha*Intermediates!J337+E337)</f>
        <v>-0.90247250753612807</v>
      </c>
      <c r="H337" s="34">
        <f>((1-EXP(-alpha*$B$1))/alpha*Intermediates!F336-(1-EXP(-alpha*$B$1))/alpha*(1-EXP(-alpha*$B$1))/alpha*Intermediates!J336+F337)</f>
        <v>-0.93178773801640769</v>
      </c>
      <c r="I337" s="34">
        <f>((1-EXP(-alpha*($B$1-delta)))/alpha*Intermediates!G337-(1-EXP(-alpha*($B$1-delta)))/alpha*(1-EXP(-alpha*($B$1-delta)))/alpha*Intermediates!J337+E337)</f>
        <v>0.45488390454027705</v>
      </c>
      <c r="J337" s="46">
        <f>((1-EXP(-alpha*$B$1))/alpha*Intermediates!G336-(1-EXP(-alpha*$B$1))/alpha*(1-EXP(-alpha*$B$1))/alpha*Intermediates!J336+F337)</f>
        <v>0.48122243201424847</v>
      </c>
      <c r="K337" s="66">
        <f t="shared" si="21"/>
        <v>2.9749151636926152E-2</v>
      </c>
      <c r="L337" s="46">
        <f t="shared" si="22"/>
        <v>-2.5994693764422094E-2</v>
      </c>
      <c r="M337" s="60">
        <f>VLOOKUP((A337+1)&amp;"_"&amp;B337,scenarios!A:Q,15,0)</f>
        <v>0</v>
      </c>
      <c r="N337" s="55">
        <f>VLOOKUP((A337+TT_Scen/2+1)&amp;"_"&amp;B337,scenarios!A:Q,15,0)</f>
        <v>0</v>
      </c>
      <c r="O337" s="37">
        <f t="shared" si="23"/>
        <v>5.5743845401348247E-2</v>
      </c>
    </row>
    <row r="338" spans="1:15" x14ac:dyDescent="0.25">
      <c r="A338" s="21">
        <f t="shared" si="20"/>
        <v>4</v>
      </c>
      <c r="B338" s="22">
        <v>329</v>
      </c>
      <c r="D338" s="66">
        <f>YC!E331</f>
        <v>0.81165044050000001</v>
      </c>
      <c r="E338" s="34">
        <f>LN(VLOOKUP((B338+12*$B$1-1)/12,YC!A:E,5,0)/VLOOKUP(B338/12,YC!A:E,5,0))</f>
        <v>-7.3520878763586511E-2</v>
      </c>
      <c r="F338" s="34">
        <f>LN(VLOOKUP((B338+12*$B$1-1)/12,YC!A:E,5,0)/VLOOKUP((B338-1)/12,YC!A:E,5,0))</f>
        <v>-7.4139092641512597E-2</v>
      </c>
      <c r="G338" s="34">
        <f>((1-EXP(-alpha*($B$1-delta)))/alpha*Intermediates!F338-(1-EXP(-alpha*($B$1-delta)))/alpha*(1-EXP(-alpha*($B$1-delta)))/alpha*Intermediates!J338+E338)</f>
        <v>-0.88048101282766711</v>
      </c>
      <c r="H338" s="34">
        <f>((1-EXP(-alpha*$B$1))/alpha*Intermediates!F337-(1-EXP(-alpha*$B$1))/alpha*(1-EXP(-alpha*$B$1))/alpha*Intermediates!J337+F338)</f>
        <v>-0.90901243409099541</v>
      </c>
      <c r="I338" s="34">
        <f>((1-EXP(-alpha*($B$1-delta)))/alpha*Intermediates!G338-(1-EXP(-alpha*($B$1-delta)))/alpha*(1-EXP(-alpha*($B$1-delta)))/alpha*Intermediates!J338+E338)</f>
        <v>0.43207096774924747</v>
      </c>
      <c r="J338" s="46">
        <f>((1-EXP(-alpha*$B$1))/alpha*Intermediates!G337-(1-EXP(-alpha*$B$1))/alpha*(1-EXP(-alpha*$B$1))/alpha*Intermediates!J337+F338)</f>
        <v>0.45762177194459847</v>
      </c>
      <c r="K338" s="66">
        <f t="shared" si="21"/>
        <v>2.8942340994839943E-2</v>
      </c>
      <c r="L338" s="46">
        <f t="shared" si="22"/>
        <v>-2.5227144842813187E-2</v>
      </c>
      <c r="M338" s="60">
        <f>VLOOKUP((A338+1)&amp;"_"&amp;B338,scenarios!A:Q,15,0)</f>
        <v>0</v>
      </c>
      <c r="N338" s="55">
        <f>VLOOKUP((A338+TT_Scen/2+1)&amp;"_"&amp;B338,scenarios!A:Q,15,0)</f>
        <v>0</v>
      </c>
      <c r="O338" s="37">
        <f t="shared" si="23"/>
        <v>5.4169485837653131E-2</v>
      </c>
    </row>
    <row r="339" spans="1:15" x14ac:dyDescent="0.25">
      <c r="A339" s="21">
        <f t="shared" si="20"/>
        <v>4</v>
      </c>
      <c r="B339" s="22">
        <v>330</v>
      </c>
      <c r="D339" s="66">
        <f>YC!E332</f>
        <v>0.81115010089999995</v>
      </c>
      <c r="E339" s="34">
        <f>LN(VLOOKUP((B339+12*$B$1-1)/12,YC!A:E,5,0)/VLOOKUP(B339/12,YC!A:E,5,0))</f>
        <v>-7.352226096346505E-2</v>
      </c>
      <c r="F339" s="34">
        <f>LN(VLOOKUP((B339+12*$B$1-1)/12,YC!A:E,5,0)/VLOOKUP((B339-1)/12,YC!A:E,5,0))</f>
        <v>-7.4138898194091807E-2</v>
      </c>
      <c r="G339" s="34">
        <f>((1-EXP(-alpha*($B$1-delta)))/alpha*Intermediates!F339-(1-EXP(-alpha*($B$1-delta)))/alpha*(1-EXP(-alpha*($B$1-delta)))/alpha*Intermediates!J339+E339)</f>
        <v>-0.87944179258130095</v>
      </c>
      <c r="H339" s="34">
        <f>((1-EXP(-alpha*$B$1))/alpha*Intermediates!F338-(1-EXP(-alpha*$B$1))/alpha*(1-EXP(-alpha*$B$1))/alpha*Intermediates!J338+F339)</f>
        <v>-0.88687083968271352</v>
      </c>
      <c r="I339" s="34">
        <f>((1-EXP(-alpha*($B$1-delta)))/alpha*Intermediates!G339-(1-EXP(-alpha*($B$1-delta)))/alpha*(1-EXP(-alpha*($B$1-delta)))/alpha*Intermediates!J339+E339)</f>
        <v>0.43020882810337691</v>
      </c>
      <c r="J339" s="46">
        <f>((1-EXP(-alpha*$B$1))/alpha*Intermediates!G338-(1-EXP(-alpha*$B$1))/alpha*(1-EXP(-alpha*$B$1))/alpha*Intermediates!J338+F339)</f>
        <v>0.43465268788670341</v>
      </c>
      <c r="K339" s="66">
        <f t="shared" si="21"/>
        <v>7.4567109347052352E-3</v>
      </c>
      <c r="L339" s="46">
        <f t="shared" si="22"/>
        <v>-4.4340004483470752E-3</v>
      </c>
      <c r="M339" s="60">
        <f>VLOOKUP((A339+1)&amp;"_"&amp;B339,scenarios!A:Q,15,0)</f>
        <v>0</v>
      </c>
      <c r="N339" s="55">
        <f>VLOOKUP((A339+TT_Scen/2+1)&amp;"_"&amp;B339,scenarios!A:Q,15,0)</f>
        <v>0</v>
      </c>
      <c r="O339" s="37">
        <f t="shared" si="23"/>
        <v>1.189071138305231E-2</v>
      </c>
    </row>
    <row r="340" spans="1:15" x14ac:dyDescent="0.25">
      <c r="A340" s="21">
        <f t="shared" si="20"/>
        <v>4</v>
      </c>
      <c r="B340" s="22">
        <v>331</v>
      </c>
      <c r="D340" s="66">
        <f>YC!E333</f>
        <v>0.81065107280000004</v>
      </c>
      <c r="E340" s="34">
        <f>LN(VLOOKUP((B340+12*$B$1-1)/12,YC!A:E,5,0)/VLOOKUP(B340/12,YC!A:E,5,0))</f>
        <v>-7.3524880465441728E-2</v>
      </c>
      <c r="F340" s="34">
        <f>LN(VLOOKUP((B340+12*$B$1-1)/12,YC!A:E,5,0)/VLOOKUP((B340-1)/12,YC!A:E,5,0))</f>
        <v>-7.4140280335464812E-2</v>
      </c>
      <c r="G340" s="34">
        <f>((1-EXP(-alpha*($B$1-delta)))/alpha*Intermediates!F340-(1-EXP(-alpha*($B$1-delta)))/alpha*(1-EXP(-alpha*($B$1-delta)))/alpha*Intermediates!J340+E340)</f>
        <v>-0.86254677117714362</v>
      </c>
      <c r="H340" s="34">
        <f>((1-EXP(-alpha*$B$1))/alpha*Intermediates!F339-(1-EXP(-alpha*$B$1))/alpha*(1-EXP(-alpha*$B$1))/alpha*Intermediates!J339+F340)</f>
        <v>-0.8858247202810331</v>
      </c>
      <c r="I340" s="34">
        <f>((1-EXP(-alpha*($B$1-delta)))/alpha*Intermediates!G340-(1-EXP(-alpha*($B$1-delta)))/alpha*(1-EXP(-alpha*($B$1-delta)))/alpha*Intermediates!J340+E340)</f>
        <v>0.41249009022066363</v>
      </c>
      <c r="J340" s="46">
        <f>((1-EXP(-alpha*$B$1))/alpha*Intermediates!G339-(1-EXP(-alpha*$B$1))/alpha*(1-EXP(-alpha*$B$1))/alpha*Intermediates!J339+F340)</f>
        <v>0.43277761603936993</v>
      </c>
      <c r="K340" s="66">
        <f t="shared" si="21"/>
        <v>2.3550995095175775E-2</v>
      </c>
      <c r="L340" s="46">
        <f t="shared" si="22"/>
        <v>-2.0083118606115447E-2</v>
      </c>
      <c r="M340" s="60">
        <f>VLOOKUP((A340+1)&amp;"_"&amp;B340,scenarios!A:Q,15,0)</f>
        <v>0</v>
      </c>
      <c r="N340" s="55">
        <f>VLOOKUP((A340+TT_Scen/2+1)&amp;"_"&amp;B340,scenarios!A:Q,15,0)</f>
        <v>0</v>
      </c>
      <c r="O340" s="37">
        <f t="shared" si="23"/>
        <v>4.3634113701291222E-2</v>
      </c>
    </row>
    <row r="341" spans="1:15" x14ac:dyDescent="0.25">
      <c r="A341" s="21">
        <f t="shared" si="20"/>
        <v>4</v>
      </c>
      <c r="B341" s="22">
        <v>332</v>
      </c>
      <c r="D341" s="66">
        <f>YC!E334</f>
        <v>0.81015307510000001</v>
      </c>
      <c r="E341" s="34">
        <f>LN(VLOOKUP((B341+12*$B$1-1)/12,YC!A:E,5,0)/VLOOKUP(B341/12,YC!A:E,5,0))</f>
        <v>-7.3528392980086177E-2</v>
      </c>
      <c r="F341" s="34">
        <f>LN(VLOOKUP((B341+12*$B$1-1)/12,YC!A:E,5,0)/VLOOKUP((B341-1)/12,YC!A:E,5,0))</f>
        <v>-7.414289994111084E-2</v>
      </c>
      <c r="G341" s="34">
        <f>((1-EXP(-alpha*($B$1-delta)))/alpha*Intermediates!F341-(1-EXP(-alpha*($B$1-delta)))/alpha*(1-EXP(-alpha*($B$1-delta)))/alpha*Intermediates!J341+E341)</f>
        <v>-0.85994175350435431</v>
      </c>
      <c r="H341" s="34">
        <f>((1-EXP(-alpha*$B$1))/alpha*Intermediates!F340-(1-EXP(-alpha*$B$1))/alpha*(1-EXP(-alpha*$B$1))/alpha*Intermediates!J340+F341)</f>
        <v>-0.86881441253537739</v>
      </c>
      <c r="I341" s="34">
        <f>((1-EXP(-alpha*($B$1-delta)))/alpha*Intermediates!G341-(1-EXP(-alpha*($B$1-delta)))/alpha*(1-EXP(-alpha*($B$1-delta)))/alpha*Intermediates!J341+E341)</f>
        <v>0.40906124897518864</v>
      </c>
      <c r="J341" s="46">
        <f>((1-EXP(-alpha*$B$1))/alpha*Intermediates!G340-(1-EXP(-alpha*$B$1))/alpha*(1-EXP(-alpha*$B$1))/alpha*Intermediates!J340+F341)</f>
        <v>0.41493757274969506</v>
      </c>
      <c r="K341" s="66">
        <f t="shared" si="21"/>
        <v>8.9121377441681027E-3</v>
      </c>
      <c r="L341" s="46">
        <f t="shared" si="22"/>
        <v>-5.8590919537300223E-3</v>
      </c>
      <c r="M341" s="60">
        <f>VLOOKUP((A341+1)&amp;"_"&amp;B341,scenarios!A:Q,15,0)</f>
        <v>0</v>
      </c>
      <c r="N341" s="55">
        <f>VLOOKUP((A341+TT_Scen/2+1)&amp;"_"&amp;B341,scenarios!A:Q,15,0)</f>
        <v>0</v>
      </c>
      <c r="O341" s="37">
        <f t="shared" si="23"/>
        <v>1.4771229697898125E-2</v>
      </c>
    </row>
    <row r="342" spans="1:15" x14ac:dyDescent="0.25">
      <c r="A342" s="21">
        <f t="shared" si="20"/>
        <v>4</v>
      </c>
      <c r="B342" s="22">
        <v>333</v>
      </c>
      <c r="D342" s="66">
        <f>YC!E335</f>
        <v>0.8096558237</v>
      </c>
      <c r="E342" s="34">
        <f>LN(VLOOKUP((B342+12*$B$1-1)/12,YC!A:E,5,0)/VLOOKUP(B342/12,YC!A:E,5,0))</f>
        <v>-7.3532449261422661E-2</v>
      </c>
      <c r="F342" s="34">
        <f>LN(VLOOKUP((B342+12*$B$1-1)/12,YC!A:E,5,0)/VLOOKUP((B342-1)/12,YC!A:E,5,0))</f>
        <v>-7.4146412323347122E-2</v>
      </c>
      <c r="G342" s="34">
        <f>((1-EXP(-alpha*($B$1-delta)))/alpha*Intermediates!F342-(1-EXP(-alpha*($B$1-delta)))/alpha*(1-EXP(-alpha*($B$1-delta)))/alpha*Intermediates!J342+E342)</f>
        <v>-0.86115267958024022</v>
      </c>
      <c r="H342" s="34">
        <f>((1-EXP(-alpha*$B$1))/alpha*Intermediates!F341-(1-EXP(-alpha*$B$1))/alpha*(1-EXP(-alpha*$B$1))/alpha*Intermediates!J341+F342)</f>
        <v>-0.86619177571420103</v>
      </c>
      <c r="I342" s="34">
        <f>((1-EXP(-alpha*($B$1-delta)))/alpha*Intermediates!G342-(1-EXP(-alpha*($B$1-delta)))/alpha*(1-EXP(-alpha*($B$1-delta)))/alpha*Intermediates!J342+E342)</f>
        <v>0.40944894423115769</v>
      </c>
      <c r="J342" s="46">
        <f>((1-EXP(-alpha*$B$1))/alpha*Intermediates!G341-(1-EXP(-alpha*$B$1))/alpha*(1-EXP(-alpha*$B$1))/alpha*Intermediates!J341+F342)</f>
        <v>0.41148510805830812</v>
      </c>
      <c r="K342" s="66">
        <f t="shared" si="21"/>
        <v>5.0518137316435396E-3</v>
      </c>
      <c r="L342" s="46">
        <f t="shared" si="22"/>
        <v>-2.0340922518456983E-3</v>
      </c>
      <c r="M342" s="60">
        <f>VLOOKUP((A342+1)&amp;"_"&amp;B342,scenarios!A:Q,15,0)</f>
        <v>0</v>
      </c>
      <c r="N342" s="55">
        <f>VLOOKUP((A342+TT_Scen/2+1)&amp;"_"&amp;B342,scenarios!A:Q,15,0)</f>
        <v>0</v>
      </c>
      <c r="O342" s="37">
        <f t="shared" si="23"/>
        <v>7.0859059834892379E-3</v>
      </c>
    </row>
    <row r="343" spans="1:15" x14ac:dyDescent="0.25">
      <c r="A343" s="21">
        <f t="shared" si="20"/>
        <v>4</v>
      </c>
      <c r="B343" s="22">
        <v>334</v>
      </c>
      <c r="D343" s="66">
        <f>YC!E336</f>
        <v>0.80915903170000003</v>
      </c>
      <c r="E343" s="34">
        <f>LN(VLOOKUP((B343+12*$B$1-1)/12,YC!A:E,5,0)/VLOOKUP(B343/12,YC!A:E,5,0))</f>
        <v>-7.3536696140763899E-2</v>
      </c>
      <c r="F343" s="34">
        <f>LN(VLOOKUP((B343+12*$B$1-1)/12,YC!A:E,5,0)/VLOOKUP((B343-1)/12,YC!A:E,5,0))</f>
        <v>-7.4150468634806135E-2</v>
      </c>
      <c r="G343" s="34">
        <f>((1-EXP(-alpha*($B$1-delta)))/alpha*Intermediates!F343-(1-EXP(-alpha*($B$1-delta)))/alpha*(1-EXP(-alpha*($B$1-delta)))/alpha*Intermediates!J343+E343)</f>
        <v>-0.86273074058933608</v>
      </c>
      <c r="H343" s="34">
        <f>((1-EXP(-alpha*$B$1))/alpha*Intermediates!F342-(1-EXP(-alpha*$B$1))/alpha*(1-EXP(-alpha*$B$1))/alpha*Intermediates!J342+F343)</f>
        <v>-0.86741116040143218</v>
      </c>
      <c r="I343" s="34">
        <f>((1-EXP(-alpha*($B$1-delta)))/alpha*Intermediates!G343-(1-EXP(-alpha*($B$1-delta)))/alpha*(1-EXP(-alpha*($B$1-delta)))/alpha*Intermediates!J343+E343)</f>
        <v>0.41020507481479146</v>
      </c>
      <c r="J343" s="46">
        <f>((1-EXP(-alpha*$B$1))/alpha*Intermediates!G342-(1-EXP(-alpha*$B$1))/alpha*(1-EXP(-alpha*$B$1))/alpha*Intermediates!J342+F343)</f>
        <v>0.41187527158934395</v>
      </c>
      <c r="K343" s="66">
        <f t="shared" si="21"/>
        <v>4.6913900853886581E-3</v>
      </c>
      <c r="L343" s="46">
        <f t="shared" si="22"/>
        <v>-1.6688027721137866E-3</v>
      </c>
      <c r="M343" s="60">
        <f>VLOOKUP((A343+1)&amp;"_"&amp;B343,scenarios!A:Q,15,0)</f>
        <v>0</v>
      </c>
      <c r="N343" s="55">
        <f>VLOOKUP((A343+TT_Scen/2+1)&amp;"_"&amp;B343,scenarios!A:Q,15,0)</f>
        <v>0</v>
      </c>
      <c r="O343" s="37">
        <f t="shared" si="23"/>
        <v>6.3601928575024447E-3</v>
      </c>
    </row>
    <row r="344" spans="1:15" x14ac:dyDescent="0.25">
      <c r="A344" s="21">
        <f t="shared" si="20"/>
        <v>4</v>
      </c>
      <c r="B344" s="22">
        <v>335</v>
      </c>
      <c r="D344" s="66">
        <f>YC!E337</f>
        <v>0.8086624094</v>
      </c>
      <c r="E344" s="34">
        <f>LN(VLOOKUP((B344+12*$B$1-1)/12,YC!A:E,5,0)/VLOOKUP(B344/12,YC!A:E,5,0))</f>
        <v>-7.3540775984897166E-2</v>
      </c>
      <c r="F344" s="34">
        <f>LN(VLOOKUP((B344+12*$B$1-1)/12,YC!A:E,5,0)/VLOOKUP((B344-1)/12,YC!A:E,5,0))</f>
        <v>-7.4154715574251726E-2</v>
      </c>
      <c r="G344" s="34">
        <f>((1-EXP(-alpha*($B$1-delta)))/alpha*Intermediates!F344-(1-EXP(-alpha*($B$1-delta)))/alpha*(1-EXP(-alpha*($B$1-delta)))/alpha*Intermediates!J344+E344)</f>
        <v>-0.90410967565185296</v>
      </c>
      <c r="H344" s="34">
        <f>((1-EXP(-alpha*$B$1))/alpha*Intermediates!F343-(1-EXP(-alpha*$B$1))/alpha*(1-EXP(-alpha*$B$1))/alpha*Intermediates!J343+F344)</f>
        <v>-0.86900018679614688</v>
      </c>
      <c r="I344" s="34">
        <f>((1-EXP(-alpha*($B$1-delta)))/alpha*Intermediates!G344-(1-EXP(-alpha*($B$1-delta)))/alpha*(1-EXP(-alpha*($B$1-delta)))/alpha*Intermediates!J344+E344)</f>
        <v>0.45076409636687764</v>
      </c>
      <c r="J344" s="46">
        <f>((1-EXP(-alpha*$B$1))/alpha*Intermediates!G343-(1-EXP(-alpha*$B$1))/alpha*(1-EXP(-alpha*$B$1))/alpha*Intermediates!J343+F344)</f>
        <v>0.41263639143896419</v>
      </c>
      <c r="K344" s="66">
        <f t="shared" si="21"/>
        <v>-3.4500300986987531E-2</v>
      </c>
      <c r="L344" s="46">
        <f t="shared" si="22"/>
        <v>3.8863892446173942E-2</v>
      </c>
      <c r="M344" s="60">
        <f>VLOOKUP((A344+1)&amp;"_"&amp;B344,scenarios!A:Q,15,0)</f>
        <v>0</v>
      </c>
      <c r="N344" s="55">
        <f>VLOOKUP((A344+TT_Scen/2+1)&amp;"_"&amp;B344,scenarios!A:Q,15,0)</f>
        <v>0</v>
      </c>
      <c r="O344" s="37">
        <f t="shared" si="23"/>
        <v>7.3364193433161473E-2</v>
      </c>
    </row>
    <row r="345" spans="1:15" x14ac:dyDescent="0.25">
      <c r="A345" s="21">
        <f t="shared" si="20"/>
        <v>4</v>
      </c>
      <c r="B345" s="22">
        <v>336</v>
      </c>
      <c r="D345" s="66">
        <f>YC!E338</f>
        <v>0.80816566450000005</v>
      </c>
      <c r="E345" s="34">
        <f>LN(VLOOKUP((B345+12*$B$1-1)/12,YC!A:E,5,0)/VLOOKUP(B345/12,YC!A:E,5,0))</f>
        <v>-7.3544326931217166E-2</v>
      </c>
      <c r="F345" s="34">
        <f>LN(VLOOKUP((B345+12*$B$1-1)/12,YC!A:E,5,0)/VLOOKUP((B345-1)/12,YC!A:E,5,0))</f>
        <v>-7.4158795375510636E-2</v>
      </c>
      <c r="G345" s="34">
        <f>((1-EXP(-alpha*($B$1-delta)))/alpha*Intermediates!F345-(1-EXP(-alpha*($B$1-delta)))/alpha*(1-EXP(-alpha*($B$1-delta)))/alpha*Intermediates!J345+E345)</f>
        <v>-0.89332157893616038</v>
      </c>
      <c r="H345" s="34">
        <f>((1-EXP(-alpha*$B$1))/alpha*Intermediates!F344-(1-EXP(-alpha*$B$1))/alpha*(1-EXP(-alpha*$B$1))/alpha*Intermediates!J344+F345)</f>
        <v>-0.91066213358345049</v>
      </c>
      <c r="I345" s="34">
        <f>((1-EXP(-alpha*($B$1-delta)))/alpha*Intermediates!G345-(1-EXP(-alpha*($B$1-delta)))/alpha*(1-EXP(-alpha*($B$1-delta)))/alpha*Intermediates!J345+E345)</f>
        <v>0.43915882798545824</v>
      </c>
      <c r="J345" s="46">
        <f>((1-EXP(-alpha*$B$1))/alpha*Intermediates!G344-(1-EXP(-alpha*$B$1))/alpha*(1-EXP(-alpha*$B$1))/alpha*Intermediates!J344+F345)</f>
        <v>0.45347246306885547</v>
      </c>
      <c r="K345" s="66">
        <f t="shared" si="21"/>
        <v>1.749177488139364E-2</v>
      </c>
      <c r="L345" s="46">
        <f t="shared" si="22"/>
        <v>-1.4211682028029249E-2</v>
      </c>
      <c r="M345" s="60">
        <f>VLOOKUP((A345+1)&amp;"_"&amp;B345,scenarios!A:Q,15,0)</f>
        <v>0</v>
      </c>
      <c r="N345" s="55">
        <f>VLOOKUP((A345+TT_Scen/2+1)&amp;"_"&amp;B345,scenarios!A:Q,15,0)</f>
        <v>0</v>
      </c>
      <c r="O345" s="37">
        <f t="shared" si="23"/>
        <v>3.1703456909422889E-2</v>
      </c>
    </row>
    <row r="346" spans="1:15" x14ac:dyDescent="0.25">
      <c r="A346" s="21">
        <f t="shared" si="20"/>
        <v>4</v>
      </c>
      <c r="B346" s="22">
        <v>337</v>
      </c>
      <c r="D346" s="66">
        <f>YC!E339</f>
        <v>0.80766856350000005</v>
      </c>
      <c r="E346" s="34">
        <f>LN(VLOOKUP((B346+12*$B$1-1)/12,YC!A:E,5,0)/VLOOKUP(B346/12,YC!A:E,5,0))</f>
        <v>-7.3547059162630116E-2</v>
      </c>
      <c r="F346" s="34">
        <f>LN(VLOOKUP((B346+12*$B$1-1)/12,YC!A:E,5,0)/VLOOKUP((B346-1)/12,YC!A:E,5,0))</f>
        <v>-7.4162346309131405E-2</v>
      </c>
      <c r="G346" s="34">
        <f>((1-EXP(-alpha*($B$1-delta)))/alpha*Intermediates!F346-(1-EXP(-alpha*($B$1-delta)))/alpha*(1-EXP(-alpha*($B$1-delta)))/alpha*Intermediates!J346+E346)</f>
        <v>-0.86445303373410576</v>
      </c>
      <c r="H346" s="34">
        <f>((1-EXP(-alpha*$B$1))/alpha*Intermediates!F345-(1-EXP(-alpha*$B$1))/alpha*(1-EXP(-alpha*$B$1))/alpha*Intermediates!J345+F346)</f>
        <v>-0.89980047909943472</v>
      </c>
      <c r="I346" s="34">
        <f>((1-EXP(-alpha*($B$1-delta)))/alpha*Intermediates!G346-(1-EXP(-alpha*($B$1-delta)))/alpha*(1-EXP(-alpha*($B$1-delta)))/alpha*Intermediates!J346+E346)</f>
        <v>0.40947643375180875</v>
      </c>
      <c r="J346" s="46">
        <f>((1-EXP(-alpha*$B$1))/alpha*Intermediates!G345-(1-EXP(-alpha*$B$1))/alpha*(1-EXP(-alpha*$B$1))/alpha*Intermediates!J345+F346)</f>
        <v>0.44178768946834102</v>
      </c>
      <c r="K346" s="66">
        <f t="shared" si="21"/>
        <v>3.597959258404515E-2</v>
      </c>
      <c r="L346" s="46">
        <f t="shared" si="22"/>
        <v>-3.1794824221323292E-2</v>
      </c>
      <c r="M346" s="60">
        <f>VLOOKUP((A346+1)&amp;"_"&amp;B346,scenarios!A:Q,15,0)</f>
        <v>0</v>
      </c>
      <c r="N346" s="55">
        <f>VLOOKUP((A346+TT_Scen/2+1)&amp;"_"&amp;B346,scenarios!A:Q,15,0)</f>
        <v>0</v>
      </c>
      <c r="O346" s="37">
        <f t="shared" si="23"/>
        <v>6.7774416805368443E-2</v>
      </c>
    </row>
    <row r="347" spans="1:15" x14ac:dyDescent="0.25">
      <c r="A347" s="21">
        <f t="shared" si="20"/>
        <v>4</v>
      </c>
      <c r="B347" s="22">
        <v>338</v>
      </c>
      <c r="D347" s="66">
        <f>YC!E340</f>
        <v>0.80717111789999996</v>
      </c>
      <c r="E347" s="34">
        <f>LN(VLOOKUP((B347+12*$B$1-1)/12,YC!A:E,5,0)/VLOOKUP(B347/12,YC!A:E,5,0))</f>
        <v>-7.3548985677363635E-2</v>
      </c>
      <c r="F347" s="34">
        <f>LN(VLOOKUP((B347+12*$B$1-1)/12,YC!A:E,5,0)/VLOOKUP((B347-1)/12,YC!A:E,5,0))</f>
        <v>-7.4165078558241421E-2</v>
      </c>
      <c r="G347" s="34">
        <f>((1-EXP(-alpha*($B$1-delta)))/alpha*Intermediates!F347-(1-EXP(-alpha*($B$1-delta)))/alpha*(1-EXP(-alpha*($B$1-delta)))/alpha*Intermediates!J347+E347)</f>
        <v>-0.86237647701969555</v>
      </c>
      <c r="H347" s="34">
        <f>((1-EXP(-alpha*$B$1))/alpha*Intermediates!F346-(1-EXP(-alpha*$B$1))/alpha*(1-EXP(-alpha*$B$1))/alpha*Intermediates!J346+F347)</f>
        <v>-0.87073479702468048</v>
      </c>
      <c r="I347" s="34">
        <f>((1-EXP(-alpha*($B$1-delta)))/alpha*Intermediates!G347-(1-EXP(-alpha*($B$1-delta)))/alpha*(1-EXP(-alpha*($B$1-delta)))/alpha*Intermediates!J347+E347)</f>
        <v>0.40658932574996409</v>
      </c>
      <c r="J347" s="46">
        <f>((1-EXP(-alpha*$B$1))/alpha*Intermediates!G346-(1-EXP(-alpha*$B$1))/alpha*(1-EXP(-alpha*$B$1))/alpha*Intermediates!J346+F347)</f>
        <v>0.41190222509663954</v>
      </c>
      <c r="K347" s="66">
        <f t="shared" si="21"/>
        <v>8.3933482861517916E-3</v>
      </c>
      <c r="L347" s="46">
        <f t="shared" si="22"/>
        <v>-5.2988108582244786E-3</v>
      </c>
      <c r="M347" s="60">
        <f>VLOOKUP((A347+1)&amp;"_"&amp;B347,scenarios!A:Q,15,0)</f>
        <v>0</v>
      </c>
      <c r="N347" s="55">
        <f>VLOOKUP((A347+TT_Scen/2+1)&amp;"_"&amp;B347,scenarios!A:Q,15,0)</f>
        <v>0</v>
      </c>
      <c r="O347" s="37">
        <f t="shared" si="23"/>
        <v>1.369215914437627E-2</v>
      </c>
    </row>
    <row r="348" spans="1:15" x14ac:dyDescent="0.25">
      <c r="A348" s="21">
        <f t="shared" si="20"/>
        <v>4</v>
      </c>
      <c r="B348" s="22">
        <v>339</v>
      </c>
      <c r="D348" s="66">
        <f>YC!E341</f>
        <v>0.80667340119999997</v>
      </c>
      <c r="E348" s="34">
        <f>LN(VLOOKUP((B348+12*$B$1-1)/12,YC!A:E,5,0)/VLOOKUP(B348/12,YC!A:E,5,0))</f>
        <v>-7.3550196364448636E-2</v>
      </c>
      <c r="F348" s="34">
        <f>LN(VLOOKUP((B348+12*$B$1-1)/12,YC!A:E,5,0)/VLOOKUP((B348-1)/12,YC!A:E,5,0))</f>
        <v>-7.4167005121288945E-2</v>
      </c>
      <c r="G348" s="34">
        <f>((1-EXP(-alpha*($B$1-delta)))/alpha*Intermediates!F348-(1-EXP(-alpha*($B$1-delta)))/alpha*(1-EXP(-alpha*($B$1-delta)))/alpha*Intermediates!J348+E348)</f>
        <v>-0.85246315854155186</v>
      </c>
      <c r="H348" s="34">
        <f>((1-EXP(-alpha*$B$1))/alpha*Intermediates!F347-(1-EXP(-alpha*$B$1))/alpha*(1-EXP(-alpha*$B$1))/alpha*Intermediates!J347+F348)</f>
        <v>-0.8686442360509069</v>
      </c>
      <c r="I348" s="34">
        <f>((1-EXP(-alpha*($B$1-delta)))/alpha*Intermediates!G348-(1-EXP(-alpha*($B$1-delta)))/alpha*(1-EXP(-alpha*($B$1-delta)))/alpha*Intermediates!J348+E348)</f>
        <v>0.39586857500867129</v>
      </c>
      <c r="J348" s="46">
        <f>((1-EXP(-alpha*$B$1))/alpha*Intermediates!G347-(1-EXP(-alpha*$B$1))/alpha*(1-EXP(-alpha*$B$1))/alpha*Intermediates!J347+F348)</f>
        <v>0.40899519374449705</v>
      </c>
      <c r="K348" s="66">
        <f t="shared" si="21"/>
        <v>1.6312700117592449E-2</v>
      </c>
      <c r="L348" s="46">
        <f t="shared" si="22"/>
        <v>-1.3040840412759769E-2</v>
      </c>
      <c r="M348" s="60">
        <f>VLOOKUP((A348+1)&amp;"_"&amp;B348,scenarios!A:Q,15,0)</f>
        <v>0</v>
      </c>
      <c r="N348" s="55">
        <f>VLOOKUP((A348+TT_Scen/2+1)&amp;"_"&amp;B348,scenarios!A:Q,15,0)</f>
        <v>0</v>
      </c>
      <c r="O348" s="37">
        <f t="shared" si="23"/>
        <v>2.9353540530352218E-2</v>
      </c>
    </row>
    <row r="349" spans="1:15" x14ac:dyDescent="0.25">
      <c r="A349" s="21">
        <f t="shared" si="20"/>
        <v>4</v>
      </c>
      <c r="B349" s="22">
        <v>340</v>
      </c>
      <c r="D349" s="66">
        <f>YC!E342</f>
        <v>0.80617548770000003</v>
      </c>
      <c r="E349" s="34">
        <f>LN(VLOOKUP((B349+12*$B$1-1)/12,YC!A:E,5,0)/VLOOKUP(B349/12,YC!A:E,5,0))</f>
        <v>-7.3550782193756603E-2</v>
      </c>
      <c r="F349" s="34">
        <f>LN(VLOOKUP((B349+12*$B$1-1)/12,YC!A:E,5,0)/VLOOKUP((B349-1)/12,YC!A:E,5,0))</f>
        <v>-7.4168215754017386E-2</v>
      </c>
      <c r="G349" s="34">
        <f>((1-EXP(-alpha*($B$1-delta)))/alpha*Intermediates!F349-(1-EXP(-alpha*($B$1-delta)))/alpha*(1-EXP(-alpha*($B$1-delta)))/alpha*Intermediates!J349+E349)</f>
        <v>-0.82492592925175923</v>
      </c>
      <c r="H349" s="34">
        <f>((1-EXP(-alpha*$B$1))/alpha*Intermediates!F348-(1-EXP(-alpha*$B$1))/alpha*(1-EXP(-alpha*$B$1))/alpha*Intermediates!J348+F349)</f>
        <v>-0.85866335097343516</v>
      </c>
      <c r="I349" s="34">
        <f>((1-EXP(-alpha*($B$1-delta)))/alpha*Intermediates!G349-(1-EXP(-alpha*($B$1-delta)))/alpha*(1-EXP(-alpha*($B$1-delta)))/alpha*Intermediates!J349+E349)</f>
        <v>0.36752685155061959</v>
      </c>
      <c r="J349" s="46">
        <f>((1-EXP(-alpha*$B$1))/alpha*Intermediates!G348-(1-EXP(-alpha*$B$1))/alpha*(1-EXP(-alpha*$B$1))/alpha*Intermediates!J348+F349)</f>
        <v>0.39820097174316532</v>
      </c>
      <c r="K349" s="66">
        <f t="shared" si="21"/>
        <v>3.4312982946115733E-2</v>
      </c>
      <c r="L349" s="46">
        <f t="shared" si="22"/>
        <v>-3.0208442927282864E-2</v>
      </c>
      <c r="M349" s="60">
        <f>VLOOKUP((A349+1)&amp;"_"&amp;B349,scenarios!A:Q,15,0)</f>
        <v>0</v>
      </c>
      <c r="N349" s="55">
        <f>VLOOKUP((A349+TT_Scen/2+1)&amp;"_"&amp;B349,scenarios!A:Q,15,0)</f>
        <v>0</v>
      </c>
      <c r="O349" s="37">
        <f t="shared" si="23"/>
        <v>6.4521425873398597E-2</v>
      </c>
    </row>
    <row r="350" spans="1:15" x14ac:dyDescent="0.25">
      <c r="A350" s="21">
        <f t="shared" si="20"/>
        <v>4</v>
      </c>
      <c r="B350" s="22">
        <v>341</v>
      </c>
      <c r="D350" s="66">
        <f>YC!E343</f>
        <v>0.8056774525</v>
      </c>
      <c r="E350" s="34">
        <f>LN(VLOOKUP((B350+12*$B$1-1)/12,YC!A:E,5,0)/VLOOKUP(B350/12,YC!A:E,5,0))</f>
        <v>-7.3550835486788549E-2</v>
      </c>
      <c r="F350" s="34">
        <f>LN(VLOOKUP((B350+12*$B$1-1)/12,YC!A:E,5,0)/VLOOKUP((B350-1)/12,YC!A:E,5,0))</f>
        <v>-7.4168801559782047E-2</v>
      </c>
      <c r="G350" s="34">
        <f>((1-EXP(-alpha*($B$1-delta)))/alpha*Intermediates!F350-(1-EXP(-alpha*($B$1-delta)))/alpha*(1-EXP(-alpha*($B$1-delta)))/alpha*Intermediates!J350+E350)</f>
        <v>-0.84517003824404291</v>
      </c>
      <c r="H350" s="34">
        <f>((1-EXP(-alpha*$B$1))/alpha*Intermediates!F349-(1-EXP(-alpha*$B$1))/alpha*(1-EXP(-alpha*$B$1))/alpha*Intermediates!J349+F350)</f>
        <v>-0.8309380952057337</v>
      </c>
      <c r="I350" s="34">
        <f>((1-EXP(-alpha*($B$1-delta)))/alpha*Intermediates!G350-(1-EXP(-alpha*($B$1-delta)))/alpha*(1-EXP(-alpha*($B$1-delta)))/alpha*Intermediates!J350+E350)</f>
        <v>0.38696922078949447</v>
      </c>
      <c r="J350" s="46">
        <f>((1-EXP(-alpha*$B$1))/alpha*Intermediates!G349-(1-EXP(-alpha*$B$1))/alpha*(1-EXP(-alpha*$B$1))/alpha*Intermediates!J349+F350)</f>
        <v>0.36966533129877288</v>
      </c>
      <c r="K350" s="66">
        <f t="shared" si="21"/>
        <v>-1.4131147674847022E-2</v>
      </c>
      <c r="L350" s="46">
        <f t="shared" si="22"/>
        <v>1.7454469070076417E-2</v>
      </c>
      <c r="M350" s="60">
        <f>VLOOKUP((A350+1)&amp;"_"&amp;B350,scenarios!A:Q,15,0)</f>
        <v>0</v>
      </c>
      <c r="N350" s="55">
        <f>VLOOKUP((A350+TT_Scen/2+1)&amp;"_"&amp;B350,scenarios!A:Q,15,0)</f>
        <v>0</v>
      </c>
      <c r="O350" s="37">
        <f t="shared" si="23"/>
        <v>3.1585616744923439E-2</v>
      </c>
    </row>
    <row r="351" spans="1:15" x14ac:dyDescent="0.25">
      <c r="A351" s="21">
        <f t="shared" si="20"/>
        <v>4</v>
      </c>
      <c r="B351" s="22">
        <v>342</v>
      </c>
      <c r="D351" s="66">
        <f>YC!E344</f>
        <v>0.80517937149999996</v>
      </c>
      <c r="E351" s="34">
        <f>LN(VLOOKUP((B351+12*$B$1-1)/12,YC!A:E,5,0)/VLOOKUP(B351/12,YC!A:E,5,0))</f>
        <v>-7.355044992103893E-2</v>
      </c>
      <c r="F351" s="34">
        <f>LN(VLOOKUP((B351+12*$B$1-1)/12,YC!A:E,5,0)/VLOOKUP((B351-1)/12,YC!A:E,5,0))</f>
        <v>-7.4168854993981931E-2</v>
      </c>
      <c r="G351" s="34">
        <f>((1-EXP(-alpha*($B$1-delta)))/alpha*Intermediates!F351-(1-EXP(-alpha*($B$1-delta)))/alpha*(1-EXP(-alpha*($B$1-delta)))/alpha*Intermediates!J351+E351)</f>
        <v>-0.89703290635936961</v>
      </c>
      <c r="H351" s="34">
        <f>((1-EXP(-alpha*$B$1))/alpha*Intermediates!F350-(1-EXP(-alpha*$B$1))/alpha*(1-EXP(-alpha*$B$1))/alpha*Intermediates!J350+F351)</f>
        <v>-0.85132077489802815</v>
      </c>
      <c r="I351" s="34">
        <f>((1-EXP(-alpha*($B$1-delta)))/alpha*Intermediates!G351-(1-EXP(-alpha*($B$1-delta)))/alpha*(1-EXP(-alpha*($B$1-delta)))/alpha*Intermediates!J351+E351)</f>
        <v>0.43803291712730036</v>
      </c>
      <c r="J351" s="46">
        <f>((1-EXP(-alpha*$B$1))/alpha*Intermediates!G350-(1-EXP(-alpha*$B$1))/alpha*(1-EXP(-alpha*$B$1))/alpha*Intermediates!J350+F351)</f>
        <v>0.38924039460252746</v>
      </c>
      <c r="K351" s="66">
        <f t="shared" si="21"/>
        <v>-4.4683071700124755E-2</v>
      </c>
      <c r="L351" s="46">
        <f t="shared" si="22"/>
        <v>5.000247627602783E-2</v>
      </c>
      <c r="M351" s="60">
        <f>VLOOKUP((A351+1)&amp;"_"&amp;B351,scenarios!A:Q,15,0)</f>
        <v>0</v>
      </c>
      <c r="N351" s="55">
        <f>VLOOKUP((A351+TT_Scen/2+1)&amp;"_"&amp;B351,scenarios!A:Q,15,0)</f>
        <v>0</v>
      </c>
      <c r="O351" s="37">
        <f t="shared" si="23"/>
        <v>9.4685547976152584E-2</v>
      </c>
    </row>
    <row r="352" spans="1:15" x14ac:dyDescent="0.25">
      <c r="A352" s="21">
        <f t="shared" si="20"/>
        <v>4</v>
      </c>
      <c r="B352" s="22">
        <v>343</v>
      </c>
      <c r="D352" s="66">
        <f>YC!E345</f>
        <v>0.80468132120000002</v>
      </c>
      <c r="E352" s="34">
        <f>LN(VLOOKUP((B352+12*$B$1-1)/12,YC!A:E,5,0)/VLOOKUP(B352/12,YC!A:E,5,0))</f>
        <v>-7.3549719750712492E-2</v>
      </c>
      <c r="F352" s="34">
        <f>LN(VLOOKUP((B352+12*$B$1-1)/12,YC!A:E,5,0)/VLOOKUP((B352-1)/12,YC!A:E,5,0))</f>
        <v>-7.4168469333391676E-2</v>
      </c>
      <c r="G352" s="34">
        <f>((1-EXP(-alpha*($B$1-delta)))/alpha*Intermediates!F352-(1-EXP(-alpha*($B$1-delta)))/alpha*(1-EXP(-alpha*($B$1-delta)))/alpha*Intermediates!J352+E352)</f>
        <v>-0.86248602827106702</v>
      </c>
      <c r="H352" s="34">
        <f>((1-EXP(-alpha*$B$1))/alpha*Intermediates!F351-(1-EXP(-alpha*$B$1))/alpha*(1-EXP(-alpha*$B$1))/alpha*Intermediates!J351+F352)</f>
        <v>-0.90353833550028528</v>
      </c>
      <c r="I352" s="34">
        <f>((1-EXP(-alpha*($B$1-delta)))/alpha*Intermediates!G352-(1-EXP(-alpha*($B$1-delta)))/alpha*(1-EXP(-alpha*($B$1-delta)))/alpha*Intermediates!J352+E352)</f>
        <v>0.40268924759849312</v>
      </c>
      <c r="J352" s="46">
        <f>((1-EXP(-alpha*$B$1))/alpha*Intermediates!G351-(1-EXP(-alpha*$B$1))/alpha*(1-EXP(-alpha*$B$1))/alpha*Intermediates!J351+F352)</f>
        <v>0.44065292145548812</v>
      </c>
      <c r="K352" s="66">
        <f t="shared" si="21"/>
        <v>4.1906603367678485E-2</v>
      </c>
      <c r="L352" s="46">
        <f t="shared" si="22"/>
        <v>-3.7252086825636632E-2</v>
      </c>
      <c r="M352" s="60">
        <f>VLOOKUP((A352+1)&amp;"_"&amp;B352,scenarios!A:Q,15,0)</f>
        <v>0</v>
      </c>
      <c r="N352" s="55">
        <f>VLOOKUP((A352+TT_Scen/2+1)&amp;"_"&amp;B352,scenarios!A:Q,15,0)</f>
        <v>0</v>
      </c>
      <c r="O352" s="37">
        <f t="shared" si="23"/>
        <v>7.9158690193315118E-2</v>
      </c>
    </row>
    <row r="353" spans="1:15" x14ac:dyDescent="0.25">
      <c r="A353" s="21">
        <f t="shared" si="20"/>
        <v>4</v>
      </c>
      <c r="B353" s="22">
        <v>344</v>
      </c>
      <c r="D353" s="66">
        <f>YC!E346</f>
        <v>0.80418337920000005</v>
      </c>
      <c r="E353" s="34">
        <f>LN(VLOOKUP((B353+12*$B$1-1)/12,YC!A:E,5,0)/VLOOKUP(B353/12,YC!A:E,5,0))</f>
        <v>-7.3548741099471474E-2</v>
      </c>
      <c r="F353" s="34">
        <f>LN(VLOOKUP((B353+12*$B$1-1)/12,YC!A:E,5,0)/VLOOKUP((B353-1)/12,YC!A:E,5,0))</f>
        <v>-7.4167739099459118E-2</v>
      </c>
      <c r="G353" s="34">
        <f>((1-EXP(-alpha*($B$1-delta)))/alpha*Intermediates!F353-(1-EXP(-alpha*($B$1-delta)))/alpha*(1-EXP(-alpha*($B$1-delta)))/alpha*Intermediates!J353+E353)</f>
        <v>-0.85217770144611571</v>
      </c>
      <c r="H353" s="34">
        <f>((1-EXP(-alpha*$B$1))/alpha*Intermediates!F352-(1-EXP(-alpha*$B$1))/alpha*(1-EXP(-alpha*$B$1))/alpha*Intermediates!J352+F353)</f>
        <v>-0.86875552362480724</v>
      </c>
      <c r="I353" s="34">
        <f>((1-EXP(-alpha*($B$1-delta)))/alpha*Intermediates!G353-(1-EXP(-alpha*($B$1-delta)))/alpha*(1-EXP(-alpha*($B$1-delta)))/alpha*Intermediates!J353+E353)</f>
        <v>0.39158631824622187</v>
      </c>
      <c r="J353" s="46">
        <f>((1-EXP(-alpha*$B$1))/alpha*Intermediates!G352-(1-EXP(-alpha*$B$1))/alpha*(1-EXP(-alpha*$B$1))/alpha*Intermediates!J352+F353)</f>
        <v>0.4050674702850145</v>
      </c>
      <c r="K353" s="66">
        <f t="shared" si="21"/>
        <v>1.6715996761349716E-2</v>
      </c>
      <c r="L353" s="46">
        <f t="shared" si="22"/>
        <v>-1.3390688283476559E-2</v>
      </c>
      <c r="M353" s="60">
        <f>VLOOKUP((A353+1)&amp;"_"&amp;B353,scenarios!A:Q,15,0)</f>
        <v>0</v>
      </c>
      <c r="N353" s="55">
        <f>VLOOKUP((A353+TT_Scen/2+1)&amp;"_"&amp;B353,scenarios!A:Q,15,0)</f>
        <v>0</v>
      </c>
      <c r="O353" s="37">
        <f t="shared" si="23"/>
        <v>3.0106685044826276E-2</v>
      </c>
    </row>
    <row r="354" spans="1:15" x14ac:dyDescent="0.25">
      <c r="A354" s="21">
        <f t="shared" si="20"/>
        <v>4</v>
      </c>
      <c r="B354" s="22">
        <v>345</v>
      </c>
      <c r="D354" s="66">
        <f>YC!E347</f>
        <v>0.80368562379999997</v>
      </c>
      <c r="E354" s="34">
        <f>LN(VLOOKUP((B354+12*$B$1-1)/12,YC!A:E,5,0)/VLOOKUP(B354/12,YC!A:E,5,0))</f>
        <v>-7.3547611334512264E-2</v>
      </c>
      <c r="F354" s="34">
        <f>LN(VLOOKUP((B354+12*$B$1-1)/12,YC!A:E,5,0)/VLOOKUP((B354-1)/12,YC!A:E,5,0))</f>
        <v>-7.4166760549992425E-2</v>
      </c>
      <c r="G354" s="34">
        <f>((1-EXP(-alpha*($B$1-delta)))/alpha*Intermediates!F354-(1-EXP(-alpha*($B$1-delta)))/alpha*(1-EXP(-alpha*($B$1-delta)))/alpha*Intermediates!J354+E354)</f>
        <v>-0.83387821727573952</v>
      </c>
      <c r="H354" s="34">
        <f>((1-EXP(-alpha*$B$1))/alpha*Intermediates!F353-(1-EXP(-alpha*$B$1))/alpha*(1-EXP(-alpha*$B$1))/alpha*Intermediates!J353+F354)</f>
        <v>-0.85837693876712529</v>
      </c>
      <c r="I354" s="34">
        <f>((1-EXP(-alpha*($B$1-delta)))/alpha*Intermediates!G354-(1-EXP(-alpha*($B$1-delta)))/alpha*(1-EXP(-alpha*($B$1-delta)))/alpha*Intermediates!J354+E354)</f>
        <v>0.37249422650520503</v>
      </c>
      <c r="J354" s="46">
        <f>((1-EXP(-alpha*$B$1))/alpha*Intermediates!G353-(1-EXP(-alpha*$B$1))/alpha*(1-EXP(-alpha*$B$1))/alpha*Intermediates!J353+F354)</f>
        <v>0.39388844888273017</v>
      </c>
      <c r="K354" s="66">
        <f t="shared" si="21"/>
        <v>2.4801280889095612E-2</v>
      </c>
      <c r="L354" s="46">
        <f t="shared" si="22"/>
        <v>-2.1166989378030854E-2</v>
      </c>
      <c r="M354" s="60">
        <f>VLOOKUP((A354+1)&amp;"_"&amp;B354,scenarios!A:Q,15,0)</f>
        <v>0</v>
      </c>
      <c r="N354" s="55">
        <f>VLOOKUP((A354+TT_Scen/2+1)&amp;"_"&amp;B354,scenarios!A:Q,15,0)</f>
        <v>0</v>
      </c>
      <c r="O354" s="37">
        <f t="shared" si="23"/>
        <v>4.5968270267126465E-2</v>
      </c>
    </row>
    <row r="355" spans="1:15" x14ac:dyDescent="0.25">
      <c r="A355" s="21">
        <f t="shared" si="20"/>
        <v>4</v>
      </c>
      <c r="B355" s="22">
        <v>346</v>
      </c>
      <c r="D355" s="66">
        <f>YC!E348</f>
        <v>0.803188134</v>
      </c>
      <c r="E355" s="34">
        <f>LN(VLOOKUP((B355+12*$B$1-1)/12,YC!A:E,5,0)/VLOOKUP(B355/12,YC!A:E,5,0))</f>
        <v>-7.3546428534218722E-2</v>
      </c>
      <c r="F355" s="34">
        <f>LN(VLOOKUP((B355+12*$B$1-1)/12,YC!A:E,5,0)/VLOOKUP((B355-1)/12,YC!A:E,5,0))</f>
        <v>-7.4165630650726413E-2</v>
      </c>
      <c r="G355" s="34">
        <f>((1-EXP(-alpha*($B$1-delta)))/alpha*Intermediates!F355-(1-EXP(-alpha*($B$1-delta)))/alpha*(1-EXP(-alpha*($B$1-delta)))/alpha*Intermediates!J355+E355)</f>
        <v>-0.84240056644082828</v>
      </c>
      <c r="H355" s="34">
        <f>((1-EXP(-alpha*$B$1))/alpha*Intermediates!F354-(1-EXP(-alpha*$B$1))/alpha*(1-EXP(-alpha*$B$1))/alpha*Intermediates!J354+F355)</f>
        <v>-0.83995257495977671</v>
      </c>
      <c r="I355" s="34">
        <f>((1-EXP(-alpha*($B$1-delta)))/alpha*Intermediates!G355-(1-EXP(-alpha*($B$1-delta)))/alpha*(1-EXP(-alpha*($B$1-delta)))/alpha*Intermediates!J355+E355)</f>
        <v>0.38022576763228283</v>
      </c>
      <c r="J355" s="46">
        <f>((1-EXP(-alpha*$B$1))/alpha*Intermediates!G354-(1-EXP(-alpha*$B$1))/alpha*(1-EXP(-alpha*$B$1))/alpha*Intermediates!J354+F355)</f>
        <v>0.37466565811561053</v>
      </c>
      <c r="K355" s="66">
        <f t="shared" si="21"/>
        <v>-2.4449975934079937E-3</v>
      </c>
      <c r="L355" s="46">
        <f t="shared" si="22"/>
        <v>5.5755956137526486E-3</v>
      </c>
      <c r="M355" s="60">
        <f>VLOOKUP((A355+1)&amp;"_"&amp;B355,scenarios!A:Q,15,0)</f>
        <v>0</v>
      </c>
      <c r="N355" s="55">
        <f>VLOOKUP((A355+TT_Scen/2+1)&amp;"_"&amp;B355,scenarios!A:Q,15,0)</f>
        <v>0</v>
      </c>
      <c r="O355" s="37">
        <f t="shared" si="23"/>
        <v>8.0205932071606423E-3</v>
      </c>
    </row>
    <row r="356" spans="1:15" x14ac:dyDescent="0.25">
      <c r="A356" s="21">
        <f t="shared" si="20"/>
        <v>4</v>
      </c>
      <c r="B356" s="22">
        <v>347</v>
      </c>
      <c r="D356" s="66">
        <f>YC!E349</f>
        <v>0.80269098979999998</v>
      </c>
      <c r="E356" s="34">
        <f>LN(VLOOKUP((B356+12*$B$1-1)/12,YC!A:E,5,0)/VLOOKUP(B356/12,YC!A:E,5,0))</f>
        <v>-7.3545292802453505E-2</v>
      </c>
      <c r="F356" s="34">
        <f>LN(VLOOKUP((B356+12*$B$1-1)/12,YC!A:E,5,0)/VLOOKUP((B356-1)/12,YC!A:E,5,0))</f>
        <v>-7.416444801596106E-2</v>
      </c>
      <c r="G356" s="34">
        <f>((1-EXP(-alpha*($B$1-delta)))/alpha*Intermediates!F356-(1-EXP(-alpha*($B$1-delta)))/alpha*(1-EXP(-alpha*($B$1-delta)))/alpha*Intermediates!J356+E356)</f>
        <v>-0.89567063868765295</v>
      </c>
      <c r="H356" s="34">
        <f>((1-EXP(-alpha*$B$1))/alpha*Intermediates!F355-(1-EXP(-alpha*$B$1))/alpha*(1-EXP(-alpha*$B$1))/alpha*Intermediates!J355+F356)</f>
        <v>-0.84853337629139669</v>
      </c>
      <c r="I356" s="34">
        <f>((1-EXP(-alpha*($B$1-delta)))/alpha*Intermediates!G356-(1-EXP(-alpha*($B$1-delta)))/alpha*(1-EXP(-alpha*($B$1-delta)))/alpha*Intermediates!J356+E356)</f>
        <v>0.43270663185398428</v>
      </c>
      <c r="J356" s="46">
        <f>((1-EXP(-alpha*$B$1))/alpha*Intermediates!G355-(1-EXP(-alpha*$B$1))/alpha*(1-EXP(-alpha*$B$1))/alpha*Intermediates!J355+F356)</f>
        <v>0.38244984556423589</v>
      </c>
      <c r="K356" s="66">
        <f t="shared" si="21"/>
        <v>-4.6043553744507415E-2</v>
      </c>
      <c r="L356" s="46">
        <f t="shared" si="22"/>
        <v>5.1541083043335822E-2</v>
      </c>
      <c r="M356" s="60">
        <f>VLOOKUP((A356+1)&amp;"_"&amp;B356,scenarios!A:Q,15,0)</f>
        <v>0</v>
      </c>
      <c r="N356" s="55">
        <f>VLOOKUP((A356+TT_Scen/2+1)&amp;"_"&amp;B356,scenarios!A:Q,15,0)</f>
        <v>0</v>
      </c>
      <c r="O356" s="37">
        <f t="shared" si="23"/>
        <v>9.7584636787843237E-2</v>
      </c>
    </row>
    <row r="357" spans="1:15" x14ac:dyDescent="0.25">
      <c r="A357" s="21">
        <f t="shared" si="20"/>
        <v>4</v>
      </c>
      <c r="B357" s="22">
        <v>348</v>
      </c>
      <c r="D357" s="66">
        <f>YC!E350</f>
        <v>0.8021942715</v>
      </c>
      <c r="E357" s="34">
        <f>LN(VLOOKUP((B357+12*$B$1-1)/12,YC!A:E,5,0)/VLOOKUP(B357/12,YC!A:E,5,0))</f>
        <v>-7.3544304328476529E-2</v>
      </c>
      <c r="F357" s="34">
        <f>LN(VLOOKUP((B357+12*$B$1-1)/12,YC!A:E,5,0)/VLOOKUP((B357-1)/12,YC!A:E,5,0))</f>
        <v>-7.4163312213760865E-2</v>
      </c>
      <c r="G357" s="34">
        <f>((1-EXP(-alpha*($B$1-delta)))/alpha*Intermediates!F357-(1-EXP(-alpha*($B$1-delta)))/alpha*(1-EXP(-alpha*($B$1-delta)))/alpha*Intermediates!J357+E357)</f>
        <v>-0.89964022895849682</v>
      </c>
      <c r="H357" s="34">
        <f>((1-EXP(-alpha*$B$1))/alpha*Intermediates!F356-(1-EXP(-alpha*$B$1))/alpha*(1-EXP(-alpha*$B$1))/alpha*Intermediates!J356+F357)</f>
        <v>-0.90216775822493123</v>
      </c>
      <c r="I357" s="34">
        <f>((1-EXP(-alpha*($B$1-delta)))/alpha*Intermediates!G357-(1-EXP(-alpha*($B$1-delta)))/alpha*(1-EXP(-alpha*($B$1-delta)))/alpha*Intermediates!J357+E357)</f>
        <v>0.43588841437774978</v>
      </c>
      <c r="J357" s="46">
        <f>((1-EXP(-alpha*$B$1))/alpha*Intermediates!G356-(1-EXP(-alpha*$B$1))/alpha*(1-EXP(-alpha*$B$1))/alpha*Intermediates!J356+F357)</f>
        <v>0.43528922823104105</v>
      </c>
      <c r="K357" s="66">
        <f t="shared" si="21"/>
        <v>2.5307261613785048E-3</v>
      </c>
      <c r="L357" s="46">
        <f t="shared" si="22"/>
        <v>5.9936569458707289E-4</v>
      </c>
      <c r="M357" s="60">
        <f>VLOOKUP((A357+1)&amp;"_"&amp;B357,scenarios!A:Q,15,0)</f>
        <v>0</v>
      </c>
      <c r="N357" s="55">
        <f>VLOOKUP((A357+TT_Scen/2+1)&amp;"_"&amp;B357,scenarios!A:Q,15,0)</f>
        <v>0</v>
      </c>
      <c r="O357" s="37">
        <f t="shared" si="23"/>
        <v>3.1300918559655777E-3</v>
      </c>
    </row>
    <row r="358" spans="1:15" x14ac:dyDescent="0.25">
      <c r="A358" s="21">
        <f t="shared" si="20"/>
        <v>4</v>
      </c>
      <c r="B358" s="22">
        <v>349</v>
      </c>
      <c r="D358" s="66">
        <f>YC!E351</f>
        <v>0.80169804339999995</v>
      </c>
      <c r="E358" s="34">
        <f>LN(VLOOKUP((B358+12*$B$1-1)/12,YC!A:E,5,0)/VLOOKUP(B358/12,YC!A:E,5,0))</f>
        <v>-7.3543543860412522E-2</v>
      </c>
      <c r="F358" s="34">
        <f>LN(VLOOKUP((B358+12*$B$1-1)/12,YC!A:E,5,0)/VLOOKUP((B358-1)/12,YC!A:E,5,0))</f>
        <v>-7.4162323701457297E-2</v>
      </c>
      <c r="G358" s="34">
        <f>((1-EXP(-alpha*($B$1-delta)))/alpha*Intermediates!F358-(1-EXP(-alpha*($B$1-delta)))/alpha*(1-EXP(-alpha*($B$1-delta)))/alpha*Intermediates!J358+E358)</f>
        <v>-0.86425048780614244</v>
      </c>
      <c r="H358" s="34">
        <f>((1-EXP(-alpha*$B$1))/alpha*Intermediates!F357-(1-EXP(-alpha*$B$1))/alpha*(1-EXP(-alpha*$B$1))/alpha*Intermediates!J357+F358)</f>
        <v>-0.90616467759827579</v>
      </c>
      <c r="I358" s="34">
        <f>((1-EXP(-alpha*($B$1-delta)))/alpha*Intermediates!G358-(1-EXP(-alpha*($B$1-delta)))/alpha*(1-EXP(-alpha*($B$1-delta)))/alpha*Intermediates!J358+E358)</f>
        <v>0.39971210485991093</v>
      </c>
      <c r="J358" s="46">
        <f>((1-EXP(-alpha*$B$1))/alpha*Intermediates!G357-(1-EXP(-alpha*$B$1))/alpha*(1-EXP(-alpha*$B$1))/alpha*Intermediates!J357+F358)</f>
        <v>0.43849256267038134</v>
      </c>
      <c r="K358" s="66">
        <f t="shared" si="21"/>
        <v>4.2804991598269115E-2</v>
      </c>
      <c r="L358" s="46">
        <f t="shared" si="22"/>
        <v>-3.8038122817867337E-2</v>
      </c>
      <c r="M358" s="60">
        <f>VLOOKUP((A358+1)&amp;"_"&amp;B358,scenarios!A:Q,15,0)</f>
        <v>0</v>
      </c>
      <c r="N358" s="55">
        <f>VLOOKUP((A358+TT_Scen/2+1)&amp;"_"&amp;B358,scenarios!A:Q,15,0)</f>
        <v>0</v>
      </c>
      <c r="O358" s="37">
        <f t="shared" si="23"/>
        <v>8.0843114416136452E-2</v>
      </c>
    </row>
    <row r="359" spans="1:15" x14ac:dyDescent="0.25">
      <c r="A359" s="21">
        <f t="shared" si="20"/>
        <v>4</v>
      </c>
      <c r="B359" s="22">
        <v>350</v>
      </c>
      <c r="D359" s="66">
        <f>YC!E352</f>
        <v>0.80120230209999999</v>
      </c>
      <c r="E359" s="34">
        <f>LN(VLOOKUP((B359+12*$B$1-1)/12,YC!A:E,5,0)/VLOOKUP(B359/12,YC!A:E,5,0))</f>
        <v>-7.3543007847836794E-2</v>
      </c>
      <c r="F359" s="34">
        <f>LN(VLOOKUP((B359+12*$B$1-1)/12,YC!A:E,5,0)/VLOOKUP((B359-1)/12,YC!A:E,5,0))</f>
        <v>-7.416156322739989E-2</v>
      </c>
      <c r="G359" s="34">
        <f>((1-EXP(-alpha*($B$1-delta)))/alpha*Intermediates!F359-(1-EXP(-alpha*($B$1-delta)))/alpha*(1-EXP(-alpha*($B$1-delta)))/alpha*Intermediates!J359+E359)</f>
        <v>-0.86691298943391382</v>
      </c>
      <c r="H359" s="34">
        <f>((1-EXP(-alpha*$B$1))/alpha*Intermediates!F358-(1-EXP(-alpha*$B$1))/alpha*(1-EXP(-alpha*$B$1))/alpha*Intermediates!J358+F359)</f>
        <v>-0.87053323411028571</v>
      </c>
      <c r="I359" s="34">
        <f>((1-EXP(-alpha*($B$1-delta)))/alpha*Intermediates!G359-(1-EXP(-alpha*($B$1-delta)))/alpha*(1-EXP(-alpha*($B$1-delta)))/alpha*Intermediates!J359+E359)</f>
        <v>0.40158928516098347</v>
      </c>
      <c r="J359" s="46">
        <f>((1-EXP(-alpha*$B$1))/alpha*Intermediates!G358-(1-EXP(-alpha*$B$1))/alpha*(1-EXP(-alpha*$B$1))/alpha*Intermediates!J358+F359)</f>
        <v>0.4020687876714697</v>
      </c>
      <c r="K359" s="66">
        <f t="shared" si="21"/>
        <v>3.626805677217293E-3</v>
      </c>
      <c r="L359" s="46">
        <f t="shared" si="22"/>
        <v>-4.7938756752996525E-4</v>
      </c>
      <c r="M359" s="60">
        <f>VLOOKUP((A359+1)&amp;"_"&amp;B359,scenarios!A:Q,15,0)</f>
        <v>0</v>
      </c>
      <c r="N359" s="55">
        <f>VLOOKUP((A359+TT_Scen/2+1)&amp;"_"&amp;B359,scenarios!A:Q,15,0)</f>
        <v>0</v>
      </c>
      <c r="O359" s="37">
        <f t="shared" si="23"/>
        <v>4.1061932447472582E-3</v>
      </c>
    </row>
    <row r="360" spans="1:15" x14ac:dyDescent="0.25">
      <c r="A360" s="21">
        <f t="shared" si="20"/>
        <v>4</v>
      </c>
      <c r="B360" s="22">
        <v>351</v>
      </c>
      <c r="D360" s="66">
        <f>YC!E353</f>
        <v>0.80070702680000005</v>
      </c>
      <c r="E360" s="34">
        <f>LN(VLOOKUP((B360+12*$B$1-1)/12,YC!A:E,5,0)/VLOOKUP(B360/12,YC!A:E,5,0))</f>
        <v>-7.3542671000065368E-2</v>
      </c>
      <c r="F360" s="34">
        <f>LN(VLOOKUP((B360+12*$B$1-1)/12,YC!A:E,5,0)/VLOOKUP((B360-1)/12,YC!A:E,5,0))</f>
        <v>-7.416102724139062E-2</v>
      </c>
      <c r="G360" s="34">
        <f>((1-EXP(-alpha*($B$1-delta)))/alpha*Intermediates!F360-(1-EXP(-alpha*($B$1-delta)))/alpha*(1-EXP(-alpha*($B$1-delta)))/alpha*Intermediates!J360+E360)</f>
        <v>-0.8978915982920318</v>
      </c>
      <c r="H360" s="34">
        <f>((1-EXP(-alpha*$B$1))/alpha*Intermediates!F359-(1-EXP(-alpha*$B$1))/alpha*(1-EXP(-alpha*$B$1))/alpha*Intermediates!J359+F360)</f>
        <v>-0.87321412509931884</v>
      </c>
      <c r="I360" s="34">
        <f>((1-EXP(-alpha*($B$1-delta)))/alpha*Intermediates!G360-(1-EXP(-alpha*($B$1-delta)))/alpha*(1-EXP(-alpha*($B$1-delta)))/alpha*Intermediates!J360+E360)</f>
        <v>0.43178387082586389</v>
      </c>
      <c r="J360" s="46">
        <f>((1-EXP(-alpha*$B$1))/alpha*Intermediates!G359-(1-EXP(-alpha*$B$1))/alpha*(1-EXP(-alpha*$B$1))/alpha*Intermediates!J359+F360)</f>
        <v>0.40395860821647578</v>
      </c>
      <c r="K360" s="66">
        <f t="shared" si="21"/>
        <v>-2.4375473646575774E-2</v>
      </c>
      <c r="L360" s="46">
        <f t="shared" si="22"/>
        <v>2.8216000942181019E-2</v>
      </c>
      <c r="M360" s="60">
        <f>VLOOKUP((A360+1)&amp;"_"&amp;B360,scenarios!A:Q,15,0)</f>
        <v>0</v>
      </c>
      <c r="N360" s="55">
        <f>VLOOKUP((A360+TT_Scen/2+1)&amp;"_"&amp;B360,scenarios!A:Q,15,0)</f>
        <v>0</v>
      </c>
      <c r="O360" s="37">
        <f t="shared" si="23"/>
        <v>5.2591474588756792E-2</v>
      </c>
    </row>
    <row r="361" spans="1:15" x14ac:dyDescent="0.25">
      <c r="A361" s="21">
        <f t="shared" si="20"/>
        <v>4</v>
      </c>
      <c r="B361" s="22">
        <v>352</v>
      </c>
      <c r="D361" s="66">
        <f>YC!E354</f>
        <v>0.80021219690000001</v>
      </c>
      <c r="E361" s="34">
        <f>LN(VLOOKUP((B361+12*$B$1-1)/12,YC!A:E,5,0)/VLOOKUP(B361/12,YC!A:E,5,0))</f>
        <v>-7.3542508213127827E-2</v>
      </c>
      <c r="F361" s="34">
        <f>LN(VLOOKUP((B361+12*$B$1-1)/12,YC!A:E,5,0)/VLOOKUP((B361-1)/12,YC!A:E,5,0))</f>
        <v>-7.4160690452972078E-2</v>
      </c>
      <c r="G361" s="34">
        <f>((1-EXP(-alpha*($B$1-delta)))/alpha*Intermediates!F361-(1-EXP(-alpha*($B$1-delta)))/alpha*(1-EXP(-alpha*($B$1-delta)))/alpha*Intermediates!J361+E361)</f>
        <v>-0.9103265851697725</v>
      </c>
      <c r="H361" s="34">
        <f>((1-EXP(-alpha*$B$1))/alpha*Intermediates!F360-(1-EXP(-alpha*$B$1))/alpha*(1-EXP(-alpha*$B$1))/alpha*Intermediates!J360+F361)</f>
        <v>-0.90440466682489418</v>
      </c>
      <c r="I361" s="34">
        <f>((1-EXP(-alpha*($B$1-delta)))/alpha*Intermediates!G361-(1-EXP(-alpha*($B$1-delta)))/alpha*(1-EXP(-alpha*($B$1-delta)))/alpha*Intermediates!J361+E361)</f>
        <v>0.44343618332245682</v>
      </c>
      <c r="J361" s="46">
        <f>((1-EXP(-alpha*$B$1))/alpha*Intermediates!G360-(1-EXP(-alpha*$B$1))/alpha*(1-EXP(-alpha*$B$1))/alpha*Intermediates!J360+F361)</f>
        <v>0.43435939164603071</v>
      </c>
      <c r="K361" s="66">
        <f t="shared" si="21"/>
        <v>-5.904418347994933E-3</v>
      </c>
      <c r="L361" s="46">
        <f t="shared" si="22"/>
        <v>9.1181106700088943E-3</v>
      </c>
      <c r="M361" s="60">
        <f>VLOOKUP((A361+1)&amp;"_"&amp;B361,scenarios!A:Q,15,0)</f>
        <v>0</v>
      </c>
      <c r="N361" s="55">
        <f>VLOOKUP((A361+TT_Scen/2+1)&amp;"_"&amp;B361,scenarios!A:Q,15,0)</f>
        <v>0</v>
      </c>
      <c r="O361" s="37">
        <f t="shared" si="23"/>
        <v>1.5022529018003827E-2</v>
      </c>
    </row>
    <row r="362" spans="1:15" x14ac:dyDescent="0.25">
      <c r="A362" s="21">
        <f t="shared" si="20"/>
        <v>4</v>
      </c>
      <c r="B362" s="22">
        <v>353</v>
      </c>
      <c r="D362" s="66">
        <f>YC!E355</f>
        <v>0.79971779129999998</v>
      </c>
      <c r="E362" s="34">
        <f>LN(VLOOKUP((B362+12*$B$1-1)/12,YC!A:E,5,0)/VLOOKUP(B362/12,YC!A:E,5,0))</f>
        <v>-7.354249356059421E-2</v>
      </c>
      <c r="F362" s="34">
        <f>LN(VLOOKUP((B362+12*$B$1-1)/12,YC!A:E,5,0)/VLOOKUP((B362-1)/12,YC!A:E,5,0))</f>
        <v>-7.416052762381399E-2</v>
      </c>
      <c r="G362" s="34">
        <f>((1-EXP(-alpha*($B$1-delta)))/alpha*Intermediates!F362-(1-EXP(-alpha*($B$1-delta)))/alpha*(1-EXP(-alpha*($B$1-delta)))/alpha*Intermediates!J362+E362)</f>
        <v>-0.92159406782327113</v>
      </c>
      <c r="H362" s="34">
        <f>((1-EXP(-alpha*$B$1))/alpha*Intermediates!F361-(1-EXP(-alpha*$B$1))/alpha*(1-EXP(-alpha*$B$1))/alpha*Intermediates!J361+F362)</f>
        <v>-0.91692483479717501</v>
      </c>
      <c r="I362" s="34">
        <f>((1-EXP(-alpha*($B$1-delta)))/alpha*Intermediates!G362-(1-EXP(-alpha*($B$1-delta)))/alpha*(1-EXP(-alpha*($B$1-delta)))/alpha*Intermediates!J362+E362)</f>
        <v>0.45392239268824069</v>
      </c>
      <c r="J362" s="46">
        <f>((1-EXP(-alpha*$B$1))/alpha*Intermediates!G361-(1-EXP(-alpha*$B$1))/alpha*(1-EXP(-alpha*$B$1))/alpha*Intermediates!J361+F362)</f>
        <v>0.44609116440435526</v>
      </c>
      <c r="K362" s="66">
        <f t="shared" si="21"/>
        <v>-4.6583491040155245E-3</v>
      </c>
      <c r="L362" s="46">
        <f t="shared" si="22"/>
        <v>7.8619725548352282E-3</v>
      </c>
      <c r="M362" s="60">
        <f>VLOOKUP((A362+1)&amp;"_"&amp;B362,scenarios!A:Q,15,0)</f>
        <v>0</v>
      </c>
      <c r="N362" s="55">
        <f>VLOOKUP((A362+TT_Scen/2+1)&amp;"_"&amp;B362,scenarios!A:Q,15,0)</f>
        <v>0</v>
      </c>
      <c r="O362" s="37">
        <f t="shared" si="23"/>
        <v>1.2520321658850753E-2</v>
      </c>
    </row>
    <row r="363" spans="1:15" x14ac:dyDescent="0.25">
      <c r="A363" s="21">
        <f t="shared" si="20"/>
        <v>4</v>
      </c>
      <c r="B363" s="22">
        <v>354</v>
      </c>
      <c r="D363" s="66">
        <f>YC!E356</f>
        <v>0.79922378869999999</v>
      </c>
      <c r="E363" s="34">
        <f>LN(VLOOKUP((B363+12*$B$1-1)/12,YC!A:E,5,0)/VLOOKUP(B363/12,YC!A:E,5,0))</f>
        <v>-7.3542600935874544E-2</v>
      </c>
      <c r="F363" s="34">
        <f>LN(VLOOKUP((B363+12*$B$1-1)/12,YC!A:E,5,0)/VLOOKUP((B363-1)/12,YC!A:E,5,0))</f>
        <v>-7.4160512962051395E-2</v>
      </c>
      <c r="G363" s="34">
        <f>((1-EXP(-alpha*($B$1-delta)))/alpha*Intermediates!F363-(1-EXP(-alpha*($B$1-delta)))/alpha*(1-EXP(-alpha*($B$1-delta)))/alpha*Intermediates!J363+E363)</f>
        <v>-0.90881454811370765</v>
      </c>
      <c r="H363" s="34">
        <f>((1-EXP(-alpha*$B$1))/alpha*Intermediates!F362-(1-EXP(-alpha*$B$1))/alpha*(1-EXP(-alpha*$B$1))/alpha*Intermediates!J362+F363)</f>
        <v>-0.92826951622241249</v>
      </c>
      <c r="I363" s="34">
        <f>((1-EXP(-alpha*($B$1-delta)))/alpha*Intermediates!G363-(1-EXP(-alpha*($B$1-delta)))/alpha*(1-EXP(-alpha*($B$1-delta)))/alpha*Intermediates!J363+E363)</f>
        <v>0.44036305338426401</v>
      </c>
      <c r="J363" s="46">
        <f>((1-EXP(-alpha*$B$1))/alpha*Intermediates!G362-(1-EXP(-alpha*$B$1))/alpha*(1-EXP(-alpha*$B$1))/alpha*Intermediates!J362+F363)</f>
        <v>0.45664886569644469</v>
      </c>
      <c r="K363" s="66">
        <f t="shared" si="21"/>
        <v>1.964544926375722E-2</v>
      </c>
      <c r="L363" s="46">
        <f t="shared" si="22"/>
        <v>-1.6153915457339463E-2</v>
      </c>
      <c r="M363" s="60">
        <f>VLOOKUP((A363+1)&amp;"_"&amp;B363,scenarios!A:Q,15,0)</f>
        <v>0</v>
      </c>
      <c r="N363" s="55">
        <f>VLOOKUP((A363+TT_Scen/2+1)&amp;"_"&amp;B363,scenarios!A:Q,15,0)</f>
        <v>0</v>
      </c>
      <c r="O363" s="37">
        <f t="shared" si="23"/>
        <v>3.5799364721096683E-2</v>
      </c>
    </row>
    <row r="364" spans="1:15" x14ac:dyDescent="0.25">
      <c r="A364" s="21">
        <f t="shared" si="20"/>
        <v>4</v>
      </c>
      <c r="B364" s="22">
        <v>355</v>
      </c>
      <c r="D364" s="66">
        <f>YC!E357</f>
        <v>0.79873016789999995</v>
      </c>
      <c r="E364" s="34">
        <f>LN(VLOOKUP((B364+12*$B$1-1)/12,YC!A:E,5,0)/VLOOKUP(B364/12,YC!A:E,5,0))</f>
        <v>-7.3542804292638944E-2</v>
      </c>
      <c r="F364" s="34">
        <f>LN(VLOOKUP((B364+12*$B$1-1)/12,YC!A:E,5,0)/VLOOKUP((B364-1)/12,YC!A:E,5,0))</f>
        <v>-7.4160620361321539E-2</v>
      </c>
      <c r="G364" s="34">
        <f>((1-EXP(-alpha*($B$1-delta)))/alpha*Intermediates!F364-(1-EXP(-alpha*($B$1-delta)))/alpha*(1-EXP(-alpha*($B$1-delta)))/alpha*Intermediates!J364+E364)</f>
        <v>-0.92703395911029951</v>
      </c>
      <c r="H364" s="34">
        <f>((1-EXP(-alpha*$B$1))/alpha*Intermediates!F363-(1-EXP(-alpha*$B$1))/alpha*(1-EXP(-alpha*$B$1))/alpha*Intermediates!J363+F364)</f>
        <v>-0.91540282734769296</v>
      </c>
      <c r="I364" s="34">
        <f>((1-EXP(-alpha*($B$1-delta)))/alpha*Intermediates!G364-(1-EXP(-alpha*($B$1-delta)))/alpha*(1-EXP(-alpha*($B$1-delta)))/alpha*Intermediates!J364+E364)</f>
        <v>0.45780415091770543</v>
      </c>
      <c r="J364" s="46">
        <f>((1-EXP(-alpha*$B$1))/alpha*Intermediates!G363-(1-EXP(-alpha*$B$1))/alpha*(1-EXP(-alpha*$B$1))/alpha*Intermediates!J363+F364)</f>
        <v>0.44299666435515306</v>
      </c>
      <c r="K364" s="66">
        <f t="shared" si="21"/>
        <v>-1.1563751638277497E-2</v>
      </c>
      <c r="L364" s="46">
        <f t="shared" si="22"/>
        <v>1.491766051981247E-2</v>
      </c>
      <c r="M364" s="60">
        <f>VLOOKUP((A364+1)&amp;"_"&amp;B364,scenarios!A:Q,15,0)</f>
        <v>0</v>
      </c>
      <c r="N364" s="55">
        <f>VLOOKUP((A364+TT_Scen/2+1)&amp;"_"&amp;B364,scenarios!A:Q,15,0)</f>
        <v>0</v>
      </c>
      <c r="O364" s="37">
        <f t="shared" si="23"/>
        <v>2.6481412158089968E-2</v>
      </c>
    </row>
    <row r="365" spans="1:15" x14ac:dyDescent="0.25">
      <c r="A365" s="21">
        <f t="shared" si="20"/>
        <v>4</v>
      </c>
      <c r="B365" s="22">
        <v>356</v>
      </c>
      <c r="D365" s="66">
        <f>YC!E358</f>
        <v>0.79823690700000005</v>
      </c>
      <c r="E365" s="34">
        <f>LN(VLOOKUP((B365+12*$B$1-1)/12,YC!A:E,5,0)/VLOOKUP(B365/12,YC!A:E,5,0))</f>
        <v>-7.3543076508089195E-2</v>
      </c>
      <c r="F365" s="34">
        <f>LN(VLOOKUP((B365+12*$B$1-1)/12,YC!A:E,5,0)/VLOOKUP((B365-1)/12,YC!A:E,5,0))</f>
        <v>-7.4160823640686685E-2</v>
      </c>
      <c r="G365" s="34">
        <f>((1-EXP(-alpha*($B$1-delta)))/alpha*Intermediates!F365-(1-EXP(-alpha*($B$1-delta)))/alpha*(1-EXP(-alpha*($B$1-delta)))/alpha*Intermediates!J365+E365)</f>
        <v>-0.90063689924680712</v>
      </c>
      <c r="H365" s="34">
        <f>((1-EXP(-alpha*$B$1))/alpha*Intermediates!F364-(1-EXP(-alpha*$B$1))/alpha*(1-EXP(-alpha*$B$1))/alpha*Intermediates!J364+F365)</f>
        <v>-0.93374695090716164</v>
      </c>
      <c r="I365" s="34">
        <f>((1-EXP(-alpha*($B$1-delta)))/alpha*Intermediates!G365-(1-EXP(-alpha*($B$1-delta)))/alpha*(1-EXP(-alpha*($B$1-delta)))/alpha*Intermediates!J365+E365)</f>
        <v>0.43063033827224029</v>
      </c>
      <c r="J365" s="46">
        <f>((1-EXP(-alpha*$B$1))/alpha*Intermediates!G364-(1-EXP(-alpha*$B$1))/alpha*(1-EXP(-alpha*$B$1))/alpha*Intermediates!J364+F365)</f>
        <v>0.46055679580798126</v>
      </c>
      <c r="K365" s="66">
        <f t="shared" si="21"/>
        <v>3.366428945329436E-2</v>
      </c>
      <c r="L365" s="46">
        <f t="shared" si="22"/>
        <v>-2.9483094871136761E-2</v>
      </c>
      <c r="M365" s="60">
        <f>VLOOKUP((A365+1)&amp;"_"&amp;B365,scenarios!A:Q,15,0)</f>
        <v>0</v>
      </c>
      <c r="N365" s="55">
        <f>VLOOKUP((A365+TT_Scen/2+1)&amp;"_"&amp;B365,scenarios!A:Q,15,0)</f>
        <v>0</v>
      </c>
      <c r="O365" s="37">
        <f t="shared" si="23"/>
        <v>6.3147384324431122E-2</v>
      </c>
    </row>
    <row r="366" spans="1:15" x14ac:dyDescent="0.25">
      <c r="A366" s="21">
        <f t="shared" si="20"/>
        <v>4</v>
      </c>
      <c r="B366" s="22">
        <v>357</v>
      </c>
      <c r="D366" s="66">
        <f>YC!E359</f>
        <v>0.79774398430000004</v>
      </c>
      <c r="E366" s="34">
        <f>LN(VLOOKUP((B366+12*$B$1-1)/12,YC!A:E,5,0)/VLOOKUP(B366/12,YC!A:E,5,0))</f>
        <v>-7.3543390912693241E-2</v>
      </c>
      <c r="F366" s="34">
        <f>LN(VLOOKUP((B366+12*$B$1-1)/12,YC!A:E,5,0)/VLOOKUP((B366-1)/12,YC!A:E,5,0))</f>
        <v>-7.4161095947083505E-2</v>
      </c>
      <c r="G366" s="34">
        <f>((1-EXP(-alpha*($B$1-delta)))/alpha*Intermediates!F366-(1-EXP(-alpha*($B$1-delta)))/alpha*(1-EXP(-alpha*($B$1-delta)))/alpha*Intermediates!J366+E366)</f>
        <v>-0.89139928629194798</v>
      </c>
      <c r="H366" s="34">
        <f>((1-EXP(-alpha*$B$1))/alpha*Intermediates!F365-(1-EXP(-alpha*$B$1))/alpha*(1-EXP(-alpha*$B$1))/alpha*Intermediates!J365+F366)</f>
        <v>-0.90716963988340893</v>
      </c>
      <c r="I366" s="34">
        <f>((1-EXP(-alpha*($B$1-delta)))/alpha*Intermediates!G366-(1-EXP(-alpha*($B$1-delta)))/alpha*(1-EXP(-alpha*($B$1-delta)))/alpha*Intermediates!J366+E366)</f>
        <v>0.42061758681938577</v>
      </c>
      <c r="J366" s="46">
        <f>((1-EXP(-alpha*$B$1))/alpha*Intermediates!G365-(1-EXP(-alpha*$B$1))/alpha*(1-EXP(-alpha*$B$1))/alpha*Intermediates!J365+F366)</f>
        <v>0.43319706703397143</v>
      </c>
      <c r="K366" s="66">
        <f t="shared" si="21"/>
        <v>1.5895361894856297E-2</v>
      </c>
      <c r="L366" s="46">
        <f t="shared" si="22"/>
        <v>-1.2500689282388455E-2</v>
      </c>
      <c r="M366" s="60">
        <f>VLOOKUP((A366+1)&amp;"_"&amp;B366,scenarios!A:Q,15,0)</f>
        <v>0</v>
      </c>
      <c r="N366" s="55">
        <f>VLOOKUP((A366+TT_Scen/2+1)&amp;"_"&amp;B366,scenarios!A:Q,15,0)</f>
        <v>0</v>
      </c>
      <c r="O366" s="37">
        <f t="shared" si="23"/>
        <v>2.8396051177244752E-2</v>
      </c>
    </row>
    <row r="367" spans="1:15" x14ac:dyDescent="0.25">
      <c r="A367" s="21">
        <f t="shared" si="20"/>
        <v>4</v>
      </c>
      <c r="B367" s="22">
        <v>358</v>
      </c>
      <c r="D367" s="66">
        <f>YC!E360</f>
        <v>0.79725137759999998</v>
      </c>
      <c r="E367" s="34">
        <f>LN(VLOOKUP((B367+12*$B$1-1)/12,YC!A:E,5,0)/VLOOKUP(B367/12,YC!A:E,5,0))</f>
        <v>-7.354371987367693E-2</v>
      </c>
      <c r="F367" s="34">
        <f>LN(VLOOKUP((B367+12*$B$1-1)/12,YC!A:E,5,0)/VLOOKUP((B367-1)/12,YC!A:E,5,0))</f>
        <v>-7.4161410341536102E-2</v>
      </c>
      <c r="G367" s="34">
        <f>((1-EXP(-alpha*($B$1-delta)))/alpha*Intermediates!F367-(1-EXP(-alpha*($B$1-delta)))/alpha*(1-EXP(-alpha*($B$1-delta)))/alpha*Intermediates!J367+E367)</f>
        <v>-0.89425937414469758</v>
      </c>
      <c r="H367" s="34">
        <f>((1-EXP(-alpha*$B$1))/alpha*Intermediates!F366-(1-EXP(-alpha*$B$1))/alpha*(1-EXP(-alpha*$B$1))/alpha*Intermediates!J366+F367)</f>
        <v>-0.89786906232823049</v>
      </c>
      <c r="I367" s="34">
        <f>((1-EXP(-alpha*($B$1-delta)))/alpha*Intermediates!G367-(1-EXP(-alpha*($B$1-delta)))/alpha*(1-EXP(-alpha*($B$1-delta)))/alpha*Intermediates!J367+E367)</f>
        <v>0.42270420594721814</v>
      </c>
      <c r="J367" s="46">
        <f>((1-EXP(-alpha*$B$1))/alpha*Intermediates!G366-(1-EXP(-alpha*$B$1))/alpha*(1-EXP(-alpha*$B$1))/alpha*Intermediates!J366+F367)</f>
        <v>0.42311570021244271</v>
      </c>
      <c r="K367" s="66">
        <f t="shared" si="21"/>
        <v>3.616210953951704E-3</v>
      </c>
      <c r="L367" s="46">
        <f t="shared" si="22"/>
        <v>-4.114096130710676E-4</v>
      </c>
      <c r="M367" s="60">
        <f>VLOOKUP((A367+1)&amp;"_"&amp;B367,scenarios!A:Q,15,0)</f>
        <v>0</v>
      </c>
      <c r="N367" s="55">
        <f>VLOOKUP((A367+TT_Scen/2+1)&amp;"_"&amp;B367,scenarios!A:Q,15,0)</f>
        <v>0</v>
      </c>
      <c r="O367" s="37">
        <f t="shared" si="23"/>
        <v>4.0276205670227716E-3</v>
      </c>
    </row>
    <row r="368" spans="1:15" x14ac:dyDescent="0.25">
      <c r="A368" s="21">
        <f t="shared" si="20"/>
        <v>4</v>
      </c>
      <c r="B368" s="22">
        <v>359</v>
      </c>
      <c r="D368" s="66">
        <f>YC!E361</f>
        <v>0.79675906470000002</v>
      </c>
      <c r="E368" s="34">
        <f>LN(VLOOKUP((B368+12*$B$1-1)/12,YC!A:E,5,0)/VLOOKUP(B368/12,YC!A:E,5,0))</f>
        <v>-7.354403582495897E-2</v>
      </c>
      <c r="F368" s="34">
        <f>LN(VLOOKUP((B368+12*$B$1-1)/12,YC!A:E,5,0)/VLOOKUP((B368-1)/12,YC!A:E,5,0))</f>
        <v>-7.416173932625271E-2</v>
      </c>
      <c r="G368" s="34">
        <f>((1-EXP(-alpha*($B$1-delta)))/alpha*Intermediates!F368-(1-EXP(-alpha*($B$1-delta)))/alpha*(1-EXP(-alpha*($B$1-delta)))/alpha*Intermediates!J368+E368)</f>
        <v>-0.88294099569688211</v>
      </c>
      <c r="H368" s="34">
        <f>((1-EXP(-alpha*$B$1))/alpha*Intermediates!F367-(1-EXP(-alpha*$B$1))/alpha*(1-EXP(-alpha*$B$1))/alpha*Intermediates!J367+F368)</f>
        <v>-0.90074887445746843</v>
      </c>
      <c r="I368" s="34">
        <f>((1-EXP(-alpha*($B$1-delta)))/alpha*Intermediates!G368-(1-EXP(-alpha*($B$1-delta)))/alpha*(1-EXP(-alpha*($B$1-delta)))/alpha*Intermediates!J368+E368)</f>
        <v>0.41061408386348897</v>
      </c>
      <c r="J368" s="46">
        <f>((1-EXP(-alpha*$B$1))/alpha*Intermediates!G367-(1-EXP(-alpha*$B$1))/alpha*(1-EXP(-alpha*$B$1))/alpha*Intermediates!J367+F368)</f>
        <v>0.42521640676404021</v>
      </c>
      <c r="K368" s="66">
        <f t="shared" si="21"/>
        <v>1.7967384446129664E-2</v>
      </c>
      <c r="L368" s="46">
        <f t="shared" si="22"/>
        <v>-1.4496226031550652E-2</v>
      </c>
      <c r="M368" s="60">
        <f>VLOOKUP((A368+1)&amp;"_"&amp;B368,scenarios!A:Q,15,0)</f>
        <v>0</v>
      </c>
      <c r="N368" s="55">
        <f>VLOOKUP((A368+TT_Scen/2+1)&amp;"_"&amp;B368,scenarios!A:Q,15,0)</f>
        <v>0</v>
      </c>
      <c r="O368" s="37">
        <f t="shared" si="23"/>
        <v>3.2463610477680316E-2</v>
      </c>
    </row>
    <row r="369" spans="1:15" x14ac:dyDescent="0.25">
      <c r="A369" s="21">
        <f t="shared" si="20"/>
        <v>4</v>
      </c>
      <c r="B369" s="22">
        <v>360</v>
      </c>
      <c r="D369" s="66">
        <f>YC!E362</f>
        <v>0.79626702309999997</v>
      </c>
      <c r="E369" s="34">
        <f>LN(VLOOKUP((B369+12*$B$1-1)/12,YC!A:E,5,0)/VLOOKUP(B369/12,YC!A:E,5,0))</f>
        <v>-7.3544310620363804E-2</v>
      </c>
      <c r="F369" s="34">
        <f>LN(VLOOKUP((B369+12*$B$1-1)/12,YC!A:E,5,0)/VLOOKUP((B369-1)/12,YC!A:E,5,0))</f>
        <v>-7.4162055200211602E-2</v>
      </c>
      <c r="G369" s="34">
        <f>((1-EXP(-alpha*($B$1-delta)))/alpha*Intermediates!F369-(1-EXP(-alpha*($B$1-delta)))/alpha*(1-EXP(-alpha*($B$1-delta)))/alpha*Intermediates!J369+E369)</f>
        <v>-0.86679218943815706</v>
      </c>
      <c r="H369" s="34">
        <f>((1-EXP(-alpha*$B$1))/alpha*Intermediates!F368-(1-EXP(-alpha*$B$1))/alpha*(1-EXP(-alpha*$B$1))/alpha*Intermediates!J368+F369)</f>
        <v>-0.88935330653314959</v>
      </c>
      <c r="I369" s="34">
        <f>((1-EXP(-alpha*($B$1-delta)))/alpha*Intermediates!G369-(1-EXP(-alpha*($B$1-delta)))/alpha*(1-EXP(-alpha*($B$1-delta)))/alpha*Intermediates!J369+E369)</f>
        <v>0.39369531549457026</v>
      </c>
      <c r="J369" s="46">
        <f>((1-EXP(-alpha*$B$1))/alpha*Intermediates!G368-(1-EXP(-alpha*$B$1))/alpha*(1-EXP(-alpha*$B$1))/alpha*Intermediates!J368+F369)</f>
        <v>0.41304347252209783</v>
      </c>
      <c r="K369" s="66">
        <f t="shared" si="21"/>
        <v>2.2817543891209935E-2</v>
      </c>
      <c r="L369" s="46">
        <f t="shared" si="22"/>
        <v>-1.916218278832249E-2</v>
      </c>
      <c r="M369" s="60">
        <f>VLOOKUP((A369+1)&amp;"_"&amp;B369,scenarios!A:Q,15,0)</f>
        <v>0</v>
      </c>
      <c r="N369" s="55">
        <f>VLOOKUP((A369+TT_Scen/2+1)&amp;"_"&amp;B369,scenarios!A:Q,15,0)</f>
        <v>0</v>
      </c>
      <c r="O369" s="37">
        <f t="shared" si="23"/>
        <v>4.1979726679532425E-2</v>
      </c>
    </row>
    <row r="370" spans="1:15" x14ac:dyDescent="0.25">
      <c r="A370" s="21">
        <f t="shared" si="20"/>
        <v>4</v>
      </c>
      <c r="B370" s="22">
        <v>361</v>
      </c>
      <c r="D370" s="66">
        <f>YC!E363</f>
        <v>0.79577523490000002</v>
      </c>
      <c r="E370" s="34">
        <f>LN(VLOOKUP((B370+12*$B$1-1)/12,YC!A:E,5,0)/VLOOKUP(B370/12,YC!A:E,5,0))</f>
        <v>-7.3544521959953521E-2</v>
      </c>
      <c r="F370" s="34">
        <f>LN(VLOOKUP((B370+12*$B$1-1)/12,YC!A:E,5,0)/VLOOKUP((B370-1)/12,YC!A:E,5,0))</f>
        <v>-7.4162329952387307E-2</v>
      </c>
      <c r="G370" s="34">
        <f>((1-EXP(-alpha*($B$1-delta)))/alpha*Intermediates!F370-(1-EXP(-alpha*($B$1-delta)))/alpha*(1-EXP(-alpha*($B$1-delta)))/alpha*Intermediates!J370+E370)</f>
        <v>-0.84855430485289784</v>
      </c>
      <c r="H370" s="34">
        <f>((1-EXP(-alpha*$B$1))/alpha*Intermediates!F369-(1-EXP(-alpha*$B$1))/alpha*(1-EXP(-alpha*$B$1))/alpha*Intermediates!J369+F370)</f>
        <v>-0.87309429303382435</v>
      </c>
      <c r="I370" s="34">
        <f>((1-EXP(-alpha*($B$1-delta)))/alpha*Intermediates!G370-(1-EXP(-alpha*($B$1-delta)))/alpha*(1-EXP(-alpha*($B$1-delta)))/alpha*Intermediates!J370+E370)</f>
        <v>0.37468929503007037</v>
      </c>
      <c r="J370" s="46">
        <f>((1-EXP(-alpha*$B$1))/alpha*Intermediates!G369-(1-EXP(-alpha*$B$1))/alpha*(1-EXP(-alpha*$B$1))/alpha*Intermediates!J369+F370)</f>
        <v>0.39600888811691848</v>
      </c>
      <c r="K370" s="66">
        <f t="shared" si="21"/>
        <v>2.4843571917994467E-2</v>
      </c>
      <c r="L370" s="46">
        <f t="shared" si="22"/>
        <v>-2.1093937038868638E-2</v>
      </c>
      <c r="M370" s="60">
        <f>VLOOKUP((A370+1)&amp;"_"&amp;B370,scenarios!A:Q,15,0)</f>
        <v>0</v>
      </c>
      <c r="N370" s="55">
        <f>VLOOKUP((A370+TT_Scen/2+1)&amp;"_"&amp;B370,scenarios!A:Q,15,0)</f>
        <v>0</v>
      </c>
      <c r="O370" s="37">
        <f t="shared" si="23"/>
        <v>4.5937508956863105E-2</v>
      </c>
    </row>
    <row r="371" spans="1:15" x14ac:dyDescent="0.25">
      <c r="A371" s="21">
        <f t="shared" si="20"/>
        <v>4</v>
      </c>
      <c r="B371" s="22">
        <v>362</v>
      </c>
      <c r="D371" s="66">
        <f>YC!E364</f>
        <v>0.79528370079999999</v>
      </c>
      <c r="E371" s="34">
        <f>LN(VLOOKUP((B371+12*$B$1-1)/12,YC!A:E,5,0)/VLOOKUP(B371/12,YC!A:E,5,0))</f>
        <v>-7.3544671011967433E-2</v>
      </c>
      <c r="F371" s="34">
        <f>LN(VLOOKUP((B371+12*$B$1-1)/12,YC!A:E,5,0)/VLOOKUP((B371-1)/12,YC!A:E,5,0))</f>
        <v>-7.416254141841E-2</v>
      </c>
      <c r="G371" s="34">
        <f>((1-EXP(-alpha*($B$1-delta)))/alpha*Intermediates!F371-(1-EXP(-alpha*($B$1-delta)))/alpha*(1-EXP(-alpha*($B$1-delta)))/alpha*Intermediates!J371+E371)</f>
        <v>-0.89638504347208348</v>
      </c>
      <c r="H371" s="34">
        <f>((1-EXP(-alpha*$B$1))/alpha*Intermediates!F370-(1-EXP(-alpha*$B$1))/alpha*(1-EXP(-alpha*$B$1))/alpha*Intermediates!J370+F371)</f>
        <v>-0.85473192139428389</v>
      </c>
      <c r="I371" s="34">
        <f>((1-EXP(-alpha*($B$1-delta)))/alpha*Intermediates!G371-(1-EXP(-alpha*($B$1-delta)))/alpha*(1-EXP(-alpha*($B$1-delta)))/alpha*Intermediates!J371+E371)</f>
        <v>0.42175372173122416</v>
      </c>
      <c r="J371" s="46">
        <f>((1-EXP(-alpha*$B$1))/alpha*Intermediates!G370-(1-EXP(-alpha*$B$1))/alpha*(1-EXP(-alpha*$B$1))/alpha*Intermediates!J370+F371)</f>
        <v>0.37687278540256369</v>
      </c>
      <c r="K371" s="66">
        <f t="shared" si="21"/>
        <v>-4.0797550976034769E-2</v>
      </c>
      <c r="L371" s="46">
        <f t="shared" si="22"/>
        <v>4.5903323405426466E-2</v>
      </c>
      <c r="M371" s="60">
        <f>VLOOKUP((A371+1)&amp;"_"&amp;B371,scenarios!A:Q,15,0)</f>
        <v>0</v>
      </c>
      <c r="N371" s="55">
        <f>VLOOKUP((A371+TT_Scen/2+1)&amp;"_"&amp;B371,scenarios!A:Q,15,0)</f>
        <v>0</v>
      </c>
      <c r="O371" s="37">
        <f t="shared" si="23"/>
        <v>8.6700874381461235E-2</v>
      </c>
    </row>
    <row r="372" spans="1:15" x14ac:dyDescent="0.25">
      <c r="A372" s="21">
        <f t="shared" si="20"/>
        <v>4</v>
      </c>
      <c r="B372" s="22">
        <v>363</v>
      </c>
      <c r="D372" s="66">
        <f>YC!E365</f>
        <v>0.79479242630000002</v>
      </c>
      <c r="E372" s="34">
        <f>LN(VLOOKUP((B372+12*$B$1-1)/12,YC!A:E,5,0)/VLOOKUP(B372/12,YC!A:E,5,0))</f>
        <v>-7.3544764580716487E-2</v>
      </c>
      <c r="F372" s="34">
        <f>LN(VLOOKUP((B372+12*$B$1-1)/12,YC!A:E,5,0)/VLOOKUP((B372-1)/12,YC!A:E,5,0))</f>
        <v>-7.4162690360821099E-2</v>
      </c>
      <c r="G372" s="34">
        <f>((1-EXP(-alpha*($B$1-delta)))/alpha*Intermediates!F372-(1-EXP(-alpha*($B$1-delta)))/alpha*(1-EXP(-alpha*($B$1-delta)))/alpha*Intermediates!J372+E372)</f>
        <v>-0.87508954450680942</v>
      </c>
      <c r="H372" s="34">
        <f>((1-EXP(-alpha*$B$1))/alpha*Intermediates!F371-(1-EXP(-alpha*$B$1))/alpha*(1-EXP(-alpha*$B$1))/alpha*Intermediates!J371+F372)</f>
        <v>-0.90288976382978448</v>
      </c>
      <c r="I372" s="34">
        <f>((1-EXP(-alpha*($B$1-delta)))/alpha*Intermediates!G372-(1-EXP(-alpha*($B$1-delta)))/alpha*(1-EXP(-alpha*($B$1-delta)))/alpha*Intermediates!J372+E372)</f>
        <v>0.39969372122899927</v>
      </c>
      <c r="J372" s="46">
        <f>((1-EXP(-alpha*$B$1))/alpha*Intermediates!G371-(1-EXP(-alpha*$B$1))/alpha*(1-EXP(-alpha*$B$1))/alpha*Intermediates!J371+F372)</f>
        <v>0.42425873512095369</v>
      </c>
      <c r="K372" s="66">
        <f t="shared" si="21"/>
        <v>2.8190251356803531E-2</v>
      </c>
      <c r="L372" s="46">
        <f t="shared" si="22"/>
        <v>-2.4265749424900229E-2</v>
      </c>
      <c r="M372" s="60">
        <f>VLOOKUP((A372+1)&amp;"_"&amp;B372,scenarios!A:Q,15,0)</f>
        <v>0</v>
      </c>
      <c r="N372" s="55">
        <f>VLOOKUP((A372+TT_Scen/2+1)&amp;"_"&amp;B372,scenarios!A:Q,15,0)</f>
        <v>0</v>
      </c>
      <c r="O372" s="37">
        <f t="shared" si="23"/>
        <v>5.245600078170376E-2</v>
      </c>
    </row>
    <row r="373" spans="1:15" x14ac:dyDescent="0.25">
      <c r="A373" s="21">
        <f t="shared" si="20"/>
        <v>4</v>
      </c>
      <c r="B373" s="22">
        <v>364</v>
      </c>
      <c r="D373" s="66">
        <f>YC!E366</f>
        <v>0.79430141679999999</v>
      </c>
      <c r="E373" s="34">
        <f>LN(VLOOKUP((B373+12*$B$1-1)/12,YC!A:E,5,0)/VLOOKUP(B373/12,YC!A:E,5,0))</f>
        <v>-7.3544809768085445E-2</v>
      </c>
      <c r="F373" s="34">
        <f>LN(VLOOKUP((B373+12*$B$1-1)/12,YC!A:E,5,0)/VLOOKUP((B373-1)/12,YC!A:E,5,0))</f>
        <v>-7.4162783990008294E-2</v>
      </c>
      <c r="G373" s="34">
        <f>((1-EXP(-alpha*($B$1-delta)))/alpha*Intermediates!F373-(1-EXP(-alpha*($B$1-delta)))/alpha*(1-EXP(-alpha*($B$1-delta)))/alpha*Intermediates!J373+E373)</f>
        <v>-0.83731043766739643</v>
      </c>
      <c r="H373" s="34">
        <f>((1-EXP(-alpha*$B$1))/alpha*Intermediates!F372-(1-EXP(-alpha*$B$1))/alpha*(1-EXP(-alpha*$B$1))/alpha*Intermediates!J372+F373)</f>
        <v>-0.88144887686163709</v>
      </c>
      <c r="I373" s="34">
        <f>((1-EXP(-alpha*($B$1-delta)))/alpha*Intermediates!G373-(1-EXP(-alpha*($B$1-delta)))/alpha*(1-EXP(-alpha*($B$1-delta)))/alpha*Intermediates!J373+E373)</f>
        <v>0.36115190902058136</v>
      </c>
      <c r="J373" s="46">
        <f>((1-EXP(-alpha*$B$1))/alpha*Intermediates!G372-(1-EXP(-alpha*$B$1))/alpha*(1-EXP(-alpha*$B$1))/alpha*Intermediates!J372+F373)</f>
        <v>0.40204777938597247</v>
      </c>
      <c r="K373" s="66">
        <f t="shared" si="21"/>
        <v>4.5127031417870223E-2</v>
      </c>
      <c r="L373" s="46">
        <f t="shared" si="22"/>
        <v>-4.0070918191727589E-2</v>
      </c>
      <c r="M373" s="60">
        <f>VLOOKUP((A373+1)&amp;"_"&amp;B373,scenarios!A:Q,15,0)</f>
        <v>0</v>
      </c>
      <c r="N373" s="55">
        <f>VLOOKUP((A373+TT_Scen/2+1)&amp;"_"&amp;B373,scenarios!A:Q,15,0)</f>
        <v>0</v>
      </c>
      <c r="O373" s="37">
        <f t="shared" si="23"/>
        <v>8.5197949609597812E-2</v>
      </c>
    </row>
    <row r="374" spans="1:15" x14ac:dyDescent="0.25">
      <c r="A374" s="21">
        <f t="shared" si="20"/>
        <v>4</v>
      </c>
      <c r="B374" s="22">
        <v>365</v>
      </c>
      <c r="D374" s="66">
        <f>YC!E367</f>
        <v>0.79381067800000005</v>
      </c>
      <c r="E374" s="34">
        <f>LN(VLOOKUP((B374+12*$B$1-1)/12,YC!A:E,5,0)/VLOOKUP(B374/12,YC!A:E,5,0))</f>
        <v>-7.3544813800386355E-2</v>
      </c>
      <c r="F374" s="34">
        <f>LN(VLOOKUP((B374+12*$B$1-1)/12,YC!A:E,5,0)/VLOOKUP((B374-1)/12,YC!A:E,5,0))</f>
        <v>-7.4162829137246089E-2</v>
      </c>
      <c r="G374" s="34">
        <f>((1-EXP(-alpha*($B$1-delta)))/alpha*Intermediates!F374-(1-EXP(-alpha*($B$1-delta)))/alpha*(1-EXP(-alpha*($B$1-delta)))/alpha*Intermediates!J374+E374)</f>
        <v>-0.8401817786756306</v>
      </c>
      <c r="H374" s="34">
        <f>((1-EXP(-alpha*$B$1))/alpha*Intermediates!F373-(1-EXP(-alpha*$B$1))/alpha*(1-EXP(-alpha*$B$1))/alpha*Intermediates!J373+F374)</f>
        <v>-0.84341171245813018</v>
      </c>
      <c r="I374" s="34">
        <f>((1-EXP(-alpha*($B$1-delta)))/alpha*Intermediates!G374-(1-EXP(-alpha*($B$1-delta)))/alpha*(1-EXP(-alpha*($B$1-delta)))/alpha*Intermediates!J374+E374)</f>
        <v>0.3632623263282837</v>
      </c>
      <c r="J374" s="46">
        <f>((1-EXP(-alpha*$B$1))/alpha*Intermediates!G373-(1-EXP(-alpha*$B$1))/alpha*(1-EXP(-alpha*$B$1))/alpha*Intermediates!J373+F374)</f>
        <v>0.36324235647869135</v>
      </c>
      <c r="K374" s="66">
        <f t="shared" si="21"/>
        <v>3.2351556391894132E-3</v>
      </c>
      <c r="L374" s="46">
        <f t="shared" si="22"/>
        <v>1.9970048991124756E-5</v>
      </c>
      <c r="M374" s="60">
        <f>VLOOKUP((A374+1)&amp;"_"&amp;B374,scenarios!A:Q,15,0)</f>
        <v>0</v>
      </c>
      <c r="N374" s="55">
        <f>VLOOKUP((A374+TT_Scen/2+1)&amp;"_"&amp;B374,scenarios!A:Q,15,0)</f>
        <v>0</v>
      </c>
      <c r="O374" s="37">
        <f t="shared" si="23"/>
        <v>3.2551256881805379E-3</v>
      </c>
    </row>
    <row r="375" spans="1:15" x14ac:dyDescent="0.25">
      <c r="A375" s="21">
        <f t="shared" si="20"/>
        <v>4</v>
      </c>
      <c r="B375" s="22">
        <v>366</v>
      </c>
      <c r="D375" s="66">
        <f>YC!E368</f>
        <v>0.79332021539999997</v>
      </c>
      <c r="E375" s="34">
        <f>LN(VLOOKUP((B375+12*$B$1-1)/12,YC!A:E,5,0)/VLOOKUP(B375/12,YC!A:E,5,0))</f>
        <v>-7.3544783941144928E-2</v>
      </c>
      <c r="F375" s="34">
        <f>LN(VLOOKUP((B375+12*$B$1-1)/12,YC!A:E,5,0)/VLOOKUP((B375-1)/12,YC!A:E,5,0))</f>
        <v>-7.4162833300088327E-2</v>
      </c>
      <c r="G375" s="34">
        <f>((1-EXP(-alpha*($B$1-delta)))/alpha*Intermediates!F375-(1-EXP(-alpha*($B$1-delta)))/alpha*(1-EXP(-alpha*($B$1-delta)))/alpha*Intermediates!J375+E375)</f>
        <v>-0.80016313058022492</v>
      </c>
      <c r="H375" s="34">
        <f>((1-EXP(-alpha*$B$1))/alpha*Intermediates!F374-(1-EXP(-alpha*$B$1))/alpha*(1-EXP(-alpha*$B$1))/alpha*Intermediates!J374+F375)</f>
        <v>-0.84630284890662255</v>
      </c>
      <c r="I375" s="34">
        <f>((1-EXP(-alpha*($B$1-delta)))/alpha*Intermediates!G375-(1-EXP(-alpha*($B$1-delta)))/alpha*(1-EXP(-alpha*($B$1-delta)))/alpha*Intermediates!J375+E375)</f>
        <v>0.32248452158981011</v>
      </c>
      <c r="J375" s="46">
        <f>((1-EXP(-alpha*$B$1))/alpha*Intermediates!G374-(1-EXP(-alpha*$B$1))/alpha*(1-EXP(-alpha*$B$1))/alpha*Intermediates!J374+F375)</f>
        <v>0.36536702962905454</v>
      </c>
      <c r="K375" s="66">
        <f t="shared" si="21"/>
        <v>4.7220716661805939E-2</v>
      </c>
      <c r="L375" s="46">
        <f t="shared" si="22"/>
        <v>-4.1976056433584041E-2</v>
      </c>
      <c r="M375" s="60">
        <f>VLOOKUP((A375+1)&amp;"_"&amp;B375,scenarios!A:Q,15,0)</f>
        <v>0</v>
      </c>
      <c r="N375" s="55">
        <f>VLOOKUP((A375+TT_Scen/2+1)&amp;"_"&amp;B375,scenarios!A:Q,15,0)</f>
        <v>0</v>
      </c>
      <c r="O375" s="37">
        <f t="shared" si="23"/>
        <v>8.9196773095389981E-2</v>
      </c>
    </row>
    <row r="376" spans="1:15" x14ac:dyDescent="0.25">
      <c r="A376" s="21">
        <f t="shared" si="20"/>
        <v>4</v>
      </c>
      <c r="B376" s="22">
        <v>367</v>
      </c>
      <c r="D376" s="66">
        <f>YC!E369</f>
        <v>0.79283003480000003</v>
      </c>
      <c r="E376" s="34">
        <f>LN(VLOOKUP((B376+12*$B$1-1)/12,YC!A:E,5,0)/VLOOKUP(B376/12,YC!A:E,5,0))</f>
        <v>-7.3544727443063257E-2</v>
      </c>
      <c r="F376" s="34">
        <f>LN(VLOOKUP((B376+12*$B$1-1)/12,YC!A:E,5,0)/VLOOKUP((B376-1)/12,YC!A:E,5,0))</f>
        <v>-7.4162803335360239E-2</v>
      </c>
      <c r="G376" s="34">
        <f>((1-EXP(-alpha*($B$1-delta)))/alpha*Intermediates!F376-(1-EXP(-alpha*($B$1-delta)))/alpha*(1-EXP(-alpha*($B$1-delta)))/alpha*Intermediates!J376+E376)</f>
        <v>-0.81715667523486635</v>
      </c>
      <c r="H376" s="34">
        <f>((1-EXP(-alpha*$B$1))/alpha*Intermediates!F375-(1-EXP(-alpha*$B$1))/alpha*(1-EXP(-alpha*$B$1))/alpha*Intermediates!J375+F376)</f>
        <v>-0.80601083374094817</v>
      </c>
      <c r="I376" s="34">
        <f>((1-EXP(-alpha*($B$1-delta)))/alpha*Intermediates!G376-(1-EXP(-alpha*($B$1-delta)))/alpha*(1-EXP(-alpha*($B$1-delta)))/alpha*Intermediates!J376+E376)</f>
        <v>0.33872066203274753</v>
      </c>
      <c r="J376" s="46">
        <f>((1-EXP(-alpha*$B$1))/alpha*Intermediates!G375-(1-EXP(-alpha*$B$1))/alpha*(1-EXP(-alpha*$B$1))/alpha*Intermediates!J375+F376)</f>
        <v>0.32431033255767705</v>
      </c>
      <c r="K376" s="66">
        <f t="shared" si="21"/>
        <v>-1.1083956735246203E-2</v>
      </c>
      <c r="L376" s="46">
        <f t="shared" si="22"/>
        <v>1.4514658810516279E-2</v>
      </c>
      <c r="M376" s="60">
        <f>VLOOKUP((A376+1)&amp;"_"&amp;B376,scenarios!A:Q,15,0)</f>
        <v>0</v>
      </c>
      <c r="N376" s="55">
        <f>VLOOKUP((A376+TT_Scen/2+1)&amp;"_"&amp;B376,scenarios!A:Q,15,0)</f>
        <v>0</v>
      </c>
      <c r="O376" s="37">
        <f t="shared" si="23"/>
        <v>2.5598615545762482E-2</v>
      </c>
    </row>
    <row r="377" spans="1:15" x14ac:dyDescent="0.25">
      <c r="A377" s="21">
        <f t="shared" si="20"/>
        <v>4</v>
      </c>
      <c r="B377" s="22">
        <v>368</v>
      </c>
      <c r="D377" s="66">
        <f>YC!E370</f>
        <v>0.79234014180000001</v>
      </c>
      <c r="E377" s="34">
        <f>LN(VLOOKUP((B377+12*$B$1-1)/12,YC!A:E,5,0)/VLOOKUP(B377/12,YC!A:E,5,0))</f>
        <v>-7.3544651731957941E-2</v>
      </c>
      <c r="F377" s="34">
        <f>LN(VLOOKUP((B377+12*$B$1-1)/12,YC!A:E,5,0)/VLOOKUP((B377-1)/12,YC!A:E,5,0))</f>
        <v>-7.4162746902846605E-2</v>
      </c>
      <c r="G377" s="34">
        <f>((1-EXP(-alpha*($B$1-delta)))/alpha*Intermediates!F377-(1-EXP(-alpha*($B$1-delta)))/alpha*(1-EXP(-alpha*($B$1-delta)))/alpha*Intermediates!J377+E377)</f>
        <v>-0.77539846718750216</v>
      </c>
      <c r="H377" s="34">
        <f>((1-EXP(-alpha*$B$1))/alpha*Intermediates!F376-(1-EXP(-alpha*$B$1))/alpha*(1-EXP(-alpha*$B$1))/alpha*Intermediates!J376+F377)</f>
        <v>-0.82312069994104931</v>
      </c>
      <c r="I377" s="34">
        <f>((1-EXP(-alpha*($B$1-delta)))/alpha*Intermediates!G377-(1-EXP(-alpha*($B$1-delta)))/alpha*(1-EXP(-alpha*($B$1-delta)))/alpha*Intermediates!J377+E377)</f>
        <v>0.29620678719634458</v>
      </c>
      <c r="J377" s="46">
        <f>((1-EXP(-alpha*$B$1))/alpha*Intermediates!G376-(1-EXP(-alpha*$B$1))/alpha*(1-EXP(-alpha*$B$1))/alpha*Intermediates!J376+F377)</f>
        <v>0.34065728278847385</v>
      </c>
      <c r="K377" s="66">
        <f t="shared" si="21"/>
        <v>4.8879270550928444E-2</v>
      </c>
      <c r="L377" s="46">
        <f t="shared" si="22"/>
        <v>-4.3477048976123589E-2</v>
      </c>
      <c r="M377" s="60">
        <f>VLOOKUP((A377+1)&amp;"_"&amp;B377,scenarios!A:Q,15,0)</f>
        <v>0</v>
      </c>
      <c r="N377" s="55">
        <f>VLOOKUP((A377+TT_Scen/2+1)&amp;"_"&amp;B377,scenarios!A:Q,15,0)</f>
        <v>0</v>
      </c>
      <c r="O377" s="37">
        <f t="shared" si="23"/>
        <v>9.2356319527052033E-2</v>
      </c>
    </row>
    <row r="378" spans="1:15" x14ac:dyDescent="0.25">
      <c r="A378" s="21">
        <f t="shared" si="20"/>
        <v>4</v>
      </c>
      <c r="B378" s="22">
        <v>369</v>
      </c>
      <c r="D378" s="66">
        <f>YC!E371</f>
        <v>0.79185054239999997</v>
      </c>
      <c r="E378" s="34">
        <f>LN(VLOOKUP((B378+12*$B$1-1)/12,YC!A:E,5,0)/VLOOKUP(B378/12,YC!A:E,5,0))</f>
        <v>-7.3544564349443786E-2</v>
      </c>
      <c r="F378" s="34">
        <f>LN(VLOOKUP((B378+12*$B$1-1)/12,YC!A:E,5,0)/VLOOKUP((B378-1)/12,YC!A:E,5,0))</f>
        <v>-7.416267102116067E-2</v>
      </c>
      <c r="G378" s="34">
        <f>((1-EXP(-alpha*($B$1-delta)))/alpha*Intermediates!F378-(1-EXP(-alpha*($B$1-delta)))/alpha*(1-EXP(-alpha*($B$1-delta)))/alpha*Intermediates!J378+E378)</f>
        <v>-0.81878332442939872</v>
      </c>
      <c r="H378" s="34">
        <f>((1-EXP(-alpha*$B$1))/alpha*Intermediates!F377-(1-EXP(-alpha*$B$1))/alpha*(1-EXP(-alpha*$B$1))/alpha*Intermediates!J377+F378)</f>
        <v>-0.78107723261687145</v>
      </c>
      <c r="I378" s="34">
        <f>((1-EXP(-alpha*($B$1-delta)))/alpha*Intermediates!G378-(1-EXP(-alpha*($B$1-delta)))/alpha*(1-EXP(-alpha*($B$1-delta)))/alpha*Intermediates!J378+E378)</f>
        <v>0.33883769979556744</v>
      </c>
      <c r="J378" s="46">
        <f>((1-EXP(-alpha*$B$1))/alpha*Intermediates!G377-(1-EXP(-alpha*$B$1))/alpha*(1-EXP(-alpha*$B$1))/alpha*Intermediates!J377+F378)</f>
        <v>0.29785265122118676</v>
      </c>
      <c r="K378" s="66">
        <f t="shared" si="21"/>
        <v>-3.7004068308667093E-2</v>
      </c>
      <c r="L378" s="46">
        <f t="shared" si="22"/>
        <v>4.1836528487666946E-2</v>
      </c>
      <c r="M378" s="60">
        <f>VLOOKUP((A378+1)&amp;"_"&amp;B378,scenarios!A:Q,15,0)</f>
        <v>0</v>
      </c>
      <c r="N378" s="55">
        <f>VLOOKUP((A378+TT_Scen/2+1)&amp;"_"&amp;B378,scenarios!A:Q,15,0)</f>
        <v>0</v>
      </c>
      <c r="O378" s="37">
        <f t="shared" si="23"/>
        <v>7.8840596796334039E-2</v>
      </c>
    </row>
    <row r="379" spans="1:15" x14ac:dyDescent="0.25">
      <c r="A379" s="21">
        <f t="shared" si="20"/>
        <v>4</v>
      </c>
      <c r="B379" s="22">
        <v>370</v>
      </c>
      <c r="D379" s="66">
        <f>YC!E372</f>
        <v>0.79136124220000004</v>
      </c>
      <c r="E379" s="34">
        <f>LN(VLOOKUP((B379+12*$B$1-1)/12,YC!A:E,5,0)/VLOOKUP(B379/12,YC!A:E,5,0))</f>
        <v>-7.3544472894405979E-2</v>
      </c>
      <c r="F379" s="34">
        <f>LN(VLOOKUP((B379+12*$B$1-1)/12,YC!A:E,5,0)/VLOOKUP((B379-1)/12,YC!A:E,5,0))</f>
        <v>-7.4162583775512297E-2</v>
      </c>
      <c r="G379" s="34">
        <f>((1-EXP(-alpha*($B$1-delta)))/alpha*Intermediates!F379-(1-EXP(-alpha*($B$1-delta)))/alpha*(1-EXP(-alpha*($B$1-delta)))/alpha*Intermediates!J379+E379)</f>
        <v>-0.79447164265969838</v>
      </c>
      <c r="H379" s="34">
        <f>((1-EXP(-alpha*$B$1))/alpha*Intermediates!F378-(1-EXP(-alpha*$B$1))/alpha*(1-EXP(-alpha*$B$1))/alpha*Intermediates!J378+F379)</f>
        <v>-0.82475879920854034</v>
      </c>
      <c r="I379" s="34">
        <f>((1-EXP(-alpha*($B$1-delta)))/alpha*Intermediates!G379-(1-EXP(-alpha*($B$1-delta)))/alpha*(1-EXP(-alpha*($B$1-delta)))/alpha*Intermediates!J379+E379)</f>
        <v>0.31377378010307627</v>
      </c>
      <c r="J379" s="46">
        <f>((1-EXP(-alpha*$B$1))/alpha*Intermediates!G378-(1-EXP(-alpha*$B$1))/alpha*(1-EXP(-alpha*$B$1))/alpha*Intermediates!J378+F379)</f>
        <v>0.34077478891639268</v>
      </c>
      <c r="K379" s="66">
        <f t="shared" si="21"/>
        <v>3.075047821035759E-2</v>
      </c>
      <c r="L379" s="46">
        <f t="shared" si="22"/>
        <v>-2.6639740414949986E-2</v>
      </c>
      <c r="M379" s="60">
        <f>VLOOKUP((A379+1)&amp;"_"&amp;B379,scenarios!A:Q,15,0)</f>
        <v>0</v>
      </c>
      <c r="N379" s="55">
        <f>VLOOKUP((A379+TT_Scen/2+1)&amp;"_"&amp;B379,scenarios!A:Q,15,0)</f>
        <v>0</v>
      </c>
      <c r="O379" s="37">
        <f t="shared" si="23"/>
        <v>5.7390218625307576E-2</v>
      </c>
    </row>
    <row r="380" spans="1:15" x14ac:dyDescent="0.25">
      <c r="A380" s="21">
        <f t="shared" si="20"/>
        <v>4</v>
      </c>
      <c r="B380" s="22">
        <v>371</v>
      </c>
      <c r="D380" s="66">
        <f>YC!E373</f>
        <v>0.79087224730000005</v>
      </c>
      <c r="E380" s="34">
        <f>LN(VLOOKUP((B380+12*$B$1-1)/12,YC!A:E,5,0)/VLOOKUP(B380/12,YC!A:E,5,0))</f>
        <v>-7.3544385208485691E-2</v>
      </c>
      <c r="F380" s="34">
        <f>LN(VLOOKUP((B380+12*$B$1-1)/12,YC!A:E,5,0)/VLOOKUP((B380-1)/12,YC!A:E,5,0))</f>
        <v>-7.4162492357416274E-2</v>
      </c>
      <c r="G380" s="34">
        <f>((1-EXP(-alpha*($B$1-delta)))/alpha*Intermediates!F380-(1-EXP(-alpha*($B$1-delta)))/alpha*(1-EXP(-alpha*($B$1-delta)))/alpha*Intermediates!J380+E380)</f>
        <v>-0.78610055097602605</v>
      </c>
      <c r="H380" s="34">
        <f>((1-EXP(-alpha*$B$1))/alpha*Intermediates!F379-(1-EXP(-alpha*$B$1))/alpha*(1-EXP(-alpha*$B$1))/alpha*Intermediates!J379+F380)</f>
        <v>-0.80028110666698005</v>
      </c>
      <c r="I380" s="34">
        <f>((1-EXP(-alpha*($B$1-delta)))/alpha*Intermediates!G380-(1-EXP(-alpha*($B$1-delta)))/alpha*(1-EXP(-alpha*($B$1-delta)))/alpha*Intermediates!J380+E380)</f>
        <v>0.30465214126921969</v>
      </c>
      <c r="J380" s="46">
        <f>((1-EXP(-alpha*$B$1))/alpha*Intermediates!G379-(1-EXP(-alpha*$B$1))/alpha*(1-EXP(-alpha*$B$1))/alpha*Intermediates!J379+F380)</f>
        <v>0.31553938819706978</v>
      </c>
      <c r="K380" s="66">
        <f t="shared" si="21"/>
        <v>1.4281576717422473E-2</v>
      </c>
      <c r="L380" s="46">
        <f t="shared" si="22"/>
        <v>-1.0828195352333703E-2</v>
      </c>
      <c r="M380" s="60">
        <f>VLOOKUP((A380+1)&amp;"_"&amp;B380,scenarios!A:Q,15,0)</f>
        <v>0</v>
      </c>
      <c r="N380" s="55">
        <f>VLOOKUP((A380+TT_Scen/2+1)&amp;"_"&amp;B380,scenarios!A:Q,15,0)</f>
        <v>0</v>
      </c>
      <c r="O380" s="37">
        <f t="shared" si="23"/>
        <v>2.5109772069756175E-2</v>
      </c>
    </row>
    <row r="381" spans="1:15" x14ac:dyDescent="0.25">
      <c r="A381" s="21">
        <f t="shared" si="20"/>
        <v>4</v>
      </c>
      <c r="B381" s="22">
        <v>372</v>
      </c>
      <c r="D381" s="66">
        <f>YC!E374</f>
        <v>0.79038356359999995</v>
      </c>
      <c r="E381" s="34">
        <f>LN(VLOOKUP((B381+12*$B$1-1)/12,YC!A:E,5,0)/VLOOKUP(B381/12,YC!A:E,5,0))</f>
        <v>-7.3544308899685787E-2</v>
      </c>
      <c r="F381" s="34">
        <f>LN(VLOOKUP((B381+12*$B$1-1)/12,YC!A:E,5,0)/VLOOKUP((B381-1)/12,YC!A:E,5,0))</f>
        <v>-7.4162404608412502E-2</v>
      </c>
      <c r="G381" s="34">
        <f>((1-EXP(-alpha*($B$1-delta)))/alpha*Intermediates!F381-(1-EXP(-alpha*($B$1-delta)))/alpha*(1-EXP(-alpha*($B$1-delta)))/alpha*Intermediates!J381+E381)</f>
        <v>-0.78261362866171391</v>
      </c>
      <c r="H381" s="34">
        <f>((1-EXP(-alpha*$B$1))/alpha*Intermediates!F380-(1-EXP(-alpha*$B$1))/alpha*(1-EXP(-alpha*$B$1))/alpha*Intermediates!J380+F381)</f>
        <v>-0.79185296001898375</v>
      </c>
      <c r="I381" s="34">
        <f>((1-EXP(-alpha*($B$1-delta)))/alpha*Intermediates!G381-(1-EXP(-alpha*($B$1-delta)))/alpha*(1-EXP(-alpha*($B$1-delta)))/alpha*Intermediates!J381+E381)</f>
        <v>0.30041634706240455</v>
      </c>
      <c r="J381" s="46">
        <f>((1-EXP(-alpha*$B$1))/alpha*Intermediates!G380-(1-EXP(-alpha*$B$1))/alpha*(1-EXP(-alpha*$B$1))/alpha*Intermediates!J380+F381)</f>
        <v>0.3063552381265886</v>
      </c>
      <c r="K381" s="66">
        <f t="shared" si="21"/>
        <v>9.2821457363934101E-3</v>
      </c>
      <c r="L381" s="46">
        <f t="shared" si="22"/>
        <v>-5.9212907100799628E-3</v>
      </c>
      <c r="M381" s="60">
        <f>VLOOKUP((A381+1)&amp;"_"&amp;B381,scenarios!A:Q,15,0)</f>
        <v>0</v>
      </c>
      <c r="N381" s="55">
        <f>VLOOKUP((A381+TT_Scen/2+1)&amp;"_"&amp;B381,scenarios!A:Q,15,0)</f>
        <v>0</v>
      </c>
      <c r="O381" s="37">
        <f t="shared" si="23"/>
        <v>1.5203436446473373E-2</v>
      </c>
    </row>
    <row r="382" spans="1:15" x14ac:dyDescent="0.25">
      <c r="A382" s="21">
        <f t="shared" si="20"/>
        <v>4</v>
      </c>
      <c r="B382" s="22">
        <v>373</v>
      </c>
      <c r="D382" s="66">
        <f>YC!E375</f>
        <v>0.7898951957</v>
      </c>
      <c r="E382" s="34">
        <f>LN(VLOOKUP((B382+12*$B$1-1)/12,YC!A:E,5,0)/VLOOKUP(B382/12,YC!A:E,5,0))</f>
        <v>-7.3544250085288615E-2</v>
      </c>
      <c r="F382" s="34">
        <f>LN(VLOOKUP((B382+12*$B$1-1)/12,YC!A:E,5,0)/VLOOKUP((B382-1)/12,YC!A:E,5,0))</f>
        <v>-7.4162328272663045E-2</v>
      </c>
      <c r="G382" s="34">
        <f>((1-EXP(-alpha*($B$1-delta)))/alpha*Intermediates!F382-(1-EXP(-alpha*($B$1-delta)))/alpha*(1-EXP(-alpha*($B$1-delta)))/alpha*Intermediates!J382+E382)</f>
        <v>-0.8010149574857709</v>
      </c>
      <c r="H382" s="34">
        <f>((1-EXP(-alpha*$B$1))/alpha*Intermediates!F381-(1-EXP(-alpha*$B$1))/alpha*(1-EXP(-alpha*$B$1))/alpha*Intermediates!J381+F382)</f>
        <v>-0.78834236586234074</v>
      </c>
      <c r="I382" s="34">
        <f>((1-EXP(-alpha*($B$1-delta)))/alpha*Intermediates!G382-(1-EXP(-alpha*($B$1-delta)))/alpha*(1-EXP(-alpha*($B$1-delta)))/alpha*Intermediates!J382+E382)</f>
        <v>0.3180704666835843</v>
      </c>
      <c r="J382" s="46">
        <f>((1-EXP(-alpha*$B$1))/alpha*Intermediates!G381-(1-EXP(-alpha*$B$1))/alpha*(1-EXP(-alpha*$B$1))/alpha*Intermediates!J381+F382)</f>
        <v>0.30209032949900438</v>
      </c>
      <c r="K382" s="66">
        <f t="shared" si="21"/>
        <v>-1.2592632453896746E-2</v>
      </c>
      <c r="L382" s="46">
        <f t="shared" si="22"/>
        <v>1.61085024300196E-2</v>
      </c>
      <c r="M382" s="60">
        <f>VLOOKUP((A382+1)&amp;"_"&amp;B382,scenarios!A:Q,15,0)</f>
        <v>0</v>
      </c>
      <c r="N382" s="55">
        <f>VLOOKUP((A382+TT_Scen/2+1)&amp;"_"&amp;B382,scenarios!A:Q,15,0)</f>
        <v>0</v>
      </c>
      <c r="O382" s="37">
        <f t="shared" si="23"/>
        <v>2.8701134883916346E-2</v>
      </c>
    </row>
    <row r="383" spans="1:15" x14ac:dyDescent="0.25">
      <c r="A383" s="21">
        <f t="shared" si="20"/>
        <v>4</v>
      </c>
      <c r="B383" s="22">
        <v>374</v>
      </c>
      <c r="D383" s="66">
        <f>YC!E376</f>
        <v>0.78940714329999995</v>
      </c>
      <c r="E383" s="34">
        <f>LN(VLOOKUP((B383+12*$B$1-1)/12,YC!A:E,5,0)/VLOOKUP(B383/12,YC!A:E,5,0))</f>
        <v>-7.3544208690488111E-2</v>
      </c>
      <c r="F383" s="34">
        <f>LN(VLOOKUP((B383+12*$B$1-1)/12,YC!A:E,5,0)/VLOOKUP((B383-1)/12,YC!A:E,5,0))</f>
        <v>-7.4162269467685921E-2</v>
      </c>
      <c r="G383" s="34">
        <f>((1-EXP(-alpha*($B$1-delta)))/alpha*Intermediates!F383-(1-EXP(-alpha*($B$1-delta)))/alpha*(1-EXP(-alpha*($B$1-delta)))/alpha*Intermediates!J383+E383)</f>
        <v>-0.74285435150396073</v>
      </c>
      <c r="H383" s="34">
        <f>((1-EXP(-alpha*$B$1))/alpha*Intermediates!F382-(1-EXP(-alpha*$B$1))/alpha*(1-EXP(-alpha*$B$1))/alpha*Intermediates!J382+F383)</f>
        <v>-0.80686963212377327</v>
      </c>
      <c r="I383" s="34">
        <f>((1-EXP(-alpha*($B$1-delta)))/alpha*Intermediates!G383-(1-EXP(-alpha*($B$1-delta)))/alpha*(1-EXP(-alpha*($B$1-delta)))/alpha*Intermediates!J383+E383)</f>
        <v>0.25916431397042416</v>
      </c>
      <c r="J383" s="46">
        <f>((1-EXP(-alpha*$B$1))/alpha*Intermediates!G382-(1-EXP(-alpha*$B$1))/alpha*(1-EXP(-alpha*$B$1))/alpha*Intermediates!J382+F383)</f>
        <v>0.31986495765588174</v>
      </c>
      <c r="K383" s="66">
        <f t="shared" si="21"/>
        <v>6.6108689438601154E-2</v>
      </c>
      <c r="L383" s="46">
        <f t="shared" si="22"/>
        <v>-5.8895076686525827E-2</v>
      </c>
      <c r="M383" s="60">
        <f>VLOOKUP((A383+1)&amp;"_"&amp;B383,scenarios!A:Q,15,0)</f>
        <v>0</v>
      </c>
      <c r="N383" s="55">
        <f>VLOOKUP((A383+TT_Scen/2+1)&amp;"_"&amp;B383,scenarios!A:Q,15,0)</f>
        <v>0</v>
      </c>
      <c r="O383" s="37">
        <f t="shared" si="23"/>
        <v>0.12500376612512698</v>
      </c>
    </row>
    <row r="384" spans="1:15" x14ac:dyDescent="0.25">
      <c r="A384" s="21">
        <f t="shared" si="20"/>
        <v>4</v>
      </c>
      <c r="B384" s="22">
        <v>375</v>
      </c>
      <c r="D384" s="66">
        <f>YC!E377</f>
        <v>0.78891940459999998</v>
      </c>
      <c r="E384" s="34">
        <f>LN(VLOOKUP((B384+12*$B$1-1)/12,YC!A:E,5,0)/VLOOKUP(B384/12,YC!A:E,5,0))</f>
        <v>-7.3544182738917441E-2</v>
      </c>
      <c r="F384" s="34">
        <f>LN(VLOOKUP((B384+12*$B$1-1)/12,YC!A:E,5,0)/VLOOKUP((B384-1)/12,YC!A:E,5,0))</f>
        <v>-7.4162228118911155E-2</v>
      </c>
      <c r="G384" s="34">
        <f>((1-EXP(-alpha*($B$1-delta)))/alpha*Intermediates!F384-(1-EXP(-alpha*($B$1-delta)))/alpha*(1-EXP(-alpha*($B$1-delta)))/alpha*Intermediates!J384+E384)</f>
        <v>-0.71694306338320324</v>
      </c>
      <c r="H384" s="34">
        <f>((1-EXP(-alpha*$B$1))/alpha*Intermediates!F383-(1-EXP(-alpha*$B$1))/alpha*(1-EXP(-alpha*$B$1))/alpha*Intermediates!J383+F384)</f>
        <v>-0.74831164677889517</v>
      </c>
      <c r="I384" s="34">
        <f>((1-EXP(-alpha*($B$1-delta)))/alpha*Intermediates!G384-(1-EXP(-alpha*($B$1-delta)))/alpha*(1-EXP(-alpha*($B$1-delta)))/alpha*Intermediates!J384+E384)</f>
        <v>0.23250914514099635</v>
      </c>
      <c r="J384" s="46">
        <f>((1-EXP(-alpha*$B$1))/alpha*Intermediates!G383-(1-EXP(-alpha*$B$1))/alpha*(1-EXP(-alpha*$B$1))/alpha*Intermediates!J383+F384)</f>
        <v>0.26055601033749437</v>
      </c>
      <c r="K384" s="66">
        <f t="shared" si="21"/>
        <v>3.1865762390332453E-2</v>
      </c>
      <c r="L384" s="46">
        <f t="shared" si="22"/>
        <v>-2.7657203302801303E-2</v>
      </c>
      <c r="M384" s="60">
        <f>VLOOKUP((A384+1)&amp;"_"&amp;B384,scenarios!A:Q,15,0)</f>
        <v>0</v>
      </c>
      <c r="N384" s="55">
        <f>VLOOKUP((A384+TT_Scen/2+1)&amp;"_"&amp;B384,scenarios!A:Q,15,0)</f>
        <v>0</v>
      </c>
      <c r="O384" s="37">
        <f t="shared" si="23"/>
        <v>5.9522965693133756E-2</v>
      </c>
    </row>
    <row r="385" spans="1:15" x14ac:dyDescent="0.25">
      <c r="A385" s="21">
        <f t="shared" si="20"/>
        <v>4</v>
      </c>
      <c r="B385" s="22">
        <v>376</v>
      </c>
      <c r="D385" s="66">
        <f>YC!E378</f>
        <v>0.78843197789999997</v>
      </c>
      <c r="E385" s="34">
        <f>LN(VLOOKUP((B385+12*$B$1-1)/12,YC!A:E,5,0)/VLOOKUP(B385/12,YC!A:E,5,0))</f>
        <v>-7.3544170239601747E-2</v>
      </c>
      <c r="F385" s="34">
        <f>LN(VLOOKUP((B385+12*$B$1-1)/12,YC!A:E,5,0)/VLOOKUP((B385-1)/12,YC!A:E,5,0))</f>
        <v>-7.4162202113694897E-2</v>
      </c>
      <c r="G385" s="34">
        <f>((1-EXP(-alpha*($B$1-delta)))/alpha*Intermediates!F385-(1-EXP(-alpha*($B$1-delta)))/alpha*(1-EXP(-alpha*($B$1-delta)))/alpha*Intermediates!J385+E385)</f>
        <v>-0.72193217914082486</v>
      </c>
      <c r="H385" s="34">
        <f>((1-EXP(-alpha*$B$1))/alpha*Intermediates!F384-(1-EXP(-alpha*$B$1))/alpha*(1-EXP(-alpha*$B$1))/alpha*Intermediates!J384+F385)</f>
        <v>-0.72222340836466747</v>
      </c>
      <c r="I385" s="34">
        <f>((1-EXP(-alpha*($B$1-delta)))/alpha*Intermediates!G385-(1-EXP(-alpha*($B$1-delta)))/alpha*(1-EXP(-alpha*($B$1-delta)))/alpha*Intermediates!J385+E385)</f>
        <v>0.2367560497594694</v>
      </c>
      <c r="J385" s="46">
        <f>((1-EXP(-alpha*$B$1))/alpha*Intermediates!G384-(1-EXP(-alpha*$B$1))/alpha*(1-EXP(-alpha*$B$1))/alpha*Intermediates!J384+F385)</f>
        <v>0.23371848988760352</v>
      </c>
      <c r="K385" s="66">
        <f t="shared" si="21"/>
        <v>2.9127163519016008E-4</v>
      </c>
      <c r="L385" s="46">
        <f t="shared" si="22"/>
        <v>3.042177931547263E-3</v>
      </c>
      <c r="M385" s="60">
        <f>VLOOKUP((A385+1)&amp;"_"&amp;B385,scenarios!A:Q,15,0)</f>
        <v>0</v>
      </c>
      <c r="N385" s="55">
        <f>VLOOKUP((A385+TT_Scen/2+1)&amp;"_"&amp;B385,scenarios!A:Q,15,0)</f>
        <v>0</v>
      </c>
      <c r="O385" s="37">
        <f t="shared" si="23"/>
        <v>3.3334495667374231E-3</v>
      </c>
    </row>
    <row r="386" spans="1:15" x14ac:dyDescent="0.25">
      <c r="A386" s="21">
        <f t="shared" si="20"/>
        <v>4</v>
      </c>
      <c r="B386" s="22">
        <v>377</v>
      </c>
      <c r="D386" s="66">
        <f>YC!E379</f>
        <v>0.78794486129999997</v>
      </c>
      <c r="E386" s="34">
        <f>LN(VLOOKUP((B386+12*$B$1-1)/12,YC!A:E,5,0)/VLOOKUP(B386/12,YC!A:E,5,0))</f>
        <v>-7.3544169215977659E-2</v>
      </c>
      <c r="F386" s="34">
        <f>LN(VLOOKUP((B386+12*$B$1-1)/12,YC!A:E,5,0)/VLOOKUP((B386-1)/12,YC!A:E,5,0))</f>
        <v>-7.4162189734157363E-2</v>
      </c>
      <c r="G386" s="34">
        <f>((1-EXP(-alpha*($B$1-delta)))/alpha*Intermediates!F386-(1-EXP(-alpha*($B$1-delta)))/alpha*(1-EXP(-alpha*($B$1-delta)))/alpha*Intermediates!J386+E386)</f>
        <v>-0.72325562542661614</v>
      </c>
      <c r="H386" s="34">
        <f>((1-EXP(-alpha*$B$1))/alpha*Intermediates!F385-(1-EXP(-alpha*$B$1))/alpha*(1-EXP(-alpha*$B$1))/alpha*Intermediates!J385+F386)</f>
        <v>-0.72724678310383495</v>
      </c>
      <c r="I386" s="34">
        <f>((1-EXP(-alpha*($B$1-delta)))/alpha*Intermediates!G386-(1-EXP(-alpha*($B$1-delta)))/alpha*(1-EXP(-alpha*($B$1-delta)))/alpha*Intermediates!J386+E386)</f>
        <v>0.23733895796047194</v>
      </c>
      <c r="J386" s="46">
        <f>((1-EXP(-alpha*$B$1))/alpha*Intermediates!G385-(1-EXP(-alpha*$B$1))/alpha*(1-EXP(-alpha*$B$1))/alpha*Intermediates!J385+F386)</f>
        <v>0.23799426551256478</v>
      </c>
      <c r="K386" s="66">
        <f t="shared" si="21"/>
        <v>3.9991329536863685E-3</v>
      </c>
      <c r="L386" s="46">
        <f t="shared" si="22"/>
        <v>-6.5509288499243645E-4</v>
      </c>
      <c r="M386" s="60">
        <f>VLOOKUP((A386+1)&amp;"_"&amp;B386,scenarios!A:Q,15,0)</f>
        <v>0</v>
      </c>
      <c r="N386" s="55">
        <f>VLOOKUP((A386+TT_Scen/2+1)&amp;"_"&amp;B386,scenarios!A:Q,15,0)</f>
        <v>0</v>
      </c>
      <c r="O386" s="37">
        <f t="shared" si="23"/>
        <v>4.6542258386788049E-3</v>
      </c>
    </row>
    <row r="387" spans="1:15" x14ac:dyDescent="0.25">
      <c r="A387" s="21">
        <f t="shared" si="20"/>
        <v>4</v>
      </c>
      <c r="B387" s="22">
        <v>378</v>
      </c>
      <c r="D387" s="66">
        <f>YC!E380</f>
        <v>0.78745805300000005</v>
      </c>
      <c r="E387" s="34">
        <f>LN(VLOOKUP((B387+12*$B$1-1)/12,YC!A:E,5,0)/VLOOKUP(B387/12,YC!A:E,5,0))</f>
        <v>-7.3544177403506716E-2</v>
      </c>
      <c r="F387" s="34">
        <f>LN(VLOOKUP((B387+12*$B$1-1)/12,YC!A:E,5,0)/VLOOKUP((B387-1)/12,YC!A:E,5,0))</f>
        <v>-7.4162188594263531E-2</v>
      </c>
      <c r="G387" s="34">
        <f>((1-EXP(-alpha*($B$1-delta)))/alpha*Intermediates!F387-(1-EXP(-alpha*($B$1-delta)))/alpha*(1-EXP(-alpha*($B$1-delta)))/alpha*Intermediates!J387+E387)</f>
        <v>-0.74741114859173052</v>
      </c>
      <c r="H387" s="34">
        <f>((1-EXP(-alpha*$B$1))/alpha*Intermediates!F386-(1-EXP(-alpha*$B$1))/alpha*(1-EXP(-alpha*$B$1))/alpha*Intermediates!J386+F387)</f>
        <v>-0.72857943145136617</v>
      </c>
      <c r="I387" s="34">
        <f>((1-EXP(-alpha*($B$1-delta)))/alpha*Intermediates!G387-(1-EXP(-alpha*($B$1-delta)))/alpha*(1-EXP(-alpha*($B$1-delta)))/alpha*Intermediates!J387+E387)</f>
        <v>0.26075562012310333</v>
      </c>
      <c r="J387" s="46">
        <f>((1-EXP(-alpha*$B$1))/alpha*Intermediates!G386-(1-EXP(-alpha*$B$1))/alpha*(1-EXP(-alpha*$B$1))/alpha*Intermediates!J386+F387)</f>
        <v>0.23858100195395326</v>
      </c>
      <c r="K387" s="66">
        <f t="shared" si="21"/>
        <v>-1.8655508194452497E-2</v>
      </c>
      <c r="L387" s="46">
        <f t="shared" si="22"/>
        <v>2.2422302394290439E-2</v>
      </c>
      <c r="M387" s="60">
        <f>VLOOKUP((A387+1)&amp;"_"&amp;B387,scenarios!A:Q,15,0)</f>
        <v>0</v>
      </c>
      <c r="N387" s="55">
        <f>VLOOKUP((A387+TT_Scen/2+1)&amp;"_"&amp;B387,scenarios!A:Q,15,0)</f>
        <v>0</v>
      </c>
      <c r="O387" s="37">
        <f t="shared" si="23"/>
        <v>4.1077810588742936E-2</v>
      </c>
    </row>
    <row r="388" spans="1:15" x14ac:dyDescent="0.25">
      <c r="A388" s="21">
        <f t="shared" si="20"/>
        <v>4</v>
      </c>
      <c r="B388" s="22">
        <v>379</v>
      </c>
      <c r="D388" s="66">
        <f>YC!E381</f>
        <v>0.78697155139999997</v>
      </c>
      <c r="E388" s="34">
        <f>LN(VLOOKUP((B388+12*$B$1-1)/12,YC!A:E,5,0)/VLOOKUP(B388/12,YC!A:E,5,0))</f>
        <v>-7.3544193196463298E-2</v>
      </c>
      <c r="F388" s="34">
        <f>LN(VLOOKUP((B388+12*$B$1-1)/12,YC!A:E,5,0)/VLOOKUP((B388-1)/12,YC!A:E,5,0))</f>
        <v>-7.4162196839337544E-2</v>
      </c>
      <c r="G388" s="34">
        <f>((1-EXP(-alpha*($B$1-delta)))/alpha*Intermediates!F388-(1-EXP(-alpha*($B$1-delta)))/alpha*(1-EXP(-alpha*($B$1-delta)))/alpha*Intermediates!J388+E388)</f>
        <v>-0.74680984631195901</v>
      </c>
      <c r="H388" s="34">
        <f>((1-EXP(-alpha*$B$1))/alpha*Intermediates!F387-(1-EXP(-alpha*$B$1))/alpha*(1-EXP(-alpha*$B$1))/alpha*Intermediates!J387+F388)</f>
        <v>-0.75290021741889135</v>
      </c>
      <c r="I388" s="34">
        <f>((1-EXP(-alpha*($B$1-delta)))/alpha*Intermediates!G388-(1-EXP(-alpha*($B$1-delta)))/alpha*(1-EXP(-alpha*($B$1-delta)))/alpha*Intermediates!J388+E388)</f>
        <v>0.25941713660097143</v>
      </c>
      <c r="J388" s="46">
        <f>((1-EXP(-alpha*$B$1))/alpha*Intermediates!G387-(1-EXP(-alpha*$B$1))/alpha*(1-EXP(-alpha*$B$1))/alpha*Intermediates!J387+F388)</f>
        <v>0.26215756641431415</v>
      </c>
      <c r="K388" s="66">
        <f t="shared" si="21"/>
        <v>6.1089551257436092E-3</v>
      </c>
      <c r="L388" s="46">
        <f t="shared" si="22"/>
        <v>-2.7366782632974873E-3</v>
      </c>
      <c r="M388" s="60">
        <f>VLOOKUP((A388+1)&amp;"_"&amp;B388,scenarios!A:Q,15,0)</f>
        <v>0</v>
      </c>
      <c r="N388" s="55">
        <f>VLOOKUP((A388+TT_Scen/2+1)&amp;"_"&amp;B388,scenarios!A:Q,15,0)</f>
        <v>0</v>
      </c>
      <c r="O388" s="37">
        <f t="shared" si="23"/>
        <v>8.8456333890410965E-3</v>
      </c>
    </row>
    <row r="389" spans="1:15" x14ac:dyDescent="0.25">
      <c r="A389" s="21">
        <f t="shared" si="20"/>
        <v>4</v>
      </c>
      <c r="B389" s="22">
        <v>380</v>
      </c>
      <c r="D389" s="66">
        <f>YC!E382</f>
        <v>0.78648535450000001</v>
      </c>
      <c r="E389" s="34">
        <f>LN(VLOOKUP((B389+12*$B$1-1)/12,YC!A:E,5,0)/VLOOKUP(B389/12,YC!A:E,5,0))</f>
        <v>-7.3544214202835384E-2</v>
      </c>
      <c r="F389" s="34">
        <f>LN(VLOOKUP((B389+12*$B$1-1)/12,YC!A:E,5,0)/VLOOKUP((B389-1)/12,YC!A:E,5,0))</f>
        <v>-7.4162212590526869E-2</v>
      </c>
      <c r="G389" s="34">
        <f>((1-EXP(-alpha*($B$1-delta)))/alpha*Intermediates!F389-(1-EXP(-alpha*($B$1-delta)))/alpha*(1-EXP(-alpha*($B$1-delta)))/alpha*Intermediates!J389+E389)</f>
        <v>-0.74622627375901396</v>
      </c>
      <c r="H389" s="34">
        <f>((1-EXP(-alpha*$B$1))/alpha*Intermediates!F388-(1-EXP(-alpha*$B$1))/alpha*(1-EXP(-alpha*$B$1))/alpha*Intermediates!J388+F389)</f>
        <v>-0.75229495906289601</v>
      </c>
      <c r="I389" s="34">
        <f>((1-EXP(-alpha*($B$1-delta)))/alpha*Intermediates!G389-(1-EXP(-alpha*($B$1-delta)))/alpha*(1-EXP(-alpha*($B$1-delta)))/alpha*Intermediates!J389+E389)</f>
        <v>0.25809806678401015</v>
      </c>
      <c r="J389" s="46">
        <f>((1-EXP(-alpha*$B$1))/alpha*Intermediates!G388-(1-EXP(-alpha*$B$1))/alpha*(1-EXP(-alpha*$B$1))/alpha*Intermediates!J388+F389)</f>
        <v>0.26080978015676715</v>
      </c>
      <c r="K389" s="66">
        <f t="shared" si="21"/>
        <v>6.0871370816675263E-3</v>
      </c>
      <c r="L389" s="46">
        <f t="shared" si="22"/>
        <v>-2.7080399991779025E-3</v>
      </c>
      <c r="M389" s="60">
        <f>VLOOKUP((A389+1)&amp;"_"&amp;B389,scenarios!A:Q,15,0)</f>
        <v>0</v>
      </c>
      <c r="N389" s="55">
        <f>VLOOKUP((A389+TT_Scen/2+1)&amp;"_"&amp;B389,scenarios!A:Q,15,0)</f>
        <v>0</v>
      </c>
      <c r="O389" s="37">
        <f t="shared" si="23"/>
        <v>8.7951770808454288E-3</v>
      </c>
    </row>
    <row r="390" spans="1:15" x14ac:dyDescent="0.25">
      <c r="A390" s="21">
        <f t="shared" si="20"/>
        <v>4</v>
      </c>
      <c r="B390" s="22">
        <v>381</v>
      </c>
      <c r="D390" s="66">
        <f>YC!E383</f>
        <v>0.78599946050000002</v>
      </c>
      <c r="E390" s="34">
        <f>LN(VLOOKUP((B390+12*$B$1-1)/12,YC!A:E,5,0)/VLOOKUP(B390/12,YC!A:E,5,0))</f>
        <v>-7.3544238416067484E-2</v>
      </c>
      <c r="F390" s="34">
        <f>LN(VLOOKUP((B390+12*$B$1-1)/12,YC!A:E,5,0)/VLOOKUP((B390-1)/12,YC!A:E,5,0))</f>
        <v>-7.4162233592655905E-2</v>
      </c>
      <c r="G390" s="34">
        <f>((1-EXP(-alpha*($B$1-delta)))/alpha*Intermediates!F390-(1-EXP(-alpha*($B$1-delta)))/alpha*(1-EXP(-alpha*($B$1-delta)))/alpha*Intermediates!J390+E390)</f>
        <v>-0.74324659217676825</v>
      </c>
      <c r="H390" s="34">
        <f>((1-EXP(-alpha*$B$1))/alpha*Intermediates!F389-(1-EXP(-alpha*$B$1))/alpha*(1-EXP(-alpha*$B$1))/alpha*Intermediates!J389+F390)</f>
        <v>-0.7517075505978762</v>
      </c>
      <c r="I390" s="34">
        <f>((1-EXP(-alpha*($B$1-delta)))/alpha*Intermediates!G390-(1-EXP(-alpha*($B$1-delta)))/alpha*(1-EXP(-alpha*($B$1-delta)))/alpha*Intermediates!J390+E390)</f>
        <v>0.254384575331564</v>
      </c>
      <c r="J390" s="46">
        <f>((1-EXP(-alpha*$B$1))/alpha*Intermediates!G389-(1-EXP(-alpha*$B$1))/alpha*(1-EXP(-alpha*$B$1))/alpha*Intermediates!J389+F390)</f>
        <v>0.25948154132279266</v>
      </c>
      <c r="K390" s="66">
        <f t="shared" si="21"/>
        <v>8.4968534939633411E-3</v>
      </c>
      <c r="L390" s="46">
        <f t="shared" si="22"/>
        <v>-5.0839985010443511E-3</v>
      </c>
      <c r="M390" s="60">
        <f>VLOOKUP((A390+1)&amp;"_"&amp;B390,scenarios!A:Q,15,0)</f>
        <v>0</v>
      </c>
      <c r="N390" s="55">
        <f>VLOOKUP((A390+TT_Scen/2+1)&amp;"_"&amp;B390,scenarios!A:Q,15,0)</f>
        <v>0</v>
      </c>
      <c r="O390" s="37">
        <f t="shared" si="23"/>
        <v>1.3580851995007692E-2</v>
      </c>
    </row>
    <row r="391" spans="1:15" x14ac:dyDescent="0.25">
      <c r="A391" s="21">
        <f t="shared" si="20"/>
        <v>4</v>
      </c>
      <c r="B391" s="22">
        <v>382</v>
      </c>
      <c r="D391" s="66">
        <f>YC!E384</f>
        <v>0.78551386759999997</v>
      </c>
      <c r="E391" s="34">
        <f>LN(VLOOKUP((B391+12*$B$1-1)/12,YC!A:E,5,0)/VLOOKUP(B391/12,YC!A:E,5,0))</f>
        <v>-7.3544263824630571E-2</v>
      </c>
      <c r="F391" s="34">
        <f>LN(VLOOKUP((B391+12*$B$1-1)/12,YC!A:E,5,0)/VLOOKUP((B391-1)/12,YC!A:E,5,0))</f>
        <v>-7.4162257839408358E-2</v>
      </c>
      <c r="G391" s="34">
        <f>((1-EXP(-alpha*($B$1-delta)))/alpha*Intermediates!F391-(1-EXP(-alpha*($B$1-delta)))/alpha*(1-EXP(-alpha*($B$1-delta)))/alpha*Intermediates!J391+E391)</f>
        <v>-0.75579230762256822</v>
      </c>
      <c r="H391" s="34">
        <f>((1-EXP(-alpha*$B$1))/alpha*Intermediates!F390-(1-EXP(-alpha*$B$1))/alpha*(1-EXP(-alpha*$B$1))/alpha*Intermediates!J390+F391)</f>
        <v>-0.74870765423306995</v>
      </c>
      <c r="I391" s="34">
        <f>((1-EXP(-alpha*($B$1-delta)))/alpha*Intermediates!G391-(1-EXP(-alpha*($B$1-delta)))/alpha*(1-EXP(-alpha*($B$1-delta)))/alpha*Intermediates!J391+E391)</f>
        <v>0.26619817169489274</v>
      </c>
      <c r="J391" s="46">
        <f>((1-EXP(-alpha*$B$1))/alpha*Intermediates!G390-(1-EXP(-alpha*$B$1))/alpha*(1-EXP(-alpha*$B$1))/alpha*Intermediates!J390+F391)</f>
        <v>0.25574251551893112</v>
      </c>
      <c r="K391" s="66">
        <f t="shared" si="21"/>
        <v>-7.0596163937101108E-3</v>
      </c>
      <c r="L391" s="46">
        <f t="shared" si="22"/>
        <v>1.0510507551354742E-2</v>
      </c>
      <c r="M391" s="60">
        <f>VLOOKUP((A391+1)&amp;"_"&amp;B391,scenarios!A:Q,15,0)</f>
        <v>0</v>
      </c>
      <c r="N391" s="55">
        <f>VLOOKUP((A391+TT_Scen/2+1)&amp;"_"&amp;B391,scenarios!A:Q,15,0)</f>
        <v>0</v>
      </c>
      <c r="O391" s="37">
        <f t="shared" si="23"/>
        <v>1.7570123945064853E-2</v>
      </c>
    </row>
    <row r="392" spans="1:15" x14ac:dyDescent="0.25">
      <c r="A392" s="21">
        <f t="shared" si="20"/>
        <v>4</v>
      </c>
      <c r="B392" s="22">
        <v>383</v>
      </c>
      <c r="D392" s="66">
        <f>YC!E385</f>
        <v>0.78502857390000003</v>
      </c>
      <c r="E392" s="34">
        <f>LN(VLOOKUP((B392+12*$B$1-1)/12,YC!A:E,5,0)/VLOOKUP(B392/12,YC!A:E,5,0))</f>
        <v>-7.3544288147524881E-2</v>
      </c>
      <c r="F392" s="34">
        <f>LN(VLOOKUP((B392+12*$B$1-1)/12,YC!A:E,5,0)/VLOOKUP((B392-1)/12,YC!A:E,5,0))</f>
        <v>-7.4162283182389002E-2</v>
      </c>
      <c r="G392" s="34">
        <f>((1-EXP(-alpha*($B$1-delta)))/alpha*Intermediates!F392-(1-EXP(-alpha*($B$1-delta)))/alpha*(1-EXP(-alpha*($B$1-delta)))/alpha*Intermediates!J392+E392)</f>
        <v>-0.74824465467405343</v>
      </c>
      <c r="H392" s="34">
        <f>((1-EXP(-alpha*$B$1))/alpha*Intermediates!F391-(1-EXP(-alpha*$B$1))/alpha*(1-EXP(-alpha*$B$1))/alpha*Intermediates!J391+F392)</f>
        <v>-0.76133927287426983</v>
      </c>
      <c r="I392" s="34">
        <f>((1-EXP(-alpha*($B$1-delta)))/alpha*Intermediates!G392-(1-EXP(-alpha*($B$1-delta)))/alpha*(1-EXP(-alpha*($B$1-delta)))/alpha*Intermediates!J392+E392)</f>
        <v>0.25792009435331253</v>
      </c>
      <c r="J392" s="46">
        <f>((1-EXP(-alpha*$B$1))/alpha*Intermediates!G391-(1-EXP(-alpha*$B$1))/alpha*(1-EXP(-alpha*$B$1))/alpha*Intermediates!J391+F392)</f>
        <v>0.26763670930080485</v>
      </c>
      <c r="K392" s="66">
        <f t="shared" si="21"/>
        <v>1.3180728161642064E-2</v>
      </c>
      <c r="L392" s="46">
        <f t="shared" si="22"/>
        <v>-9.6695611689446848E-3</v>
      </c>
      <c r="M392" s="60">
        <f>VLOOKUP((A392+1)&amp;"_"&amp;B392,scenarios!A:Q,15,0)</f>
        <v>0</v>
      </c>
      <c r="N392" s="55">
        <f>VLOOKUP((A392+TT_Scen/2+1)&amp;"_"&amp;B392,scenarios!A:Q,15,0)</f>
        <v>0</v>
      </c>
      <c r="O392" s="37">
        <f t="shared" si="23"/>
        <v>2.2850289330586748E-2</v>
      </c>
    </row>
    <row r="393" spans="1:15" x14ac:dyDescent="0.25">
      <c r="A393" s="21">
        <f t="shared" ref="A393:A456" si="24">iteration</f>
        <v>4</v>
      </c>
      <c r="B393" s="22">
        <v>384</v>
      </c>
      <c r="D393" s="66">
        <f>YC!E386</f>
        <v>0.78454357750000003</v>
      </c>
      <c r="E393" s="34">
        <f>LN(VLOOKUP((B393+12*$B$1-1)/12,YC!A:E,5,0)/VLOOKUP(B393/12,YC!A:E,5,0))</f>
        <v>-7.3544309372488015E-2</v>
      </c>
      <c r="F393" s="34">
        <f>LN(VLOOKUP((B393+12*$B$1-1)/12,YC!A:E,5,0)/VLOOKUP((B393-1)/12,YC!A:E,5,0))</f>
        <v>-7.4162307614879547E-2</v>
      </c>
      <c r="G393" s="34">
        <f>((1-EXP(-alpha*($B$1-delta)))/alpha*Intermediates!F393-(1-EXP(-alpha*($B$1-delta)))/alpha*(1-EXP(-alpha*($B$1-delta)))/alpha*Intermediates!J393+E393)</f>
        <v>-0.76521037422280391</v>
      </c>
      <c r="H393" s="34">
        <f>((1-EXP(-alpha*$B$1))/alpha*Intermediates!F392-(1-EXP(-alpha*$B$1))/alpha*(1-EXP(-alpha*$B$1))/alpha*Intermediates!J392+F393)</f>
        <v>-0.7537401802356628</v>
      </c>
      <c r="I393" s="34">
        <f>((1-EXP(-alpha*($B$1-delta)))/alpha*Intermediates!G393-(1-EXP(-alpha*($B$1-delta)))/alpha*(1-EXP(-alpha*($B$1-delta)))/alpha*Intermediates!J393+E393)</f>
        <v>0.274157087531751</v>
      </c>
      <c r="J393" s="46">
        <f>((1-EXP(-alpha*$B$1))/alpha*Intermediates!G392-(1-EXP(-alpha*$B$1))/alpha*(1-EXP(-alpha*$B$1))/alpha*Intermediates!J392+F393)</f>
        <v>0.25930189971777495</v>
      </c>
      <c r="K393" s="66">
        <f t="shared" si="21"/>
        <v>-1.1404662105862329E-2</v>
      </c>
      <c r="L393" s="46">
        <f t="shared" si="22"/>
        <v>1.4966074517006156E-2</v>
      </c>
      <c r="M393" s="60">
        <f>VLOOKUP((A393+1)&amp;"_"&amp;B393,scenarios!A:Q,15,0)</f>
        <v>0</v>
      </c>
      <c r="N393" s="55">
        <f>VLOOKUP((A393+TT_Scen/2+1)&amp;"_"&amp;B393,scenarios!A:Q,15,0)</f>
        <v>0</v>
      </c>
      <c r="O393" s="37">
        <f t="shared" si="23"/>
        <v>2.6370736622868485E-2</v>
      </c>
    </row>
    <row r="394" spans="1:15" x14ac:dyDescent="0.25">
      <c r="A394" s="21">
        <f t="shared" si="24"/>
        <v>4</v>
      </c>
      <c r="B394" s="22">
        <v>385</v>
      </c>
      <c r="D394" s="66">
        <f>YC!E387</f>
        <v>0.78405887689999998</v>
      </c>
      <c r="E394" s="34">
        <f>LN(VLOOKUP((B394+12*$B$1-1)/12,YC!A:E,5,0)/VLOOKUP(B394/12,YC!A:E,5,0))</f>
        <v>-7.3544325580625153E-2</v>
      </c>
      <c r="F394" s="34">
        <f>LN(VLOOKUP((B394+12*$B$1-1)/12,YC!A:E,5,0)/VLOOKUP((B394-1)/12,YC!A:E,5,0))</f>
        <v>-7.4162328713371931E-2</v>
      </c>
      <c r="G394" s="34">
        <f>((1-EXP(-alpha*($B$1-delta)))/alpha*Intermediates!F394-(1-EXP(-alpha*($B$1-delta)))/alpha*(1-EXP(-alpha*($B$1-delta)))/alpha*Intermediates!J394+E394)</f>
        <v>-0.73433687580162765</v>
      </c>
      <c r="H394" s="34">
        <f>((1-EXP(-alpha*$B$1))/alpha*Intermediates!F393-(1-EXP(-alpha*$B$1))/alpha*(1-EXP(-alpha*$B$1))/alpha*Intermediates!J393+F394)</f>
        <v>-0.77082201253109939</v>
      </c>
      <c r="I394" s="34">
        <f>((1-EXP(-alpha*($B$1-delta)))/alpha*Intermediates!G394-(1-EXP(-alpha*($B$1-delta)))/alpha*(1-EXP(-alpha*($B$1-delta)))/alpha*Intermediates!J394+E394)</f>
        <v>0.24255656387909755</v>
      </c>
      <c r="J394" s="46">
        <f>((1-EXP(-alpha*$B$1))/alpha*Intermediates!G393-(1-EXP(-alpha*$B$1))/alpha*(1-EXP(-alpha*$B$1))/alpha*Intermediates!J393+F394)</f>
        <v>0.27564972712147073</v>
      </c>
      <c r="K394" s="66">
        <f t="shared" ref="K394:K457" si="25">EXP(G394-H394)-1</f>
        <v>3.7158888330048212E-2</v>
      </c>
      <c r="L394" s="46">
        <f t="shared" ref="L394:L457" si="26">EXP(I394-J394)-1</f>
        <v>-3.2551575241608677E-2</v>
      </c>
      <c r="M394" s="60">
        <f>VLOOKUP((A394+1)&amp;"_"&amp;B394,scenarios!A:Q,15,0)</f>
        <v>0</v>
      </c>
      <c r="N394" s="55">
        <f>VLOOKUP((A394+TT_Scen/2+1)&amp;"_"&amp;B394,scenarios!A:Q,15,0)</f>
        <v>0</v>
      </c>
      <c r="O394" s="37">
        <f t="shared" ref="O394:O457" si="27">ABS(M394-K394)+ABS(N394-L394)</f>
        <v>6.9710463571656889E-2</v>
      </c>
    </row>
    <row r="395" spans="1:15" x14ac:dyDescent="0.25">
      <c r="A395" s="21">
        <f t="shared" si="24"/>
        <v>4</v>
      </c>
      <c r="B395" s="22">
        <v>386</v>
      </c>
      <c r="D395" s="66">
        <f>YC!E388</f>
        <v>0.78357447199999997</v>
      </c>
      <c r="E395" s="34">
        <f>LN(VLOOKUP((B395+12*$B$1-1)/12,YC!A:E,5,0)/VLOOKUP(B395/12,YC!A:E,5,0))</f>
        <v>-7.3544337047066727E-2</v>
      </c>
      <c r="F395" s="34">
        <f>LN(VLOOKUP((B395+12*$B$1-1)/12,YC!A:E,5,0)/VLOOKUP((B395-1)/12,YC!A:E,5,0))</f>
        <v>-7.4162344970612748E-2</v>
      </c>
      <c r="G395" s="34">
        <f>((1-EXP(-alpha*($B$1-delta)))/alpha*Intermediates!F395-(1-EXP(-alpha*($B$1-delta)))/alpha*(1-EXP(-alpha*($B$1-delta)))/alpha*Intermediates!J395+E395)</f>
        <v>-0.73325953901222096</v>
      </c>
      <c r="H395" s="34">
        <f>((1-EXP(-alpha*$B$1))/alpha*Intermediates!F394-(1-EXP(-alpha*$B$1))/alpha*(1-EXP(-alpha*$B$1))/alpha*Intermediates!J394+F395)</f>
        <v>-0.73973763575621732</v>
      </c>
      <c r="I395" s="34">
        <f>((1-EXP(-alpha*($B$1-delta)))/alpha*Intermediates!G395-(1-EXP(-alpha*($B$1-delta)))/alpha*(1-EXP(-alpha*($B$1-delta)))/alpha*Intermediates!J395+E395)</f>
        <v>0.24075390169486757</v>
      </c>
      <c r="J395" s="46">
        <f>((1-EXP(-alpha*$B$1))/alpha*Intermediates!G394-(1-EXP(-alpha*$B$1))/alpha*(1-EXP(-alpha*$B$1))/alpha*Intermediates!J394+F395)</f>
        <v>0.2438330597821467</v>
      </c>
      <c r="K395" s="66">
        <f t="shared" si="25"/>
        <v>6.499124995868355E-3</v>
      </c>
      <c r="L395" s="46">
        <f t="shared" si="26"/>
        <v>-3.0744223419657546E-3</v>
      </c>
      <c r="M395" s="60">
        <f>VLOOKUP((A395+1)&amp;"_"&amp;B395,scenarios!A:Q,15,0)</f>
        <v>0</v>
      </c>
      <c r="N395" s="55">
        <f>VLOOKUP((A395+TT_Scen/2+1)&amp;"_"&amp;B395,scenarios!A:Q,15,0)</f>
        <v>0</v>
      </c>
      <c r="O395" s="37">
        <f t="shared" si="27"/>
        <v>9.5735473378341096E-3</v>
      </c>
    </row>
    <row r="396" spans="1:15" x14ac:dyDescent="0.25">
      <c r="A396" s="21">
        <f t="shared" si="24"/>
        <v>4</v>
      </c>
      <c r="B396" s="22">
        <v>387</v>
      </c>
      <c r="D396" s="66">
        <f>YC!E389</f>
        <v>0.78309036300000001</v>
      </c>
      <c r="E396" s="34">
        <f>LN(VLOOKUP((B396+12*$B$1-1)/12,YC!A:E,5,0)/VLOOKUP(B396/12,YC!A:E,5,0))</f>
        <v>-7.3544344293288155E-2</v>
      </c>
      <c r="F396" s="34">
        <f>LN(VLOOKUP((B396+12*$B$1-1)/12,YC!A:E,5,0)/VLOOKUP((B396-1)/12,YC!A:E,5,0))</f>
        <v>-7.4162356524868439E-2</v>
      </c>
      <c r="G396" s="34">
        <f>((1-EXP(-alpha*($B$1-delta)))/alpha*Intermediates!F396-(1-EXP(-alpha*($B$1-delta)))/alpha*(1-EXP(-alpha*($B$1-delta)))/alpha*Intermediates!J396+E396)</f>
        <v>-0.73964766046732122</v>
      </c>
      <c r="H396" s="34">
        <f>((1-EXP(-alpha*$B$1))/alpha*Intermediates!F395-(1-EXP(-alpha*$B$1))/alpha*(1-EXP(-alpha*$B$1))/alpha*Intermediates!J395+F396)</f>
        <v>-0.73865308223596593</v>
      </c>
      <c r="I396" s="34">
        <f>((1-EXP(-alpha*($B$1-delta)))/alpha*Intermediates!G396-(1-EXP(-alpha*($B$1-delta)))/alpha*(1-EXP(-alpha*($B$1-delta)))/alpha*Intermediates!J396+E396)</f>
        <v>0.24641839576703345</v>
      </c>
      <c r="J396" s="46">
        <f>((1-EXP(-alpha*$B$1))/alpha*Intermediates!G395-(1-EXP(-alpha*$B$1))/alpha*(1-EXP(-alpha*$B$1))/alpha*Intermediates!J395+F396)</f>
        <v>0.24201792897799998</v>
      </c>
      <c r="K396" s="66">
        <f t="shared" si="25"/>
        <v>-9.940838023558829E-4</v>
      </c>
      <c r="L396" s="46">
        <f t="shared" si="26"/>
        <v>4.4101630605040132E-3</v>
      </c>
      <c r="M396" s="60">
        <f>VLOOKUP((A396+1)&amp;"_"&amp;B396,scenarios!A:Q,15,0)</f>
        <v>0</v>
      </c>
      <c r="N396" s="55">
        <f>VLOOKUP((A396+TT_Scen/2+1)&amp;"_"&amp;B396,scenarios!A:Q,15,0)</f>
        <v>0</v>
      </c>
      <c r="O396" s="37">
        <f t="shared" si="27"/>
        <v>5.4042468628598961E-3</v>
      </c>
    </row>
    <row r="397" spans="1:15" x14ac:dyDescent="0.25">
      <c r="A397" s="21">
        <f t="shared" si="24"/>
        <v>4</v>
      </c>
      <c r="B397" s="22">
        <v>388</v>
      </c>
      <c r="D397" s="66">
        <f>YC!E390</f>
        <v>0.78260655020000003</v>
      </c>
      <c r="E397" s="34">
        <f>LN(VLOOKUP((B397+12*$B$1-1)/12,YC!A:E,5,0)/VLOOKUP(B397/12,YC!A:E,5,0))</f>
        <v>-7.354434769478374E-2</v>
      </c>
      <c r="F397" s="34">
        <f>LN(VLOOKUP((B397+12*$B$1-1)/12,YC!A:E,5,0)/VLOOKUP((B397-1)/12,YC!A:E,5,0))</f>
        <v>-7.4162363622796629E-2</v>
      </c>
      <c r="G397" s="34">
        <f>((1-EXP(-alpha*($B$1-delta)))/alpha*Intermediates!F397-(1-EXP(-alpha*($B$1-delta)))/alpha*(1-EXP(-alpha*($B$1-delta)))/alpha*Intermediates!J397+E397)</f>
        <v>-0.69797545874688161</v>
      </c>
      <c r="H397" s="34">
        <f>((1-EXP(-alpha*$B$1))/alpha*Intermediates!F396-(1-EXP(-alpha*$B$1))/alpha*(1-EXP(-alpha*$B$1))/alpha*Intermediates!J396+F397)</f>
        <v>-0.74508501362874102</v>
      </c>
      <c r="I397" s="34">
        <f>((1-EXP(-alpha*($B$1-delta)))/alpha*Intermediates!G397-(1-EXP(-alpha*($B$1-delta)))/alpha*(1-EXP(-alpha*($B$1-delta)))/alpha*Intermediates!J397+E397)</f>
        <v>0.20402426311316524</v>
      </c>
      <c r="J397" s="46">
        <f>((1-EXP(-alpha*$B$1))/alpha*Intermediates!G396-(1-EXP(-alpha*$B$1))/alpha*(1-EXP(-alpha*$B$1))/alpha*Intermediates!J396+F397)</f>
        <v>0.24772099507388054</v>
      </c>
      <c r="K397" s="66">
        <f t="shared" si="25"/>
        <v>4.8236842252687095E-2</v>
      </c>
      <c r="L397" s="46">
        <f t="shared" si="26"/>
        <v>-4.275578496588861E-2</v>
      </c>
      <c r="M397" s="60">
        <f>VLOOKUP((A397+1)&amp;"_"&amp;B397,scenarios!A:Q,15,0)</f>
        <v>0</v>
      </c>
      <c r="N397" s="55">
        <f>VLOOKUP((A397+TT_Scen/2+1)&amp;"_"&amp;B397,scenarios!A:Q,15,0)</f>
        <v>0</v>
      </c>
      <c r="O397" s="37">
        <f t="shared" si="27"/>
        <v>9.0992627218575706E-2</v>
      </c>
    </row>
    <row r="398" spans="1:15" x14ac:dyDescent="0.25">
      <c r="A398" s="21">
        <f t="shared" si="24"/>
        <v>4</v>
      </c>
      <c r="B398" s="22">
        <v>389</v>
      </c>
      <c r="D398" s="66">
        <f>YC!E391</f>
        <v>0.78212303390000004</v>
      </c>
      <c r="E398" s="34">
        <f>LN(VLOOKUP((B398+12*$B$1-1)/12,YC!A:E,5,0)/VLOOKUP(B398/12,YC!A:E,5,0))</f>
        <v>-7.3544348040830113E-2</v>
      </c>
      <c r="F398" s="34">
        <f>LN(VLOOKUP((B398+12*$B$1-1)/12,YC!A:E,5,0)/VLOOKUP((B398-1)/12,YC!A:E,5,0))</f>
        <v>-7.4162367052297756E-2</v>
      </c>
      <c r="G398" s="34">
        <f>((1-EXP(-alpha*($B$1-delta)))/alpha*Intermediates!F398-(1-EXP(-alpha*($B$1-delta)))/alpha*(1-EXP(-alpha*($B$1-delta)))/alpha*Intermediates!J398+E398)</f>
        <v>-0.71705256252413452</v>
      </c>
      <c r="H398" s="34">
        <f>((1-EXP(-alpha*$B$1))/alpha*Intermediates!F397-(1-EXP(-alpha*$B$1))/alpha*(1-EXP(-alpha*$B$1))/alpha*Intermediates!J397+F398)</f>
        <v>-0.7031281194610034</v>
      </c>
      <c r="I398" s="34">
        <f>((1-EXP(-alpha*($B$1-delta)))/alpha*Intermediates!G398-(1-EXP(-alpha*($B$1-delta)))/alpha*(1-EXP(-alpha*($B$1-delta)))/alpha*Intermediates!J398+E398)</f>
        <v>0.22238112998728105</v>
      </c>
      <c r="J398" s="46">
        <f>((1-EXP(-alpha*$B$1))/alpha*Intermediates!G397-(1-EXP(-alpha*$B$1))/alpha*(1-EXP(-alpha*$B$1))/alpha*Intermediates!J397+F398)</f>
        <v>0.20503694519052248</v>
      </c>
      <c r="K398" s="66">
        <f t="shared" si="25"/>
        <v>-1.3827946412426906E-2</v>
      </c>
      <c r="L398" s="46">
        <f t="shared" si="26"/>
        <v>1.7495468535323688E-2</v>
      </c>
      <c r="M398" s="60">
        <f>VLOOKUP((A398+1)&amp;"_"&amp;B398,scenarios!A:Q,15,0)</f>
        <v>0</v>
      </c>
      <c r="N398" s="55">
        <f>VLOOKUP((A398+TT_Scen/2+1)&amp;"_"&amp;B398,scenarios!A:Q,15,0)</f>
        <v>0</v>
      </c>
      <c r="O398" s="37">
        <f t="shared" si="27"/>
        <v>3.1323414947750594E-2</v>
      </c>
    </row>
    <row r="399" spans="1:15" x14ac:dyDescent="0.25">
      <c r="A399" s="21">
        <f t="shared" si="24"/>
        <v>4</v>
      </c>
      <c r="B399" s="22">
        <v>390</v>
      </c>
      <c r="D399" s="66">
        <f>YC!E392</f>
        <v>0.78163981419999995</v>
      </c>
      <c r="E399" s="34">
        <f>LN(VLOOKUP((B399+12*$B$1-1)/12,YC!A:E,5,0)/VLOOKUP(B399/12,YC!A:E,5,0))</f>
        <v>-7.3544345729092284E-2</v>
      </c>
      <c r="F399" s="34">
        <f>LN(VLOOKUP((B399+12*$B$1-1)/12,YC!A:E,5,0)/VLOOKUP((B399-1)/12,YC!A:E,5,0))</f>
        <v>-7.4162367465531037E-2</v>
      </c>
      <c r="G399" s="34">
        <f>((1-EXP(-alpha*($B$1-delta)))/alpha*Intermediates!F399-(1-EXP(-alpha*($B$1-delta)))/alpha*(1-EXP(-alpha*($B$1-delta)))/alpha*Intermediates!J399+E399)</f>
        <v>-0.72897999923337475</v>
      </c>
      <c r="H399" s="34">
        <f>((1-EXP(-alpha*$B$1))/alpha*Intermediates!F398-(1-EXP(-alpha*$B$1))/alpha*(1-EXP(-alpha*$B$1))/alpha*Intermediates!J398+F399)</f>
        <v>-0.72233576315534054</v>
      </c>
      <c r="I399" s="34">
        <f>((1-EXP(-alpha*($B$1-delta)))/alpha*Intermediates!G399-(1-EXP(-alpha*($B$1-delta)))/alpha*(1-EXP(-alpha*($B$1-delta)))/alpha*Intermediates!J399+E399)</f>
        <v>0.23359002215872615</v>
      </c>
      <c r="J399" s="46">
        <f>((1-EXP(-alpha*$B$1))/alpha*Intermediates!G398-(1-EXP(-alpha*$B$1))/alpha*(1-EXP(-alpha*$B$1))/alpha*Intermediates!J398+F399)</f>
        <v>0.22351914058688796</v>
      </c>
      <c r="K399" s="66">
        <f t="shared" si="25"/>
        <v>-6.6222119463430484E-3</v>
      </c>
      <c r="L399" s="46">
        <f t="shared" si="26"/>
        <v>1.01217635650519E-2</v>
      </c>
      <c r="M399" s="60">
        <f>VLOOKUP((A399+1)&amp;"_"&amp;B399,scenarios!A:Q,15,0)</f>
        <v>0</v>
      </c>
      <c r="N399" s="55">
        <f>VLOOKUP((A399+TT_Scen/2+1)&amp;"_"&amp;B399,scenarios!A:Q,15,0)</f>
        <v>0</v>
      </c>
      <c r="O399" s="37">
        <f t="shared" si="27"/>
        <v>1.6743975511394948E-2</v>
      </c>
    </row>
    <row r="400" spans="1:15" x14ac:dyDescent="0.25">
      <c r="A400" s="21">
        <f t="shared" si="24"/>
        <v>4</v>
      </c>
      <c r="B400" s="22">
        <v>391</v>
      </c>
      <c r="D400" s="66">
        <f>YC!E393</f>
        <v>0.7811568914</v>
      </c>
      <c r="E400" s="34">
        <f>LN(VLOOKUP((B400+12*$B$1-1)/12,YC!A:E,5,0)/VLOOKUP(B400/12,YC!A:E,5,0))</f>
        <v>-7.3544341276471595E-2</v>
      </c>
      <c r="F400" s="34">
        <f>LN(VLOOKUP((B400+12*$B$1-1)/12,YC!A:E,5,0)/VLOOKUP((B400-1)/12,YC!A:E,5,0))</f>
        <v>-7.4162365122619617E-2</v>
      </c>
      <c r="G400" s="34">
        <f>((1-EXP(-alpha*($B$1-delta)))/alpha*Intermediates!F400-(1-EXP(-alpha*($B$1-delta)))/alpha*(1-EXP(-alpha*($B$1-delta)))/alpha*Intermediates!J400+E400)</f>
        <v>-0.71698151207034622</v>
      </c>
      <c r="H400" s="34">
        <f>((1-EXP(-alpha*$B$1))/alpha*Intermediates!F399-(1-EXP(-alpha*$B$1))/alpha*(1-EXP(-alpha*$B$1))/alpha*Intermediates!J399+F400)</f>
        <v>-0.73434486938454158</v>
      </c>
      <c r="I400" s="34">
        <f>((1-EXP(-alpha*($B$1-delta)))/alpha*Intermediates!G400-(1-EXP(-alpha*($B$1-delta)))/alpha*(1-EXP(-alpha*($B$1-delta)))/alpha*Intermediates!J400+E400)</f>
        <v>0.22087468089117285</v>
      </c>
      <c r="J400" s="46">
        <f>((1-EXP(-alpha*$B$1))/alpha*Intermediates!G399-(1-EXP(-alpha*$B$1))/alpha*(1-EXP(-alpha*$B$1))/alpha*Intermediates!J399+F400)</f>
        <v>0.23480450452714299</v>
      </c>
      <c r="K400" s="66">
        <f t="shared" si="25"/>
        <v>1.7514976671945348E-2</v>
      </c>
      <c r="L400" s="46">
        <f t="shared" si="26"/>
        <v>-1.3833252568718035E-2</v>
      </c>
      <c r="M400" s="60">
        <f>VLOOKUP((A400+1)&amp;"_"&amp;B400,scenarios!A:Q,15,0)</f>
        <v>0</v>
      </c>
      <c r="N400" s="55">
        <f>VLOOKUP((A400+TT_Scen/2+1)&amp;"_"&amp;B400,scenarios!A:Q,15,0)</f>
        <v>0</v>
      </c>
      <c r="O400" s="37">
        <f t="shared" si="27"/>
        <v>3.1348229240663383E-2</v>
      </c>
    </row>
    <row r="401" spans="1:15" x14ac:dyDescent="0.25">
      <c r="A401" s="21">
        <f t="shared" si="24"/>
        <v>4</v>
      </c>
      <c r="B401" s="22">
        <v>392</v>
      </c>
      <c r="D401" s="66">
        <f>YC!E394</f>
        <v>0.7806742659</v>
      </c>
      <c r="E401" s="34">
        <f>LN(VLOOKUP((B401+12*$B$1-1)/12,YC!A:E,5,0)/VLOOKUP(B401/12,YC!A:E,5,0))</f>
        <v>-7.3544335467117694E-2</v>
      </c>
      <c r="F401" s="34">
        <f>LN(VLOOKUP((B401+12*$B$1-1)/12,YC!A:E,5,0)/VLOOKUP((B401-1)/12,YC!A:E,5,0))</f>
        <v>-7.4162360678237407E-2</v>
      </c>
      <c r="G401" s="34">
        <f>((1-EXP(-alpha*($B$1-delta)))/alpha*Intermediates!F401-(1-EXP(-alpha*($B$1-delta)))/alpha*(1-EXP(-alpha*($B$1-delta)))/alpha*Intermediates!J401+E401)</f>
        <v>-0.74160709104439038</v>
      </c>
      <c r="H401" s="34">
        <f>((1-EXP(-alpha*$B$1))/alpha*Intermediates!F400-(1-EXP(-alpha*$B$1))/alpha*(1-EXP(-alpha*$B$1))/alpha*Intermediates!J400+F401)</f>
        <v>-0.72226451252059731</v>
      </c>
      <c r="I401" s="34">
        <f>((1-EXP(-alpha*($B$1-delta)))/alpha*Intermediates!G401-(1-EXP(-alpha*($B$1-delta)))/alpha*(1-EXP(-alpha*($B$1-delta)))/alpha*Intermediates!J401+E401)</f>
        <v>0.24478509369904827</v>
      </c>
      <c r="J401" s="46">
        <f>((1-EXP(-alpha*$B$1))/alpha*Intermediates!G400-(1-EXP(-alpha*$B$1))/alpha*(1-EXP(-alpha*$B$1))/alpha*Intermediates!J400+F401)</f>
        <v>0.22200210915679275</v>
      </c>
      <c r="K401" s="66">
        <f t="shared" si="25"/>
        <v>-1.9156711165634444E-2</v>
      </c>
      <c r="L401" s="46">
        <f t="shared" si="26"/>
        <v>2.3044498984731598E-2</v>
      </c>
      <c r="M401" s="60">
        <f>VLOOKUP((A401+1)&amp;"_"&amp;B401,scenarios!A:Q,15,0)</f>
        <v>0</v>
      </c>
      <c r="N401" s="55">
        <f>VLOOKUP((A401+TT_Scen/2+1)&amp;"_"&amp;B401,scenarios!A:Q,15,0)</f>
        <v>0</v>
      </c>
      <c r="O401" s="37">
        <f t="shared" si="27"/>
        <v>4.2201210150366042E-2</v>
      </c>
    </row>
    <row r="402" spans="1:15" x14ac:dyDescent="0.25">
      <c r="A402" s="21">
        <f t="shared" si="24"/>
        <v>4</v>
      </c>
      <c r="B402" s="22">
        <v>393</v>
      </c>
      <c r="D402" s="66">
        <f>YC!E395</f>
        <v>0.78019193789999997</v>
      </c>
      <c r="E402" s="34">
        <f>LN(VLOOKUP((B402+12*$B$1-1)/12,YC!A:E,5,0)/VLOOKUP(B402/12,YC!A:E,5,0))</f>
        <v>-7.3544328830777009E-2</v>
      </c>
      <c r="F402" s="34">
        <f>LN(VLOOKUP((B402+12*$B$1-1)/12,YC!A:E,5,0)/VLOOKUP((B402-1)/12,YC!A:E,5,0))</f>
        <v>-7.4162354916777432E-2</v>
      </c>
      <c r="G402" s="34">
        <f>((1-EXP(-alpha*($B$1-delta)))/alpha*Intermediates!F402-(1-EXP(-alpha*($B$1-delta)))/alpha*(1-EXP(-alpha*($B$1-delta)))/alpha*Intermediates!J402+E402)</f>
        <v>-0.73587537089474497</v>
      </c>
      <c r="H402" s="34">
        <f>((1-EXP(-alpha*$B$1))/alpha*Intermediates!F401-(1-EXP(-alpha*$B$1))/alpha*(1-EXP(-alpha*$B$1))/alpha*Intermediates!J401+F402)</f>
        <v>-0.74705855348263805</v>
      </c>
      <c r="I402" s="34">
        <f>((1-EXP(-alpha*($B$1-delta)))/alpha*Intermediates!G402-(1-EXP(-alpha*($B$1-delta)))/alpha*(1-EXP(-alpha*($B$1-delta)))/alpha*Intermediates!J402+E402)</f>
        <v>0.23833989330744015</v>
      </c>
      <c r="J402" s="46">
        <f>((1-EXP(-alpha*$B$1))/alpha*Intermediates!G401-(1-EXP(-alpha*$B$1))/alpha*(1-EXP(-alpha*$B$1))/alpha*Intermediates!J401+F402)</f>
        <v>0.24607581288058927</v>
      </c>
      <c r="K402" s="66">
        <f t="shared" si="25"/>
        <v>1.1245948128916217E-2</v>
      </c>
      <c r="L402" s="46">
        <f t="shared" si="26"/>
        <v>-7.7060743569794532E-3</v>
      </c>
      <c r="M402" s="60">
        <f>VLOOKUP((A402+1)&amp;"_"&amp;B402,scenarios!A:Q,15,0)</f>
        <v>0</v>
      </c>
      <c r="N402" s="55">
        <f>VLOOKUP((A402+TT_Scen/2+1)&amp;"_"&amp;B402,scenarios!A:Q,15,0)</f>
        <v>0</v>
      </c>
      <c r="O402" s="37">
        <f t="shared" si="27"/>
        <v>1.895202248589567E-2</v>
      </c>
    </row>
    <row r="403" spans="1:15" x14ac:dyDescent="0.25">
      <c r="A403" s="21">
        <f t="shared" si="24"/>
        <v>4</v>
      </c>
      <c r="B403" s="22">
        <v>394</v>
      </c>
      <c r="D403" s="66">
        <f>YC!E396</f>
        <v>0.77970990760000003</v>
      </c>
      <c r="E403" s="34">
        <f>LN(VLOOKUP((B403+12*$B$1-1)/12,YC!A:E,5,0)/VLOOKUP(B403/12,YC!A:E,5,0))</f>
        <v>-7.35443217604691E-2</v>
      </c>
      <c r="F403" s="34">
        <f>LN(VLOOKUP((B403+12*$B$1-1)/12,YC!A:E,5,0)/VLOOKUP((B403-1)/12,YC!A:E,5,0))</f>
        <v>-7.4162348230190148E-2</v>
      </c>
      <c r="G403" s="34">
        <f>((1-EXP(-alpha*($B$1-delta)))/alpha*Intermediates!F403-(1-EXP(-alpha*($B$1-delta)))/alpha*(1-EXP(-alpha*($B$1-delta)))/alpha*Intermediates!J403+E403)</f>
        <v>-0.71448533806628234</v>
      </c>
      <c r="H403" s="34">
        <f>((1-EXP(-alpha*$B$1))/alpha*Intermediates!F402-(1-EXP(-alpha*$B$1))/alpha*(1-EXP(-alpha*$B$1))/alpha*Intermediates!J402+F403)</f>
        <v>-0.74128779627075703</v>
      </c>
      <c r="I403" s="34">
        <f>((1-EXP(-alpha*($B$1-delta)))/alpha*Intermediates!G403-(1-EXP(-alpha*($B$1-delta)))/alpha*(1-EXP(-alpha*($B$1-delta)))/alpha*Intermediates!J403+E403)</f>
        <v>0.21623806439278143</v>
      </c>
      <c r="J403" s="46">
        <f>((1-EXP(-alpha*$B$1))/alpha*Intermediates!G402-(1-EXP(-alpha*$B$1))/alpha*(1-EXP(-alpha*$B$1))/alpha*Intermediates!J402+F403)</f>
        <v>0.23958641794098245</v>
      </c>
      <c r="K403" s="66">
        <f t="shared" si="25"/>
        <v>2.7164874727110933E-2</v>
      </c>
      <c r="L403" s="46">
        <f t="shared" si="26"/>
        <v>-2.3077889791857542E-2</v>
      </c>
      <c r="M403" s="60">
        <f>VLOOKUP((A403+1)&amp;"_"&amp;B403,scenarios!A:Q,15,0)</f>
        <v>0</v>
      </c>
      <c r="N403" s="55">
        <f>VLOOKUP((A403+TT_Scen/2+1)&amp;"_"&amp;B403,scenarios!A:Q,15,0)</f>
        <v>0</v>
      </c>
      <c r="O403" s="37">
        <f t="shared" si="27"/>
        <v>5.0242764518968475E-2</v>
      </c>
    </row>
    <row r="404" spans="1:15" x14ac:dyDescent="0.25">
      <c r="A404" s="21">
        <f t="shared" si="24"/>
        <v>4</v>
      </c>
      <c r="B404" s="22">
        <v>395</v>
      </c>
      <c r="D404" s="66">
        <f>YC!E397</f>
        <v>0.7792281754</v>
      </c>
      <c r="E404" s="34">
        <f>LN(VLOOKUP((B404+12*$B$1-1)/12,YC!A:E,5,0)/VLOOKUP(B404/12,YC!A:E,5,0))</f>
        <v>-7.3544315044976979E-2</v>
      </c>
      <c r="F404" s="34">
        <f>LN(VLOOKUP((B404+12*$B$1-1)/12,YC!A:E,5,0)/VLOOKUP((B404-1)/12,YC!A:E,5,0))</f>
        <v>-7.4162341149524122E-2</v>
      </c>
      <c r="G404" s="34">
        <f>((1-EXP(-alpha*($B$1-delta)))/alpha*Intermediates!F404-(1-EXP(-alpha*($B$1-delta)))/alpha*(1-EXP(-alpha*($B$1-delta)))/alpha*Intermediates!J404+E404)</f>
        <v>-0.68583242986349213</v>
      </c>
      <c r="H404" s="34">
        <f>((1-EXP(-alpha*$B$1))/alpha*Intermediates!F403-(1-EXP(-alpha*$B$1))/alpha*(1-EXP(-alpha*$B$1))/alpha*Intermediates!J403+F404)</f>
        <v>-0.71975169789054783</v>
      </c>
      <c r="I404" s="34">
        <f>((1-EXP(-alpha*($B$1-delta)))/alpha*Intermediates!G404-(1-EXP(-alpha*($B$1-delta)))/alpha*(1-EXP(-alpha*($B$1-delta)))/alpha*Intermediates!J404+E404)</f>
        <v>0.18687504167215108</v>
      </c>
      <c r="J404" s="46">
        <f>((1-EXP(-alpha*$B$1))/alpha*Intermediates!G403-(1-EXP(-alpha*$B$1))/alpha*(1-EXP(-alpha*$B$1))/alpha*Intermediates!J403+F404)</f>
        <v>0.21733337927987717</v>
      </c>
      <c r="K404" s="66">
        <f t="shared" si="25"/>
        <v>3.4501086043079221E-2</v>
      </c>
      <c r="L404" s="46">
        <f t="shared" si="26"/>
        <v>-2.9999156218959988E-2</v>
      </c>
      <c r="M404" s="60">
        <f>VLOOKUP((A404+1)&amp;"_"&amp;B404,scenarios!A:Q,15,0)</f>
        <v>0</v>
      </c>
      <c r="N404" s="55">
        <f>VLOOKUP((A404+TT_Scen/2+1)&amp;"_"&amp;B404,scenarios!A:Q,15,0)</f>
        <v>0</v>
      </c>
      <c r="O404" s="37">
        <f t="shared" si="27"/>
        <v>6.4500242262039209E-2</v>
      </c>
    </row>
    <row r="405" spans="1:15" x14ac:dyDescent="0.25">
      <c r="A405" s="21">
        <f t="shared" si="24"/>
        <v>4</v>
      </c>
      <c r="B405" s="22">
        <v>396</v>
      </c>
      <c r="D405" s="66">
        <f>YC!E398</f>
        <v>0.7787467414</v>
      </c>
      <c r="E405" s="34">
        <f>LN(VLOOKUP((B405+12*$B$1-1)/12,YC!A:E,5,0)/VLOOKUP(B405/12,YC!A:E,5,0))</f>
        <v>-7.3544309089800586E-2</v>
      </c>
      <c r="F405" s="34">
        <f>LN(VLOOKUP((B405+12*$B$1-1)/12,YC!A:E,5,0)/VLOOKUP((B405-1)/12,YC!A:E,5,0))</f>
        <v>-7.4162334463806795E-2</v>
      </c>
      <c r="G405" s="34">
        <f>((1-EXP(-alpha*($B$1-delta)))/alpha*Intermediates!F405-(1-EXP(-alpha*($B$1-delta)))/alpha*(1-EXP(-alpha*($B$1-delta)))/alpha*Intermediates!J405+E405)</f>
        <v>-0.66703504886959919</v>
      </c>
      <c r="H405" s="34">
        <f>((1-EXP(-alpha*$B$1))/alpha*Intermediates!F404-(1-EXP(-alpha*$B$1))/alpha*(1-EXP(-alpha*$B$1))/alpha*Intermediates!J404+F405)</f>
        <v>-0.69090308008749179</v>
      </c>
      <c r="I405" s="34">
        <f>((1-EXP(-alpha*($B$1-delta)))/alpha*Intermediates!G405-(1-EXP(-alpha*($B$1-delta)))/alpha*(1-EXP(-alpha*($B$1-delta)))/alpha*Intermediates!J405+E405)</f>
        <v>0.16736922588077952</v>
      </c>
      <c r="J405" s="46">
        <f>((1-EXP(-alpha*$B$1))/alpha*Intermediates!G404-(1-EXP(-alpha*$B$1))/alpha*(1-EXP(-alpha*$B$1))/alpha*Intermediates!J404+F405)</f>
        <v>0.18776951603555905</v>
      </c>
      <c r="K405" s="66">
        <f t="shared" si="25"/>
        <v>2.4155152463849694E-2</v>
      </c>
      <c r="L405" s="46">
        <f t="shared" si="26"/>
        <v>-2.0193612052675669E-2</v>
      </c>
      <c r="M405" s="60">
        <f>VLOOKUP((A405+1)&amp;"_"&amp;B405,scenarios!A:Q,15,0)</f>
        <v>0</v>
      </c>
      <c r="N405" s="55">
        <f>VLOOKUP((A405+TT_Scen/2+1)&amp;"_"&amp;B405,scenarios!A:Q,15,0)</f>
        <v>0</v>
      </c>
      <c r="O405" s="37">
        <f t="shared" si="27"/>
        <v>4.4348764516525363E-2</v>
      </c>
    </row>
    <row r="406" spans="1:15" x14ac:dyDescent="0.25">
      <c r="A406" s="21">
        <f t="shared" si="24"/>
        <v>4</v>
      </c>
      <c r="B406" s="22">
        <v>397</v>
      </c>
      <c r="D406" s="66">
        <f>YC!E399</f>
        <v>0.77826560600000005</v>
      </c>
      <c r="E406" s="34">
        <f>LN(VLOOKUP((B406+12*$B$1-1)/12,YC!A:E,5,0)/VLOOKUP(B406/12,YC!A:E,5,0))</f>
        <v>-7.3544304686915127E-2</v>
      </c>
      <c r="F406" s="34">
        <f>LN(VLOOKUP((B406+12*$B$1-1)/12,YC!A:E,5,0)/VLOOKUP((B406-1)/12,YC!A:E,5,0))</f>
        <v>-7.4162328578784256E-2</v>
      </c>
      <c r="G406" s="34">
        <f>((1-EXP(-alpha*($B$1-delta)))/alpha*Intermediates!F406-(1-EXP(-alpha*($B$1-delta)))/alpha*(1-EXP(-alpha*($B$1-delta)))/alpha*Intermediates!J406+E406)</f>
        <v>-0.69191953523037175</v>
      </c>
      <c r="H406" s="34">
        <f>((1-EXP(-alpha*$B$1))/alpha*Intermediates!F405-(1-EXP(-alpha*$B$1))/alpha*(1-EXP(-alpha*$B$1))/alpha*Intermediates!J405+F406)</f>
        <v>-0.67197735304546458</v>
      </c>
      <c r="I406" s="34">
        <f>((1-EXP(-alpha*($B$1-delta)))/alpha*Intermediates!G406-(1-EXP(-alpha*($B$1-delta)))/alpha*(1-EXP(-alpha*($B$1-delta)))/alpha*Intermediates!J406+E406)</f>
        <v>0.19154695451663373</v>
      </c>
      <c r="J406" s="46">
        <f>((1-EXP(-alpha*$B$1))/alpha*Intermediates!G405-(1-EXP(-alpha*$B$1))/alpha*(1-EXP(-alpha*$B$1))/alpha*Intermediates!J405+F406)</f>
        <v>0.16813023652401765</v>
      </c>
      <c r="K406" s="66">
        <f t="shared" si="25"/>
        <v>-1.9744652109212724E-2</v>
      </c>
      <c r="L406" s="46">
        <f t="shared" si="26"/>
        <v>2.3693041984936603E-2</v>
      </c>
      <c r="M406" s="60">
        <f>VLOOKUP((A406+1)&amp;"_"&amp;B406,scenarios!A:Q,15,0)</f>
        <v>0</v>
      </c>
      <c r="N406" s="55">
        <f>VLOOKUP((A406+TT_Scen/2+1)&amp;"_"&amp;B406,scenarios!A:Q,15,0)</f>
        <v>0</v>
      </c>
      <c r="O406" s="37">
        <f t="shared" si="27"/>
        <v>4.3437694094149326E-2</v>
      </c>
    </row>
    <row r="407" spans="1:15" x14ac:dyDescent="0.25">
      <c r="A407" s="21">
        <f t="shared" si="24"/>
        <v>4</v>
      </c>
      <c r="B407" s="22">
        <v>398</v>
      </c>
      <c r="D407" s="66">
        <f>YC!E400</f>
        <v>0.77778476890000003</v>
      </c>
      <c r="E407" s="34">
        <f>LN(VLOOKUP((B407+12*$B$1-1)/12,YC!A:E,5,0)/VLOOKUP(B407/12,YC!A:E,5,0))</f>
        <v>-7.3544301453495053E-2</v>
      </c>
      <c r="F407" s="34">
        <f>LN(VLOOKUP((B407+12*$B$1-1)/12,YC!A:E,5,0)/VLOOKUP((B407-1)/12,YC!A:E,5,0))</f>
        <v>-7.4162324009912142E-2</v>
      </c>
      <c r="G407" s="34">
        <f>((1-EXP(-alpha*($B$1-delta)))/alpha*Intermediates!F407-(1-EXP(-alpha*($B$1-delta)))/alpha*(1-EXP(-alpha*($B$1-delta)))/alpha*Intermediates!J407+E407)</f>
        <v>-0.70065976835143018</v>
      </c>
      <c r="H407" s="34">
        <f>((1-EXP(-alpha*$B$1))/alpha*Intermediates!F406-(1-EXP(-alpha*$B$1))/alpha*(1-EXP(-alpha*$B$1))/alpha*Intermediates!J406+F407)</f>
        <v>-0.69703206622054525</v>
      </c>
      <c r="I407" s="34">
        <f>((1-EXP(-alpha*($B$1-delta)))/alpha*Intermediates!G407-(1-EXP(-alpha*($B$1-delta)))/alpha*(1-EXP(-alpha*($B$1-delta)))/alpha*Intermediates!J407+E407)</f>
        <v>0.19958210666056847</v>
      </c>
      <c r="J407" s="46">
        <f>((1-EXP(-alpha*$B$1))/alpha*Intermediates!G406-(1-EXP(-alpha*$B$1))/alpha*(1-EXP(-alpha*$B$1))/alpha*Intermediates!J406+F407)</f>
        <v>0.19247308808706892</v>
      </c>
      <c r="K407" s="66">
        <f t="shared" si="25"/>
        <v>-3.6211299691932819E-3</v>
      </c>
      <c r="L407" s="46">
        <f t="shared" si="26"/>
        <v>7.1343476320464561E-3</v>
      </c>
      <c r="M407" s="60">
        <f>VLOOKUP((A407+1)&amp;"_"&amp;B407,scenarios!A:Q,15,0)</f>
        <v>0</v>
      </c>
      <c r="N407" s="55">
        <f>VLOOKUP((A407+TT_Scen/2+1)&amp;"_"&amp;B407,scenarios!A:Q,15,0)</f>
        <v>0</v>
      </c>
      <c r="O407" s="37">
        <f t="shared" si="27"/>
        <v>1.0755477601239738E-2</v>
      </c>
    </row>
    <row r="408" spans="1:15" x14ac:dyDescent="0.25">
      <c r="A408" s="21">
        <f t="shared" si="24"/>
        <v>4</v>
      </c>
      <c r="B408" s="22">
        <v>399</v>
      </c>
      <c r="D408" s="66">
        <f>YC!E401</f>
        <v>0.77730422980000002</v>
      </c>
      <c r="E408" s="34">
        <f>LN(VLOOKUP((B408+12*$B$1-1)/12,YC!A:E,5,0)/VLOOKUP(B408/12,YC!A:E,5,0))</f>
        <v>-7.3544299559636733E-2</v>
      </c>
      <c r="F408" s="34">
        <f>LN(VLOOKUP((B408+12*$B$1-1)/12,YC!A:E,5,0)/VLOOKUP((B408-1)/12,YC!A:E,5,0))</f>
        <v>-7.4162320927798731E-2</v>
      </c>
      <c r="G408" s="34">
        <f>((1-EXP(-alpha*($B$1-delta)))/alpha*Intermediates!F408-(1-EXP(-alpha*($B$1-delta)))/alpha*(1-EXP(-alpha*($B$1-delta)))/alpha*Intermediates!J408+E408)</f>
        <v>-0.69412918128735068</v>
      </c>
      <c r="H408" s="34">
        <f>((1-EXP(-alpha*$B$1))/alpha*Intermediates!F407-(1-EXP(-alpha*$B$1))/alpha*(1-EXP(-alpha*$B$1))/alpha*Intermediates!J407+F408)</f>
        <v>-0.70583217645953977</v>
      </c>
      <c r="I408" s="34">
        <f>((1-EXP(-alpha*($B$1-delta)))/alpha*Intermediates!G408-(1-EXP(-alpha*($B$1-delta)))/alpha*(1-EXP(-alpha*($B$1-delta)))/alpha*Intermediates!J408+E408)</f>
        <v>0.19234811391027415</v>
      </c>
      <c r="J408" s="46">
        <f>((1-EXP(-alpha*$B$1))/alpha*Intermediates!G407-(1-EXP(-alpha*$B$1))/alpha*(1-EXP(-alpha*$B$1))/alpha*Intermediates!J407+F408)</f>
        <v>0.20056302612028459</v>
      </c>
      <c r="K408" s="66">
        <f t="shared" si="25"/>
        <v>1.1771743144165292E-2</v>
      </c>
      <c r="L408" s="46">
        <f t="shared" si="26"/>
        <v>-8.181262026181968E-3</v>
      </c>
      <c r="M408" s="60">
        <f>VLOOKUP((A408+1)&amp;"_"&amp;B408,scenarios!A:Q,15,0)</f>
        <v>0</v>
      </c>
      <c r="N408" s="55">
        <f>VLOOKUP((A408+TT_Scen/2+1)&amp;"_"&amp;B408,scenarios!A:Q,15,0)</f>
        <v>0</v>
      </c>
      <c r="O408" s="37">
        <f t="shared" si="27"/>
        <v>1.995300517034726E-2</v>
      </c>
    </row>
    <row r="409" spans="1:15" x14ac:dyDescent="0.25">
      <c r="A409" s="21">
        <f t="shared" si="24"/>
        <v>4</v>
      </c>
      <c r="B409" s="22">
        <v>400</v>
      </c>
      <c r="D409" s="66">
        <f>YC!E402</f>
        <v>0.7768239884</v>
      </c>
      <c r="E409" s="34">
        <f>LN(VLOOKUP((B409+12*$B$1-1)/12,YC!A:E,5,0)/VLOOKUP(B409/12,YC!A:E,5,0))</f>
        <v>-7.3544298621640192E-2</v>
      </c>
      <c r="F409" s="34">
        <f>LN(VLOOKUP((B409+12*$B$1-1)/12,YC!A:E,5,0)/VLOOKUP((B409-1)/12,YC!A:E,5,0))</f>
        <v>-7.4162318949257497E-2</v>
      </c>
      <c r="G409" s="34">
        <f>((1-EXP(-alpha*($B$1-delta)))/alpha*Intermediates!F409-(1-EXP(-alpha*($B$1-delta)))/alpha*(1-EXP(-alpha*($B$1-delta)))/alpha*Intermediates!J409+E409)</f>
        <v>-0.69662037270242827</v>
      </c>
      <c r="H409" s="34">
        <f>((1-EXP(-alpha*$B$1))/alpha*Intermediates!F408-(1-EXP(-alpha*$B$1))/alpha*(1-EXP(-alpha*$B$1))/alpha*Intermediates!J408+F409)</f>
        <v>-0.69925708635270156</v>
      </c>
      <c r="I409" s="34">
        <f>((1-EXP(-alpha*($B$1-delta)))/alpha*Intermediates!G409-(1-EXP(-alpha*($B$1-delta)))/alpha*(1-EXP(-alpha*($B$1-delta)))/alpha*Intermediates!J409+E409)</f>
        <v>0.19413757455476083</v>
      </c>
      <c r="J409" s="46">
        <f>((1-EXP(-alpha*$B$1))/alpha*Intermediates!G408-(1-EXP(-alpha*$B$1))/alpha*(1-EXP(-alpha*$B$1))/alpha*Intermediates!J408+F409)</f>
        <v>0.19327945284389697</v>
      </c>
      <c r="K409" s="66">
        <f t="shared" si="25"/>
        <v>2.6401928369110816E-3</v>
      </c>
      <c r="L409" s="46">
        <f t="shared" si="26"/>
        <v>8.5849000263804598E-4</v>
      </c>
      <c r="M409" s="60">
        <f>VLOOKUP((A409+1)&amp;"_"&amp;B409,scenarios!A:Q,15,0)</f>
        <v>0</v>
      </c>
      <c r="N409" s="55">
        <f>VLOOKUP((A409+TT_Scen/2+1)&amp;"_"&amp;B409,scenarios!A:Q,15,0)</f>
        <v>0</v>
      </c>
      <c r="O409" s="37">
        <f t="shared" si="27"/>
        <v>3.4986828395491276E-3</v>
      </c>
    </row>
    <row r="410" spans="1:15" x14ac:dyDescent="0.25">
      <c r="A410" s="21">
        <f t="shared" si="24"/>
        <v>4</v>
      </c>
      <c r="B410" s="22">
        <v>401</v>
      </c>
      <c r="D410" s="66">
        <f>YC!E403</f>
        <v>0.77634404430000004</v>
      </c>
      <c r="E410" s="34">
        <f>LN(VLOOKUP((B410+12*$B$1-1)/12,YC!A:E,5,0)/VLOOKUP(B410/12,YC!A:E,5,0))</f>
        <v>-7.3544298403323244E-2</v>
      </c>
      <c r="F410" s="34">
        <f>LN(VLOOKUP((B410+12*$B$1-1)/12,YC!A:E,5,0)/VLOOKUP((B410-1)/12,YC!A:E,5,0))</f>
        <v>-7.416231796742892E-2</v>
      </c>
      <c r="G410" s="34">
        <f>((1-EXP(-alpha*($B$1-delta)))/alpha*Intermediates!F410-(1-EXP(-alpha*($B$1-delta)))/alpha*(1-EXP(-alpha*($B$1-delta)))/alpha*Intermediates!J410+E410)</f>
        <v>-0.6966487682642083</v>
      </c>
      <c r="H410" s="34">
        <f>((1-EXP(-alpha*$B$1))/alpha*Intermediates!F409-(1-EXP(-alpha*$B$1))/alpha*(1-EXP(-alpha*$B$1))/alpha*Intermediates!J409+F410)</f>
        <v>-0.70176543946646119</v>
      </c>
      <c r="I410" s="34">
        <f>((1-EXP(-alpha*($B$1-delta)))/alpha*Intermediates!G410-(1-EXP(-alpha*($B$1-delta)))/alpha*(1-EXP(-alpha*($B$1-delta)))/alpha*Intermediates!J410+E410)</f>
        <v>0.19346591356554635</v>
      </c>
      <c r="J410" s="46">
        <f>((1-EXP(-alpha*$B$1))/alpha*Intermediates!G409-(1-EXP(-alpha*$B$1))/alpha*(1-EXP(-alpha*$B$1))/alpha*Intermediates!J409+F410)</f>
        <v>0.19508101087557347</v>
      </c>
      <c r="K410" s="66">
        <f t="shared" si="25"/>
        <v>5.1297837189552276E-3</v>
      </c>
      <c r="L410" s="46">
        <f t="shared" si="26"/>
        <v>-1.6137937422574522E-3</v>
      </c>
      <c r="M410" s="60">
        <f>VLOOKUP((A410+1)&amp;"_"&amp;B410,scenarios!A:Q,15,0)</f>
        <v>0</v>
      </c>
      <c r="N410" s="55">
        <f>VLOOKUP((A410+TT_Scen/2+1)&amp;"_"&amp;B410,scenarios!A:Q,15,0)</f>
        <v>0</v>
      </c>
      <c r="O410" s="37">
        <f t="shared" si="27"/>
        <v>6.7435774612126798E-3</v>
      </c>
    </row>
    <row r="411" spans="1:15" x14ac:dyDescent="0.25">
      <c r="A411" s="21">
        <f t="shared" si="24"/>
        <v>4</v>
      </c>
      <c r="B411" s="22">
        <v>402</v>
      </c>
      <c r="D411" s="66">
        <f>YC!E404</f>
        <v>0.77586439730000001</v>
      </c>
      <c r="E411" s="34">
        <f>LN(VLOOKUP((B411+12*$B$1-1)/12,YC!A:E,5,0)/VLOOKUP(B411/12,YC!A:E,5,0))</f>
        <v>-7.3544299064418908E-2</v>
      </c>
      <c r="F411" s="34">
        <f>LN(VLOOKUP((B411+12*$B$1-1)/12,YC!A:E,5,0)/VLOOKUP((B411-1)/12,YC!A:E,5,0))</f>
        <v>-7.4162317885102802E-2</v>
      </c>
      <c r="G411" s="34">
        <f>((1-EXP(-alpha*($B$1-delta)))/alpha*Intermediates!F411-(1-EXP(-alpha*($B$1-delta)))/alpha*(1-EXP(-alpha*($B$1-delta)))/alpha*Intermediates!J411+E411)</f>
        <v>-0.69301528141928237</v>
      </c>
      <c r="H411" s="34">
        <f>((1-EXP(-alpha*$B$1))/alpha*Intermediates!F410-(1-EXP(-alpha*$B$1))/alpha*(1-EXP(-alpha*$B$1))/alpha*Intermediates!J410+F411)</f>
        <v>-0.70179416232509517</v>
      </c>
      <c r="I411" s="34">
        <f>((1-EXP(-alpha*($B$1-delta)))/alpha*Intermediates!G411-(1-EXP(-alpha*($B$1-delta)))/alpha*(1-EXP(-alpha*($B$1-delta)))/alpha*Intermediates!J411+E411)</f>
        <v>0.1891340428759386</v>
      </c>
      <c r="J411" s="46">
        <f>((1-EXP(-alpha*$B$1))/alpha*Intermediates!G410-(1-EXP(-alpha*$B$1))/alpha*(1-EXP(-alpha*$B$1))/alpha*Intermediates!J410+F411)</f>
        <v>0.19440462574572565</v>
      </c>
      <c r="K411" s="66">
        <f t="shared" si="25"/>
        <v>8.8175282916065356E-3</v>
      </c>
      <c r="L411" s="46">
        <f t="shared" si="26"/>
        <v>-5.2567177177328395E-3</v>
      </c>
      <c r="M411" s="60">
        <f>VLOOKUP((A411+1)&amp;"_"&amp;B411,scenarios!A:Q,15,0)</f>
        <v>0</v>
      </c>
      <c r="N411" s="55">
        <f>VLOOKUP((A411+TT_Scen/2+1)&amp;"_"&amp;B411,scenarios!A:Q,15,0)</f>
        <v>0</v>
      </c>
      <c r="O411" s="37">
        <f t="shared" si="27"/>
        <v>1.4074246009339375E-2</v>
      </c>
    </row>
    <row r="412" spans="1:15" x14ac:dyDescent="0.25">
      <c r="A412" s="21">
        <f t="shared" si="24"/>
        <v>4</v>
      </c>
      <c r="B412" s="22">
        <v>403</v>
      </c>
      <c r="D412" s="66">
        <f>YC!E405</f>
        <v>0.77538504720000001</v>
      </c>
      <c r="E412" s="34">
        <f>LN(VLOOKUP((B412+12*$B$1-1)/12,YC!A:E,5,0)/VLOOKUP(B412/12,YC!A:E,5,0))</f>
        <v>-7.3544300348622166E-2</v>
      </c>
      <c r="F412" s="34">
        <f>LN(VLOOKUP((B412+12*$B$1-1)/12,YC!A:E,5,0)/VLOOKUP((B412-1)/12,YC!A:E,5,0))</f>
        <v>-7.4162318446171507E-2</v>
      </c>
      <c r="G412" s="34">
        <f>((1-EXP(-alpha*($B$1-delta)))/alpha*Intermediates!F412-(1-EXP(-alpha*($B$1-delta)))/alpha*(1-EXP(-alpha*($B$1-delta)))/alpha*Intermediates!J412+E412)</f>
        <v>-0.68735834786108452</v>
      </c>
      <c r="H412" s="34">
        <f>((1-EXP(-alpha*$B$1))/alpha*Intermediates!F411-(1-EXP(-alpha*$B$1))/alpha*(1-EXP(-alpha*$B$1))/alpha*Intermediates!J411+F412)</f>
        <v>-0.69813597197535449</v>
      </c>
      <c r="I412" s="34">
        <f>((1-EXP(-alpha*($B$1-delta)))/alpha*Intermediates!G412-(1-EXP(-alpha*($B$1-delta)))/alpha*(1-EXP(-alpha*($B$1-delta)))/alpha*Intermediates!J412+E412)</f>
        <v>0.18278039747301864</v>
      </c>
      <c r="J412" s="46">
        <f>((1-EXP(-alpha*$B$1))/alpha*Intermediates!G411-(1-EXP(-alpha*$B$1))/alpha*(1-EXP(-alpha*$B$1))/alpha*Intermediates!J411+F412)</f>
        <v>0.19004301379951311</v>
      </c>
      <c r="K412" s="66">
        <f t="shared" si="25"/>
        <v>1.0835911918185559E-2</v>
      </c>
      <c r="L412" s="46">
        <f t="shared" si="26"/>
        <v>-7.2363072579599841E-3</v>
      </c>
      <c r="M412" s="60">
        <f>VLOOKUP((A412+1)&amp;"_"&amp;B412,scenarios!A:Q,15,0)</f>
        <v>0</v>
      </c>
      <c r="N412" s="55">
        <f>VLOOKUP((A412+TT_Scen/2+1)&amp;"_"&amp;B412,scenarios!A:Q,15,0)</f>
        <v>0</v>
      </c>
      <c r="O412" s="37">
        <f t="shared" si="27"/>
        <v>1.8072219176145543E-2</v>
      </c>
    </row>
    <row r="413" spans="1:15" x14ac:dyDescent="0.25">
      <c r="A413" s="21">
        <f t="shared" si="24"/>
        <v>4</v>
      </c>
      <c r="B413" s="22">
        <v>404</v>
      </c>
      <c r="D413" s="66">
        <f>YC!E406</f>
        <v>0.7749059935</v>
      </c>
      <c r="E413" s="34">
        <f>LN(VLOOKUP((B413+12*$B$1-1)/12,YC!A:E,5,0)/VLOOKUP(B413/12,YC!A:E,5,0))</f>
        <v>-7.354430188964084E-2</v>
      </c>
      <c r="F413" s="34">
        <f>LN(VLOOKUP((B413+12*$B$1-1)/12,YC!A:E,5,0)/VLOOKUP((B413-1)/12,YC!A:E,5,0))</f>
        <v>-7.4162319671684421E-2</v>
      </c>
      <c r="G413" s="34">
        <f>((1-EXP(-alpha*($B$1-delta)))/alpha*Intermediates!F413-(1-EXP(-alpha*($B$1-delta)))/alpha*(1-EXP(-alpha*($B$1-delta)))/alpha*Intermediates!J413+E413)</f>
        <v>-0.69036315351286581</v>
      </c>
      <c r="H413" s="34">
        <f>((1-EXP(-alpha*$B$1))/alpha*Intermediates!F412-(1-EXP(-alpha*$B$1))/alpha*(1-EXP(-alpha*$B$1))/alpha*Intermediates!J412+F413)</f>
        <v>-0.69244050342093921</v>
      </c>
      <c r="I413" s="34">
        <f>((1-EXP(-alpha*($B$1-delta)))/alpha*Intermediates!G413-(1-EXP(-alpha*($B$1-delta)))/alpha*(1-EXP(-alpha*($B$1-delta)))/alpha*Intermediates!J413+E413)</f>
        <v>0.18509016276878898</v>
      </c>
      <c r="J413" s="46">
        <f>((1-EXP(-alpha*$B$1))/alpha*Intermediates!G412-(1-EXP(-alpha*$B$1))/alpha*(1-EXP(-alpha*$B$1))/alpha*Intermediates!J412+F413)</f>
        <v>0.18364580875949232</v>
      </c>
      <c r="K413" s="66">
        <f t="shared" si="25"/>
        <v>2.0795090942631322E-3</v>
      </c>
      <c r="L413" s="46">
        <f t="shared" si="26"/>
        <v>1.445397590922104E-3</v>
      </c>
      <c r="M413" s="60">
        <f>VLOOKUP((A413+1)&amp;"_"&amp;B413,scenarios!A:Q,15,0)</f>
        <v>0</v>
      </c>
      <c r="N413" s="55">
        <f>VLOOKUP((A413+TT_Scen/2+1)&amp;"_"&amp;B413,scenarios!A:Q,15,0)</f>
        <v>0</v>
      </c>
      <c r="O413" s="37">
        <f t="shared" si="27"/>
        <v>3.5249066851852362E-3</v>
      </c>
    </row>
    <row r="414" spans="1:15" x14ac:dyDescent="0.25">
      <c r="A414" s="21">
        <f t="shared" si="24"/>
        <v>4</v>
      </c>
      <c r="B414" s="22">
        <v>405</v>
      </c>
      <c r="D414" s="66">
        <f>YC!E407</f>
        <v>0.77442723589999996</v>
      </c>
      <c r="E414" s="34">
        <f>LN(VLOOKUP((B414+12*$B$1-1)/12,YC!A:E,5,0)/VLOOKUP(B414/12,YC!A:E,5,0))</f>
        <v>-7.354430371751372E-2</v>
      </c>
      <c r="F414" s="34">
        <f>LN(VLOOKUP((B414+12*$B$1-1)/12,YC!A:E,5,0)/VLOOKUP((B414-1)/12,YC!A:E,5,0))</f>
        <v>-7.4162321334580769E-2</v>
      </c>
      <c r="G414" s="34">
        <f>((1-EXP(-alpha*($B$1-delta)))/alpha*Intermediates!F414-(1-EXP(-alpha*($B$1-delta)))/alpha*(1-EXP(-alpha*($B$1-delta)))/alpha*Intermediates!J414+E414)</f>
        <v>-0.72524706788680338</v>
      </c>
      <c r="H414" s="34">
        <f>((1-EXP(-alpha*$B$1))/alpha*Intermediates!F413-(1-EXP(-alpha*$B$1))/alpha*(1-EXP(-alpha*$B$1))/alpha*Intermediates!J413+F414)</f>
        <v>-0.69546597804788335</v>
      </c>
      <c r="I414" s="34">
        <f>((1-EXP(-alpha*($B$1-delta)))/alpha*Intermediates!G414-(1-EXP(-alpha*($B$1-delta)))/alpha*(1-EXP(-alpha*($B$1-delta)))/alpha*Intermediates!J414+E414)</f>
        <v>0.21928070694692278</v>
      </c>
      <c r="J414" s="46">
        <f>((1-EXP(-alpha*$B$1))/alpha*Intermediates!G413-(1-EXP(-alpha*$B$1))/alpha*(1-EXP(-alpha*$B$1))/alpha*Intermediates!J413+F414)</f>
        <v>0.18597123120181269</v>
      </c>
      <c r="K414" s="66">
        <f t="shared" si="25"/>
        <v>-2.9342002809046752E-2</v>
      </c>
      <c r="L414" s="46">
        <f t="shared" si="26"/>
        <v>3.3870447563925987E-2</v>
      </c>
      <c r="M414" s="60">
        <f>VLOOKUP((A414+1)&amp;"_"&amp;B414,scenarios!A:Q,15,0)</f>
        <v>0</v>
      </c>
      <c r="N414" s="55">
        <f>VLOOKUP((A414+TT_Scen/2+1)&amp;"_"&amp;B414,scenarios!A:Q,15,0)</f>
        <v>0</v>
      </c>
      <c r="O414" s="37">
        <f t="shared" si="27"/>
        <v>6.3212450372972739E-2</v>
      </c>
    </row>
    <row r="415" spans="1:15" x14ac:dyDescent="0.25">
      <c r="A415" s="21">
        <f t="shared" si="24"/>
        <v>4</v>
      </c>
      <c r="B415" s="22">
        <v>406</v>
      </c>
      <c r="D415" s="66">
        <f>YC!E408</f>
        <v>0.77394877419999997</v>
      </c>
      <c r="E415" s="34">
        <f>LN(VLOOKUP((B415+12*$B$1-1)/12,YC!A:E,5,0)/VLOOKUP(B415/12,YC!A:E,5,0))</f>
        <v>-7.3544305713423852E-2</v>
      </c>
      <c r="F415" s="34">
        <f>LN(VLOOKUP((B415+12*$B$1-1)/12,YC!A:E,5,0)/VLOOKUP((B415-1)/12,YC!A:E,5,0))</f>
        <v>-7.416232318735505E-2</v>
      </c>
      <c r="G415" s="34">
        <f>((1-EXP(-alpha*($B$1-delta)))/alpha*Intermediates!F415-(1-EXP(-alpha*($B$1-delta)))/alpha*(1-EXP(-alpha*($B$1-delta)))/alpha*Intermediates!J415+E415)</f>
        <v>-0.72996834074910688</v>
      </c>
      <c r="H415" s="34">
        <f>((1-EXP(-alpha*$B$1))/alpha*Intermediates!F414-(1-EXP(-alpha*$B$1))/alpha*(1-EXP(-alpha*$B$1))/alpha*Intermediates!J414+F415)</f>
        <v>-0.73058846031359415</v>
      </c>
      <c r="I415" s="34">
        <f>((1-EXP(-alpha*($B$1-delta)))/alpha*Intermediates!G415-(1-EXP(-alpha*($B$1-delta)))/alpha*(1-EXP(-alpha*($B$1-delta)))/alpha*Intermediates!J415+E415)</f>
        <v>0.22331027871851589</v>
      </c>
      <c r="J415" s="46">
        <f>((1-EXP(-alpha*$B$1))/alpha*Intermediates!G414-(1-EXP(-alpha*$B$1))/alpha*(1-EXP(-alpha*$B$1))/alpha*Intermediates!J414+F415)</f>
        <v>0.22039534479020156</v>
      </c>
      <c r="K415" s="66">
        <f t="shared" si="25"/>
        <v>6.2031187837496837E-4</v>
      </c>
      <c r="L415" s="46">
        <f t="shared" si="26"/>
        <v>2.9191864791819899E-3</v>
      </c>
      <c r="M415" s="60">
        <f>VLOOKUP((A415+1)&amp;"_"&amp;B415,scenarios!A:Q,15,0)</f>
        <v>0</v>
      </c>
      <c r="N415" s="55">
        <f>VLOOKUP((A415+TT_Scen/2+1)&amp;"_"&amp;B415,scenarios!A:Q,15,0)</f>
        <v>0</v>
      </c>
      <c r="O415" s="37">
        <f t="shared" si="27"/>
        <v>3.5394983575569583E-3</v>
      </c>
    </row>
    <row r="416" spans="1:15" x14ac:dyDescent="0.25">
      <c r="A416" s="21">
        <f t="shared" si="24"/>
        <v>4</v>
      </c>
      <c r="B416" s="22">
        <v>407</v>
      </c>
      <c r="D416" s="66">
        <f>YC!E409</f>
        <v>0.77347060810000001</v>
      </c>
      <c r="E416" s="34">
        <f>LN(VLOOKUP((B416+12*$B$1-1)/12,YC!A:E,5,0)/VLOOKUP(B416/12,YC!A:E,5,0))</f>
        <v>-7.3544307628972933E-2</v>
      </c>
      <c r="F416" s="34">
        <f>LN(VLOOKUP((B416+12*$B$1-1)/12,YC!A:E,5,0)/VLOOKUP((B416-1)/12,YC!A:E,5,0))</f>
        <v>-7.4162325111096869E-2</v>
      </c>
      <c r="G416" s="34">
        <f>((1-EXP(-alpha*($B$1-delta)))/alpha*Intermediates!F416-(1-EXP(-alpha*($B$1-delta)))/alpha*(1-EXP(-alpha*($B$1-delta)))/alpha*Intermediates!J416+E416)</f>
        <v>-0.76351471216031519</v>
      </c>
      <c r="H416" s="34">
        <f>((1-EXP(-alpha*$B$1))/alpha*Intermediates!F415-(1-EXP(-alpha*$B$1))/alpha*(1-EXP(-alpha*$B$1))/alpha*Intermediates!J415+F416)</f>
        <v>-0.73534213261212822</v>
      </c>
      <c r="I416" s="34">
        <f>((1-EXP(-alpha*($B$1-delta)))/alpha*Intermediates!G416-(1-EXP(-alpha*($B$1-delta)))/alpha*(1-EXP(-alpha*($B$1-delta)))/alpha*Intermediates!J416+E416)</f>
        <v>0.25616661732410495</v>
      </c>
      <c r="J416" s="46">
        <f>((1-EXP(-alpha*$B$1))/alpha*Intermediates!G415-(1-EXP(-alpha*$B$1))/alpha*(1-EXP(-alpha*$B$1))/alpha*Intermediates!J415+F416)</f>
        <v>0.22445233084343508</v>
      </c>
      <c r="K416" s="66">
        <f t="shared" si="25"/>
        <v>-2.7779433063929049E-2</v>
      </c>
      <c r="L416" s="46">
        <f t="shared" si="26"/>
        <v>3.2222543234240009E-2</v>
      </c>
      <c r="M416" s="60">
        <f>VLOOKUP((A416+1)&amp;"_"&amp;B416,scenarios!A:Q,15,0)</f>
        <v>0</v>
      </c>
      <c r="N416" s="55">
        <f>VLOOKUP((A416+TT_Scen/2+1)&amp;"_"&amp;B416,scenarios!A:Q,15,0)</f>
        <v>0</v>
      </c>
      <c r="O416" s="37">
        <f t="shared" si="27"/>
        <v>6.0001976298169057E-2</v>
      </c>
    </row>
    <row r="417" spans="1:15" x14ac:dyDescent="0.25">
      <c r="A417" s="21">
        <f t="shared" si="24"/>
        <v>4</v>
      </c>
      <c r="B417" s="22">
        <v>408</v>
      </c>
      <c r="D417" s="66">
        <f>YC!E410</f>
        <v>0.77299273719999995</v>
      </c>
      <c r="E417" s="34">
        <f>LN(VLOOKUP((B417+12*$B$1-1)/12,YC!A:E,5,0)/VLOOKUP(B417/12,YC!A:E,5,0))</f>
        <v>-7.3544309225020296E-2</v>
      </c>
      <c r="F417" s="34">
        <f>LN(VLOOKUP((B417+12*$B$1-1)/12,YC!A:E,5,0)/VLOOKUP((B417-1)/12,YC!A:E,5,0))</f>
        <v>-7.4162326996553549E-2</v>
      </c>
      <c r="G417" s="34">
        <f>((1-EXP(-alpha*($B$1-delta)))/alpha*Intermediates!F417-(1-EXP(-alpha*($B$1-delta)))/alpha*(1-EXP(-alpha*($B$1-delta)))/alpha*Intermediates!J417+E417)</f>
        <v>-0.71225557063513056</v>
      </c>
      <c r="H417" s="34">
        <f>((1-EXP(-alpha*$B$1))/alpha*Intermediates!F416-(1-EXP(-alpha*$B$1))/alpha*(1-EXP(-alpha*$B$1))/alpha*Intermediates!J416+F417)</f>
        <v>-0.76911792777820642</v>
      </c>
      <c r="I417" s="34">
        <f>((1-EXP(-alpha*($B$1-delta)))/alpha*Intermediates!G417-(1-EXP(-alpha*($B$1-delta)))/alpha*(1-EXP(-alpha*($B$1-delta)))/alpha*Intermediates!J417+E417)</f>
        <v>0.20421911041609303</v>
      </c>
      <c r="J417" s="46">
        <f>((1-EXP(-alpha*$B$1))/alpha*Intermediates!G416-(1-EXP(-alpha*$B$1))/alpha*(1-EXP(-alpha*$B$1))/alpha*Intermediates!J416+F417)</f>
        <v>0.2575331210774997</v>
      </c>
      <c r="K417" s="66">
        <f t="shared" si="25"/>
        <v>5.8510104013209219E-2</v>
      </c>
      <c r="L417" s="46">
        <f t="shared" si="26"/>
        <v>-5.1917742201167072E-2</v>
      </c>
      <c r="M417" s="60">
        <f>VLOOKUP((A417+1)&amp;"_"&amp;B417,scenarios!A:Q,15,0)</f>
        <v>0</v>
      </c>
      <c r="N417" s="55">
        <f>VLOOKUP((A417+TT_Scen/2+1)&amp;"_"&amp;B417,scenarios!A:Q,15,0)</f>
        <v>0</v>
      </c>
      <c r="O417" s="37">
        <f t="shared" si="27"/>
        <v>0.11042784621437629</v>
      </c>
    </row>
    <row r="418" spans="1:15" x14ac:dyDescent="0.25">
      <c r="A418" s="21">
        <f t="shared" si="24"/>
        <v>4</v>
      </c>
      <c r="B418" s="22">
        <v>409</v>
      </c>
      <c r="D418" s="66">
        <f>YC!E411</f>
        <v>0.77251516119999997</v>
      </c>
      <c r="E418" s="34">
        <f>LN(VLOOKUP((B418+12*$B$1-1)/12,YC!A:E,5,0)/VLOOKUP(B418/12,YC!A:E,5,0))</f>
        <v>-7.3544310391282133E-2</v>
      </c>
      <c r="F418" s="34">
        <f>LN(VLOOKUP((B418+12*$B$1-1)/12,YC!A:E,5,0)/VLOOKUP((B418-1)/12,YC!A:E,5,0))</f>
        <v>-7.4162328604835223E-2</v>
      </c>
      <c r="G418" s="34">
        <f>((1-EXP(-alpha*($B$1-delta)))/alpha*Intermediates!F418-(1-EXP(-alpha*($B$1-delta)))/alpha*(1-EXP(-alpha*($B$1-delta)))/alpha*Intermediates!J418+E418)</f>
        <v>-0.73283353876775037</v>
      </c>
      <c r="H418" s="34">
        <f>((1-EXP(-alpha*$B$1))/alpha*Intermediates!F417-(1-EXP(-alpha*$B$1))/alpha*(1-EXP(-alpha*$B$1))/alpha*Intermediates!J417+F418)</f>
        <v>-0.71750854709746925</v>
      </c>
      <c r="I418" s="34">
        <f>((1-EXP(-alpha*($B$1-delta)))/alpha*Intermediates!G418-(1-EXP(-alpha*($B$1-delta)))/alpha*(1-EXP(-alpha*($B$1-delta)))/alpha*Intermediates!J418+E418)</f>
        <v>0.22411037944514806</v>
      </c>
      <c r="J418" s="46">
        <f>((1-EXP(-alpha*$B$1))/alpha*Intermediates!G417-(1-EXP(-alpha*$B$1))/alpha*(1-EXP(-alpha*$B$1))/alpha*Intermediates!J417+F418)</f>
        <v>0.20523041589470697</v>
      </c>
      <c r="K418" s="66">
        <f t="shared" si="25"/>
        <v>-1.5208161553680655E-2</v>
      </c>
      <c r="L418" s="46">
        <f t="shared" si="26"/>
        <v>1.9059317013125021E-2</v>
      </c>
      <c r="M418" s="60">
        <f>VLOOKUP((A418+1)&amp;"_"&amp;B418,scenarios!A:Q,15,0)</f>
        <v>0</v>
      </c>
      <c r="N418" s="55">
        <f>VLOOKUP((A418+TT_Scen/2+1)&amp;"_"&amp;B418,scenarios!A:Q,15,0)</f>
        <v>0</v>
      </c>
      <c r="O418" s="37">
        <f t="shared" si="27"/>
        <v>3.4267478566805676E-2</v>
      </c>
    </row>
    <row r="419" spans="1:15" x14ac:dyDescent="0.25">
      <c r="A419" s="21">
        <f t="shared" si="24"/>
        <v>4</v>
      </c>
      <c r="B419" s="22">
        <v>410</v>
      </c>
      <c r="D419" s="66">
        <f>YC!E412</f>
        <v>0.77203788009999996</v>
      </c>
      <c r="E419" s="34">
        <f>LN(VLOOKUP((B419+12*$B$1-1)/12,YC!A:E,5,0)/VLOOKUP(B419/12,YC!A:E,5,0))</f>
        <v>-7.3544311405784102E-2</v>
      </c>
      <c r="F419" s="34">
        <f>LN(VLOOKUP((B419+12*$B$1-1)/12,YC!A:E,5,0)/VLOOKUP((B419-1)/12,YC!A:E,5,0))</f>
        <v>-7.4162329825908549E-2</v>
      </c>
      <c r="G419" s="34">
        <f>((1-EXP(-alpha*($B$1-delta)))/alpha*Intermediates!F419-(1-EXP(-alpha*($B$1-delta)))/alpha*(1-EXP(-alpha*($B$1-delta)))/alpha*Intermediates!J419+E419)</f>
        <v>-0.73987035191993689</v>
      </c>
      <c r="H419" s="34">
        <f>((1-EXP(-alpha*$B$1))/alpha*Intermediates!F418-(1-EXP(-alpha*$B$1))/alpha*(1-EXP(-alpha*$B$1))/alpha*Intermediates!J418+F419)</f>
        <v>-0.73822729583356672</v>
      </c>
      <c r="I419" s="34">
        <f>((1-EXP(-alpha*($B$1-delta)))/alpha*Intermediates!G419-(1-EXP(-alpha*($B$1-delta)))/alpha*(1-EXP(-alpha*($B$1-delta)))/alpha*Intermediates!J419+E419)</f>
        <v>0.23046215782963275</v>
      </c>
      <c r="J419" s="46">
        <f>((1-EXP(-alpha*$B$1))/alpha*Intermediates!G418-(1-EXP(-alpha*$B$1))/alpha*(1-EXP(-alpha*$B$1))/alpha*Intermediates!J418+F419)</f>
        <v>0.22525751939406369</v>
      </c>
      <c r="K419" s="66">
        <f t="shared" si="25"/>
        <v>-1.6417070086899299E-3</v>
      </c>
      <c r="L419" s="46">
        <f t="shared" si="26"/>
        <v>5.2182060942316255E-3</v>
      </c>
      <c r="M419" s="60">
        <f>VLOOKUP((A419+1)&amp;"_"&amp;B419,scenarios!A:Q,15,0)</f>
        <v>0</v>
      </c>
      <c r="N419" s="55">
        <f>VLOOKUP((A419+TT_Scen/2+1)&amp;"_"&amp;B419,scenarios!A:Q,15,0)</f>
        <v>0</v>
      </c>
      <c r="O419" s="37">
        <f t="shared" si="27"/>
        <v>6.8599131029215554E-3</v>
      </c>
    </row>
    <row r="420" spans="1:15" x14ac:dyDescent="0.25">
      <c r="A420" s="21">
        <f t="shared" si="24"/>
        <v>4</v>
      </c>
      <c r="B420" s="22">
        <v>411</v>
      </c>
      <c r="D420" s="66">
        <f>YC!E413</f>
        <v>0.77156089350000001</v>
      </c>
      <c r="E420" s="34">
        <f>LN(VLOOKUP((B420+12*$B$1-1)/12,YC!A:E,5,0)/VLOOKUP(B420/12,YC!A:E,5,0))</f>
        <v>-7.3544311889312444E-2</v>
      </c>
      <c r="F420" s="34">
        <f>LN(VLOOKUP((B420+12*$B$1-1)/12,YC!A:E,5,0)/VLOOKUP((B420-1)/12,YC!A:E,5,0))</f>
        <v>-7.4162330798552098E-2</v>
      </c>
      <c r="G420" s="34">
        <f>((1-EXP(-alpha*($B$1-delta)))/alpha*Intermediates!F420-(1-EXP(-alpha*($B$1-delta)))/alpha*(1-EXP(-alpha*($B$1-delta)))/alpha*Intermediates!J420+E420)</f>
        <v>-0.72269788462252771</v>
      </c>
      <c r="H420" s="34">
        <f>((1-EXP(-alpha*$B$1))/alpha*Intermediates!F419-(1-EXP(-alpha*$B$1))/alpha*(1-EXP(-alpha*$B$1))/alpha*Intermediates!J419+F420)</f>
        <v>-0.74531233223849447</v>
      </c>
      <c r="I420" s="34">
        <f>((1-EXP(-alpha*($B$1-delta)))/alpha*Intermediates!G420-(1-EXP(-alpha*($B$1-delta)))/alpha*(1-EXP(-alpha*($B$1-delta)))/alpha*Intermediates!J420+E420)</f>
        <v>0.21260631944847352</v>
      </c>
      <c r="J420" s="46">
        <f>((1-EXP(-alpha*$B$1))/alpha*Intermediates!G419-(1-EXP(-alpha*$B$1))/alpha*(1-EXP(-alpha*$B$1))/alpha*Intermediates!J419+F420)</f>
        <v>0.23165258814196282</v>
      </c>
      <c r="K420" s="66">
        <f t="shared" si="25"/>
        <v>2.287209273823354E-2</v>
      </c>
      <c r="L420" s="46">
        <f t="shared" si="26"/>
        <v>-1.8866034594129388E-2</v>
      </c>
      <c r="M420" s="60">
        <f>VLOOKUP((A420+1)&amp;"_"&amp;B420,scenarios!A:Q,15,0)</f>
        <v>0</v>
      </c>
      <c r="N420" s="55">
        <f>VLOOKUP((A420+TT_Scen/2+1)&amp;"_"&amp;B420,scenarios!A:Q,15,0)</f>
        <v>0</v>
      </c>
      <c r="O420" s="37">
        <f t="shared" si="27"/>
        <v>4.1738127332362929E-2</v>
      </c>
    </row>
    <row r="421" spans="1:15" x14ac:dyDescent="0.25">
      <c r="A421" s="21">
        <f t="shared" si="24"/>
        <v>4</v>
      </c>
      <c r="B421" s="22">
        <v>412</v>
      </c>
      <c r="D421" s="66">
        <f>YC!E414</f>
        <v>0.7710842014</v>
      </c>
      <c r="E421" s="34">
        <f>LN(VLOOKUP((B421+12*$B$1-1)/12,YC!A:E,5,0)/VLOOKUP(B421/12,YC!A:E,5,0))</f>
        <v>-7.3544312120050567E-2</v>
      </c>
      <c r="F421" s="34">
        <f>LN(VLOOKUP((B421+12*$B$1-1)/12,YC!A:E,5,0)/VLOOKUP((B421-1)/12,YC!A:E,5,0))</f>
        <v>-7.4162331283043448E-2</v>
      </c>
      <c r="G421" s="34">
        <f>((1-EXP(-alpha*($B$1-delta)))/alpha*Intermediates!F421-(1-EXP(-alpha*($B$1-delta)))/alpha*(1-EXP(-alpha*($B$1-delta)))/alpha*Intermediates!J421+E421)</f>
        <v>-0.74623121463128428</v>
      </c>
      <c r="H421" s="34">
        <f>((1-EXP(-alpha*$B$1))/alpha*Intermediates!F420-(1-EXP(-alpha*$B$1))/alpha*(1-EXP(-alpha*$B$1))/alpha*Intermediates!J420+F421)</f>
        <v>-0.72802261228703813</v>
      </c>
      <c r="I421" s="34">
        <f>((1-EXP(-alpha*($B$1-delta)))/alpha*Intermediates!G421-(1-EXP(-alpha*($B$1-delta)))/alpha*(1-EXP(-alpha*($B$1-delta)))/alpha*Intermediates!J421+E421)</f>
        <v>0.23545794006799664</v>
      </c>
      <c r="J421" s="46">
        <f>((1-EXP(-alpha*$B$1))/alpha*Intermediates!G420-(1-EXP(-alpha*$B$1))/alpha*(1-EXP(-alpha*$B$1))/alpha*Intermediates!J420+F421)</f>
        <v>0.21367457716151705</v>
      </c>
      <c r="K421" s="66">
        <f t="shared" si="25"/>
        <v>-1.8043827367623999E-2</v>
      </c>
      <c r="L421" s="46">
        <f t="shared" si="26"/>
        <v>2.2022352534152745E-2</v>
      </c>
      <c r="M421" s="60">
        <f>VLOOKUP((A421+1)&amp;"_"&amp;B421,scenarios!A:Q,15,0)</f>
        <v>0</v>
      </c>
      <c r="N421" s="55">
        <f>VLOOKUP((A421+TT_Scen/2+1)&amp;"_"&amp;B421,scenarios!A:Q,15,0)</f>
        <v>0</v>
      </c>
      <c r="O421" s="37">
        <f t="shared" si="27"/>
        <v>4.0066179901776744E-2</v>
      </c>
    </row>
    <row r="422" spans="1:15" x14ac:dyDescent="0.25">
      <c r="A422" s="21">
        <f t="shared" si="24"/>
        <v>4</v>
      </c>
      <c r="B422" s="22">
        <v>413</v>
      </c>
      <c r="D422" s="66">
        <f>YC!E415</f>
        <v>0.77060780370000004</v>
      </c>
      <c r="E422" s="34">
        <f>LN(VLOOKUP((B422+12*$B$1-1)/12,YC!A:E,5,0)/VLOOKUP(B422/12,YC!A:E,5,0))</f>
        <v>-7.3544312247103866E-2</v>
      </c>
      <c r="F422" s="34">
        <f>LN(VLOOKUP((B422+12*$B$1-1)/12,YC!A:E,5,0)/VLOOKUP((B422-1)/12,YC!A:E,5,0))</f>
        <v>-7.4162331557818706E-2</v>
      </c>
      <c r="G422" s="34">
        <f>((1-EXP(-alpha*($B$1-delta)))/alpha*Intermediates!F422-(1-EXP(-alpha*($B$1-delta)))/alpha*(1-EXP(-alpha*($B$1-delta)))/alpha*Intermediates!J422+E422)</f>
        <v>-0.7747414108556071</v>
      </c>
      <c r="H422" s="34">
        <f>((1-EXP(-alpha*$B$1))/alpha*Intermediates!F421-(1-EXP(-alpha*$B$1))/alpha*(1-EXP(-alpha*$B$1))/alpha*Intermediates!J421+F422)</f>
        <v>-0.7517169208675718</v>
      </c>
      <c r="I422" s="34">
        <f>((1-EXP(-alpha*($B$1-delta)))/alpha*Intermediates!G422-(1-EXP(-alpha*($B$1-delta)))/alpha*(1-EXP(-alpha*($B$1-delta)))/alpha*Intermediates!J422+E422)</f>
        <v>0.26328808684385174</v>
      </c>
      <c r="J422" s="46">
        <f>((1-EXP(-alpha*$B$1))/alpha*Intermediates!G421-(1-EXP(-alpha*$B$1))/alpha*(1-EXP(-alpha*$B$1))/alpha*Intermediates!J421+F422)</f>
        <v>0.23668226933029823</v>
      </c>
      <c r="K422" s="66">
        <f t="shared" si="25"/>
        <v>-2.2761449080199059E-2</v>
      </c>
      <c r="L422" s="46">
        <f t="shared" si="26"/>
        <v>2.6962912174133269E-2</v>
      </c>
      <c r="M422" s="60">
        <f>VLOOKUP((A422+1)&amp;"_"&amp;B422,scenarios!A:Q,15,0)</f>
        <v>0</v>
      </c>
      <c r="N422" s="55">
        <f>VLOOKUP((A422+TT_Scen/2+1)&amp;"_"&amp;B422,scenarios!A:Q,15,0)</f>
        <v>0</v>
      </c>
      <c r="O422" s="37">
        <f t="shared" si="27"/>
        <v>4.9724361254332328E-2</v>
      </c>
    </row>
    <row r="423" spans="1:15" x14ac:dyDescent="0.25">
      <c r="A423" s="21">
        <f t="shared" si="24"/>
        <v>4</v>
      </c>
      <c r="B423" s="22">
        <v>414</v>
      </c>
      <c r="D423" s="66">
        <f>YC!E416</f>
        <v>0.77013170009999998</v>
      </c>
      <c r="E423" s="34">
        <f>LN(VLOOKUP((B423+12*$B$1-1)/12,YC!A:E,5,0)/VLOOKUP(B423/12,YC!A:E,5,0))</f>
        <v>-7.3544312020493108E-2</v>
      </c>
      <c r="F423" s="34">
        <f>LN(VLOOKUP((B423+12*$B$1-1)/12,YC!A:E,5,0)/VLOOKUP((B423-1)/12,YC!A:E,5,0))</f>
        <v>-7.4162331632477693E-2</v>
      </c>
      <c r="G423" s="34">
        <f>((1-EXP(-alpha*($B$1-delta)))/alpha*Intermediates!F423-(1-EXP(-alpha*($B$1-delta)))/alpha*(1-EXP(-alpha*($B$1-delta)))/alpha*Intermediates!J423+E423)</f>
        <v>-0.78086489058119213</v>
      </c>
      <c r="H423" s="34">
        <f>((1-EXP(-alpha*$B$1))/alpha*Intermediates!F422-(1-EXP(-alpha*$B$1))/alpha*(1-EXP(-alpha*$B$1))/alpha*Intermediates!J422+F423)</f>
        <v>-0.78042211259074978</v>
      </c>
      <c r="I423" s="34">
        <f>((1-EXP(-alpha*($B$1-delta)))/alpha*Intermediates!G423-(1-EXP(-alpha*($B$1-delta)))/alpha*(1-EXP(-alpha*($B$1-delta)))/alpha*Intermediates!J423+E423)</f>
        <v>0.26873317608393632</v>
      </c>
      <c r="J423" s="46">
        <f>((1-EXP(-alpha*$B$1))/alpha*Intermediates!G422-(1-EXP(-alpha*$B$1))/alpha*(1-EXP(-alpha*$B$1))/alpha*Intermediates!J422+F423)</f>
        <v>0.26470251776328074</v>
      </c>
      <c r="K423" s="66">
        <f t="shared" si="25"/>
        <v>-4.4267997873426168E-4</v>
      </c>
      <c r="L423" s="46">
        <f t="shared" si="26"/>
        <v>4.0387923487288369E-3</v>
      </c>
      <c r="M423" s="60">
        <f>VLOOKUP((A423+1)&amp;"_"&amp;B423,scenarios!A:Q,15,0)</f>
        <v>0</v>
      </c>
      <c r="N423" s="55">
        <f>VLOOKUP((A423+TT_Scen/2+1)&amp;"_"&amp;B423,scenarios!A:Q,15,0)</f>
        <v>0</v>
      </c>
      <c r="O423" s="37">
        <f t="shared" si="27"/>
        <v>4.4814723274630985E-3</v>
      </c>
    </row>
    <row r="424" spans="1:15" x14ac:dyDescent="0.25">
      <c r="A424" s="21">
        <f t="shared" si="24"/>
        <v>4</v>
      </c>
      <c r="B424" s="22">
        <v>415</v>
      </c>
      <c r="D424" s="66">
        <f>YC!E417</f>
        <v>0.76965589050000005</v>
      </c>
      <c r="E424" s="34">
        <f>LN(VLOOKUP((B424+12*$B$1-1)/12,YC!A:E,5,0)/VLOOKUP(B424/12,YC!A:E,5,0))</f>
        <v>-7.3544311589321898E-2</v>
      </c>
      <c r="F424" s="34">
        <f>LN(VLOOKUP((B424+12*$B$1-1)/12,YC!A:E,5,0)/VLOOKUP((B424-1)/12,YC!A:E,5,0))</f>
        <v>-7.4162331396792999E-2</v>
      </c>
      <c r="G424" s="34">
        <f>((1-EXP(-alpha*($B$1-delta)))/alpha*Intermediates!F424-(1-EXP(-alpha*($B$1-delta)))/alpha*(1-EXP(-alpha*($B$1-delta)))/alpha*Intermediates!J424+E424)</f>
        <v>-0.76899557226827775</v>
      </c>
      <c r="H424" s="34">
        <f>((1-EXP(-alpha*$B$1))/alpha*Intermediates!F423-(1-EXP(-alpha*$B$1))/alpha*(1-EXP(-alpha*$B$1))/alpha*Intermediates!J423+F424)</f>
        <v>-0.78658756950176212</v>
      </c>
      <c r="I424" s="34">
        <f>((1-EXP(-alpha*($B$1-delta)))/alpha*Intermediates!G424-(1-EXP(-alpha*($B$1-delta)))/alpha*(1-EXP(-alpha*($B$1-delta)))/alpha*Intermediates!J424+E424)</f>
        <v>0.25618712445056313</v>
      </c>
      <c r="J424" s="46">
        <f>((1-EXP(-alpha*$B$1))/alpha*Intermediates!G423-(1-EXP(-alpha*$B$1))/alpha*(1-EXP(-alpha*$B$1))/alpha*Intermediates!J423+F424)</f>
        <v>0.27018470322733235</v>
      </c>
      <c r="K424" s="66">
        <f t="shared" si="25"/>
        <v>1.7747647812028866E-2</v>
      </c>
      <c r="L424" s="46">
        <f t="shared" si="26"/>
        <v>-1.3900068171965652E-2</v>
      </c>
      <c r="M424" s="60">
        <f>VLOOKUP((A424+1)&amp;"_"&amp;B424,scenarios!A:Q,15,0)</f>
        <v>0</v>
      </c>
      <c r="N424" s="55">
        <f>VLOOKUP((A424+TT_Scen/2+1)&amp;"_"&amp;B424,scenarios!A:Q,15,0)</f>
        <v>0</v>
      </c>
      <c r="O424" s="37">
        <f t="shared" si="27"/>
        <v>3.1647715983994518E-2</v>
      </c>
    </row>
    <row r="425" spans="1:15" x14ac:dyDescent="0.25">
      <c r="A425" s="21">
        <f t="shared" si="24"/>
        <v>4</v>
      </c>
      <c r="B425" s="22">
        <v>416</v>
      </c>
      <c r="D425" s="66">
        <f>YC!E418</f>
        <v>0.76918037490000002</v>
      </c>
      <c r="E425" s="34">
        <f>LN(VLOOKUP((B425+12*$B$1-1)/12,YC!A:E,5,0)/VLOOKUP(B425/12,YC!A:E,5,0))</f>
        <v>-7.3544311233071494E-2</v>
      </c>
      <c r="F425" s="34">
        <f>LN(VLOOKUP((B425+12*$B$1-1)/12,YC!A:E,5,0)/VLOOKUP((B425-1)/12,YC!A:E,5,0))</f>
        <v>-7.4162331000121484E-2</v>
      </c>
      <c r="G425" s="34">
        <f>((1-EXP(-alpha*($B$1-delta)))/alpha*Intermediates!F425-(1-EXP(-alpha*($B$1-delta)))/alpha*(1-EXP(-alpha*($B$1-delta)))/alpha*Intermediates!J425+E425)</f>
        <v>-0.77472559293747367</v>
      </c>
      <c r="H425" s="34">
        <f>((1-EXP(-alpha*$B$1))/alpha*Intermediates!F424-(1-EXP(-alpha*$B$1))/alpha*(1-EXP(-alpha*$B$1))/alpha*Intermediates!J424+F425)</f>
        <v>-0.77463724334916195</v>
      </c>
      <c r="I425" s="34">
        <f>((1-EXP(-alpha*($B$1-delta)))/alpha*Intermediates!G425-(1-EXP(-alpha*($B$1-delta)))/alpha*(1-EXP(-alpha*($B$1-delta)))/alpha*Intermediates!J425+E425)</f>
        <v>0.26124206688394885</v>
      </c>
      <c r="J425" s="46">
        <f>((1-EXP(-alpha*$B$1))/alpha*Intermediates!G424-(1-EXP(-alpha*$B$1))/alpha*(1-EXP(-alpha*$B$1))/alpha*Intermediates!J424+F425)</f>
        <v>0.25755277565147594</v>
      </c>
      <c r="K425" s="66">
        <f t="shared" si="25"/>
        <v>-8.8345685601787238E-5</v>
      </c>
      <c r="L425" s="46">
        <f t="shared" si="26"/>
        <v>3.6961050441737253E-3</v>
      </c>
      <c r="M425" s="60">
        <f>VLOOKUP((A425+1)&amp;"_"&amp;B425,scenarios!A:Q,15,0)</f>
        <v>0</v>
      </c>
      <c r="N425" s="55">
        <f>VLOOKUP((A425+TT_Scen/2+1)&amp;"_"&amp;B425,scenarios!A:Q,15,0)</f>
        <v>0</v>
      </c>
      <c r="O425" s="37">
        <f t="shared" si="27"/>
        <v>3.7844507297755126E-3</v>
      </c>
    </row>
    <row r="426" spans="1:15" x14ac:dyDescent="0.25">
      <c r="A426" s="21">
        <f t="shared" si="24"/>
        <v>4</v>
      </c>
      <c r="B426" s="22">
        <v>417</v>
      </c>
      <c r="D426" s="66">
        <f>YC!E419</f>
        <v>0.76870515299999997</v>
      </c>
      <c r="E426" s="34">
        <f>LN(VLOOKUP((B426+12*$B$1-1)/12,YC!A:E,5,0)/VLOOKUP(B426/12,YC!A:E,5,0))</f>
        <v>-7.3544310841648433E-2</v>
      </c>
      <c r="F426" s="34">
        <f>LN(VLOOKUP((B426+12*$B$1-1)/12,YC!A:E,5,0)/VLOOKUP((B426-1)/12,YC!A:E,5,0))</f>
        <v>-7.4162330722198092E-2</v>
      </c>
      <c r="G426" s="34">
        <f>((1-EXP(-alpha*($B$1-delta)))/alpha*Intermediates!F426-(1-EXP(-alpha*($B$1-delta)))/alpha*(1-EXP(-alpha*($B$1-delta)))/alpha*Intermediates!J426+E426)</f>
        <v>-0.76444306065847889</v>
      </c>
      <c r="H426" s="34">
        <f>((1-EXP(-alpha*$B$1))/alpha*Intermediates!F425-(1-EXP(-alpha*$B$1))/alpha*(1-EXP(-alpha*$B$1))/alpha*Intermediates!J425+F426)</f>
        <v>-0.78040655030704364</v>
      </c>
      <c r="I426" s="34">
        <f>((1-EXP(-alpha*($B$1-delta)))/alpha*Intermediates!G426-(1-EXP(-alpha*($B$1-delta)))/alpha*(1-EXP(-alpha*($B$1-delta)))/alpha*Intermediates!J426+E426)</f>
        <v>0.25028611013108892</v>
      </c>
      <c r="J426" s="46">
        <f>((1-EXP(-alpha*$B$1))/alpha*Intermediates!G425-(1-EXP(-alpha*$B$1))/alpha*(1-EXP(-alpha*$B$1))/alpha*Intermediates!J425+F426)</f>
        <v>0.26264214910773298</v>
      </c>
      <c r="K426" s="66">
        <f t="shared" si="25"/>
        <v>1.6091586867931662E-2</v>
      </c>
      <c r="L426" s="46">
        <f t="shared" si="26"/>
        <v>-1.228001656116029E-2</v>
      </c>
      <c r="M426" s="60">
        <f>VLOOKUP((A426+1)&amp;"_"&amp;B426,scenarios!A:Q,15,0)</f>
        <v>0</v>
      </c>
      <c r="N426" s="55">
        <f>VLOOKUP((A426+TT_Scen/2+1)&amp;"_"&amp;B426,scenarios!A:Q,15,0)</f>
        <v>0</v>
      </c>
      <c r="O426" s="37">
        <f t="shared" si="27"/>
        <v>2.8371603429091952E-2</v>
      </c>
    </row>
    <row r="427" spans="1:15" x14ac:dyDescent="0.25">
      <c r="A427" s="21">
        <f t="shared" si="24"/>
        <v>4</v>
      </c>
      <c r="B427" s="22">
        <v>418</v>
      </c>
      <c r="D427" s="66">
        <f>YC!E420</f>
        <v>0.76823022460000001</v>
      </c>
      <c r="E427" s="34">
        <f>LN(VLOOKUP((B427+12*$B$1-1)/12,YC!A:E,5,0)/VLOOKUP(B427/12,YC!A:E,5,0))</f>
        <v>-7.3544310154649323E-2</v>
      </c>
      <c r="F427" s="34">
        <f>LN(VLOOKUP((B427+12*$B$1-1)/12,YC!A:E,5,0)/VLOOKUP((B427-1)/12,YC!A:E,5,0))</f>
        <v>-7.4162330172977131E-2</v>
      </c>
      <c r="G427" s="34">
        <f>((1-EXP(-alpha*($B$1-delta)))/alpha*Intermediates!F427-(1-EXP(-alpha*($B$1-delta)))/alpha*(1-EXP(-alpha*($B$1-delta)))/alpha*Intermediates!J427+E427)</f>
        <v>-0.79273887233324014</v>
      </c>
      <c r="H427" s="34">
        <f>((1-EXP(-alpha*$B$1))/alpha*Intermediates!F426-(1-EXP(-alpha*$B$1))/alpha*(1-EXP(-alpha*$B$1))/alpha*Intermediates!J426+F427)</f>
        <v>-0.77005385438021501</v>
      </c>
      <c r="I427" s="34">
        <f>((1-EXP(-alpha*($B$1-delta)))/alpha*Intermediates!G427-(1-EXP(-alpha*($B$1-delta)))/alpha*(1-EXP(-alpha*($B$1-delta)))/alpha*Intermediates!J427+E427)</f>
        <v>0.27791015005063247</v>
      </c>
      <c r="J427" s="46">
        <f>((1-EXP(-alpha*$B$1))/alpha*Intermediates!G426-(1-EXP(-alpha*$B$1))/alpha*(1-EXP(-alpha*$B$1))/alpha*Intermediates!J426+F427)</f>
        <v>0.25161118681686245</v>
      </c>
      <c r="K427" s="66">
        <f t="shared" si="25"/>
        <v>-2.2429647605153313E-2</v>
      </c>
      <c r="L427" s="46">
        <f t="shared" si="26"/>
        <v>2.6647832553591044E-2</v>
      </c>
      <c r="M427" s="60">
        <f>VLOOKUP((A427+1)&amp;"_"&amp;B427,scenarios!A:Q,15,0)</f>
        <v>0</v>
      </c>
      <c r="N427" s="55">
        <f>VLOOKUP((A427+TT_Scen/2+1)&amp;"_"&amp;B427,scenarios!A:Q,15,0)</f>
        <v>0</v>
      </c>
      <c r="O427" s="37">
        <f t="shared" si="27"/>
        <v>4.9077480158744358E-2</v>
      </c>
    </row>
    <row r="428" spans="1:15" x14ac:dyDescent="0.25">
      <c r="A428" s="21">
        <f t="shared" si="24"/>
        <v>4</v>
      </c>
      <c r="B428" s="22">
        <v>419</v>
      </c>
      <c r="D428" s="66">
        <f>YC!E421</f>
        <v>0.76775558970000002</v>
      </c>
      <c r="E428" s="34">
        <f>LN(VLOOKUP((B428+12*$B$1-1)/12,YC!A:E,5,0)/VLOOKUP(B428/12,YC!A:E,5,0))</f>
        <v>-7.3544309592095999E-2</v>
      </c>
      <c r="F428" s="34">
        <f>LN(VLOOKUP((B428+12*$B$1-1)/12,YC!A:E,5,0)/VLOOKUP((B428-1)/12,YC!A:E,5,0))</f>
        <v>-7.416232951218682E-2</v>
      </c>
      <c r="G428" s="34">
        <f>((1-EXP(-alpha*($B$1-delta)))/alpha*Intermediates!F428-(1-EXP(-alpha*($B$1-delta)))/alpha*(1-EXP(-alpha*($B$1-delta)))/alpha*Intermediates!J428+E428)</f>
        <v>-0.75430300158401109</v>
      </c>
      <c r="H428" s="34">
        <f>((1-EXP(-alpha*$B$1))/alpha*Intermediates!F427-(1-EXP(-alpha*$B$1))/alpha*(1-EXP(-alpha*$B$1))/alpha*Intermediates!J427+F428)</f>
        <v>-0.79854319225093151</v>
      </c>
      <c r="I428" s="34">
        <f>((1-EXP(-alpha*($B$1-delta)))/alpha*Intermediates!G428-(1-EXP(-alpha*($B$1-delta)))/alpha*(1-EXP(-alpha*($B$1-delta)))/alpha*Intermediates!J428+E428)</f>
        <v>0.23880415783971692</v>
      </c>
      <c r="J428" s="46">
        <f>((1-EXP(-alpha*$B$1))/alpha*Intermediates!G427-(1-EXP(-alpha*$B$1))/alpha*(1-EXP(-alpha*$B$1))/alpha*Intermediates!J427+F428)</f>
        <v>0.27942392355623674</v>
      </c>
      <c r="K428" s="66">
        <f t="shared" si="25"/>
        <v>4.5233380042927207E-2</v>
      </c>
      <c r="L428" s="46">
        <f t="shared" si="26"/>
        <v>-3.9805840716776064E-2</v>
      </c>
      <c r="M428" s="60">
        <f>VLOOKUP((A428+1)&amp;"_"&amp;B428,scenarios!A:Q,15,0)</f>
        <v>0</v>
      </c>
      <c r="N428" s="55">
        <f>VLOOKUP((A428+TT_Scen/2+1)&amp;"_"&amp;B428,scenarios!A:Q,15,0)</f>
        <v>0</v>
      </c>
      <c r="O428" s="37">
        <f t="shared" si="27"/>
        <v>8.5039220759703271E-2</v>
      </c>
    </row>
    <row r="429" spans="1:15" x14ac:dyDescent="0.25">
      <c r="A429" s="21">
        <f t="shared" si="24"/>
        <v>4</v>
      </c>
      <c r="B429" s="22">
        <v>420</v>
      </c>
      <c r="D429" s="66">
        <f>YC!E422</f>
        <v>0.76728124809999998</v>
      </c>
      <c r="E429" s="34">
        <f>LN(VLOOKUP((B429+12*$B$1-1)/12,YC!A:E,5,0)/VLOOKUP(B429/12,YC!A:E,5,0))</f>
        <v>-7.354430917411299E-2</v>
      </c>
      <c r="F429" s="34">
        <f>LN(VLOOKUP((B429+12*$B$1-1)/12,YC!A:E,5,0)/VLOOKUP((B429-1)/12,YC!A:E,5,0))</f>
        <v>-7.4162329020174333E-2</v>
      </c>
      <c r="G429" s="34">
        <f>((1-EXP(-alpha*($B$1-delta)))/alpha*Intermediates!F429-(1-EXP(-alpha*($B$1-delta)))/alpha*(1-EXP(-alpha*($B$1-delta)))/alpha*Intermediates!J429+E429)</f>
        <v>-0.73268758345631846</v>
      </c>
      <c r="H429" s="34">
        <f>((1-EXP(-alpha*$B$1))/alpha*Intermediates!F428-(1-EXP(-alpha*$B$1))/alpha*(1-EXP(-alpha*$B$1))/alpha*Intermediates!J428+F429)</f>
        <v>-0.75984472297823102</v>
      </c>
      <c r="I429" s="34">
        <f>((1-EXP(-alpha*($B$1-delta)))/alpha*Intermediates!G429-(1-EXP(-alpha*($B$1-delta)))/alpha*(1-EXP(-alpha*($B$1-delta)))/alpha*Intermediates!J429+E429)</f>
        <v>0.21652026689782372</v>
      </c>
      <c r="J429" s="46">
        <f>((1-EXP(-alpha*$B$1))/alpha*Intermediates!G428-(1-EXP(-alpha*$B$1))/alpha*(1-EXP(-alpha*$B$1))/alpha*Intermediates!J428+F429)</f>
        <v>0.24005051621773132</v>
      </c>
      <c r="K429" s="66">
        <f t="shared" si="25"/>
        <v>2.7529255533817354E-2</v>
      </c>
      <c r="L429" s="46">
        <f t="shared" si="26"/>
        <v>-2.3255571632713301E-2</v>
      </c>
      <c r="M429" s="60">
        <f>VLOOKUP((A429+1)&amp;"_"&amp;B429,scenarios!A:Q,15,0)</f>
        <v>0</v>
      </c>
      <c r="N429" s="55">
        <f>VLOOKUP((A429+TT_Scen/2+1)&amp;"_"&amp;B429,scenarios!A:Q,15,0)</f>
        <v>0</v>
      </c>
      <c r="O429" s="37">
        <f t="shared" si="27"/>
        <v>5.0784827166530655E-2</v>
      </c>
    </row>
    <row r="430" spans="1:15" x14ac:dyDescent="0.25">
      <c r="A430" s="21">
        <f t="shared" si="24"/>
        <v>4</v>
      </c>
      <c r="B430" s="22">
        <v>421</v>
      </c>
      <c r="D430" s="66">
        <f>YC!E423</f>
        <v>0.76680719959999999</v>
      </c>
      <c r="E430" s="34">
        <f>LN(VLOOKUP((B430+12*$B$1-1)/12,YC!A:E,5,0)/VLOOKUP(B430/12,YC!A:E,5,0))</f>
        <v>-7.354430878051034E-2</v>
      </c>
      <c r="F430" s="34">
        <f>LN(VLOOKUP((B430+12*$B$1-1)/12,YC!A:E,5,0)/VLOOKUP((B430-1)/12,YC!A:E,5,0))</f>
        <v>-7.4162328576955927E-2</v>
      </c>
      <c r="G430" s="34">
        <f>((1-EXP(-alpha*($B$1-delta)))/alpha*Intermediates!F430-(1-EXP(-alpha*($B$1-delta)))/alpha*(1-EXP(-alpha*($B$1-delta)))/alpha*Intermediates!J430+E430)</f>
        <v>-0.74054609008970884</v>
      </c>
      <c r="H430" s="34">
        <f>((1-EXP(-alpha*$B$1))/alpha*Intermediates!F429-(1-EXP(-alpha*$B$1))/alpha*(1-EXP(-alpha*$B$1))/alpha*Intermediates!J429+F430)</f>
        <v>-0.73808167649742962</v>
      </c>
      <c r="I430" s="34">
        <f>((1-EXP(-alpha*($B$1-delta)))/alpha*Intermediates!G430-(1-EXP(-alpha*($B$1-delta)))/alpha*(1-EXP(-alpha*($B$1-delta)))/alpha*Intermediates!J430+E430)</f>
        <v>0.22371194797860061</v>
      </c>
      <c r="J430" s="46">
        <f>((1-EXP(-alpha*$B$1))/alpha*Intermediates!G429-(1-EXP(-alpha*$B$1))/alpha*(1-EXP(-alpha*$B$1))/alpha*Intermediates!J429+F430)</f>
        <v>0.21761419334936627</v>
      </c>
      <c r="K430" s="66">
        <f t="shared" si="25"/>
        <v>-2.461379418100762E-3</v>
      </c>
      <c r="L430" s="46">
        <f t="shared" si="26"/>
        <v>6.1163837810769284E-3</v>
      </c>
      <c r="M430" s="60">
        <f>VLOOKUP((A430+1)&amp;"_"&amp;B430,scenarios!A:Q,15,0)</f>
        <v>0</v>
      </c>
      <c r="N430" s="55">
        <f>VLOOKUP((A430+TT_Scen/2+1)&amp;"_"&amp;B430,scenarios!A:Q,15,0)</f>
        <v>0</v>
      </c>
      <c r="O430" s="37">
        <f t="shared" si="27"/>
        <v>8.5777631991776904E-3</v>
      </c>
    </row>
    <row r="431" spans="1:15" x14ac:dyDescent="0.25">
      <c r="A431" s="21">
        <f t="shared" si="24"/>
        <v>4</v>
      </c>
      <c r="B431" s="22">
        <v>422</v>
      </c>
      <c r="D431" s="66">
        <f>YC!E424</f>
        <v>0.76633344410000004</v>
      </c>
      <c r="E431" s="34">
        <f>LN(VLOOKUP((B431+12*$B$1-1)/12,YC!A:E,5,0)/VLOOKUP(B431/12,YC!A:E,5,0))</f>
        <v>-7.3544308561742877E-2</v>
      </c>
      <c r="F431" s="34">
        <f>LN(VLOOKUP((B431+12*$B$1-1)/12,YC!A:E,5,0)/VLOOKUP((B431-1)/12,YC!A:E,5,0))</f>
        <v>-7.4162328202701203E-2</v>
      </c>
      <c r="G431" s="34">
        <f>((1-EXP(-alpha*($B$1-delta)))/alpha*Intermediates!F431-(1-EXP(-alpha*($B$1-delta)))/alpha*(1-EXP(-alpha*($B$1-delta)))/alpha*Intermediates!J431+E431)</f>
        <v>-0.72095408798559457</v>
      </c>
      <c r="H431" s="34">
        <f>((1-EXP(-alpha*$B$1))/alpha*Intermediates!F430-(1-EXP(-alpha*$B$1))/alpha*(1-EXP(-alpha*$B$1))/alpha*Intermediates!J430+F431)</f>
        <v>-0.74599401402716892</v>
      </c>
      <c r="I431" s="34">
        <f>((1-EXP(-alpha*($B$1-delta)))/alpha*Intermediates!G431-(1-EXP(-alpha*($B$1-delta)))/alpha*(1-EXP(-alpha*($B$1-delta)))/alpha*Intermediates!J431+E431)</f>
        <v>0.20345476563602849</v>
      </c>
      <c r="J431" s="46">
        <f>((1-EXP(-alpha*$B$1))/alpha*Intermediates!G430-(1-EXP(-alpha*$B$1))/alpha*(1-EXP(-alpha*$B$1))/alpha*Intermediates!J430+F431)</f>
        <v>0.22485491448162848</v>
      </c>
      <c r="K431" s="66">
        <f t="shared" si="25"/>
        <v>2.5356058115790336E-2</v>
      </c>
      <c r="L431" s="46">
        <f t="shared" si="26"/>
        <v>-2.1172790383429119E-2</v>
      </c>
      <c r="M431" s="60">
        <f>VLOOKUP((A431+1)&amp;"_"&amp;B431,scenarios!A:Q,15,0)</f>
        <v>0</v>
      </c>
      <c r="N431" s="55">
        <f>VLOOKUP((A431+TT_Scen/2+1)&amp;"_"&amp;B431,scenarios!A:Q,15,0)</f>
        <v>0</v>
      </c>
      <c r="O431" s="37">
        <f t="shared" si="27"/>
        <v>4.6528848499219455E-2</v>
      </c>
    </row>
    <row r="432" spans="1:15" x14ac:dyDescent="0.25">
      <c r="A432" s="21">
        <f t="shared" si="24"/>
        <v>4</v>
      </c>
      <c r="B432" s="22">
        <v>423</v>
      </c>
      <c r="D432" s="66">
        <f>YC!E425</f>
        <v>0.7658599814</v>
      </c>
      <c r="E432" s="34">
        <f>LN(VLOOKUP((B432+12*$B$1-1)/12,YC!A:E,5,0)/VLOOKUP(B432/12,YC!A:E,5,0))</f>
        <v>-7.3544308538064443E-2</v>
      </c>
      <c r="F432" s="34">
        <f>LN(VLOOKUP((B432+12*$B$1-1)/12,YC!A:E,5,0)/VLOOKUP((B432-1)/12,YC!A:E,5,0))</f>
        <v>-7.4162328048121229E-2</v>
      </c>
      <c r="G432" s="34">
        <f>((1-EXP(-alpha*($B$1-delta)))/alpha*Intermediates!F432-(1-EXP(-alpha*($B$1-delta)))/alpha*(1-EXP(-alpha*($B$1-delta)))/alpha*Intermediates!J432+E432)</f>
        <v>-0.68395846490896872</v>
      </c>
      <c r="H432" s="34">
        <f>((1-EXP(-alpha*$B$1))/alpha*Intermediates!F431-(1-EXP(-alpha*$B$1))/alpha*(1-EXP(-alpha*$B$1))/alpha*Intermediates!J431+F432)</f>
        <v>-0.72626821254560348</v>
      </c>
      <c r="I432" s="34">
        <f>((1-EXP(-alpha*($B$1-delta)))/alpha*Intermediates!G432-(1-EXP(-alpha*($B$1-delta)))/alpha*(1-EXP(-alpha*($B$1-delta)))/alpha*Intermediates!J432+E432)</f>
        <v>0.16579560592806669</v>
      </c>
      <c r="J432" s="46">
        <f>((1-EXP(-alpha*$B$1))/alpha*Intermediates!G431-(1-EXP(-alpha*$B$1))/alpha*(1-EXP(-alpha*$B$1))/alpha*Intermediates!J431+F432)</f>
        <v>0.2044591546231222</v>
      </c>
      <c r="K432" s="66">
        <f t="shared" si="25"/>
        <v>4.3217562885506045E-2</v>
      </c>
      <c r="L432" s="46">
        <f t="shared" si="26"/>
        <v>-3.7925654131563902E-2</v>
      </c>
      <c r="M432" s="60">
        <f>VLOOKUP((A432+1)&amp;"_"&amp;B432,scenarios!A:Q,15,0)</f>
        <v>0</v>
      </c>
      <c r="N432" s="55">
        <f>VLOOKUP((A432+TT_Scen/2+1)&amp;"_"&amp;B432,scenarios!A:Q,15,0)</f>
        <v>0</v>
      </c>
      <c r="O432" s="37">
        <f t="shared" si="27"/>
        <v>8.1143217017069946E-2</v>
      </c>
    </row>
    <row r="433" spans="1:15" x14ac:dyDescent="0.25">
      <c r="A433" s="21">
        <f t="shared" si="24"/>
        <v>4</v>
      </c>
      <c r="B433" s="22">
        <v>424</v>
      </c>
      <c r="D433" s="66">
        <f>YC!E426</f>
        <v>0.76538681119999996</v>
      </c>
      <c r="E433" s="34">
        <f>LN(VLOOKUP((B433+12*$B$1-1)/12,YC!A:E,5,0)/VLOOKUP(B433/12,YC!A:E,5,0))</f>
        <v>-7.3544308317878573E-2</v>
      </c>
      <c r="F433" s="34">
        <f>LN(VLOOKUP((B433+12*$B$1-1)/12,YC!A:E,5,0)/VLOOKUP((B433-1)/12,YC!A:E,5,0))</f>
        <v>-7.4162327852479115E-2</v>
      </c>
      <c r="G433" s="34">
        <f>((1-EXP(-alpha*($B$1-delta)))/alpha*Intermediates!F433-(1-EXP(-alpha*($B$1-delta)))/alpha*(1-EXP(-alpha*($B$1-delta)))/alpha*Intermediates!J433+E433)</f>
        <v>-0.69603483574892211</v>
      </c>
      <c r="H433" s="34">
        <f>((1-EXP(-alpha*$B$1))/alpha*Intermediates!F432-(1-EXP(-alpha*$B$1))/alpha*(1-EXP(-alpha*$B$1))/alpha*Intermediates!J432+F433)</f>
        <v>-0.68901983196541849</v>
      </c>
      <c r="I433" s="34">
        <f>((1-EXP(-alpha*($B$1-delta)))/alpha*Intermediates!G433-(1-EXP(-alpha*($B$1-delta)))/alpha*(1-EXP(-alpha*($B$1-delta)))/alpha*Intermediates!J433+E433)</f>
        <v>0.17721008284070361</v>
      </c>
      <c r="J433" s="46">
        <f>((1-EXP(-alpha*$B$1))/alpha*Intermediates!G432-(1-EXP(-alpha*$B$1))/alpha*(1-EXP(-alpha*$B$1))/alpha*Intermediates!J432+F433)</f>
        <v>0.16654247251980628</v>
      </c>
      <c r="K433" s="66">
        <f t="shared" si="25"/>
        <v>-6.9904560787493741E-3</v>
      </c>
      <c r="L433" s="46">
        <f t="shared" si="26"/>
        <v>1.0724712141904735E-2</v>
      </c>
      <c r="M433" s="60">
        <f>VLOOKUP((A433+1)&amp;"_"&amp;B433,scenarios!A:Q,15,0)</f>
        <v>0</v>
      </c>
      <c r="N433" s="55">
        <f>VLOOKUP((A433+TT_Scen/2+1)&amp;"_"&amp;B433,scenarios!A:Q,15,0)</f>
        <v>0</v>
      </c>
      <c r="O433" s="37">
        <f t="shared" si="27"/>
        <v>1.7715168220654109E-2</v>
      </c>
    </row>
    <row r="434" spans="1:15" x14ac:dyDescent="0.25">
      <c r="A434" s="21">
        <f t="shared" si="24"/>
        <v>4</v>
      </c>
      <c r="B434" s="22">
        <v>425</v>
      </c>
      <c r="D434" s="66">
        <f>YC!E427</f>
        <v>0.76491393350000003</v>
      </c>
      <c r="E434" s="34">
        <f>LN(VLOOKUP((B434+12*$B$1-1)/12,YC!A:E,5,0)/VLOOKUP(B434/12,YC!A:E,5,0))</f>
        <v>-7.354430846366404E-2</v>
      </c>
      <c r="F434" s="34">
        <f>LN(VLOOKUP((B434+12*$B$1-1)/12,YC!A:E,5,0)/VLOOKUP((B434-1)/12,YC!A:E,5,0))</f>
        <v>-7.416232778658334E-2</v>
      </c>
      <c r="G434" s="34">
        <f>((1-EXP(-alpha*($B$1-delta)))/alpha*Intermediates!F434-(1-EXP(-alpha*($B$1-delta)))/alpha*(1-EXP(-alpha*($B$1-delta)))/alpha*Intermediates!J434+E434)</f>
        <v>-0.6611983058913895</v>
      </c>
      <c r="H434" s="34">
        <f>((1-EXP(-alpha*$B$1))/alpha*Intermediates!F433-(1-EXP(-alpha*$B$1))/alpha*(1-EXP(-alpha*$B$1))/alpha*Intermediates!J433+F434)</f>
        <v>-0.70117886144816144</v>
      </c>
      <c r="I434" s="34">
        <f>((1-EXP(-alpha*($B$1-delta)))/alpha*Intermediates!G434-(1-EXP(-alpha*($B$1-delta)))/alpha*(1-EXP(-alpha*($B$1-delta)))/alpha*Intermediates!J434+E434)</f>
        <v>0.1417132989290863</v>
      </c>
      <c r="J434" s="46">
        <f>((1-EXP(-alpha*$B$1))/alpha*Intermediates!G433-(1-EXP(-alpha*$B$1))/alpha*(1-EXP(-alpha*$B$1))/alpha*Intermediates!J433+F434)</f>
        <v>0.17803485528357454</v>
      </c>
      <c r="K434" s="66">
        <f t="shared" si="25"/>
        <v>4.0790536403135125E-2</v>
      </c>
      <c r="L434" s="46">
        <f t="shared" si="26"/>
        <v>-3.566984286721242E-2</v>
      </c>
      <c r="M434" s="60">
        <f>VLOOKUP((A434+1)&amp;"_"&amp;B434,scenarios!A:Q,15,0)</f>
        <v>0</v>
      </c>
      <c r="N434" s="55">
        <f>VLOOKUP((A434+TT_Scen/2+1)&amp;"_"&amp;B434,scenarios!A:Q,15,0)</f>
        <v>0</v>
      </c>
      <c r="O434" s="37">
        <f t="shared" si="27"/>
        <v>7.6460379270347545E-2</v>
      </c>
    </row>
    <row r="435" spans="1:15" x14ac:dyDescent="0.25">
      <c r="A435" s="21">
        <f t="shared" si="24"/>
        <v>4</v>
      </c>
      <c r="B435" s="22">
        <v>426</v>
      </c>
      <c r="D435" s="66">
        <f>YC!E428</f>
        <v>0.76444134789999996</v>
      </c>
      <c r="E435" s="34">
        <f>LN(VLOOKUP((B435+12*$B$1-1)/12,YC!A:E,5,0)/VLOOKUP(B435/12,YC!A:E,5,0))</f>
        <v>-7.3544308452841725E-2</v>
      </c>
      <c r="F435" s="34">
        <f>LN(VLOOKUP((B435+12*$B$1-1)/12,YC!A:E,5,0)/VLOOKUP((B435-1)/12,YC!A:E,5,0))</f>
        <v>-7.4162327850675058E-2</v>
      </c>
      <c r="G435" s="34">
        <f>((1-EXP(-alpha*($B$1-delta)))/alpha*Intermediates!F435-(1-EXP(-alpha*($B$1-delta)))/alpha*(1-EXP(-alpha*($B$1-delta)))/alpha*Intermediates!J435+E435)</f>
        <v>-0.65315218370137262</v>
      </c>
      <c r="H435" s="34">
        <f>((1-EXP(-alpha*$B$1))/alpha*Intermediates!F434-(1-EXP(-alpha*$B$1))/alpha*(1-EXP(-alpha*$B$1))/alpha*Intermediates!J434+F435)</f>
        <v>-0.66610433047443385</v>
      </c>
      <c r="I435" s="34">
        <f>((1-EXP(-alpha*($B$1-delta)))/alpha*Intermediates!G435-(1-EXP(-alpha*($B$1-delta)))/alpha*(1-EXP(-alpha*($B$1-delta)))/alpha*Intermediates!J435+E435)</f>
        <v>0.13300856187824156</v>
      </c>
      <c r="J435" s="46">
        <f>((1-EXP(-alpha*$B$1))/alpha*Intermediates!G434-(1-EXP(-alpha*$B$1))/alpha*(1-EXP(-alpha*$B$1))/alpha*Intermediates!J434+F435)</f>
        <v>0.14229533066690947</v>
      </c>
      <c r="K435" s="66">
        <f t="shared" si="25"/>
        <v>1.3036389139672089E-2</v>
      </c>
      <c r="L435" s="46">
        <f t="shared" si="26"/>
        <v>-9.2437799301871015E-3</v>
      </c>
      <c r="M435" s="60">
        <f>VLOOKUP((A435+1)&amp;"_"&amp;B435,scenarios!A:Q,15,0)</f>
        <v>0</v>
      </c>
      <c r="N435" s="55">
        <f>VLOOKUP((A435+TT_Scen/2+1)&amp;"_"&amp;B435,scenarios!A:Q,15,0)</f>
        <v>0</v>
      </c>
      <c r="O435" s="37">
        <f t="shared" si="27"/>
        <v>2.228016906985919E-2</v>
      </c>
    </row>
    <row r="436" spans="1:15" x14ac:dyDescent="0.25">
      <c r="A436" s="21">
        <f t="shared" si="24"/>
        <v>4</v>
      </c>
      <c r="B436" s="22">
        <v>427</v>
      </c>
      <c r="D436" s="66">
        <f>YC!E429</f>
        <v>0.76396905429999995</v>
      </c>
      <c r="E436" s="34">
        <f>LN(VLOOKUP((B436+12*$B$1-1)/12,YC!A:E,5,0)/VLOOKUP(B436/12,YC!A:E,5,0))</f>
        <v>-7.3544308435995548E-2</v>
      </c>
      <c r="F436" s="34">
        <f>LN(VLOOKUP((B436+12*$B$1-1)/12,YC!A:E,5,0)/VLOOKUP((B436-1)/12,YC!A:E,5,0))</f>
        <v>-7.4162327803506886E-2</v>
      </c>
      <c r="G436" s="34">
        <f>((1-EXP(-alpha*($B$1-delta)))/alpha*Intermediates!F436-(1-EXP(-alpha*($B$1-delta)))/alpha*(1-EXP(-alpha*($B$1-delta)))/alpha*Intermediates!J436+E436)</f>
        <v>-0.68231171160397142</v>
      </c>
      <c r="H436" s="34">
        <f>((1-EXP(-alpha*$B$1))/alpha*Intermediates!F435-(1-EXP(-alpha*$B$1))/alpha*(1-EXP(-alpha*$B$1))/alpha*Intermediates!J435+F436)</f>
        <v>-0.65800332408616158</v>
      </c>
      <c r="I436" s="34">
        <f>((1-EXP(-alpha*($B$1-delta)))/alpha*Intermediates!G436-(1-EXP(-alpha*($B$1-delta)))/alpha*(1-EXP(-alpha*($B$1-delta)))/alpha*Intermediates!J436+E436)</f>
        <v>0.16151111206789601</v>
      </c>
      <c r="J436" s="46">
        <f>((1-EXP(-alpha*$B$1))/alpha*Intermediates!G435-(1-EXP(-alpha*$B$1))/alpha*(1-EXP(-alpha*$B$1))/alpha*Intermediates!J435+F436)</f>
        <v>0.1335309824472275</v>
      </c>
      <c r="K436" s="66">
        <f t="shared" si="25"/>
        <v>-2.4015318149785858E-2</v>
      </c>
      <c r="L436" s="46">
        <f t="shared" si="26"/>
        <v>2.8375250012093067E-2</v>
      </c>
      <c r="M436" s="60">
        <f>VLOOKUP((A436+1)&amp;"_"&amp;B436,scenarios!A:Q,15,0)</f>
        <v>0</v>
      </c>
      <c r="N436" s="55">
        <f>VLOOKUP((A436+TT_Scen/2+1)&amp;"_"&amp;B436,scenarios!A:Q,15,0)</f>
        <v>0</v>
      </c>
      <c r="O436" s="37">
        <f t="shared" si="27"/>
        <v>5.2390568161878925E-2</v>
      </c>
    </row>
    <row r="437" spans="1:15" x14ac:dyDescent="0.25">
      <c r="A437" s="21">
        <f t="shared" si="24"/>
        <v>4</v>
      </c>
      <c r="B437" s="22">
        <v>428</v>
      </c>
      <c r="D437" s="66">
        <f>YC!E430</f>
        <v>0.7634970526</v>
      </c>
      <c r="E437" s="34">
        <f>LN(VLOOKUP((B437+12*$B$1-1)/12,YC!A:E,5,0)/VLOOKUP(B437/12,YC!A:E,5,0))</f>
        <v>-7.3544308705053477E-2</v>
      </c>
      <c r="F437" s="34">
        <f>LN(VLOOKUP((B437+12*$B$1-1)/12,YC!A:E,5,0)/VLOOKUP((B437-1)/12,YC!A:E,5,0))</f>
        <v>-7.4162327936892536E-2</v>
      </c>
      <c r="G437" s="34">
        <f>((1-EXP(-alpha*($B$1-delta)))/alpha*Intermediates!F437-(1-EXP(-alpha*($B$1-delta)))/alpha*(1-EXP(-alpha*($B$1-delta)))/alpha*Intermediates!J437+E437)</f>
        <v>-0.7085869639025294</v>
      </c>
      <c r="H437" s="34">
        <f>((1-EXP(-alpha*$B$1))/alpha*Intermediates!F436-(1-EXP(-alpha*$B$1))/alpha*(1-EXP(-alpha*$B$1))/alpha*Intermediates!J436+F437)</f>
        <v>-0.6873622750527737</v>
      </c>
      <c r="I437" s="34">
        <f>((1-EXP(-alpha*($B$1-delta)))/alpha*Intermediates!G437-(1-EXP(-alpha*($B$1-delta)))/alpha*(1-EXP(-alpha*($B$1-delta)))/alpha*Intermediates!J437+E437)</f>
        <v>0.18713102145448707</v>
      </c>
      <c r="J437" s="46">
        <f>((1-EXP(-alpha*$B$1))/alpha*Intermediates!G436-(1-EXP(-alpha*$B$1))/alpha*(1-EXP(-alpha*$B$1))/alpha*Intermediates!J436+F437)</f>
        <v>0.1622282410441897</v>
      </c>
      <c r="K437" s="66">
        <f t="shared" si="25"/>
        <v>-2.100103029722622E-2</v>
      </c>
      <c r="L437" s="46">
        <f t="shared" si="26"/>
        <v>2.5215444654397734E-2</v>
      </c>
      <c r="M437" s="60">
        <f>VLOOKUP((A437+1)&amp;"_"&amp;B437,scenarios!A:Q,15,0)</f>
        <v>0</v>
      </c>
      <c r="N437" s="55">
        <f>VLOOKUP((A437+TT_Scen/2+1)&amp;"_"&amp;B437,scenarios!A:Q,15,0)</f>
        <v>0</v>
      </c>
      <c r="O437" s="37">
        <f t="shared" si="27"/>
        <v>4.6216474951623954E-2</v>
      </c>
    </row>
    <row r="438" spans="1:15" x14ac:dyDescent="0.25">
      <c r="A438" s="21">
        <f t="shared" si="24"/>
        <v>4</v>
      </c>
      <c r="B438" s="22">
        <v>429</v>
      </c>
      <c r="D438" s="66">
        <f>YC!E431</f>
        <v>0.76302534249999998</v>
      </c>
      <c r="E438" s="34">
        <f>LN(VLOOKUP((B438+12*$B$1-1)/12,YC!A:E,5,0)/VLOOKUP(B438/12,YC!A:E,5,0))</f>
        <v>-7.3544308867374078E-2</v>
      </c>
      <c r="F438" s="34">
        <f>LN(VLOOKUP((B438+12*$B$1-1)/12,YC!A:E,5,0)/VLOOKUP((B438-1)/12,YC!A:E,5,0))</f>
        <v>-7.4162328120191065E-2</v>
      </c>
      <c r="G438" s="34">
        <f>((1-EXP(-alpha*($B$1-delta)))/alpha*Intermediates!F438-(1-EXP(-alpha*($B$1-delta)))/alpha*(1-EXP(-alpha*($B$1-delta)))/alpha*Intermediates!J438+E438)</f>
        <v>-0.70220645535587189</v>
      </c>
      <c r="H438" s="34">
        <f>((1-EXP(-alpha*$B$1))/alpha*Intermediates!F437-(1-EXP(-alpha*$B$1))/alpha*(1-EXP(-alpha*$B$1))/alpha*Intermediates!J437+F438)</f>
        <v>-0.71381723485156812</v>
      </c>
      <c r="I438" s="34">
        <f>((1-EXP(-alpha*($B$1-delta)))/alpha*Intermediates!G438-(1-EXP(-alpha*($B$1-delta)))/alpha*(1-EXP(-alpha*($B$1-delta)))/alpha*Intermediates!J438+E438)</f>
        <v>0.18009680380045545</v>
      </c>
      <c r="J438" s="46">
        <f>((1-EXP(-alpha*$B$1))/alpha*Intermediates!G437-(1-EXP(-alpha*$B$1))/alpha*(1-EXP(-alpha*$B$1))/alpha*Intermediates!J437+F438)</f>
        <v>0.1880231564113295</v>
      </c>
      <c r="K438" s="66">
        <f t="shared" si="25"/>
        <v>1.1678446230200201E-2</v>
      </c>
      <c r="L438" s="46">
        <f t="shared" si="26"/>
        <v>-7.8950219120561549E-3</v>
      </c>
      <c r="M438" s="60">
        <f>VLOOKUP((A438+1)&amp;"_"&amp;B438,scenarios!A:Q,15,0)</f>
        <v>0</v>
      </c>
      <c r="N438" s="55">
        <f>VLOOKUP((A438+TT_Scen/2+1)&amp;"_"&amp;B438,scenarios!A:Q,15,0)</f>
        <v>0</v>
      </c>
      <c r="O438" s="37">
        <f t="shared" si="27"/>
        <v>1.9573468142256356E-2</v>
      </c>
    </row>
    <row r="439" spans="1:15" x14ac:dyDescent="0.25">
      <c r="A439" s="21">
        <f t="shared" si="24"/>
        <v>4</v>
      </c>
      <c r="B439" s="22">
        <v>430</v>
      </c>
      <c r="D439" s="66">
        <f>YC!E432</f>
        <v>0.76255392379999998</v>
      </c>
      <c r="E439" s="34">
        <f>LN(VLOOKUP((B439+12*$B$1-1)/12,YC!A:E,5,0)/VLOOKUP(B439/12,YC!A:E,5,0))</f>
        <v>-7.3544308942775014E-2</v>
      </c>
      <c r="F439" s="34">
        <f>LN(VLOOKUP((B439+12*$B$1-1)/12,YC!A:E,5,0)/VLOOKUP((B439-1)/12,YC!A:E,5,0))</f>
        <v>-7.4162328242615233E-2</v>
      </c>
      <c r="G439" s="34">
        <f>((1-EXP(-alpha*($B$1-delta)))/alpha*Intermediates!F439-(1-EXP(-alpha*($B$1-delta)))/alpha*(1-EXP(-alpha*($B$1-delta)))/alpha*Intermediates!J439+E439)</f>
        <v>-0.70970083464214939</v>
      </c>
      <c r="H439" s="34">
        <f>((1-EXP(-alpha*$B$1))/alpha*Intermediates!F438-(1-EXP(-alpha*$B$1))/alpha*(1-EXP(-alpha*$B$1))/alpha*Intermediates!J438+F439)</f>
        <v>-0.70739322466330623</v>
      </c>
      <c r="I439" s="34">
        <f>((1-EXP(-alpha*($B$1-delta)))/alpha*Intermediates!G439-(1-EXP(-alpha*($B$1-delta)))/alpha*(1-EXP(-alpha*($B$1-delta)))/alpha*Intermediates!J439+E439)</f>
        <v>0.18693910594425506</v>
      </c>
      <c r="J439" s="46">
        <f>((1-EXP(-alpha*$B$1))/alpha*Intermediates!G438-(1-EXP(-alpha*$B$1))/alpha*(1-EXP(-alpha*$B$1))/alpha*Intermediates!J438+F439)</f>
        <v>0.18094074814725672</v>
      </c>
      <c r="K439" s="66">
        <f t="shared" si="25"/>
        <v>-2.3049494937833481E-3</v>
      </c>
      <c r="L439" s="46">
        <f t="shared" si="26"/>
        <v>6.016383969582817E-3</v>
      </c>
      <c r="M439" s="60">
        <f>VLOOKUP((A439+1)&amp;"_"&amp;B439,scenarios!A:Q,15,0)</f>
        <v>0</v>
      </c>
      <c r="N439" s="55">
        <f>VLOOKUP((A439+TT_Scen/2+1)&amp;"_"&amp;B439,scenarios!A:Q,15,0)</f>
        <v>0</v>
      </c>
      <c r="O439" s="37">
        <f t="shared" si="27"/>
        <v>8.3213334633661651E-3</v>
      </c>
    </row>
    <row r="440" spans="1:15" x14ac:dyDescent="0.25">
      <c r="A440" s="21">
        <f t="shared" si="24"/>
        <v>4</v>
      </c>
      <c r="B440" s="22">
        <v>431</v>
      </c>
      <c r="D440" s="66">
        <f>YC!E433</f>
        <v>0.76208279639999998</v>
      </c>
      <c r="E440" s="34">
        <f>LN(VLOOKUP((B440+12*$B$1-1)/12,YC!A:E,5,0)/VLOOKUP(B440/12,YC!A:E,5,0))</f>
        <v>-7.3544309082342427E-2</v>
      </c>
      <c r="F440" s="34">
        <f>LN(VLOOKUP((B440+12*$B$1-1)/12,YC!A:E,5,0)/VLOOKUP((B440-1)/12,YC!A:E,5,0))</f>
        <v>-7.4162328324242466E-2</v>
      </c>
      <c r="G440" s="34">
        <f>((1-EXP(-alpha*($B$1-delta)))/alpha*Intermediates!F440-(1-EXP(-alpha*($B$1-delta)))/alpha*(1-EXP(-alpha*($B$1-delta)))/alpha*Intermediates!J440+E440)</f>
        <v>-0.6956745481043155</v>
      </c>
      <c r="H440" s="34">
        <f>((1-EXP(-alpha*$B$1))/alpha*Intermediates!F439-(1-EXP(-alpha*$B$1))/alpha*(1-EXP(-alpha*$B$1))/alpha*Intermediates!J439+F440)</f>
        <v>-0.71493893916659323</v>
      </c>
      <c r="I440" s="34">
        <f>((1-EXP(-alpha*($B$1-delta)))/alpha*Intermediates!G440-(1-EXP(-alpha*($B$1-delta)))/alpha*(1-EXP(-alpha*($B$1-delta)))/alpha*Intermediates!J440+E440)</f>
        <v>0.17226237210843603</v>
      </c>
      <c r="J440" s="46">
        <f>((1-EXP(-alpha*$B$1))/alpha*Intermediates!G439-(1-EXP(-alpha*$B$1))/alpha*(1-EXP(-alpha*$B$1))/alpha*Intermediates!J439+F440)</f>
        <v>0.18782970906824259</v>
      </c>
      <c r="K440" s="66">
        <f t="shared" si="25"/>
        <v>1.9451146761020333E-2</v>
      </c>
      <c r="L440" s="46">
        <f t="shared" si="26"/>
        <v>-1.5446792300204515E-2</v>
      </c>
      <c r="M440" s="60">
        <f>VLOOKUP((A440+1)&amp;"_"&amp;B440,scenarios!A:Q,15,0)</f>
        <v>0</v>
      </c>
      <c r="N440" s="55">
        <f>VLOOKUP((A440+TT_Scen/2+1)&amp;"_"&amp;B440,scenarios!A:Q,15,0)</f>
        <v>0</v>
      </c>
      <c r="O440" s="37">
        <f t="shared" si="27"/>
        <v>3.4897939061224847E-2</v>
      </c>
    </row>
    <row r="441" spans="1:15" x14ac:dyDescent="0.25">
      <c r="A441" s="21">
        <f t="shared" si="24"/>
        <v>4</v>
      </c>
      <c r="B441" s="22">
        <v>432</v>
      </c>
      <c r="D441" s="66">
        <f>YC!E434</f>
        <v>0.76161195999999998</v>
      </c>
      <c r="E441" s="34">
        <f>LN(VLOOKUP((B441+12*$B$1-1)/12,YC!A:E,5,0)/VLOOKUP(B441/12,YC!A:E,5,0))</f>
        <v>-7.3544309174935832E-2</v>
      </c>
      <c r="F441" s="34">
        <f>LN(VLOOKUP((B441+12*$B$1-1)/12,YC!A:E,5,0)/VLOOKUP((B441-1)/12,YC!A:E,5,0))</f>
        <v>-7.4162328516419587E-2</v>
      </c>
      <c r="G441" s="34">
        <f>((1-EXP(-alpha*($B$1-delta)))/alpha*Intermediates!F441-(1-EXP(-alpha*($B$1-delta)))/alpha*(1-EXP(-alpha*($B$1-delta)))/alpha*Intermediates!J441+E441)</f>
        <v>-0.66319595545384968</v>
      </c>
      <c r="H441" s="34">
        <f>((1-EXP(-alpha*$B$1))/alpha*Intermediates!F440-(1-EXP(-alpha*$B$1))/alpha*(1-EXP(-alpha*$B$1))/alpha*Intermediates!J440+F441)</f>
        <v>-0.70081688924409313</v>
      </c>
      <c r="I441" s="34">
        <f>((1-EXP(-alpha*($B$1-delta)))/alpha*Intermediates!G441-(1-EXP(-alpha*($B$1-delta)))/alpha*(1-EXP(-alpha*($B$1-delta)))/alpha*Intermediates!J441+E441)</f>
        <v>0.13913496039057832</v>
      </c>
      <c r="J441" s="46">
        <f>((1-EXP(-alpha*$B$1))/alpha*Intermediates!G440-(1-EXP(-alpha*$B$1))/alpha*(1-EXP(-alpha*$B$1))/alpha*Intermediates!J440+F441)</f>
        <v>0.17305254791384928</v>
      </c>
      <c r="K441" s="66">
        <f t="shared" si="25"/>
        <v>3.8337559585930103E-2</v>
      </c>
      <c r="L441" s="46">
        <f t="shared" si="26"/>
        <v>-3.3348834528382221E-2</v>
      </c>
      <c r="M441" s="60">
        <f>VLOOKUP((A441+1)&amp;"_"&amp;B441,scenarios!A:Q,15,0)</f>
        <v>0</v>
      </c>
      <c r="N441" s="55">
        <f>VLOOKUP((A441+TT_Scen/2+1)&amp;"_"&amp;B441,scenarios!A:Q,15,0)</f>
        <v>0</v>
      </c>
      <c r="O441" s="37">
        <f t="shared" si="27"/>
        <v>7.1686394114312324E-2</v>
      </c>
    </row>
    <row r="442" spans="1:15" x14ac:dyDescent="0.25">
      <c r="A442" s="21">
        <f t="shared" si="24"/>
        <v>4</v>
      </c>
      <c r="B442" s="22">
        <v>433</v>
      </c>
      <c r="D442" s="66">
        <f>YC!E435</f>
        <v>0.76114141459999995</v>
      </c>
      <c r="E442" s="34">
        <f>LN(VLOOKUP((B442+12*$B$1-1)/12,YC!A:E,5,0)/VLOOKUP(B442/12,YC!A:E,5,0))</f>
        <v>-7.3544309361876004E-2</v>
      </c>
      <c r="F442" s="34">
        <f>LN(VLOOKUP((B442+12*$B$1-1)/12,YC!A:E,5,0)/VLOOKUP((B442-1)/12,YC!A:E,5,0))</f>
        <v>-7.4162328566857963E-2</v>
      </c>
      <c r="G442" s="34">
        <f>((1-EXP(-alpha*($B$1-delta)))/alpha*Intermediates!F442-(1-EXP(-alpha*($B$1-delta)))/alpha*(1-EXP(-alpha*($B$1-delta)))/alpha*Intermediates!J442+E442)</f>
        <v>-0.65275537812614259</v>
      </c>
      <c r="H442" s="34">
        <f>((1-EXP(-alpha*$B$1))/alpha*Intermediates!F441-(1-EXP(-alpha*$B$1))/alpha*(1-EXP(-alpha*$B$1))/alpha*Intermediates!J441+F442)</f>
        <v>-0.66811640730462429</v>
      </c>
      <c r="I442" s="34">
        <f>((1-EXP(-alpha*($B$1-delta)))/alpha*Intermediates!G442-(1-EXP(-alpha*($B$1-delta)))/alpha*(1-EXP(-alpha*($B$1-delta)))/alpha*Intermediates!J442+E442)</f>
        <v>0.12804719008952015</v>
      </c>
      <c r="J442" s="46">
        <f>((1-EXP(-alpha*$B$1))/alpha*Intermediates!G441-(1-EXP(-alpha*$B$1))/alpha*(1-EXP(-alpha*$B$1))/alpha*Intermediates!J441+F442)</f>
        <v>0.13969859573905652</v>
      </c>
      <c r="K442" s="66">
        <f t="shared" si="25"/>
        <v>1.5479616215433367E-2</v>
      </c>
      <c r="L442" s="46">
        <f t="shared" si="26"/>
        <v>-1.158379087987671E-2</v>
      </c>
      <c r="M442" s="60">
        <f>VLOOKUP((A442+1)&amp;"_"&amp;B442,scenarios!A:Q,15,0)</f>
        <v>0</v>
      </c>
      <c r="N442" s="55">
        <f>VLOOKUP((A442+TT_Scen/2+1)&amp;"_"&amp;B442,scenarios!A:Q,15,0)</f>
        <v>0</v>
      </c>
      <c r="O442" s="37">
        <f t="shared" si="27"/>
        <v>2.7063407095310077E-2</v>
      </c>
    </row>
    <row r="443" spans="1:15" x14ac:dyDescent="0.25">
      <c r="A443" s="21">
        <f t="shared" si="24"/>
        <v>4</v>
      </c>
      <c r="B443" s="22">
        <v>434</v>
      </c>
      <c r="D443" s="66">
        <f>YC!E436</f>
        <v>0.7606711598</v>
      </c>
      <c r="E443" s="34">
        <f>LN(VLOOKUP((B443+12*$B$1-1)/12,YC!A:E,5,0)/VLOOKUP(B443/12,YC!A:E,5,0))</f>
        <v>-7.3544309400477584E-2</v>
      </c>
      <c r="F443" s="34">
        <f>LN(VLOOKUP((B443+12*$B$1-1)/12,YC!A:E,5,0)/VLOOKUP((B443-1)/12,YC!A:E,5,0))</f>
        <v>-7.4162328758285989E-2</v>
      </c>
      <c r="G443" s="34">
        <f>((1-EXP(-alpha*($B$1-delta)))/alpha*Intermediates!F443-(1-EXP(-alpha*($B$1-delta)))/alpha*(1-EXP(-alpha*($B$1-delta)))/alpha*Intermediates!J443+E443)</f>
        <v>-0.62120194374463056</v>
      </c>
      <c r="H443" s="34">
        <f>((1-EXP(-alpha*$B$1))/alpha*Intermediates!F442-(1-EXP(-alpha*$B$1))/alpha*(1-EXP(-alpha*$B$1))/alpha*Intermediates!J442+F443)</f>
        <v>-0.65760457411770246</v>
      </c>
      <c r="I443" s="34">
        <f>((1-EXP(-alpha*($B$1-delta)))/alpha*Intermediates!G443-(1-EXP(-alpha*($B$1-delta)))/alpha*(1-EXP(-alpha*($B$1-delta)))/alpha*Intermediates!J443+E443)</f>
        <v>9.5848187442644936E-2</v>
      </c>
      <c r="J443" s="46">
        <f>((1-EXP(-alpha*$B$1))/alpha*Intermediates!G442-(1-EXP(-alpha*$B$1))/alpha*(1-EXP(-alpha*$B$1))/alpha*Intermediates!J442+F443)</f>
        <v>0.12853493087172094</v>
      </c>
      <c r="K443" s="66">
        <f t="shared" si="25"/>
        <v>3.7073319659192583E-2</v>
      </c>
      <c r="L443" s="46">
        <f t="shared" si="26"/>
        <v>-3.2158305122472752E-2</v>
      </c>
      <c r="M443" s="60">
        <f>VLOOKUP((A443+1)&amp;"_"&amp;B443,scenarios!A:Q,15,0)</f>
        <v>0</v>
      </c>
      <c r="N443" s="55">
        <f>VLOOKUP((A443+TT_Scen/2+1)&amp;"_"&amp;B443,scenarios!A:Q,15,0)</f>
        <v>0</v>
      </c>
      <c r="O443" s="37">
        <f t="shared" si="27"/>
        <v>6.9231624781665335E-2</v>
      </c>
    </row>
    <row r="444" spans="1:15" x14ac:dyDescent="0.25">
      <c r="A444" s="21">
        <f t="shared" si="24"/>
        <v>4</v>
      </c>
      <c r="B444" s="22">
        <v>435</v>
      </c>
      <c r="D444" s="66">
        <f>YC!E437</f>
        <v>0.76020119549999998</v>
      </c>
      <c r="E444" s="34">
        <f>LN(VLOOKUP((B444+12*$B$1-1)/12,YC!A:E,5,0)/VLOOKUP(B444/12,YC!A:E,5,0))</f>
        <v>-7.3544309442087105E-2</v>
      </c>
      <c r="F444" s="34">
        <f>LN(VLOOKUP((B444+12*$B$1-1)/12,YC!A:E,5,0)/VLOOKUP((B444-1)/12,YC!A:E,5,0))</f>
        <v>-7.4162328848279585E-2</v>
      </c>
      <c r="G444" s="34">
        <f>((1-EXP(-alpha*($B$1-delta)))/alpha*Intermediates!F444-(1-EXP(-alpha*($B$1-delta)))/alpha*(1-EXP(-alpha*($B$1-delta)))/alpha*Intermediates!J444+E444)</f>
        <v>-0.65155153013235445</v>
      </c>
      <c r="H444" s="34">
        <f>((1-EXP(-alpha*$B$1))/alpha*Intermediates!F443-(1-EXP(-alpha*$B$1))/alpha*(1-EXP(-alpha*$B$1))/alpha*Intermediates!J443+F444)</f>
        <v>-0.62583557274362989</v>
      </c>
      <c r="I444" s="34">
        <f>((1-EXP(-alpha*($B$1-delta)))/alpha*Intermediates!G444-(1-EXP(-alpha*($B$1-delta)))/alpha*(1-EXP(-alpha*($B$1-delta)))/alpha*Intermediates!J444+E444)</f>
        <v>0.12555382808158011</v>
      </c>
      <c r="J444" s="46">
        <f>((1-EXP(-alpha*$B$1))/alpha*Intermediates!G443-(1-EXP(-alpha*$B$1))/alpha*(1-EXP(-alpha*$B$1))/alpha*Intermediates!J443+F444)</f>
        <v>9.6115734963221539E-2</v>
      </c>
      <c r="K444" s="66">
        <f t="shared" si="25"/>
        <v>-2.5388118399641835E-2</v>
      </c>
      <c r="L444" s="46">
        <f t="shared" si="26"/>
        <v>2.9875677106723231E-2</v>
      </c>
      <c r="M444" s="60">
        <f>VLOOKUP((A444+1)&amp;"_"&amp;B444,scenarios!A:Q,15,0)</f>
        <v>0</v>
      </c>
      <c r="N444" s="55">
        <f>VLOOKUP((A444+TT_Scen/2+1)&amp;"_"&amp;B444,scenarios!A:Q,15,0)</f>
        <v>0</v>
      </c>
      <c r="O444" s="37">
        <f t="shared" si="27"/>
        <v>5.5263795506365065E-2</v>
      </c>
    </row>
    <row r="445" spans="1:15" x14ac:dyDescent="0.25">
      <c r="A445" s="21">
        <f t="shared" si="24"/>
        <v>4</v>
      </c>
      <c r="B445" s="22">
        <v>436</v>
      </c>
      <c r="D445" s="66">
        <f>YC!E438</f>
        <v>0.75973152160000001</v>
      </c>
      <c r="E445" s="34">
        <f>LN(VLOOKUP((B445+12*$B$1-1)/12,YC!A:E,5,0)/VLOOKUP(B445/12,YC!A:E,5,0))</f>
        <v>-7.3544309496755514E-2</v>
      </c>
      <c r="F445" s="34">
        <f>LN(VLOOKUP((B445+12*$B$1-1)/12,YC!A:E,5,0)/VLOOKUP((B445-1)/12,YC!A:E,5,0))</f>
        <v>-7.4162328846776954E-2</v>
      </c>
      <c r="G445" s="34">
        <f>((1-EXP(-alpha*($B$1-delta)))/alpha*Intermediates!F445-(1-EXP(-alpha*($B$1-delta)))/alpha*(1-EXP(-alpha*($B$1-delta)))/alpha*Intermediates!J445+E445)</f>
        <v>-0.6438479752837829</v>
      </c>
      <c r="H445" s="34">
        <f>((1-EXP(-alpha*$B$1))/alpha*Intermediates!F444-(1-EXP(-alpha*$B$1))/alpha*(1-EXP(-alpha*$B$1))/alpha*Intermediates!J444+F445)</f>
        <v>-0.65639271047056647</v>
      </c>
      <c r="I445" s="34">
        <f>((1-EXP(-alpha*($B$1-delta)))/alpha*Intermediates!G445-(1-EXP(-alpha*($B$1-delta)))/alpha*(1-EXP(-alpha*($B$1-delta)))/alpha*Intermediates!J445+E445)</f>
        <v>0.11720794807488867</v>
      </c>
      <c r="J445" s="46">
        <f>((1-EXP(-alpha*$B$1))/alpha*Intermediates!G444-(1-EXP(-alpha*$B$1))/alpha*(1-EXP(-alpha*$B$1))/alpha*Intermediates!J444+F445)</f>
        <v>0.12602431337071893</v>
      </c>
      <c r="K445" s="66">
        <f t="shared" si="25"/>
        <v>1.2623750440016845E-2</v>
      </c>
      <c r="L445" s="46">
        <f t="shared" si="26"/>
        <v>-8.7776151095317889E-3</v>
      </c>
      <c r="M445" s="60">
        <f>VLOOKUP((A445+1)&amp;"_"&amp;B445,scenarios!A:Q,15,0)</f>
        <v>0</v>
      </c>
      <c r="N445" s="55">
        <f>VLOOKUP((A445+TT_Scen/2+1)&amp;"_"&amp;B445,scenarios!A:Q,15,0)</f>
        <v>0</v>
      </c>
      <c r="O445" s="37">
        <f t="shared" si="27"/>
        <v>2.1401365549548634E-2</v>
      </c>
    </row>
    <row r="446" spans="1:15" x14ac:dyDescent="0.25">
      <c r="A446" s="21">
        <f t="shared" si="24"/>
        <v>4</v>
      </c>
      <c r="B446" s="22">
        <v>437</v>
      </c>
      <c r="D446" s="66">
        <f>YC!E439</f>
        <v>0.75926213779999996</v>
      </c>
      <c r="E446" s="34">
        <f>LN(VLOOKUP((B446+12*$B$1-1)/12,YC!A:E,5,0)/VLOOKUP(B446/12,YC!A:E,5,0))</f>
        <v>-7.3544309452902717E-2</v>
      </c>
      <c r="F446" s="34">
        <f>LN(VLOOKUP((B446+12*$B$1-1)/12,YC!A:E,5,0)/VLOOKUP((B446-1)/12,YC!A:E,5,0))</f>
        <v>-7.4162328905499314E-2</v>
      </c>
      <c r="G446" s="34">
        <f>((1-EXP(-alpha*($B$1-delta)))/alpha*Intermediates!F446-(1-EXP(-alpha*($B$1-delta)))/alpha*(1-EXP(-alpha*($B$1-delta)))/alpha*Intermediates!J446+E446)</f>
        <v>-0.60403801090365206</v>
      </c>
      <c r="H446" s="34">
        <f>((1-EXP(-alpha*$B$1))/alpha*Intermediates!F445-(1-EXP(-alpha*$B$1))/alpha*(1-EXP(-alpha*$B$1))/alpha*Intermediates!J445+F446)</f>
        <v>-0.64863660571322668</v>
      </c>
      <c r="I446" s="34">
        <f>((1-EXP(-alpha*($B$1-delta)))/alpha*Intermediates!G446-(1-EXP(-alpha*($B$1-delta)))/alpha*(1-EXP(-alpha*($B$1-delta)))/alpha*Intermediates!J446+E446)</f>
        <v>7.6757277427791676E-2</v>
      </c>
      <c r="J446" s="46">
        <f>((1-EXP(-alpha*$B$1))/alpha*Intermediates!G445-(1-EXP(-alpha*$B$1))/alpha*(1-EXP(-alpha*$B$1))/alpha*Intermediates!J445+F446)</f>
        <v>0.1176212822772254</v>
      </c>
      <c r="K446" s="66">
        <f t="shared" si="25"/>
        <v>4.5608063156354461E-2</v>
      </c>
      <c r="L446" s="46">
        <f t="shared" si="26"/>
        <v>-4.0040329068886771E-2</v>
      </c>
      <c r="M446" s="60">
        <f>VLOOKUP((A446+1)&amp;"_"&amp;B446,scenarios!A:Q,15,0)</f>
        <v>0</v>
      </c>
      <c r="N446" s="55">
        <f>VLOOKUP((A446+TT_Scen/2+1)&amp;"_"&amp;B446,scenarios!A:Q,15,0)</f>
        <v>0</v>
      </c>
      <c r="O446" s="37">
        <f t="shared" si="27"/>
        <v>8.5648392225241232E-2</v>
      </c>
    </row>
    <row r="447" spans="1:15" x14ac:dyDescent="0.25">
      <c r="A447" s="21">
        <f t="shared" si="24"/>
        <v>4</v>
      </c>
      <c r="B447" s="22">
        <v>438</v>
      </c>
      <c r="D447" s="66">
        <f>YC!E440</f>
        <v>0.75879304410000004</v>
      </c>
      <c r="E447" s="34">
        <f>LN(VLOOKUP((B447+12*$B$1-1)/12,YC!A:E,5,0)/VLOOKUP(B447/12,YC!A:E,5,0))</f>
        <v>-7.3544309452191967E-2</v>
      </c>
      <c r="F447" s="34">
        <f>LN(VLOOKUP((B447+12*$B$1-1)/12,YC!A:E,5,0)/VLOOKUP((B447-1)/12,YC!A:E,5,0))</f>
        <v>-7.416232877128362E-2</v>
      </c>
      <c r="G447" s="34">
        <f>((1-EXP(-alpha*($B$1-delta)))/alpha*Intermediates!F447-(1-EXP(-alpha*($B$1-delta)))/alpha*(1-EXP(-alpha*($B$1-delta)))/alpha*Intermediates!J447+E447)</f>
        <v>-0.61056111667472024</v>
      </c>
      <c r="H447" s="34">
        <f>((1-EXP(-alpha*$B$1))/alpha*Intermediates!F446-(1-EXP(-alpha*$B$1))/alpha*(1-EXP(-alpha*$B$1))/alpha*Intermediates!J446+F447)</f>
        <v>-0.60855463710313018</v>
      </c>
      <c r="I447" s="34">
        <f>((1-EXP(-alpha*($B$1-delta)))/alpha*Intermediates!G447-(1-EXP(-alpha*($B$1-delta)))/alpha*(1-EXP(-alpha*($B$1-delta)))/alpha*Intermediates!J447+E447)</f>
        <v>8.2641293600385649E-2</v>
      </c>
      <c r="J447" s="46">
        <f>((1-EXP(-alpha*$B$1))/alpha*Intermediates!G446-(1-EXP(-alpha*$B$1))/alpha*(1-EXP(-alpha*$B$1))/alpha*Intermediates!J446+F447)</f>
        <v>7.6894018875402925E-2</v>
      </c>
      <c r="K447" s="66">
        <f t="shared" si="25"/>
        <v>-2.0044679371138407E-3</v>
      </c>
      <c r="L447" s="46">
        <f t="shared" si="26"/>
        <v>5.7638219937430346E-3</v>
      </c>
      <c r="M447" s="60">
        <f>VLOOKUP((A447+1)&amp;"_"&amp;B447,scenarios!A:Q,15,0)</f>
        <v>0</v>
      </c>
      <c r="N447" s="55">
        <f>VLOOKUP((A447+TT_Scen/2+1)&amp;"_"&amp;B447,scenarios!A:Q,15,0)</f>
        <v>0</v>
      </c>
      <c r="O447" s="37">
        <f t="shared" si="27"/>
        <v>7.7682899308568754E-3</v>
      </c>
    </row>
    <row r="448" spans="1:15" x14ac:dyDescent="0.25">
      <c r="A448" s="21">
        <f t="shared" si="24"/>
        <v>4</v>
      </c>
      <c r="B448" s="22">
        <v>439</v>
      </c>
      <c r="D448" s="66">
        <f>YC!E441</f>
        <v>0.75832424009999999</v>
      </c>
      <c r="E448" s="34">
        <f>LN(VLOOKUP((B448+12*$B$1-1)/12,YC!A:E,5,0)/VLOOKUP(B448/12,YC!A:E,5,0))</f>
        <v>-7.3544309393024684E-2</v>
      </c>
      <c r="F448" s="34">
        <f>LN(VLOOKUP((B448+12*$B$1-1)/12,YC!A:E,5,0)/VLOOKUP((B448-1)/12,YC!A:E,5,0))</f>
        <v>-7.4162328869572663E-2</v>
      </c>
      <c r="G448" s="34">
        <f>((1-EXP(-alpha*($B$1-delta)))/alpha*Intermediates!F448-(1-EXP(-alpha*($B$1-delta)))/alpha*(1-EXP(-alpha*($B$1-delta)))/alpha*Intermediates!J448+E448)</f>
        <v>-0.637061367826115</v>
      </c>
      <c r="H448" s="34">
        <f>((1-EXP(-alpha*$B$1))/alpha*Intermediates!F447-(1-EXP(-alpha*$B$1))/alpha*(1-EXP(-alpha*$B$1))/alpha*Intermediates!J447+F448)</f>
        <v>-0.61512243364570296</v>
      </c>
      <c r="I448" s="34">
        <f>((1-EXP(-alpha*($B$1-delta)))/alpha*Intermediates!G448-(1-EXP(-alpha*($B$1-delta)))/alpha*(1-EXP(-alpha*($B$1-delta)))/alpha*Intermediates!J448+E448)</f>
        <v>0.10850407006920733</v>
      </c>
      <c r="J448" s="46">
        <f>((1-EXP(-alpha*$B$1))/alpha*Intermediates!G447-(1-EXP(-alpha*$B$1))/alpha*(1-EXP(-alpha*$B$1))/alpha*Intermediates!J447+F448)</f>
        <v>8.2818149357895943E-2</v>
      </c>
      <c r="K448" s="66">
        <f t="shared" si="25"/>
        <v>-2.1700026083099844E-2</v>
      </c>
      <c r="L448" s="46">
        <f t="shared" si="26"/>
        <v>2.6018646655205924E-2</v>
      </c>
      <c r="M448" s="60">
        <f>VLOOKUP((A448+1)&amp;"_"&amp;B448,scenarios!A:Q,15,0)</f>
        <v>0</v>
      </c>
      <c r="N448" s="55">
        <f>VLOOKUP((A448+TT_Scen/2+1)&amp;"_"&amp;B448,scenarios!A:Q,15,0)</f>
        <v>0</v>
      </c>
      <c r="O448" s="37">
        <f t="shared" si="27"/>
        <v>4.7718672738305767E-2</v>
      </c>
    </row>
    <row r="449" spans="1:15" x14ac:dyDescent="0.25">
      <c r="A449" s="21">
        <f t="shared" si="24"/>
        <v>4</v>
      </c>
      <c r="B449" s="22">
        <v>440</v>
      </c>
      <c r="D449" s="66">
        <f>YC!E442</f>
        <v>0.75785572580000005</v>
      </c>
      <c r="E449" s="34">
        <f>LN(VLOOKUP((B449+12*$B$1-1)/12,YC!A:E,5,0)/VLOOKUP(B449/12,YC!A:E,5,0))</f>
        <v>-7.3544309417313977E-2</v>
      </c>
      <c r="F449" s="34">
        <f>LN(VLOOKUP((B449+12*$B$1-1)/12,YC!A:E,5,0)/VLOOKUP((B449-1)/12,YC!A:E,5,0))</f>
        <v>-7.4162328815340003E-2</v>
      </c>
      <c r="G449" s="34">
        <f>((1-EXP(-alpha*($B$1-delta)))/alpha*Intermediates!F449-(1-EXP(-alpha*($B$1-delta)))/alpha*(1-EXP(-alpha*($B$1-delta)))/alpha*Intermediates!J449+E449)</f>
        <v>-0.64685165661367916</v>
      </c>
      <c r="H449" s="34">
        <f>((1-EXP(-alpha*$B$1))/alpha*Intermediates!F448-(1-EXP(-alpha*$B$1))/alpha*(1-EXP(-alpha*$B$1))/alpha*Intermediates!J448+F449)</f>
        <v>-0.6418039224417329</v>
      </c>
      <c r="I449" s="34">
        <f>((1-EXP(-alpha*($B$1-delta)))/alpha*Intermediates!G449-(1-EXP(-alpha*($B$1-delta)))/alpha*(1-EXP(-alpha*($B$1-delta)))/alpha*Intermediates!J449+E449)</f>
        <v>0.11765849683424053</v>
      </c>
      <c r="J449" s="46">
        <f>((1-EXP(-alpha*$B$1))/alpha*Intermediates!G448-(1-EXP(-alpha*$B$1))/alpha*(1-EXP(-alpha*$B$1))/alpha*Intermediates!J448+F449)</f>
        <v>0.10885759961714649</v>
      </c>
      <c r="K449" s="66">
        <f t="shared" si="25"/>
        <v>-5.0350157705127963E-3</v>
      </c>
      <c r="L449" s="46">
        <f t="shared" si="26"/>
        <v>8.8397389768331003E-3</v>
      </c>
      <c r="M449" s="60">
        <f>VLOOKUP((A449+1)&amp;"_"&amp;B449,scenarios!A:Q,15,0)</f>
        <v>0</v>
      </c>
      <c r="N449" s="55">
        <f>VLOOKUP((A449+TT_Scen/2+1)&amp;"_"&amp;B449,scenarios!A:Q,15,0)</f>
        <v>0</v>
      </c>
      <c r="O449" s="37">
        <f t="shared" si="27"/>
        <v>1.3874754747345897E-2</v>
      </c>
    </row>
    <row r="450" spans="1:15" x14ac:dyDescent="0.25">
      <c r="A450" s="21">
        <f t="shared" si="24"/>
        <v>4</v>
      </c>
      <c r="B450" s="22">
        <v>441</v>
      </c>
      <c r="D450" s="66">
        <f>YC!E443</f>
        <v>0.75738750089999995</v>
      </c>
      <c r="E450" s="34">
        <f>LN(VLOOKUP((B450+12*$B$1-1)/12,YC!A:E,5,0)/VLOOKUP(B450/12,YC!A:E,5,0))</f>
        <v>-7.3544309271225225E-2</v>
      </c>
      <c r="F450" s="34">
        <f>LN(VLOOKUP((B450+12*$B$1-1)/12,YC!A:E,5,0)/VLOOKUP((B450-1)/12,YC!A:E,5,0))</f>
        <v>-7.416232875041201E-2</v>
      </c>
      <c r="G450" s="34">
        <f>((1-EXP(-alpha*($B$1-delta)))/alpha*Intermediates!F450-(1-EXP(-alpha*($B$1-delta)))/alpha*(1-EXP(-alpha*($B$1-delta)))/alpha*Intermediates!J450+E450)</f>
        <v>-0.65345307473173586</v>
      </c>
      <c r="H450" s="34">
        <f>((1-EXP(-alpha*$B$1))/alpha*Intermediates!F449-(1-EXP(-alpha*$B$1))/alpha*(1-EXP(-alpha*$B$1))/alpha*Intermediates!J449+F450)</f>
        <v>-0.65166123226388084</v>
      </c>
      <c r="I450" s="34">
        <f>((1-EXP(-alpha*($B$1-delta)))/alpha*Intermediates!G450-(1-EXP(-alpha*($B$1-delta)))/alpha*(1-EXP(-alpha*($B$1-delta)))/alpha*Intermediates!J450+E450)</f>
        <v>0.12362566410940508</v>
      </c>
      <c r="J450" s="46">
        <f>((1-EXP(-alpha*$B$1))/alpha*Intermediates!G449-(1-EXP(-alpha*$B$1))/alpha*(1-EXP(-alpha*$B$1))/alpha*Intermediates!J449+F450)</f>
        <v>0.11807449614746901</v>
      </c>
      <c r="K450" s="66">
        <f t="shared" si="25"/>
        <v>-1.7902380765554282E-3</v>
      </c>
      <c r="L450" s="46">
        <f t="shared" si="26"/>
        <v>5.5666042447215514E-3</v>
      </c>
      <c r="M450" s="60">
        <f>VLOOKUP((A450+1)&amp;"_"&amp;B450,scenarios!A:Q,15,0)</f>
        <v>0</v>
      </c>
      <c r="N450" s="55">
        <f>VLOOKUP((A450+TT_Scen/2+1)&amp;"_"&amp;B450,scenarios!A:Q,15,0)</f>
        <v>0</v>
      </c>
      <c r="O450" s="37">
        <f t="shared" si="27"/>
        <v>7.3568423212769796E-3</v>
      </c>
    </row>
    <row r="451" spans="1:15" x14ac:dyDescent="0.25">
      <c r="A451" s="21">
        <f t="shared" si="24"/>
        <v>4</v>
      </c>
      <c r="B451" s="22">
        <v>442</v>
      </c>
      <c r="D451" s="66">
        <f>YC!E444</f>
        <v>0.75691956530000004</v>
      </c>
      <c r="E451" s="34">
        <f>LN(VLOOKUP((B451+12*$B$1-1)/12,YC!A:E,5,0)/VLOOKUP(B451/12,YC!A:E,5,0))</f>
        <v>-7.3544309248918721E-2</v>
      </c>
      <c r="F451" s="34">
        <f>LN(VLOOKUP((B451+12*$B$1-1)/12,YC!A:E,5,0)/VLOOKUP((B451-1)/12,YC!A:E,5,0))</f>
        <v>-7.4162328705260613E-2</v>
      </c>
      <c r="G451" s="34">
        <f>((1-EXP(-alpha*($B$1-delta)))/alpha*Intermediates!F451-(1-EXP(-alpha*($B$1-delta)))/alpha*(1-EXP(-alpha*($B$1-delta)))/alpha*Intermediates!J451+E451)</f>
        <v>-0.66328819824837693</v>
      </c>
      <c r="H451" s="34">
        <f>((1-EXP(-alpha*$B$1))/alpha*Intermediates!F450-(1-EXP(-alpha*$B$1))/alpha*(1-EXP(-alpha*$B$1))/alpha*Intermediates!J450+F451)</f>
        <v>-0.65830787437746585</v>
      </c>
      <c r="I451" s="34">
        <f>((1-EXP(-alpha*($B$1-delta)))/alpha*Intermediates!G451-(1-EXP(-alpha*($B$1-delta)))/alpha*(1-EXP(-alpha*($B$1-delta)))/alpha*Intermediates!J451+E451)</f>
        <v>0.13282814537056298</v>
      </c>
      <c r="J451" s="46">
        <f>((1-EXP(-alpha*$B$1))/alpha*Intermediates!G450-(1-EXP(-alpha*$B$1))/alpha*(1-EXP(-alpha*$B$1))/alpha*Intermediates!J450+F451)</f>
        <v>0.12408234814245737</v>
      </c>
      <c r="K451" s="66">
        <f t="shared" si="25"/>
        <v>-4.9679426207211996E-3</v>
      </c>
      <c r="L451" s="46">
        <f t="shared" si="26"/>
        <v>8.7841534497192786E-3</v>
      </c>
      <c r="M451" s="60">
        <f>VLOOKUP((A451+1)&amp;"_"&amp;B451,scenarios!A:Q,15,0)</f>
        <v>0</v>
      </c>
      <c r="N451" s="55">
        <f>VLOOKUP((A451+TT_Scen/2+1)&amp;"_"&amp;B451,scenarios!A:Q,15,0)</f>
        <v>0</v>
      </c>
      <c r="O451" s="37">
        <f t="shared" si="27"/>
        <v>1.3752096070440478E-2</v>
      </c>
    </row>
    <row r="452" spans="1:15" x14ac:dyDescent="0.25">
      <c r="A452" s="21">
        <f t="shared" si="24"/>
        <v>4</v>
      </c>
      <c r="B452" s="22">
        <v>443</v>
      </c>
      <c r="D452" s="66">
        <f>YC!E445</f>
        <v>0.75645191879999996</v>
      </c>
      <c r="E452" s="34">
        <f>LN(VLOOKUP((B452+12*$B$1-1)/12,YC!A:E,5,0)/VLOOKUP(B452/12,YC!A:E,5,0))</f>
        <v>-7.3544309228516722E-2</v>
      </c>
      <c r="F452" s="34">
        <f>LN(VLOOKUP((B452+12*$B$1-1)/12,YC!A:E,5,0)/VLOOKUP((B452-1)/12,YC!A:E,5,0))</f>
        <v>-7.4162328690093773E-2</v>
      </c>
      <c r="G452" s="34">
        <f>((1-EXP(-alpha*($B$1-delta)))/alpha*Intermediates!F452-(1-EXP(-alpha*($B$1-delta)))/alpha*(1-EXP(-alpha*($B$1-delta)))/alpha*Intermediates!J452+E452)</f>
        <v>-0.70200756128494202</v>
      </c>
      <c r="H452" s="34">
        <f>((1-EXP(-alpha*$B$1))/alpha*Intermediates!F451-(1-EXP(-alpha*$B$1))/alpha*(1-EXP(-alpha*$B$1))/alpha*Intermediates!J451+F452)</f>
        <v>-0.66821032412044923</v>
      </c>
      <c r="I452" s="34">
        <f>((1-EXP(-alpha*($B$1-delta)))/alpha*Intermediates!G452-(1-EXP(-alpha*($B$1-delta)))/alpha*(1-EXP(-alpha*($B$1-delta)))/alpha*Intermediates!J452+E452)</f>
        <v>0.17091647296326601</v>
      </c>
      <c r="J452" s="46">
        <f>((1-EXP(-alpha*$B$1))/alpha*Intermediates!G451-(1-EXP(-alpha*$B$1))/alpha*(1-EXP(-alpha*$B$1))/alpha*Intermediates!J451+F452)</f>
        <v>0.13334762889299029</v>
      </c>
      <c r="K452" s="66">
        <f t="shared" si="25"/>
        <v>-3.3232490712934881E-2</v>
      </c>
      <c r="L452" s="46">
        <f t="shared" si="26"/>
        <v>3.8283474281875618E-2</v>
      </c>
      <c r="M452" s="60">
        <f>VLOOKUP((A452+1)&amp;"_"&amp;B452,scenarios!A:Q,15,0)</f>
        <v>0</v>
      </c>
      <c r="N452" s="55">
        <f>VLOOKUP((A452+TT_Scen/2+1)&amp;"_"&amp;B452,scenarios!A:Q,15,0)</f>
        <v>0</v>
      </c>
      <c r="O452" s="37">
        <f t="shared" si="27"/>
        <v>7.1515964994810499E-2</v>
      </c>
    </row>
    <row r="453" spans="1:15" x14ac:dyDescent="0.25">
      <c r="A453" s="21">
        <f t="shared" si="24"/>
        <v>4</v>
      </c>
      <c r="B453" s="22">
        <v>444</v>
      </c>
      <c r="D453" s="66">
        <f>YC!E446</f>
        <v>0.75598456120000002</v>
      </c>
      <c r="E453" s="34">
        <f>LN(VLOOKUP((B453+12*$B$1-1)/12,YC!A:E,5,0)/VLOOKUP(B453/12,YC!A:E,5,0))</f>
        <v>-7.3544309087840029E-2</v>
      </c>
      <c r="F453" s="34">
        <f>LN(VLOOKUP((B453+12*$B$1-1)/12,YC!A:E,5,0)/VLOOKUP((B453-1)/12,YC!A:E,5,0))</f>
        <v>-7.4162328582947051E-2</v>
      </c>
      <c r="G453" s="34">
        <f>((1-EXP(-alpha*($B$1-delta)))/alpha*Intermediates!F453-(1-EXP(-alpha*($B$1-delta)))/alpha*(1-EXP(-alpha*($B$1-delta)))/alpha*Intermediates!J453+E453)</f>
        <v>-0.67209154579651564</v>
      </c>
      <c r="H453" s="34">
        <f>((1-EXP(-alpha*$B$1))/alpha*Intermediates!F452-(1-EXP(-alpha*$B$1))/alpha*(1-EXP(-alpha*$B$1))/alpha*Intermediates!J452+F453)</f>
        <v>-0.70719444198793946</v>
      </c>
      <c r="I453" s="34">
        <f>((1-EXP(-alpha*($B$1-delta)))/alpha*Intermediates!G453-(1-EXP(-alpha*($B$1-delta)))/alpha*(1-EXP(-alpha*($B$1-delta)))/alpha*Intermediates!J453+E453)</f>
        <v>0.14037102705197962</v>
      </c>
      <c r="J453" s="46">
        <f>((1-EXP(-alpha*$B$1))/alpha*Intermediates!G452-(1-EXP(-alpha*$B$1))/alpha*(1-EXP(-alpha*$B$1))/alpha*Intermediates!J452+F453)</f>
        <v>0.17169619709575862</v>
      </c>
      <c r="K453" s="66">
        <f t="shared" si="25"/>
        <v>3.5726275605987512E-2</v>
      </c>
      <c r="L453" s="46">
        <f t="shared" si="26"/>
        <v>-3.0839620090048814E-2</v>
      </c>
      <c r="M453" s="60">
        <f>VLOOKUP((A453+1)&amp;"_"&amp;B453,scenarios!A:Q,15,0)</f>
        <v>0</v>
      </c>
      <c r="N453" s="55">
        <f>VLOOKUP((A453+TT_Scen/2+1)&amp;"_"&amp;B453,scenarios!A:Q,15,0)</f>
        <v>0</v>
      </c>
      <c r="O453" s="37">
        <f t="shared" si="27"/>
        <v>6.6565895696036326E-2</v>
      </c>
    </row>
    <row r="454" spans="1:15" x14ac:dyDescent="0.25">
      <c r="A454" s="21">
        <f t="shared" si="24"/>
        <v>4</v>
      </c>
      <c r="B454" s="22">
        <v>445</v>
      </c>
      <c r="D454" s="66">
        <f>YC!E447</f>
        <v>0.75551749239999999</v>
      </c>
      <c r="E454" s="34">
        <f>LN(VLOOKUP((B454+12*$B$1-1)/12,YC!A:E,5,0)/VLOOKUP(B454/12,YC!A:E,5,0))</f>
        <v>-7.3544309121688342E-2</v>
      </c>
      <c r="F454" s="34">
        <f>LN(VLOOKUP((B454+12*$B$1-1)/12,YC!A:E,5,0)/VLOOKUP((B454-1)/12,YC!A:E,5,0))</f>
        <v>-7.4162328546477072E-2</v>
      </c>
      <c r="G454" s="34">
        <f>((1-EXP(-alpha*($B$1-delta)))/alpha*Intermediates!F454-(1-EXP(-alpha*($B$1-delta)))/alpha*(1-EXP(-alpha*($B$1-delta)))/alpha*Intermediates!J454+E454)</f>
        <v>-0.65099694639014238</v>
      </c>
      <c r="H454" s="34">
        <f>((1-EXP(-alpha*$B$1))/alpha*Intermediates!F453-(1-EXP(-alpha*$B$1))/alpha*(1-EXP(-alpha*$B$1))/alpha*Intermediates!J453+F454)</f>
        <v>-0.6770740447489545</v>
      </c>
      <c r="I454" s="34">
        <f>((1-EXP(-alpha*($B$1-delta)))/alpha*Intermediates!G454-(1-EXP(-alpha*($B$1-delta)))/alpha*(1-EXP(-alpha*($B$1-delta)))/alpha*Intermediates!J454+E454)</f>
        <v>0.11864859960393571</v>
      </c>
      <c r="J454" s="46">
        <f>((1-EXP(-alpha*$B$1))/alpha*Intermediates!G453-(1-EXP(-alpha*$B$1))/alpha*(1-EXP(-alpha*$B$1))/alpha*Intermediates!J453+F454)</f>
        <v>0.14094186713663986</v>
      </c>
      <c r="K454" s="66">
        <f t="shared" si="25"/>
        <v>2.6420080726595296E-2</v>
      </c>
      <c r="L454" s="46">
        <f t="shared" si="26"/>
        <v>-2.204660898583799E-2</v>
      </c>
      <c r="M454" s="60">
        <f>VLOOKUP((A454+1)&amp;"_"&amp;B454,scenarios!A:Q,15,0)</f>
        <v>0</v>
      </c>
      <c r="N454" s="55">
        <f>VLOOKUP((A454+TT_Scen/2+1)&amp;"_"&amp;B454,scenarios!A:Q,15,0)</f>
        <v>0</v>
      </c>
      <c r="O454" s="37">
        <f t="shared" si="27"/>
        <v>4.8466689712433286E-2</v>
      </c>
    </row>
    <row r="455" spans="1:15" x14ac:dyDescent="0.25">
      <c r="A455" s="21">
        <f t="shared" si="24"/>
        <v>4</v>
      </c>
      <c r="B455" s="22">
        <v>446</v>
      </c>
      <c r="D455" s="66">
        <f>YC!E448</f>
        <v>0.75505071219999997</v>
      </c>
      <c r="E455" s="34">
        <f>LN(VLOOKUP((B455+12*$B$1-1)/12,YC!A:E,5,0)/VLOOKUP(B455/12,YC!A:E,5,0))</f>
        <v>-7.3544309208051509E-2</v>
      </c>
      <c r="F455" s="34">
        <f>LN(VLOOKUP((B455+12*$B$1-1)/12,YC!A:E,5,0)/VLOOKUP((B455-1)/12,YC!A:E,5,0))</f>
        <v>-7.4162328591003843E-2</v>
      </c>
      <c r="G455" s="34">
        <f>((1-EXP(-alpha*($B$1-delta)))/alpha*Intermediates!F455-(1-EXP(-alpha*($B$1-delta)))/alpha*(1-EXP(-alpha*($B$1-delta)))/alpha*Intermediates!J455+E455)</f>
        <v>-0.62161457535722831</v>
      </c>
      <c r="H455" s="34">
        <f>((1-EXP(-alpha*$B$1))/alpha*Intermediates!F454-(1-EXP(-alpha*$B$1))/alpha*(1-EXP(-alpha*$B$1))/alpha*Intermediates!J454+F455)</f>
        <v>-0.65583535892087641</v>
      </c>
      <c r="I455" s="34">
        <f>((1-EXP(-alpha*($B$1-delta)))/alpha*Intermediates!G455-(1-EXP(-alpha*($B$1-delta)))/alpha*(1-EXP(-alpha*($B$1-delta)))/alpha*Intermediates!J455+E455)</f>
        <v>8.8640001089308182E-2</v>
      </c>
      <c r="J455" s="46">
        <f>((1-EXP(-alpha*$B$1))/alpha*Intermediates!G454-(1-EXP(-alpha*$B$1))/alpha*(1-EXP(-alpha*$B$1))/alpha*Intermediates!J454+F455)</f>
        <v>0.11907086343926911</v>
      </c>
      <c r="K455" s="66">
        <f t="shared" si="25"/>
        <v>3.481305122195355E-2</v>
      </c>
      <c r="L455" s="46">
        <f t="shared" si="26"/>
        <v>-2.997250482961944E-2</v>
      </c>
      <c r="M455" s="60">
        <f>VLOOKUP((A455+1)&amp;"_"&amp;B455,scenarios!A:Q,15,0)</f>
        <v>0</v>
      </c>
      <c r="N455" s="55">
        <f>VLOOKUP((A455+TT_Scen/2+1)&amp;"_"&amp;B455,scenarios!A:Q,15,0)</f>
        <v>0</v>
      </c>
      <c r="O455" s="37">
        <f t="shared" si="27"/>
        <v>6.478555605157299E-2</v>
      </c>
    </row>
    <row r="456" spans="1:15" x14ac:dyDescent="0.25">
      <c r="A456" s="21">
        <f t="shared" si="24"/>
        <v>4</v>
      </c>
      <c r="B456" s="22">
        <v>447</v>
      </c>
      <c r="D456" s="66">
        <f>YC!E449</f>
        <v>0.75458422039999995</v>
      </c>
      <c r="E456" s="34">
        <f>LN(VLOOKUP((B456+12*$B$1-1)/12,YC!A:E,5,0)/VLOOKUP(B456/12,YC!A:E,5,0))</f>
        <v>-7.3544309224617119E-2</v>
      </c>
      <c r="F456" s="34">
        <f>LN(VLOOKUP((B456+12*$B$1-1)/12,YC!A:E,5,0)/VLOOKUP((B456-1)/12,YC!A:E,5,0))</f>
        <v>-7.4162328594432003E-2</v>
      </c>
      <c r="G456" s="34">
        <f>((1-EXP(-alpha*($B$1-delta)))/alpha*Intermediates!F456-(1-EXP(-alpha*($B$1-delta)))/alpha*(1-EXP(-alpha*($B$1-delta)))/alpha*Intermediates!J456+E456)</f>
        <v>-0.61974318903906489</v>
      </c>
      <c r="H456" s="34">
        <f>((1-EXP(-alpha*$B$1))/alpha*Intermediates!F455-(1-EXP(-alpha*$B$1))/alpha*(1-EXP(-alpha*$B$1))/alpha*Intermediates!J455+F456)</f>
        <v>-0.62625225218870284</v>
      </c>
      <c r="I456" s="34">
        <f>((1-EXP(-alpha*($B$1-delta)))/alpha*Intermediates!G456-(1-EXP(-alpha*($B$1-delta)))/alpha*(1-EXP(-alpha*($B$1-delta)))/alpha*Intermediates!J456+E456)</f>
        <v>8.6143986013918442E-2</v>
      </c>
      <c r="J456" s="46">
        <f>((1-EXP(-alpha*$B$1))/alpha*Intermediates!G455-(1-EXP(-alpha*$B$1))/alpha*(1-EXP(-alpha*$B$1))/alpha*Intermediates!J455+F456)</f>
        <v>8.8857051844644458E-2</v>
      </c>
      <c r="K456" s="66">
        <f t="shared" si="25"/>
        <v>6.5302931386310714E-3</v>
      </c>
      <c r="L456" s="46">
        <f t="shared" si="26"/>
        <v>-2.7093887937246208E-3</v>
      </c>
      <c r="M456" s="60">
        <f>VLOOKUP((A456+1)&amp;"_"&amp;B456,scenarios!A:Q,15,0)</f>
        <v>0</v>
      </c>
      <c r="N456" s="55">
        <f>VLOOKUP((A456+TT_Scen/2+1)&amp;"_"&amp;B456,scenarios!A:Q,15,0)</f>
        <v>0</v>
      </c>
      <c r="O456" s="37">
        <f t="shared" si="27"/>
        <v>9.2396819323556922E-3</v>
      </c>
    </row>
    <row r="457" spans="1:15" x14ac:dyDescent="0.25">
      <c r="A457" s="21">
        <f t="shared" ref="A457:A520" si="28">iteration</f>
        <v>4</v>
      </c>
      <c r="B457" s="22">
        <v>448</v>
      </c>
      <c r="D457" s="66">
        <f>YC!E450</f>
        <v>0.75411801680000001</v>
      </c>
      <c r="E457" s="34">
        <f>LN(VLOOKUP((B457+12*$B$1-1)/12,YC!A:E,5,0)/VLOOKUP(B457/12,YC!A:E,5,0))</f>
        <v>-7.3544309191495821E-2</v>
      </c>
      <c r="F457" s="34">
        <f>LN(VLOOKUP((B457+12*$B$1-1)/12,YC!A:E,5,0)/VLOOKUP((B457-1)/12,YC!A:E,5,0))</f>
        <v>-7.4162328577089001E-2</v>
      </c>
      <c r="G457" s="34">
        <f>((1-EXP(-alpha*($B$1-delta)))/alpha*Intermediates!F457-(1-EXP(-alpha*($B$1-delta)))/alpha*(1-EXP(-alpha*($B$1-delta)))/alpha*Intermediates!J457+E457)</f>
        <v>-0.60823167821536639</v>
      </c>
      <c r="H457" s="34">
        <f>((1-EXP(-alpha*$B$1))/alpha*Intermediates!F456-(1-EXP(-alpha*$B$1))/alpha*(1-EXP(-alpha*$B$1))/alpha*Intermediates!J456+F457)</f>
        <v>-0.62436817247441101</v>
      </c>
      <c r="I457" s="34">
        <f>((1-EXP(-alpha*($B$1-delta)))/alpha*Intermediates!G457-(1-EXP(-alpha*($B$1-delta)))/alpha*(1-EXP(-alpha*($B$1-delta)))/alpha*Intermediates!J457+E457)</f>
        <v>7.4009443022514054E-2</v>
      </c>
      <c r="J457" s="46">
        <f>((1-EXP(-alpha*$B$1))/alpha*Intermediates!G456-(1-EXP(-alpha*$B$1))/alpha*(1-EXP(-alpha*$B$1))/alpha*Intermediates!J456+F457)</f>
        <v>8.6343878131012644E-2</v>
      </c>
      <c r="K457" s="66">
        <f t="shared" si="25"/>
        <v>1.6267390604119525E-2</v>
      </c>
      <c r="L457" s="46">
        <f t="shared" si="26"/>
        <v>-1.225867775837397E-2</v>
      </c>
      <c r="M457" s="60">
        <f>VLOOKUP((A457+1)&amp;"_"&amp;B457,scenarios!A:Q,15,0)</f>
        <v>0</v>
      </c>
      <c r="N457" s="55">
        <f>VLOOKUP((A457+TT_Scen/2+1)&amp;"_"&amp;B457,scenarios!A:Q,15,0)</f>
        <v>0</v>
      </c>
      <c r="O457" s="37">
        <f t="shared" si="27"/>
        <v>2.8526068362493495E-2</v>
      </c>
    </row>
    <row r="458" spans="1:15" x14ac:dyDescent="0.25">
      <c r="A458" s="21">
        <f t="shared" si="28"/>
        <v>4</v>
      </c>
      <c r="B458" s="22">
        <v>449</v>
      </c>
      <c r="D458" s="66">
        <f>YC!E451</f>
        <v>0.75365210120000004</v>
      </c>
      <c r="E458" s="34">
        <f>LN(VLOOKUP((B458+12*$B$1-1)/12,YC!A:E,5,0)/VLOOKUP(B458/12,YC!A:E,5,0))</f>
        <v>-7.3544309128847532E-2</v>
      </c>
      <c r="F458" s="34">
        <f>LN(VLOOKUP((B458+12*$B$1-1)/12,YC!A:E,5,0)/VLOOKUP((B458-1)/12,YC!A:E,5,0))</f>
        <v>-7.4162328559352744E-2</v>
      </c>
      <c r="G458" s="34">
        <f>((1-EXP(-alpha*($B$1-delta)))/alpha*Intermediates!F458-(1-EXP(-alpha*($B$1-delta)))/alpha*(1-EXP(-alpha*($B$1-delta)))/alpha*Intermediates!J458+E458)</f>
        <v>-0.60710271973497443</v>
      </c>
      <c r="H458" s="34">
        <f>((1-EXP(-alpha*$B$1))/alpha*Intermediates!F457-(1-EXP(-alpha*$B$1))/alpha*(1-EXP(-alpha*$B$1))/alpha*Intermediates!J457+F458)</f>
        <v>-0.61277807553552721</v>
      </c>
      <c r="I458" s="34">
        <f>((1-EXP(-alpha*($B$1-delta)))/alpha*Intermediates!G458-(1-EXP(-alpha*($B$1-delta)))/alpha*(1-EXP(-alpha*($B$1-delta)))/alpha*Intermediates!J458+E458)</f>
        <v>7.2259046814413988E-2</v>
      </c>
      <c r="J458" s="46">
        <f>((1-EXP(-alpha*$B$1))/alpha*Intermediates!G457-(1-EXP(-alpha*$B$1))/alpha*(1-EXP(-alpha*$B$1))/alpha*Intermediates!J457+F458)</f>
        <v>7.4126295897376335E-2</v>
      </c>
      <c r="K458" s="66">
        <f t="shared" ref="K458:K521" si="29">EXP(G458-H458)-1</f>
        <v>5.6914911424443826E-3</v>
      </c>
      <c r="L458" s="46">
        <f t="shared" ref="L458:L521" si="30">EXP(I458-J458)-1</f>
        <v>-1.8655068579515044E-3</v>
      </c>
      <c r="M458" s="60">
        <f>VLOOKUP((A458+1)&amp;"_"&amp;B458,scenarios!A:Q,15,0)</f>
        <v>0</v>
      </c>
      <c r="N458" s="55">
        <f>VLOOKUP((A458+TT_Scen/2+1)&amp;"_"&amp;B458,scenarios!A:Q,15,0)</f>
        <v>0</v>
      </c>
      <c r="O458" s="37">
        <f t="shared" ref="O458:O521" si="31">ABS(M458-K458)+ABS(N458-L458)</f>
        <v>7.556998000395887E-3</v>
      </c>
    </row>
    <row r="459" spans="1:15" x14ac:dyDescent="0.25">
      <c r="A459" s="21">
        <f t="shared" si="28"/>
        <v>4</v>
      </c>
      <c r="B459" s="22">
        <v>450</v>
      </c>
      <c r="D459" s="66">
        <f>YC!E452</f>
        <v>0.75318647350000001</v>
      </c>
      <c r="E459" s="34">
        <f>LN(VLOOKUP((B459+12*$B$1-1)/12,YC!A:E,5,0)/VLOOKUP(B459/12,YC!A:E,5,0))</f>
        <v>-7.3544309189651422E-2</v>
      </c>
      <c r="F459" s="34">
        <f>LN(VLOOKUP((B459+12*$B$1-1)/12,YC!A:E,5,0)/VLOOKUP((B459-1)/12,YC!A:E,5,0))</f>
        <v>-7.41623285616511E-2</v>
      </c>
      <c r="G459" s="34">
        <f>((1-EXP(-alpha*($B$1-delta)))/alpha*Intermediates!F459-(1-EXP(-alpha*($B$1-delta)))/alpha*(1-EXP(-alpha*($B$1-delta)))/alpha*Intermediates!J459+E459)</f>
        <v>-0.6096651875893363</v>
      </c>
      <c r="H459" s="34">
        <f>((1-EXP(-alpha*$B$1))/alpha*Intermediates!F458-(1-EXP(-alpha*$B$1))/alpha*(1-EXP(-alpha*$B$1))/alpha*Intermediates!J458+F459)</f>
        <v>-0.6116414970994507</v>
      </c>
      <c r="I459" s="34">
        <f>((1-EXP(-alpha*($B$1-delta)))/alpha*Intermediates!G459-(1-EXP(-alpha*($B$1-delta)))/alpha*(1-EXP(-alpha*($B$1-delta)))/alpha*Intermediates!J459+E459)</f>
        <v>7.4201668951637614E-2</v>
      </c>
      <c r="J459" s="46">
        <f>((1-EXP(-alpha*$B$1))/alpha*Intermediates!G458-(1-EXP(-alpha*$B$1))/alpha*(1-EXP(-alpha*$B$1))/alpha*Intermediates!J458+F459)</f>
        <v>7.2363838698012869E-2</v>
      </c>
      <c r="K459" s="66">
        <f t="shared" si="29"/>
        <v>1.9782636969014611E-3</v>
      </c>
      <c r="L459" s="46">
        <f t="shared" si="30"/>
        <v>1.8395200987029181E-3</v>
      </c>
      <c r="M459" s="60">
        <f>VLOOKUP((A459+1)&amp;"_"&amp;B459,scenarios!A:Q,15,0)</f>
        <v>0</v>
      </c>
      <c r="N459" s="55">
        <f>VLOOKUP((A459+TT_Scen/2+1)&amp;"_"&amp;B459,scenarios!A:Q,15,0)</f>
        <v>0</v>
      </c>
      <c r="O459" s="37">
        <f t="shared" si="31"/>
        <v>3.8177837956043792E-3</v>
      </c>
    </row>
    <row r="460" spans="1:15" x14ac:dyDescent="0.25">
      <c r="A460" s="21">
        <f t="shared" si="28"/>
        <v>4</v>
      </c>
      <c r="B460" s="22">
        <v>451</v>
      </c>
      <c r="D460" s="66">
        <f>YC!E453</f>
        <v>0.75272113340000002</v>
      </c>
      <c r="E460" s="34">
        <f>LN(VLOOKUP((B460+12*$B$1-1)/12,YC!A:E,5,0)/VLOOKUP(B460/12,YC!A:E,5,0))</f>
        <v>-7.3544309118573098E-2</v>
      </c>
      <c r="F460" s="34">
        <f>LN(VLOOKUP((B460+12*$B$1-1)/12,YC!A:E,5,0)/VLOOKUP((B460-1)/12,YC!A:E,5,0))</f>
        <v>-7.4162328594242377E-2</v>
      </c>
      <c r="G460" s="34">
        <f>((1-EXP(-alpha*($B$1-delta)))/alpha*Intermediates!F460-(1-EXP(-alpha*($B$1-delta)))/alpha*(1-EXP(-alpha*($B$1-delta)))/alpha*Intermediates!J460+E460)</f>
        <v>-0.60940752689876976</v>
      </c>
      <c r="H460" s="34">
        <f>((1-EXP(-alpha*$B$1))/alpha*Intermediates!F459-(1-EXP(-alpha*$B$1))/alpha*(1-EXP(-alpha*$B$1))/alpha*Intermediates!J459+F460)</f>
        <v>-0.61422157587600168</v>
      </c>
      <c r="I460" s="34">
        <f>((1-EXP(-alpha*($B$1-delta)))/alpha*Intermediates!G460-(1-EXP(-alpha*($B$1-delta)))/alpha*(1-EXP(-alpha*($B$1-delta)))/alpha*Intermediates!J460+E460)</f>
        <v>7.3325752927622861E-2</v>
      </c>
      <c r="J460" s="46">
        <f>((1-EXP(-alpha*$B$1))/alpha*Intermediates!G459-(1-EXP(-alpha*$B$1))/alpha*(1-EXP(-alpha*$B$1))/alpha*Intermediates!J459+F460)</f>
        <v>7.4319643075652114E-2</v>
      </c>
      <c r="K460" s="66">
        <f t="shared" si="29"/>
        <v>4.8256551277279236E-3</v>
      </c>
      <c r="L460" s="46">
        <f t="shared" si="30"/>
        <v>-9.9339640280582397E-4</v>
      </c>
      <c r="M460" s="60">
        <f>VLOOKUP((A460+1)&amp;"_"&amp;B460,scenarios!A:Q,15,0)</f>
        <v>0</v>
      </c>
      <c r="N460" s="55">
        <f>VLOOKUP((A460+TT_Scen/2+1)&amp;"_"&amp;B460,scenarios!A:Q,15,0)</f>
        <v>0</v>
      </c>
      <c r="O460" s="37">
        <f t="shared" si="31"/>
        <v>5.8190515305337476E-3</v>
      </c>
    </row>
    <row r="461" spans="1:15" x14ac:dyDescent="0.25">
      <c r="A461" s="21">
        <f t="shared" si="28"/>
        <v>4</v>
      </c>
      <c r="B461" s="22">
        <v>452</v>
      </c>
      <c r="D461" s="66">
        <f>YC!E454</f>
        <v>0.75225608089999996</v>
      </c>
      <c r="E461" s="34">
        <f>LN(VLOOKUP((B461+12*$B$1-1)/12,YC!A:E,5,0)/VLOOKUP(B461/12,YC!A:E,5,0))</f>
        <v>-7.3544309201524577E-2</v>
      </c>
      <c r="F461" s="34">
        <f>LN(VLOOKUP((B461+12*$B$1-1)/12,YC!A:E,5,0)/VLOOKUP((B461-1)/12,YC!A:E,5,0))</f>
        <v>-7.4162328544785536E-2</v>
      </c>
      <c r="G461" s="34">
        <f>((1-EXP(-alpha*($B$1-delta)))/alpha*Intermediates!F461-(1-EXP(-alpha*($B$1-delta)))/alpha*(1-EXP(-alpha*($B$1-delta)))/alpha*Intermediates!J461+E461)</f>
        <v>-0.63170399466678639</v>
      </c>
      <c r="H461" s="34">
        <f>((1-EXP(-alpha*$B$1))/alpha*Intermediates!F460-(1-EXP(-alpha*$B$1))/alpha*(1-EXP(-alpha*$B$1))/alpha*Intermediates!J460+F461)</f>
        <v>-0.61396224939579025</v>
      </c>
      <c r="I461" s="34">
        <f>((1-EXP(-alpha*($B$1-delta)))/alpha*Intermediates!G461-(1-EXP(-alpha*($B$1-delta)))/alpha*(1-EXP(-alpha*($B$1-delta)))/alpha*Intermediates!J461+E461)</f>
        <v>9.5005553022618927E-2</v>
      </c>
      <c r="J461" s="46">
        <f>((1-EXP(-alpha*$B$1))/alpha*Intermediates!G460-(1-EXP(-alpha*$B$1))/alpha*(1-EXP(-alpha*$B$1))/alpha*Intermediates!J460+F461)</f>
        <v>7.3437644624895368E-2</v>
      </c>
      <c r="K461" s="66">
        <f t="shared" si="29"/>
        <v>-1.7585287154766704E-2</v>
      </c>
      <c r="L461" s="46">
        <f t="shared" si="30"/>
        <v>2.180217693001496E-2</v>
      </c>
      <c r="M461" s="60">
        <f>VLOOKUP((A461+1)&amp;"_"&amp;B461,scenarios!A:Q,15,0)</f>
        <v>0</v>
      </c>
      <c r="N461" s="55">
        <f>VLOOKUP((A461+TT_Scen/2+1)&amp;"_"&amp;B461,scenarios!A:Q,15,0)</f>
        <v>0</v>
      </c>
      <c r="O461" s="37">
        <f t="shared" si="31"/>
        <v>3.9387464084781665E-2</v>
      </c>
    </row>
    <row r="462" spans="1:15" x14ac:dyDescent="0.25">
      <c r="A462" s="21">
        <f t="shared" si="28"/>
        <v>4</v>
      </c>
      <c r="B462" s="22">
        <v>453</v>
      </c>
      <c r="D462" s="66">
        <f>YC!E455</f>
        <v>0.75179131570000002</v>
      </c>
      <c r="E462" s="34">
        <f>LN(VLOOKUP((B462+12*$B$1-1)/12,YC!A:E,5,0)/VLOOKUP(B462/12,YC!A:E,5,0))</f>
        <v>-7.3544309182911535E-2</v>
      </c>
      <c r="F462" s="34">
        <f>LN(VLOOKUP((B462+12*$B$1-1)/12,YC!A:E,5,0)/VLOOKUP((B462-1)/12,YC!A:E,5,0))</f>
        <v>-7.4162328556295121E-2</v>
      </c>
      <c r="G462" s="34">
        <f>((1-EXP(-alpha*($B$1-delta)))/alpha*Intermediates!F462-(1-EXP(-alpha*($B$1-delta)))/alpha*(1-EXP(-alpha*($B$1-delta)))/alpha*Intermediates!J462+E462)</f>
        <v>-0.62502641716588969</v>
      </c>
      <c r="H462" s="34">
        <f>((1-EXP(-alpha*$B$1))/alpha*Intermediates!F461-(1-EXP(-alpha*$B$1))/alpha*(1-EXP(-alpha*$B$1))/alpha*Intermediates!J461+F462)</f>
        <v>-0.63641121248262988</v>
      </c>
      <c r="I462" s="34">
        <f>((1-EXP(-alpha*($B$1-delta)))/alpha*Intermediates!G462-(1-EXP(-alpha*($B$1-delta)))/alpha*(1-EXP(-alpha*($B$1-delta)))/alpha*Intermediates!J462+E462)</f>
        <v>8.7712893855173182E-2</v>
      </c>
      <c r="J462" s="46">
        <f>((1-EXP(-alpha*$B$1))/alpha*Intermediates!G461-(1-EXP(-alpha*$B$1))/alpha*(1-EXP(-alpha*$B$1))/alpha*Intermediates!J461+F462)</f>
        <v>9.5265535708907223E-2</v>
      </c>
      <c r="K462" s="66">
        <f t="shared" si="29"/>
        <v>1.1449848737842494E-2</v>
      </c>
      <c r="L462" s="46">
        <f t="shared" si="30"/>
        <v>-7.5241923223450247E-3</v>
      </c>
      <c r="M462" s="60">
        <f>VLOOKUP((A462+1)&amp;"_"&amp;B462,scenarios!A:Q,15,0)</f>
        <v>0</v>
      </c>
      <c r="N462" s="55">
        <f>VLOOKUP((A462+TT_Scen/2+1)&amp;"_"&amp;B462,scenarios!A:Q,15,0)</f>
        <v>0</v>
      </c>
      <c r="O462" s="37">
        <f t="shared" si="31"/>
        <v>1.8974041060187519E-2</v>
      </c>
    </row>
    <row r="463" spans="1:15" x14ac:dyDescent="0.25">
      <c r="A463" s="21">
        <f t="shared" si="28"/>
        <v>4</v>
      </c>
      <c r="B463" s="22">
        <v>454</v>
      </c>
      <c r="D463" s="66">
        <f>YC!E456</f>
        <v>0.75132683759999996</v>
      </c>
      <c r="E463" s="34">
        <f>LN(VLOOKUP((B463+12*$B$1-1)/12,YC!A:E,5,0)/VLOOKUP(B463/12,YC!A:E,5,0))</f>
        <v>-7.3544309226116072E-2</v>
      </c>
      <c r="F463" s="34">
        <f>LN(VLOOKUP((B463+12*$B$1-1)/12,YC!A:E,5,0)/VLOOKUP((B463-1)/12,YC!A:E,5,0))</f>
        <v>-7.4162328659603913E-2</v>
      </c>
      <c r="G463" s="34">
        <f>((1-EXP(-alpha*($B$1-delta)))/alpha*Intermediates!F463-(1-EXP(-alpha*($B$1-delta)))/alpha*(1-EXP(-alpha*($B$1-delta)))/alpha*Intermediates!J463+E463)</f>
        <v>-0.64348570515659353</v>
      </c>
      <c r="H463" s="34">
        <f>((1-EXP(-alpha*$B$1))/alpha*Intermediates!F462-(1-EXP(-alpha*$B$1))/alpha*(1-EXP(-alpha*$B$1))/alpha*Intermediates!J462+F463)</f>
        <v>-0.62968808665438825</v>
      </c>
      <c r="I463" s="34">
        <f>((1-EXP(-alpha*($B$1-delta)))/alpha*Intermediates!G463-(1-EXP(-alpha*($B$1-delta)))/alpha*(1-EXP(-alpha*($B$1-delta)))/alpha*Intermediates!J463+E463)</f>
        <v>0.10555868368037058</v>
      </c>
      <c r="J463" s="46">
        <f>((1-EXP(-alpha*$B$1))/alpha*Intermediates!G462-(1-EXP(-alpha*$B$1))/alpha*(1-EXP(-alpha*$B$1))/alpha*Intermediates!J462+F463)</f>
        <v>8.7922935595527232E-2</v>
      </c>
      <c r="K463" s="66">
        <f t="shared" si="29"/>
        <v>-1.3702867643371031E-2</v>
      </c>
      <c r="L463" s="46">
        <f t="shared" si="30"/>
        <v>1.7792176112157554E-2</v>
      </c>
      <c r="M463" s="60">
        <f>VLOOKUP((A463+1)&amp;"_"&amp;B463,scenarios!A:Q,15,0)</f>
        <v>0</v>
      </c>
      <c r="N463" s="55">
        <f>VLOOKUP((A463+TT_Scen/2+1)&amp;"_"&amp;B463,scenarios!A:Q,15,0)</f>
        <v>0</v>
      </c>
      <c r="O463" s="37">
        <f t="shared" si="31"/>
        <v>3.1495043755528584E-2</v>
      </c>
    </row>
    <row r="464" spans="1:15" x14ac:dyDescent="0.25">
      <c r="A464" s="21">
        <f t="shared" si="28"/>
        <v>4</v>
      </c>
      <c r="B464" s="22">
        <v>455</v>
      </c>
      <c r="D464" s="66">
        <f>YC!E457</f>
        <v>0.75086264650000001</v>
      </c>
      <c r="E464" s="34">
        <f>LN(VLOOKUP((B464+12*$B$1-1)/12,YC!A:E,5,0)/VLOOKUP(B464/12,YC!A:E,5,0))</f>
        <v>-7.3544309198072477E-2</v>
      </c>
      <c r="F464" s="34">
        <f>LN(VLOOKUP((B464+12*$B$1-1)/12,YC!A:E,5,0)/VLOOKUP((B464-1)/12,YC!A:E,5,0))</f>
        <v>-7.4162328588685877E-2</v>
      </c>
      <c r="G464" s="34">
        <f>((1-EXP(-alpha*($B$1-delta)))/alpha*Intermediates!F464-(1-EXP(-alpha*($B$1-delta)))/alpha*(1-EXP(-alpha*($B$1-delta)))/alpha*Intermediates!J464+E464)</f>
        <v>-0.63865648389494534</v>
      </c>
      <c r="H464" s="34">
        <f>((1-EXP(-alpha*$B$1))/alpha*Intermediates!F463-(1-EXP(-alpha*$B$1))/alpha*(1-EXP(-alpha*$B$1))/alpha*Intermediates!J463+F464)</f>
        <v>-0.6482736408000811</v>
      </c>
      <c r="I464" s="34">
        <f>((1-EXP(-alpha*($B$1-delta)))/alpha*Intermediates!G464-(1-EXP(-alpha*($B$1-delta)))/alpha*(1-EXP(-alpha*($B$1-delta)))/alpha*Intermediates!J464+E464)</f>
        <v>0.10011754582838711</v>
      </c>
      <c r="J464" s="46">
        <f>((1-EXP(-alpha*$B$1))/alpha*Intermediates!G463-(1-EXP(-alpha*$B$1))/alpha*(1-EXP(-alpha*$B$1))/alpha*Intermediates!J463+F464)</f>
        <v>0.10589061150390336</v>
      </c>
      <c r="K464" s="66">
        <f t="shared" si="29"/>
        <v>9.6635503637265696E-3</v>
      </c>
      <c r="L464" s="46">
        <f t="shared" si="30"/>
        <v>-5.7564335533722977E-3</v>
      </c>
      <c r="M464" s="60">
        <f>VLOOKUP((A464+1)&amp;"_"&amp;B464,scenarios!A:Q,15,0)</f>
        <v>0</v>
      </c>
      <c r="N464" s="55">
        <f>VLOOKUP((A464+TT_Scen/2+1)&amp;"_"&amp;B464,scenarios!A:Q,15,0)</f>
        <v>0</v>
      </c>
      <c r="O464" s="37">
        <f t="shared" si="31"/>
        <v>1.5419983917098867E-2</v>
      </c>
    </row>
    <row r="465" spans="1:15" x14ac:dyDescent="0.25">
      <c r="A465" s="21">
        <f t="shared" si="28"/>
        <v>4</v>
      </c>
      <c r="B465" s="22">
        <v>456</v>
      </c>
      <c r="D465" s="66">
        <f>YC!E458</f>
        <v>0.75039874220000002</v>
      </c>
      <c r="E465" s="34">
        <f>LN(VLOOKUP((B465+12*$B$1-1)/12,YC!A:E,5,0)/VLOOKUP(B465/12,YC!A:E,5,0))</f>
        <v>-7.3544309262421781E-2</v>
      </c>
      <c r="F465" s="34">
        <f>LN(VLOOKUP((B465+12*$B$1-1)/12,YC!A:E,5,0)/VLOOKUP((B465-1)/12,YC!A:E,5,0))</f>
        <v>-7.4162328640336089E-2</v>
      </c>
      <c r="G465" s="34">
        <f>((1-EXP(-alpha*($B$1-delta)))/alpha*Intermediates!F465-(1-EXP(-alpha*($B$1-delta)))/alpha*(1-EXP(-alpha*($B$1-delta)))/alpha*Intermediates!J465+E465)</f>
        <v>-0.64627484805677549</v>
      </c>
      <c r="H465" s="34">
        <f>((1-EXP(-alpha*$B$1))/alpha*Intermediates!F464-(1-EXP(-alpha*$B$1))/alpha*(1-EXP(-alpha*$B$1))/alpha*Intermediates!J464+F465)</f>
        <v>-0.6434115037956406</v>
      </c>
      <c r="I465" s="34">
        <f>((1-EXP(-alpha*($B$1-delta)))/alpha*Intermediates!G465-(1-EXP(-alpha*($B$1-delta)))/alpha*(1-EXP(-alpha*($B$1-delta)))/alpha*Intermediates!J465+E465)</f>
        <v>0.10712557244261067</v>
      </c>
      <c r="J465" s="46">
        <f>((1-EXP(-alpha*$B$1))/alpha*Intermediates!G464-(1-EXP(-alpha*$B$1))/alpha*(1-EXP(-alpha*$B$1))/alpha*Intermediates!J464+F465)</f>
        <v>0.10041218950108421</v>
      </c>
      <c r="K465" s="66">
        <f t="shared" si="29"/>
        <v>-2.8592488007928019E-3</v>
      </c>
      <c r="L465" s="46">
        <f t="shared" si="30"/>
        <v>6.7359682096830298E-3</v>
      </c>
      <c r="M465" s="60">
        <f>VLOOKUP((A465+1)&amp;"_"&amp;B465,scenarios!A:Q,15,0)</f>
        <v>0</v>
      </c>
      <c r="N465" s="55">
        <f>VLOOKUP((A465+TT_Scen/2+1)&amp;"_"&amp;B465,scenarios!A:Q,15,0)</f>
        <v>0</v>
      </c>
      <c r="O465" s="37">
        <f t="shared" si="31"/>
        <v>9.5952170104758316E-3</v>
      </c>
    </row>
    <row r="466" spans="1:15" x14ac:dyDescent="0.25">
      <c r="A466" s="21">
        <f t="shared" si="28"/>
        <v>4</v>
      </c>
      <c r="B466" s="22">
        <v>457</v>
      </c>
      <c r="D466" s="66">
        <f>YC!E459</f>
        <v>0.74993512449999999</v>
      </c>
      <c r="E466" s="34">
        <f>LN(VLOOKUP((B466+12*$B$1-1)/12,YC!A:E,5,0)/VLOOKUP(B466/12,YC!A:E,5,0))</f>
        <v>-7.3544309296166135E-2</v>
      </c>
      <c r="F466" s="34">
        <f>LN(VLOOKUP((B466+12*$B$1-1)/12,YC!A:E,5,0)/VLOOKUP((B466-1)/12,YC!A:E,5,0))</f>
        <v>-7.4162328691777413E-2</v>
      </c>
      <c r="G466" s="34">
        <f>((1-EXP(-alpha*($B$1-delta)))/alpha*Intermediates!F466-(1-EXP(-alpha*($B$1-delta)))/alpha*(1-EXP(-alpha*($B$1-delta)))/alpha*Intermediates!J466+E466)</f>
        <v>-0.58600415328438038</v>
      </c>
      <c r="H466" s="34">
        <f>((1-EXP(-alpha*$B$1))/alpha*Intermediates!F465-(1-EXP(-alpha*$B$1))/alpha*(1-EXP(-alpha*$B$1))/alpha*Intermediates!J465+F466)</f>
        <v>-0.65108203316169544</v>
      </c>
      <c r="I466" s="34">
        <f>((1-EXP(-alpha*($B$1-delta)))/alpha*Intermediates!G466-(1-EXP(-alpha*($B$1-delta)))/alpha*(1-EXP(-alpha*($B$1-delta)))/alpha*Intermediates!J466+E466)</f>
        <v>4.6246117193196282E-2</v>
      </c>
      <c r="J466" s="46">
        <f>((1-EXP(-alpha*$B$1))/alpha*Intermediates!G465-(1-EXP(-alpha*$B$1))/alpha*(1-EXP(-alpha*$B$1))/alpha*Intermediates!J465+F466)</f>
        <v>0.10746802512476739</v>
      </c>
      <c r="K466" s="66">
        <f t="shared" si="29"/>
        <v>6.7242137834478077E-2</v>
      </c>
      <c r="L466" s="46">
        <f t="shared" si="30"/>
        <v>-5.9385513200275741E-2</v>
      </c>
      <c r="M466" s="60">
        <f>VLOOKUP((A466+1)&amp;"_"&amp;B466,scenarios!A:Q,15,0)</f>
        <v>0</v>
      </c>
      <c r="N466" s="55">
        <f>VLOOKUP((A466+TT_Scen/2+1)&amp;"_"&amp;B466,scenarios!A:Q,15,0)</f>
        <v>0</v>
      </c>
      <c r="O466" s="37">
        <f t="shared" si="31"/>
        <v>0.12662765103475382</v>
      </c>
    </row>
    <row r="467" spans="1:15" x14ac:dyDescent="0.25">
      <c r="A467" s="21">
        <f t="shared" si="28"/>
        <v>4</v>
      </c>
      <c r="B467" s="22">
        <v>458</v>
      </c>
      <c r="D467" s="66">
        <f>YC!E460</f>
        <v>0.74947179320000001</v>
      </c>
      <c r="E467" s="34">
        <f>LN(VLOOKUP((B467+12*$B$1-1)/12,YC!A:E,5,0)/VLOOKUP(B467/12,YC!A:E,5,0))</f>
        <v>-7.3544309176004838E-2</v>
      </c>
      <c r="F467" s="34">
        <f>LN(VLOOKUP((B467+12*$B$1-1)/12,YC!A:E,5,0)/VLOOKUP((B467-1)/12,YC!A:E,5,0))</f>
        <v>-7.4162328619930093E-2</v>
      </c>
      <c r="G467" s="34">
        <f>((1-EXP(-alpha*($B$1-delta)))/alpha*Intermediates!F467-(1-EXP(-alpha*($B$1-delta)))/alpha*(1-EXP(-alpha*($B$1-delta)))/alpha*Intermediates!J467+E467)</f>
        <v>-0.59680718835400848</v>
      </c>
      <c r="H467" s="34">
        <f>((1-EXP(-alpha*$B$1))/alpha*Intermediates!F466-(1-EXP(-alpha*$B$1))/alpha*(1-EXP(-alpha*$B$1))/alpha*Intermediates!J466+F467)</f>
        <v>-0.59039946802221399</v>
      </c>
      <c r="I467" s="34">
        <f>((1-EXP(-alpha*($B$1-delta)))/alpha*Intermediates!G467-(1-EXP(-alpha*($B$1-delta)))/alpha*(1-EXP(-alpha*($B$1-delta)))/alpha*Intermediates!J467+E467)</f>
        <v>5.6441966872057311E-2</v>
      </c>
      <c r="J467" s="46">
        <f>((1-EXP(-alpha*$B$1))/alpha*Intermediates!G466-(1-EXP(-alpha*$B$1))/alpha*(1-EXP(-alpha*$B$1))/alpha*Intermediates!J466+F467)</f>
        <v>4.6172355503584533E-2</v>
      </c>
      <c r="K467" s="66">
        <f t="shared" si="29"/>
        <v>-6.3872346706860261E-3</v>
      </c>
      <c r="L467" s="46">
        <f t="shared" si="30"/>
        <v>1.0322524805660871E-2</v>
      </c>
      <c r="M467" s="60">
        <f>VLOOKUP((A467+1)&amp;"_"&amp;B467,scenarios!A:Q,15,0)</f>
        <v>0</v>
      </c>
      <c r="N467" s="55">
        <f>VLOOKUP((A467+TT_Scen/2+1)&amp;"_"&amp;B467,scenarios!A:Q,15,0)</f>
        <v>0</v>
      </c>
      <c r="O467" s="37">
        <f t="shared" si="31"/>
        <v>1.6709759476346897E-2</v>
      </c>
    </row>
    <row r="468" spans="1:15" x14ac:dyDescent="0.25">
      <c r="A468" s="21">
        <f t="shared" si="28"/>
        <v>4</v>
      </c>
      <c r="B468" s="22">
        <v>459</v>
      </c>
      <c r="D468" s="66">
        <f>YC!E461</f>
        <v>0.74900874819999996</v>
      </c>
      <c r="E468" s="34">
        <f>LN(VLOOKUP((B468+12*$B$1-1)/12,YC!A:E,5,0)/VLOOKUP(B468/12,YC!A:E,5,0))</f>
        <v>-7.3544309199238267E-2</v>
      </c>
      <c r="F468" s="34">
        <f>LN(VLOOKUP((B468+12*$B$1-1)/12,YC!A:E,5,0)/VLOOKUP((B468-1)/12,YC!A:E,5,0))</f>
        <v>-7.4162328588807003E-2</v>
      </c>
      <c r="G468" s="34">
        <f>((1-EXP(-alpha*($B$1-delta)))/alpha*Intermediates!F468-(1-EXP(-alpha*($B$1-delta)))/alpha*(1-EXP(-alpha*($B$1-delta)))/alpha*Intermediates!J468+E468)</f>
        <v>-0.59734498688802129</v>
      </c>
      <c r="H468" s="34">
        <f>((1-EXP(-alpha*$B$1))/alpha*Intermediates!F467-(1-EXP(-alpha*$B$1))/alpha*(1-EXP(-alpha*$B$1))/alpha*Intermediates!J467+F468)</f>
        <v>-0.60127643502023276</v>
      </c>
      <c r="I468" s="34">
        <f>((1-EXP(-alpha*($B$1-delta)))/alpha*Intermediates!G468-(1-EXP(-alpha*($B$1-delta)))/alpha*(1-EXP(-alpha*($B$1-delta)))/alpha*Intermediates!J468+E468)</f>
        <v>5.6374152263395622E-2</v>
      </c>
      <c r="J468" s="46">
        <f>((1-EXP(-alpha*$B$1))/alpha*Intermediates!G467-(1-EXP(-alpha*$B$1))/alpha*(1-EXP(-alpha*$B$1))/alpha*Intermediates!J467+F468)</f>
        <v>5.6437804698217853E-2</v>
      </c>
      <c r="K468" s="66">
        <f t="shared" si="29"/>
        <v>3.9391864119782127E-3</v>
      </c>
      <c r="L468" s="46">
        <f t="shared" si="30"/>
        <v>-6.3650409048987555E-5</v>
      </c>
      <c r="M468" s="60">
        <f>VLOOKUP((A468+1)&amp;"_"&amp;B468,scenarios!A:Q,15,0)</f>
        <v>0</v>
      </c>
      <c r="N468" s="55">
        <f>VLOOKUP((A468+TT_Scen/2+1)&amp;"_"&amp;B468,scenarios!A:Q,15,0)</f>
        <v>0</v>
      </c>
      <c r="O468" s="37">
        <f t="shared" si="31"/>
        <v>4.0028368210272003E-3</v>
      </c>
    </row>
    <row r="469" spans="1:15" x14ac:dyDescent="0.25">
      <c r="A469" s="21">
        <f t="shared" si="28"/>
        <v>4</v>
      </c>
      <c r="B469" s="22">
        <v>460</v>
      </c>
      <c r="D469" s="66">
        <f>YC!E462</f>
        <v>0.74854598930000005</v>
      </c>
      <c r="E469" s="34">
        <f>LN(VLOOKUP((B469+12*$B$1-1)/12,YC!A:E,5,0)/VLOOKUP(B469/12,YC!A:E,5,0))</f>
        <v>-7.3544309242736042E-2</v>
      </c>
      <c r="F469" s="34">
        <f>LN(VLOOKUP((B469+12*$B$1-1)/12,YC!A:E,5,0)/VLOOKUP((B469-1)/12,YC!A:E,5,0))</f>
        <v>-7.4162328608761388E-2</v>
      </c>
      <c r="G469" s="34">
        <f>((1-EXP(-alpha*($B$1-delta)))/alpha*Intermediates!F469-(1-EXP(-alpha*($B$1-delta)))/alpha*(1-EXP(-alpha*($B$1-delta)))/alpha*Intermediates!J469+E469)</f>
        <v>-0.56296434321948352</v>
      </c>
      <c r="H469" s="34">
        <f>((1-EXP(-alpha*$B$1))/alpha*Intermediates!F468-(1-EXP(-alpha*$B$1))/alpha*(1-EXP(-alpha*$B$1))/alpha*Intermediates!J468+F469)</f>
        <v>-0.60181799990486429</v>
      </c>
      <c r="I469" s="34">
        <f>((1-EXP(-alpha*($B$1-delta)))/alpha*Intermediates!G469-(1-EXP(-alpha*($B$1-delta)))/alpha*(1-EXP(-alpha*($B$1-delta)))/alpha*Intermediates!J469+E469)</f>
        <v>2.1389465690530601E-2</v>
      </c>
      <c r="J469" s="46">
        <f>((1-EXP(-alpha*$B$1))/alpha*Intermediates!G468-(1-EXP(-alpha*$B$1))/alpha*(1-EXP(-alpha*$B$1))/alpha*Intermediates!J468+F469)</f>
        <v>5.6369436170090256E-2</v>
      </c>
      <c r="K469" s="66">
        <f t="shared" si="29"/>
        <v>3.9618331324646539E-2</v>
      </c>
      <c r="L469" s="46">
        <f t="shared" si="30"/>
        <v>-3.4375242935318351E-2</v>
      </c>
      <c r="M469" s="60">
        <f>VLOOKUP((A469+1)&amp;"_"&amp;B469,scenarios!A:Q,15,0)</f>
        <v>0</v>
      </c>
      <c r="N469" s="55">
        <f>VLOOKUP((A469+TT_Scen/2+1)&amp;"_"&amp;B469,scenarios!A:Q,15,0)</f>
        <v>0</v>
      </c>
      <c r="O469" s="37">
        <f t="shared" si="31"/>
        <v>7.3993574259964889E-2</v>
      </c>
    </row>
    <row r="470" spans="1:15" x14ac:dyDescent="0.25">
      <c r="A470" s="21">
        <f t="shared" si="28"/>
        <v>4</v>
      </c>
      <c r="B470" s="22">
        <v>461</v>
      </c>
      <c r="D470" s="66">
        <f>YC!E463</f>
        <v>0.74808351620000002</v>
      </c>
      <c r="E470" s="34">
        <f>LN(VLOOKUP((B470+12*$B$1-1)/12,YC!A:E,5,0)/VLOOKUP(B470/12,YC!A:E,5,0))</f>
        <v>-7.3544309193263283E-2</v>
      </c>
      <c r="F470" s="34">
        <f>LN(VLOOKUP((B470+12*$B$1-1)/12,YC!A:E,5,0)/VLOOKUP((B470-1)/12,YC!A:E,5,0))</f>
        <v>-7.4162328700456692E-2</v>
      </c>
      <c r="G470" s="34">
        <f>((1-EXP(-alpha*($B$1-delta)))/alpha*Intermediates!F470-(1-EXP(-alpha*($B$1-delta)))/alpha*(1-EXP(-alpha*($B$1-delta)))/alpha*Intermediates!J470+E470)</f>
        <v>-0.58031140917479074</v>
      </c>
      <c r="H470" s="34">
        <f>((1-EXP(-alpha*$B$1))/alpha*Intermediates!F469-(1-EXP(-alpha*$B$1))/alpha*(1-EXP(-alpha*$B$1))/alpha*Intermediates!J469+F470)</f>
        <v>-0.56720244772244421</v>
      </c>
      <c r="I470" s="34">
        <f>((1-EXP(-alpha*($B$1-delta)))/alpha*Intermediates!G470-(1-EXP(-alpha*($B$1-delta)))/alpha*(1-EXP(-alpha*($B$1-delta)))/alpha*Intermediates!J470+E470)</f>
        <v>3.8134056938047875E-2</v>
      </c>
      <c r="J470" s="46">
        <f>((1-EXP(-alpha*$B$1))/alpha*Intermediates!G469-(1-EXP(-alpha*$B$1))/alpha*(1-EXP(-alpha*$B$1))/alpha*Intermediates!J469+F470)</f>
        <v>2.1145532644748916E-2</v>
      </c>
      <c r="K470" s="66">
        <f t="shared" si="29"/>
        <v>-1.3023413241238679E-2</v>
      </c>
      <c r="L470" s="46">
        <f t="shared" si="30"/>
        <v>1.7133649930824113E-2</v>
      </c>
      <c r="M470" s="60">
        <f>VLOOKUP((A470+1)&amp;"_"&amp;B470,scenarios!A:Q,15,0)</f>
        <v>0</v>
      </c>
      <c r="N470" s="55">
        <f>VLOOKUP((A470+TT_Scen/2+1)&amp;"_"&amp;B470,scenarios!A:Q,15,0)</f>
        <v>0</v>
      </c>
      <c r="O470" s="37">
        <f t="shared" si="31"/>
        <v>3.0157063172062792E-2</v>
      </c>
    </row>
    <row r="471" spans="1:15" x14ac:dyDescent="0.25">
      <c r="A471" s="21">
        <f t="shared" si="28"/>
        <v>4</v>
      </c>
      <c r="B471" s="22">
        <v>462</v>
      </c>
      <c r="D471" s="66">
        <f>YC!E464</f>
        <v>0.74762132889999999</v>
      </c>
      <c r="E471" s="34">
        <f>LN(VLOOKUP((B471+12*$B$1-1)/12,YC!A:E,5,0)/VLOOKUP(B471/12,YC!A:E,5,0))</f>
        <v>-7.3544309194613453E-2</v>
      </c>
      <c r="F471" s="34">
        <f>LN(VLOOKUP((B471+12*$B$1-1)/12,YC!A:E,5,0)/VLOOKUP((B471-1)/12,YC!A:E,5,0))</f>
        <v>-7.416232860696631E-2</v>
      </c>
      <c r="G471" s="34">
        <f>((1-EXP(-alpha*($B$1-delta)))/alpha*Intermediates!F471-(1-EXP(-alpha*($B$1-delta)))/alpha*(1-EXP(-alpha*($B$1-delta)))/alpha*Intermediates!J471+E471)</f>
        <v>-0.57040284464510604</v>
      </c>
      <c r="H471" s="34">
        <f>((1-EXP(-alpha*$B$1))/alpha*Intermediates!F470-(1-EXP(-alpha*$B$1))/alpha*(1-EXP(-alpha*$B$1))/alpha*Intermediates!J470+F471)</f>
        <v>-0.58466817338915367</v>
      </c>
      <c r="I471" s="34">
        <f>((1-EXP(-alpha*($B$1-delta)))/alpha*Intermediates!G471-(1-EXP(-alpha*($B$1-delta)))/alpha*(1-EXP(-alpha*($B$1-delta)))/alpha*Intermediates!J471+E471)</f>
        <v>2.7624583329142818E-2</v>
      </c>
      <c r="J471" s="46">
        <f>((1-EXP(-alpha*$B$1))/alpha*Intermediates!G470-(1-EXP(-alpha*$B$1))/alpha*(1-EXP(-alpha*$B$1))/alpha*Intermediates!J470+F471)</f>
        <v>3.8004487260462586E-2</v>
      </c>
      <c r="K471" s="66">
        <f t="shared" si="29"/>
        <v>1.4367564108032749E-2</v>
      </c>
      <c r="L471" s="46">
        <f t="shared" si="30"/>
        <v>-1.0326218638462614E-2</v>
      </c>
      <c r="M471" s="60">
        <f>VLOOKUP((A471+1)&amp;"_"&amp;B471,scenarios!A:Q,15,0)</f>
        <v>0</v>
      </c>
      <c r="N471" s="55">
        <f>VLOOKUP((A471+TT_Scen/2+1)&amp;"_"&amp;B471,scenarios!A:Q,15,0)</f>
        <v>0</v>
      </c>
      <c r="O471" s="37">
        <f t="shared" si="31"/>
        <v>2.4693782746495363E-2</v>
      </c>
    </row>
    <row r="472" spans="1:15" x14ac:dyDescent="0.25">
      <c r="A472" s="21">
        <f t="shared" si="28"/>
        <v>4</v>
      </c>
      <c r="B472" s="22">
        <v>463</v>
      </c>
      <c r="D472" s="66">
        <f>YC!E465</f>
        <v>0.74715942719999995</v>
      </c>
      <c r="E472" s="34">
        <f>LN(VLOOKUP((B472+12*$B$1-1)/12,YC!A:E,5,0)/VLOOKUP(B472/12,YC!A:E,5,0))</f>
        <v>-7.354430926730901E-2</v>
      </c>
      <c r="F472" s="34">
        <f>LN(VLOOKUP((B472+12*$B$1-1)/12,YC!A:E,5,0)/VLOOKUP((B472-1)/12,YC!A:E,5,0))</f>
        <v>-7.4162328616055581E-2</v>
      </c>
      <c r="G472" s="34">
        <f>((1-EXP(-alpha*($B$1-delta)))/alpha*Intermediates!F472-(1-EXP(-alpha*($B$1-delta)))/alpha*(1-EXP(-alpha*($B$1-delta)))/alpha*Intermediates!J472+E472)</f>
        <v>-0.60752541655178782</v>
      </c>
      <c r="H472" s="34">
        <f>((1-EXP(-alpha*$B$1))/alpha*Intermediates!F471-(1-EXP(-alpha*$B$1))/alpha*(1-EXP(-alpha*$B$1))/alpha*Intermediates!J471+F472)</f>
        <v>-0.5746919705165624</v>
      </c>
      <c r="I472" s="34">
        <f>((1-EXP(-alpha*($B$1-delta)))/alpha*Intermediates!G472-(1-EXP(-alpha*($B$1-delta)))/alpha*(1-EXP(-alpha*($B$1-delta)))/alpha*Intermediates!J472+E472)</f>
        <v>6.4147809451817722E-2</v>
      </c>
      <c r="J472" s="46">
        <f>((1-EXP(-alpha*$B$1))/alpha*Intermediates!G471-(1-EXP(-alpha*$B$1))/alpha*(1-EXP(-alpha*$B$1))/alpha*Intermediates!J471+F472)</f>
        <v>2.7423090749373699E-2</v>
      </c>
      <c r="K472" s="66">
        <f t="shared" si="29"/>
        <v>-3.2300279607183291E-2</v>
      </c>
      <c r="L472" s="46">
        <f t="shared" si="30"/>
        <v>3.7407402671389312E-2</v>
      </c>
      <c r="M472" s="60">
        <f>VLOOKUP((A472+1)&amp;"_"&amp;B472,scenarios!A:Q,15,0)</f>
        <v>0</v>
      </c>
      <c r="N472" s="55">
        <f>VLOOKUP((A472+TT_Scen/2+1)&amp;"_"&amp;B472,scenarios!A:Q,15,0)</f>
        <v>0</v>
      </c>
      <c r="O472" s="37">
        <f t="shared" si="31"/>
        <v>6.9707682278572602E-2</v>
      </c>
    </row>
    <row r="473" spans="1:15" x14ac:dyDescent="0.25">
      <c r="A473" s="21">
        <f t="shared" si="28"/>
        <v>4</v>
      </c>
      <c r="B473" s="22">
        <v>464</v>
      </c>
      <c r="D473" s="66">
        <f>YC!E466</f>
        <v>0.74669781079999997</v>
      </c>
      <c r="E473" s="34">
        <f>LN(VLOOKUP((B473+12*$B$1-1)/12,YC!A:E,5,0)/VLOOKUP(B473/12,YC!A:E,5,0))</f>
        <v>-7.3544309153856777E-2</v>
      </c>
      <c r="F473" s="34">
        <f>LN(VLOOKUP((B473+12*$B$1-1)/12,YC!A:E,5,0)/VLOOKUP((B473-1)/12,YC!A:E,5,0))</f>
        <v>-7.4162328604377756E-2</v>
      </c>
      <c r="G473" s="34">
        <f>((1-EXP(-alpha*($B$1-delta)))/alpha*Intermediates!F473-(1-EXP(-alpha*($B$1-delta)))/alpha*(1-EXP(-alpha*($B$1-delta)))/alpha*Intermediates!J473+E473)</f>
        <v>-0.57941369541410659</v>
      </c>
      <c r="H473" s="34">
        <f>((1-EXP(-alpha*$B$1))/alpha*Intermediates!F472-(1-EXP(-alpha*$B$1))/alpha*(1-EXP(-alpha*$B$1))/alpha*Intermediates!J472+F473)</f>
        <v>-0.61206837032517092</v>
      </c>
      <c r="I473" s="34">
        <f>((1-EXP(-alpha*($B$1-delta)))/alpha*Intermediates!G473-(1-EXP(-alpha*($B$1-delta)))/alpha*(1-EXP(-alpha*($B$1-delta)))/alpha*Intermediates!J473+E473)</f>
        <v>3.5438304036257404E-2</v>
      </c>
      <c r="J473" s="46">
        <f>((1-EXP(-alpha*$B$1))/alpha*Intermediates!G472-(1-EXP(-alpha*$B$1))/alpha*(1-EXP(-alpha*$B$1))/alpha*Intermediates!J472+F473)</f>
        <v>6.4195872262820322E-2</v>
      </c>
      <c r="K473" s="66">
        <f t="shared" si="29"/>
        <v>3.3193689927479175E-2</v>
      </c>
      <c r="L473" s="46">
        <f t="shared" si="30"/>
        <v>-2.8348004768251611E-2</v>
      </c>
      <c r="M473" s="60">
        <f>VLOOKUP((A473+1)&amp;"_"&amp;B473,scenarios!A:Q,15,0)</f>
        <v>0</v>
      </c>
      <c r="N473" s="55">
        <f>VLOOKUP((A473+TT_Scen/2+1)&amp;"_"&amp;B473,scenarios!A:Q,15,0)</f>
        <v>0</v>
      </c>
      <c r="O473" s="37">
        <f t="shared" si="31"/>
        <v>6.1541694695730786E-2</v>
      </c>
    </row>
    <row r="474" spans="1:15" x14ac:dyDescent="0.25">
      <c r="A474" s="21">
        <f t="shared" si="28"/>
        <v>4</v>
      </c>
      <c r="B474" s="22">
        <v>465</v>
      </c>
      <c r="D474" s="66">
        <f>YC!E467</f>
        <v>0.74623647969999995</v>
      </c>
      <c r="E474" s="34">
        <f>LN(VLOOKUP((B474+12*$B$1-1)/12,YC!A:E,5,0)/VLOOKUP(B474/12,YC!A:E,5,0))</f>
        <v>-7.3544309286609391E-2</v>
      </c>
      <c r="F474" s="34">
        <f>LN(VLOOKUP((B474+12*$B$1-1)/12,YC!A:E,5,0)/VLOOKUP((B474-1)/12,YC!A:E,5,0))</f>
        <v>-7.4162328602823485E-2</v>
      </c>
      <c r="G474" s="34">
        <f>((1-EXP(-alpha*($B$1-delta)))/alpha*Intermediates!F474-(1-EXP(-alpha*($B$1-delta)))/alpha*(1-EXP(-alpha*($B$1-delta)))/alpha*Intermediates!J474+E474)</f>
        <v>-0.55883065776617535</v>
      </c>
      <c r="H474" s="34">
        <f>((1-EXP(-alpha*$B$1))/alpha*Intermediates!F473-(1-EXP(-alpha*$B$1))/alpha*(1-EXP(-alpha*$B$1))/alpha*Intermediates!J473+F474)</f>
        <v>-0.58376458767507522</v>
      </c>
      <c r="I474" s="34">
        <f>((1-EXP(-alpha*($B$1-delta)))/alpha*Intermediates!G474-(1-EXP(-alpha*($B$1-delta)))/alpha*(1-EXP(-alpha*($B$1-delta)))/alpha*Intermediates!J474+E474)</f>
        <v>1.4259040436204309E-2</v>
      </c>
      <c r="J474" s="46">
        <f>((1-EXP(-alpha*$B$1))/alpha*Intermediates!G473-(1-EXP(-alpha*$B$1))/alpha*(1-EXP(-alpha*$B$1))/alpha*Intermediates!J473+F474)</f>
        <v>3.5290044271472587E-2</v>
      </c>
      <c r="K474" s="66">
        <f t="shared" si="29"/>
        <v>2.5247380098842198E-2</v>
      </c>
      <c r="L474" s="46">
        <f t="shared" si="30"/>
        <v>-2.0811394503383207E-2</v>
      </c>
      <c r="M474" s="60">
        <f>VLOOKUP((A474+1)&amp;"_"&amp;B474,scenarios!A:Q,15,0)</f>
        <v>0</v>
      </c>
      <c r="N474" s="55">
        <f>VLOOKUP((A474+TT_Scen/2+1)&amp;"_"&amp;B474,scenarios!A:Q,15,0)</f>
        <v>0</v>
      </c>
      <c r="O474" s="37">
        <f t="shared" si="31"/>
        <v>4.6058774602225405E-2</v>
      </c>
    </row>
    <row r="475" spans="1:15" x14ac:dyDescent="0.25">
      <c r="A475" s="21">
        <f t="shared" si="28"/>
        <v>4</v>
      </c>
      <c r="B475" s="22">
        <v>466</v>
      </c>
      <c r="D475" s="66">
        <f>YC!E468</f>
        <v>0.74577543349999997</v>
      </c>
      <c r="E475" s="34">
        <f>LN(VLOOKUP((B475+12*$B$1-1)/12,YC!A:E,5,0)/VLOOKUP(B475/12,YC!A:E,5,0))</f>
        <v>-7.3544309129668944E-2</v>
      </c>
      <c r="F475" s="34">
        <f>LN(VLOOKUP((B475+12*$B$1-1)/12,YC!A:E,5,0)/VLOOKUP((B475-1)/12,YC!A:E,5,0))</f>
        <v>-7.4162328611411282E-2</v>
      </c>
      <c r="G475" s="34">
        <f>((1-EXP(-alpha*($B$1-delta)))/alpha*Intermediates!F475-(1-EXP(-alpha*($B$1-delta)))/alpha*(1-EXP(-alpha*($B$1-delta)))/alpha*Intermediates!J475+E475)</f>
        <v>-0.55923589058061196</v>
      </c>
      <c r="H475" s="34">
        <f>((1-EXP(-alpha*$B$1))/alpha*Intermediates!F474-(1-EXP(-alpha*$B$1))/alpha*(1-EXP(-alpha*$B$1))/alpha*Intermediates!J474+F475)</f>
        <v>-0.56304094770578506</v>
      </c>
      <c r="I475" s="34">
        <f>((1-EXP(-alpha*($B$1-delta)))/alpha*Intermediates!G475-(1-EXP(-alpha*($B$1-delta)))/alpha*(1-EXP(-alpha*($B$1-delta)))/alpha*Intermediates!J475+E475)</f>
        <v>1.4069604368980429E-2</v>
      </c>
      <c r="J475" s="46">
        <f>((1-EXP(-alpha*$B$1))/alpha*Intermediates!G474-(1-EXP(-alpha*$B$1))/alpha*(1-EXP(-alpha*$B$1))/alpha*Intermediates!J474+F475)</f>
        <v>1.3965929575538022E-2</v>
      </c>
      <c r="K475" s="66">
        <f t="shared" si="29"/>
        <v>3.8123055456713573E-3</v>
      </c>
      <c r="L475" s="46">
        <f t="shared" si="30"/>
        <v>1.0368016785955447E-4</v>
      </c>
      <c r="M475" s="60">
        <f>VLOOKUP((A475+1)&amp;"_"&amp;B475,scenarios!A:Q,15,0)</f>
        <v>0</v>
      </c>
      <c r="N475" s="55">
        <f>VLOOKUP((A475+TT_Scen/2+1)&amp;"_"&amp;B475,scenarios!A:Q,15,0)</f>
        <v>0</v>
      </c>
      <c r="O475" s="37">
        <f t="shared" si="31"/>
        <v>3.9159857135309117E-3</v>
      </c>
    </row>
    <row r="476" spans="1:15" x14ac:dyDescent="0.25">
      <c r="A476" s="21">
        <f t="shared" si="28"/>
        <v>4</v>
      </c>
      <c r="B476" s="22">
        <v>467</v>
      </c>
      <c r="D476" s="66">
        <f>YC!E469</f>
        <v>0.74531467220000003</v>
      </c>
      <c r="E476" s="34">
        <f>LN(VLOOKUP((B476+12*$B$1-1)/12,YC!A:E,5,0)/VLOOKUP(B476/12,YC!A:E,5,0))</f>
        <v>-7.3544309115730913E-2</v>
      </c>
      <c r="F476" s="34">
        <f>LN(VLOOKUP((B476+12*$B$1-1)/12,YC!A:E,5,0)/VLOOKUP((B476-1)/12,YC!A:E,5,0))</f>
        <v>-7.4162328527038385E-2</v>
      </c>
      <c r="G476" s="34">
        <f>((1-EXP(-alpha*($B$1-delta)))/alpha*Intermediates!F476-(1-EXP(-alpha*($B$1-delta)))/alpha*(1-EXP(-alpha*($B$1-delta)))/alpha*Intermediates!J476+E476)</f>
        <v>-0.52516387475238002</v>
      </c>
      <c r="H476" s="34">
        <f>((1-EXP(-alpha*$B$1))/alpha*Intermediates!F475-(1-EXP(-alpha*$B$1))/alpha*(1-EXP(-alpha*$B$1))/alpha*Intermediates!J475+F476)</f>
        <v>-0.56344903671394664</v>
      </c>
      <c r="I476" s="34">
        <f>((1-EXP(-alpha*($B$1-delta)))/alpha*Intermediates!G476-(1-EXP(-alpha*($B$1-delta)))/alpha*(1-EXP(-alpha*($B$1-delta)))/alpha*Intermediates!J476+E476)</f>
        <v>-2.0595526474194548E-2</v>
      </c>
      <c r="J476" s="46">
        <f>((1-EXP(-alpha*$B$1))/alpha*Intermediates!G475-(1-EXP(-alpha*$B$1))/alpha*(1-EXP(-alpha*$B$1))/alpha*Intermediates!J475+F476)</f>
        <v>1.3775112327150285E-2</v>
      </c>
      <c r="K476" s="66">
        <f t="shared" si="29"/>
        <v>3.9027481751853221E-2</v>
      </c>
      <c r="L476" s="46">
        <f t="shared" si="30"/>
        <v>-3.3786677884115601E-2</v>
      </c>
      <c r="M476" s="60">
        <f>VLOOKUP((A476+1)&amp;"_"&amp;B476,scenarios!A:Q,15,0)</f>
        <v>0</v>
      </c>
      <c r="N476" s="55">
        <f>VLOOKUP((A476+TT_Scen/2+1)&amp;"_"&amp;B476,scenarios!A:Q,15,0)</f>
        <v>0</v>
      </c>
      <c r="O476" s="37">
        <f t="shared" si="31"/>
        <v>7.2814159635968823E-2</v>
      </c>
    </row>
    <row r="477" spans="1:15" x14ac:dyDescent="0.25">
      <c r="A477" s="21">
        <f t="shared" si="28"/>
        <v>4</v>
      </c>
      <c r="B477" s="22">
        <v>468</v>
      </c>
      <c r="D477" s="66">
        <f>YC!E470</f>
        <v>0.74485419559999999</v>
      </c>
      <c r="E477" s="34">
        <f>LN(VLOOKUP((B477+12*$B$1-1)/12,YC!A:E,5,0)/VLOOKUP(B477/12,YC!A:E,5,0))</f>
        <v>-7.3544309265552554E-2</v>
      </c>
      <c r="F477" s="34">
        <f>LN(VLOOKUP((B477+12*$B$1-1)/12,YC!A:E,5,0)/VLOOKUP((B477-1)/12,YC!A:E,5,0))</f>
        <v>-7.416232863853324E-2</v>
      </c>
      <c r="G477" s="34">
        <f>((1-EXP(-alpha*($B$1-delta)))/alpha*Intermediates!F477-(1-EXP(-alpha*($B$1-delta)))/alpha*(1-EXP(-alpha*($B$1-delta)))/alpha*Intermediates!J477+E477)</f>
        <v>-0.52038427678417776</v>
      </c>
      <c r="H477" s="34">
        <f>((1-EXP(-alpha*$B$1))/alpha*Intermediates!F476-(1-EXP(-alpha*$B$1))/alpha*(1-EXP(-alpha*$B$1))/alpha*Intermediates!J476+F477)</f>
        <v>-0.52914421788630306</v>
      </c>
      <c r="I477" s="34">
        <f>((1-EXP(-alpha*($B$1-delta)))/alpha*Intermediates!G477-(1-EXP(-alpha*($B$1-delta)))/alpha*(1-EXP(-alpha*($B$1-delta)))/alpha*Intermediates!J477+E477)</f>
        <v>-2.5966687981587189E-2</v>
      </c>
      <c r="J477" s="46">
        <f>((1-EXP(-alpha*$B$1))/alpha*Intermediates!G476-(1-EXP(-alpha*$B$1))/alpha*(1-EXP(-alpha*$B$1))/alpha*Intermediates!J476+F477)</f>
        <v>-2.1127047226609165E-2</v>
      </c>
      <c r="K477" s="66">
        <f t="shared" si="29"/>
        <v>8.7984216666026072E-3</v>
      </c>
      <c r="L477" s="46">
        <f t="shared" si="30"/>
        <v>-4.8279485632665153E-3</v>
      </c>
      <c r="M477" s="60">
        <f>VLOOKUP((A477+1)&amp;"_"&amp;B477,scenarios!A:Q,15,0)</f>
        <v>0</v>
      </c>
      <c r="N477" s="55">
        <f>VLOOKUP((A477+TT_Scen/2+1)&amp;"_"&amp;B477,scenarios!A:Q,15,0)</f>
        <v>0</v>
      </c>
      <c r="O477" s="37">
        <f t="shared" si="31"/>
        <v>1.3626370229869122E-2</v>
      </c>
    </row>
    <row r="478" spans="1:15" x14ac:dyDescent="0.25">
      <c r="A478" s="21">
        <f t="shared" si="28"/>
        <v>4</v>
      </c>
      <c r="B478" s="22">
        <v>469</v>
      </c>
      <c r="D478" s="66">
        <f>YC!E471</f>
        <v>0.74439400349999996</v>
      </c>
      <c r="E478" s="34">
        <f>LN(VLOOKUP((B478+12*$B$1-1)/12,YC!A:E,5,0)/VLOOKUP(B478/12,YC!A:E,5,0))</f>
        <v>-7.3544309310762224E-2</v>
      </c>
      <c r="F478" s="34">
        <f>LN(VLOOKUP((B478+12*$B$1-1)/12,YC!A:E,5,0)/VLOOKUP((B478-1)/12,YC!A:E,5,0))</f>
        <v>-7.4162328677749703E-2</v>
      </c>
      <c r="G478" s="34">
        <f>((1-EXP(-alpha*($B$1-delta)))/alpha*Intermediates!F478-(1-EXP(-alpha*($B$1-delta)))/alpha*(1-EXP(-alpha*($B$1-delta)))/alpha*Intermediates!J478+E478)</f>
        <v>-0.47976131615256218</v>
      </c>
      <c r="H478" s="34">
        <f>((1-EXP(-alpha*$B$1))/alpha*Intermediates!F477-(1-EXP(-alpha*$B$1))/alpha*(1-EXP(-alpha*$B$1))/alpha*Intermediates!J477+F478)</f>
        <v>-0.52433203546129525</v>
      </c>
      <c r="I478" s="34">
        <f>((1-EXP(-alpha*($B$1-delta)))/alpha*Intermediates!G478-(1-EXP(-alpha*($B$1-delta)))/alpha*(1-EXP(-alpha*($B$1-delta)))/alpha*Intermediates!J478+E478)</f>
        <v>-6.7179662500283399E-2</v>
      </c>
      <c r="J478" s="46">
        <f>((1-EXP(-alpha*$B$1))/alpha*Intermediates!G477-(1-EXP(-alpha*$B$1))/alpha*(1-EXP(-alpha*$B$1))/alpha*Intermediates!J477+F478)</f>
        <v>-2.6535006684134957E-2</v>
      </c>
      <c r="K478" s="66">
        <f t="shared" si="29"/>
        <v>4.5578916714147599E-2</v>
      </c>
      <c r="L478" s="46">
        <f t="shared" si="30"/>
        <v>-3.9829739747637483E-2</v>
      </c>
      <c r="M478" s="60">
        <f>VLOOKUP((A478+1)&amp;"_"&amp;B478,scenarios!A:Q,15,0)</f>
        <v>0</v>
      </c>
      <c r="N478" s="55">
        <f>VLOOKUP((A478+TT_Scen/2+1)&amp;"_"&amp;B478,scenarios!A:Q,15,0)</f>
        <v>0</v>
      </c>
      <c r="O478" s="37">
        <f t="shared" si="31"/>
        <v>8.5408656461785082E-2</v>
      </c>
    </row>
    <row r="479" spans="1:15" x14ac:dyDescent="0.25">
      <c r="A479" s="21">
        <f t="shared" si="28"/>
        <v>4</v>
      </c>
      <c r="B479" s="22">
        <v>470</v>
      </c>
      <c r="D479" s="66">
        <f>YC!E472</f>
        <v>0.74393409570000002</v>
      </c>
      <c r="E479" s="34">
        <f>LN(VLOOKUP((B479+12*$B$1-1)/12,YC!A:E,5,0)/VLOOKUP(B479/12,YC!A:E,5,0))</f>
        <v>-7.3544309271683136E-2</v>
      </c>
      <c r="F479" s="34">
        <f>LN(VLOOKUP((B479+12*$B$1-1)/12,YC!A:E,5,0)/VLOOKUP((B479-1)/12,YC!A:E,5,0))</f>
        <v>-7.4162328665236935E-2</v>
      </c>
      <c r="G479" s="34">
        <f>((1-EXP(-alpha*($B$1-delta)))/alpha*Intermediates!F479-(1-EXP(-alpha*($B$1-delta)))/alpha*(1-EXP(-alpha*($B$1-delta)))/alpha*Intermediates!J479+E479)</f>
        <v>-0.49953561355319442</v>
      </c>
      <c r="H479" s="34">
        <f>((1-EXP(-alpha*$B$1))/alpha*Intermediates!F478-(1-EXP(-alpha*$B$1))/alpha*(1-EXP(-alpha*$B$1))/alpha*Intermediates!J478+F479)</f>
        <v>-0.48343149353512932</v>
      </c>
      <c r="I479" s="34">
        <f>((1-EXP(-alpha*($B$1-delta)))/alpha*Intermediates!G479-(1-EXP(-alpha*($B$1-delta)))/alpha*(1-EXP(-alpha*($B$1-delta)))/alpha*Intermediates!J479+E479)</f>
        <v>-4.7993831746427899E-2</v>
      </c>
      <c r="J479" s="46">
        <f>((1-EXP(-alpha*$B$1))/alpha*Intermediates!G478-(1-EXP(-alpha*$B$1))/alpha*(1-EXP(-alpha*$B$1))/alpha*Intermediates!J478+F479)</f>
        <v>-6.8029764374405749E-2</v>
      </c>
      <c r="K479" s="66">
        <f t="shared" si="29"/>
        <v>-1.5975141964791106E-2</v>
      </c>
      <c r="L479" s="46">
        <f t="shared" si="30"/>
        <v>2.023799920059588E-2</v>
      </c>
      <c r="M479" s="60">
        <f>VLOOKUP((A479+1)&amp;"_"&amp;B479,scenarios!A:Q,15,0)</f>
        <v>0</v>
      </c>
      <c r="N479" s="55">
        <f>VLOOKUP((A479+TT_Scen/2+1)&amp;"_"&amp;B479,scenarios!A:Q,15,0)</f>
        <v>0</v>
      </c>
      <c r="O479" s="37">
        <f t="shared" si="31"/>
        <v>3.6213141165386986E-2</v>
      </c>
    </row>
    <row r="480" spans="1:15" x14ac:dyDescent="0.25">
      <c r="A480" s="21">
        <f t="shared" si="28"/>
        <v>4</v>
      </c>
      <c r="B480" s="22">
        <v>471</v>
      </c>
      <c r="D480" s="66">
        <f>YC!E473</f>
        <v>0.74347447200000005</v>
      </c>
      <c r="E480" s="34">
        <f>LN(VLOOKUP((B480+12*$B$1-1)/12,YC!A:E,5,0)/VLOOKUP(B480/12,YC!A:E,5,0))</f>
        <v>-7.3544309168688385E-2</v>
      </c>
      <c r="F480" s="34">
        <f>LN(VLOOKUP((B480+12*$B$1-1)/12,YC!A:E,5,0)/VLOOKUP((B480-1)/12,YC!A:E,5,0))</f>
        <v>-7.4162328621595094E-2</v>
      </c>
      <c r="G480" s="34">
        <f>((1-EXP(-alpha*($B$1-delta)))/alpha*Intermediates!F480-(1-EXP(-alpha*($B$1-delta)))/alpha*(1-EXP(-alpha*($B$1-delta)))/alpha*Intermediates!J480+E480)</f>
        <v>-0.52256082415262251</v>
      </c>
      <c r="H480" s="34">
        <f>((1-EXP(-alpha*$B$1))/alpha*Intermediates!F479-(1-EXP(-alpha*$B$1))/alpha*(1-EXP(-alpha*$B$1))/alpha*Intermediates!J479+F480)</f>
        <v>-0.50334103608898262</v>
      </c>
      <c r="I480" s="34">
        <f>((1-EXP(-alpha*($B$1-delta)))/alpha*Intermediates!G480-(1-EXP(-alpha*($B$1-delta)))/alpha*(1-EXP(-alpha*($B$1-delta)))/alpha*Intermediates!J480+E480)</f>
        <v>-2.5555542975993523E-2</v>
      </c>
      <c r="J480" s="46">
        <f>((1-EXP(-alpha*$B$1))/alpha*Intermediates!G479-(1-EXP(-alpha*$B$1))/alpha*(1-EXP(-alpha*$B$1))/alpha*Intermediates!J479+F480)</f>
        <v>-4.8712878752328923E-2</v>
      </c>
      <c r="K480" s="66">
        <f t="shared" si="29"/>
        <v>-1.9036265572226818E-2</v>
      </c>
      <c r="L480" s="46">
        <f t="shared" si="30"/>
        <v>2.3427548648528917E-2</v>
      </c>
      <c r="M480" s="60">
        <f>VLOOKUP((A480+1)&amp;"_"&amp;B480,scenarios!A:Q,15,0)</f>
        <v>0</v>
      </c>
      <c r="N480" s="55">
        <f>VLOOKUP((A480+TT_Scen/2+1)&amp;"_"&amp;B480,scenarios!A:Q,15,0)</f>
        <v>0</v>
      </c>
      <c r="O480" s="37">
        <f t="shared" si="31"/>
        <v>4.2463814220755736E-2</v>
      </c>
    </row>
    <row r="481" spans="1:15" x14ac:dyDescent="0.25">
      <c r="A481" s="21">
        <f t="shared" si="28"/>
        <v>4</v>
      </c>
      <c r="B481" s="22">
        <v>472</v>
      </c>
      <c r="D481" s="66">
        <f>YC!E474</f>
        <v>0.74301513230000005</v>
      </c>
      <c r="E481" s="34">
        <f>LN(VLOOKUP((B481+12*$B$1-1)/12,YC!A:E,5,0)/VLOOKUP(B481/12,YC!A:E,5,0))</f>
        <v>-7.3544309156788348E-2</v>
      </c>
      <c r="F481" s="34">
        <f>LN(VLOOKUP((B481+12*$B$1-1)/12,YC!A:E,5,0)/VLOOKUP((B481-1)/12,YC!A:E,5,0))</f>
        <v>-7.4162328567474581E-2</v>
      </c>
      <c r="G481" s="34">
        <f>((1-EXP(-alpha*($B$1-delta)))/alpha*Intermediates!F481-(1-EXP(-alpha*($B$1-delta)))/alpha*(1-EXP(-alpha*($B$1-delta)))/alpha*Intermediates!J481+E481)</f>
        <v>-0.54067714434922176</v>
      </c>
      <c r="H481" s="34">
        <f>((1-EXP(-alpha*$B$1))/alpha*Intermediates!F480-(1-EXP(-alpha*$B$1))/alpha*(1-EXP(-alpha*$B$1))/alpha*Intermediates!J480+F481)</f>
        <v>-0.52652371195866099</v>
      </c>
      <c r="I481" s="34">
        <f>((1-EXP(-alpha*($B$1-delta)))/alpha*Intermediates!G481-(1-EXP(-alpha*($B$1-delta)))/alpha*(1-EXP(-alpha*($B$1-delta)))/alpha*Intermediates!J481+E481)</f>
        <v>-8.0246024928561366E-3</v>
      </c>
      <c r="J481" s="46">
        <f>((1-EXP(-alpha*$B$1))/alpha*Intermediates!G480-(1-EXP(-alpha*$B$1))/alpha*(1-EXP(-alpha*$B$1))/alpha*Intermediates!J480+F481)</f>
        <v>-2.6121303428921029E-2</v>
      </c>
      <c r="K481" s="66">
        <f t="shared" si="29"/>
        <v>-1.4053743434167099E-2</v>
      </c>
      <c r="L481" s="46">
        <f t="shared" si="30"/>
        <v>1.8261438463287982E-2</v>
      </c>
      <c r="M481" s="60">
        <f>VLOOKUP((A481+1)&amp;"_"&amp;B481,scenarios!A:Q,15,0)</f>
        <v>0</v>
      </c>
      <c r="N481" s="55">
        <f>VLOOKUP((A481+TT_Scen/2+1)&amp;"_"&amp;B481,scenarios!A:Q,15,0)</f>
        <v>0</v>
      </c>
      <c r="O481" s="37">
        <f t="shared" si="31"/>
        <v>3.2315181897455081E-2</v>
      </c>
    </row>
    <row r="482" spans="1:15" x14ac:dyDescent="0.25">
      <c r="A482" s="21">
        <f t="shared" si="28"/>
        <v>4</v>
      </c>
      <c r="B482" s="22">
        <v>473</v>
      </c>
      <c r="D482" s="66">
        <f>YC!E475</f>
        <v>0.74255607639999999</v>
      </c>
      <c r="E482" s="34">
        <f>LN(VLOOKUP((B482+12*$B$1-1)/12,YC!A:E,5,0)/VLOOKUP(B482/12,YC!A:E,5,0))</f>
        <v>-7.3544309256707296E-2</v>
      </c>
      <c r="F482" s="34">
        <f>LN(VLOOKUP((B482+12*$B$1-1)/12,YC!A:E,5,0)/VLOOKUP((B482-1)/12,YC!A:E,5,0))</f>
        <v>-7.4162328658164314E-2</v>
      </c>
      <c r="G482" s="34">
        <f>((1-EXP(-alpha*($B$1-delta)))/alpha*Intermediates!F482-(1-EXP(-alpha*($B$1-delta)))/alpha*(1-EXP(-alpha*($B$1-delta)))/alpha*Intermediates!J482+E482)</f>
        <v>-0.55017732379244322</v>
      </c>
      <c r="H482" s="34">
        <f>((1-EXP(-alpha*$B$1))/alpha*Intermediates!F481-(1-EXP(-alpha*$B$1))/alpha*(1-EXP(-alpha*$B$1))/alpha*Intermediates!J481+F482)</f>
        <v>-0.54476394370752079</v>
      </c>
      <c r="I482" s="34">
        <f>((1-EXP(-alpha*($B$1-delta)))/alpha*Intermediates!G482-(1-EXP(-alpha*($B$1-delta)))/alpha*(1-EXP(-alpha*($B$1-delta)))/alpha*Intermediates!J482+E482)</f>
        <v>8.9173690845634201E-4</v>
      </c>
      <c r="J482" s="46">
        <f>((1-EXP(-alpha*$B$1))/alpha*Intermediates!G481-(1-EXP(-alpha*$B$1))/alpha*(1-EXP(-alpha*$B$1))/alpha*Intermediates!J481+F482)</f>
        <v>-8.4706185674029849E-3</v>
      </c>
      <c r="K482" s="66">
        <f t="shared" si="29"/>
        <v>-5.3987541467728217E-3</v>
      </c>
      <c r="L482" s="46">
        <f t="shared" si="30"/>
        <v>9.4063194208031664E-3</v>
      </c>
      <c r="M482" s="60">
        <f>VLOOKUP((A482+1)&amp;"_"&amp;B482,scenarios!A:Q,15,0)</f>
        <v>0</v>
      </c>
      <c r="N482" s="55">
        <f>VLOOKUP((A482+TT_Scen/2+1)&amp;"_"&amp;B482,scenarios!A:Q,15,0)</f>
        <v>0</v>
      </c>
      <c r="O482" s="37">
        <f t="shared" si="31"/>
        <v>1.4805073567575988E-2</v>
      </c>
    </row>
    <row r="483" spans="1:15" x14ac:dyDescent="0.25">
      <c r="A483" s="21">
        <f t="shared" si="28"/>
        <v>4</v>
      </c>
      <c r="B483" s="22">
        <v>474</v>
      </c>
      <c r="D483" s="66">
        <f>YC!E476</f>
        <v>0.74209730409999997</v>
      </c>
      <c r="E483" s="34">
        <f>LN(VLOOKUP((B483+12*$B$1-1)/12,YC!A:E,5,0)/VLOOKUP(B483/12,YC!A:E,5,0))</f>
        <v>-7.3544309199146146E-2</v>
      </c>
      <c r="F483" s="34">
        <f>LN(VLOOKUP((B483+12*$B$1-1)/12,YC!A:E,5,0)/VLOOKUP((B483-1)/12,YC!A:E,5,0))</f>
        <v>-7.4162328624593168E-2</v>
      </c>
      <c r="G483" s="34">
        <f>((1-EXP(-alpha*($B$1-delta)))/alpha*Intermediates!F483-(1-EXP(-alpha*($B$1-delta)))/alpha*(1-EXP(-alpha*($B$1-delta)))/alpha*Intermediates!J483+E483)</f>
        <v>-0.57466178958533154</v>
      </c>
      <c r="H483" s="34">
        <f>((1-EXP(-alpha*$B$1))/alpha*Intermediates!F482-(1-EXP(-alpha*$B$1))/alpha*(1-EXP(-alpha*$B$1))/alpha*Intermediates!J482+F483)</f>
        <v>-0.55432914092462116</v>
      </c>
      <c r="I483" s="34">
        <f>((1-EXP(-alpha*($B$1-delta)))/alpha*Intermediates!G483-(1-EXP(-alpha*($B$1-delta)))/alpha*(1-EXP(-alpha*($B$1-delta)))/alpha*Intermediates!J483+E483)</f>
        <v>2.4793900456913348E-2</v>
      </c>
      <c r="J483" s="46">
        <f>((1-EXP(-alpha*$B$1))/alpha*Intermediates!G482-(1-EXP(-alpha*$B$1))/alpha*(1-EXP(-alpha*$B$1))/alpha*Intermediates!J482+F483)</f>
        <v>5.0658353310659154E-4</v>
      </c>
      <c r="K483" s="66">
        <f t="shared" si="29"/>
        <v>-2.0127334243156603E-2</v>
      </c>
      <c r="L483" s="46">
        <f t="shared" si="30"/>
        <v>2.4584656115994807E-2</v>
      </c>
      <c r="M483" s="60">
        <f>VLOOKUP((A483+1)&amp;"_"&amp;B483,scenarios!A:Q,15,0)</f>
        <v>0</v>
      </c>
      <c r="N483" s="55">
        <f>VLOOKUP((A483+TT_Scen/2+1)&amp;"_"&amp;B483,scenarios!A:Q,15,0)</f>
        <v>0</v>
      </c>
      <c r="O483" s="37">
        <f t="shared" si="31"/>
        <v>4.471199035915141E-2</v>
      </c>
    </row>
    <row r="484" spans="1:15" x14ac:dyDescent="0.25">
      <c r="A484" s="21">
        <f t="shared" si="28"/>
        <v>4</v>
      </c>
      <c r="B484" s="22">
        <v>475</v>
      </c>
      <c r="D484" s="66">
        <f>YC!E477</f>
        <v>0.74163881529999998</v>
      </c>
      <c r="E484" s="34">
        <f>LN(VLOOKUP((B484+12*$B$1-1)/12,YC!A:E,5,0)/VLOOKUP(B484/12,YC!A:E,5,0))</f>
        <v>-7.3544309284356194E-2</v>
      </c>
      <c r="F484" s="34">
        <f>LN(VLOOKUP((B484+12*$B$1-1)/12,YC!A:E,5,0)/VLOOKUP((B484-1)/12,YC!A:E,5,0))</f>
        <v>-7.4162328632403893E-2</v>
      </c>
      <c r="G484" s="34">
        <f>((1-EXP(-alpha*($B$1-delta)))/alpha*Intermediates!F484-(1-EXP(-alpha*($B$1-delta)))/alpha*(1-EXP(-alpha*($B$1-delta)))/alpha*Intermediates!J484+E484)</f>
        <v>-0.61079528497906255</v>
      </c>
      <c r="H484" s="34">
        <f>((1-EXP(-alpha*$B$1))/alpha*Intermediates!F483-(1-EXP(-alpha*$B$1))/alpha*(1-EXP(-alpha*$B$1))/alpha*Intermediates!J483+F484)</f>
        <v>-0.57898104464345312</v>
      </c>
      <c r="I484" s="34">
        <f>((1-EXP(-alpha*($B$1-delta)))/alpha*Intermediates!G484-(1-EXP(-alpha*($B$1-delta)))/alpha*(1-EXP(-alpha*($B$1-delta)))/alpha*Intermediates!J484+E484)</f>
        <v>6.0346628380524778E-2</v>
      </c>
      <c r="J484" s="46">
        <f>((1-EXP(-alpha*$B$1))/alpha*Intermediates!G483-(1-EXP(-alpha*$B$1))/alpha*(1-EXP(-alpha*$B$1))/alpha*Intermediates!J483+F484)</f>
        <v>2.4572041138328962E-2</v>
      </c>
      <c r="K484" s="66">
        <f t="shared" si="29"/>
        <v>-3.1313491752160361E-2</v>
      </c>
      <c r="L484" s="46">
        <f t="shared" si="30"/>
        <v>3.6422197372407705E-2</v>
      </c>
      <c r="M484" s="60">
        <f>VLOOKUP((A484+1)&amp;"_"&amp;B484,scenarios!A:Q,15,0)</f>
        <v>0</v>
      </c>
      <c r="N484" s="55">
        <f>VLOOKUP((A484+TT_Scen/2+1)&amp;"_"&amp;B484,scenarios!A:Q,15,0)</f>
        <v>0</v>
      </c>
      <c r="O484" s="37">
        <f t="shared" si="31"/>
        <v>6.7735689124568066E-2</v>
      </c>
    </row>
    <row r="485" spans="1:15" x14ac:dyDescent="0.25">
      <c r="A485" s="21">
        <f t="shared" si="28"/>
        <v>4</v>
      </c>
      <c r="B485" s="22">
        <v>476</v>
      </c>
      <c r="D485" s="66">
        <f>YC!E478</f>
        <v>0.74118060969999999</v>
      </c>
      <c r="E485" s="34">
        <f>LN(VLOOKUP((B485+12*$B$1-1)/12,YC!A:E,5,0)/VLOOKUP(B485/12,YC!A:E,5,0))</f>
        <v>-7.3544309253059589E-2</v>
      </c>
      <c r="F485" s="34">
        <f>LN(VLOOKUP((B485+12*$B$1-1)/12,YC!A:E,5,0)/VLOOKUP((B485-1)/12,YC!A:E,5,0))</f>
        <v>-7.4162328692053858E-2</v>
      </c>
      <c r="G485" s="34">
        <f>((1-EXP(-alpha*($B$1-delta)))/alpha*Intermediates!F485-(1-EXP(-alpha*($B$1-delta)))/alpha*(1-EXP(-alpha*($B$1-delta)))/alpha*Intermediates!J485+E485)</f>
        <v>-0.61712981668021194</v>
      </c>
      <c r="H485" s="34">
        <f>((1-EXP(-alpha*$B$1))/alpha*Intermediates!F484-(1-EXP(-alpha*$B$1))/alpha*(1-EXP(-alpha*$B$1))/alpha*Intermediates!J484+F485)</f>
        <v>-0.61536160070115542</v>
      </c>
      <c r="I485" s="34">
        <f>((1-EXP(-alpha*($B$1-delta)))/alpha*Intermediates!G485-(1-EXP(-alpha*($B$1-delta)))/alpha*(1-EXP(-alpha*($B$1-delta)))/alpha*Intermediates!J485+E485)</f>
        <v>6.6101925471922243E-2</v>
      </c>
      <c r="J485" s="46">
        <f>((1-EXP(-alpha*$B$1))/alpha*Intermediates!G484-(1-EXP(-alpha*$B$1))/alpha*(1-EXP(-alpha*$B$1))/alpha*Intermediates!J484+F485)</f>
        <v>6.0367697617995153E-2</v>
      </c>
      <c r="K485" s="66">
        <f t="shared" si="29"/>
        <v>-1.7666536061887728E-3</v>
      </c>
      <c r="L485" s="46">
        <f t="shared" si="30"/>
        <v>5.7507000084455751E-3</v>
      </c>
      <c r="M485" s="60">
        <f>VLOOKUP((A485+1)&amp;"_"&amp;B485,scenarios!A:Q,15,0)</f>
        <v>0</v>
      </c>
      <c r="N485" s="55">
        <f>VLOOKUP((A485+TT_Scen/2+1)&amp;"_"&amp;B485,scenarios!A:Q,15,0)</f>
        <v>0</v>
      </c>
      <c r="O485" s="37">
        <f t="shared" si="31"/>
        <v>7.5173536146343478E-3</v>
      </c>
    </row>
    <row r="486" spans="1:15" x14ac:dyDescent="0.25">
      <c r="A486" s="21">
        <f t="shared" si="28"/>
        <v>4</v>
      </c>
      <c r="B486" s="22">
        <v>477</v>
      </c>
      <c r="D486" s="66">
        <f>YC!E479</f>
        <v>0.74072268720000001</v>
      </c>
      <c r="E486" s="34">
        <f>LN(VLOOKUP((B486+12*$B$1-1)/12,YC!A:E,5,0)/VLOOKUP(B486/12,YC!A:E,5,0))</f>
        <v>-7.3544309260648963E-2</v>
      </c>
      <c r="F486" s="34">
        <f>LN(VLOOKUP((B486+12*$B$1-1)/12,YC!A:E,5,0)/VLOOKUP((B486-1)/12,YC!A:E,5,0))</f>
        <v>-7.4162328689491741E-2</v>
      </c>
      <c r="G486" s="34">
        <f>((1-EXP(-alpha*($B$1-delta)))/alpha*Intermediates!F486-(1-EXP(-alpha*($B$1-delta)))/alpha*(1-EXP(-alpha*($B$1-delta)))/alpha*Intermediates!J486+E486)</f>
        <v>-0.60953067352459189</v>
      </c>
      <c r="H486" s="34">
        <f>((1-EXP(-alpha*$B$1))/alpha*Intermediates!F485-(1-EXP(-alpha*$B$1))/alpha*(1-EXP(-alpha*$B$1))/alpha*Intermediates!J485+F486)</f>
        <v>-0.62173951089341561</v>
      </c>
      <c r="I486" s="34">
        <f>((1-EXP(-alpha*($B$1-delta)))/alpha*Intermediates!G486-(1-EXP(-alpha*($B$1-delta)))/alpha*(1-EXP(-alpha*($B$1-delta)))/alpha*Intermediates!J486+E486)</f>
        <v>5.7925077813948414E-2</v>
      </c>
      <c r="J486" s="46">
        <f>((1-EXP(-alpha*$B$1))/alpha*Intermediates!G485-(1-EXP(-alpha*$B$1))/alpha*(1-EXP(-alpha*$B$1))/alpha*Intermediates!J485+F486)</f>
        <v>6.6162252539546551E-2</v>
      </c>
      <c r="K486" s="66">
        <f t="shared" si="29"/>
        <v>1.228366945125825E-2</v>
      </c>
      <c r="L486" s="46">
        <f t="shared" si="30"/>
        <v>-8.2033421605157697E-3</v>
      </c>
      <c r="M486" s="60">
        <f>VLOOKUP((A486+1)&amp;"_"&amp;B486,scenarios!A:Q,15,0)</f>
        <v>0</v>
      </c>
      <c r="N486" s="55">
        <f>VLOOKUP((A486+TT_Scen/2+1)&amp;"_"&amp;B486,scenarios!A:Q,15,0)</f>
        <v>0</v>
      </c>
      <c r="O486" s="37">
        <f t="shared" si="31"/>
        <v>2.048701161177402E-2</v>
      </c>
    </row>
    <row r="487" spans="1:15" x14ac:dyDescent="0.25">
      <c r="A487" s="21">
        <f t="shared" si="28"/>
        <v>4</v>
      </c>
      <c r="B487" s="22">
        <v>478</v>
      </c>
      <c r="D487" s="66">
        <f>YC!E480</f>
        <v>0.7402650476</v>
      </c>
      <c r="E487" s="34">
        <f>LN(VLOOKUP((B487+12*$B$1-1)/12,YC!A:E,5,0)/VLOOKUP(B487/12,YC!A:E,5,0))</f>
        <v>-7.3544309182419096E-2</v>
      </c>
      <c r="F487" s="34">
        <f>LN(VLOOKUP((B487+12*$B$1-1)/12,YC!A:E,5,0)/VLOOKUP((B487-1)/12,YC!A:E,5,0))</f>
        <v>-7.4162328634994709E-2</v>
      </c>
      <c r="G487" s="34">
        <f>((1-EXP(-alpha*($B$1-delta)))/alpha*Intermediates!F487-(1-EXP(-alpha*($B$1-delta)))/alpha*(1-EXP(-alpha*($B$1-delta)))/alpha*Intermediates!J487+E487)</f>
        <v>-0.62587134422086743</v>
      </c>
      <c r="H487" s="34">
        <f>((1-EXP(-alpha*$B$1))/alpha*Intermediates!F486-(1-EXP(-alpha*$B$1))/alpha*(1-EXP(-alpha*$B$1))/alpha*Intermediates!J486+F487)</f>
        <v>-0.61408850623531885</v>
      </c>
      <c r="I487" s="34">
        <f>((1-EXP(-alpha*($B$1-delta)))/alpha*Intermediates!G487-(1-EXP(-alpha*($B$1-delta)))/alpha*(1-EXP(-alpha*($B$1-delta)))/alpha*Intermediates!J487+E487)</f>
        <v>7.3689571912959398E-2</v>
      </c>
      <c r="J487" s="46">
        <f>((1-EXP(-alpha*$B$1))/alpha*Intermediates!G486-(1-EXP(-alpha*$B$1))/alpha*(1-EXP(-alpha*$B$1))/alpha*Intermediates!J486+F487)</f>
        <v>5.7929434431462465E-2</v>
      </c>
      <c r="K487" s="66">
        <f t="shared" si="29"/>
        <v>-1.1713692194390113E-2</v>
      </c>
      <c r="L487" s="46">
        <f t="shared" si="30"/>
        <v>1.5884983449141021E-2</v>
      </c>
      <c r="M487" s="60">
        <f>VLOOKUP((A487+1)&amp;"_"&amp;B487,scenarios!A:Q,15,0)</f>
        <v>0</v>
      </c>
      <c r="N487" s="55">
        <f>VLOOKUP((A487+TT_Scen/2+1)&amp;"_"&amp;B487,scenarios!A:Q,15,0)</f>
        <v>0</v>
      </c>
      <c r="O487" s="37">
        <f t="shared" si="31"/>
        <v>2.7598675643531134E-2</v>
      </c>
    </row>
    <row r="488" spans="1:15" x14ac:dyDescent="0.25">
      <c r="A488" s="21">
        <f t="shared" si="28"/>
        <v>4</v>
      </c>
      <c r="B488" s="22">
        <v>479</v>
      </c>
      <c r="D488" s="66">
        <f>YC!E481</f>
        <v>0.73980769079999997</v>
      </c>
      <c r="E488" s="34">
        <f>LN(VLOOKUP((B488+12*$B$1-1)/12,YC!A:E,5,0)/VLOOKUP(B488/12,YC!A:E,5,0))</f>
        <v>-7.3544309174012376E-2</v>
      </c>
      <c r="F488" s="34">
        <f>LN(VLOOKUP((B488+12*$B$1-1)/12,YC!A:E,5,0)/VLOOKUP((B488-1)/12,YC!A:E,5,0))</f>
        <v>-7.4162328549265064E-2</v>
      </c>
      <c r="G488" s="34">
        <f>((1-EXP(-alpha*($B$1-delta)))/alpha*Intermediates!F488-(1-EXP(-alpha*($B$1-delta)))/alpha*(1-EXP(-alpha*($B$1-delta)))/alpha*Intermediates!J488+E488)</f>
        <v>-0.65651538268934961</v>
      </c>
      <c r="H488" s="34">
        <f>((1-EXP(-alpha*$B$1))/alpha*Intermediates!F487-(1-EXP(-alpha*$B$1))/alpha*(1-EXP(-alpha*$B$1))/alpha*Intermediates!J487+F488)</f>
        <v>-0.63054094821573137</v>
      </c>
      <c r="I488" s="34">
        <f>((1-EXP(-alpha*($B$1-delta)))/alpha*Intermediates!G488-(1-EXP(-alpha*($B$1-delta)))/alpha*(1-EXP(-alpha*($B$1-delta)))/alpha*Intermediates!J488+E488)</f>
        <v>0.10375895891687757</v>
      </c>
      <c r="J488" s="46">
        <f>((1-EXP(-alpha*$B$1))/alpha*Intermediates!G487-(1-EXP(-alpha*$B$1))/alpha*(1-EXP(-alpha*$B$1))/alpha*Intermediates!J487+F488)</f>
        <v>7.3801602265600633E-2</v>
      </c>
      <c r="K488" s="66">
        <f t="shared" si="29"/>
        <v>-2.5640000683399111E-2</v>
      </c>
      <c r="L488" s="46">
        <f t="shared" si="30"/>
        <v>3.0410592858386654E-2</v>
      </c>
      <c r="M488" s="60">
        <f>VLOOKUP((A488+1)&amp;"_"&amp;B488,scenarios!A:Q,15,0)</f>
        <v>0</v>
      </c>
      <c r="N488" s="55">
        <f>VLOOKUP((A488+TT_Scen/2+1)&amp;"_"&amp;B488,scenarios!A:Q,15,0)</f>
        <v>0</v>
      </c>
      <c r="O488" s="37">
        <f t="shared" si="31"/>
        <v>5.6050593541785765E-2</v>
      </c>
    </row>
    <row r="489" spans="1:15" x14ac:dyDescent="0.25">
      <c r="A489" s="21">
        <f t="shared" si="28"/>
        <v>4</v>
      </c>
      <c r="B489" s="22">
        <v>480</v>
      </c>
      <c r="D489" s="66">
        <f>YC!E482</f>
        <v>0.73935061660000001</v>
      </c>
      <c r="E489" s="34">
        <f>LN(VLOOKUP((B489+12*$B$1-1)/12,YC!A:E,5,0)/VLOOKUP(B489/12,YC!A:E,5,0))</f>
        <v>-7.3544309256202783E-2</v>
      </c>
      <c r="F489" s="34">
        <f>LN(VLOOKUP((B489+12*$B$1-1)/12,YC!A:E,5,0)/VLOOKUP((B489-1)/12,YC!A:E,5,0))</f>
        <v>-7.4162328588226259E-2</v>
      </c>
      <c r="G489" s="34">
        <f>((1-EXP(-alpha*($B$1-delta)))/alpha*Intermediates!F489-(1-EXP(-alpha*($B$1-delta)))/alpha*(1-EXP(-alpha*($B$1-delta)))/alpha*Intermediates!J489+E489)</f>
        <v>-0.64176123274827546</v>
      </c>
      <c r="H489" s="34">
        <f>((1-EXP(-alpha*$B$1))/alpha*Intermediates!F488-(1-EXP(-alpha*$B$1))/alpha*(1-EXP(-alpha*$B$1))/alpha*Intermediates!J488+F489)</f>
        <v>-0.66139452378245167</v>
      </c>
      <c r="I489" s="34">
        <f>((1-EXP(-alpha*($B$1-delta)))/alpha*Intermediates!G489-(1-EXP(-alpha*($B$1-delta)))/alpha*(1-EXP(-alpha*($B$1-delta)))/alpha*Intermediates!J489+E489)</f>
        <v>8.8431680132050022E-2</v>
      </c>
      <c r="J489" s="46">
        <f>((1-EXP(-alpha*$B$1))/alpha*Intermediates!G488-(1-EXP(-alpha*$B$1))/alpha*(1-EXP(-alpha*$B$1))/alpha*Intermediates!J488+F489)</f>
        <v>0.10407644019290711</v>
      </c>
      <c r="K489" s="66">
        <f t="shared" si="29"/>
        <v>1.982729163606356E-2</v>
      </c>
      <c r="L489" s="46">
        <f t="shared" si="30"/>
        <v>-1.5523016511898469E-2</v>
      </c>
      <c r="M489" s="60">
        <f>VLOOKUP((A489+1)&amp;"_"&amp;B489,scenarios!A:Q,15,0)</f>
        <v>0</v>
      </c>
      <c r="N489" s="55">
        <f>VLOOKUP((A489+TT_Scen/2+1)&amp;"_"&amp;B489,scenarios!A:Q,15,0)</f>
        <v>0</v>
      </c>
      <c r="O489" s="37">
        <f t="shared" si="31"/>
        <v>3.5350308147962028E-2</v>
      </c>
    </row>
    <row r="490" spans="1:15" x14ac:dyDescent="0.25">
      <c r="A490" s="21">
        <f t="shared" si="28"/>
        <v>4</v>
      </c>
      <c r="B490" s="22">
        <v>481</v>
      </c>
      <c r="D490" s="66">
        <f>YC!E483</f>
        <v>0.73889382469999998</v>
      </c>
      <c r="E490" s="34">
        <f>LN(VLOOKUP((B490+12*$B$1-1)/12,YC!A:E,5,0)/VLOOKUP(B490/12,YC!A:E,5,0))</f>
        <v>-7.3544309168811592E-2</v>
      </c>
      <c r="F490" s="34">
        <f>LN(VLOOKUP((B490+12*$B$1-1)/12,YC!A:E,5,0)/VLOOKUP((B490-1)/12,YC!A:E,5,0))</f>
        <v>-7.4162328627268043E-2</v>
      </c>
      <c r="G490" s="34">
        <f>((1-EXP(-alpha*($B$1-delta)))/alpha*Intermediates!F490-(1-EXP(-alpha*($B$1-delta)))/alpha*(1-EXP(-alpha*($B$1-delta)))/alpha*Intermediates!J490+E490)</f>
        <v>-0.63128233719228433</v>
      </c>
      <c r="H490" s="34">
        <f>((1-EXP(-alpha*$B$1))/alpha*Intermediates!F489-(1-EXP(-alpha*$B$1))/alpha*(1-EXP(-alpha*$B$1))/alpha*Intermediates!J489+F490)</f>
        <v>-0.64653960491265294</v>
      </c>
      <c r="I490" s="34">
        <f>((1-EXP(-alpha*($B$1-delta)))/alpha*Intermediates!G490-(1-EXP(-alpha*($B$1-delta)))/alpha*(1-EXP(-alpha*($B$1-delta)))/alpha*Intermediates!J490+E490)</f>
        <v>7.7381176394040421E-2</v>
      </c>
      <c r="J490" s="46">
        <f>((1-EXP(-alpha*$B$1))/alpha*Intermediates!G489-(1-EXP(-alpha*$B$1))/alpha*(1-EXP(-alpha*$B$1))/alpha*Intermediates!J489+F490)</f>
        <v>8.8644317945516277E-2</v>
      </c>
      <c r="K490" s="66">
        <f t="shared" si="29"/>
        <v>1.5374254036131907E-2</v>
      </c>
      <c r="L490" s="46">
        <f t="shared" si="30"/>
        <v>-1.1199949840908885E-2</v>
      </c>
      <c r="M490" s="60">
        <f>VLOOKUP((A490+1)&amp;"_"&amp;B490,scenarios!A:Q,15,0)</f>
        <v>0</v>
      </c>
      <c r="N490" s="55">
        <f>VLOOKUP((A490+TT_Scen/2+1)&amp;"_"&amp;B490,scenarios!A:Q,15,0)</f>
        <v>0</v>
      </c>
      <c r="O490" s="37">
        <f t="shared" si="31"/>
        <v>2.6574203877040792E-2</v>
      </c>
    </row>
    <row r="491" spans="1:15" x14ac:dyDescent="0.25">
      <c r="A491" s="21">
        <f t="shared" si="28"/>
        <v>4</v>
      </c>
      <c r="B491" s="22">
        <v>482</v>
      </c>
      <c r="D491" s="66">
        <f>YC!E484</f>
        <v>0.73843731509999999</v>
      </c>
      <c r="E491" s="34">
        <f>LN(VLOOKUP((B491+12*$B$1-1)/12,YC!A:E,5,0)/VLOOKUP(B491/12,YC!A:E,5,0))</f>
        <v>-7.3544309203036187E-2</v>
      </c>
      <c r="F491" s="34">
        <f>LN(VLOOKUP((B491+12*$B$1-1)/12,YC!A:E,5,0)/VLOOKUP((B491-1)/12,YC!A:E,5,0))</f>
        <v>-7.4162328551889964E-2</v>
      </c>
      <c r="G491" s="34">
        <f>((1-EXP(-alpha*($B$1-delta)))/alpha*Intermediates!F491-(1-EXP(-alpha*($B$1-delta)))/alpha*(1-EXP(-alpha*($B$1-delta)))/alpha*Intermediates!J491+E491)</f>
        <v>-0.61943666997439273</v>
      </c>
      <c r="H491" s="34">
        <f>((1-EXP(-alpha*$B$1))/alpha*Intermediates!F490-(1-EXP(-alpha*$B$1))/alpha*(1-EXP(-alpha*$B$1))/alpha*Intermediates!J490+F491)</f>
        <v>-0.63598916215380663</v>
      </c>
      <c r="I491" s="34">
        <f>((1-EXP(-alpha*($B$1-delta)))/alpha*Intermediates!G491-(1-EXP(-alpha*($B$1-delta)))/alpha*(1-EXP(-alpha*($B$1-delta)))/alpha*Intermediates!J491+E491)</f>
        <v>6.4965418585091958E-2</v>
      </c>
      <c r="J491" s="46">
        <f>((1-EXP(-alpha*$B$1))/alpha*Intermediates!G490-(1-EXP(-alpha*$B$1))/alpha*(1-EXP(-alpha*$B$1))/alpha*Intermediates!J490+F491)</f>
        <v>7.7518203796534138E-2</v>
      </c>
      <c r="K491" s="66">
        <f t="shared" si="29"/>
        <v>1.6690243672050409E-2</v>
      </c>
      <c r="L491" s="46">
        <f t="shared" si="30"/>
        <v>-1.2474327633324012E-2</v>
      </c>
      <c r="M491" s="60">
        <f>VLOOKUP((A491+1)&amp;"_"&amp;B491,scenarios!A:Q,15,0)</f>
        <v>0</v>
      </c>
      <c r="N491" s="55">
        <f>VLOOKUP((A491+TT_Scen/2+1)&amp;"_"&amp;B491,scenarios!A:Q,15,0)</f>
        <v>0</v>
      </c>
      <c r="O491" s="37">
        <f t="shared" si="31"/>
        <v>2.916457130537442E-2</v>
      </c>
    </row>
    <row r="492" spans="1:15" x14ac:dyDescent="0.25">
      <c r="A492" s="21">
        <f t="shared" si="28"/>
        <v>4</v>
      </c>
      <c r="B492" s="22">
        <v>483</v>
      </c>
      <c r="D492" s="66">
        <f>YC!E485</f>
        <v>0.73798108750000002</v>
      </c>
      <c r="E492" s="34">
        <f>LN(VLOOKUP((B492+12*$B$1-1)/12,YC!A:E,5,0)/VLOOKUP(B492/12,YC!A:E,5,0))</f>
        <v>-7.3544309244280043E-2</v>
      </c>
      <c r="F492" s="34">
        <f>LN(VLOOKUP((B492+12*$B$1-1)/12,YC!A:E,5,0)/VLOOKUP((B492-1)/12,YC!A:E,5,0))</f>
        <v>-7.4162328653571905E-2</v>
      </c>
      <c r="G492" s="34">
        <f>((1-EXP(-alpha*($B$1-delta)))/alpha*Intermediates!F492-(1-EXP(-alpha*($B$1-delta)))/alpha*(1-EXP(-alpha*($B$1-delta)))/alpha*Intermediates!J492+E492)</f>
        <v>-0.63407936155224154</v>
      </c>
      <c r="H492" s="34">
        <f>((1-EXP(-alpha*$B$1))/alpha*Intermediates!F491-(1-EXP(-alpha*$B$1))/alpha*(1-EXP(-alpha*$B$1))/alpha*Intermediates!J491+F492)</f>
        <v>-0.62406260511995437</v>
      </c>
      <c r="I492" s="34">
        <f>((1-EXP(-alpha*($B$1-delta)))/alpha*Intermediates!G492-(1-EXP(-alpha*($B$1-delta)))/alpha*(1-EXP(-alpha*($B$1-delta)))/alpha*Intermediates!J492+E492)</f>
        <v>7.9039534894857988E-2</v>
      </c>
      <c r="J492" s="46">
        <f>((1-EXP(-alpha*$B$1))/alpha*Intermediates!G491-(1-EXP(-alpha*$B$1))/alpha*(1-EXP(-alpha*$B$1))/alpha*Intermediates!J491+F492)</f>
        <v>6.5017504264716461E-2</v>
      </c>
      <c r="K492" s="66">
        <f t="shared" si="29"/>
        <v>-9.9667558148407442E-3</v>
      </c>
      <c r="L492" s="46">
        <f t="shared" si="30"/>
        <v>1.4120800412665835E-2</v>
      </c>
      <c r="M492" s="60">
        <f>VLOOKUP((A492+1)&amp;"_"&amp;B492,scenarios!A:Q,15,0)</f>
        <v>0</v>
      </c>
      <c r="N492" s="55">
        <f>VLOOKUP((A492+TT_Scen/2+1)&amp;"_"&amp;B492,scenarios!A:Q,15,0)</f>
        <v>0</v>
      </c>
      <c r="O492" s="37">
        <f t="shared" si="31"/>
        <v>2.4087556227506579E-2</v>
      </c>
    </row>
    <row r="493" spans="1:15" x14ac:dyDescent="0.25">
      <c r="A493" s="21">
        <f t="shared" si="28"/>
        <v>4</v>
      </c>
      <c r="B493" s="22">
        <v>484</v>
      </c>
      <c r="D493" s="66">
        <f>YC!E486</f>
        <v>0.73752514179999995</v>
      </c>
      <c r="E493" s="34">
        <f>LN(VLOOKUP((B493+12*$B$1-1)/12,YC!A:E,5,0)/VLOOKUP(B493/12,YC!A:E,5,0))</f>
        <v>-7.354430930290326E-2</v>
      </c>
      <c r="F493" s="34">
        <f>LN(VLOOKUP((B493+12*$B$1-1)/12,YC!A:E,5,0)/VLOOKUP((B493-1)/12,YC!A:E,5,0))</f>
        <v>-7.416232867206396E-2</v>
      </c>
      <c r="G493" s="34">
        <f>((1-EXP(-alpha*($B$1-delta)))/alpha*Intermediates!F493-(1-EXP(-alpha*($B$1-delta)))/alpha*(1-EXP(-alpha*($B$1-delta)))/alpha*Intermediates!J493+E493)</f>
        <v>-0.62992638932347944</v>
      </c>
      <c r="H493" s="34">
        <f>((1-EXP(-alpha*$B$1))/alpha*Intermediates!F492-(1-EXP(-alpha*$B$1))/alpha*(1-EXP(-alpha*$B$1))/alpha*Intermediates!J492+F493)</f>
        <v>-0.63880545933876476</v>
      </c>
      <c r="I493" s="34">
        <f>((1-EXP(-alpha*($B$1-delta)))/alpha*Intermediates!G493-(1-EXP(-alpha*($B$1-delta)))/alpha*(1-EXP(-alpha*($B$1-delta)))/alpha*Intermediates!J493+E493)</f>
        <v>7.431950019442804E-2</v>
      </c>
      <c r="J493" s="46">
        <f>((1-EXP(-alpha*$B$1))/alpha*Intermediates!G492-(1-EXP(-alpha*$B$1))/alpha*(1-EXP(-alpha*$B$1))/alpha*Intermediates!J492+F493)</f>
        <v>7.9187742877089462E-2</v>
      </c>
      <c r="K493" s="66">
        <f t="shared" si="29"/>
        <v>8.9186058847388061E-3</v>
      </c>
      <c r="L493" s="46">
        <f t="shared" si="30"/>
        <v>-4.856411995257881E-3</v>
      </c>
      <c r="M493" s="60">
        <f>VLOOKUP((A493+1)&amp;"_"&amp;B493,scenarios!A:Q,15,0)</f>
        <v>0</v>
      </c>
      <c r="N493" s="55">
        <f>VLOOKUP((A493+TT_Scen/2+1)&amp;"_"&amp;B493,scenarios!A:Q,15,0)</f>
        <v>0</v>
      </c>
      <c r="O493" s="37">
        <f t="shared" si="31"/>
        <v>1.3775017879996687E-2</v>
      </c>
    </row>
    <row r="494" spans="1:15" x14ac:dyDescent="0.25">
      <c r="A494" s="21">
        <f t="shared" si="28"/>
        <v>4</v>
      </c>
      <c r="B494" s="22">
        <v>485</v>
      </c>
      <c r="D494" s="66">
        <f>YC!E487</f>
        <v>0.73706947769999998</v>
      </c>
      <c r="E494" s="34">
        <f>LN(VLOOKUP((B494+12*$B$1-1)/12,YC!A:E,5,0)/VLOOKUP(B494/12,YC!A:E,5,0))</f>
        <v>-7.3544309117947779E-2</v>
      </c>
      <c r="F494" s="34">
        <f>LN(VLOOKUP((B494+12*$B$1-1)/12,YC!A:E,5,0)/VLOOKUP((B494-1)/12,YC!A:E,5,0))</f>
        <v>-7.4162328617649681E-2</v>
      </c>
      <c r="G494" s="34">
        <f>((1-EXP(-alpha*($B$1-delta)))/alpha*Intermediates!F494-(1-EXP(-alpha*($B$1-delta)))/alpha*(1-EXP(-alpha*($B$1-delta)))/alpha*Intermediates!J494+E494)</f>
        <v>-0.65703411366165498</v>
      </c>
      <c r="H494" s="34">
        <f>((1-EXP(-alpha*$B$1))/alpha*Intermediates!F493-(1-EXP(-alpha*$B$1))/alpha*(1-EXP(-alpha*$B$1))/alpha*Intermediates!J493+F494)</f>
        <v>-0.63462417714640484</v>
      </c>
      <c r="I494" s="34">
        <f>((1-EXP(-alpha*($B$1-delta)))/alpha*Intermediates!G494-(1-EXP(-alpha*($B$1-delta)))/alpha*(1-EXP(-alpha*($B$1-delta)))/alpha*Intermediates!J494+E494)</f>
        <v>0.10086167286490978</v>
      </c>
      <c r="J494" s="46">
        <f>((1-EXP(-alpha*$B$1))/alpha*Intermediates!G493-(1-EXP(-alpha*$B$1))/alpha*(1-EXP(-alpha*$B$1))/alpha*Intermediates!J493+F494)</f>
        <v>7.4435369419438679E-2</v>
      </c>
      <c r="K494" s="66">
        <f t="shared" si="29"/>
        <v>-2.2160699157423469E-2</v>
      </c>
      <c r="L494" s="46">
        <f t="shared" si="30"/>
        <v>2.6778574430103452E-2</v>
      </c>
      <c r="M494" s="60">
        <f>VLOOKUP((A494+1)&amp;"_"&amp;B494,scenarios!A:Q,15,0)</f>
        <v>0</v>
      </c>
      <c r="N494" s="55">
        <f>VLOOKUP((A494+TT_Scen/2+1)&amp;"_"&amp;B494,scenarios!A:Q,15,0)</f>
        <v>0</v>
      </c>
      <c r="O494" s="37">
        <f t="shared" si="31"/>
        <v>4.8939273587526921E-2</v>
      </c>
    </row>
    <row r="495" spans="1:15" x14ac:dyDescent="0.25">
      <c r="A495" s="21">
        <f t="shared" si="28"/>
        <v>4</v>
      </c>
      <c r="B495" s="22">
        <v>486</v>
      </c>
      <c r="D495" s="66">
        <f>YC!E488</f>
        <v>0.73661409519999999</v>
      </c>
      <c r="E495" s="34">
        <f>LN(VLOOKUP((B495+12*$B$1-1)/12,YC!A:E,5,0)/VLOOKUP(B495/12,YC!A:E,5,0))</f>
        <v>-7.3544309127311538E-2</v>
      </c>
      <c r="F495" s="34">
        <f>LN(VLOOKUP((B495+12*$B$1-1)/12,YC!A:E,5,0)/VLOOKUP((B495-1)/12,YC!A:E,5,0))</f>
        <v>-7.4162328521526863E-2</v>
      </c>
      <c r="G495" s="34">
        <f>((1-EXP(-alpha*($B$1-delta)))/alpha*Intermediates!F495-(1-EXP(-alpha*($B$1-delta)))/alpha*(1-EXP(-alpha*($B$1-delta)))/alpha*Intermediates!J495+E495)</f>
        <v>-0.67325559027347981</v>
      </c>
      <c r="H495" s="34">
        <f>((1-EXP(-alpha*$B$1))/alpha*Intermediates!F494-(1-EXP(-alpha*$B$1))/alpha*(1-EXP(-alpha*$B$1))/alpha*Intermediates!J494+F495)</f>
        <v>-0.66191726413145835</v>
      </c>
      <c r="I495" s="34">
        <f>((1-EXP(-alpha*($B$1-delta)))/alpha*Intermediates!G495-(1-EXP(-alpha*($B$1-delta)))/alpha*(1-EXP(-alpha*($B$1-delta)))/alpha*Intermediates!J495+E495)</f>
        <v>0.11651910521448529</v>
      </c>
      <c r="J495" s="46">
        <f>((1-EXP(-alpha*$B$1))/alpha*Intermediates!G494-(1-EXP(-alpha*$B$1))/alpha*(1-EXP(-alpha*$B$1))/alpha*Intermediates!J494+F495)</f>
        <v>0.10115888687960771</v>
      </c>
      <c r="K495" s="66">
        <f t="shared" si="29"/>
        <v>-1.1274289573175333E-2</v>
      </c>
      <c r="L495" s="46">
        <f t="shared" si="30"/>
        <v>1.5478792820615261E-2</v>
      </c>
      <c r="M495" s="60">
        <f>VLOOKUP((A495+1)&amp;"_"&amp;B495,scenarios!A:Q,15,0)</f>
        <v>0</v>
      </c>
      <c r="N495" s="55">
        <f>VLOOKUP((A495+TT_Scen/2+1)&amp;"_"&amp;B495,scenarios!A:Q,15,0)</f>
        <v>0</v>
      </c>
      <c r="O495" s="37">
        <f t="shared" si="31"/>
        <v>2.6753082393790595E-2</v>
      </c>
    </row>
    <row r="496" spans="1:15" x14ac:dyDescent="0.25">
      <c r="A496" s="21">
        <f t="shared" si="28"/>
        <v>4</v>
      </c>
      <c r="B496" s="22">
        <v>487</v>
      </c>
      <c r="D496" s="66">
        <f>YC!E489</f>
        <v>0.73615899399999996</v>
      </c>
      <c r="E496" s="34">
        <f>LN(VLOOKUP((B496+12*$B$1-1)/12,YC!A:E,5,0)/VLOOKUP(B496/12,YC!A:E,5,0))</f>
        <v>-7.3544309070041364E-2</v>
      </c>
      <c r="F496" s="34">
        <f>LN(VLOOKUP((B496+12*$B$1-1)/12,YC!A:E,5,0)/VLOOKUP((B496-1)/12,YC!A:E,5,0))</f>
        <v>-7.4162328529824711E-2</v>
      </c>
      <c r="G496" s="34">
        <f>((1-EXP(-alpha*($B$1-delta)))/alpha*Intermediates!F496-(1-EXP(-alpha*($B$1-delta)))/alpha*(1-EXP(-alpha*($B$1-delta)))/alpha*Intermediates!J496+E496)</f>
        <v>-0.64998705889594111</v>
      </c>
      <c r="H496" s="34">
        <f>((1-EXP(-alpha*$B$1))/alpha*Intermediates!F495-(1-EXP(-alpha*$B$1))/alpha*(1-EXP(-alpha*$B$1))/alpha*Intermediates!J495+F496)</f>
        <v>-0.67824969318230366</v>
      </c>
      <c r="I496" s="34">
        <f>((1-EXP(-alpha*($B$1-delta)))/alpha*Intermediates!G496-(1-EXP(-alpha*($B$1-delta)))/alpha*(1-EXP(-alpha*($B$1-delta)))/alpha*Intermediates!J496+E496)</f>
        <v>9.268803497107686E-2</v>
      </c>
      <c r="J496" s="46">
        <f>((1-EXP(-alpha*$B$1))/alpha*Intermediates!G495-(1-EXP(-alpha*$B$1))/alpha*(1-EXP(-alpha*$B$1))/alpha*Intermediates!J495+F496)</f>
        <v>0.11692326530698272</v>
      </c>
      <c r="K496" s="66">
        <f t="shared" si="29"/>
        <v>2.8665811858912038E-2</v>
      </c>
      <c r="L496" s="46">
        <f t="shared" si="30"/>
        <v>-2.3943915249094561E-2</v>
      </c>
      <c r="M496" s="60">
        <f>VLOOKUP((A496+1)&amp;"_"&amp;B496,scenarios!A:Q,15,0)</f>
        <v>0</v>
      </c>
      <c r="N496" s="55">
        <f>VLOOKUP((A496+TT_Scen/2+1)&amp;"_"&amp;B496,scenarios!A:Q,15,0)</f>
        <v>0</v>
      </c>
      <c r="O496" s="37">
        <f t="shared" si="31"/>
        <v>5.2609727108006599E-2</v>
      </c>
    </row>
    <row r="497" spans="1:15" x14ac:dyDescent="0.25">
      <c r="A497" s="21">
        <f t="shared" si="28"/>
        <v>4</v>
      </c>
      <c r="B497" s="22">
        <v>488</v>
      </c>
      <c r="D497" s="66">
        <f>YC!E490</f>
        <v>0.7357041741</v>
      </c>
      <c r="E497" s="34">
        <f>LN(VLOOKUP((B497+12*$B$1-1)/12,YC!A:E,5,0)/VLOOKUP(B497/12,YC!A:E,5,0))</f>
        <v>-7.3544309238609037E-2</v>
      </c>
      <c r="F497" s="34">
        <f>LN(VLOOKUP((B497+12*$B$1-1)/12,YC!A:E,5,0)/VLOOKUP((B497-1)/12,YC!A:E,5,0))</f>
        <v>-7.4162328527811766E-2</v>
      </c>
      <c r="G497" s="34">
        <f>((1-EXP(-alpha*($B$1-delta)))/alpha*Intermediates!F497-(1-EXP(-alpha*($B$1-delta)))/alpha*(1-EXP(-alpha*($B$1-delta)))/alpha*Intermediates!J497+E497)</f>
        <v>-0.62714872367717034</v>
      </c>
      <c r="H497" s="34">
        <f>((1-EXP(-alpha*$B$1))/alpha*Intermediates!F496-(1-EXP(-alpha*$B$1))/alpha*(1-EXP(-alpha*$B$1))/alpha*Intermediates!J496+F497)</f>
        <v>-0.65482219194612912</v>
      </c>
      <c r="I497" s="34">
        <f>((1-EXP(-alpha*($B$1-delta)))/alpha*Intermediates!G497-(1-EXP(-alpha*($B$1-delta)))/alpha*(1-EXP(-alpha*($B$1-delta)))/alpha*Intermediates!J497+E497)</f>
        <v>6.928866315880057E-2</v>
      </c>
      <c r="J497" s="46">
        <f>((1-EXP(-alpha*$B$1))/alpha*Intermediates!G496-(1-EXP(-alpha*$B$1))/alpha*(1-EXP(-alpha*$B$1))/alpha*Intermediates!J496+F497)</f>
        <v>9.2929230023232279E-2</v>
      </c>
      <c r="K497" s="66">
        <f t="shared" si="29"/>
        <v>2.8059935417730442E-2</v>
      </c>
      <c r="L497" s="46">
        <f t="shared" si="30"/>
        <v>-2.3363317736426303E-2</v>
      </c>
      <c r="M497" s="60">
        <f>VLOOKUP((A497+1)&amp;"_"&amp;B497,scenarios!A:Q,15,0)</f>
        <v>0</v>
      </c>
      <c r="N497" s="55">
        <f>VLOOKUP((A497+TT_Scen/2+1)&amp;"_"&amp;B497,scenarios!A:Q,15,0)</f>
        <v>0</v>
      </c>
      <c r="O497" s="37">
        <f t="shared" si="31"/>
        <v>5.1423253154156745E-2</v>
      </c>
    </row>
    <row r="498" spans="1:15" x14ac:dyDescent="0.25">
      <c r="A498" s="21">
        <f t="shared" si="28"/>
        <v>4</v>
      </c>
      <c r="B498" s="22">
        <v>489</v>
      </c>
      <c r="D498" s="66">
        <f>YC!E491</f>
        <v>0.73524963509999997</v>
      </c>
      <c r="E498" s="34">
        <f>LN(VLOOKUP((B498+12*$B$1-1)/12,YC!A:E,5,0)/VLOOKUP(B498/12,YC!A:E,5,0))</f>
        <v>-7.3544309235787766E-2</v>
      </c>
      <c r="F498" s="34">
        <f>LN(VLOOKUP((B498+12*$B$1-1)/12,YC!A:E,5,0)/VLOOKUP((B498-1)/12,YC!A:E,5,0))</f>
        <v>-7.4162328661856236E-2</v>
      </c>
      <c r="G498" s="34">
        <f>((1-EXP(-alpha*($B$1-delta)))/alpha*Intermediates!F498-(1-EXP(-alpha*($B$1-delta)))/alpha*(1-EXP(-alpha*($B$1-delta)))/alpha*Intermediates!J498+E498)</f>
        <v>-0.63249521852690338</v>
      </c>
      <c r="H498" s="34">
        <f>((1-EXP(-alpha*$B$1))/alpha*Intermediates!F497-(1-EXP(-alpha*$B$1))/alpha*(1-EXP(-alpha*$B$1))/alpha*Intermediates!J497+F498)</f>
        <v>-0.6318278267530959</v>
      </c>
      <c r="I498" s="34">
        <f>((1-EXP(-alpha*($B$1-delta)))/alpha*Intermediates!G498-(1-EXP(-alpha*($B$1-delta)))/alpha*(1-EXP(-alpha*($B$1-delta)))/alpha*Intermediates!J498+E498)</f>
        <v>7.4075621934811028E-2</v>
      </c>
      <c r="J498" s="46">
        <f>((1-EXP(-alpha*$B$1))/alpha*Intermediates!G497-(1-EXP(-alpha*$B$1))/alpha*(1-EXP(-alpha*$B$1))/alpha*Intermediates!J497+F498)</f>
        <v>6.9369844502687544E-2</v>
      </c>
      <c r="K498" s="66">
        <f t="shared" si="29"/>
        <v>-6.6716911745334784E-4</v>
      </c>
      <c r="L498" s="46">
        <f t="shared" si="30"/>
        <v>4.7168669909187777E-3</v>
      </c>
      <c r="M498" s="60">
        <f>VLOOKUP((A498+1)&amp;"_"&amp;B498,scenarios!A:Q,15,0)</f>
        <v>0</v>
      </c>
      <c r="N498" s="55">
        <f>VLOOKUP((A498+TT_Scen/2+1)&amp;"_"&amp;B498,scenarios!A:Q,15,0)</f>
        <v>0</v>
      </c>
      <c r="O498" s="37">
        <f t="shared" si="31"/>
        <v>5.3840361083721255E-3</v>
      </c>
    </row>
    <row r="499" spans="1:15" x14ac:dyDescent="0.25">
      <c r="A499" s="21">
        <f t="shared" si="28"/>
        <v>4</v>
      </c>
      <c r="B499" s="22">
        <v>490</v>
      </c>
      <c r="D499" s="66">
        <f>YC!E492</f>
        <v>0.73479537689999996</v>
      </c>
      <c r="E499" s="34">
        <f>LN(VLOOKUP((B499+12*$B$1-1)/12,YC!A:E,5,0)/VLOOKUP(B499/12,YC!A:E,5,0))</f>
        <v>-7.3544309218124354E-2</v>
      </c>
      <c r="F499" s="34">
        <f>LN(VLOOKUP((B499+12*$B$1-1)/12,YC!A:E,5,0)/VLOOKUP((B499-1)/12,YC!A:E,5,0))</f>
        <v>-7.4162328681134579E-2</v>
      </c>
      <c r="G499" s="34">
        <f>((1-EXP(-alpha*($B$1-delta)))/alpha*Intermediates!F499-(1-EXP(-alpha*($B$1-delta)))/alpha*(1-EXP(-alpha*($B$1-delta)))/alpha*Intermediates!J499+E499)</f>
        <v>-0.64459062829409164</v>
      </c>
      <c r="H499" s="34">
        <f>((1-EXP(-alpha*$B$1))/alpha*Intermediates!F498-(1-EXP(-alpha*$B$1))/alpha*(1-EXP(-alpha*$B$1))/alpha*Intermediates!J498+F499)</f>
        <v>-0.63721093996345302</v>
      </c>
      <c r="I499" s="34">
        <f>((1-EXP(-alpha*($B$1-delta)))/alpha*Intermediates!G499-(1-EXP(-alpha*($B$1-delta)))/alpha*(1-EXP(-alpha*($B$1-delta)))/alpha*Intermediates!J499+E499)</f>
        <v>8.5612993280104022E-2</v>
      </c>
      <c r="J499" s="46">
        <f>((1-EXP(-alpha*$B$1))/alpha*Intermediates!G498-(1-EXP(-alpha*$B$1))/alpha*(1-EXP(-alpha*$B$1))/alpha*Intermediates!J498+F499)</f>
        <v>7.4189449036177399E-2</v>
      </c>
      <c r="K499" s="66">
        <f t="shared" si="29"/>
        <v>-7.352525290039158E-3</v>
      </c>
      <c r="L499" s="46">
        <f t="shared" si="30"/>
        <v>1.1489042093729251E-2</v>
      </c>
      <c r="M499" s="60">
        <f>VLOOKUP((A499+1)&amp;"_"&amp;B499,scenarios!A:Q,15,0)</f>
        <v>0</v>
      </c>
      <c r="N499" s="55">
        <f>VLOOKUP((A499+TT_Scen/2+1)&amp;"_"&amp;B499,scenarios!A:Q,15,0)</f>
        <v>0</v>
      </c>
      <c r="O499" s="37">
        <f t="shared" si="31"/>
        <v>1.8841567383768409E-2</v>
      </c>
    </row>
    <row r="500" spans="1:15" x14ac:dyDescent="0.25">
      <c r="A500" s="21">
        <f t="shared" si="28"/>
        <v>4</v>
      </c>
      <c r="B500" s="22">
        <v>491</v>
      </c>
      <c r="D500" s="66">
        <f>YC!E493</f>
        <v>0.73434139939999998</v>
      </c>
      <c r="E500" s="34">
        <f>LN(VLOOKUP((B500+12*$B$1-1)/12,YC!A:E,5,0)/VLOOKUP(B500/12,YC!A:E,5,0))</f>
        <v>-7.3544309195983829E-2</v>
      </c>
      <c r="F500" s="34">
        <f>LN(VLOOKUP((B500+12*$B$1-1)/12,YC!A:E,5,0)/VLOOKUP((B500-1)/12,YC!A:E,5,0))</f>
        <v>-7.4162328595910473E-2</v>
      </c>
      <c r="G500" s="34">
        <f>((1-EXP(-alpha*($B$1-delta)))/alpha*Intermediates!F500-(1-EXP(-alpha*($B$1-delta)))/alpha*(1-EXP(-alpha*($B$1-delta)))/alpha*Intermediates!J500+E500)</f>
        <v>-0.60636793629448571</v>
      </c>
      <c r="H500" s="34">
        <f>((1-EXP(-alpha*$B$1))/alpha*Intermediates!F499-(1-EXP(-alpha*$B$1))/alpha*(1-EXP(-alpha*$B$1))/alpha*Intermediates!J499+F500)</f>
        <v>-0.64938909765048303</v>
      </c>
      <c r="I500" s="34">
        <f>((1-EXP(-alpha*($B$1-delta)))/alpha*Intermediates!G500-(1-EXP(-alpha*($B$1-delta)))/alpha*(1-EXP(-alpha*($B$1-delta)))/alpha*Intermediates!J500+E500)</f>
        <v>4.6833757927144212E-2</v>
      </c>
      <c r="J500" s="46">
        <f>((1-EXP(-alpha*$B$1))/alpha*Intermediates!G499-(1-EXP(-alpha*$B$1))/alpha*(1-EXP(-alpha*$B$1))/alpha*Intermediates!J499+F500)</f>
        <v>8.5805607097552986E-2</v>
      </c>
      <c r="K500" s="66">
        <f t="shared" si="29"/>
        <v>4.3959986225785563E-2</v>
      </c>
      <c r="L500" s="46">
        <f t="shared" si="30"/>
        <v>-3.8222216392228336E-2</v>
      </c>
      <c r="M500" s="60">
        <f>VLOOKUP((A500+1)&amp;"_"&amp;B500,scenarios!A:Q,15,0)</f>
        <v>0</v>
      </c>
      <c r="N500" s="55">
        <f>VLOOKUP((A500+TT_Scen/2+1)&amp;"_"&amp;B500,scenarios!A:Q,15,0)</f>
        <v>0</v>
      </c>
      <c r="O500" s="37">
        <f t="shared" si="31"/>
        <v>8.21822026180139E-2</v>
      </c>
    </row>
    <row r="501" spans="1:15" x14ac:dyDescent="0.25">
      <c r="A501" s="21">
        <f t="shared" si="28"/>
        <v>4</v>
      </c>
      <c r="B501" s="22">
        <v>492</v>
      </c>
      <c r="D501" s="66">
        <f>YC!E494</f>
        <v>0.73388770240000001</v>
      </c>
      <c r="E501" s="34">
        <f>LN(VLOOKUP((B501+12*$B$1-1)/12,YC!A:E,5,0)/VLOOKUP(B501/12,YC!A:E,5,0))</f>
        <v>-7.3544309190155324E-2</v>
      </c>
      <c r="F501" s="34">
        <f>LN(VLOOKUP((B501+12*$B$1-1)/12,YC!A:E,5,0)/VLOOKUP((B501-1)/12,YC!A:E,5,0))</f>
        <v>-7.4162328563132679E-2</v>
      </c>
      <c r="G501" s="34">
        <f>((1-EXP(-alpha*($B$1-delta)))/alpha*Intermediates!F501-(1-EXP(-alpha*($B$1-delta)))/alpha*(1-EXP(-alpha*($B$1-delta)))/alpha*Intermediates!J501+E501)</f>
        <v>-0.63111137341796508</v>
      </c>
      <c r="H501" s="34">
        <f>((1-EXP(-alpha*$B$1))/alpha*Intermediates!F500-(1-EXP(-alpha*$B$1))/alpha*(1-EXP(-alpha*$B$1))/alpha*Intermediates!J500+F501)</f>
        <v>-0.61090521916836638</v>
      </c>
      <c r="I501" s="34">
        <f>((1-EXP(-alpha*($B$1-delta)))/alpha*Intermediates!G501-(1-EXP(-alpha*($B$1-delta)))/alpha*(1-EXP(-alpha*($B$1-delta)))/alpha*Intermediates!J501+E501)</f>
        <v>7.1022144154117242E-2</v>
      </c>
      <c r="J501" s="46">
        <f>((1-EXP(-alpha*$B$1))/alpha*Intermediates!G500-(1-EXP(-alpha*$B$1))/alpha*(1-EXP(-alpha*$B$1))/alpha*Intermediates!J500+F501)</f>
        <v>4.6761235140491242E-2</v>
      </c>
      <c r="K501" s="66">
        <f t="shared" si="29"/>
        <v>-2.0003377987615867E-2</v>
      </c>
      <c r="L501" s="46">
        <f t="shared" si="30"/>
        <v>2.4557599333681734E-2</v>
      </c>
      <c r="M501" s="60">
        <f>VLOOKUP((A501+1)&amp;"_"&amp;B501,scenarios!A:Q,15,0)</f>
        <v>0</v>
      </c>
      <c r="N501" s="55">
        <f>VLOOKUP((A501+TT_Scen/2+1)&amp;"_"&amp;B501,scenarios!A:Q,15,0)</f>
        <v>0</v>
      </c>
      <c r="O501" s="37">
        <f t="shared" si="31"/>
        <v>4.4560977321297601E-2</v>
      </c>
    </row>
    <row r="502" spans="1:15" x14ac:dyDescent="0.25">
      <c r="A502" s="21">
        <f t="shared" si="28"/>
        <v>4</v>
      </c>
      <c r="B502" s="22">
        <v>493</v>
      </c>
      <c r="D502" s="66">
        <f>YC!E495</f>
        <v>0.73343428570000002</v>
      </c>
      <c r="E502" s="34">
        <f>LN(VLOOKUP((B502+12*$B$1-1)/12,YC!A:E,5,0)/VLOOKUP(B502/12,YC!A:E,5,0))</f>
        <v>-7.3544309221480017E-2</v>
      </c>
      <c r="F502" s="34">
        <f>LN(VLOOKUP((B502+12*$B$1-1)/12,YC!A:E,5,0)/VLOOKUP((B502-1)/12,YC!A:E,5,0))</f>
        <v>-7.4162328603877364E-2</v>
      </c>
      <c r="G502" s="34">
        <f>((1-EXP(-alpha*($B$1-delta)))/alpha*Intermediates!F502-(1-EXP(-alpha*($B$1-delta)))/alpha*(1-EXP(-alpha*($B$1-delta)))/alpha*Intermediates!J502+E502)</f>
        <v>-0.67260161551775099</v>
      </c>
      <c r="H502" s="34">
        <f>((1-EXP(-alpha*$B$1))/alpha*Intermediates!F501-(1-EXP(-alpha*$B$1))/alpha*(1-EXP(-alpha*$B$1))/alpha*Intermediates!J501+F502)</f>
        <v>-0.63581785506854915</v>
      </c>
      <c r="I502" s="34">
        <f>((1-EXP(-alpha*($B$1-delta)))/alpha*Intermediates!G502-(1-EXP(-alpha*($B$1-delta)))/alpha*(1-EXP(-alpha*($B$1-delta)))/alpha*Intermediates!J502+E502)</f>
        <v>0.11195882519501794</v>
      </c>
      <c r="J502" s="46">
        <f>((1-EXP(-alpha*$B$1))/alpha*Intermediates!G501-(1-EXP(-alpha*$B$1))/alpha*(1-EXP(-alpha*$B$1))/alpha*Intermediates!J501+F502)</f>
        <v>7.1114881080111131E-2</v>
      </c>
      <c r="K502" s="66">
        <f t="shared" si="29"/>
        <v>-3.6115457224171643E-2</v>
      </c>
      <c r="L502" s="46">
        <f t="shared" si="30"/>
        <v>4.1689531078693554E-2</v>
      </c>
      <c r="M502" s="60">
        <f>VLOOKUP((A502+1)&amp;"_"&amp;B502,scenarios!A:Q,15,0)</f>
        <v>0</v>
      </c>
      <c r="N502" s="55">
        <f>VLOOKUP((A502+TT_Scen/2+1)&amp;"_"&amp;B502,scenarios!A:Q,15,0)</f>
        <v>0</v>
      </c>
      <c r="O502" s="37">
        <f t="shared" si="31"/>
        <v>7.7804988302865197E-2</v>
      </c>
    </row>
    <row r="503" spans="1:15" x14ac:dyDescent="0.25">
      <c r="A503" s="21">
        <f t="shared" si="28"/>
        <v>4</v>
      </c>
      <c r="B503" s="22">
        <v>494</v>
      </c>
      <c r="D503" s="66">
        <f>YC!E496</f>
        <v>0.73298114910000001</v>
      </c>
      <c r="E503" s="34">
        <f>LN(VLOOKUP((B503+12*$B$1-1)/12,YC!A:E,5,0)/VLOOKUP(B503/12,YC!A:E,5,0))</f>
        <v>-7.3544309164009197E-2</v>
      </c>
      <c r="F503" s="34">
        <f>LN(VLOOKUP((B503+12*$B$1-1)/12,YC!A:E,5,0)/VLOOKUP((B503-1)/12,YC!A:E,5,0))</f>
        <v>-7.4162328592432214E-2</v>
      </c>
      <c r="G503" s="34">
        <f>((1-EXP(-alpha*($B$1-delta)))/alpha*Intermediates!F503-(1-EXP(-alpha*($B$1-delta)))/alpha*(1-EXP(-alpha*($B$1-delta)))/alpha*Intermediates!J503+E503)</f>
        <v>-0.67715991002862064</v>
      </c>
      <c r="H503" s="34">
        <f>((1-EXP(-alpha*$B$1))/alpha*Intermediates!F502-(1-EXP(-alpha*$B$1))/alpha*(1-EXP(-alpha*$B$1))/alpha*Intermediates!J502+F503)</f>
        <v>-0.67759176302882418</v>
      </c>
      <c r="I503" s="34">
        <f>((1-EXP(-alpha*($B$1-delta)))/alpha*Intermediates!G503-(1-EXP(-alpha*($B$1-delta)))/alpha*(1-EXP(-alpha*($B$1-delta)))/alpha*Intermediates!J503+E503)</f>
        <v>0.11596504615168049</v>
      </c>
      <c r="J503" s="46">
        <f>((1-EXP(-alpha*$B$1))/alpha*Intermediates!G502-(1-EXP(-alpha*$B$1))/alpha*(1-EXP(-alpha*$B$1))/alpha*Intermediates!J502+F503)</f>
        <v>0.11233130024401977</v>
      </c>
      <c r="K503" s="66">
        <f t="shared" si="29"/>
        <v>4.3194626213516329E-4</v>
      </c>
      <c r="L503" s="46">
        <f t="shared" si="30"/>
        <v>3.6403559663209517E-3</v>
      </c>
      <c r="M503" s="60">
        <f>VLOOKUP((A503+1)&amp;"_"&amp;B503,scenarios!A:Q,15,0)</f>
        <v>0</v>
      </c>
      <c r="N503" s="55">
        <f>VLOOKUP((A503+TT_Scen/2+1)&amp;"_"&amp;B503,scenarios!A:Q,15,0)</f>
        <v>0</v>
      </c>
      <c r="O503" s="37">
        <f t="shared" si="31"/>
        <v>4.072302228456115E-3</v>
      </c>
    </row>
    <row r="504" spans="1:15" x14ac:dyDescent="0.25">
      <c r="A504" s="21">
        <f t="shared" si="28"/>
        <v>4</v>
      </c>
      <c r="B504" s="22">
        <v>495</v>
      </c>
      <c r="D504" s="66">
        <f>YC!E497</f>
        <v>0.73252829249999996</v>
      </c>
      <c r="E504" s="34">
        <f>LN(VLOOKUP((B504+12*$B$1-1)/12,YC!A:E,5,0)/VLOOKUP(B504/12,YC!A:E,5,0))</f>
        <v>-7.354430917492831E-2</v>
      </c>
      <c r="F504" s="34">
        <f>LN(VLOOKUP((B504+12*$B$1-1)/12,YC!A:E,5,0)/VLOOKUP((B504-1)/12,YC!A:E,5,0))</f>
        <v>-7.4162328549705683E-2</v>
      </c>
      <c r="G504" s="34">
        <f>((1-EXP(-alpha*($B$1-delta)))/alpha*Intermediates!F504-(1-EXP(-alpha*($B$1-delta)))/alpha*(1-EXP(-alpha*($B$1-delta)))/alpha*Intermediates!J504+E504)</f>
        <v>-0.66599782275159403</v>
      </c>
      <c r="H504" s="34">
        <f>((1-EXP(-alpha*$B$1))/alpha*Intermediates!F503-(1-EXP(-alpha*$B$1))/alpha*(1-EXP(-alpha*$B$1))/alpha*Intermediates!J503+F504)</f>
        <v>-0.68218128596500682</v>
      </c>
      <c r="I504" s="34">
        <f>((1-EXP(-alpha*($B$1-delta)))/alpha*Intermediates!G504-(1-EXP(-alpha*($B$1-delta)))/alpha*(1-EXP(-alpha*($B$1-delta)))/alpha*Intermediates!J504+E504)</f>
        <v>0.10425236991874572</v>
      </c>
      <c r="J504" s="46">
        <f>((1-EXP(-alpha*$B$1))/alpha*Intermediates!G503-(1-EXP(-alpha*$B$1))/alpha*(1-EXP(-alpha*$B$1))/alpha*Intermediates!J503+F504)</f>
        <v>0.11636483289730139</v>
      </c>
      <c r="K504" s="66">
        <f t="shared" si="29"/>
        <v>1.6315124741817177E-2</v>
      </c>
      <c r="L504" s="46">
        <f t="shared" si="30"/>
        <v>-1.2039402377632014E-2</v>
      </c>
      <c r="M504" s="60">
        <f>VLOOKUP((A504+1)&amp;"_"&amp;B504,scenarios!A:Q,15,0)</f>
        <v>0</v>
      </c>
      <c r="N504" s="55">
        <f>VLOOKUP((A504+TT_Scen/2+1)&amp;"_"&amp;B504,scenarios!A:Q,15,0)</f>
        <v>0</v>
      </c>
      <c r="O504" s="37">
        <f t="shared" si="31"/>
        <v>2.8354527119449191E-2</v>
      </c>
    </row>
    <row r="505" spans="1:15" x14ac:dyDescent="0.25">
      <c r="A505" s="21">
        <f t="shared" si="28"/>
        <v>4</v>
      </c>
      <c r="B505" s="22">
        <v>496</v>
      </c>
      <c r="D505" s="66">
        <f>YC!E498</f>
        <v>0.73207571559999995</v>
      </c>
      <c r="E505" s="34">
        <f>LN(VLOOKUP((B505+12*$B$1-1)/12,YC!A:E,5,0)/VLOOKUP(B505/12,YC!A:E,5,0))</f>
        <v>-7.3544309138615413E-2</v>
      </c>
      <c r="F505" s="34">
        <f>LN(VLOOKUP((B505+12*$B$1-1)/12,YC!A:E,5,0)/VLOOKUP((B505-1)/12,YC!A:E,5,0))</f>
        <v>-7.4162328633171168E-2</v>
      </c>
      <c r="G505" s="34">
        <f>((1-EXP(-alpha*($B$1-delta)))/alpha*Intermediates!F505-(1-EXP(-alpha*($B$1-delta)))/alpha*(1-EXP(-alpha*($B$1-delta)))/alpha*Intermediates!J505+E505)</f>
        <v>-0.68818336128147084</v>
      </c>
      <c r="H505" s="34">
        <f>((1-EXP(-alpha*$B$1))/alpha*Intermediates!F504-(1-EXP(-alpha*$B$1))/alpha*(1-EXP(-alpha*$B$1))/alpha*Intermediates!J504+F505)</f>
        <v>-0.67094297484085941</v>
      </c>
      <c r="I505" s="34">
        <f>((1-EXP(-alpha*($B$1-delta)))/alpha*Intermediates!G505-(1-EXP(-alpha*($B$1-delta)))/alpha*(1-EXP(-alpha*($B$1-delta)))/alpha*Intermediates!J505+E505)</f>
        <v>0.12588880172321015</v>
      </c>
      <c r="J505" s="46">
        <f>((1-EXP(-alpha*$B$1))/alpha*Intermediates!G504-(1-EXP(-alpha*$B$1))/alpha*(1-EXP(-alpha*$B$1))/alpha*Intermediates!J504+F505)</f>
        <v>0.10457202707268355</v>
      </c>
      <c r="K505" s="66">
        <f t="shared" si="29"/>
        <v>-1.7092621372531425E-2</v>
      </c>
      <c r="L505" s="46">
        <f t="shared" si="30"/>
        <v>2.1545600139322385E-2</v>
      </c>
      <c r="M505" s="60">
        <f>VLOOKUP((A505+1)&amp;"_"&amp;B505,scenarios!A:Q,15,0)</f>
        <v>0</v>
      </c>
      <c r="N505" s="55">
        <f>VLOOKUP((A505+TT_Scen/2+1)&amp;"_"&amp;B505,scenarios!A:Q,15,0)</f>
        <v>0</v>
      </c>
      <c r="O505" s="37">
        <f t="shared" si="31"/>
        <v>3.863822151185381E-2</v>
      </c>
    </row>
    <row r="506" spans="1:15" x14ac:dyDescent="0.25">
      <c r="A506" s="21">
        <f t="shared" si="28"/>
        <v>4</v>
      </c>
      <c r="B506" s="22">
        <v>497</v>
      </c>
      <c r="D506" s="66">
        <f>YC!E499</f>
        <v>0.7316234184</v>
      </c>
      <c r="E506" s="34">
        <f>LN(VLOOKUP((B506+12*$B$1-1)/12,YC!A:E,5,0)/VLOOKUP(B506/12,YC!A:E,5,0))</f>
        <v>-7.3544309202096592E-2</v>
      </c>
      <c r="F506" s="34">
        <f>LN(VLOOKUP((B506+12*$B$1-1)/12,YC!A:E,5,0)/VLOOKUP((B506-1)/12,YC!A:E,5,0))</f>
        <v>-7.4162328580382533E-2</v>
      </c>
      <c r="G506" s="34">
        <f>((1-EXP(-alpha*($B$1-delta)))/alpha*Intermediates!F506-(1-EXP(-alpha*($B$1-delta)))/alpha*(1-EXP(-alpha*($B$1-delta)))/alpha*Intermediates!J506+E506)</f>
        <v>-0.70398359443957892</v>
      </c>
      <c r="H506" s="34">
        <f>((1-EXP(-alpha*$B$1))/alpha*Intermediates!F505-(1-EXP(-alpha*$B$1))/alpha*(1-EXP(-alpha*$B$1))/alpha*Intermediates!J505+F506)</f>
        <v>-0.69328022644334375</v>
      </c>
      <c r="I506" s="34">
        <f>((1-EXP(-alpha*($B$1-delta)))/alpha*Intermediates!G506-(1-EXP(-alpha*($B$1-delta)))/alpha*(1-EXP(-alpha*($B$1-delta)))/alpha*Intermediates!J506+E506)</f>
        <v>0.14114140748639131</v>
      </c>
      <c r="J506" s="46">
        <f>((1-EXP(-alpha*$B$1))/alpha*Intermediates!G505-(1-EXP(-alpha*$B$1))/alpha*(1-EXP(-alpha*$B$1))/alpha*Intermediates!J505+F506)</f>
        <v>0.12635627745888739</v>
      </c>
      <c r="K506" s="66">
        <f t="shared" si="29"/>
        <v>-1.0646290774014244E-2</v>
      </c>
      <c r="L506" s="46">
        <f t="shared" si="30"/>
        <v>1.4894970731197166E-2</v>
      </c>
      <c r="M506" s="60">
        <f>VLOOKUP((A506+1)&amp;"_"&amp;B506,scenarios!A:Q,15,0)</f>
        <v>0</v>
      </c>
      <c r="N506" s="55">
        <f>VLOOKUP((A506+TT_Scen/2+1)&amp;"_"&amp;B506,scenarios!A:Q,15,0)</f>
        <v>0</v>
      </c>
      <c r="O506" s="37">
        <f t="shared" si="31"/>
        <v>2.554126150521141E-2</v>
      </c>
    </row>
    <row r="507" spans="1:15" x14ac:dyDescent="0.25">
      <c r="A507" s="21">
        <f t="shared" si="28"/>
        <v>4</v>
      </c>
      <c r="B507" s="22">
        <v>498</v>
      </c>
      <c r="D507" s="66">
        <f>YC!E500</f>
        <v>0.73117140059999997</v>
      </c>
      <c r="E507" s="34">
        <f>LN(VLOOKUP((B507+12*$B$1-1)/12,YC!A:E,5,0)/VLOOKUP(B507/12,YC!A:E,5,0))</f>
        <v>-7.3544309102460625E-2</v>
      </c>
      <c r="F507" s="34">
        <f>LN(VLOOKUP((B507+12*$B$1-1)/12,YC!A:E,5,0)/VLOOKUP((B507-1)/12,YC!A:E,5,0))</f>
        <v>-7.4162328538291508E-2</v>
      </c>
      <c r="G507" s="34">
        <f>((1-EXP(-alpha*($B$1-delta)))/alpha*Intermediates!F507-(1-EXP(-alpha*($B$1-delta)))/alpha*(1-EXP(-alpha*($B$1-delta)))/alpha*Intermediates!J507+E507)</f>
        <v>-0.69130018203323695</v>
      </c>
      <c r="H507" s="34">
        <f>((1-EXP(-alpha*$B$1))/alpha*Intermediates!F506-(1-EXP(-alpha*$B$1))/alpha*(1-EXP(-alpha*$B$1))/alpha*Intermediates!J506+F507)</f>
        <v>-0.7091885273160643</v>
      </c>
      <c r="I507" s="34">
        <f>((1-EXP(-alpha*($B$1-delta)))/alpha*Intermediates!G507-(1-EXP(-alpha*($B$1-delta)))/alpha*(1-EXP(-alpha*($B$1-delta)))/alpha*Intermediates!J507+E507)</f>
        <v>0.12791184492868762</v>
      </c>
      <c r="J507" s="46">
        <f>((1-EXP(-alpha*$B$1))/alpha*Intermediates!G506-(1-EXP(-alpha*$B$1))/alpha*(1-EXP(-alpha*$B$1))/alpha*Intermediates!J506+F507)</f>
        <v>0.1417130676755648</v>
      </c>
      <c r="K507" s="66">
        <f t="shared" si="29"/>
        <v>1.8049300036997895E-2</v>
      </c>
      <c r="L507" s="46">
        <f t="shared" si="30"/>
        <v>-1.3706422493148906E-2</v>
      </c>
      <c r="M507" s="60">
        <f>VLOOKUP((A507+1)&amp;"_"&amp;B507,scenarios!A:Q,15,0)</f>
        <v>0</v>
      </c>
      <c r="N507" s="55">
        <f>VLOOKUP((A507+TT_Scen/2+1)&amp;"_"&amp;B507,scenarios!A:Q,15,0)</f>
        <v>0</v>
      </c>
      <c r="O507" s="37">
        <f t="shared" si="31"/>
        <v>3.1755722530146802E-2</v>
      </c>
    </row>
    <row r="508" spans="1:15" x14ac:dyDescent="0.25">
      <c r="A508" s="21">
        <f t="shared" si="28"/>
        <v>4</v>
      </c>
      <c r="B508" s="22">
        <v>499</v>
      </c>
      <c r="D508" s="66">
        <f>YC!E501</f>
        <v>0.73071966209999994</v>
      </c>
      <c r="E508" s="34">
        <f>LN(VLOOKUP((B508+12*$B$1-1)/12,YC!A:E,5,0)/VLOOKUP(B508/12,YC!A:E,5,0))</f>
        <v>-7.3544309144439726E-2</v>
      </c>
      <c r="F508" s="34">
        <f>LN(VLOOKUP((B508+12*$B$1-1)/12,YC!A:E,5,0)/VLOOKUP((B508-1)/12,YC!A:E,5,0))</f>
        <v>-7.4162328538503255E-2</v>
      </c>
      <c r="G508" s="34">
        <f>((1-EXP(-alpha*($B$1-delta)))/alpha*Intermediates!F508-(1-EXP(-alpha*($B$1-delta)))/alpha*(1-EXP(-alpha*($B$1-delta)))/alpha*Intermediates!J508+E508)</f>
        <v>-0.65535205189503576</v>
      </c>
      <c r="H508" s="34">
        <f>((1-EXP(-alpha*$B$1))/alpha*Intermediates!F507-(1-EXP(-alpha*$B$1))/alpha*(1-EXP(-alpha*$B$1))/alpha*Intermediates!J507+F508)</f>
        <v>-0.69641849113071352</v>
      </c>
      <c r="I508" s="34">
        <f>((1-EXP(-alpha*($B$1-delta)))/alpha*Intermediates!G508-(1-EXP(-alpha*($B$1-delta)))/alpha*(1-EXP(-alpha*($B$1-delta)))/alpha*Intermediates!J508+E508)</f>
        <v>9.141903865382274E-2</v>
      </c>
      <c r="J508" s="46">
        <f>((1-EXP(-alpha*$B$1))/alpha*Intermediates!G507-(1-EXP(-alpha*$B$1))/alpha*(1-EXP(-alpha*$B$1))/alpha*Intermediates!J507+F508)</f>
        <v>0.12839300869435932</v>
      </c>
      <c r="K508" s="66">
        <f t="shared" si="29"/>
        <v>4.19213277025694E-2</v>
      </c>
      <c r="L508" s="46">
        <f t="shared" si="30"/>
        <v>-3.6298779873731091E-2</v>
      </c>
      <c r="M508" s="60">
        <f>VLOOKUP((A508+1)&amp;"_"&amp;B508,scenarios!A:Q,15,0)</f>
        <v>0</v>
      </c>
      <c r="N508" s="55">
        <f>VLOOKUP((A508+TT_Scen/2+1)&amp;"_"&amp;B508,scenarios!A:Q,15,0)</f>
        <v>0</v>
      </c>
      <c r="O508" s="37">
        <f t="shared" si="31"/>
        <v>7.822010757630049E-2</v>
      </c>
    </row>
    <row r="509" spans="1:15" x14ac:dyDescent="0.25">
      <c r="A509" s="21">
        <f t="shared" si="28"/>
        <v>4</v>
      </c>
      <c r="B509" s="22">
        <v>500</v>
      </c>
      <c r="D509" s="66">
        <f>YC!E502</f>
        <v>0.73026820270000004</v>
      </c>
      <c r="E509" s="34">
        <f>LN(VLOOKUP((B509+12*$B$1-1)/12,YC!A:E,5,0)/VLOOKUP(B509/12,YC!A:E,5,0))</f>
        <v>-7.3544309201811001E-2</v>
      </c>
      <c r="F509" s="34">
        <f>LN(VLOOKUP((B509+12*$B$1-1)/12,YC!A:E,5,0)/VLOOKUP((B509-1)/12,YC!A:E,5,0))</f>
        <v>-7.4162328591631466E-2</v>
      </c>
      <c r="G509" s="34">
        <f>((1-EXP(-alpha*($B$1-delta)))/alpha*Intermediates!F509-(1-EXP(-alpha*($B$1-delta)))/alpha*(1-EXP(-alpha*($B$1-delta)))/alpha*Intermediates!J509+E509)</f>
        <v>-0.66001428561443842</v>
      </c>
      <c r="H509" s="34">
        <f>((1-EXP(-alpha*$B$1))/alpha*Intermediates!F508-(1-EXP(-alpha*$B$1))/alpha*(1-EXP(-alpha*$B$1))/alpha*Intermediates!J508+F509)</f>
        <v>-0.66022471780927705</v>
      </c>
      <c r="I509" s="34">
        <f>((1-EXP(-alpha*($B$1-delta)))/alpha*Intermediates!G509-(1-EXP(-alpha*($B$1-delta)))/alpha*(1-EXP(-alpha*($B$1-delta)))/alpha*Intermediates!J509+E509)</f>
        <v>9.5538067877768015E-2</v>
      </c>
      <c r="J509" s="46">
        <f>((1-EXP(-alpha*$B$1))/alpha*Intermediates!G508-(1-EXP(-alpha*$B$1))/alpha*(1-EXP(-alpha*$B$1))/alpha*Intermediates!J508+F509)</f>
        <v>9.1650697772527046E-2</v>
      </c>
      <c r="K509" s="66">
        <f t="shared" si="29"/>
        <v>2.1045433724609097E-4</v>
      </c>
      <c r="L509" s="46">
        <f t="shared" si="30"/>
        <v>3.8949357286914843E-3</v>
      </c>
      <c r="M509" s="60">
        <f>VLOOKUP((A509+1)&amp;"_"&amp;B509,scenarios!A:Q,15,0)</f>
        <v>0</v>
      </c>
      <c r="N509" s="55">
        <f>VLOOKUP((A509+TT_Scen/2+1)&amp;"_"&amp;B509,scenarios!A:Q,15,0)</f>
        <v>0</v>
      </c>
      <c r="O509" s="37">
        <f t="shared" si="31"/>
        <v>4.1053900659375753E-3</v>
      </c>
    </row>
    <row r="510" spans="1:15" x14ac:dyDescent="0.25">
      <c r="A510" s="21">
        <f t="shared" si="28"/>
        <v>4</v>
      </c>
      <c r="B510" s="22">
        <v>501</v>
      </c>
      <c r="D510" s="66">
        <f>YC!E503</f>
        <v>0.7298170222</v>
      </c>
      <c r="E510" s="34">
        <f>LN(VLOOKUP((B510+12*$B$1-1)/12,YC!A:E,5,0)/VLOOKUP(B510/12,YC!A:E,5,0))</f>
        <v>-7.3544309148039042E-2</v>
      </c>
      <c r="F510" s="34">
        <f>LN(VLOOKUP((B510+12*$B$1-1)/12,YC!A:E,5,0)/VLOOKUP((B510-1)/12,YC!A:E,5,0))</f>
        <v>-7.4162328571380068E-2</v>
      </c>
      <c r="G510" s="34">
        <f>((1-EXP(-alpha*($B$1-delta)))/alpha*Intermediates!F510-(1-EXP(-alpha*($B$1-delta)))/alpha*(1-EXP(-alpha*($B$1-delta)))/alpha*Intermediates!J510+E510)</f>
        <v>-0.66902086939565175</v>
      </c>
      <c r="H510" s="34">
        <f>((1-EXP(-alpha*$B$1))/alpha*Intermediates!F509-(1-EXP(-alpha*$B$1))/alpha*(1-EXP(-alpha*$B$1))/alpha*Intermediates!J509+F510)</f>
        <v>-0.66491888749859773</v>
      </c>
      <c r="I510" s="34">
        <f>((1-EXP(-alpha*($B$1-delta)))/alpha*Intermediates!G510-(1-EXP(-alpha*($B$1-delta)))/alpha*(1-EXP(-alpha*($B$1-delta)))/alpha*Intermediates!J510+E510)</f>
        <v>0.10400291642545058</v>
      </c>
      <c r="J510" s="46">
        <f>((1-EXP(-alpha*$B$1))/alpha*Intermediates!G509-(1-EXP(-alpha*$B$1))/alpha*(1-EXP(-alpha*$B$1))/alpha*Intermediates!J509+F510)</f>
        <v>9.5797812659461676E-2</v>
      </c>
      <c r="K510" s="66">
        <f t="shared" si="29"/>
        <v>-4.0935802610242433E-3</v>
      </c>
      <c r="L510" s="46">
        <f t="shared" si="30"/>
        <v>8.2388578854202255E-3</v>
      </c>
      <c r="M510" s="60">
        <f>VLOOKUP((A510+1)&amp;"_"&amp;B510,scenarios!A:Q,15,0)</f>
        <v>0</v>
      </c>
      <c r="N510" s="55">
        <f>VLOOKUP((A510+TT_Scen/2+1)&amp;"_"&amp;B510,scenarios!A:Q,15,0)</f>
        <v>0</v>
      </c>
      <c r="O510" s="37">
        <f t="shared" si="31"/>
        <v>1.2332438146444469E-2</v>
      </c>
    </row>
    <row r="511" spans="1:15" x14ac:dyDescent="0.25">
      <c r="A511" s="21">
        <f t="shared" si="28"/>
        <v>4</v>
      </c>
      <c r="B511" s="22">
        <v>502</v>
      </c>
      <c r="D511" s="66">
        <f>YC!E504</f>
        <v>0.72936612050000005</v>
      </c>
      <c r="E511" s="34">
        <f>LN(VLOOKUP((B511+12*$B$1-1)/12,YC!A:E,5,0)/VLOOKUP(B511/12,YC!A:E,5,0))</f>
        <v>-7.3544309140950115E-2</v>
      </c>
      <c r="F511" s="34">
        <f>LN(VLOOKUP((B511+12*$B$1-1)/12,YC!A:E,5,0)/VLOOKUP((B511-1)/12,YC!A:E,5,0))</f>
        <v>-7.4162328498708546E-2</v>
      </c>
      <c r="G511" s="34">
        <f>((1-EXP(-alpha*($B$1-delta)))/alpha*Intermediates!F511-(1-EXP(-alpha*($B$1-delta)))/alpha*(1-EXP(-alpha*($B$1-delta)))/alpha*Intermediates!J511+E511)</f>
        <v>-0.67867504523427025</v>
      </c>
      <c r="H511" s="34">
        <f>((1-EXP(-alpha*$B$1))/alpha*Intermediates!F510-(1-EXP(-alpha*$B$1))/alpha*(1-EXP(-alpha*$B$1))/alpha*Intermediates!J510+F511)</f>
        <v>-0.67398710132627371</v>
      </c>
      <c r="I511" s="34">
        <f>((1-EXP(-alpha*($B$1-delta)))/alpha*Intermediates!G511-(1-EXP(-alpha*($B$1-delta)))/alpha*(1-EXP(-alpha*($B$1-delta)))/alpha*Intermediates!J511+E511)</f>
        <v>0.11311682333817225</v>
      </c>
      <c r="J511" s="46">
        <f>((1-EXP(-alpha*$B$1))/alpha*Intermediates!G510-(1-EXP(-alpha*$B$1))/alpha*(1-EXP(-alpha*$B$1))/alpha*Intermediates!J510+F511)</f>
        <v>0.10432045178438604</v>
      </c>
      <c r="K511" s="66">
        <f t="shared" si="29"/>
        <v>-4.6769726498639974E-3</v>
      </c>
      <c r="L511" s="46">
        <f t="shared" si="30"/>
        <v>8.8351733181741832E-3</v>
      </c>
      <c r="M511" s="60">
        <f>VLOOKUP((A511+1)&amp;"_"&amp;B511,scenarios!A:Q,15,0)</f>
        <v>0</v>
      </c>
      <c r="N511" s="55">
        <f>VLOOKUP((A511+TT_Scen/2+1)&amp;"_"&amp;B511,scenarios!A:Q,15,0)</f>
        <v>0</v>
      </c>
      <c r="O511" s="37">
        <f t="shared" si="31"/>
        <v>1.3512145968038181E-2</v>
      </c>
    </row>
    <row r="512" spans="1:15" x14ac:dyDescent="0.25">
      <c r="A512" s="21">
        <f t="shared" si="28"/>
        <v>4</v>
      </c>
      <c r="B512" s="22">
        <v>503</v>
      </c>
      <c r="D512" s="66">
        <f>YC!E505</f>
        <v>0.72891549730000005</v>
      </c>
      <c r="E512" s="34">
        <f>LN(VLOOKUP((B512+12*$B$1-1)/12,YC!A:E,5,0)/VLOOKUP(B512/12,YC!A:E,5,0))</f>
        <v>-7.3544309212040138E-2</v>
      </c>
      <c r="F512" s="34">
        <f>LN(VLOOKUP((B512+12*$B$1-1)/12,YC!A:E,5,0)/VLOOKUP((B512-1)/12,YC!A:E,5,0))</f>
        <v>-7.4162328679394734E-2</v>
      </c>
      <c r="G512" s="34">
        <f>((1-EXP(-alpha*($B$1-delta)))/alpha*Intermediates!F512-(1-EXP(-alpha*($B$1-delta)))/alpha*(1-EXP(-alpha*($B$1-delta)))/alpha*Intermediates!J512+E512)</f>
        <v>-0.65385566589071586</v>
      </c>
      <c r="H512" s="34">
        <f>((1-EXP(-alpha*$B$1))/alpha*Intermediates!F511-(1-EXP(-alpha*$B$1))/alpha*(1-EXP(-alpha*$B$1))/alpha*Intermediates!J511+F512)</f>
        <v>-0.68370733338088818</v>
      </c>
      <c r="I512" s="34">
        <f>((1-EXP(-alpha*($B$1-delta)))/alpha*Intermediates!G512-(1-EXP(-alpha*($B$1-delta)))/alpha*(1-EXP(-alpha*($B$1-delta)))/alpha*Intermediates!J512+E512)</f>
        <v>8.7758638668553157E-2</v>
      </c>
      <c r="J512" s="46">
        <f>((1-EXP(-alpha*$B$1))/alpha*Intermediates!G511-(1-EXP(-alpha*$B$1))/alpha*(1-EXP(-alpha*$B$1))/alpha*Intermediates!J511+F512)</f>
        <v>0.11349658596157908</v>
      </c>
      <c r="K512" s="66">
        <f t="shared" si="29"/>
        <v>3.0301695381976801E-2</v>
      </c>
      <c r="L512" s="46">
        <f t="shared" si="30"/>
        <v>-2.5409549786011287E-2</v>
      </c>
      <c r="M512" s="60">
        <f>VLOOKUP((A512+1)&amp;"_"&amp;B512,scenarios!A:Q,15,0)</f>
        <v>0</v>
      </c>
      <c r="N512" s="55">
        <f>VLOOKUP((A512+TT_Scen/2+1)&amp;"_"&amp;B512,scenarios!A:Q,15,0)</f>
        <v>0</v>
      </c>
      <c r="O512" s="37">
        <f t="shared" si="31"/>
        <v>5.5711245167988088E-2</v>
      </c>
    </row>
    <row r="513" spans="1:15" x14ac:dyDescent="0.25">
      <c r="A513" s="21">
        <f t="shared" si="28"/>
        <v>4</v>
      </c>
      <c r="B513" s="22">
        <v>504</v>
      </c>
      <c r="D513" s="66">
        <f>YC!E506</f>
        <v>0.7284651526</v>
      </c>
      <c r="E513" s="34">
        <f>LN(VLOOKUP((B513+12*$B$1-1)/12,YC!A:E,5,0)/VLOOKUP(B513/12,YC!A:E,5,0))</f>
        <v>-7.3544309213702919E-2</v>
      </c>
      <c r="F513" s="34">
        <f>LN(VLOOKUP((B513+12*$B$1-1)/12,YC!A:E,5,0)/VLOOKUP((B513-1)/12,YC!A:E,5,0))</f>
        <v>-7.4162328554586723E-2</v>
      </c>
      <c r="G513" s="34">
        <f>((1-EXP(-alpha*($B$1-delta)))/alpha*Intermediates!F513-(1-EXP(-alpha*($B$1-delta)))/alpha*(1-EXP(-alpha*($B$1-delta)))/alpha*Intermediates!J513+E513)</f>
        <v>-0.66390791152064299</v>
      </c>
      <c r="H513" s="34">
        <f>((1-EXP(-alpha*$B$1))/alpha*Intermediates!F512-(1-EXP(-alpha*$B$1))/alpha*(1-EXP(-alpha*$B$1))/alpha*Intermediates!J512+F513)</f>
        <v>-0.65871837599193273</v>
      </c>
      <c r="I513" s="34">
        <f>((1-EXP(-alpha*($B$1-delta)))/alpha*Intermediates!G513-(1-EXP(-alpha*($B$1-delta)))/alpha*(1-EXP(-alpha*($B$1-delta)))/alpha*Intermediates!J513+E513)</f>
        <v>9.727354021660134E-2</v>
      </c>
      <c r="J513" s="46">
        <f>((1-EXP(-alpha*$B$1))/alpha*Intermediates!G512-(1-EXP(-alpha*$B$1))/alpha*(1-EXP(-alpha*$B$1))/alpha*Intermediates!J512+F513)</f>
        <v>8.7965005969315432E-2</v>
      </c>
      <c r="K513" s="66">
        <f t="shared" si="29"/>
        <v>-5.1760931524906795E-3</v>
      </c>
      <c r="L513" s="46">
        <f t="shared" si="30"/>
        <v>9.3519933945220846E-3</v>
      </c>
      <c r="M513" s="60">
        <f>VLOOKUP((A513+1)&amp;"_"&amp;B513,scenarios!A:Q,15,0)</f>
        <v>0</v>
      </c>
      <c r="N513" s="55">
        <f>VLOOKUP((A513+TT_Scen/2+1)&amp;"_"&amp;B513,scenarios!A:Q,15,0)</f>
        <v>0</v>
      </c>
      <c r="O513" s="37">
        <f t="shared" si="31"/>
        <v>1.4528086547012764E-2</v>
      </c>
    </row>
    <row r="514" spans="1:15" x14ac:dyDescent="0.25">
      <c r="A514" s="21">
        <f t="shared" si="28"/>
        <v>4</v>
      </c>
      <c r="B514" s="22">
        <v>505</v>
      </c>
      <c r="D514" s="66">
        <f>YC!E507</f>
        <v>0.72801508609999999</v>
      </c>
      <c r="E514" s="34">
        <f>LN(VLOOKUP((B514+12*$B$1-1)/12,YC!A:E,5,0)/VLOOKUP(B514/12,YC!A:E,5,0))</f>
        <v>-7.3544309177257988E-2</v>
      </c>
      <c r="F514" s="34">
        <f>LN(VLOOKUP((B514+12*$B$1-1)/12,YC!A:E,5,0)/VLOOKUP((B514-1)/12,YC!A:E,5,0))</f>
        <v>-7.4162328567245611E-2</v>
      </c>
      <c r="G514" s="34">
        <f>((1-EXP(-alpha*($B$1-delta)))/alpha*Intermediates!F514-(1-EXP(-alpha*($B$1-delta)))/alpha*(1-EXP(-alpha*($B$1-delta)))/alpha*Intermediates!J514+E514)</f>
        <v>-0.68200391998899546</v>
      </c>
      <c r="H514" s="34">
        <f>((1-EXP(-alpha*$B$1))/alpha*Intermediates!F513-(1-EXP(-alpha*$B$1))/alpha*(1-EXP(-alpha*$B$1))/alpha*Intermediates!J513+F514)</f>
        <v>-0.66883939764625411</v>
      </c>
      <c r="I514" s="34">
        <f>((1-EXP(-alpha*($B$1-delta)))/alpha*Intermediates!G514-(1-EXP(-alpha*($B$1-delta)))/alpha*(1-EXP(-alpha*($B$1-delta)))/alpha*Intermediates!J514+E514)</f>
        <v>0.11483366312783169</v>
      </c>
      <c r="J514" s="46">
        <f>((1-EXP(-alpha*$B$1))/alpha*Intermediates!G513-(1-EXP(-alpha*$B$1))/alpha*(1-EXP(-alpha*$B$1))/alpha*Intermediates!J513+F514)</f>
        <v>9.7544876733549613E-2</v>
      </c>
      <c r="K514" s="66">
        <f t="shared" si="29"/>
        <v>-1.3078249015821442E-2</v>
      </c>
      <c r="L514" s="46">
        <f t="shared" si="30"/>
        <v>1.743910247314906E-2</v>
      </c>
      <c r="M514" s="60">
        <f>VLOOKUP((A514+1)&amp;"_"&amp;B514,scenarios!A:Q,15,0)</f>
        <v>0</v>
      </c>
      <c r="N514" s="55">
        <f>VLOOKUP((A514+TT_Scen/2+1)&amp;"_"&amp;B514,scenarios!A:Q,15,0)</f>
        <v>0</v>
      </c>
      <c r="O514" s="37">
        <f t="shared" si="31"/>
        <v>3.0517351488970501E-2</v>
      </c>
    </row>
    <row r="515" spans="1:15" x14ac:dyDescent="0.25">
      <c r="A515" s="21">
        <f t="shared" si="28"/>
        <v>4</v>
      </c>
      <c r="B515" s="22">
        <v>506</v>
      </c>
      <c r="D515" s="66">
        <f>YC!E508</f>
        <v>0.72756529759999999</v>
      </c>
      <c r="E515" s="34">
        <f>LN(VLOOKUP((B515+12*$B$1-1)/12,YC!A:E,5,0)/VLOOKUP(B515/12,YC!A:E,5,0))</f>
        <v>-7.3544309123613164E-2</v>
      </c>
      <c r="F515" s="34">
        <f>LN(VLOOKUP((B515+12*$B$1-1)/12,YC!A:E,5,0)/VLOOKUP((B515-1)/12,YC!A:E,5,0))</f>
        <v>-7.4162328601414834E-2</v>
      </c>
      <c r="G515" s="34">
        <f>((1-EXP(-alpha*($B$1-delta)))/alpha*Intermediates!F515-(1-EXP(-alpha*($B$1-delta)))/alpha*(1-EXP(-alpha*($B$1-delta)))/alpha*Intermediates!J515+E515)</f>
        <v>-0.72764925960570703</v>
      </c>
      <c r="H515" s="34">
        <f>((1-EXP(-alpha*$B$1))/alpha*Intermediates!F514-(1-EXP(-alpha*$B$1))/alpha*(1-EXP(-alpha*$B$1))/alpha*Intermediates!J514+F515)</f>
        <v>-0.6870591624307697</v>
      </c>
      <c r="I515" s="34">
        <f>((1-EXP(-alpha*($B$1-delta)))/alpha*Intermediates!G515-(1-EXP(-alpha*($B$1-delta)))/alpha*(1-EXP(-alpha*($B$1-delta)))/alpha*Intermediates!J515+E515)</f>
        <v>0.15994457300775927</v>
      </c>
      <c r="J515" s="46">
        <f>((1-EXP(-alpha*$B$1))/alpha*Intermediates!G514-(1-EXP(-alpha*$B$1))/alpha*(1-EXP(-alpha*$B$1))/alpha*Intermediates!J514+F515)</f>
        <v>0.11522495989220946</v>
      </c>
      <c r="K515" s="66">
        <f t="shared" si="29"/>
        <v>-3.9777352733837645E-2</v>
      </c>
      <c r="L515" s="46">
        <f t="shared" si="30"/>
        <v>4.5734608529870435E-2</v>
      </c>
      <c r="M515" s="60">
        <f>VLOOKUP((A515+1)&amp;"_"&amp;B515,scenarios!A:Q,15,0)</f>
        <v>0</v>
      </c>
      <c r="N515" s="55">
        <f>VLOOKUP((A515+TT_Scen/2+1)&amp;"_"&amp;B515,scenarios!A:Q,15,0)</f>
        <v>0</v>
      </c>
      <c r="O515" s="37">
        <f t="shared" si="31"/>
        <v>8.5511961263708081E-2</v>
      </c>
    </row>
    <row r="516" spans="1:15" x14ac:dyDescent="0.25">
      <c r="A516" s="21">
        <f t="shared" si="28"/>
        <v>4</v>
      </c>
      <c r="B516" s="22">
        <v>507</v>
      </c>
      <c r="D516" s="66">
        <f>YC!E509</f>
        <v>0.72711578710000002</v>
      </c>
      <c r="E516" s="34">
        <f>LN(VLOOKUP((B516+12*$B$1-1)/12,YC!A:E,5,0)/VLOOKUP(B516/12,YC!A:E,5,0))</f>
        <v>-7.3544309200762076E-2</v>
      </c>
      <c r="F516" s="34">
        <f>LN(VLOOKUP((B516+12*$B$1-1)/12,YC!A:E,5,0)/VLOOKUP((B516-1)/12,YC!A:E,5,0))</f>
        <v>-7.4162328530270452E-2</v>
      </c>
      <c r="G516" s="34">
        <f>((1-EXP(-alpha*($B$1-delta)))/alpha*Intermediates!F516-(1-EXP(-alpha*($B$1-delta)))/alpha*(1-EXP(-alpha*($B$1-delta)))/alpha*Intermediates!J516+E516)</f>
        <v>-0.70990927966794681</v>
      </c>
      <c r="H516" s="34">
        <f>((1-EXP(-alpha*$B$1))/alpha*Intermediates!F515-(1-EXP(-alpha*$B$1))/alpha*(1-EXP(-alpha*$B$1))/alpha*Intermediates!J515+F516)</f>
        <v>-0.73301656284758598</v>
      </c>
      <c r="I516" s="34">
        <f>((1-EXP(-alpha*($B$1-delta)))/alpha*Intermediates!G516-(1-EXP(-alpha*($B$1-delta)))/alpha*(1-EXP(-alpha*($B$1-delta)))/alpha*Intermediates!J516+E516)</f>
        <v>0.14167161618926741</v>
      </c>
      <c r="J516" s="46">
        <f>((1-EXP(-alpha*$B$1))/alpha*Intermediates!G515-(1-EXP(-alpha*$B$1))/alpha*(1-EXP(-alpha*$B$1))/alpha*Intermediates!J515+F516)</f>
        <v>0.16064414551433409</v>
      </c>
      <c r="K516" s="66">
        <f t="shared" si="29"/>
        <v>2.3376324724144526E-2</v>
      </c>
      <c r="L516" s="46">
        <f t="shared" si="30"/>
        <v>-1.8793683727661548E-2</v>
      </c>
      <c r="M516" s="60">
        <f>VLOOKUP((A516+1)&amp;"_"&amp;B516,scenarios!A:Q,15,0)</f>
        <v>0</v>
      </c>
      <c r="N516" s="55">
        <f>VLOOKUP((A516+TT_Scen/2+1)&amp;"_"&amp;B516,scenarios!A:Q,15,0)</f>
        <v>0</v>
      </c>
      <c r="O516" s="37">
        <f t="shared" si="31"/>
        <v>4.2170008451806074E-2</v>
      </c>
    </row>
    <row r="517" spans="1:15" x14ac:dyDescent="0.25">
      <c r="A517" s="21">
        <f t="shared" si="28"/>
        <v>4</v>
      </c>
      <c r="B517" s="22">
        <v>508</v>
      </c>
      <c r="D517" s="66">
        <f>YC!E510</f>
        <v>0.72666655430000004</v>
      </c>
      <c r="E517" s="34">
        <f>LN(VLOOKUP((B517+12*$B$1-1)/12,YC!A:E,5,0)/VLOOKUP(B517/12,YC!A:E,5,0))</f>
        <v>-7.3544309292336782E-2</v>
      </c>
      <c r="F517" s="34">
        <f>LN(VLOOKUP((B517+12*$B$1-1)/12,YC!A:E,5,0)/VLOOKUP((B517-1)/12,YC!A:E,5,0))</f>
        <v>-7.4162328649850798E-2</v>
      </c>
      <c r="G517" s="34">
        <f>((1-EXP(-alpha*($B$1-delta)))/alpha*Intermediates!F517-(1-EXP(-alpha*($B$1-delta)))/alpha*(1-EXP(-alpha*($B$1-delta)))/alpha*Intermediates!J517+E517)</f>
        <v>-0.72482377505051743</v>
      </c>
      <c r="H517" s="34">
        <f>((1-EXP(-alpha*$B$1))/alpha*Intermediates!F516-(1-EXP(-alpha*$B$1))/alpha*(1-EXP(-alpha*$B$1))/alpha*Intermediates!J516+F517)</f>
        <v>-0.71515539239474479</v>
      </c>
      <c r="I517" s="34">
        <f>((1-EXP(-alpha*($B$1-delta)))/alpha*Intermediates!G517-(1-EXP(-alpha*($B$1-delta)))/alpha*(1-EXP(-alpha*($B$1-delta)))/alpha*Intermediates!J517+E517)</f>
        <v>0.15605458510601511</v>
      </c>
      <c r="J517" s="46">
        <f>((1-EXP(-alpha*$B$1))/alpha*Intermediates!G516-(1-EXP(-alpha*$B$1))/alpha*(1-EXP(-alpha*$B$1))/alpha*Intermediates!J516+F517)</f>
        <v>0.14224622381347785</v>
      </c>
      <c r="K517" s="66">
        <f t="shared" si="29"/>
        <v>-9.6217941103720062E-3</v>
      </c>
      <c r="L517" s="46">
        <f t="shared" si="30"/>
        <v>1.3904137040974707E-2</v>
      </c>
      <c r="M517" s="60">
        <f>VLOOKUP((A517+1)&amp;"_"&amp;B517,scenarios!A:Q,15,0)</f>
        <v>0</v>
      </c>
      <c r="N517" s="55">
        <f>VLOOKUP((A517+TT_Scen/2+1)&amp;"_"&amp;B517,scenarios!A:Q,15,0)</f>
        <v>0</v>
      </c>
      <c r="O517" s="37">
        <f t="shared" si="31"/>
        <v>2.3525931151346713E-2</v>
      </c>
    </row>
    <row r="518" spans="1:15" x14ac:dyDescent="0.25">
      <c r="A518" s="21">
        <f t="shared" si="28"/>
        <v>4</v>
      </c>
      <c r="B518" s="22">
        <v>509</v>
      </c>
      <c r="D518" s="66">
        <f>YC!E511</f>
        <v>0.72621759900000005</v>
      </c>
      <c r="E518" s="34">
        <f>LN(VLOOKUP((B518+12*$B$1-1)/12,YC!A:E,5,0)/VLOOKUP(B518/12,YC!A:E,5,0))</f>
        <v>-7.3544309271173364E-2</v>
      </c>
      <c r="F518" s="34">
        <f>LN(VLOOKUP((B518+12*$B$1-1)/12,YC!A:E,5,0)/VLOOKUP((B518-1)/12,YC!A:E,5,0))</f>
        <v>-7.416232869587433E-2</v>
      </c>
      <c r="G518" s="34">
        <f>((1-EXP(-alpha*($B$1-delta)))/alpha*Intermediates!F518-(1-EXP(-alpha*($B$1-delta)))/alpha*(1-EXP(-alpha*($B$1-delta)))/alpha*Intermediates!J518+E518)</f>
        <v>-0.68769929266635044</v>
      </c>
      <c r="H518" s="34">
        <f>((1-EXP(-alpha*$B$1))/alpha*Intermediates!F517-(1-EXP(-alpha*$B$1))/alpha*(1-EXP(-alpha*$B$1))/alpha*Intermediates!J517+F518)</f>
        <v>-0.73017189640108682</v>
      </c>
      <c r="I518" s="34">
        <f>((1-EXP(-alpha*($B$1-delta)))/alpha*Intermediates!G518-(1-EXP(-alpha*($B$1-delta)))/alpha*(1-EXP(-alpha*($B$1-delta)))/alpha*Intermediates!J518+E518)</f>
        <v>0.11840002424591622</v>
      </c>
      <c r="J518" s="46">
        <f>((1-EXP(-alpha*$B$1))/alpha*Intermediates!G517-(1-EXP(-alpha*$B$1))/alpha*(1-EXP(-alpha*$B$1))/alpha*Intermediates!J517+F518)</f>
        <v>0.15672743794905372</v>
      </c>
      <c r="K518" s="66">
        <f t="shared" si="29"/>
        <v>4.3387471062184657E-2</v>
      </c>
      <c r="L518" s="46">
        <f t="shared" si="30"/>
        <v>-3.7602212922182132E-2</v>
      </c>
      <c r="M518" s="60">
        <f>VLOOKUP((A518+1)&amp;"_"&amp;B518,scenarios!A:Q,15,0)</f>
        <v>0</v>
      </c>
      <c r="N518" s="55">
        <f>VLOOKUP((A518+TT_Scen/2+1)&amp;"_"&amp;B518,scenarios!A:Q,15,0)</f>
        <v>0</v>
      </c>
      <c r="O518" s="37">
        <f t="shared" si="31"/>
        <v>8.0989683984366789E-2</v>
      </c>
    </row>
    <row r="519" spans="1:15" x14ac:dyDescent="0.25">
      <c r="A519" s="21">
        <f t="shared" si="28"/>
        <v>4</v>
      </c>
      <c r="B519" s="22">
        <v>510</v>
      </c>
      <c r="D519" s="66">
        <f>YC!E512</f>
        <v>0.72576892110000002</v>
      </c>
      <c r="E519" s="34">
        <f>LN(VLOOKUP((B519+12*$B$1-1)/12,YC!A:E,5,0)/VLOOKUP(B519/12,YC!A:E,5,0))</f>
        <v>-7.3544309295877783E-2</v>
      </c>
      <c r="F519" s="34">
        <f>LN(VLOOKUP((B519+12*$B$1-1)/12,YC!A:E,5,0)/VLOOKUP((B519-1)/12,YC!A:E,5,0))</f>
        <v>-7.4162328689405047E-2</v>
      </c>
      <c r="G519" s="34">
        <f>((1-EXP(-alpha*($B$1-delta)))/alpha*Intermediates!F519-(1-EXP(-alpha*($B$1-delta)))/alpha*(1-EXP(-alpha*($B$1-delta)))/alpha*Intermediates!J519+E519)</f>
        <v>-0.70987836312620245</v>
      </c>
      <c r="H519" s="34">
        <f>((1-EXP(-alpha*$B$1))/alpha*Intermediates!F518-(1-EXP(-alpha*$B$1))/alpha*(1-EXP(-alpha*$B$1))/alpha*Intermediates!J518+F519)</f>
        <v>-0.69279372577689391</v>
      </c>
      <c r="I519" s="34">
        <f>((1-EXP(-alpha*($B$1-delta)))/alpha*Intermediates!G519-(1-EXP(-alpha*($B$1-delta)))/alpha*(1-EXP(-alpha*($B$1-delta)))/alpha*Intermediates!J519+E519)</f>
        <v>0.1400504612178185</v>
      </c>
      <c r="J519" s="46">
        <f>((1-EXP(-alpha*$B$1))/alpha*Intermediates!G518-(1-EXP(-alpha*$B$1))/alpha*(1-EXP(-alpha*$B$1))/alpha*Intermediates!J518+F519)</f>
        <v>0.11881543608575994</v>
      </c>
      <c r="K519" s="66">
        <f t="shared" si="29"/>
        <v>-1.6939522519281103E-2</v>
      </c>
      <c r="L519" s="46">
        <f t="shared" si="30"/>
        <v>2.1462092691811208E-2</v>
      </c>
      <c r="M519" s="60">
        <f>VLOOKUP((A519+1)&amp;"_"&amp;B519,scenarios!A:Q,15,0)</f>
        <v>0</v>
      </c>
      <c r="N519" s="55">
        <f>VLOOKUP((A519+TT_Scen/2+1)&amp;"_"&amp;B519,scenarios!A:Q,15,0)</f>
        <v>0</v>
      </c>
      <c r="O519" s="37">
        <f t="shared" si="31"/>
        <v>3.840161521109231E-2</v>
      </c>
    </row>
    <row r="520" spans="1:15" x14ac:dyDescent="0.25">
      <c r="A520" s="21">
        <f t="shared" si="28"/>
        <v>4</v>
      </c>
      <c r="B520" s="22">
        <v>511</v>
      </c>
      <c r="D520" s="66">
        <f>YC!E513</f>
        <v>0.72532052039999995</v>
      </c>
      <c r="E520" s="34">
        <f>LN(VLOOKUP((B520+12*$B$1-1)/12,YC!A:E,5,0)/VLOOKUP(B520/12,YC!A:E,5,0))</f>
        <v>-7.3544309239186686E-2</v>
      </c>
      <c r="F520" s="34">
        <f>LN(VLOOKUP((B520+12*$B$1-1)/12,YC!A:E,5,0)/VLOOKUP((B520-1)/12,YC!A:E,5,0))</f>
        <v>-7.4162328640952471E-2</v>
      </c>
      <c r="G520" s="34">
        <f>((1-EXP(-alpha*($B$1-delta)))/alpha*Intermediates!F520-(1-EXP(-alpha*($B$1-delta)))/alpha*(1-EXP(-alpha*($B$1-delta)))/alpha*Intermediates!J520+E520)</f>
        <v>-0.74604105859610381</v>
      </c>
      <c r="H520" s="34">
        <f>((1-EXP(-alpha*$B$1))/alpha*Intermediates!F519-(1-EXP(-alpha*$B$1))/alpha*(1-EXP(-alpha*$B$1))/alpha*Intermediates!J519+F520)</f>
        <v>-0.71512445874733455</v>
      </c>
      <c r="I520" s="34">
        <f>((1-EXP(-alpha*($B$1-delta)))/alpha*Intermediates!G520-(1-EXP(-alpha*($B$1-delta)))/alpha*(1-EXP(-alpha*($B$1-delta)))/alpha*Intermediates!J520+E520)</f>
        <v>0.17568596575234152</v>
      </c>
      <c r="J520" s="46">
        <f>((1-EXP(-alpha*$B$1))/alpha*Intermediates!G519-(1-EXP(-alpha*$B$1))/alpha*(1-EXP(-alpha*$B$1))/alpha*Intermediates!J519+F520)</f>
        <v>0.14061379371894123</v>
      </c>
      <c r="K520" s="66">
        <f t="shared" si="29"/>
        <v>-3.0443569142836302E-2</v>
      </c>
      <c r="L520" s="46">
        <f t="shared" si="30"/>
        <v>3.5694454277070964E-2</v>
      </c>
      <c r="M520" s="60">
        <f>VLOOKUP((A520+1)&amp;"_"&amp;B520,scenarios!A:Q,15,0)</f>
        <v>0</v>
      </c>
      <c r="N520" s="55">
        <f>VLOOKUP((A520+TT_Scen/2+1)&amp;"_"&amp;B520,scenarios!A:Q,15,0)</f>
        <v>0</v>
      </c>
      <c r="O520" s="37">
        <f t="shared" si="31"/>
        <v>6.6138023419907266E-2</v>
      </c>
    </row>
    <row r="521" spans="1:15" x14ac:dyDescent="0.25">
      <c r="A521" s="21">
        <f t="shared" ref="A521:A584" si="32">iteration</f>
        <v>4</v>
      </c>
      <c r="B521" s="22">
        <v>512</v>
      </c>
      <c r="D521" s="66">
        <f>YC!E514</f>
        <v>0.72487239670000003</v>
      </c>
      <c r="E521" s="34">
        <f>LN(VLOOKUP((B521+12*$B$1-1)/12,YC!A:E,5,0)/VLOOKUP(B521/12,YC!A:E,5,0))</f>
        <v>-7.3544309270489383E-2</v>
      </c>
      <c r="F521" s="34">
        <f>LN(VLOOKUP((B521+12*$B$1-1)/12,YC!A:E,5,0)/VLOOKUP((B521-1)/12,YC!A:E,5,0))</f>
        <v>-7.4162328720149107E-2</v>
      </c>
      <c r="G521" s="34">
        <f>((1-EXP(-alpha*($B$1-delta)))/alpha*Intermediates!F521-(1-EXP(-alpha*($B$1-delta)))/alpha*(1-EXP(-alpha*($B$1-delta)))/alpha*Intermediates!J521+E521)</f>
        <v>-0.74258666540247553</v>
      </c>
      <c r="H521" s="34">
        <f>((1-EXP(-alpha*$B$1))/alpha*Intermediates!F520-(1-EXP(-alpha*$B$1))/alpha*(1-EXP(-alpha*$B$1))/alpha*Intermediates!J520+F521)</f>
        <v>-0.75153439729509408</v>
      </c>
      <c r="I521" s="34">
        <f>((1-EXP(-alpha*($B$1-delta)))/alpha*Intermediates!G521-(1-EXP(-alpha*($B$1-delta)))/alpha*(1-EXP(-alpha*($B$1-delta)))/alpha*Intermediates!J521+E521)</f>
        <v>0.17170582114206284</v>
      </c>
      <c r="J521" s="46">
        <f>((1-EXP(-alpha*$B$1))/alpha*Intermediates!G520-(1-EXP(-alpha*$B$1))/alpha*(1-EXP(-alpha*$B$1))/alpha*Intermediates!J520+F521)</f>
        <v>0.17649280977797488</v>
      </c>
      <c r="K521" s="66">
        <f t="shared" si="29"/>
        <v>8.9878825085993874E-3</v>
      </c>
      <c r="L521" s="46">
        <f t="shared" si="30"/>
        <v>-4.7755492664682819E-3</v>
      </c>
      <c r="M521" s="60">
        <f>VLOOKUP((A521+1)&amp;"_"&amp;B521,scenarios!A:Q,15,0)</f>
        <v>0</v>
      </c>
      <c r="N521" s="55">
        <f>VLOOKUP((A521+TT_Scen/2+1)&amp;"_"&amp;B521,scenarios!A:Q,15,0)</f>
        <v>0</v>
      </c>
      <c r="O521" s="37">
        <f t="shared" si="31"/>
        <v>1.3763431775067669E-2</v>
      </c>
    </row>
    <row r="522" spans="1:15" x14ac:dyDescent="0.25">
      <c r="A522" s="21">
        <f t="shared" si="32"/>
        <v>4</v>
      </c>
      <c r="B522" s="22">
        <v>513</v>
      </c>
      <c r="D522" s="66">
        <f>YC!E515</f>
        <v>0.72442454990000005</v>
      </c>
      <c r="E522" s="34">
        <f>LN(VLOOKUP((B522+12*$B$1-1)/12,YC!A:E,5,0)/VLOOKUP(B522/12,YC!A:E,5,0))</f>
        <v>-7.3544309251908371E-2</v>
      </c>
      <c r="F522" s="34">
        <f>LN(VLOOKUP((B522+12*$B$1-1)/12,YC!A:E,5,0)/VLOOKUP((B522-1)/12,YC!A:E,5,0))</f>
        <v>-7.4162328651321496E-2</v>
      </c>
      <c r="G522" s="34">
        <f>((1-EXP(-alpha*($B$1-delta)))/alpha*Intermediates!F522-(1-EXP(-alpha*($B$1-delta)))/alpha*(1-EXP(-alpha*($B$1-delta)))/alpha*Intermediates!J522+E522)</f>
        <v>-0.76894450278976134</v>
      </c>
      <c r="H522" s="34">
        <f>((1-EXP(-alpha*$B$1))/alpha*Intermediates!F521-(1-EXP(-alpha*$B$1))/alpha*(1-EXP(-alpha*$B$1))/alpha*Intermediates!J521+F522)</f>
        <v>-0.74805645604426974</v>
      </c>
      <c r="I522" s="34">
        <f>((1-EXP(-alpha*($B$1-delta)))/alpha*Intermediates!G522-(1-EXP(-alpha*($B$1-delta)))/alpha*(1-EXP(-alpha*($B$1-delta)))/alpha*Intermediates!J522+E522)</f>
        <v>0.19753934420709857</v>
      </c>
      <c r="J522" s="46">
        <f>((1-EXP(-alpha*$B$1))/alpha*Intermediates!G521-(1-EXP(-alpha*$B$1))/alpha*(1-EXP(-alpha*$B$1))/alpha*Intermediates!J521+F522)</f>
        <v>0.17248539671913715</v>
      </c>
      <c r="K522" s="66">
        <f t="shared" ref="K522:K585" si="33">EXP(G522-H522)-1</f>
        <v>-2.0671402543815831E-2</v>
      </c>
      <c r="L522" s="46">
        <f t="shared" ref="L522:L585" si="34">EXP(I522-J522)-1</f>
        <v>2.5370435191580221E-2</v>
      </c>
      <c r="M522" s="60">
        <f>VLOOKUP((A522+1)&amp;"_"&amp;B522,scenarios!A:Q,15,0)</f>
        <v>0</v>
      </c>
      <c r="N522" s="55">
        <f>VLOOKUP((A522+TT_Scen/2+1)&amp;"_"&amp;B522,scenarios!A:Q,15,0)</f>
        <v>0</v>
      </c>
      <c r="O522" s="37">
        <f t="shared" ref="O522:O585" si="35">ABS(M522-K522)+ABS(N522-L522)</f>
        <v>4.6041837735396052E-2</v>
      </c>
    </row>
    <row r="523" spans="1:15" x14ac:dyDescent="0.25">
      <c r="A523" s="21">
        <f t="shared" si="32"/>
        <v>4</v>
      </c>
      <c r="B523" s="22">
        <v>514</v>
      </c>
      <c r="D523" s="66">
        <f>YC!E516</f>
        <v>0.72397697979999998</v>
      </c>
      <c r="E523" s="34">
        <f>LN(VLOOKUP((B523+12*$B$1-1)/12,YC!A:E,5,0)/VLOOKUP(B523/12,YC!A:E,5,0))</f>
        <v>-7.354430920443332E-2</v>
      </c>
      <c r="F523" s="34">
        <f>LN(VLOOKUP((B523+12*$B$1-1)/12,YC!A:E,5,0)/VLOOKUP((B523-1)/12,YC!A:E,5,0))</f>
        <v>-7.4162328593488369E-2</v>
      </c>
      <c r="G523" s="34">
        <f>((1-EXP(-alpha*($B$1-delta)))/alpha*Intermediates!F523-(1-EXP(-alpha*($B$1-delta)))/alpha*(1-EXP(-alpha*($B$1-delta)))/alpha*Intermediates!J523+E523)</f>
        <v>-0.77552604764817479</v>
      </c>
      <c r="H523" s="34">
        <f>((1-EXP(-alpha*$B$1))/alpha*Intermediates!F522-(1-EXP(-alpha*$B$1))/alpha*(1-EXP(-alpha*$B$1))/alpha*Intermediates!J522+F523)</f>
        <v>-0.77459451738355223</v>
      </c>
      <c r="I523" s="34">
        <f>((1-EXP(-alpha*($B$1-delta)))/alpha*Intermediates!G523-(1-EXP(-alpha*($B$1-delta)))/alpha*(1-EXP(-alpha*($B$1-delta)))/alpha*Intermediates!J523+E523)</f>
        <v>0.20359800909069259</v>
      </c>
      <c r="J523" s="46">
        <f>((1-EXP(-alpha*$B$1))/alpha*Intermediates!G522-(1-EXP(-alpha*$B$1))/alpha*(1-EXP(-alpha*$B$1))/alpha*Intermediates!J522+F523)</f>
        <v>0.19849543388890034</v>
      </c>
      <c r="K523" s="66">
        <f t="shared" si="33"/>
        <v>-9.3109652499656637E-4</v>
      </c>
      <c r="L523" s="46">
        <f t="shared" si="34"/>
        <v>5.1156155089187028E-3</v>
      </c>
      <c r="M523" s="60">
        <f>VLOOKUP((A523+1)&amp;"_"&amp;B523,scenarios!A:Q,15,0)</f>
        <v>0</v>
      </c>
      <c r="N523" s="55">
        <f>VLOOKUP((A523+TT_Scen/2+1)&amp;"_"&amp;B523,scenarios!A:Q,15,0)</f>
        <v>0</v>
      </c>
      <c r="O523" s="37">
        <f t="shared" si="35"/>
        <v>6.0467120339152691E-3</v>
      </c>
    </row>
    <row r="524" spans="1:15" x14ac:dyDescent="0.25">
      <c r="A524" s="21">
        <f t="shared" si="32"/>
        <v>4</v>
      </c>
      <c r="B524" s="22">
        <v>515</v>
      </c>
      <c r="D524" s="66">
        <f>YC!E517</f>
        <v>0.72352968620000002</v>
      </c>
      <c r="E524" s="34">
        <f>LN(VLOOKUP((B524+12*$B$1-1)/12,YC!A:E,5,0)/VLOOKUP(B524/12,YC!A:E,5,0))</f>
        <v>-7.3544309297865582E-2</v>
      </c>
      <c r="F524" s="34">
        <f>LN(VLOOKUP((B524+12*$B$1-1)/12,YC!A:E,5,0)/VLOOKUP((B524-1)/12,YC!A:E,5,0))</f>
        <v>-7.4162328716695591E-2</v>
      </c>
      <c r="G524" s="34">
        <f>((1-EXP(-alpha*($B$1-delta)))/alpha*Intermediates!F524-(1-EXP(-alpha*($B$1-delta)))/alpha*(1-EXP(-alpha*($B$1-delta)))/alpha*Intermediates!J524+E524)</f>
        <v>-0.80141388227916144</v>
      </c>
      <c r="H524" s="34">
        <f>((1-EXP(-alpha*$B$1))/alpha*Intermediates!F523-(1-EXP(-alpha*$B$1))/alpha*(1-EXP(-alpha*$B$1))/alpha*Intermediates!J523+F524)</f>
        <v>-0.78122111119548132</v>
      </c>
      <c r="I524" s="34">
        <f>((1-EXP(-alpha*($B$1-delta)))/alpha*Intermediates!G524-(1-EXP(-alpha*($B$1-delta)))/alpha*(1-EXP(-alpha*($B$1-delta)))/alpha*Intermediates!J524+E524)</f>
        <v>0.22896439504489885</v>
      </c>
      <c r="J524" s="46">
        <f>((1-EXP(-alpha*$B$1))/alpha*Intermediates!G523-(1-EXP(-alpha*$B$1))/alpha*(1-EXP(-alpha*$B$1))/alpha*Intermediates!J523+F524)</f>
        <v>0.20459544810062669</v>
      </c>
      <c r="K524" s="66">
        <f t="shared" si="33"/>
        <v>-1.999026244246016E-2</v>
      </c>
      <c r="L524" s="46">
        <f t="shared" si="34"/>
        <v>2.4668296396174627E-2</v>
      </c>
      <c r="M524" s="60">
        <f>VLOOKUP((A524+1)&amp;"_"&amp;B524,scenarios!A:Q,15,0)</f>
        <v>0</v>
      </c>
      <c r="N524" s="55">
        <f>VLOOKUP((A524+TT_Scen/2+1)&amp;"_"&amp;B524,scenarios!A:Q,15,0)</f>
        <v>0</v>
      </c>
      <c r="O524" s="37">
        <f t="shared" si="35"/>
        <v>4.4658558838634788E-2</v>
      </c>
    </row>
    <row r="525" spans="1:15" x14ac:dyDescent="0.25">
      <c r="A525" s="21">
        <f t="shared" si="32"/>
        <v>4</v>
      </c>
      <c r="B525" s="22">
        <v>516</v>
      </c>
      <c r="D525" s="66">
        <f>YC!E518</f>
        <v>0.72308266889999995</v>
      </c>
      <c r="E525" s="34">
        <f>LN(VLOOKUP((B525+12*$B$1-1)/12,YC!A:E,5,0)/VLOOKUP(B525/12,YC!A:E,5,0))</f>
        <v>-7.3544309107021866E-2</v>
      </c>
      <c r="F525" s="34">
        <f>LN(VLOOKUP((B525+12*$B$1-1)/12,YC!A:E,5,0)/VLOOKUP((B525-1)/12,YC!A:E,5,0))</f>
        <v>-7.4162328596005661E-2</v>
      </c>
      <c r="G525" s="34">
        <f>((1-EXP(-alpha*($B$1-delta)))/alpha*Intermediates!F525-(1-EXP(-alpha*($B$1-delta)))/alpha*(1-EXP(-alpha*($B$1-delta)))/alpha*Intermediates!J525+E525)</f>
        <v>-0.79128143884644953</v>
      </c>
      <c r="H525" s="34">
        <f>((1-EXP(-alpha*$B$1))/alpha*Intermediates!F524-(1-EXP(-alpha*$B$1))/alpha*(1-EXP(-alpha*$B$1))/alpha*Intermediates!J524+F525)</f>
        <v>-0.80728595620764054</v>
      </c>
      <c r="I525" s="34">
        <f>((1-EXP(-alpha*($B$1-delta)))/alpha*Intermediates!G525-(1-EXP(-alpha*($B$1-delta)))/alpha*(1-EXP(-alpha*($B$1-delta)))/alpha*Intermediates!J525+E525)</f>
        <v>0.21831193236933122</v>
      </c>
      <c r="J525" s="46">
        <f>((1-EXP(-alpha*$B$1))/alpha*Intermediates!G524-(1-EXP(-alpha*$B$1))/alpha*(1-EXP(-alpha*$B$1))/alpha*Intermediates!J524+F525)</f>
        <v>0.23013515619789462</v>
      </c>
      <c r="K525" s="66">
        <f t="shared" si="33"/>
        <v>1.6133275636751154E-2</v>
      </c>
      <c r="L525" s="46">
        <f t="shared" si="34"/>
        <v>-1.1753604164126186E-2</v>
      </c>
      <c r="M525" s="60">
        <f>VLOOKUP((A525+1)&amp;"_"&amp;B525,scenarios!A:Q,15,0)</f>
        <v>0</v>
      </c>
      <c r="N525" s="55">
        <f>VLOOKUP((A525+TT_Scen/2+1)&amp;"_"&amp;B525,scenarios!A:Q,15,0)</f>
        <v>0</v>
      </c>
      <c r="O525" s="37">
        <f t="shared" si="35"/>
        <v>2.788687980087734E-2</v>
      </c>
    </row>
    <row r="526" spans="1:15" x14ac:dyDescent="0.25">
      <c r="A526" s="21">
        <f t="shared" si="32"/>
        <v>4</v>
      </c>
      <c r="B526" s="22">
        <v>517</v>
      </c>
      <c r="D526" s="66">
        <f>YC!E519</f>
        <v>0.72263592789999997</v>
      </c>
      <c r="E526" s="34">
        <f>LN(VLOOKUP((B526+12*$B$1-1)/12,YC!A:E,5,0)/VLOOKUP(B526/12,YC!A:E,5,0))</f>
        <v>-7.3544309227147553E-2</v>
      </c>
      <c r="F526" s="34">
        <f>LN(VLOOKUP((B526+12*$B$1-1)/12,YC!A:E,5,0)/VLOOKUP((B526-1)/12,YC!A:E,5,0))</f>
        <v>-7.416232855014461E-2</v>
      </c>
      <c r="G526" s="34">
        <f>((1-EXP(-alpha*($B$1-delta)))/alpha*Intermediates!F526-(1-EXP(-alpha*($B$1-delta)))/alpha*(1-EXP(-alpha*($B$1-delta)))/alpha*Intermediates!J526+E526)</f>
        <v>-0.79118869325108165</v>
      </c>
      <c r="H526" s="34">
        <f>((1-EXP(-alpha*$B$1))/alpha*Intermediates!F525-(1-EXP(-alpha*$B$1))/alpha*(1-EXP(-alpha*$B$1))/alpha*Intermediates!J525+F526)</f>
        <v>-0.7970843175269422</v>
      </c>
      <c r="I526" s="34">
        <f>((1-EXP(-alpha*($B$1-delta)))/alpha*Intermediates!G526-(1-EXP(-alpha*($B$1-delta)))/alpha*(1-EXP(-alpha*($B$1-delta)))/alpha*Intermediates!J526+E526)</f>
        <v>0.21770059305547562</v>
      </c>
      <c r="J526" s="46">
        <f>((1-EXP(-alpha*$B$1))/alpha*Intermediates!G525-(1-EXP(-alpha*$B$1))/alpha*(1-EXP(-alpha*$B$1))/alpha*Intermediates!J525+F526)</f>
        <v>0.21940981991159814</v>
      </c>
      <c r="K526" s="66">
        <f t="shared" si="33"/>
        <v>5.9130376727907219E-3</v>
      </c>
      <c r="L526" s="46">
        <f t="shared" si="34"/>
        <v>-1.7077669597828082E-3</v>
      </c>
      <c r="M526" s="60">
        <f>VLOOKUP((A526+1)&amp;"_"&amp;B526,scenarios!A:Q,15,0)</f>
        <v>0</v>
      </c>
      <c r="N526" s="55">
        <f>VLOOKUP((A526+TT_Scen/2+1)&amp;"_"&amp;B526,scenarios!A:Q,15,0)</f>
        <v>0</v>
      </c>
      <c r="O526" s="37">
        <f t="shared" si="35"/>
        <v>7.6208046325735301E-3</v>
      </c>
    </row>
    <row r="527" spans="1:15" x14ac:dyDescent="0.25">
      <c r="A527" s="21">
        <f t="shared" si="32"/>
        <v>4</v>
      </c>
      <c r="B527" s="22">
        <v>518</v>
      </c>
      <c r="D527" s="66">
        <f>YC!E520</f>
        <v>0.72218946279999996</v>
      </c>
      <c r="E527" s="34">
        <f>LN(VLOOKUP((B527+12*$B$1-1)/12,YC!A:E,5,0)/VLOOKUP(B527/12,YC!A:E,5,0))</f>
        <v>-7.3544309104947664E-2</v>
      </c>
      <c r="F527" s="34">
        <f>LN(VLOOKUP((B527+12*$B$1-1)/12,YC!A:E,5,0)/VLOOKUP((B527-1)/12,YC!A:E,5,0))</f>
        <v>-7.416232857925141E-2</v>
      </c>
      <c r="G527" s="34">
        <f>((1-EXP(-alpha*($B$1-delta)))/alpha*Intermediates!F527-(1-EXP(-alpha*($B$1-delta)))/alpha*(1-EXP(-alpha*($B$1-delta)))/alpha*Intermediates!J527+E527)</f>
        <v>-0.75861551934439442</v>
      </c>
      <c r="H527" s="34">
        <f>((1-EXP(-alpha*$B$1))/alpha*Intermediates!F526-(1-EXP(-alpha*$B$1))/alpha*(1-EXP(-alpha*$B$1))/alpha*Intermediates!J526+F527)</f>
        <v>-0.79699099931383677</v>
      </c>
      <c r="I527" s="34">
        <f>((1-EXP(-alpha*($B$1-delta)))/alpha*Intermediates!G527-(1-EXP(-alpha*($B$1-delta)))/alpha*(1-EXP(-alpha*($B$1-delta)))/alpha*Intermediates!J527+E527)</f>
        <v>0.18461024933771489</v>
      </c>
      <c r="J527" s="46">
        <f>((1-EXP(-alpha*$B$1))/alpha*Intermediates!G526-(1-EXP(-alpha*$B$1))/alpha*(1-EXP(-alpha*$B$1))/alpha*Intermediates!J526+F527)</f>
        <v>0.21879424065876346</v>
      </c>
      <c r="K527" s="66">
        <f t="shared" si="33"/>
        <v>3.9121328882112394E-2</v>
      </c>
      <c r="L527" s="46">
        <f t="shared" si="34"/>
        <v>-3.3606319770943971E-2</v>
      </c>
      <c r="M527" s="60">
        <f>VLOOKUP((A527+1)&amp;"_"&amp;B527,scenarios!A:Q,15,0)</f>
        <v>0</v>
      </c>
      <c r="N527" s="55">
        <f>VLOOKUP((A527+TT_Scen/2+1)&amp;"_"&amp;B527,scenarios!A:Q,15,0)</f>
        <v>0</v>
      </c>
      <c r="O527" s="37">
        <f t="shared" si="35"/>
        <v>7.2727648653056365E-2</v>
      </c>
    </row>
    <row r="528" spans="1:15" x14ac:dyDescent="0.25">
      <c r="A528" s="21">
        <f t="shared" si="32"/>
        <v>4</v>
      </c>
      <c r="B528" s="22">
        <v>519</v>
      </c>
      <c r="D528" s="66">
        <f>YC!E521</f>
        <v>0.72174327360000001</v>
      </c>
      <c r="E528" s="34">
        <f>LN(VLOOKUP((B528+12*$B$1-1)/12,YC!A:E,5,0)/VLOOKUP(B528/12,YC!A:E,5,0))</f>
        <v>-7.3544309187354842E-2</v>
      </c>
      <c r="F528" s="34">
        <f>LN(VLOOKUP((B528+12*$B$1-1)/12,YC!A:E,5,0)/VLOOKUP((B528-1)/12,YC!A:E,5,0))</f>
        <v>-7.4162328576975661E-2</v>
      </c>
      <c r="G528" s="34">
        <f>((1-EXP(-alpha*($B$1-delta)))/alpha*Intermediates!F528-(1-EXP(-alpha*($B$1-delta)))/alpha*(1-EXP(-alpha*($B$1-delta)))/alpha*Intermediates!J528+E528)</f>
        <v>-0.74133103733207029</v>
      </c>
      <c r="H528" s="34">
        <f>((1-EXP(-alpha*$B$1))/alpha*Intermediates!F527-(1-EXP(-alpha*$B$1))/alpha*(1-EXP(-alpha*$B$1))/alpha*Intermediates!J527+F528)</f>
        <v>-0.76419524257591054</v>
      </c>
      <c r="I528" s="34">
        <f>((1-EXP(-alpha*($B$1-delta)))/alpha*Intermediates!G528-(1-EXP(-alpha*($B$1-delta)))/alpha*(1-EXP(-alpha*($B$1-delta)))/alpha*Intermediates!J528+E528)</f>
        <v>0.16681001779994709</v>
      </c>
      <c r="J528" s="46">
        <f>((1-EXP(-alpha*$B$1))/alpha*Intermediates!G527-(1-EXP(-alpha*$B$1))/alpha*(1-EXP(-alpha*$B$1))/alpha*Intermediates!J527+F528)</f>
        <v>0.18547765691205922</v>
      </c>
      <c r="K528" s="66">
        <f t="shared" si="33"/>
        <v>2.3127594751194192E-2</v>
      </c>
      <c r="L528" s="46">
        <f t="shared" si="34"/>
        <v>-1.8494477914796748E-2</v>
      </c>
      <c r="M528" s="60">
        <f>VLOOKUP((A528+1)&amp;"_"&amp;B528,scenarios!A:Q,15,0)</f>
        <v>0</v>
      </c>
      <c r="N528" s="55">
        <f>VLOOKUP((A528+TT_Scen/2+1)&amp;"_"&amp;B528,scenarios!A:Q,15,0)</f>
        <v>0</v>
      </c>
      <c r="O528" s="37">
        <f t="shared" si="35"/>
        <v>4.1622072665990939E-2</v>
      </c>
    </row>
    <row r="529" spans="1:15" x14ac:dyDescent="0.25">
      <c r="A529" s="21">
        <f t="shared" si="32"/>
        <v>4</v>
      </c>
      <c r="B529" s="22">
        <v>520</v>
      </c>
      <c r="D529" s="66">
        <f>YC!E522</f>
        <v>0.72129736010000001</v>
      </c>
      <c r="E529" s="34">
        <f>LN(VLOOKUP((B529+12*$B$1-1)/12,YC!A:E,5,0)/VLOOKUP(B529/12,YC!A:E,5,0))</f>
        <v>-7.3544309197470584E-2</v>
      </c>
      <c r="F529" s="34">
        <f>LN(VLOOKUP((B529+12*$B$1-1)/12,YC!A:E,5,0)/VLOOKUP((B529-1)/12,YC!A:E,5,0))</f>
        <v>-7.4162328543259354E-2</v>
      </c>
      <c r="G529" s="34">
        <f>((1-EXP(-alpha*($B$1-delta)))/alpha*Intermediates!F529-(1-EXP(-alpha*($B$1-delta)))/alpha*(1-EXP(-alpha*($B$1-delta)))/alpha*Intermediates!J529+E529)</f>
        <v>-0.78075875124226957</v>
      </c>
      <c r="H529" s="34">
        <f>((1-EXP(-alpha*$B$1))/alpha*Intermediates!F528-(1-EXP(-alpha*$B$1))/alpha*(1-EXP(-alpha*$B$1))/alpha*Intermediates!J528+F529)</f>
        <v>-0.74679267825968343</v>
      </c>
      <c r="I529" s="34">
        <f>((1-EXP(-alpha*($B$1-delta)))/alpha*Intermediates!G529-(1-EXP(-alpha*($B$1-delta)))/alpha*(1-EXP(-alpha*($B$1-delta)))/alpha*Intermediates!J529+E529)</f>
        <v>0.20572340029194064</v>
      </c>
      <c r="J529" s="46">
        <f>((1-EXP(-alpha*$B$1))/alpha*Intermediates!G528-(1-EXP(-alpha*$B$1))/alpha*(1-EXP(-alpha*$B$1))/alpha*Intermediates!J528+F529)</f>
        <v>0.16755569686613433</v>
      </c>
      <c r="K529" s="66">
        <f t="shared" si="33"/>
        <v>-3.3395701917935061E-2</v>
      </c>
      <c r="L529" s="46">
        <f t="shared" si="34"/>
        <v>3.8905446272426758E-2</v>
      </c>
      <c r="M529" s="60">
        <f>VLOOKUP((A529+1)&amp;"_"&amp;B529,scenarios!A:Q,15,0)</f>
        <v>0</v>
      </c>
      <c r="N529" s="55">
        <f>VLOOKUP((A529+TT_Scen/2+1)&amp;"_"&amp;B529,scenarios!A:Q,15,0)</f>
        <v>0</v>
      </c>
      <c r="O529" s="37">
        <f t="shared" si="35"/>
        <v>7.2301148190361819E-2</v>
      </c>
    </row>
    <row r="530" spans="1:15" x14ac:dyDescent="0.25">
      <c r="A530" s="21">
        <f t="shared" si="32"/>
        <v>4</v>
      </c>
      <c r="B530" s="22">
        <v>521</v>
      </c>
      <c r="D530" s="66">
        <f>YC!E523</f>
        <v>0.72085172200000003</v>
      </c>
      <c r="E530" s="34">
        <f>LN(VLOOKUP((B530+12*$B$1-1)/12,YC!A:E,5,0)/VLOOKUP(B530/12,YC!A:E,5,0))</f>
        <v>-7.3544309166921423E-2</v>
      </c>
      <c r="F530" s="34">
        <f>LN(VLOOKUP((B530+12*$B$1-1)/12,YC!A:E,5,0)/VLOOKUP((B530-1)/12,YC!A:E,5,0))</f>
        <v>-7.4162328648701134E-2</v>
      </c>
      <c r="G530" s="34">
        <f>((1-EXP(-alpha*($B$1-delta)))/alpha*Intermediates!F530-(1-EXP(-alpha*($B$1-delta)))/alpha*(1-EXP(-alpha*($B$1-delta)))/alpha*Intermediates!J530+E530)</f>
        <v>-0.80019650208075488</v>
      </c>
      <c r="H530" s="34">
        <f>((1-EXP(-alpha*$B$1))/alpha*Intermediates!F529-(1-EXP(-alpha*$B$1))/alpha*(1-EXP(-alpha*$B$1))/alpha*Intermediates!J529+F530)</f>
        <v>-0.78648994851802601</v>
      </c>
      <c r="I530" s="34">
        <f>((1-EXP(-alpha*($B$1-delta)))/alpha*Intermediates!G530-(1-EXP(-alpha*($B$1-delta)))/alpha*(1-EXP(-alpha*($B$1-delta)))/alpha*Intermediates!J530+E530)</f>
        <v>0.22464823501984835</v>
      </c>
      <c r="J530" s="46">
        <f>((1-EXP(-alpha*$B$1))/alpha*Intermediates!G529-(1-EXP(-alpha*$B$1))/alpha*(1-EXP(-alpha*$B$1))/alpha*Intermediates!J529+F530)</f>
        <v>0.20673499957641167</v>
      </c>
      <c r="K530" s="66">
        <f t="shared" si="33"/>
        <v>-1.3613046464989176E-2</v>
      </c>
      <c r="L530" s="46">
        <f t="shared" si="34"/>
        <v>1.8074639762937661E-2</v>
      </c>
      <c r="M530" s="60">
        <f>VLOOKUP((A530+1)&amp;"_"&amp;B530,scenarios!A:Q,15,0)</f>
        <v>0</v>
      </c>
      <c r="N530" s="55">
        <f>VLOOKUP((A530+TT_Scen/2+1)&amp;"_"&amp;B530,scenarios!A:Q,15,0)</f>
        <v>0</v>
      </c>
      <c r="O530" s="37">
        <f t="shared" si="35"/>
        <v>3.1687686227926837E-2</v>
      </c>
    </row>
    <row r="531" spans="1:15" x14ac:dyDescent="0.25">
      <c r="A531" s="21">
        <f t="shared" si="32"/>
        <v>4</v>
      </c>
      <c r="B531" s="22">
        <v>522</v>
      </c>
      <c r="D531" s="66">
        <f>YC!E524</f>
        <v>0.72040635929999997</v>
      </c>
      <c r="E531" s="34">
        <f>LN(VLOOKUP((B531+12*$B$1-1)/12,YC!A:E,5,0)/VLOOKUP(B531/12,YC!A:E,5,0))</f>
        <v>-7.3544309245036202E-2</v>
      </c>
      <c r="F531" s="34">
        <f>LN(VLOOKUP((B531+12*$B$1-1)/12,YC!A:E,5,0)/VLOOKUP((B531-1)/12,YC!A:E,5,0))</f>
        <v>-7.4162328626788815E-2</v>
      </c>
      <c r="G531" s="34">
        <f>((1-EXP(-alpha*($B$1-delta)))/alpha*Intermediates!F531-(1-EXP(-alpha*($B$1-delta)))/alpha*(1-EXP(-alpha*($B$1-delta)))/alpha*Intermediates!J531+E531)</f>
        <v>-0.77297569294795654</v>
      </c>
      <c r="H531" s="34">
        <f>((1-EXP(-alpha*$B$1))/alpha*Intermediates!F530-(1-EXP(-alpha*$B$1))/alpha*(1-EXP(-alpha*$B$1))/alpha*Intermediates!J530+F531)</f>
        <v>-0.80606061994919453</v>
      </c>
      <c r="I531" s="34">
        <f>((1-EXP(-alpha*($B$1-delta)))/alpha*Intermediates!G531-(1-EXP(-alpha*($B$1-delta)))/alpha*(1-EXP(-alpha*($B$1-delta)))/alpha*Intermediates!J531+E531)</f>
        <v>0.19691592204502123</v>
      </c>
      <c r="J531" s="46">
        <f>((1-EXP(-alpha*$B$1))/alpha*Intermediates!G530-(1-EXP(-alpha*$B$1))/alpha*(1-EXP(-alpha*$B$1))/alpha*Intermediates!J530+F531)</f>
        <v>0.22578912941376142</v>
      </c>
      <c r="K531" s="66">
        <f t="shared" si="33"/>
        <v>3.3638319316627641E-2</v>
      </c>
      <c r="L531" s="46">
        <f t="shared" si="34"/>
        <v>-2.846035927506041E-2</v>
      </c>
      <c r="M531" s="60">
        <f>VLOOKUP((A531+1)&amp;"_"&amp;B531,scenarios!A:Q,15,0)</f>
        <v>0</v>
      </c>
      <c r="N531" s="55">
        <f>VLOOKUP((A531+TT_Scen/2+1)&amp;"_"&amp;B531,scenarios!A:Q,15,0)</f>
        <v>0</v>
      </c>
      <c r="O531" s="37">
        <f t="shared" si="35"/>
        <v>6.209867859168805E-2</v>
      </c>
    </row>
    <row r="532" spans="1:15" x14ac:dyDescent="0.25">
      <c r="A532" s="21">
        <f t="shared" si="32"/>
        <v>4</v>
      </c>
      <c r="B532" s="22">
        <v>523</v>
      </c>
      <c r="D532" s="66">
        <f>YC!E525</f>
        <v>0.71996127180000002</v>
      </c>
      <c r="E532" s="34">
        <f>LN(VLOOKUP((B532+12*$B$1-1)/12,YC!A:E,5,0)/VLOOKUP(B532/12,YC!A:E,5,0))</f>
        <v>-7.354430930372001E-2</v>
      </c>
      <c r="F532" s="34">
        <f>LN(VLOOKUP((B532+12*$B$1-1)/12,YC!A:E,5,0)/VLOOKUP((B532-1)/12,YC!A:E,5,0))</f>
        <v>-7.4162328626782237E-2</v>
      </c>
      <c r="G532" s="34">
        <f>((1-EXP(-alpha*($B$1-delta)))/alpha*Intermediates!F532-(1-EXP(-alpha*($B$1-delta)))/alpha*(1-EXP(-alpha*($B$1-delta)))/alpha*Intermediates!J532+E532)</f>
        <v>-0.77053478956074828</v>
      </c>
      <c r="H532" s="34">
        <f>((1-EXP(-alpha*$B$1))/alpha*Intermediates!F531-(1-EXP(-alpha*$B$1))/alpha*(1-EXP(-alpha*$B$1))/alpha*Intermediates!J531+F532)</f>
        <v>-0.77865381063040418</v>
      </c>
      <c r="I532" s="34">
        <f>((1-EXP(-alpha*($B$1-delta)))/alpha*Intermediates!G532-(1-EXP(-alpha*($B$1-delta)))/alpha*(1-EXP(-alpha*($B$1-delta)))/alpha*Intermediates!J532+E532)</f>
        <v>0.1939649245961359</v>
      </c>
      <c r="J532" s="46">
        <f>((1-EXP(-alpha*$B$1))/alpha*Intermediates!G531-(1-EXP(-alpha*$B$1))/alpha*(1-EXP(-alpha*$B$1))/alpha*Intermediates!J531+F532)</f>
        <v>0.19786720139241087</v>
      </c>
      <c r="K532" s="66">
        <f t="shared" si="33"/>
        <v>8.1520697015198262E-3</v>
      </c>
      <c r="L532" s="46">
        <f t="shared" si="34"/>
        <v>-3.8946728083484317E-3</v>
      </c>
      <c r="M532" s="60">
        <f>VLOOKUP((A532+1)&amp;"_"&amp;B532,scenarios!A:Q,15,0)</f>
        <v>0</v>
      </c>
      <c r="N532" s="55">
        <f>VLOOKUP((A532+TT_Scen/2+1)&amp;"_"&amp;B532,scenarios!A:Q,15,0)</f>
        <v>0</v>
      </c>
      <c r="O532" s="37">
        <f t="shared" si="35"/>
        <v>1.2046742509868258E-2</v>
      </c>
    </row>
    <row r="533" spans="1:15" x14ac:dyDescent="0.25">
      <c r="A533" s="21">
        <f t="shared" si="32"/>
        <v>4</v>
      </c>
      <c r="B533" s="22">
        <v>524</v>
      </c>
      <c r="D533" s="66">
        <f>YC!E526</f>
        <v>0.71951645919999996</v>
      </c>
      <c r="E533" s="34">
        <f>LN(VLOOKUP((B533+12*$B$1-1)/12,YC!A:E,5,0)/VLOOKUP(B533/12,YC!A:E,5,0))</f>
        <v>-7.3544309225167512E-2</v>
      </c>
      <c r="F533" s="34">
        <f>LN(VLOOKUP((B533+12*$B$1-1)/12,YC!A:E,5,0)/VLOOKUP((B533-1)/12,YC!A:E,5,0))</f>
        <v>-7.4162328670107455E-2</v>
      </c>
      <c r="G533" s="34">
        <f>((1-EXP(-alpha*($B$1-delta)))/alpha*Intermediates!F533-(1-EXP(-alpha*($B$1-delta)))/alpha*(1-EXP(-alpha*($B$1-delta)))/alpha*Intermediates!J533+E533)</f>
        <v>-0.79440806931077246</v>
      </c>
      <c r="H533" s="34">
        <f>((1-EXP(-alpha*$B$1))/alpha*Intermediates!F532-(1-EXP(-alpha*$B$1))/alpha*(1-EXP(-alpha*$B$1))/alpha*Intermediates!J532+F533)</f>
        <v>-0.77619628218040737</v>
      </c>
      <c r="I533" s="34">
        <f>((1-EXP(-alpha*($B$1-delta)))/alpha*Intermediates!G533-(1-EXP(-alpha*($B$1-delta)))/alpha*(1-EXP(-alpha*($B$1-delta)))/alpha*Intermediates!J533+E533)</f>
        <v>0.21732951755219521</v>
      </c>
      <c r="J533" s="46">
        <f>((1-EXP(-alpha*$B$1))/alpha*Intermediates!G532-(1-EXP(-alpha*$B$1))/alpha*(1-EXP(-alpha*$B$1))/alpha*Intermediates!J532+F533)</f>
        <v>0.19489597431983613</v>
      </c>
      <c r="K533" s="66">
        <f t="shared" si="33"/>
        <v>-1.8046954683032079E-2</v>
      </c>
      <c r="L533" s="46">
        <f t="shared" si="34"/>
        <v>2.268706742923654E-2</v>
      </c>
      <c r="M533" s="60">
        <f>VLOOKUP((A533+1)&amp;"_"&amp;B533,scenarios!A:Q,15,0)</f>
        <v>0</v>
      </c>
      <c r="N533" s="55">
        <f>VLOOKUP((A533+TT_Scen/2+1)&amp;"_"&amp;B533,scenarios!A:Q,15,0)</f>
        <v>0</v>
      </c>
      <c r="O533" s="37">
        <f t="shared" si="35"/>
        <v>4.073402211226862E-2</v>
      </c>
    </row>
    <row r="534" spans="1:15" x14ac:dyDescent="0.25">
      <c r="A534" s="21">
        <f t="shared" si="32"/>
        <v>4</v>
      </c>
      <c r="B534" s="22">
        <v>525</v>
      </c>
      <c r="D534" s="66">
        <f>YC!E527</f>
        <v>0.71907192139999998</v>
      </c>
      <c r="E534" s="34">
        <f>LN(VLOOKUP((B534+12*$B$1-1)/12,YC!A:E,5,0)/VLOOKUP(B534/12,YC!A:E,5,0))</f>
        <v>-7.3544309169418981E-2</v>
      </c>
      <c r="F534" s="34">
        <f>LN(VLOOKUP((B534+12*$B$1-1)/12,YC!A:E,5,0)/VLOOKUP((B534-1)/12,YC!A:E,5,0))</f>
        <v>-7.4162328639260339E-2</v>
      </c>
      <c r="G534" s="34">
        <f>((1-EXP(-alpha*($B$1-delta)))/alpha*Intermediates!F534-(1-EXP(-alpha*($B$1-delta)))/alpha*(1-EXP(-alpha*($B$1-delta)))/alpha*Intermediates!J534+E534)</f>
        <v>-0.83659280301349725</v>
      </c>
      <c r="H534" s="34">
        <f>((1-EXP(-alpha*$B$1))/alpha*Intermediates!F533-(1-EXP(-alpha*$B$1))/alpha*(1-EXP(-alpha*$B$1))/alpha*Intermediates!J533+F534)</f>
        <v>-0.80023279907769496</v>
      </c>
      <c r="I534" s="34">
        <f>((1-EXP(-alpha*($B$1-delta)))/alpha*Intermediates!G534-(1-EXP(-alpha*($B$1-delta)))/alpha*(1-EXP(-alpha*($B$1-delta)))/alpha*Intermediates!J534+E534)</f>
        <v>0.25900696865657047</v>
      </c>
      <c r="J534" s="46">
        <f>((1-EXP(-alpha*$B$1))/alpha*Intermediates!G533-(1-EXP(-alpha*$B$1))/alpha*(1-EXP(-alpha*$B$1))/alpha*Intermediates!J533+F534)</f>
        <v>0.21842021013725618</v>
      </c>
      <c r="K534" s="66">
        <f t="shared" si="33"/>
        <v>-3.5706918316607217E-2</v>
      </c>
      <c r="L534" s="46">
        <f t="shared" si="34"/>
        <v>4.1421657984247684E-2</v>
      </c>
      <c r="M534" s="60">
        <f>VLOOKUP((A534+1)&amp;"_"&amp;B534,scenarios!A:Q,15,0)</f>
        <v>0</v>
      </c>
      <c r="N534" s="55">
        <f>VLOOKUP((A534+TT_Scen/2+1)&amp;"_"&amp;B534,scenarios!A:Q,15,0)</f>
        <v>0</v>
      </c>
      <c r="O534" s="37">
        <f t="shared" si="35"/>
        <v>7.7128576300854901E-2</v>
      </c>
    </row>
    <row r="535" spans="1:15" x14ac:dyDescent="0.25">
      <c r="A535" s="21">
        <f t="shared" si="32"/>
        <v>4</v>
      </c>
      <c r="B535" s="22">
        <v>526</v>
      </c>
      <c r="D535" s="66">
        <f>YC!E528</f>
        <v>0.71862765829999997</v>
      </c>
      <c r="E535" s="34">
        <f>LN(VLOOKUP((B535+12*$B$1-1)/12,YC!A:E,5,0)/VLOOKUP(B535/12,YC!A:E,5,0))</f>
        <v>-7.354430914713625E-2</v>
      </c>
      <c r="F535" s="34">
        <f>LN(VLOOKUP((B535+12*$B$1-1)/12,YC!A:E,5,0)/VLOOKUP((B535-1)/12,YC!A:E,5,0))</f>
        <v>-7.4162328544809211E-2</v>
      </c>
      <c r="G535" s="34">
        <f>((1-EXP(-alpha*($B$1-delta)))/alpha*Intermediates!F535-(1-EXP(-alpha*($B$1-delta)))/alpha*(1-EXP(-alpha*($B$1-delta)))/alpha*Intermediates!J535+E535)</f>
        <v>-0.82194365308356521</v>
      </c>
      <c r="H535" s="34">
        <f>((1-EXP(-alpha*$B$1))/alpha*Intermediates!F534-(1-EXP(-alpha*$B$1))/alpha*(1-EXP(-alpha*$B$1))/alpha*Intermediates!J534+F535)</f>
        <v>-0.84270593178588904</v>
      </c>
      <c r="I535" s="34">
        <f>((1-EXP(-alpha*($B$1-delta)))/alpha*Intermediates!G535-(1-EXP(-alpha*($B$1-delta)))/alpha*(1-EXP(-alpha*($B$1-delta)))/alpha*Intermediates!J535+E535)</f>
        <v>0.24385193754689813</v>
      </c>
      <c r="J535" s="46">
        <f>((1-EXP(-alpha*$B$1))/alpha*Intermediates!G534-(1-EXP(-alpha*$B$1))/alpha*(1-EXP(-alpha*$B$1))/alpha*Intermediates!J534+F535)</f>
        <v>0.26038247651112012</v>
      </c>
      <c r="K535" s="66">
        <f t="shared" si="33"/>
        <v>2.097931425926336E-2</v>
      </c>
      <c r="L535" s="46">
        <f t="shared" si="34"/>
        <v>-1.6394659356307906E-2</v>
      </c>
      <c r="M535" s="60">
        <f>VLOOKUP((A535+1)&amp;"_"&amp;B535,scenarios!A:Q,15,0)</f>
        <v>0</v>
      </c>
      <c r="N535" s="55">
        <f>VLOOKUP((A535+TT_Scen/2+1)&amp;"_"&amp;B535,scenarios!A:Q,15,0)</f>
        <v>0</v>
      </c>
      <c r="O535" s="37">
        <f t="shared" si="35"/>
        <v>3.7373973615571265E-2</v>
      </c>
    </row>
    <row r="536" spans="1:15" x14ac:dyDescent="0.25">
      <c r="A536" s="21">
        <f t="shared" si="32"/>
        <v>4</v>
      </c>
      <c r="B536" s="22">
        <v>527</v>
      </c>
      <c r="D536" s="66">
        <f>YC!E529</f>
        <v>0.71818366970000003</v>
      </c>
      <c r="E536" s="34">
        <f>LN(VLOOKUP((B536+12*$B$1-1)/12,YC!A:E,5,0)/VLOOKUP(B536/12,YC!A:E,5,0))</f>
        <v>-7.3544309179634268E-2</v>
      </c>
      <c r="F536" s="34">
        <f>LN(VLOOKUP((B536+12*$B$1-1)/12,YC!A:E,5,0)/VLOOKUP((B536-1)/12,YC!A:E,5,0))</f>
        <v>-7.416232854721494E-2</v>
      </c>
      <c r="G536" s="34">
        <f>((1-EXP(-alpha*($B$1-delta)))/alpha*Intermediates!F536-(1-EXP(-alpha*($B$1-delta)))/alpha*(1-EXP(-alpha*($B$1-delta)))/alpha*Intermediates!J536+E536)</f>
        <v>-0.89504617309719181</v>
      </c>
      <c r="H536" s="34">
        <f>((1-EXP(-alpha*$B$1))/alpha*Intermediates!F535-(1-EXP(-alpha*$B$1))/alpha*(1-EXP(-alpha*$B$1))/alpha*Intermediates!J535+F536)</f>
        <v>-0.82795670993596227</v>
      </c>
      <c r="I536" s="34">
        <f>((1-EXP(-alpha*($B$1-delta)))/alpha*Intermediates!G536-(1-EXP(-alpha*($B$1-delta)))/alpha*(1-EXP(-alpha*($B$1-delta)))/alpha*Intermediates!J536+E536)</f>
        <v>0.31644997499751176</v>
      </c>
      <c r="J536" s="46">
        <f>((1-EXP(-alpha*$B$1))/alpha*Intermediates!G535-(1-EXP(-alpha*$B$1))/alpha*(1-EXP(-alpha*$B$1))/alpha*Intermediates!J535+F536)</f>
        <v>0.24512379997178568</v>
      </c>
      <c r="K536" s="66">
        <f t="shared" si="33"/>
        <v>-6.4888460439922468E-2</v>
      </c>
      <c r="L536" s="46">
        <f t="shared" si="34"/>
        <v>7.3931458367766156E-2</v>
      </c>
      <c r="M536" s="60">
        <f>VLOOKUP((A536+1)&amp;"_"&amp;B536,scenarios!A:Q,15,0)</f>
        <v>0</v>
      </c>
      <c r="N536" s="55">
        <f>VLOOKUP((A536+TT_Scen/2+1)&amp;"_"&amp;B536,scenarios!A:Q,15,0)</f>
        <v>0</v>
      </c>
      <c r="O536" s="37">
        <f t="shared" si="35"/>
        <v>0.13881991880768862</v>
      </c>
    </row>
    <row r="537" spans="1:15" x14ac:dyDescent="0.25">
      <c r="A537" s="21">
        <f t="shared" si="32"/>
        <v>4</v>
      </c>
      <c r="B537" s="22">
        <v>528</v>
      </c>
      <c r="D537" s="66">
        <f>YC!E530</f>
        <v>0.71773995540000002</v>
      </c>
      <c r="E537" s="34">
        <f>LN(VLOOKUP((B537+12*$B$1-1)/12,YC!A:E,5,0)/VLOOKUP(B537/12,YC!A:E,5,0))</f>
        <v>-7.354430928827993E-2</v>
      </c>
      <c r="F537" s="34">
        <f>LN(VLOOKUP((B537+12*$B$1-1)/12,YC!A:E,5,0)/VLOOKUP((B537-1)/12,YC!A:E,5,0))</f>
        <v>-7.4162328668094996E-2</v>
      </c>
      <c r="G537" s="34">
        <f>((1-EXP(-alpha*($B$1-delta)))/alpha*Intermediates!F537-(1-EXP(-alpha*($B$1-delta)))/alpha*(1-EXP(-alpha*($B$1-delta)))/alpha*Intermediates!J537+E537)</f>
        <v>-0.88107536906390604</v>
      </c>
      <c r="H537" s="34">
        <f>((1-EXP(-alpha*$B$1))/alpha*Intermediates!F536-(1-EXP(-alpha*$B$1))/alpha*(1-EXP(-alpha*$B$1))/alpha*Intermediates!J536+F537)</f>
        <v>-0.90155895736780034</v>
      </c>
      <c r="I537" s="34">
        <f>((1-EXP(-alpha*($B$1-delta)))/alpha*Intermediates!G537-(1-EXP(-alpha*($B$1-delta)))/alpha*(1-EXP(-alpha*($B$1-delta)))/alpha*Intermediates!J537+E537)</f>
        <v>0.30197608421248184</v>
      </c>
      <c r="J537" s="46">
        <f>((1-EXP(-alpha*$B$1))/alpha*Intermediates!G536-(1-EXP(-alpha*$B$1))/alpha*(1-EXP(-alpha*$B$1))/alpha*Intermediates!J536+F537)</f>
        <v>0.31821800153265112</v>
      </c>
      <c r="K537" s="66">
        <f t="shared" si="33"/>
        <v>2.0694816772584446E-2</v>
      </c>
      <c r="L537" s="46">
        <f t="shared" si="34"/>
        <v>-1.6110728593481505E-2</v>
      </c>
      <c r="M537" s="60">
        <f>VLOOKUP((A537+1)&amp;"_"&amp;B537,scenarios!A:Q,15,0)</f>
        <v>0</v>
      </c>
      <c r="N537" s="55">
        <f>VLOOKUP((A537+TT_Scen/2+1)&amp;"_"&amp;B537,scenarios!A:Q,15,0)</f>
        <v>0</v>
      </c>
      <c r="O537" s="37">
        <f t="shared" si="35"/>
        <v>3.680554536606595E-2</v>
      </c>
    </row>
    <row r="538" spans="1:15" x14ac:dyDescent="0.25">
      <c r="A538" s="21">
        <f t="shared" si="32"/>
        <v>4</v>
      </c>
      <c r="B538" s="22">
        <v>529</v>
      </c>
      <c r="D538" s="66">
        <f>YC!E531</f>
        <v>0.71729651520000004</v>
      </c>
      <c r="E538" s="34">
        <f>LN(VLOOKUP((B538+12*$B$1-1)/12,YC!A:E,5,0)/VLOOKUP(B538/12,YC!A:E,5,0))</f>
        <v>-7.3544309194390117E-2</v>
      </c>
      <c r="F538" s="34">
        <f>LN(VLOOKUP((B538+12*$B$1-1)/12,YC!A:E,5,0)/VLOOKUP((B538-1)/12,YC!A:E,5,0))</f>
        <v>-7.4162328629016616E-2</v>
      </c>
      <c r="G538" s="34">
        <f>((1-EXP(-alpha*($B$1-delta)))/alpha*Intermediates!F538-(1-EXP(-alpha*($B$1-delta)))/alpha*(1-EXP(-alpha*($B$1-delta)))/alpha*Intermediates!J538+E538)</f>
        <v>-0.89452293168233021</v>
      </c>
      <c r="H538" s="34">
        <f>((1-EXP(-alpha*$B$1))/alpha*Intermediates!F537-(1-EXP(-alpha*$B$1))/alpha*(1-EXP(-alpha*$B$1))/alpha*Intermediates!J537+F538)</f>
        <v>-0.88749271710081645</v>
      </c>
      <c r="I538" s="34">
        <f>((1-EXP(-alpha*($B$1-delta)))/alpha*Intermediates!G538-(1-EXP(-alpha*($B$1-delta)))/alpha*(1-EXP(-alpha*($B$1-delta)))/alpha*Intermediates!J538+E538)</f>
        <v>0.31492195368169484</v>
      </c>
      <c r="J538" s="46">
        <f>((1-EXP(-alpha*$B$1))/alpha*Intermediates!G537-(1-EXP(-alpha*$B$1))/alpha*(1-EXP(-alpha*$B$1))/alpha*Intermediates!J537+F538)</f>
        <v>0.30364512198328014</v>
      </c>
      <c r="K538" s="66">
        <f t="shared" si="33"/>
        <v>-7.005560431469271E-3</v>
      </c>
      <c r="L538" s="46">
        <f t="shared" si="34"/>
        <v>1.1340654847007858E-2</v>
      </c>
      <c r="M538" s="60">
        <f>VLOOKUP((A538+1)&amp;"_"&amp;B538,scenarios!A:Q,15,0)</f>
        <v>0</v>
      </c>
      <c r="N538" s="55">
        <f>VLOOKUP((A538+TT_Scen/2+1)&amp;"_"&amp;B538,scenarios!A:Q,15,0)</f>
        <v>0</v>
      </c>
      <c r="O538" s="37">
        <f t="shared" si="35"/>
        <v>1.8346215278477129E-2</v>
      </c>
    </row>
    <row r="539" spans="1:15" x14ac:dyDescent="0.25">
      <c r="A539" s="21">
        <f t="shared" si="32"/>
        <v>4</v>
      </c>
      <c r="B539" s="22">
        <v>530</v>
      </c>
      <c r="D539" s="66">
        <f>YC!E532</f>
        <v>0.71685334899999997</v>
      </c>
      <c r="E539" s="34">
        <f>LN(VLOOKUP((B539+12*$B$1-1)/12,YC!A:E,5,0)/VLOOKUP(B539/12,YC!A:E,5,0))</f>
        <v>-7.3544309208523881E-2</v>
      </c>
      <c r="F539" s="34">
        <f>LN(VLOOKUP((B539+12*$B$1-1)/12,YC!A:E,5,0)/VLOOKUP((B539-1)/12,YC!A:E,5,0))</f>
        <v>-7.4162328601291808E-2</v>
      </c>
      <c r="G539" s="34">
        <f>((1-EXP(-alpha*($B$1-delta)))/alpha*Intermediates!F539-(1-EXP(-alpha*($B$1-delta)))/alpha*(1-EXP(-alpha*($B$1-delta)))/alpha*Intermediates!J539+E539)</f>
        <v>-0.87522359461176091</v>
      </c>
      <c r="H539" s="34">
        <f>((1-EXP(-alpha*$B$1))/alpha*Intermediates!F538-(1-EXP(-alpha*$B$1))/alpha*(1-EXP(-alpha*$B$1))/alpha*Intermediates!J538+F539)</f>
        <v>-0.9010322531678896</v>
      </c>
      <c r="I539" s="34">
        <f>((1-EXP(-alpha*($B$1-delta)))/alpha*Intermediates!G539-(1-EXP(-alpha*($B$1-delta)))/alpha*(1-EXP(-alpha*($B$1-delta)))/alpha*Intermediates!J539+E539)</f>
        <v>0.29512231367394481</v>
      </c>
      <c r="J539" s="46">
        <f>((1-EXP(-alpha*$B$1))/alpha*Intermediates!G538-(1-EXP(-alpha*$B$1))/alpha*(1-EXP(-alpha*$B$1))/alpha*Intermediates!J538+F539)</f>
        <v>0.31667942222384593</v>
      </c>
      <c r="K539" s="66">
        <f t="shared" si="33"/>
        <v>2.6144585701224132E-2</v>
      </c>
      <c r="L539" s="46">
        <f t="shared" si="34"/>
        <v>-2.1326414756078993E-2</v>
      </c>
      <c r="M539" s="60">
        <f>VLOOKUP((A539+1)&amp;"_"&amp;B539,scenarios!A:Q,15,0)</f>
        <v>0</v>
      </c>
      <c r="N539" s="55">
        <f>VLOOKUP((A539+TT_Scen/2+1)&amp;"_"&amp;B539,scenarios!A:Q,15,0)</f>
        <v>0</v>
      </c>
      <c r="O539" s="37">
        <f t="shared" si="35"/>
        <v>4.7471000457303125E-2</v>
      </c>
    </row>
    <row r="540" spans="1:15" x14ac:dyDescent="0.25">
      <c r="A540" s="21">
        <f t="shared" si="32"/>
        <v>4</v>
      </c>
      <c r="B540" s="22">
        <v>531</v>
      </c>
      <c r="D540" s="66">
        <f>YC!E533</f>
        <v>0.71641045660000002</v>
      </c>
      <c r="E540" s="34">
        <f>LN(VLOOKUP((B540+12*$B$1-1)/12,YC!A:E,5,0)/VLOOKUP(B540/12,YC!A:E,5,0))</f>
        <v>-7.3544309201949737E-2</v>
      </c>
      <c r="F540" s="34">
        <f>LN(VLOOKUP((B540+12*$B$1-1)/12,YC!A:E,5,0)/VLOOKUP((B540-1)/12,YC!A:E,5,0))</f>
        <v>-7.4162328595680671E-2</v>
      </c>
      <c r="G540" s="34">
        <f>((1-EXP(-alpha*($B$1-delta)))/alpha*Intermediates!F540-(1-EXP(-alpha*($B$1-delta)))/alpha*(1-EXP(-alpha*($B$1-delta)))/alpha*Intermediates!J540+E540)</f>
        <v>-0.86300194824041232</v>
      </c>
      <c r="H540" s="34">
        <f>((1-EXP(-alpha*$B$1))/alpha*Intermediates!F539-(1-EXP(-alpha*$B$1))/alpha*(1-EXP(-alpha*$B$1))/alpha*Intermediates!J539+F540)</f>
        <v>-0.88160105768111596</v>
      </c>
      <c r="I540" s="34">
        <f>((1-EXP(-alpha*($B$1-delta)))/alpha*Intermediates!G540-(1-EXP(-alpha*($B$1-delta)))/alpha*(1-EXP(-alpha*($B$1-delta)))/alpha*Intermediates!J540+E540)</f>
        <v>0.28240175206233553</v>
      </c>
      <c r="J540" s="46">
        <f>((1-EXP(-alpha*$B$1))/alpha*Intermediates!G539-(1-EXP(-alpha*$B$1))/alpha*(1-EXP(-alpha*$B$1))/alpha*Intermediates!J539+F540)</f>
        <v>0.29674439155157245</v>
      </c>
      <c r="K540" s="66">
        <f t="shared" si="33"/>
        <v>1.8773150203319044E-2</v>
      </c>
      <c r="L540" s="46">
        <f t="shared" si="34"/>
        <v>-1.4240273817829774E-2</v>
      </c>
      <c r="M540" s="60">
        <f>VLOOKUP((A540+1)&amp;"_"&amp;B540,scenarios!A:Q,15,0)</f>
        <v>0</v>
      </c>
      <c r="N540" s="55">
        <f>VLOOKUP((A540+TT_Scen/2+1)&amp;"_"&amp;B540,scenarios!A:Q,15,0)</f>
        <v>0</v>
      </c>
      <c r="O540" s="37">
        <f t="shared" si="35"/>
        <v>3.3013424021148818E-2</v>
      </c>
    </row>
    <row r="541" spans="1:15" x14ac:dyDescent="0.25">
      <c r="A541" s="21">
        <f t="shared" si="32"/>
        <v>4</v>
      </c>
      <c r="B541" s="22">
        <v>532</v>
      </c>
      <c r="D541" s="66">
        <f>YC!E534</f>
        <v>0.71596783779999995</v>
      </c>
      <c r="E541" s="34">
        <f>LN(VLOOKUP((B541+12*$B$1-1)/12,YC!A:E,5,0)/VLOOKUP(B541/12,YC!A:E,5,0))</f>
        <v>-7.3544309195947372E-2</v>
      </c>
      <c r="F541" s="34">
        <f>LN(VLOOKUP((B541+12*$B$1-1)/12,YC!A:E,5,0)/VLOOKUP((B541-1)/12,YC!A:E,5,0))</f>
        <v>-7.4162328633715441E-2</v>
      </c>
      <c r="G541" s="34">
        <f>((1-EXP(-alpha*($B$1-delta)))/alpha*Intermediates!F541-(1-EXP(-alpha*($B$1-delta)))/alpha*(1-EXP(-alpha*($B$1-delta)))/alpha*Intermediates!J541+E541)</f>
        <v>-0.85845513570044452</v>
      </c>
      <c r="H541" s="34">
        <f>((1-EXP(-alpha*$B$1))/alpha*Intermediates!F540-(1-EXP(-alpha*$B$1))/alpha*(1-EXP(-alpha*$B$1))/alpha*Intermediates!J540+F541)</f>
        <v>-0.86929592997058824</v>
      </c>
      <c r="I541" s="34">
        <f>((1-EXP(-alpha*($B$1-delta)))/alpha*Intermediates!G541-(1-EXP(-alpha*($B$1-delta)))/alpha*(1-EXP(-alpha*($B$1-delta)))/alpha*Intermediates!J541+E541)</f>
        <v>0.27735740916079998</v>
      </c>
      <c r="J541" s="46">
        <f>((1-EXP(-alpha*$B$1))/alpha*Intermediates!G540-(1-EXP(-alpha*$B$1))/alpha*(1-EXP(-alpha*$B$1))/alpha*Intermediates!J540+F541)</f>
        <v>0.28393682645695806</v>
      </c>
      <c r="K541" s="66">
        <f t="shared" si="33"/>
        <v>1.0899768597200987E-2</v>
      </c>
      <c r="L541" s="46">
        <f t="shared" si="34"/>
        <v>-6.5578203213076947E-3</v>
      </c>
      <c r="M541" s="60">
        <f>VLOOKUP((A541+1)&amp;"_"&amp;B541,scenarios!A:Q,15,0)</f>
        <v>0</v>
      </c>
      <c r="N541" s="55">
        <f>VLOOKUP((A541+TT_Scen/2+1)&amp;"_"&amp;B541,scenarios!A:Q,15,0)</f>
        <v>0</v>
      </c>
      <c r="O541" s="37">
        <f t="shared" si="35"/>
        <v>1.7457588918508682E-2</v>
      </c>
    </row>
    <row r="542" spans="1:15" x14ac:dyDescent="0.25">
      <c r="A542" s="21">
        <f t="shared" si="32"/>
        <v>4</v>
      </c>
      <c r="B542" s="22">
        <v>533</v>
      </c>
      <c r="D542" s="66">
        <f>YC!E535</f>
        <v>0.71552549249999997</v>
      </c>
      <c r="E542" s="34">
        <f>LN(VLOOKUP((B542+12*$B$1-1)/12,YC!A:E,5,0)/VLOOKUP(B542/12,YC!A:E,5,0))</f>
        <v>-7.3544309201183655E-2</v>
      </c>
      <c r="F542" s="34">
        <f>LN(VLOOKUP((B542+12*$B$1-1)/12,YC!A:E,5,0)/VLOOKUP((B542-1)/12,YC!A:E,5,0))</f>
        <v>-7.4162328586557441E-2</v>
      </c>
      <c r="G542" s="34">
        <f>((1-EXP(-alpha*($B$1-delta)))/alpha*Intermediates!F542-(1-EXP(-alpha*($B$1-delta)))/alpha*(1-EXP(-alpha*($B$1-delta)))/alpha*Intermediates!J542+E542)</f>
        <v>-0.84393072239022748</v>
      </c>
      <c r="H542" s="34">
        <f>((1-EXP(-alpha*$B$1))/alpha*Intermediates!F541-(1-EXP(-alpha*$B$1))/alpha*(1-EXP(-alpha*$B$1))/alpha*Intermediates!J541+F542)</f>
        <v>-0.86471809460964821</v>
      </c>
      <c r="I542" s="34">
        <f>((1-EXP(-alpha*($B$1-delta)))/alpha*Intermediates!G542-(1-EXP(-alpha*($B$1-delta)))/alpha*(1-EXP(-alpha*($B$1-delta)))/alpha*Intermediates!J542+E542)</f>
        <v>0.26233684756770204</v>
      </c>
      <c r="J542" s="46">
        <f>((1-EXP(-alpha*$B$1))/alpha*Intermediates!G541-(1-EXP(-alpha*$B$1))/alpha*(1-EXP(-alpha*$B$1))/alpha*Intermediates!J541+F542)</f>
        <v>0.27885794897140903</v>
      </c>
      <c r="K542" s="66">
        <f t="shared" si="33"/>
        <v>2.1004934542591336E-2</v>
      </c>
      <c r="L542" s="46">
        <f t="shared" si="34"/>
        <v>-1.6385376477578872E-2</v>
      </c>
      <c r="M542" s="60">
        <f>VLOOKUP((A542+1)&amp;"_"&amp;B542,scenarios!A:Q,15,0)</f>
        <v>0</v>
      </c>
      <c r="N542" s="55">
        <f>VLOOKUP((A542+TT_Scen/2+1)&amp;"_"&amp;B542,scenarios!A:Q,15,0)</f>
        <v>0</v>
      </c>
      <c r="O542" s="37">
        <f t="shared" si="35"/>
        <v>3.7390311020170208E-2</v>
      </c>
    </row>
    <row r="543" spans="1:15" x14ac:dyDescent="0.25">
      <c r="A543" s="21">
        <f t="shared" si="32"/>
        <v>4</v>
      </c>
      <c r="B543" s="22">
        <v>534</v>
      </c>
      <c r="D543" s="66">
        <f>YC!E536</f>
        <v>0.71508342049999996</v>
      </c>
      <c r="E543" s="34">
        <f>LN(VLOOKUP((B543+12*$B$1-1)/12,YC!A:E,5,0)/VLOOKUP(B543/12,YC!A:E,5,0))</f>
        <v>-7.35443092390244E-2</v>
      </c>
      <c r="F543" s="34">
        <f>LN(VLOOKUP((B543+12*$B$1-1)/12,YC!A:E,5,0)/VLOOKUP((B543-1)/12,YC!A:E,5,0))</f>
        <v>-7.4162328615324416E-2</v>
      </c>
      <c r="G543" s="34">
        <f>((1-EXP(-alpha*($B$1-delta)))/alpha*Intermediates!F543-(1-EXP(-alpha*($B$1-delta)))/alpha*(1-EXP(-alpha*($B$1-delta)))/alpha*Intermediates!J543+E543)</f>
        <v>-0.82855822895214204</v>
      </c>
      <c r="H543" s="34">
        <f>((1-EXP(-alpha*$B$1))/alpha*Intermediates!F542-(1-EXP(-alpha*$B$1))/alpha*(1-EXP(-alpha*$B$1))/alpha*Intermediates!J542+F543)</f>
        <v>-0.85009445934021866</v>
      </c>
      <c r="I543" s="34">
        <f>((1-EXP(-alpha*($B$1-delta)))/alpha*Intermediates!G543-(1-EXP(-alpha*($B$1-delta)))/alpha*(1-EXP(-alpha*($B$1-delta)))/alpha*Intermediates!J543+E543)</f>
        <v>0.24646958510110722</v>
      </c>
      <c r="J543" s="46">
        <f>((1-EXP(-alpha*$B$1))/alpha*Intermediates!G542-(1-EXP(-alpha*$B$1))/alpha*(1-EXP(-alpha*$B$1))/alpha*Intermediates!J542+F543)</f>
        <v>0.26373466371200932</v>
      </c>
      <c r="K543" s="66">
        <f t="shared" si="33"/>
        <v>2.1769808783478783E-2</v>
      </c>
      <c r="L543" s="46">
        <f t="shared" si="34"/>
        <v>-1.7116891189265959E-2</v>
      </c>
      <c r="M543" s="60">
        <f>VLOOKUP((A543+1)&amp;"_"&amp;B543,scenarios!A:Q,15,0)</f>
        <v>0</v>
      </c>
      <c r="N543" s="55">
        <f>VLOOKUP((A543+TT_Scen/2+1)&amp;"_"&amp;B543,scenarios!A:Q,15,0)</f>
        <v>0</v>
      </c>
      <c r="O543" s="37">
        <f t="shared" si="35"/>
        <v>3.8886699972744743E-2</v>
      </c>
    </row>
    <row r="544" spans="1:15" x14ac:dyDescent="0.25">
      <c r="A544" s="21">
        <f t="shared" si="32"/>
        <v>4</v>
      </c>
      <c r="B544" s="22">
        <v>535</v>
      </c>
      <c r="D544" s="66">
        <f>YC!E537</f>
        <v>0.7146416216</v>
      </c>
      <c r="E544" s="34">
        <f>LN(VLOOKUP((B544+12*$B$1-1)/12,YC!A:E,5,0)/VLOOKUP(B544/12,YC!A:E,5,0))</f>
        <v>-7.3544309180278461E-2</v>
      </c>
      <c r="F544" s="34">
        <f>LN(VLOOKUP((B544+12*$B$1-1)/12,YC!A:E,5,0)/VLOOKUP((B544-1)/12,YC!A:E,5,0))</f>
        <v>-7.4162328591077978E-2</v>
      </c>
      <c r="G544" s="34">
        <f>((1-EXP(-alpha*($B$1-delta)))/alpha*Intermediates!F544-(1-EXP(-alpha*($B$1-delta)))/alpha*(1-EXP(-alpha*($B$1-delta)))/alpha*Intermediates!J544+E544)</f>
        <v>-0.8316282735032885</v>
      </c>
      <c r="H544" s="34">
        <f>((1-EXP(-alpha*$B$1))/alpha*Intermediates!F543-(1-EXP(-alpha*$B$1))/alpha*(1-EXP(-alpha*$B$1))/alpha*Intermediates!J543+F544)</f>
        <v>-0.83461694669841169</v>
      </c>
      <c r="I544" s="34">
        <f>((1-EXP(-alpha*($B$1-delta)))/alpha*Intermediates!G544-(1-EXP(-alpha*($B$1-delta)))/alpha*(1-EXP(-alpha*($B$1-delta)))/alpha*Intermediates!J544+E544)</f>
        <v>0.24904623735209294</v>
      </c>
      <c r="J544" s="46">
        <f>((1-EXP(-alpha*$B$1))/alpha*Intermediates!G543-(1-EXP(-alpha*$B$1))/alpha*(1-EXP(-alpha*$B$1))/alpha*Intermediates!J543+F544)</f>
        <v>0.24775889066724505</v>
      </c>
      <c r="K544" s="66">
        <f t="shared" si="33"/>
        <v>2.9931437314048015E-3</v>
      </c>
      <c r="L544" s="46">
        <f t="shared" si="34"/>
        <v>1.2881756712841419E-3</v>
      </c>
      <c r="M544" s="60">
        <f>VLOOKUP((A544+1)&amp;"_"&amp;B544,scenarios!A:Q,15,0)</f>
        <v>0</v>
      </c>
      <c r="N544" s="55">
        <f>VLOOKUP((A544+TT_Scen/2+1)&amp;"_"&amp;B544,scenarios!A:Q,15,0)</f>
        <v>0</v>
      </c>
      <c r="O544" s="37">
        <f t="shared" si="35"/>
        <v>4.2813194026889434E-3</v>
      </c>
    </row>
    <row r="545" spans="1:15" x14ac:dyDescent="0.25">
      <c r="A545" s="21">
        <f t="shared" si="32"/>
        <v>4</v>
      </c>
      <c r="B545" s="22">
        <v>536</v>
      </c>
      <c r="D545" s="66">
        <f>YC!E538</f>
        <v>0.71420009559999997</v>
      </c>
      <c r="E545" s="34">
        <f>LN(VLOOKUP((B545+12*$B$1-1)/12,YC!A:E,5,0)/VLOOKUP(B545/12,YC!A:E,5,0))</f>
        <v>-7.354430919684013E-2</v>
      </c>
      <c r="F545" s="34">
        <f>LN(VLOOKUP((B545+12*$B$1-1)/12,YC!A:E,5,0)/VLOOKUP((B545-1)/12,YC!A:E,5,0))</f>
        <v>-7.4162328685966727E-2</v>
      </c>
      <c r="G545" s="34">
        <f>((1-EXP(-alpha*($B$1-delta)))/alpha*Intermediates!F545-(1-EXP(-alpha*($B$1-delta)))/alpha*(1-EXP(-alpha*($B$1-delta)))/alpha*Intermediates!J545+E545)</f>
        <v>-0.78447486749427098</v>
      </c>
      <c r="H545" s="34">
        <f>((1-EXP(-alpha*$B$1))/alpha*Intermediates!F544-(1-EXP(-alpha*$B$1))/alpha*(1-EXP(-alpha*$B$1))/alpha*Intermediates!J544+F545)</f>
        <v>-0.83770803021688045</v>
      </c>
      <c r="I545" s="34">
        <f>((1-EXP(-alpha*($B$1-delta)))/alpha*Intermediates!G545-(1-EXP(-alpha*($B$1-delta)))/alpha*(1-EXP(-alpha*($B$1-delta)))/alpha*Intermediates!J545+E545)</f>
        <v>0.20140081264033743</v>
      </c>
      <c r="J545" s="46">
        <f>((1-EXP(-alpha*$B$1))/alpha*Intermediates!G544-(1-EXP(-alpha*$B$1))/alpha*(1-EXP(-alpha*$B$1))/alpha*Intermediates!J544+F545)</f>
        <v>0.25035310021716106</v>
      </c>
      <c r="K545" s="66">
        <f t="shared" si="33"/>
        <v>5.4675527470397389E-2</v>
      </c>
      <c r="L545" s="46">
        <f t="shared" si="34"/>
        <v>-4.7773438348668762E-2</v>
      </c>
      <c r="M545" s="60">
        <f>VLOOKUP((A545+1)&amp;"_"&amp;B545,scenarios!A:Q,15,0)</f>
        <v>0</v>
      </c>
      <c r="N545" s="55">
        <f>VLOOKUP((A545+TT_Scen/2+1)&amp;"_"&amp;B545,scenarios!A:Q,15,0)</f>
        <v>0</v>
      </c>
      <c r="O545" s="37">
        <f t="shared" si="35"/>
        <v>0.10244896581906615</v>
      </c>
    </row>
    <row r="546" spans="1:15" x14ac:dyDescent="0.25">
      <c r="A546" s="21">
        <f t="shared" si="32"/>
        <v>4</v>
      </c>
      <c r="B546" s="22">
        <v>537</v>
      </c>
      <c r="D546" s="66">
        <f>YC!E539</f>
        <v>0.71375884249999999</v>
      </c>
      <c r="E546" s="34">
        <f>LN(VLOOKUP((B546+12*$B$1-1)/12,YC!A:E,5,0)/VLOOKUP(B546/12,YC!A:E,5,0))</f>
        <v>-7.3544309288849211E-2</v>
      </c>
      <c r="F546" s="34">
        <f>LN(VLOOKUP((B546+12*$B$1-1)/12,YC!A:E,5,0)/VLOOKUP((B546-1)/12,YC!A:E,5,0))</f>
        <v>-7.4162328620177728E-2</v>
      </c>
      <c r="G546" s="34">
        <f>((1-EXP(-alpha*($B$1-delta)))/alpha*Intermediates!F546-(1-EXP(-alpha*($B$1-delta)))/alpha*(1-EXP(-alpha*($B$1-delta)))/alpha*Intermediates!J546+E546)</f>
        <v>-0.79449968453410358</v>
      </c>
      <c r="H546" s="34">
        <f>((1-EXP(-alpha*$B$1))/alpha*Intermediates!F545-(1-EXP(-alpha*$B$1))/alpha*(1-EXP(-alpha*$B$1))/alpha*Intermediates!J545+F546)</f>
        <v>-0.79023237556531689</v>
      </c>
      <c r="I546" s="34">
        <f>((1-EXP(-alpha*($B$1-delta)))/alpha*Intermediates!G546-(1-EXP(-alpha*($B$1-delta)))/alpha*(1-EXP(-alpha*($B$1-delta)))/alpha*Intermediates!J546+E546)</f>
        <v>0.21093498178479486</v>
      </c>
      <c r="J546" s="46">
        <f>((1-EXP(-alpha*$B$1))/alpha*Intermediates!G545-(1-EXP(-alpha*$B$1))/alpha*(1-EXP(-alpha*$B$1))/alpha*Intermediates!J545+F546)</f>
        <v>0.20238195578004609</v>
      </c>
      <c r="K546" s="66">
        <f t="shared" si="33"/>
        <v>-4.2582169432942019E-3</v>
      </c>
      <c r="L546" s="46">
        <f t="shared" si="34"/>
        <v>8.5897076367367209E-3</v>
      </c>
      <c r="M546" s="60">
        <f>VLOOKUP((A546+1)&amp;"_"&amp;B546,scenarios!A:Q,15,0)</f>
        <v>0</v>
      </c>
      <c r="N546" s="55">
        <f>VLOOKUP((A546+TT_Scen/2+1)&amp;"_"&amp;B546,scenarios!A:Q,15,0)</f>
        <v>0</v>
      </c>
      <c r="O546" s="37">
        <f t="shared" si="35"/>
        <v>1.2847924580030923E-2</v>
      </c>
    </row>
    <row r="547" spans="1:15" x14ac:dyDescent="0.25">
      <c r="A547" s="21">
        <f t="shared" si="32"/>
        <v>4</v>
      </c>
      <c r="B547" s="22">
        <v>538</v>
      </c>
      <c r="D547" s="66">
        <f>YC!E540</f>
        <v>0.71331786200000002</v>
      </c>
      <c r="E547" s="34">
        <f>LN(VLOOKUP((B547+12*$B$1-1)/12,YC!A:E,5,0)/VLOOKUP(B547/12,YC!A:E,5,0))</f>
        <v>-7.3544309337653282E-2</v>
      </c>
      <c r="F547" s="34">
        <f>LN(VLOOKUP((B547+12*$B$1-1)/12,YC!A:E,5,0)/VLOOKUP((B547-1)/12,YC!A:E,5,0))</f>
        <v>-7.4162328695190752E-2</v>
      </c>
      <c r="G547" s="34">
        <f>((1-EXP(-alpha*($B$1-delta)))/alpha*Intermediates!F547-(1-EXP(-alpha*($B$1-delta)))/alpha*(1-EXP(-alpha*($B$1-delta)))/alpha*Intermediates!J547+E547)</f>
        <v>-0.82418064762955212</v>
      </c>
      <c r="H547" s="34">
        <f>((1-EXP(-alpha*$B$1))/alpha*Intermediates!F546-(1-EXP(-alpha*$B$1))/alpha*(1-EXP(-alpha*$B$1))/alpha*Intermediates!J546+F547)</f>
        <v>-0.80032576789634968</v>
      </c>
      <c r="I547" s="34">
        <f>((1-EXP(-alpha*($B$1-delta)))/alpha*Intermediates!G547-(1-EXP(-alpha*($B$1-delta)))/alpha*(1-EXP(-alpha*($B$1-delta)))/alpha*Intermediates!J547+E547)</f>
        <v>0.24012666523720072</v>
      </c>
      <c r="J547" s="46">
        <f>((1-EXP(-alpha*$B$1))/alpha*Intermediates!G546-(1-EXP(-alpha*$B$1))/alpha*(1-EXP(-alpha*$B$1))/alpha*Intermediates!J546+F547)</f>
        <v>0.21198123909191119</v>
      </c>
      <c r="K547" s="66">
        <f t="shared" si="33"/>
        <v>-2.3572601118686975E-2</v>
      </c>
      <c r="L547" s="46">
        <f t="shared" si="34"/>
        <v>2.8545250916818699E-2</v>
      </c>
      <c r="M547" s="60">
        <f>VLOOKUP((A547+1)&amp;"_"&amp;B547,scenarios!A:Q,15,0)</f>
        <v>0</v>
      </c>
      <c r="N547" s="55">
        <f>VLOOKUP((A547+TT_Scen/2+1)&amp;"_"&amp;B547,scenarios!A:Q,15,0)</f>
        <v>0</v>
      </c>
      <c r="O547" s="37">
        <f t="shared" si="35"/>
        <v>5.2117852035505674E-2</v>
      </c>
    </row>
    <row r="548" spans="1:15" x14ac:dyDescent="0.25">
      <c r="A548" s="21">
        <f t="shared" si="32"/>
        <v>4</v>
      </c>
      <c r="B548" s="22">
        <v>539</v>
      </c>
      <c r="D548" s="66">
        <f>YC!E541</f>
        <v>0.71287715389999995</v>
      </c>
      <c r="E548" s="34">
        <f>LN(VLOOKUP((B548+12*$B$1-1)/12,YC!A:E,5,0)/VLOOKUP(B548/12,YC!A:E,5,0))</f>
        <v>-7.354430921360039E-2</v>
      </c>
      <c r="F548" s="34">
        <f>LN(VLOOKUP((B548+12*$B$1-1)/12,YC!A:E,5,0)/VLOOKUP((B548-1)/12,YC!A:E,5,0))</f>
        <v>-7.4162328641678849E-2</v>
      </c>
      <c r="G548" s="34">
        <f>((1-EXP(-alpha*($B$1-delta)))/alpha*Intermediates!F548-(1-EXP(-alpha*($B$1-delta)))/alpha*(1-EXP(-alpha*($B$1-delta)))/alpha*Intermediates!J548+E548)</f>
        <v>-0.85156012833884209</v>
      </c>
      <c r="H548" s="34">
        <f>((1-EXP(-alpha*$B$1))/alpha*Intermediates!F547-(1-EXP(-alpha*$B$1))/alpha*(1-EXP(-alpha*$B$1))/alpha*Intermediates!J547+F548)</f>
        <v>-0.83020965940602554</v>
      </c>
      <c r="I548" s="34">
        <f>((1-EXP(-alpha*($B$1-delta)))/alpha*Intermediates!G548-(1-EXP(-alpha*($B$1-delta)))/alpha*(1-EXP(-alpha*($B$1-delta)))/alpha*Intermediates!J548+E548)</f>
        <v>0.26701823202028108</v>
      </c>
      <c r="J548" s="46">
        <f>((1-EXP(-alpha*$B$1))/alpha*Intermediates!G547-(1-EXP(-alpha*$B$1))/alpha*(1-EXP(-alpha*$B$1))/alpha*Intermediates!J547+F548)</f>
        <v>0.24137240007125851</v>
      </c>
      <c r="K548" s="66">
        <f t="shared" si="33"/>
        <v>-2.1124161125086638E-2</v>
      </c>
      <c r="L548" s="46">
        <f t="shared" si="34"/>
        <v>2.5977515662027217E-2</v>
      </c>
      <c r="M548" s="60">
        <f>VLOOKUP((A548+1)&amp;"_"&amp;B548,scenarios!A:Q,15,0)</f>
        <v>0</v>
      </c>
      <c r="N548" s="55">
        <f>VLOOKUP((A548+TT_Scen/2+1)&amp;"_"&amp;B548,scenarios!A:Q,15,0)</f>
        <v>0</v>
      </c>
      <c r="O548" s="37">
        <f t="shared" si="35"/>
        <v>4.7101676787113855E-2</v>
      </c>
    </row>
    <row r="549" spans="1:15" x14ac:dyDescent="0.25">
      <c r="A549" s="21">
        <f t="shared" si="32"/>
        <v>4</v>
      </c>
      <c r="B549" s="22">
        <v>540</v>
      </c>
      <c r="D549" s="66">
        <f>YC!E542</f>
        <v>0.71243671809999998</v>
      </c>
      <c r="E549" s="34">
        <f>LN(VLOOKUP((B549+12*$B$1-1)/12,YC!A:E,5,0)/VLOOKUP(B549/12,YC!A:E,5,0))</f>
        <v>-7.3544309229233329E-2</v>
      </c>
      <c r="F549" s="34">
        <f>LN(VLOOKUP((B549+12*$B$1-1)/12,YC!A:E,5,0)/VLOOKUP((B549-1)/12,YC!A:E,5,0))</f>
        <v>-7.4162328632076266E-2</v>
      </c>
      <c r="G549" s="34">
        <f>((1-EXP(-alpha*($B$1-delta)))/alpha*Intermediates!F549-(1-EXP(-alpha*($B$1-delta)))/alpha*(1-EXP(-alpha*($B$1-delta)))/alpha*Intermediates!J549+E549)</f>
        <v>-0.84083601487040527</v>
      </c>
      <c r="H549" s="34">
        <f>((1-EXP(-alpha*$B$1))/alpha*Intermediates!F548-(1-EXP(-alpha*$B$1))/alpha*(1-EXP(-alpha*$B$1))/alpha*Intermediates!J548+F549)</f>
        <v>-0.85777633731492631</v>
      </c>
      <c r="I549" s="34">
        <f>((1-EXP(-alpha*($B$1-delta)))/alpha*Intermediates!G549-(1-EXP(-alpha*($B$1-delta)))/alpha*(1-EXP(-alpha*($B$1-delta)))/alpha*Intermediates!J549+E549)</f>
        <v>0.25580756692019707</v>
      </c>
      <c r="J549" s="46">
        <f>((1-EXP(-alpha*$B$1))/alpha*Intermediates!G548-(1-EXP(-alpha*$B$1))/alpha*(1-EXP(-alpha*$B$1))/alpha*Intermediates!J548+F549)</f>
        <v>0.2684477227751495</v>
      </c>
      <c r="K549" s="66">
        <f t="shared" si="33"/>
        <v>1.7084623390037468E-2</v>
      </c>
      <c r="L549" s="46">
        <f t="shared" si="34"/>
        <v>-1.2560604617708915E-2</v>
      </c>
      <c r="M549" s="60">
        <f>VLOOKUP((A549+1)&amp;"_"&amp;B549,scenarios!A:Q,15,0)</f>
        <v>0</v>
      </c>
      <c r="N549" s="55">
        <f>VLOOKUP((A549+TT_Scen/2+1)&amp;"_"&amp;B549,scenarios!A:Q,15,0)</f>
        <v>0</v>
      </c>
      <c r="O549" s="37">
        <f t="shared" si="35"/>
        <v>2.9645228007746383E-2</v>
      </c>
    </row>
    <row r="550" spans="1:15" x14ac:dyDescent="0.25">
      <c r="A550" s="21">
        <f t="shared" si="32"/>
        <v>4</v>
      </c>
      <c r="B550" s="22">
        <v>541</v>
      </c>
      <c r="D550" s="66">
        <f>YC!E543</f>
        <v>0.71199655439999998</v>
      </c>
      <c r="E550" s="34">
        <f>LN(VLOOKUP((B550+12*$B$1-1)/12,YC!A:E,5,0)/VLOOKUP(B550/12,YC!A:E,5,0))</f>
        <v>-7.3544309255079404E-2</v>
      </c>
      <c r="F550" s="34">
        <f>LN(VLOOKUP((B550+12*$B$1-1)/12,YC!A:E,5,0)/VLOOKUP((B550-1)/12,YC!A:E,5,0))</f>
        <v>-7.416232867727035E-2</v>
      </c>
      <c r="G550" s="34">
        <f>((1-EXP(-alpha*($B$1-delta)))/alpha*Intermediates!F550-(1-EXP(-alpha*($B$1-delta)))/alpha*(1-EXP(-alpha*($B$1-delta)))/alpha*Intermediates!J550+E550)</f>
        <v>-0.84655059854293468</v>
      </c>
      <c r="H550" s="34">
        <f>((1-EXP(-alpha*$B$1))/alpha*Intermediates!F549-(1-EXP(-alpha*$B$1))/alpha*(1-EXP(-alpha*$B$1))/alpha*Intermediates!J549+F550)</f>
        <v>-0.84697897516206766</v>
      </c>
      <c r="I550" s="34">
        <f>((1-EXP(-alpha*($B$1-delta)))/alpha*Intermediates!G550-(1-EXP(-alpha*($B$1-delta)))/alpha*(1-EXP(-alpha*($B$1-delta)))/alpha*Intermediates!J550+E550)</f>
        <v>0.26103695871510668</v>
      </c>
      <c r="J550" s="46">
        <f>((1-EXP(-alpha*$B$1))/alpha*Intermediates!G549-(1-EXP(-alpha*$B$1))/alpha*(1-EXP(-alpha*$B$1))/alpha*Intermediates!J549+F550)</f>
        <v>0.25716037789980728</v>
      </c>
      <c r="K550" s="66">
        <f t="shared" si="33"/>
        <v>4.2846838550003596E-4</v>
      </c>
      <c r="L550" s="46">
        <f t="shared" si="34"/>
        <v>3.8841044735897778E-3</v>
      </c>
      <c r="M550" s="60">
        <f>VLOOKUP((A550+1)&amp;"_"&amp;B550,scenarios!A:Q,15,0)</f>
        <v>0</v>
      </c>
      <c r="N550" s="55">
        <f>VLOOKUP((A550+TT_Scen/2+1)&amp;"_"&amp;B550,scenarios!A:Q,15,0)</f>
        <v>0</v>
      </c>
      <c r="O550" s="37">
        <f t="shared" si="35"/>
        <v>4.3125728590898138E-3</v>
      </c>
    </row>
    <row r="551" spans="1:15" x14ac:dyDescent="0.25">
      <c r="A551" s="21">
        <f t="shared" si="32"/>
        <v>4</v>
      </c>
      <c r="B551" s="22">
        <v>542</v>
      </c>
      <c r="D551" s="66">
        <f>YC!E544</f>
        <v>0.71155666259999995</v>
      </c>
      <c r="E551" s="34">
        <f>LN(VLOOKUP((B551+12*$B$1-1)/12,YC!A:E,5,0)/VLOOKUP(B551/12,YC!A:E,5,0))</f>
        <v>-7.3544309161345897E-2</v>
      </c>
      <c r="F551" s="34">
        <f>LN(VLOOKUP((B551+12*$B$1-1)/12,YC!A:E,5,0)/VLOOKUP((B551-1)/12,YC!A:E,5,0))</f>
        <v>-7.4162328647724263E-2</v>
      </c>
      <c r="G551" s="34">
        <f>((1-EXP(-alpha*($B$1-delta)))/alpha*Intermediates!F551-(1-EXP(-alpha*($B$1-delta)))/alpha*(1-EXP(-alpha*($B$1-delta)))/alpha*Intermediates!J551+E551)</f>
        <v>-0.86367068930436541</v>
      </c>
      <c r="H551" s="34">
        <f>((1-EXP(-alpha*$B$1))/alpha*Intermediates!F550-(1-EXP(-alpha*$B$1))/alpha*(1-EXP(-alpha*$B$1))/alpha*Intermediates!J550+F551)</f>
        <v>-0.85273267139381193</v>
      </c>
      <c r="I551" s="34">
        <f>((1-EXP(-alpha*($B$1-delta)))/alpha*Intermediates!G551-(1-EXP(-alpha*($B$1-delta)))/alpha*(1-EXP(-alpha*($B$1-delta)))/alpha*Intermediates!J551+E551)</f>
        <v>0.27767321481083806</v>
      </c>
      <c r="J551" s="46">
        <f>((1-EXP(-alpha*$B$1))/alpha*Intermediates!G550-(1-EXP(-alpha*$B$1))/alpha*(1-EXP(-alpha*$B$1))/alpha*Intermediates!J550+F551)</f>
        <v>0.26242546132736938</v>
      </c>
      <c r="K551" s="66">
        <f t="shared" si="33"/>
        <v>-1.0878415302049249E-2</v>
      </c>
      <c r="L551" s="46">
        <f t="shared" si="34"/>
        <v>1.5364593570892815E-2</v>
      </c>
      <c r="M551" s="60">
        <f>VLOOKUP((A551+1)&amp;"_"&amp;B551,scenarios!A:Q,15,0)</f>
        <v>0</v>
      </c>
      <c r="N551" s="55">
        <f>VLOOKUP((A551+TT_Scen/2+1)&amp;"_"&amp;B551,scenarios!A:Q,15,0)</f>
        <v>0</v>
      </c>
      <c r="O551" s="37">
        <f t="shared" si="35"/>
        <v>2.6243008872942064E-2</v>
      </c>
    </row>
    <row r="552" spans="1:15" x14ac:dyDescent="0.25">
      <c r="A552" s="21">
        <f t="shared" si="32"/>
        <v>4</v>
      </c>
      <c r="B552" s="22">
        <v>543</v>
      </c>
      <c r="D552" s="66">
        <f>YC!E545</f>
        <v>0.71111704269999998</v>
      </c>
      <c r="E552" s="34">
        <f>LN(VLOOKUP((B552+12*$B$1-1)/12,YC!A:E,5,0)/VLOOKUP(B552/12,YC!A:E,5,0))</f>
        <v>-7.3544309250522341E-2</v>
      </c>
      <c r="F552" s="34">
        <f>LN(VLOOKUP((B552+12*$B$1-1)/12,YC!A:E,5,0)/VLOOKUP((B552-1)/12,YC!A:E,5,0))</f>
        <v>-7.4162328564936972E-2</v>
      </c>
      <c r="G552" s="34">
        <f>((1-EXP(-alpha*($B$1-delta)))/alpha*Intermediates!F552-(1-EXP(-alpha*($B$1-delta)))/alpha*(1-EXP(-alpha*($B$1-delta)))/alpha*Intermediates!J552+E552)</f>
        <v>-0.86648179942572845</v>
      </c>
      <c r="H552" s="34">
        <f>((1-EXP(-alpha*$B$1))/alpha*Intermediates!F551-(1-EXP(-alpha*$B$1))/alpha*(1-EXP(-alpha*$B$1))/alpha*Intermediates!J551+F552)</f>
        <v>-0.86996983328380206</v>
      </c>
      <c r="I552" s="34">
        <f>((1-EXP(-alpha*($B$1-delta)))/alpha*Intermediates!G552-(1-EXP(-alpha*($B$1-delta)))/alpha*(1-EXP(-alpha*($B$1-delta)))/alpha*Intermediates!J552+E552)</f>
        <v>0.28000184406962364</v>
      </c>
      <c r="J552" s="46">
        <f>((1-EXP(-alpha*$B$1))/alpha*Intermediates!G551-(1-EXP(-alpha*$B$1))/alpha*(1-EXP(-alpha*$B$1))/alpha*Intermediates!J551+F552)</f>
        <v>0.27917537746298715</v>
      </c>
      <c r="K552" s="66">
        <f t="shared" si="33"/>
        <v>3.4941241271340129E-3</v>
      </c>
      <c r="L552" s="46">
        <f t="shared" si="34"/>
        <v>8.2680822426772771E-4</v>
      </c>
      <c r="M552" s="60">
        <f>VLOOKUP((A552+1)&amp;"_"&amp;B552,scenarios!A:Q,15,0)</f>
        <v>0</v>
      </c>
      <c r="N552" s="55">
        <f>VLOOKUP((A552+TT_Scen/2+1)&amp;"_"&amp;B552,scenarios!A:Q,15,0)</f>
        <v>0</v>
      </c>
      <c r="O552" s="37">
        <f t="shared" si="35"/>
        <v>4.3209323514017406E-3</v>
      </c>
    </row>
    <row r="553" spans="1:15" x14ac:dyDescent="0.25">
      <c r="A553" s="21">
        <f t="shared" si="32"/>
        <v>4</v>
      </c>
      <c r="B553" s="22">
        <v>544</v>
      </c>
      <c r="D553" s="66">
        <f>YC!E546</f>
        <v>0.71067769430000005</v>
      </c>
      <c r="E553" s="34">
        <f>LN(VLOOKUP((B553+12*$B$1-1)/12,YC!A:E,5,0)/VLOOKUP(B553/12,YC!A:E,5,0))</f>
        <v>-7.3544309111554435E-2</v>
      </c>
      <c r="F553" s="34">
        <f>LN(VLOOKUP((B553+12*$B$1-1)/12,YC!A:E,5,0)/VLOOKUP((B553-1)/12,YC!A:E,5,0))</f>
        <v>-7.4162328580259146E-2</v>
      </c>
      <c r="G553" s="34">
        <f>((1-EXP(-alpha*($B$1-delta)))/alpha*Intermediates!F553-(1-EXP(-alpha*($B$1-delta)))/alpha*(1-EXP(-alpha*($B$1-delta)))/alpha*Intermediates!J553+E553)</f>
        <v>-0.87162119132979476</v>
      </c>
      <c r="H553" s="34">
        <f>((1-EXP(-alpha*$B$1))/alpha*Intermediates!F552-(1-EXP(-alpha*$B$1))/alpha*(1-EXP(-alpha*$B$1))/alpha*Intermediates!J552+F553)</f>
        <v>-0.87280020944835535</v>
      </c>
      <c r="I553" s="34">
        <f>((1-EXP(-alpha*($B$1-delta)))/alpha*Intermediates!G553-(1-EXP(-alpha*($B$1-delta)))/alpha*(1-EXP(-alpha*($B$1-delta)))/alpha*Intermediates!J553+E553)</f>
        <v>0.28466010693047972</v>
      </c>
      <c r="J553" s="46">
        <f>((1-EXP(-alpha*$B$1))/alpha*Intermediates!G552-(1-EXP(-alpha*$B$1))/alpha*(1-EXP(-alpha*$B$1))/alpha*Intermediates!J552+F553)</f>
        <v>0.28151987179267191</v>
      </c>
      <c r="K553" s="66">
        <f t="shared" si="33"/>
        <v>1.1797134336586357E-3</v>
      </c>
      <c r="L553" s="46">
        <f t="shared" si="34"/>
        <v>3.1451708412391088E-3</v>
      </c>
      <c r="M553" s="60">
        <f>VLOOKUP((A553+1)&amp;"_"&amp;B553,scenarios!A:Q,15,0)</f>
        <v>0</v>
      </c>
      <c r="N553" s="55">
        <f>VLOOKUP((A553+TT_Scen/2+1)&amp;"_"&amp;B553,scenarios!A:Q,15,0)</f>
        <v>0</v>
      </c>
      <c r="O553" s="37">
        <f t="shared" si="35"/>
        <v>4.3248842748977445E-3</v>
      </c>
    </row>
    <row r="554" spans="1:15" x14ac:dyDescent="0.25">
      <c r="A554" s="21">
        <f t="shared" si="32"/>
        <v>4</v>
      </c>
      <c r="B554" s="22">
        <v>545</v>
      </c>
      <c r="D554" s="66">
        <f>YC!E547</f>
        <v>0.71023861740000005</v>
      </c>
      <c r="E554" s="34">
        <f>LN(VLOOKUP((B554+12*$B$1-1)/12,YC!A:E,5,0)/VLOOKUP(B554/12,YC!A:E,5,0))</f>
        <v>-7.3544309198647365E-2</v>
      </c>
      <c r="F554" s="34">
        <f>LN(VLOOKUP((B554+12*$B$1-1)/12,YC!A:E,5,0)/VLOOKUP((B554-1)/12,YC!A:E,5,0))</f>
        <v>-7.4162328585658396E-2</v>
      </c>
      <c r="G554" s="34">
        <f>((1-EXP(-alpha*($B$1-delta)))/alpha*Intermediates!F554-(1-EXP(-alpha*($B$1-delta)))/alpha*(1-EXP(-alpha*($B$1-delta)))/alpha*Intermediates!J554+E554)</f>
        <v>-0.86542373162557606</v>
      </c>
      <c r="H554" s="34">
        <f>((1-EXP(-alpha*$B$1))/alpha*Intermediates!F553-(1-EXP(-alpha*$B$1))/alpha*(1-EXP(-alpha*$B$1))/alpha*Intermediates!J553+F554)</f>
        <v>-0.87797478152921005</v>
      </c>
      <c r="I554" s="34">
        <f>((1-EXP(-alpha*($B$1-delta)))/alpha*Intermediates!G554-(1-EXP(-alpha*($B$1-delta)))/alpha*(1-EXP(-alpha*($B$1-delta)))/alpha*Intermediates!J554+E554)</f>
        <v>0.27798286628618185</v>
      </c>
      <c r="J554" s="46">
        <f>((1-EXP(-alpha*$B$1))/alpha*Intermediates!G553-(1-EXP(-alpha*$B$1))/alpha*(1-EXP(-alpha*$B$1))/alpha*Intermediates!J553+F554)</f>
        <v>0.28620992334459461</v>
      </c>
      <c r="K554" s="66">
        <f t="shared" si="33"/>
        <v>1.2630144892466388E-2</v>
      </c>
      <c r="L554" s="46">
        <f t="shared" si="34"/>
        <v>-8.19330744125224E-3</v>
      </c>
      <c r="M554" s="60">
        <f>VLOOKUP((A554+1)&amp;"_"&amp;B554,scenarios!A:Q,15,0)</f>
        <v>0</v>
      </c>
      <c r="N554" s="55">
        <f>VLOOKUP((A554+TT_Scen/2+1)&amp;"_"&amp;B554,scenarios!A:Q,15,0)</f>
        <v>0</v>
      </c>
      <c r="O554" s="37">
        <f t="shared" si="35"/>
        <v>2.0823452333718628E-2</v>
      </c>
    </row>
    <row r="555" spans="1:15" x14ac:dyDescent="0.25">
      <c r="A555" s="21">
        <f t="shared" si="32"/>
        <v>4</v>
      </c>
      <c r="B555" s="22">
        <v>546</v>
      </c>
      <c r="D555" s="66">
        <f>YC!E548</f>
        <v>0.70979981179999996</v>
      </c>
      <c r="E555" s="34">
        <f>LN(VLOOKUP((B555+12*$B$1-1)/12,YC!A:E,5,0)/VLOOKUP(B555/12,YC!A:E,5,0))</f>
        <v>-7.354430923045123E-2</v>
      </c>
      <c r="F555" s="34">
        <f>LN(VLOOKUP((B555+12*$B$1-1)/12,YC!A:E,5,0)/VLOOKUP((B555-1)/12,YC!A:E,5,0))</f>
        <v>-7.4162328581116335E-2</v>
      </c>
      <c r="G555" s="34">
        <f>((1-EXP(-alpha*($B$1-delta)))/alpha*Intermediates!F555-(1-EXP(-alpha*($B$1-delta)))/alpha*(1-EXP(-alpha*($B$1-delta)))/alpha*Intermediates!J555+E555)</f>
        <v>-0.88968955815469442</v>
      </c>
      <c r="H555" s="34">
        <f>((1-EXP(-alpha*$B$1))/alpha*Intermediates!F554-(1-EXP(-alpha*$B$1))/alpha*(1-EXP(-alpha*$B$1))/alpha*Intermediates!J554+F555)</f>
        <v>-0.8717350118470405</v>
      </c>
      <c r="I555" s="34">
        <f>((1-EXP(-alpha*($B$1-delta)))/alpha*Intermediates!G555-(1-EXP(-alpha*($B$1-delta)))/alpha*(1-EXP(-alpha*($B$1-delta)))/alpha*Intermediates!J555+E555)</f>
        <v>0.30177025773134669</v>
      </c>
      <c r="J555" s="46">
        <f>((1-EXP(-alpha*$B$1))/alpha*Intermediates!G554-(1-EXP(-alpha*$B$1))/alpha*(1-EXP(-alpha*$B$1))/alpha*Intermediates!J554+F555)</f>
        <v>0.2794869916078897</v>
      </c>
      <c r="K555" s="66">
        <f t="shared" si="33"/>
        <v>-1.7794323781693655E-2</v>
      </c>
      <c r="L555" s="46">
        <f t="shared" si="34"/>
        <v>2.2533392520631468E-2</v>
      </c>
      <c r="M555" s="60">
        <f>VLOOKUP((A555+1)&amp;"_"&amp;B555,scenarios!A:Q,15,0)</f>
        <v>0</v>
      </c>
      <c r="N555" s="55">
        <f>VLOOKUP((A555+TT_Scen/2+1)&amp;"_"&amp;B555,scenarios!A:Q,15,0)</f>
        <v>0</v>
      </c>
      <c r="O555" s="37">
        <f t="shared" si="35"/>
        <v>4.0327716302325123E-2</v>
      </c>
    </row>
    <row r="556" spans="1:15" x14ac:dyDescent="0.25">
      <c r="A556" s="21">
        <f t="shared" si="32"/>
        <v>4</v>
      </c>
      <c r="B556" s="22">
        <v>547</v>
      </c>
      <c r="D556" s="66">
        <f>YC!E549</f>
        <v>0.70936127719999997</v>
      </c>
      <c r="E556" s="34">
        <f>LN(VLOOKUP((B556+12*$B$1-1)/12,YC!A:E,5,0)/VLOOKUP(B556/12,YC!A:E,5,0))</f>
        <v>-7.3544309087408541E-2</v>
      </c>
      <c r="F556" s="34">
        <f>LN(VLOOKUP((B556+12*$B$1-1)/12,YC!A:E,5,0)/VLOOKUP((B556-1)/12,YC!A:E,5,0))</f>
        <v>-7.4162328588305529E-2</v>
      </c>
      <c r="G556" s="34">
        <f>((1-EXP(-alpha*($B$1-delta)))/alpha*Intermediates!F556-(1-EXP(-alpha*($B$1-delta)))/alpha*(1-EXP(-alpha*($B$1-delta)))/alpha*Intermediates!J556+E556)</f>
        <v>-0.85520471719123514</v>
      </c>
      <c r="H556" s="34">
        <f>((1-EXP(-alpha*$B$1))/alpha*Intermediates!F555-(1-EXP(-alpha*$B$1))/alpha*(1-EXP(-alpha*$B$1))/alpha*Intermediates!J555+F556)</f>
        <v>-0.89616675058836504</v>
      </c>
      <c r="I556" s="34">
        <f>((1-EXP(-alpha*($B$1-delta)))/alpha*Intermediates!G556-(1-EXP(-alpha*($B$1-delta)))/alpha*(1-EXP(-alpha*($B$1-delta)))/alpha*Intermediates!J556+E556)</f>
        <v>0.26680832496766926</v>
      </c>
      <c r="J556" s="46">
        <f>((1-EXP(-alpha*$B$1))/alpha*Intermediates!G555-(1-EXP(-alpha*$B$1))/alpha*(1-EXP(-alpha*$B$1))/alpha*Intermediates!J555+F556)</f>
        <v>0.30343692389229082</v>
      </c>
      <c r="K556" s="66">
        <f t="shared" si="33"/>
        <v>4.1812550711225027E-2</v>
      </c>
      <c r="L556" s="46">
        <f t="shared" si="34"/>
        <v>-3.5965887825587295E-2</v>
      </c>
      <c r="M556" s="60">
        <f>VLOOKUP((A556+1)&amp;"_"&amp;B556,scenarios!A:Q,15,0)</f>
        <v>0</v>
      </c>
      <c r="N556" s="55">
        <f>VLOOKUP((A556+TT_Scen/2+1)&amp;"_"&amp;B556,scenarios!A:Q,15,0)</f>
        <v>0</v>
      </c>
      <c r="O556" s="37">
        <f t="shared" si="35"/>
        <v>7.7778438536812322E-2</v>
      </c>
    </row>
    <row r="557" spans="1:15" x14ac:dyDescent="0.25">
      <c r="A557" s="21">
        <f t="shared" si="32"/>
        <v>4</v>
      </c>
      <c r="B557" s="22">
        <v>548</v>
      </c>
      <c r="D557" s="66">
        <f>YC!E550</f>
        <v>0.70892301359999998</v>
      </c>
      <c r="E557" s="34">
        <f>LN(VLOOKUP((B557+12*$B$1-1)/12,YC!A:E,5,0)/VLOOKUP(B557/12,YC!A:E,5,0))</f>
        <v>-7.3544309072842914E-2</v>
      </c>
      <c r="F557" s="34">
        <f>LN(VLOOKUP((B557+12*$B$1-1)/12,YC!A:E,5,0)/VLOOKUP((B557-1)/12,YC!A:E,5,0))</f>
        <v>-7.4162328487980461E-2</v>
      </c>
      <c r="G557" s="34">
        <f>((1-EXP(-alpha*($B$1-delta)))/alpha*Intermediates!F557-(1-EXP(-alpha*($B$1-delta)))/alpha*(1-EXP(-alpha*($B$1-delta)))/alpha*Intermediates!J557+E557)</f>
        <v>-0.8399536469155251</v>
      </c>
      <c r="H557" s="34">
        <f>((1-EXP(-alpha*$B$1))/alpha*Intermediates!F556-(1-EXP(-alpha*$B$1))/alpha*(1-EXP(-alpha*$B$1))/alpha*Intermediates!J556+F557)</f>
        <v>-0.8614462493786389</v>
      </c>
      <c r="I557" s="34">
        <f>((1-EXP(-alpha*($B$1-delta)))/alpha*Intermediates!G557-(1-EXP(-alpha*($B$1-delta)))/alpha*(1-EXP(-alpha*($B$1-delta)))/alpha*Intermediates!J557+E557)</f>
        <v>0.25108150275560559</v>
      </c>
      <c r="J557" s="46">
        <f>((1-EXP(-alpha*$B$1))/alpha*Intermediates!G556-(1-EXP(-alpha*$B$1))/alpha*(1-EXP(-alpha*$B$1))/alpha*Intermediates!J556+F557)</f>
        <v>0.26823596922652304</v>
      </c>
      <c r="K557" s="66">
        <f t="shared" si="33"/>
        <v>2.1725232059333965E-2</v>
      </c>
      <c r="L557" s="46">
        <f t="shared" si="34"/>
        <v>-1.700816637221414E-2</v>
      </c>
      <c r="M557" s="60">
        <f>VLOOKUP((A557+1)&amp;"_"&amp;B557,scenarios!A:Q,15,0)</f>
        <v>0</v>
      </c>
      <c r="N557" s="55">
        <f>VLOOKUP((A557+TT_Scen/2+1)&amp;"_"&amp;B557,scenarios!A:Q,15,0)</f>
        <v>0</v>
      </c>
      <c r="O557" s="37">
        <f t="shared" si="35"/>
        <v>3.8733398431548105E-2</v>
      </c>
    </row>
    <row r="558" spans="1:15" x14ac:dyDescent="0.25">
      <c r="A558" s="21">
        <f t="shared" si="32"/>
        <v>4</v>
      </c>
      <c r="B558" s="22">
        <v>549</v>
      </c>
      <c r="D558" s="66">
        <f>YC!E551</f>
        <v>0.70848502079999998</v>
      </c>
      <c r="E558" s="34">
        <f>LN(VLOOKUP((B558+12*$B$1-1)/12,YC!A:E,5,0)/VLOOKUP(B558/12,YC!A:E,5,0))</f>
        <v>-7.3544309208536426E-2</v>
      </c>
      <c r="F558" s="34">
        <f>LN(VLOOKUP((B558+12*$B$1-1)/12,YC!A:E,5,0)/VLOOKUP((B558-1)/12,YC!A:E,5,0))</f>
        <v>-7.4162328583777581E-2</v>
      </c>
      <c r="G558" s="34">
        <f>((1-EXP(-alpha*($B$1-delta)))/alpha*Intermediates!F558-(1-EXP(-alpha*($B$1-delta)))/alpha*(1-EXP(-alpha*($B$1-delta)))/alpha*Intermediates!J558+E558)</f>
        <v>-0.85478282968695796</v>
      </c>
      <c r="H558" s="34">
        <f>((1-EXP(-alpha*$B$1))/alpha*Intermediates!F557-(1-EXP(-alpha*$B$1))/alpha*(1-EXP(-alpha*$B$1))/alpha*Intermediates!J557+F558)</f>
        <v>-0.84609098513706882</v>
      </c>
      <c r="I558" s="34">
        <f>((1-EXP(-alpha*($B$1-delta)))/alpha*Intermediates!G558-(1-EXP(-alpha*($B$1-delta)))/alpha*(1-EXP(-alpha*($B$1-delta)))/alpha*Intermediates!J558+E558)</f>
        <v>0.26543627059612074</v>
      </c>
      <c r="J558" s="46">
        <f>((1-EXP(-alpha*$B$1))/alpha*Intermediates!G557-(1-EXP(-alpha*$B$1))/alpha*(1-EXP(-alpha*$B$1))/alpha*Intermediates!J557+F558)</f>
        <v>0.25240160108559873</v>
      </c>
      <c r="K558" s="66">
        <f t="shared" si="33"/>
        <v>-8.6541796737948928E-3</v>
      </c>
      <c r="L558" s="46">
        <f t="shared" si="34"/>
        <v>1.3119991125136066E-2</v>
      </c>
      <c r="M558" s="60">
        <f>VLOOKUP((A558+1)&amp;"_"&amp;B558,scenarios!A:Q,15,0)</f>
        <v>0</v>
      </c>
      <c r="N558" s="55">
        <f>VLOOKUP((A558+TT_Scen/2+1)&amp;"_"&amp;B558,scenarios!A:Q,15,0)</f>
        <v>0</v>
      </c>
      <c r="O558" s="37">
        <f t="shared" si="35"/>
        <v>2.1774170798930959E-2</v>
      </c>
    </row>
    <row r="559" spans="1:15" x14ac:dyDescent="0.25">
      <c r="A559" s="21">
        <f t="shared" si="32"/>
        <v>4</v>
      </c>
      <c r="B559" s="22">
        <v>550</v>
      </c>
      <c r="D559" s="66">
        <f>YC!E552</f>
        <v>0.70804729860000004</v>
      </c>
      <c r="E559" s="34">
        <f>LN(VLOOKUP((B559+12*$B$1-1)/12,YC!A:E,5,0)/VLOOKUP(B559/12,YC!A:E,5,0))</f>
        <v>-7.3544309212300873E-2</v>
      </c>
      <c r="F559" s="34">
        <f>LN(VLOOKUP((B559+12*$B$1-1)/12,YC!A:E,5,0)/VLOOKUP((B559-1)/12,YC!A:E,5,0))</f>
        <v>-7.4162328593768395E-2</v>
      </c>
      <c r="G559" s="34">
        <f>((1-EXP(-alpha*($B$1-delta)))/alpha*Intermediates!F559-(1-EXP(-alpha*($B$1-delta)))/alpha*(1-EXP(-alpha*($B$1-delta)))/alpha*Intermediates!J559+E559)</f>
        <v>-0.83286577648842131</v>
      </c>
      <c r="H559" s="34">
        <f>((1-EXP(-alpha*$B$1))/alpha*Intermediates!F558-(1-EXP(-alpha*$B$1))/alpha*(1-EXP(-alpha*$B$1))/alpha*Intermediates!J558+F559)</f>
        <v>-0.8610215777290009</v>
      </c>
      <c r="I559" s="34">
        <f>((1-EXP(-alpha*($B$1-delta)))/alpha*Intermediates!G559-(1-EXP(-alpha*($B$1-delta)))/alpha*(1-EXP(-alpha*($B$1-delta)))/alpha*Intermediates!J559+E559)</f>
        <v>0.24304613722005353</v>
      </c>
      <c r="J559" s="46">
        <f>((1-EXP(-alpha*$B$1))/alpha*Intermediates!G558-(1-EXP(-alpha*$B$1))/alpha*(1-EXP(-alpha*$B$1))/alpha*Intermediates!J558+F559)</f>
        <v>0.26685443706017675</v>
      </c>
      <c r="K559" s="66">
        <f t="shared" si="33"/>
        <v>2.8555922227164965E-2</v>
      </c>
      <c r="L559" s="46">
        <f t="shared" si="34"/>
        <v>-2.3527118175560302E-2</v>
      </c>
      <c r="M559" s="60">
        <f>VLOOKUP((A559+1)&amp;"_"&amp;B559,scenarios!A:Q,15,0)</f>
        <v>0</v>
      </c>
      <c r="N559" s="55">
        <f>VLOOKUP((A559+TT_Scen/2+1)&amp;"_"&amp;B559,scenarios!A:Q,15,0)</f>
        <v>0</v>
      </c>
      <c r="O559" s="37">
        <f t="shared" si="35"/>
        <v>5.2083040402725267E-2</v>
      </c>
    </row>
    <row r="560" spans="1:15" x14ac:dyDescent="0.25">
      <c r="A560" s="21">
        <f t="shared" si="32"/>
        <v>4</v>
      </c>
      <c r="B560" s="22">
        <v>551</v>
      </c>
      <c r="D560" s="66">
        <f>YC!E553</f>
        <v>0.70760984680000005</v>
      </c>
      <c r="E560" s="34">
        <f>LN(VLOOKUP((B560+12*$B$1-1)/12,YC!A:E,5,0)/VLOOKUP(B560/12,YC!A:E,5,0))</f>
        <v>-7.3544309105461503E-2</v>
      </c>
      <c r="F560" s="34">
        <f>LN(VLOOKUP((B560+12*$B$1-1)/12,YC!A:E,5,0)/VLOOKUP((B560-1)/12,YC!A:E,5,0))</f>
        <v>-7.4162328539538608E-2</v>
      </c>
      <c r="G560" s="34">
        <f>((1-EXP(-alpha*($B$1-delta)))/alpha*Intermediates!F560-(1-EXP(-alpha*($B$1-delta)))/alpha*(1-EXP(-alpha*($B$1-delta)))/alpha*Intermediates!J560+E560)</f>
        <v>-0.86581045922331179</v>
      </c>
      <c r="H560" s="34">
        <f>((1-EXP(-alpha*$B$1))/alpha*Intermediates!F559-(1-EXP(-alpha*$B$1))/alpha*(1-EXP(-alpha*$B$1))/alpha*Intermediates!J559+F560)</f>
        <v>-0.8389547664503435</v>
      </c>
      <c r="I560" s="34">
        <f>((1-EXP(-alpha*($B$1-delta)))/alpha*Intermediates!G560-(1-EXP(-alpha*($B$1-delta)))/alpha*(1-EXP(-alpha*($B$1-delta)))/alpha*Intermediates!J560+E560)</f>
        <v>0.27551907167024092</v>
      </c>
      <c r="J560" s="46">
        <f>((1-EXP(-alpha*$B$1))/alpha*Intermediates!G559-(1-EXP(-alpha*$B$1))/alpha*(1-EXP(-alpha*$B$1))/alpha*Intermediates!J559+F560)</f>
        <v>0.24431121356290816</v>
      </c>
      <c r="K560" s="66">
        <f t="shared" si="33"/>
        <v>-2.6498285278593658E-2</v>
      </c>
      <c r="L560" s="46">
        <f t="shared" si="34"/>
        <v>3.1699928795307475E-2</v>
      </c>
      <c r="M560" s="60">
        <f>VLOOKUP((A560+1)&amp;"_"&amp;B560,scenarios!A:Q,15,0)</f>
        <v>0</v>
      </c>
      <c r="N560" s="55">
        <f>VLOOKUP((A560+TT_Scen/2+1)&amp;"_"&amp;B560,scenarios!A:Q,15,0)</f>
        <v>0</v>
      </c>
      <c r="O560" s="37">
        <f t="shared" si="35"/>
        <v>5.8198214073901133E-2</v>
      </c>
    </row>
    <row r="561" spans="1:15" x14ac:dyDescent="0.25">
      <c r="A561" s="21">
        <f t="shared" si="32"/>
        <v>4</v>
      </c>
      <c r="B561" s="22">
        <v>552</v>
      </c>
      <c r="D561" s="66">
        <f>YC!E554</f>
        <v>0.7071726653</v>
      </c>
      <c r="E561" s="34">
        <f>LN(VLOOKUP((B561+12*$B$1-1)/12,YC!A:E,5,0)/VLOOKUP(B561/12,YC!A:E,5,0))</f>
        <v>-7.3544309203004393E-2</v>
      </c>
      <c r="F561" s="34">
        <f>LN(VLOOKUP((B561+12*$B$1-1)/12,YC!A:E,5,0)/VLOOKUP((B561-1)/12,YC!A:E,5,0))</f>
        <v>-7.4162328594926663E-2</v>
      </c>
      <c r="G561" s="34">
        <f>((1-EXP(-alpha*($B$1-delta)))/alpha*Intermediates!F561-(1-EXP(-alpha*($B$1-delta)))/alpha*(1-EXP(-alpha*($B$1-delta)))/alpha*Intermediates!J561+E561)</f>
        <v>-0.88038329995262188</v>
      </c>
      <c r="H561" s="34">
        <f>((1-EXP(-alpha*$B$1))/alpha*Intermediates!F560-(1-EXP(-alpha*$B$1))/alpha*(1-EXP(-alpha*$B$1))/alpha*Intermediates!J560+F561)</f>
        <v>-0.87212468158895795</v>
      </c>
      <c r="I561" s="34">
        <f>((1-EXP(-alpha*($B$1-delta)))/alpha*Intermediates!G561-(1-EXP(-alpha*($B$1-delta)))/alpha*(1-EXP(-alpha*($B$1-delta)))/alpha*Intermediates!J561+E561)</f>
        <v>0.28962149255838743</v>
      </c>
      <c r="J561" s="46">
        <f>((1-EXP(-alpha*$B$1))/alpha*Intermediates!G560-(1-EXP(-alpha*$B$1))/alpha*(1-EXP(-alpha*$B$1))/alpha*Intermediates!J560+F561)</f>
        <v>0.27700605769242681</v>
      </c>
      <c r="K561" s="66">
        <f t="shared" si="33"/>
        <v>-8.2246096610542052E-3</v>
      </c>
      <c r="L561" s="46">
        <f t="shared" si="34"/>
        <v>1.2695345145131487E-2</v>
      </c>
      <c r="M561" s="60">
        <f>VLOOKUP((A561+1)&amp;"_"&amp;B561,scenarios!A:Q,15,0)</f>
        <v>0</v>
      </c>
      <c r="N561" s="55">
        <f>VLOOKUP((A561+TT_Scen/2+1)&amp;"_"&amp;B561,scenarios!A:Q,15,0)</f>
        <v>0</v>
      </c>
      <c r="O561" s="37">
        <f t="shared" si="35"/>
        <v>2.0919954806185692E-2</v>
      </c>
    </row>
    <row r="562" spans="1:15" x14ac:dyDescent="0.25">
      <c r="A562" s="21">
        <f t="shared" si="32"/>
        <v>4</v>
      </c>
      <c r="B562" s="22">
        <v>553</v>
      </c>
      <c r="D562" s="66">
        <f>YC!E555</f>
        <v>0.70673575389999999</v>
      </c>
      <c r="E562" s="34">
        <f>LN(VLOOKUP((B562+12*$B$1-1)/12,YC!A:E,5,0)/VLOOKUP(B562/12,YC!A:E,5,0))</f>
        <v>-7.3544309222318027E-2</v>
      </c>
      <c r="F562" s="34">
        <f>LN(VLOOKUP((B562+12*$B$1-1)/12,YC!A:E,5,0)/VLOOKUP((B562-1)/12,YC!A:E,5,0))</f>
        <v>-7.4162328618727943E-2</v>
      </c>
      <c r="G562" s="34">
        <f>((1-EXP(-alpha*($B$1-delta)))/alpha*Intermediates!F562-(1-EXP(-alpha*($B$1-delta)))/alpha*(1-EXP(-alpha*($B$1-delta)))/alpha*Intermediates!J562+E562)</f>
        <v>-0.87965502424136832</v>
      </c>
      <c r="H562" s="34">
        <f>((1-EXP(-alpha*$B$1))/alpha*Intermediates!F561-(1-EXP(-alpha*$B$1))/alpha*(1-EXP(-alpha*$B$1))/alpha*Intermediates!J561+F562)</f>
        <v>-0.88679717906112365</v>
      </c>
      <c r="I562" s="34">
        <f>((1-EXP(-alpha*($B$1-delta)))/alpha*Intermediates!G562-(1-EXP(-alpha*($B$1-delta)))/alpha*(1-EXP(-alpha*($B$1-delta)))/alpha*Intermediates!J562+E562)</f>
        <v>0.28842412319408722</v>
      </c>
      <c r="J562" s="46">
        <f>((1-EXP(-alpha*$B$1))/alpha*Intermediates!G561-(1-EXP(-alpha*$B$1))/alpha*(1-EXP(-alpha*$B$1))/alpha*Intermediates!J561+F562)</f>
        <v>0.29120482280448345</v>
      </c>
      <c r="K562" s="66">
        <f t="shared" si="33"/>
        <v>7.1677208367306733E-3</v>
      </c>
      <c r="L562" s="46">
        <f t="shared" si="34"/>
        <v>-2.7768370462742942E-3</v>
      </c>
      <c r="M562" s="60">
        <f>VLOOKUP((A562+1)&amp;"_"&amp;B562,scenarios!A:Q,15,0)</f>
        <v>0</v>
      </c>
      <c r="N562" s="55">
        <f>VLOOKUP((A562+TT_Scen/2+1)&amp;"_"&amp;B562,scenarios!A:Q,15,0)</f>
        <v>0</v>
      </c>
      <c r="O562" s="37">
        <f t="shared" si="35"/>
        <v>9.9445578830049675E-3</v>
      </c>
    </row>
    <row r="563" spans="1:15" x14ac:dyDescent="0.25">
      <c r="A563" s="21">
        <f t="shared" si="32"/>
        <v>4</v>
      </c>
      <c r="B563" s="22">
        <v>554</v>
      </c>
      <c r="D563" s="66">
        <f>YC!E556</f>
        <v>0.70629911239999998</v>
      </c>
      <c r="E563" s="34">
        <f>LN(VLOOKUP((B563+12*$B$1-1)/12,YC!A:E,5,0)/VLOOKUP(B563/12,YC!A:E,5,0))</f>
        <v>-7.3544309184867318E-2</v>
      </c>
      <c r="F563" s="34">
        <f>LN(VLOOKUP((B563+12*$B$1-1)/12,YC!A:E,5,0)/VLOOKUP((B563-1)/12,YC!A:E,5,0))</f>
        <v>-7.4162328632669333E-2</v>
      </c>
      <c r="G563" s="34">
        <f>((1-EXP(-alpha*($B$1-delta)))/alpha*Intermediates!F563-(1-EXP(-alpha*($B$1-delta)))/alpha*(1-EXP(-alpha*($B$1-delta)))/alpha*Intermediates!J563+E563)</f>
        <v>-0.86913401070671714</v>
      </c>
      <c r="H563" s="34">
        <f>((1-EXP(-alpha*$B$1))/alpha*Intermediates!F562-(1-EXP(-alpha*$B$1))/alpha*(1-EXP(-alpha*$B$1))/alpha*Intermediates!J562+F563)</f>
        <v>-0.88606397374424062</v>
      </c>
      <c r="I563" s="34">
        <f>((1-EXP(-alpha*($B$1-delta)))/alpha*Intermediates!G563-(1-EXP(-alpha*($B$1-delta)))/alpha*(1-EXP(-alpha*($B$1-delta)))/alpha*Intermediates!J563+E563)</f>
        <v>0.27743533932967618</v>
      </c>
      <c r="J563" s="46">
        <f>((1-EXP(-alpha*$B$1))/alpha*Intermediates!G562-(1-EXP(-alpha*$B$1))/alpha*(1-EXP(-alpha*$B$1))/alpha*Intermediates!J562+F563)</f>
        <v>0.28999922088877672</v>
      </c>
      <c r="K563" s="66">
        <f t="shared" si="33"/>
        <v>1.7074087051048181E-2</v>
      </c>
      <c r="L563" s="46">
        <f t="shared" si="34"/>
        <v>-1.2485285500709931E-2</v>
      </c>
      <c r="M563" s="60">
        <f>VLOOKUP((A563+1)&amp;"_"&amp;B563,scenarios!A:Q,15,0)</f>
        <v>0</v>
      </c>
      <c r="N563" s="55">
        <f>VLOOKUP((A563+TT_Scen/2+1)&amp;"_"&amp;B563,scenarios!A:Q,15,0)</f>
        <v>0</v>
      </c>
      <c r="O563" s="37">
        <f t="shared" si="35"/>
        <v>2.9559372551758112E-2</v>
      </c>
    </row>
    <row r="564" spans="1:15" x14ac:dyDescent="0.25">
      <c r="A564" s="21">
        <f t="shared" si="32"/>
        <v>4</v>
      </c>
      <c r="B564" s="22">
        <v>555</v>
      </c>
      <c r="D564" s="66">
        <f>YC!E557</f>
        <v>0.70586274069999999</v>
      </c>
      <c r="E564" s="34">
        <f>LN(VLOOKUP((B564+12*$B$1-1)/12,YC!A:E,5,0)/VLOOKUP(B564/12,YC!A:E,5,0))</f>
        <v>-7.3544309101358396E-2</v>
      </c>
      <c r="F564" s="34">
        <f>LN(VLOOKUP((B564+12*$B$1-1)/12,YC!A:E,5,0)/VLOOKUP((B564-1)/12,YC!A:E,5,0))</f>
        <v>-7.4162328506048175E-2</v>
      </c>
      <c r="G564" s="34">
        <f>((1-EXP(-alpha*($B$1-delta)))/alpha*Intermediates!F564-(1-EXP(-alpha*($B$1-delta)))/alpha*(1-EXP(-alpha*($B$1-delta)))/alpha*Intermediates!J564+E564)</f>
        <v>-0.85425392722256732</v>
      </c>
      <c r="H564" s="34">
        <f>((1-EXP(-alpha*$B$1))/alpha*Intermediates!F563-(1-EXP(-alpha*$B$1))/alpha*(1-EXP(-alpha*$B$1))/alpha*Intermediates!J563+F564)</f>
        <v>-0.87547109493997755</v>
      </c>
      <c r="I564" s="34">
        <f>((1-EXP(-alpha*($B$1-delta)))/alpha*Intermediates!G564-(1-EXP(-alpha*($B$1-delta)))/alpha*(1-EXP(-alpha*($B$1-delta)))/alpha*Intermediates!J564+E564)</f>
        <v>0.26208880599456086</v>
      </c>
      <c r="J564" s="46">
        <f>((1-EXP(-alpha*$B$1))/alpha*Intermediates!G563-(1-EXP(-alpha*$B$1))/alpha*(1-EXP(-alpha*$B$1))/alpha*Intermediates!J563+F564)</f>
        <v>0.27893527866289813</v>
      </c>
      <c r="K564" s="66">
        <f t="shared" si="33"/>
        <v>2.144385218253908E-2</v>
      </c>
      <c r="L564" s="46">
        <f t="shared" si="34"/>
        <v>-1.6705364351290664E-2</v>
      </c>
      <c r="M564" s="60">
        <f>VLOOKUP((A564+1)&amp;"_"&amp;B564,scenarios!A:Q,15,0)</f>
        <v>0</v>
      </c>
      <c r="N564" s="55">
        <f>VLOOKUP((A564+TT_Scen/2+1)&amp;"_"&amp;B564,scenarios!A:Q,15,0)</f>
        <v>0</v>
      </c>
      <c r="O564" s="37">
        <f t="shared" si="35"/>
        <v>3.8149216533829744E-2</v>
      </c>
    </row>
    <row r="565" spans="1:15" x14ac:dyDescent="0.25">
      <c r="A565" s="21">
        <f t="shared" si="32"/>
        <v>4</v>
      </c>
      <c r="B565" s="22">
        <v>556</v>
      </c>
      <c r="D565" s="66">
        <f>YC!E558</f>
        <v>0.70542663859999999</v>
      </c>
      <c r="E565" s="34">
        <f>LN(VLOOKUP((B565+12*$B$1-1)/12,YC!A:E,5,0)/VLOOKUP(B565/12,YC!A:E,5,0))</f>
        <v>-7.3544309145919556E-2</v>
      </c>
      <c r="F565" s="34">
        <f>LN(VLOOKUP((B565+12*$B$1-1)/12,YC!A:E,5,0)/VLOOKUP((B565-1)/12,YC!A:E,5,0))</f>
        <v>-7.416232855466337E-2</v>
      </c>
      <c r="G565" s="34">
        <f>((1-EXP(-alpha*($B$1-delta)))/alpha*Intermediates!F565-(1-EXP(-alpha*($B$1-delta)))/alpha*(1-EXP(-alpha*($B$1-delta)))/alpha*Intermediates!J565+E565)</f>
        <v>-0.82529064192737467</v>
      </c>
      <c r="H565" s="34">
        <f>((1-EXP(-alpha*$B$1))/alpha*Intermediates!F564-(1-EXP(-alpha*$B$1))/alpha*(1-EXP(-alpha*$B$1))/alpha*Intermediates!J564+F565)</f>
        <v>-0.86048935100165602</v>
      </c>
      <c r="I565" s="34">
        <f>((1-EXP(-alpha*($B$1-delta)))/alpha*Intermediates!G565-(1-EXP(-alpha*($B$1-delta)))/alpha*(1-EXP(-alpha*($B$1-delta)))/alpha*Intermediates!J565+E565)</f>
        <v>0.23266038815475518</v>
      </c>
      <c r="J565" s="46">
        <f>((1-EXP(-alpha*$B$1))/alpha*Intermediates!G564-(1-EXP(-alpha*$B$1))/alpha*(1-EXP(-alpha*$B$1))/alpha*Intermediates!J564+F565)</f>
        <v>0.26348380100192953</v>
      </c>
      <c r="K565" s="66">
        <f t="shared" si="33"/>
        <v>3.5825516280496128E-2</v>
      </c>
      <c r="L565" s="46">
        <f t="shared" si="34"/>
        <v>-3.0353214876311485E-2</v>
      </c>
      <c r="M565" s="60">
        <f>VLOOKUP((A565+1)&amp;"_"&amp;B565,scenarios!A:Q,15,0)</f>
        <v>0</v>
      </c>
      <c r="N565" s="55">
        <f>VLOOKUP((A565+TT_Scen/2+1)&amp;"_"&amp;B565,scenarios!A:Q,15,0)</f>
        <v>0</v>
      </c>
      <c r="O565" s="37">
        <f t="shared" si="35"/>
        <v>6.6178731156807613E-2</v>
      </c>
    </row>
    <row r="566" spans="1:15" x14ac:dyDescent="0.25">
      <c r="A566" s="21">
        <f t="shared" si="32"/>
        <v>4</v>
      </c>
      <c r="B566" s="22">
        <v>557</v>
      </c>
      <c r="D566" s="66">
        <f>YC!E559</f>
        <v>0.70499080599999997</v>
      </c>
      <c r="E566" s="34">
        <f>LN(VLOOKUP((B566+12*$B$1-1)/12,YC!A:E,5,0)/VLOOKUP(B566/12,YC!A:E,5,0))</f>
        <v>-7.3544309176942879E-2</v>
      </c>
      <c r="F566" s="34">
        <f>LN(VLOOKUP((B566+12*$B$1-1)/12,YC!A:E,5,0)/VLOOKUP((B566-1)/12,YC!A:E,5,0))</f>
        <v>-7.4162328495323795E-2</v>
      </c>
      <c r="G566" s="34">
        <f>((1-EXP(-alpha*($B$1-delta)))/alpha*Intermediates!F566-(1-EXP(-alpha*($B$1-delta)))/alpha*(1-EXP(-alpha*($B$1-delta)))/alpha*Intermediates!J566+E566)</f>
        <v>-0.80554572508879618</v>
      </c>
      <c r="H566" s="34">
        <f>((1-EXP(-alpha*$B$1))/alpha*Intermediates!F565-(1-EXP(-alpha*$B$1))/alpha*(1-EXP(-alpha*$B$1))/alpha*Intermediates!J565+F566)</f>
        <v>-0.83132814328676974</v>
      </c>
      <c r="I566" s="34">
        <f>((1-EXP(-alpha*($B$1-delta)))/alpha*Intermediates!G566-(1-EXP(-alpha*($B$1-delta)))/alpha*(1-EXP(-alpha*($B$1-delta)))/alpha*Intermediates!J566+E566)</f>
        <v>0.21245165353591422</v>
      </c>
      <c r="J566" s="46">
        <f>((1-EXP(-alpha*$B$1))/alpha*Intermediates!G565-(1-EXP(-alpha*$B$1))/alpha*(1-EXP(-alpha*$B$1))/alpha*Intermediates!J565+F566)</f>
        <v>0.23385418698202104</v>
      </c>
      <c r="K566" s="66">
        <f t="shared" si="33"/>
        <v>2.6117659653052572E-2</v>
      </c>
      <c r="L566" s="46">
        <f t="shared" si="34"/>
        <v>-2.1175124492506359E-2</v>
      </c>
      <c r="M566" s="60">
        <f>VLOOKUP((A566+1)&amp;"_"&amp;B566,scenarios!A:Q,15,0)</f>
        <v>0</v>
      </c>
      <c r="N566" s="55">
        <f>VLOOKUP((A566+TT_Scen/2+1)&amp;"_"&amp;B566,scenarios!A:Q,15,0)</f>
        <v>0</v>
      </c>
      <c r="O566" s="37">
        <f t="shared" si="35"/>
        <v>4.729278414555893E-2</v>
      </c>
    </row>
    <row r="567" spans="1:15" x14ac:dyDescent="0.25">
      <c r="A567" s="21">
        <f t="shared" si="32"/>
        <v>4</v>
      </c>
      <c r="B567" s="22">
        <v>558</v>
      </c>
      <c r="D567" s="66">
        <f>YC!E560</f>
        <v>0.70455524260000002</v>
      </c>
      <c r="E567" s="34">
        <f>LN(VLOOKUP((B567+12*$B$1-1)/12,YC!A:E,5,0)/VLOOKUP(B567/12,YC!A:E,5,0))</f>
        <v>-7.3544309226898516E-2</v>
      </c>
      <c r="F567" s="34">
        <f>LN(VLOOKUP((B567+12*$B$1-1)/12,YC!A:E,5,0)/VLOOKUP((B567-1)/12,YC!A:E,5,0))</f>
        <v>-7.4162328644279241E-2</v>
      </c>
      <c r="G567" s="34">
        <f>((1-EXP(-alpha*($B$1-delta)))/alpha*Intermediates!F567-(1-EXP(-alpha*($B$1-delta)))/alpha*(1-EXP(-alpha*($B$1-delta)))/alpha*Intermediates!J567+E567)</f>
        <v>-0.78481059194345759</v>
      </c>
      <c r="H567" s="34">
        <f>((1-EXP(-alpha*$B$1))/alpha*Intermediates!F566-(1-EXP(-alpha*$B$1))/alpha*(1-EXP(-alpha*$B$1))/alpha*Intermediates!J566+F567)</f>
        <v>-0.81144831326955935</v>
      </c>
      <c r="I567" s="34">
        <f>((1-EXP(-alpha*($B$1-delta)))/alpha*Intermediates!G567-(1-EXP(-alpha*($B$1-delta)))/alpha*(1-EXP(-alpha*($B$1-delta)))/alpha*Intermediates!J567+E567)</f>
        <v>0.19125401448354656</v>
      </c>
      <c r="J567" s="46">
        <f>((1-EXP(-alpha*$B$1))/alpha*Intermediates!G566-(1-EXP(-alpha*$B$1))/alpha*(1-EXP(-alpha*$B$1))/alpha*Intermediates!J566+F567)</f>
        <v>0.21350727459617591</v>
      </c>
      <c r="K567" s="66">
        <f t="shared" si="33"/>
        <v>2.6995676729031581E-2</v>
      </c>
      <c r="L567" s="46">
        <f t="shared" si="34"/>
        <v>-2.2007482811046697E-2</v>
      </c>
      <c r="M567" s="60">
        <f>VLOOKUP((A567+1)&amp;"_"&amp;B567,scenarios!A:Q,15,0)</f>
        <v>0</v>
      </c>
      <c r="N567" s="55">
        <f>VLOOKUP((A567+TT_Scen/2+1)&amp;"_"&amp;B567,scenarios!A:Q,15,0)</f>
        <v>0</v>
      </c>
      <c r="O567" s="37">
        <f t="shared" si="35"/>
        <v>4.9003159540078278E-2</v>
      </c>
    </row>
    <row r="568" spans="1:15" x14ac:dyDescent="0.25">
      <c r="A568" s="21">
        <f t="shared" si="32"/>
        <v>4</v>
      </c>
      <c r="B568" s="22">
        <v>559</v>
      </c>
      <c r="D568" s="66">
        <f>YC!E561</f>
        <v>0.70411994830000002</v>
      </c>
      <c r="E568" s="34">
        <f>LN(VLOOKUP((B568+12*$B$1-1)/12,YC!A:E,5,0)/VLOOKUP(B568/12,YC!A:E,5,0))</f>
        <v>-7.3544309153800141E-2</v>
      </c>
      <c r="F568" s="34">
        <f>LN(VLOOKUP((B568+12*$B$1-1)/12,YC!A:E,5,0)/VLOOKUP((B568-1)/12,YC!A:E,5,0))</f>
        <v>-7.4162328576115474E-2</v>
      </c>
      <c r="G568" s="34">
        <f>((1-EXP(-alpha*($B$1-delta)))/alpha*Intermediates!F568-(1-EXP(-alpha*($B$1-delta)))/alpha*(1-EXP(-alpha*($B$1-delta)))/alpha*Intermediates!J568+E568)</f>
        <v>-0.76289080736130765</v>
      </c>
      <c r="H568" s="34">
        <f>((1-EXP(-alpha*$B$1))/alpha*Intermediates!F567-(1-EXP(-alpha*$B$1))/alpha*(1-EXP(-alpha*$B$1))/alpha*Intermediates!J567+F568)</f>
        <v>-0.7905714980766545</v>
      </c>
      <c r="I568" s="34">
        <f>((1-EXP(-alpha*($B$1-delta)))/alpha*Intermediates!G568-(1-EXP(-alpha*($B$1-delta)))/alpha*(1-EXP(-alpha*($B$1-delta)))/alpha*Intermediates!J568+E568)</f>
        <v>0.16887303332450912</v>
      </c>
      <c r="J568" s="46">
        <f>((1-EXP(-alpha*$B$1))/alpha*Intermediates!G567-(1-EXP(-alpha*$B$1))/alpha*(1-EXP(-alpha*$B$1))/alpha*Intermediates!J567+F568)</f>
        <v>0.19216469897217731</v>
      </c>
      <c r="K568" s="66">
        <f t="shared" si="33"/>
        <v>2.8067360552311627E-2</v>
      </c>
      <c r="L568" s="46">
        <f t="shared" si="34"/>
        <v>-2.3022508558737553E-2</v>
      </c>
      <c r="M568" s="60">
        <f>VLOOKUP((A568+1)&amp;"_"&amp;B568,scenarios!A:Q,15,0)</f>
        <v>0</v>
      </c>
      <c r="N568" s="55">
        <f>VLOOKUP((A568+TT_Scen/2+1)&amp;"_"&amp;B568,scenarios!A:Q,15,0)</f>
        <v>0</v>
      </c>
      <c r="O568" s="37">
        <f t="shared" si="35"/>
        <v>5.108986911104918E-2</v>
      </c>
    </row>
    <row r="569" spans="1:15" x14ac:dyDescent="0.25">
      <c r="A569" s="21">
        <f t="shared" si="32"/>
        <v>4</v>
      </c>
      <c r="B569" s="22">
        <v>560</v>
      </c>
      <c r="D569" s="66">
        <f>YC!E562</f>
        <v>0.70368492299999996</v>
      </c>
      <c r="E569" s="34">
        <f>LN(VLOOKUP((B569+12*$B$1-1)/12,YC!A:E,5,0)/VLOOKUP(B569/12,YC!A:E,5,0))</f>
        <v>-7.3544309274173297E-2</v>
      </c>
      <c r="F569" s="34">
        <f>LN(VLOOKUP((B569+12*$B$1-1)/12,YC!A:E,5,0)/VLOOKUP((B569-1)/12,YC!A:E,5,0))</f>
        <v>-7.416232860727133E-2</v>
      </c>
      <c r="G569" s="34">
        <f>((1-EXP(-alpha*($B$1-delta)))/alpha*Intermediates!F569-(1-EXP(-alpha*($B$1-delta)))/alpha*(1-EXP(-alpha*($B$1-delta)))/alpha*Intermediates!J569+E569)</f>
        <v>-0.77695142683558183</v>
      </c>
      <c r="H569" s="34">
        <f>((1-EXP(-alpha*$B$1))/alpha*Intermediates!F568-(1-EXP(-alpha*$B$1))/alpha*(1-EXP(-alpha*$B$1))/alpha*Intermediates!J568+F569)</f>
        <v>-0.76850193403770539</v>
      </c>
      <c r="I569" s="34">
        <f>((1-EXP(-alpha*($B$1-delta)))/alpha*Intermediates!G569-(1-EXP(-alpha*($B$1-delta)))/alpha*(1-EXP(-alpha*($B$1-delta)))/alpha*Intermediates!J569+E569)</f>
        <v>0.18247376209110602</v>
      </c>
      <c r="J569" s="46">
        <f>((1-EXP(-alpha*$B$1))/alpha*Intermediates!G568-(1-EXP(-alpha*$B$1))/alpha*(1-EXP(-alpha*$B$1))/alpha*Intermediates!J568+F569)</f>
        <v>0.1696306929562566</v>
      </c>
      <c r="K569" s="66">
        <f t="shared" si="33"/>
        <v>-8.4138961619993902E-3</v>
      </c>
      <c r="L569" s="46">
        <f t="shared" si="34"/>
        <v>1.2925895549221522E-2</v>
      </c>
      <c r="M569" s="60">
        <f>VLOOKUP((A569+1)&amp;"_"&amp;B569,scenarios!A:Q,15,0)</f>
        <v>0</v>
      </c>
      <c r="N569" s="55">
        <f>VLOOKUP((A569+TT_Scen/2+1)&amp;"_"&amp;B569,scenarios!A:Q,15,0)</f>
        <v>0</v>
      </c>
      <c r="O569" s="37">
        <f t="shared" si="35"/>
        <v>2.1339791711220912E-2</v>
      </c>
    </row>
    <row r="570" spans="1:15" x14ac:dyDescent="0.25">
      <c r="A570" s="21">
        <f t="shared" si="32"/>
        <v>4</v>
      </c>
      <c r="B570" s="22">
        <v>561</v>
      </c>
      <c r="D570" s="66">
        <f>YC!E563</f>
        <v>0.70325016640000004</v>
      </c>
      <c r="E570" s="34">
        <f>LN(VLOOKUP((B570+12*$B$1-1)/12,YC!A:E,5,0)/VLOOKUP(B570/12,YC!A:E,5,0))</f>
        <v>-7.3544309314835202E-2</v>
      </c>
      <c r="F570" s="34">
        <f>LN(VLOOKUP((B570+12*$B$1-1)/12,YC!A:E,5,0)/VLOOKUP((B570-1)/12,YC!A:E,5,0))</f>
        <v>-7.4162328748870646E-2</v>
      </c>
      <c r="G570" s="34">
        <f>((1-EXP(-alpha*($B$1-delta)))/alpha*Intermediates!F570-(1-EXP(-alpha*($B$1-delta)))/alpha*(1-EXP(-alpha*($B$1-delta)))/alpha*Intermediates!J570+E570)</f>
        <v>-0.78171288837486752</v>
      </c>
      <c r="H570" s="34">
        <f>((1-EXP(-alpha*$B$1))/alpha*Intermediates!F569-(1-EXP(-alpha*$B$1))/alpha*(1-EXP(-alpha*$B$1))/alpha*Intermediates!J569+F570)</f>
        <v>-0.78265870669259163</v>
      </c>
      <c r="I570" s="34">
        <f>((1-EXP(-alpha*($B$1-delta)))/alpha*Intermediates!G570-(1-EXP(-alpha*($B$1-delta)))/alpha*(1-EXP(-alpha*($B$1-delta)))/alpha*Intermediates!J570+E570)</f>
        <v>0.18677663650966486</v>
      </c>
      <c r="J570" s="46">
        <f>((1-EXP(-alpha*$B$1))/alpha*Intermediates!G569-(1-EXP(-alpha*$B$1))/alpha*(1-EXP(-alpha*$B$1))/alpha*Intermediates!J569+F570)</f>
        <v>0.18332433921471109</v>
      </c>
      <c r="K570" s="66">
        <f t="shared" si="33"/>
        <v>9.4626574491973869E-4</v>
      </c>
      <c r="L570" s="46">
        <f t="shared" si="34"/>
        <v>3.458263336801215E-3</v>
      </c>
      <c r="M570" s="60">
        <f>VLOOKUP((A570+1)&amp;"_"&amp;B570,scenarios!A:Q,15,0)</f>
        <v>0</v>
      </c>
      <c r="N570" s="55">
        <f>VLOOKUP((A570+TT_Scen/2+1)&amp;"_"&amp;B570,scenarios!A:Q,15,0)</f>
        <v>0</v>
      </c>
      <c r="O570" s="37">
        <f t="shared" si="35"/>
        <v>4.4045290817209537E-3</v>
      </c>
    </row>
    <row r="571" spans="1:15" x14ac:dyDescent="0.25">
      <c r="A571" s="21">
        <f t="shared" si="32"/>
        <v>4</v>
      </c>
      <c r="B571" s="22">
        <v>562</v>
      </c>
      <c r="D571" s="66">
        <f>YC!E564</f>
        <v>0.70281567840000003</v>
      </c>
      <c r="E571" s="34">
        <f>LN(VLOOKUP((B571+12*$B$1-1)/12,YC!A:E,5,0)/VLOOKUP(B571/12,YC!A:E,5,0))</f>
        <v>-7.3544309286496468E-2</v>
      </c>
      <c r="F571" s="34">
        <f>LN(VLOOKUP((B571+12*$B$1-1)/12,YC!A:E,5,0)/VLOOKUP((B571-1)/12,YC!A:E,5,0))</f>
        <v>-7.4162328727671548E-2</v>
      </c>
      <c r="G571" s="34">
        <f>((1-EXP(-alpha*($B$1-delta)))/alpha*Intermediates!F571-(1-EXP(-alpha*($B$1-delta)))/alpha*(1-EXP(-alpha*($B$1-delta)))/alpha*Intermediates!J571+E571)</f>
        <v>-0.8005126623210751</v>
      </c>
      <c r="H571" s="34">
        <f>((1-EXP(-alpha*$B$1))/alpha*Intermediates!F570-(1-EXP(-alpha*$B$1))/alpha*(1-EXP(-alpha*$B$1))/alpha*Intermediates!J570+F571)</f>
        <v>-0.78745275947813931</v>
      </c>
      <c r="I571" s="34">
        <f>((1-EXP(-alpha*($B$1-delta)))/alpha*Intermediates!G571-(1-EXP(-alpha*($B$1-delta)))/alpha*(1-EXP(-alpha*($B$1-delta)))/alpha*Intermediates!J571+E571)</f>
        <v>0.2051191240713735</v>
      </c>
      <c r="J571" s="46">
        <f>((1-EXP(-alpha*$B$1))/alpha*Intermediates!G570-(1-EXP(-alpha*$B$1))/alpha*(1-EXP(-alpha*$B$1))/alpha*Intermediates!J570+F571)</f>
        <v>0.18765657887879256</v>
      </c>
      <c r="K571" s="66">
        <f t="shared" si="33"/>
        <v>-1.2974992354650383E-2</v>
      </c>
      <c r="L571" s="46">
        <f t="shared" si="34"/>
        <v>1.7615906829148376E-2</v>
      </c>
      <c r="M571" s="60">
        <f>VLOOKUP((A571+1)&amp;"_"&amp;B571,scenarios!A:Q,15,0)</f>
        <v>0</v>
      </c>
      <c r="N571" s="55">
        <f>VLOOKUP((A571+TT_Scen/2+1)&amp;"_"&amp;B571,scenarios!A:Q,15,0)</f>
        <v>0</v>
      </c>
      <c r="O571" s="37">
        <f t="shared" si="35"/>
        <v>3.0590899183798759E-2</v>
      </c>
    </row>
    <row r="572" spans="1:15" x14ac:dyDescent="0.25">
      <c r="A572" s="21">
        <f t="shared" si="32"/>
        <v>4</v>
      </c>
      <c r="B572" s="22">
        <v>563</v>
      </c>
      <c r="D572" s="66">
        <f>YC!E565</f>
        <v>0.70238145890000003</v>
      </c>
      <c r="E572" s="34">
        <f>LN(VLOOKUP((B572+12*$B$1-1)/12,YC!A:E,5,0)/VLOOKUP(B572/12,YC!A:E,5,0))</f>
        <v>-7.3544309199894187E-2</v>
      </c>
      <c r="F572" s="34">
        <f>LN(VLOOKUP((B572+12*$B$1-1)/12,YC!A:E,5,0)/VLOOKUP((B572-1)/12,YC!A:E,5,0))</f>
        <v>-7.4162328554324503E-2</v>
      </c>
      <c r="G572" s="34">
        <f>((1-EXP(-alpha*($B$1-delta)))/alpha*Intermediates!F572-(1-EXP(-alpha*($B$1-delta)))/alpha*(1-EXP(-alpha*($B$1-delta)))/alpha*Intermediates!J572+E572)</f>
        <v>-0.81920954795242784</v>
      </c>
      <c r="H572" s="34">
        <f>((1-EXP(-alpha*$B$1))/alpha*Intermediates!F571-(1-EXP(-alpha*$B$1))/alpha*(1-EXP(-alpha*$B$1))/alpha*Intermediates!J571+F572)</f>
        <v>-0.80638107886777466</v>
      </c>
      <c r="I572" s="34">
        <f>((1-EXP(-alpha*($B$1-delta)))/alpha*Intermediates!G572-(1-EXP(-alpha*($B$1-delta)))/alpha*(1-EXP(-alpha*($B$1-delta)))/alpha*Intermediates!J572+E572)</f>
        <v>0.22336002120307391</v>
      </c>
      <c r="J572" s="46">
        <f>((1-EXP(-alpha*$B$1))/alpha*Intermediates!G571-(1-EXP(-alpha*$B$1))/alpha*(1-EXP(-alpha*$B$1))/alpha*Intermediates!J571+F572)</f>
        <v>0.20612439554791576</v>
      </c>
      <c r="K572" s="66">
        <f t="shared" si="33"/>
        <v>-1.2746535012261084E-2</v>
      </c>
      <c r="L572" s="46">
        <f t="shared" si="34"/>
        <v>1.7385016096096662E-2</v>
      </c>
      <c r="M572" s="60">
        <f>VLOOKUP((A572+1)&amp;"_"&amp;B572,scenarios!A:Q,15,0)</f>
        <v>0</v>
      </c>
      <c r="N572" s="55">
        <f>VLOOKUP((A572+TT_Scen/2+1)&amp;"_"&amp;B572,scenarios!A:Q,15,0)</f>
        <v>0</v>
      </c>
      <c r="O572" s="37">
        <f t="shared" si="35"/>
        <v>3.0131551108357746E-2</v>
      </c>
    </row>
    <row r="573" spans="1:15" x14ac:dyDescent="0.25">
      <c r="A573" s="21">
        <f t="shared" si="32"/>
        <v>4</v>
      </c>
      <c r="B573" s="22">
        <v>564</v>
      </c>
      <c r="D573" s="66">
        <f>YC!E566</f>
        <v>0.70194750760000002</v>
      </c>
      <c r="E573" s="34">
        <f>LN(VLOOKUP((B573+12*$B$1-1)/12,YC!A:E,5,0)/VLOOKUP(B573/12,YC!A:E,5,0))</f>
        <v>-7.3544309240869646E-2</v>
      </c>
      <c r="F573" s="34">
        <f>LN(VLOOKUP((B573+12*$B$1-1)/12,YC!A:E,5,0)/VLOOKUP((B573-1)/12,YC!A:E,5,0))</f>
        <v>-7.4162328699506591E-2</v>
      </c>
      <c r="G573" s="34">
        <f>((1-EXP(-alpha*($B$1-delta)))/alpha*Intermediates!F573-(1-EXP(-alpha*($B$1-delta)))/alpha*(1-EXP(-alpha*($B$1-delta)))/alpha*Intermediates!J573+E573)</f>
        <v>-0.7977672235528338</v>
      </c>
      <c r="H573" s="34">
        <f>((1-EXP(-alpha*$B$1))/alpha*Intermediates!F572-(1-EXP(-alpha*$B$1))/alpha*(1-EXP(-alpha*$B$1))/alpha*Intermediates!J572+F573)</f>
        <v>-0.82520580675591393</v>
      </c>
      <c r="I573" s="34">
        <f>((1-EXP(-alpha*($B$1-delta)))/alpha*Intermediates!G573-(1-EXP(-alpha*($B$1-delta)))/alpha*(1-EXP(-alpha*($B$1-delta)))/alpha*Intermediates!J573+E573)</f>
        <v>0.20146300298654712</v>
      </c>
      <c r="J573" s="46">
        <f>((1-EXP(-alpha*$B$1))/alpha*Intermediates!G572-(1-EXP(-alpha*$B$1))/alpha*(1-EXP(-alpha*$B$1))/alpha*Intermediates!J572+F573)</f>
        <v>0.22448992732184889</v>
      </c>
      <c r="K573" s="66">
        <f t="shared" si="33"/>
        <v>2.7818487849396778E-2</v>
      </c>
      <c r="L573" s="46">
        <f t="shared" si="34"/>
        <v>-2.2763828015298526E-2</v>
      </c>
      <c r="M573" s="60">
        <f>VLOOKUP((A573+1)&amp;"_"&amp;B573,scenarios!A:Q,15,0)</f>
        <v>0</v>
      </c>
      <c r="N573" s="55">
        <f>VLOOKUP((A573+TT_Scen/2+1)&amp;"_"&amp;B573,scenarios!A:Q,15,0)</f>
        <v>0</v>
      </c>
      <c r="O573" s="37">
        <f t="shared" si="35"/>
        <v>5.0582315864695304E-2</v>
      </c>
    </row>
    <row r="574" spans="1:15" x14ac:dyDescent="0.25">
      <c r="A574" s="21">
        <f t="shared" si="32"/>
        <v>4</v>
      </c>
      <c r="B574" s="22">
        <v>565</v>
      </c>
      <c r="D574" s="66">
        <f>YC!E567</f>
        <v>0.70151382439999999</v>
      </c>
      <c r="E574" s="34">
        <f>LN(VLOOKUP((B574+12*$B$1-1)/12,YC!A:E,5,0)/VLOOKUP(B574/12,YC!A:E,5,0))</f>
        <v>-7.3544309113682996E-2</v>
      </c>
      <c r="F574" s="34">
        <f>LN(VLOOKUP((B574+12*$B$1-1)/12,YC!A:E,5,0)/VLOOKUP((B574-1)/12,YC!A:E,5,0))</f>
        <v>-7.4162328582998469E-2</v>
      </c>
      <c r="G574" s="34">
        <f>((1-EXP(-alpha*($B$1-delta)))/alpha*Intermediates!F574-(1-EXP(-alpha*($B$1-delta)))/alpha*(1-EXP(-alpha*($B$1-delta)))/alpha*Intermediates!J574+E574)</f>
        <v>-0.82484812738785696</v>
      </c>
      <c r="H574" s="34">
        <f>((1-EXP(-alpha*$B$1))/alpha*Intermediates!F573-(1-EXP(-alpha*$B$1))/alpha*(1-EXP(-alpha*$B$1))/alpha*Intermediates!J573+F574)</f>
        <v>-0.8036169646482777</v>
      </c>
      <c r="I574" s="34">
        <f>((1-EXP(-alpha*($B$1-delta)))/alpha*Intermediates!G574-(1-EXP(-alpha*($B$1-delta)))/alpha*(1-EXP(-alpha*($B$1-delta)))/alpha*Intermediates!J574+E574)</f>
        <v>0.22809050544792292</v>
      </c>
      <c r="J574" s="46">
        <f>((1-EXP(-alpha*$B$1))/alpha*Intermediates!G573-(1-EXP(-alpha*$B$1))/alpha*(1-EXP(-alpha*$B$1))/alpha*Intermediates!J573+F574)</f>
        <v>0.20244319401294308</v>
      </c>
      <c r="K574" s="66">
        <f t="shared" si="33"/>
        <v>-2.1007368208177946E-2</v>
      </c>
      <c r="L574" s="46">
        <f t="shared" si="34"/>
        <v>2.5979033582476996E-2</v>
      </c>
      <c r="M574" s="60">
        <f>VLOOKUP((A574+1)&amp;"_"&amp;B574,scenarios!A:Q,15,0)</f>
        <v>0</v>
      </c>
      <c r="N574" s="55">
        <f>VLOOKUP((A574+TT_Scen/2+1)&amp;"_"&amp;B574,scenarios!A:Q,15,0)</f>
        <v>0</v>
      </c>
      <c r="O574" s="37">
        <f t="shared" si="35"/>
        <v>4.6986401790654941E-2</v>
      </c>
    </row>
    <row r="575" spans="1:15" x14ac:dyDescent="0.25">
      <c r="A575" s="21">
        <f t="shared" si="32"/>
        <v>4</v>
      </c>
      <c r="B575" s="22">
        <v>566</v>
      </c>
      <c r="D575" s="66">
        <f>YC!E568</f>
        <v>0.70108040920000003</v>
      </c>
      <c r="E575" s="34">
        <f>LN(VLOOKUP((B575+12*$B$1-1)/12,YC!A:E,5,0)/VLOOKUP(B575/12,YC!A:E,5,0))</f>
        <v>-7.3544309135952821E-2</v>
      </c>
      <c r="F575" s="34">
        <f>LN(VLOOKUP((B575+12*$B$1-1)/12,YC!A:E,5,0)/VLOOKUP((B575-1)/12,YC!A:E,5,0))</f>
        <v>-7.4162328522333357E-2</v>
      </c>
      <c r="G575" s="34">
        <f>((1-EXP(-alpha*($B$1-delta)))/alpha*Intermediates!F575-(1-EXP(-alpha*($B$1-delta)))/alpha*(1-EXP(-alpha*($B$1-delta)))/alpha*Intermediates!J575+E575)</f>
        <v>-0.81585439625177814</v>
      </c>
      <c r="H575" s="34">
        <f>((1-EXP(-alpha*$B$1))/alpha*Intermediates!F574-(1-EXP(-alpha*$B$1))/alpha*(1-EXP(-alpha*$B$1))/alpha*Intermediates!J574+F575)</f>
        <v>-0.83088301636474315</v>
      </c>
      <c r="I575" s="34">
        <f>((1-EXP(-alpha*($B$1-delta)))/alpha*Intermediates!G575-(1-EXP(-alpha*($B$1-delta)))/alpha*(1-EXP(-alpha*($B$1-delta)))/alpha*Intermediates!J575+E575)</f>
        <v>0.21864466191492854</v>
      </c>
      <c r="J575" s="46">
        <f>((1-EXP(-alpha*$B$1))/alpha*Intermediates!G574-(1-EXP(-alpha*$B$1))/alpha*(1-EXP(-alpha*$B$1))/alpha*Intermediates!J574+F575)</f>
        <v>0.22925265595175526</v>
      </c>
      <c r="K575" s="66">
        <f t="shared" si="33"/>
        <v>1.5142117682049649E-2</v>
      </c>
      <c r="L575" s="46">
        <f t="shared" si="34"/>
        <v>-1.0551927693691177E-2</v>
      </c>
      <c r="M575" s="60">
        <f>VLOOKUP((A575+1)&amp;"_"&amp;B575,scenarios!A:Q,15,0)</f>
        <v>0</v>
      </c>
      <c r="N575" s="55">
        <f>VLOOKUP((A575+TT_Scen/2+1)&amp;"_"&amp;B575,scenarios!A:Q,15,0)</f>
        <v>0</v>
      </c>
      <c r="O575" s="37">
        <f t="shared" si="35"/>
        <v>2.5694045375740826E-2</v>
      </c>
    </row>
    <row r="576" spans="1:15" x14ac:dyDescent="0.25">
      <c r="A576" s="21">
        <f t="shared" si="32"/>
        <v>4</v>
      </c>
      <c r="B576" s="22">
        <v>567</v>
      </c>
      <c r="D576" s="66">
        <f>YC!E569</f>
        <v>0.70064726180000003</v>
      </c>
      <c r="E576" s="34">
        <f>LN(VLOOKUP((B576+12*$B$1-1)/12,YC!A:E,5,0)/VLOOKUP(B576/12,YC!A:E,5,0))</f>
        <v>-7.3544309176123618E-2</v>
      </c>
      <c r="F576" s="34">
        <f>LN(VLOOKUP((B576+12*$B$1-1)/12,YC!A:E,5,0)/VLOOKUP((B576-1)/12,YC!A:E,5,0))</f>
        <v>-7.4162328528595417E-2</v>
      </c>
      <c r="G576" s="34">
        <f>((1-EXP(-alpha*($B$1-delta)))/alpha*Intermediates!F576-(1-EXP(-alpha*($B$1-delta)))/alpha*(1-EXP(-alpha*($B$1-delta)))/alpha*Intermediates!J576+E576)</f>
        <v>-0.85025141134978288</v>
      </c>
      <c r="H576" s="34">
        <f>((1-EXP(-alpha*$B$1))/alpha*Intermediates!F575-(1-EXP(-alpha*$B$1))/alpha*(1-EXP(-alpha*$B$1))/alpha*Intermediates!J575+F576)</f>
        <v>-0.82182785561357452</v>
      </c>
      <c r="I576" s="34">
        <f>((1-EXP(-alpha*($B$1-delta)))/alpha*Intermediates!G576-(1-EXP(-alpha*($B$1-delta)))/alpha*(1-EXP(-alpha*($B$1-delta)))/alpha*Intermediates!J576+E576)</f>
        <v>0.25259085102420842</v>
      </c>
      <c r="J576" s="46">
        <f>((1-EXP(-alpha*$B$1))/alpha*Intermediates!G575-(1-EXP(-alpha*$B$1))/alpha*(1-EXP(-alpha*$B$1))/alpha*Intermediates!J575+F576)</f>
        <v>0.2197422039697485</v>
      </c>
      <c r="K576" s="66">
        <f t="shared" si="33"/>
        <v>-2.8023406658672534E-2</v>
      </c>
      <c r="L576" s="46">
        <f t="shared" si="34"/>
        <v>3.3394120160369578E-2</v>
      </c>
      <c r="M576" s="60">
        <f>VLOOKUP((A576+1)&amp;"_"&amp;B576,scenarios!A:Q,15,0)</f>
        <v>0</v>
      </c>
      <c r="N576" s="55">
        <f>VLOOKUP((A576+TT_Scen/2+1)&amp;"_"&amp;B576,scenarios!A:Q,15,0)</f>
        <v>0</v>
      </c>
      <c r="O576" s="37">
        <f t="shared" si="35"/>
        <v>6.1417526819042112E-2</v>
      </c>
    </row>
    <row r="577" spans="1:15" x14ac:dyDescent="0.25">
      <c r="A577" s="21">
        <f t="shared" si="32"/>
        <v>4</v>
      </c>
      <c r="B577" s="22">
        <v>568</v>
      </c>
      <c r="D577" s="66">
        <f>YC!E570</f>
        <v>0.70021438199999997</v>
      </c>
      <c r="E577" s="34">
        <f>LN(VLOOKUP((B577+12*$B$1-1)/12,YC!A:E,5,0)/VLOOKUP(B577/12,YC!A:E,5,0))</f>
        <v>-7.354430925602605E-2</v>
      </c>
      <c r="F577" s="34">
        <f>LN(VLOOKUP((B577+12*$B$1-1)/12,YC!A:E,5,0)/VLOOKUP((B577-1)/12,YC!A:E,5,0))</f>
        <v>-7.4162328623883042E-2</v>
      </c>
      <c r="G577" s="34">
        <f>((1-EXP(-alpha*($B$1-delta)))/alpha*Intermediates!F577-(1-EXP(-alpha*($B$1-delta)))/alpha*(1-EXP(-alpha*($B$1-delta)))/alpha*Intermediates!J577+E577)</f>
        <v>-0.81701991881797242</v>
      </c>
      <c r="H577" s="34">
        <f>((1-EXP(-alpha*$B$1))/alpha*Intermediates!F576-(1-EXP(-alpha*$B$1))/alpha*(1-EXP(-alpha*$B$1))/alpha*Intermediates!J576+F577)</f>
        <v>-0.8564600250272778</v>
      </c>
      <c r="I577" s="34">
        <f>((1-EXP(-alpha*($B$1-delta)))/alpha*Intermediates!G577-(1-EXP(-alpha*($B$1-delta)))/alpha*(1-EXP(-alpha*($B$1-delta)))/alpha*Intermediates!J577+E577)</f>
        <v>0.21890981603628068</v>
      </c>
      <c r="J577" s="46">
        <f>((1-EXP(-alpha*$B$1))/alpha*Intermediates!G576-(1-EXP(-alpha*$B$1))/alpha*(1-EXP(-alpha*$B$1))/alpha*Intermediates!J576+F577)</f>
        <v>0.25392037780028764</v>
      </c>
      <c r="K577" s="66">
        <f t="shared" si="33"/>
        <v>4.0228193809418444E-2</v>
      </c>
      <c r="L577" s="46">
        <f t="shared" si="34"/>
        <v>-3.4404782185107008E-2</v>
      </c>
      <c r="M577" s="60">
        <f>VLOOKUP((A577+1)&amp;"_"&amp;B577,scenarios!A:Q,15,0)</f>
        <v>0</v>
      </c>
      <c r="N577" s="55">
        <f>VLOOKUP((A577+TT_Scen/2+1)&amp;"_"&amp;B577,scenarios!A:Q,15,0)</f>
        <v>0</v>
      </c>
      <c r="O577" s="37">
        <f t="shared" si="35"/>
        <v>7.4632975994525452E-2</v>
      </c>
    </row>
    <row r="578" spans="1:15" x14ac:dyDescent="0.25">
      <c r="A578" s="21">
        <f t="shared" si="32"/>
        <v>4</v>
      </c>
      <c r="B578" s="22">
        <v>569</v>
      </c>
      <c r="D578" s="66">
        <f>YC!E571</f>
        <v>0.69978176960000005</v>
      </c>
      <c r="E578" s="34">
        <f>LN(VLOOKUP((B578+12*$B$1-1)/12,YC!A:E,5,0)/VLOOKUP(B578/12,YC!A:E,5,0))</f>
        <v>-7.3544309243738726E-2</v>
      </c>
      <c r="F578" s="34">
        <f>LN(VLOOKUP((B578+12*$B$1-1)/12,YC!A:E,5,0)/VLOOKUP((B578-1)/12,YC!A:E,5,0))</f>
        <v>-7.4162328676542419E-2</v>
      </c>
      <c r="G578" s="34">
        <f>((1-EXP(-alpha*($B$1-delta)))/alpha*Intermediates!F578-(1-EXP(-alpha*($B$1-delta)))/alpha*(1-EXP(-alpha*($B$1-delta)))/alpha*Intermediates!J578+E578)</f>
        <v>-0.77413049185445493</v>
      </c>
      <c r="H578" s="34">
        <f>((1-EXP(-alpha*$B$1))/alpha*Intermediates!F577-(1-EXP(-alpha*$B$1))/alpha*(1-EXP(-alpha*$B$1))/alpha*Intermediates!J577+F578)</f>
        <v>-0.82300143248873692</v>
      </c>
      <c r="I578" s="34">
        <f>((1-EXP(-alpha*($B$1-delta)))/alpha*Intermediates!G578-(1-EXP(-alpha*($B$1-delta)))/alpha*(1-EXP(-alpha*($B$1-delta)))/alpha*Intermediates!J578+E578)</f>
        <v>0.17557212758097035</v>
      </c>
      <c r="J578" s="46">
        <f>((1-EXP(-alpha*$B$1))/alpha*Intermediates!G577-(1-EXP(-alpha*$B$1))/alpha*(1-EXP(-alpha*$B$1))/alpha*Intermediates!J577+F578)</f>
        <v>0.22000908273437469</v>
      </c>
      <c r="K578" s="66">
        <f t="shared" si="33"/>
        <v>5.0084818713724388E-2</v>
      </c>
      <c r="L578" s="46">
        <f t="shared" si="34"/>
        <v>-4.3464097148029679E-2</v>
      </c>
      <c r="M578" s="60">
        <f>VLOOKUP((A578+1)&amp;"_"&amp;B578,scenarios!A:Q,15,0)</f>
        <v>0</v>
      </c>
      <c r="N578" s="55">
        <f>VLOOKUP((A578+TT_Scen/2+1)&amp;"_"&amp;B578,scenarios!A:Q,15,0)</f>
        <v>0</v>
      </c>
      <c r="O578" s="37">
        <f t="shared" si="35"/>
        <v>9.3548915861754067E-2</v>
      </c>
    </row>
    <row r="579" spans="1:15" x14ac:dyDescent="0.25">
      <c r="A579" s="21">
        <f t="shared" si="32"/>
        <v>4</v>
      </c>
      <c r="B579" s="22">
        <v>570</v>
      </c>
      <c r="D579" s="66">
        <f>YC!E572</f>
        <v>0.69934942450000004</v>
      </c>
      <c r="E579" s="34">
        <f>LN(VLOOKUP((B579+12*$B$1-1)/12,YC!A:E,5,0)/VLOOKUP(B579/12,YC!A:E,5,0))</f>
        <v>-7.3544309150002221E-2</v>
      </c>
      <c r="F579" s="34">
        <f>LN(VLOOKUP((B579+12*$B$1-1)/12,YC!A:E,5,0)/VLOOKUP((B579-1)/12,YC!A:E,5,0))</f>
        <v>-7.4162328554593065E-2</v>
      </c>
      <c r="G579" s="34">
        <f>((1-EXP(-alpha*($B$1-delta)))/alpha*Intermediates!F579-(1-EXP(-alpha*($B$1-delta)))/alpha*(1-EXP(-alpha*($B$1-delta)))/alpha*Intermediates!J579+E579)</f>
        <v>-0.77779813472959558</v>
      </c>
      <c r="H579" s="34">
        <f>((1-EXP(-alpha*$B$1))/alpha*Intermediates!F578-(1-EXP(-alpha*$B$1))/alpha*(1-EXP(-alpha*$B$1))/alpha*Intermediates!J578+F579)</f>
        <v>-0.77981889129396176</v>
      </c>
      <c r="I579" s="34">
        <f>((1-EXP(-alpha*($B$1-delta)))/alpha*Intermediates!G579-(1-EXP(-alpha*($B$1-delta)))/alpha*(1-EXP(-alpha*($B$1-delta)))/alpha*Intermediates!J579+E579)</f>
        <v>0.17879278707489543</v>
      </c>
      <c r="J579" s="46">
        <f>((1-EXP(-alpha*$B$1))/alpha*Intermediates!G578-(1-EXP(-alpha*$B$1))/alpha*(1-EXP(-alpha*$B$1))/alpha*Intermediates!J578+F579)</f>
        <v>0.17637512947661085</v>
      </c>
      <c r="K579" s="66">
        <f t="shared" si="33"/>
        <v>2.0227996688861882E-3</v>
      </c>
      <c r="L579" s="46">
        <f t="shared" si="34"/>
        <v>2.4205824890690675E-3</v>
      </c>
      <c r="M579" s="60">
        <f>VLOOKUP((A579+1)&amp;"_"&amp;B579,scenarios!A:Q,15,0)</f>
        <v>0</v>
      </c>
      <c r="N579" s="55">
        <f>VLOOKUP((A579+TT_Scen/2+1)&amp;"_"&amp;B579,scenarios!A:Q,15,0)</f>
        <v>0</v>
      </c>
      <c r="O579" s="37">
        <f t="shared" si="35"/>
        <v>4.4433821579552557E-3</v>
      </c>
    </row>
    <row r="580" spans="1:15" x14ac:dyDescent="0.25">
      <c r="A580" s="21">
        <f t="shared" si="32"/>
        <v>4</v>
      </c>
      <c r="B580" s="22">
        <v>571</v>
      </c>
      <c r="D580" s="66">
        <f>YC!E573</f>
        <v>0.69891734650000004</v>
      </c>
      <c r="E580" s="34">
        <f>LN(VLOOKUP((B580+12*$B$1-1)/12,YC!A:E,5,0)/VLOOKUP(B580/12,YC!A:E,5,0))</f>
        <v>-7.354430915050171E-2</v>
      </c>
      <c r="F580" s="34">
        <f>LN(VLOOKUP((B580+12*$B$1-1)/12,YC!A:E,5,0)/VLOOKUP((B580-1)/12,YC!A:E,5,0))</f>
        <v>-7.4162328576714162E-2</v>
      </c>
      <c r="G580" s="34">
        <f>((1-EXP(-alpha*($B$1-delta)))/alpha*Intermediates!F580-(1-EXP(-alpha*($B$1-delta)))/alpha*(1-EXP(-alpha*($B$1-delta)))/alpha*Intermediates!J580+E580)</f>
        <v>-0.7639099106635463</v>
      </c>
      <c r="H580" s="34">
        <f>((1-EXP(-alpha*$B$1))/alpha*Intermediates!F579-(1-EXP(-alpha*$B$1))/alpha*(1-EXP(-alpha*$B$1))/alpha*Intermediates!J579+F580)</f>
        <v>-0.78351164646460236</v>
      </c>
      <c r="I580" s="34">
        <f>((1-EXP(-alpha*($B$1-delta)))/alpha*Intermediates!G580-(1-EXP(-alpha*($B$1-delta)))/alpha*(1-EXP(-alpha*($B$1-delta)))/alpha*Intermediates!J580+E580)</f>
        <v>0.16445885455449544</v>
      </c>
      <c r="J580" s="46">
        <f>((1-EXP(-alpha*$B$1))/alpha*Intermediates!G579-(1-EXP(-alpha*$B$1))/alpha*(1-EXP(-alpha*$B$1))/alpha*Intermediates!J579+F580)</f>
        <v>0.1796177595558035</v>
      </c>
      <c r="K580" s="66">
        <f t="shared" si="33"/>
        <v>1.9795111255866082E-2</v>
      </c>
      <c r="L580" s="46">
        <f t="shared" si="34"/>
        <v>-1.5044587174215307E-2</v>
      </c>
      <c r="M580" s="60">
        <f>VLOOKUP((A580+1)&amp;"_"&amp;B580,scenarios!A:Q,15,0)</f>
        <v>0</v>
      </c>
      <c r="N580" s="55">
        <f>VLOOKUP((A580+TT_Scen/2+1)&amp;"_"&amp;B580,scenarios!A:Q,15,0)</f>
        <v>0</v>
      </c>
      <c r="O580" s="37">
        <f t="shared" si="35"/>
        <v>3.4839698430081389E-2</v>
      </c>
    </row>
    <row r="581" spans="1:15" x14ac:dyDescent="0.25">
      <c r="A581" s="21">
        <f t="shared" si="32"/>
        <v>4</v>
      </c>
      <c r="B581" s="22">
        <v>572</v>
      </c>
      <c r="D581" s="66">
        <f>YC!E574</f>
        <v>0.69848553550000003</v>
      </c>
      <c r="E581" s="34">
        <f>LN(VLOOKUP((B581+12*$B$1-1)/12,YC!A:E,5,0)/VLOOKUP(B581/12,YC!A:E,5,0))</f>
        <v>-7.3544309256338286E-2</v>
      </c>
      <c r="F581" s="34">
        <f>LN(VLOOKUP((B581+12*$B$1-1)/12,YC!A:E,5,0)/VLOOKUP((B581-1)/12,YC!A:E,5,0))</f>
        <v>-7.4162328611108899E-2</v>
      </c>
      <c r="G581" s="34">
        <f>((1-EXP(-alpha*($B$1-delta)))/alpha*Intermediates!F581-(1-EXP(-alpha*($B$1-delta)))/alpha*(1-EXP(-alpha*($B$1-delta)))/alpha*Intermediates!J581+E581)</f>
        <v>-0.74504258751431041</v>
      </c>
      <c r="H581" s="34">
        <f>((1-EXP(-alpha*$B$1))/alpha*Intermediates!F580-(1-EXP(-alpha*$B$1))/alpha*(1-EXP(-alpha*$B$1))/alpha*Intermediates!J580+F581)</f>
        <v>-0.76952853657423981</v>
      </c>
      <c r="I581" s="34">
        <f>((1-EXP(-alpha*($B$1-delta)))/alpha*Intermediates!G581-(1-EXP(-alpha*($B$1-delta)))/alpha*(1-EXP(-alpha*($B$1-delta)))/alpha*Intermediates!J581+E581)</f>
        <v>0.14514709502321779</v>
      </c>
      <c r="J581" s="46">
        <f>((1-EXP(-alpha*$B$1))/alpha*Intermediates!G580-(1-EXP(-alpha*$B$1))/alpha*(1-EXP(-alpha*$B$1))/alpha*Intermediates!J580+F581)</f>
        <v>0.16518580895359214</v>
      </c>
      <c r="K581" s="66">
        <f t="shared" si="33"/>
        <v>2.4788191768569057E-2</v>
      </c>
      <c r="L581" s="46">
        <f t="shared" si="34"/>
        <v>-1.9839273301900162E-2</v>
      </c>
      <c r="M581" s="60">
        <f>VLOOKUP((A581+1)&amp;"_"&amp;B581,scenarios!A:Q,15,0)</f>
        <v>0</v>
      </c>
      <c r="N581" s="55">
        <f>VLOOKUP((A581+TT_Scen/2+1)&amp;"_"&amp;B581,scenarios!A:Q,15,0)</f>
        <v>0</v>
      </c>
      <c r="O581" s="37">
        <f t="shared" si="35"/>
        <v>4.4627465070469219E-2</v>
      </c>
    </row>
    <row r="582" spans="1:15" x14ac:dyDescent="0.25">
      <c r="A582" s="21">
        <f t="shared" si="32"/>
        <v>4</v>
      </c>
      <c r="B582" s="22">
        <v>573</v>
      </c>
      <c r="D582" s="66">
        <f>YC!E575</f>
        <v>0.6980539912</v>
      </c>
      <c r="E582" s="34">
        <f>LN(VLOOKUP((B582+12*$B$1-1)/12,YC!A:E,5,0)/VLOOKUP(B582/12,YC!A:E,5,0))</f>
        <v>-7.3544309192128787E-2</v>
      </c>
      <c r="F582" s="34">
        <f>LN(VLOOKUP((B582+12*$B$1-1)/12,YC!A:E,5,0)/VLOOKUP((B582-1)/12,YC!A:E,5,0))</f>
        <v>-7.4162328668821137E-2</v>
      </c>
      <c r="G582" s="34">
        <f>((1-EXP(-alpha*($B$1-delta)))/alpha*Intermediates!F582-(1-EXP(-alpha*($B$1-delta)))/alpha*(1-EXP(-alpha*($B$1-delta)))/alpha*Intermediates!J582+E582)</f>
        <v>-0.73943574139962687</v>
      </c>
      <c r="H582" s="34">
        <f>((1-EXP(-alpha*$B$1))/alpha*Intermediates!F581-(1-EXP(-alpha*$B$1))/alpha*(1-EXP(-alpha*$B$1))/alpha*Intermediates!J581+F582)</f>
        <v>-0.75053229412673228</v>
      </c>
      <c r="I582" s="34">
        <f>((1-EXP(-alpha*($B$1-delta)))/alpha*Intermediates!G582-(1-EXP(-alpha*($B$1-delta)))/alpha*(1-EXP(-alpha*($B$1-delta)))/alpha*Intermediates!J582+E582)</f>
        <v>0.13909708231726436</v>
      </c>
      <c r="J582" s="46">
        <f>((1-EXP(-alpha*$B$1))/alpha*Intermediates!G581-(1-EXP(-alpha*$B$1))/alpha*(1-EXP(-alpha*$B$1))/alpha*Intermediates!J581+F582)</f>
        <v>0.1457420072962253</v>
      </c>
      <c r="K582" s="66">
        <f t="shared" si="33"/>
        <v>1.115834782766334E-2</v>
      </c>
      <c r="L582" s="46">
        <f t="shared" si="34"/>
        <v>-6.622896284986024E-3</v>
      </c>
      <c r="M582" s="60">
        <f>VLOOKUP((A582+1)&amp;"_"&amp;B582,scenarios!A:Q,15,0)</f>
        <v>0</v>
      </c>
      <c r="N582" s="55">
        <f>VLOOKUP((A582+TT_Scen/2+1)&amp;"_"&amp;B582,scenarios!A:Q,15,0)</f>
        <v>0</v>
      </c>
      <c r="O582" s="37">
        <f t="shared" si="35"/>
        <v>1.7781244112649364E-2</v>
      </c>
    </row>
    <row r="583" spans="1:15" x14ac:dyDescent="0.25">
      <c r="A583" s="21">
        <f t="shared" si="32"/>
        <v>4</v>
      </c>
      <c r="B583" s="22">
        <v>574</v>
      </c>
      <c r="D583" s="66">
        <f>YC!E576</f>
        <v>0.69762271360000006</v>
      </c>
      <c r="E583" s="34">
        <f>LN(VLOOKUP((B583+12*$B$1-1)/12,YC!A:E,5,0)/VLOOKUP(B583/12,YC!A:E,5,0))</f>
        <v>-7.354430926612518E-2</v>
      </c>
      <c r="F583" s="34">
        <f>LN(VLOOKUP((B583+12*$B$1-1)/12,YC!A:E,5,0)/VLOOKUP((B583-1)/12,YC!A:E,5,0))</f>
        <v>-7.4162328628695096E-2</v>
      </c>
      <c r="G583" s="34">
        <f>((1-EXP(-alpha*($B$1-delta)))/alpha*Intermediates!F583-(1-EXP(-alpha*($B$1-delta)))/alpha*(1-EXP(-alpha*($B$1-delta)))/alpha*Intermediates!J583+E583)</f>
        <v>-0.74494238152451353</v>
      </c>
      <c r="H583" s="34">
        <f>((1-EXP(-alpha*$B$1))/alpha*Intermediates!F582-(1-EXP(-alpha*$B$1))/alpha*(1-EXP(-alpha*$B$1))/alpha*Intermediates!J582+F583)</f>
        <v>-0.74488716643308983</v>
      </c>
      <c r="I583" s="34">
        <f>((1-EXP(-alpha*($B$1-delta)))/alpha*Intermediates!G583-(1-EXP(-alpha*($B$1-delta)))/alpha*(1-EXP(-alpha*($B$1-delta)))/alpha*Intermediates!J583+E583)</f>
        <v>0.1441618221929574</v>
      </c>
      <c r="J583" s="46">
        <f>((1-EXP(-alpha*$B$1))/alpha*Intermediates!G582-(1-EXP(-alpha*$B$1))/alpha*(1-EXP(-alpha*$B$1))/alpha*Intermediates!J582+F583)</f>
        <v>0.13965059928157864</v>
      </c>
      <c r="K583" s="66">
        <f t="shared" si="33"/>
        <v>-5.5213567098588712E-5</v>
      </c>
      <c r="L583" s="46">
        <f t="shared" si="34"/>
        <v>4.521413796145124E-3</v>
      </c>
      <c r="M583" s="60">
        <f>VLOOKUP((A583+1)&amp;"_"&amp;B583,scenarios!A:Q,15,0)</f>
        <v>0</v>
      </c>
      <c r="N583" s="55">
        <f>VLOOKUP((A583+TT_Scen/2+1)&amp;"_"&amp;B583,scenarios!A:Q,15,0)</f>
        <v>0</v>
      </c>
      <c r="O583" s="37">
        <f t="shared" si="35"/>
        <v>4.5766273632437127E-3</v>
      </c>
    </row>
    <row r="584" spans="1:15" x14ac:dyDescent="0.25">
      <c r="A584" s="21">
        <f t="shared" si="32"/>
        <v>4</v>
      </c>
      <c r="B584" s="22">
        <v>575</v>
      </c>
      <c r="D584" s="66">
        <f>YC!E577</f>
        <v>0.69719170239999995</v>
      </c>
      <c r="E584" s="34">
        <f>LN(VLOOKUP((B584+12*$B$1-1)/12,YC!A:E,5,0)/VLOOKUP(B584/12,YC!A:E,5,0))</f>
        <v>-7.3544309202664429E-2</v>
      </c>
      <c r="F584" s="34">
        <f>LN(VLOOKUP((B584+12*$B$1-1)/12,YC!A:E,5,0)/VLOOKUP((B584-1)/12,YC!A:E,5,0))</f>
        <v>-7.4162328644928027E-2</v>
      </c>
      <c r="G584" s="34">
        <f>((1-EXP(-alpha*($B$1-delta)))/alpha*Intermediates!F584-(1-EXP(-alpha*($B$1-delta)))/alpha*(1-EXP(-alpha*($B$1-delta)))/alpha*Intermediates!J584+E584)</f>
        <v>-0.73841220072065283</v>
      </c>
      <c r="H584" s="34">
        <f>((1-EXP(-alpha*$B$1))/alpha*Intermediates!F583-(1-EXP(-alpha*$B$1))/alpha*(1-EXP(-alpha*$B$1))/alpha*Intermediates!J583+F584)</f>
        <v>-0.75043148744615007</v>
      </c>
      <c r="I584" s="34">
        <f>((1-EXP(-alpha*($B$1-delta)))/alpha*Intermediates!G584-(1-EXP(-alpha*($B$1-delta)))/alpha*(1-EXP(-alpha*($B$1-delta)))/alpha*Intermediates!J584+E584)</f>
        <v>0.13719100520128868</v>
      </c>
      <c r="J584" s="46">
        <f>((1-EXP(-alpha*$B$1))/alpha*Intermediates!G583-(1-EXP(-alpha*$B$1))/alpha*(1-EXP(-alpha*$B$1))/alpha*Intermediates!J583+F584)</f>
        <v>0.14474991569878776</v>
      </c>
      <c r="K584" s="66">
        <f t="shared" si="33"/>
        <v>1.2091808614731914E-2</v>
      </c>
      <c r="L584" s="46">
        <f t="shared" si="34"/>
        <v>-7.530413780128753E-3</v>
      </c>
      <c r="M584" s="60">
        <f>VLOOKUP((A584+1)&amp;"_"&amp;B584,scenarios!A:Q,15,0)</f>
        <v>0</v>
      </c>
      <c r="N584" s="55">
        <f>VLOOKUP((A584+TT_Scen/2+1)&amp;"_"&amp;B584,scenarios!A:Q,15,0)</f>
        <v>0</v>
      </c>
      <c r="O584" s="37">
        <f t="shared" si="35"/>
        <v>1.9622222394860667E-2</v>
      </c>
    </row>
    <row r="585" spans="1:15" x14ac:dyDescent="0.25">
      <c r="A585" s="21">
        <f t="shared" ref="A585:A648" si="36">iteration</f>
        <v>4</v>
      </c>
      <c r="B585" s="22">
        <v>576</v>
      </c>
      <c r="D585" s="66">
        <f>YC!E578</f>
        <v>0.6967609575</v>
      </c>
      <c r="E585" s="34">
        <f>LN(VLOOKUP((B585+12*$B$1-1)/12,YC!A:E,5,0)/VLOOKUP(B585/12,YC!A:E,5,0))</f>
        <v>-7.3544309166919022E-2</v>
      </c>
      <c r="F585" s="34">
        <f>LN(VLOOKUP((B585+12*$B$1-1)/12,YC!A:E,5,0)/VLOOKUP((B585-1)/12,YC!A:E,5,0))</f>
        <v>-7.4162328596274682E-2</v>
      </c>
      <c r="G585" s="34">
        <f>((1-EXP(-alpha*($B$1-delta)))/alpha*Intermediates!F585-(1-EXP(-alpha*($B$1-delta)))/alpha*(1-EXP(-alpha*($B$1-delta)))/alpha*Intermediates!J585+E585)</f>
        <v>-0.72755840824451801</v>
      </c>
      <c r="H585" s="34">
        <f>((1-EXP(-alpha*$B$1))/alpha*Intermediates!F584-(1-EXP(-alpha*$B$1))/alpha*(1-EXP(-alpha*$B$1))/alpha*Intermediates!J584+F585)</f>
        <v>-0.74385671332269054</v>
      </c>
      <c r="I585" s="34">
        <f>((1-EXP(-alpha*($B$1-delta)))/alpha*Intermediates!G585-(1-EXP(-alpha*($B$1-delta)))/alpha*(1-EXP(-alpha*($B$1-delta)))/alpha*Intermediates!J585+E585)</f>
        <v>0.12589783743660415</v>
      </c>
      <c r="J585" s="46">
        <f>((1-EXP(-alpha*$B$1))/alpha*Intermediates!G584-(1-EXP(-alpha*$B$1))/alpha*(1-EXP(-alpha*$B$1))/alpha*Intermediates!J584+F585)</f>
        <v>0.13773141009201317</v>
      </c>
      <c r="K585" s="66">
        <f t="shared" si="33"/>
        <v>1.6431846968096853E-2</v>
      </c>
      <c r="L585" s="46">
        <f t="shared" si="34"/>
        <v>-1.1763831302037953E-2</v>
      </c>
      <c r="M585" s="60">
        <f>VLOOKUP((A585+1)&amp;"_"&amp;B585,scenarios!A:Q,15,0)</f>
        <v>0</v>
      </c>
      <c r="N585" s="55">
        <f>VLOOKUP((A585+TT_Scen/2+1)&amp;"_"&amp;B585,scenarios!A:Q,15,0)</f>
        <v>0</v>
      </c>
      <c r="O585" s="37">
        <f t="shared" si="35"/>
        <v>2.8195678270134805E-2</v>
      </c>
    </row>
    <row r="586" spans="1:15" x14ac:dyDescent="0.25">
      <c r="A586" s="21">
        <f t="shared" si="36"/>
        <v>4</v>
      </c>
      <c r="B586" s="22">
        <v>577</v>
      </c>
      <c r="D586" s="66">
        <f>YC!E579</f>
        <v>0.69633047879999999</v>
      </c>
      <c r="E586" s="34">
        <f>LN(VLOOKUP((B586+12*$B$1-1)/12,YC!A:E,5,0)/VLOOKUP(B586/12,YC!A:E,5,0))</f>
        <v>-7.3544309324469745E-2</v>
      </c>
      <c r="F586" s="34">
        <f>LN(VLOOKUP((B586+12*$B$1-1)/12,YC!A:E,5,0)/VLOOKUP((B586-1)/12,YC!A:E,5,0))</f>
        <v>-7.4162328648233619E-2</v>
      </c>
      <c r="G586" s="34">
        <f>((1-EXP(-alpha*($B$1-delta)))/alpha*Intermediates!F586-(1-EXP(-alpha*($B$1-delta)))/alpha*(1-EXP(-alpha*($B$1-delta)))/alpha*Intermediates!J586+E586)</f>
        <v>-0.66411054473393827</v>
      </c>
      <c r="H586" s="34">
        <f>((1-EXP(-alpha*$B$1))/alpha*Intermediates!F585-(1-EXP(-alpha*$B$1))/alpha*(1-EXP(-alpha*$B$1))/alpha*Intermediates!J585+F586)</f>
        <v>-0.73292877459934003</v>
      </c>
      <c r="I586" s="34">
        <f>((1-EXP(-alpha*($B$1-delta)))/alpha*Intermediates!G586-(1-EXP(-alpha*($B$1-delta)))/alpha*(1-EXP(-alpha*($B$1-delta)))/alpha*Intermediates!J586+E586)</f>
        <v>6.2011856374084143E-2</v>
      </c>
      <c r="J586" s="46">
        <f>((1-EXP(-alpha*$B$1))/alpha*Intermediates!G585-(1-EXP(-alpha*$B$1))/alpha*(1-EXP(-alpha*$B$1))/alpha*Intermediates!J585+F586)</f>
        <v>0.12636100981204063</v>
      </c>
      <c r="K586" s="66">
        <f t="shared" ref="K586:K649" si="37">EXP(G586-H586)-1</f>
        <v>7.124147174365425E-2</v>
      </c>
      <c r="L586" s="46">
        <f t="shared" ref="L586:L649" si="38">EXP(I586-J586)-1</f>
        <v>-6.2322450971116217E-2</v>
      </c>
      <c r="M586" s="60">
        <f>VLOOKUP((A586+1)&amp;"_"&amp;B586,scenarios!A:Q,15,0)</f>
        <v>0</v>
      </c>
      <c r="N586" s="55">
        <f>VLOOKUP((A586+TT_Scen/2+1)&amp;"_"&amp;B586,scenarios!A:Q,15,0)</f>
        <v>0</v>
      </c>
      <c r="O586" s="37">
        <f t="shared" ref="O586:O649" si="39">ABS(M586-K586)+ABS(N586-L586)</f>
        <v>0.13356392271477047</v>
      </c>
    </row>
    <row r="587" spans="1:15" x14ac:dyDescent="0.25">
      <c r="A587" s="21">
        <f t="shared" si="36"/>
        <v>4</v>
      </c>
      <c r="B587" s="22">
        <v>578</v>
      </c>
      <c r="D587" s="66">
        <f>YC!E580</f>
        <v>0.69590026599999999</v>
      </c>
      <c r="E587" s="34">
        <f>LN(VLOOKUP((B587+12*$B$1-1)/12,YC!A:E,5,0)/VLOOKUP(B587/12,YC!A:E,5,0))</f>
        <v>-7.3544309244579137E-2</v>
      </c>
      <c r="F587" s="34">
        <f>LN(VLOOKUP((B587+12*$B$1-1)/12,YC!A:E,5,0)/VLOOKUP((B587-1)/12,YC!A:E,5,0))</f>
        <v>-7.4162328657381371E-2</v>
      </c>
      <c r="G587" s="34">
        <f>((1-EXP(-alpha*($B$1-delta)))/alpha*Intermediates!F587-(1-EXP(-alpha*($B$1-delta)))/alpha*(1-EXP(-alpha*($B$1-delta)))/alpha*Intermediates!J587+E587)</f>
        <v>-0.66165087308077186</v>
      </c>
      <c r="H587" s="34">
        <f>((1-EXP(-alpha*$B$1))/alpha*Intermediates!F586-(1-EXP(-alpha*$B$1))/alpha*(1-EXP(-alpha*$B$1))/alpha*Intermediates!J586+F587)</f>
        <v>-0.66904727366723105</v>
      </c>
      <c r="I587" s="34">
        <f>((1-EXP(-alpha*($B$1-delta)))/alpha*Intermediates!G587-(1-EXP(-alpha*($B$1-delta)))/alpha*(1-EXP(-alpha*($B$1-delta)))/alpha*Intermediates!J587+E587)</f>
        <v>5.911532293592997E-2</v>
      </c>
      <c r="J587" s="46">
        <f>((1-EXP(-alpha*$B$1))/alpha*Intermediates!G586-(1-EXP(-alpha*$B$1))/alpha*(1-EXP(-alpha*$B$1))/alpha*Intermediates!J586+F587)</f>
        <v>6.2038314682325152E-2</v>
      </c>
      <c r="K587" s="66">
        <f t="shared" si="37"/>
        <v>7.4238215209920799E-3</v>
      </c>
      <c r="L587" s="46">
        <f t="shared" si="38"/>
        <v>-2.9187239652628261E-3</v>
      </c>
      <c r="M587" s="60">
        <f>VLOOKUP((A587+1)&amp;"_"&amp;B587,scenarios!A:Q,15,0)</f>
        <v>0</v>
      </c>
      <c r="N587" s="55">
        <f>VLOOKUP((A587+TT_Scen/2+1)&amp;"_"&amp;B587,scenarios!A:Q,15,0)</f>
        <v>0</v>
      </c>
      <c r="O587" s="37">
        <f t="shared" si="39"/>
        <v>1.0342545486254906E-2</v>
      </c>
    </row>
    <row r="588" spans="1:15" x14ac:dyDescent="0.25">
      <c r="A588" s="21">
        <f t="shared" si="36"/>
        <v>4</v>
      </c>
      <c r="B588" s="22">
        <v>579</v>
      </c>
      <c r="D588" s="66">
        <f>YC!E581</f>
        <v>0.695470319</v>
      </c>
      <c r="E588" s="34">
        <f>LN(VLOOKUP((B588+12*$B$1-1)/12,YC!A:E,5,0)/VLOOKUP(B588/12,YC!A:E,5,0))</f>
        <v>-7.3544309247301598E-2</v>
      </c>
      <c r="F588" s="34">
        <f>LN(VLOOKUP((B588+12*$B$1-1)/12,YC!A:E,5,0)/VLOOKUP((B588-1)/12,YC!A:E,5,0))</f>
        <v>-7.4162328656824664E-2</v>
      </c>
      <c r="G588" s="34">
        <f>((1-EXP(-alpha*($B$1-delta)))/alpha*Intermediates!F588-(1-EXP(-alpha*($B$1-delta)))/alpha*(1-EXP(-alpha*($B$1-delta)))/alpha*Intermediates!J588+E588)</f>
        <v>-0.65077825389241217</v>
      </c>
      <c r="H588" s="34">
        <f>((1-EXP(-alpha*$B$1))/alpha*Intermediates!F587-(1-EXP(-alpha*$B$1))/alpha*(1-EXP(-alpha*$B$1))/alpha*Intermediates!J587+F588)</f>
        <v>-0.66657083065146983</v>
      </c>
      <c r="I588" s="34">
        <f>((1-EXP(-alpha*($B$1-delta)))/alpha*Intermediates!G588-(1-EXP(-alpha*($B$1-delta)))/alpha*(1-EXP(-alpha*($B$1-delta)))/alpha*Intermediates!J588+E588)</f>
        <v>4.7807094258707633E-2</v>
      </c>
      <c r="J588" s="46">
        <f>((1-EXP(-alpha*$B$1))/alpha*Intermediates!G587-(1-EXP(-alpha*$B$1))/alpha*(1-EXP(-alpha*$B$1))/alpha*Intermediates!J587+F588)</f>
        <v>5.9121941907616951E-2</v>
      </c>
      <c r="K588" s="66">
        <f t="shared" si="37"/>
        <v>1.5917938558606126E-2</v>
      </c>
      <c r="L588" s="46">
        <f t="shared" si="38"/>
        <v>-1.1251075510878783E-2</v>
      </c>
      <c r="M588" s="60">
        <f>VLOOKUP((A588+1)&amp;"_"&amp;B588,scenarios!A:Q,15,0)</f>
        <v>0</v>
      </c>
      <c r="N588" s="55">
        <f>VLOOKUP((A588+TT_Scen/2+1)&amp;"_"&amp;B588,scenarios!A:Q,15,0)</f>
        <v>0</v>
      </c>
      <c r="O588" s="37">
        <f t="shared" si="39"/>
        <v>2.7169014069484909E-2</v>
      </c>
    </row>
    <row r="589" spans="1:15" x14ac:dyDescent="0.25">
      <c r="A589" s="21">
        <f t="shared" si="36"/>
        <v>4</v>
      </c>
      <c r="B589" s="22">
        <v>580</v>
      </c>
      <c r="D589" s="66">
        <f>YC!E582</f>
        <v>0.69504063760000001</v>
      </c>
      <c r="E589" s="34">
        <f>LN(VLOOKUP((B589+12*$B$1-1)/12,YC!A:E,5,0)/VLOOKUP(B589/12,YC!A:E,5,0))</f>
        <v>-7.3544309199894298E-2</v>
      </c>
      <c r="F589" s="34">
        <f>LN(VLOOKUP((B589+12*$B$1-1)/12,YC!A:E,5,0)/VLOOKUP((B589-1)/12,YC!A:E,5,0))</f>
        <v>-7.4162328657615004E-2</v>
      </c>
      <c r="G589" s="34">
        <f>((1-EXP(-alpha*($B$1-delta)))/alpha*Intermediates!F589-(1-EXP(-alpha*($B$1-delta)))/alpha*(1-EXP(-alpha*($B$1-delta)))/alpha*Intermediates!J589+E589)</f>
        <v>-0.66052475928561449</v>
      </c>
      <c r="H589" s="34">
        <f>((1-EXP(-alpha*$B$1))/alpha*Intermediates!F588-(1-EXP(-alpha*$B$1))/alpha*(1-EXP(-alpha*$B$1))/alpha*Intermediates!J588+F589)</f>
        <v>-0.65562393562123344</v>
      </c>
      <c r="I589" s="34">
        <f>((1-EXP(-alpha*($B$1-delta)))/alpha*Intermediates!G589-(1-EXP(-alpha*($B$1-delta)))/alpha*(1-EXP(-alpha*($B$1-delta)))/alpha*Intermediates!J589+E589)</f>
        <v>5.7119239894412227E-2</v>
      </c>
      <c r="J589" s="46">
        <f>((1-EXP(-alpha*$B$1))/alpha*Intermediates!G588-(1-EXP(-alpha*$B$1))/alpha*(1-EXP(-alpha*$B$1))/alpha*Intermediates!J588+F589)</f>
        <v>4.7736378681289007E-2</v>
      </c>
      <c r="K589" s="66">
        <f t="shared" si="37"/>
        <v>-4.8888342221301562E-3</v>
      </c>
      <c r="L589" s="46">
        <f t="shared" si="38"/>
        <v>9.4270182538034319E-3</v>
      </c>
      <c r="M589" s="60">
        <f>VLOOKUP((A589+1)&amp;"_"&amp;B589,scenarios!A:Q,15,0)</f>
        <v>0</v>
      </c>
      <c r="N589" s="55">
        <f>VLOOKUP((A589+TT_Scen/2+1)&amp;"_"&amp;B589,scenarios!A:Q,15,0)</f>
        <v>0</v>
      </c>
      <c r="O589" s="37">
        <f t="shared" si="39"/>
        <v>1.4315852475933588E-2</v>
      </c>
    </row>
    <row r="590" spans="1:15" x14ac:dyDescent="0.25">
      <c r="A590" s="21">
        <f t="shared" si="36"/>
        <v>4</v>
      </c>
      <c r="B590" s="22">
        <v>581</v>
      </c>
      <c r="D590" s="66">
        <f>YC!E583</f>
        <v>0.6946112217</v>
      </c>
      <c r="E590" s="34">
        <f>LN(VLOOKUP((B590+12*$B$1-1)/12,YC!A:E,5,0)/VLOOKUP(B590/12,YC!A:E,5,0))</f>
        <v>-7.3544309113250786E-2</v>
      </c>
      <c r="F590" s="34">
        <f>LN(VLOOKUP((B590+12*$B$1-1)/12,YC!A:E,5,0)/VLOOKUP((B590-1)/12,YC!A:E,5,0))</f>
        <v>-7.416232852695373E-2</v>
      </c>
      <c r="G590" s="34">
        <f>((1-EXP(-alpha*($B$1-delta)))/alpha*Intermediates!F590-(1-EXP(-alpha*($B$1-delta)))/alpha*(1-EXP(-alpha*($B$1-delta)))/alpha*Intermediates!J590+E590)</f>
        <v>-0.6693118878768034</v>
      </c>
      <c r="H590" s="34">
        <f>((1-EXP(-alpha*$B$1))/alpha*Intermediates!F589-(1-EXP(-alpha*$B$1))/alpha*(1-EXP(-alpha*$B$1))/alpha*Intermediates!J589+F590)</f>
        <v>-0.66543710053156724</v>
      </c>
      <c r="I590" s="34">
        <f>((1-EXP(-alpha*($B$1-delta)))/alpha*Intermediates!G590-(1-EXP(-alpha*($B$1-delta)))/alpha*(1-EXP(-alpha*($B$1-delta)))/alpha*Intermediates!J590+E590)</f>
        <v>6.5473255607966005E-2</v>
      </c>
      <c r="J590" s="46">
        <f>((1-EXP(-alpha*$B$1))/alpha*Intermediates!G589-(1-EXP(-alpha*$B$1))/alpha*(1-EXP(-alpha*$B$1))/alpha*Intermediates!J589+F590)</f>
        <v>5.7112134370781831E-2</v>
      </c>
      <c r="K590" s="66">
        <f t="shared" si="37"/>
        <v>-3.867290043360172E-3</v>
      </c>
      <c r="L590" s="46">
        <f t="shared" si="38"/>
        <v>8.3961730340249563E-3</v>
      </c>
      <c r="M590" s="60">
        <f>VLOOKUP((A590+1)&amp;"_"&amp;B590,scenarios!A:Q,15,0)</f>
        <v>0</v>
      </c>
      <c r="N590" s="55">
        <f>VLOOKUP((A590+TT_Scen/2+1)&amp;"_"&amp;B590,scenarios!A:Q,15,0)</f>
        <v>0</v>
      </c>
      <c r="O590" s="37">
        <f t="shared" si="39"/>
        <v>1.2263463077385128E-2</v>
      </c>
    </row>
    <row r="591" spans="1:15" x14ac:dyDescent="0.25">
      <c r="A591" s="21">
        <f t="shared" si="36"/>
        <v>4</v>
      </c>
      <c r="B591" s="22">
        <v>582</v>
      </c>
      <c r="D591" s="66">
        <f>YC!E584</f>
        <v>0.69418207109999996</v>
      </c>
      <c r="E591" s="34">
        <f>LN(VLOOKUP((B591+12*$B$1-1)/12,YC!A:E,5,0)/VLOOKUP(B591/12,YC!A:E,5,0))</f>
        <v>-7.3544309164334104E-2</v>
      </c>
      <c r="F591" s="34">
        <f>LN(VLOOKUP((B591+12*$B$1-1)/12,YC!A:E,5,0)/VLOOKUP((B591-1)/12,YC!A:E,5,0))</f>
        <v>-7.4162328585776177E-2</v>
      </c>
      <c r="G591" s="34">
        <f>((1-EXP(-alpha*($B$1-delta)))/alpha*Intermediates!F591-(1-EXP(-alpha*($B$1-delta)))/alpha*(1-EXP(-alpha*($B$1-delta)))/alpha*Intermediates!J591+E591)</f>
        <v>-0.64569908929012321</v>
      </c>
      <c r="H591" s="34">
        <f>((1-EXP(-alpha*$B$1))/alpha*Intermediates!F590-(1-EXP(-alpha*$B$1))/alpha*(1-EXP(-alpha*$B$1))/alpha*Intermediates!J590+F591)</f>
        <v>-0.67428433107453667</v>
      </c>
      <c r="I591" s="34">
        <f>((1-EXP(-alpha*($B$1-delta)))/alpha*Intermediates!G591-(1-EXP(-alpha*($B$1-delta)))/alpha*(1-EXP(-alpha*($B$1-delta)))/alpha*Intermediates!J591+E591)</f>
        <v>4.1428587840458789E-2</v>
      </c>
      <c r="J591" s="46">
        <f>((1-EXP(-alpha*$B$1))/alpha*Intermediates!G590-(1-EXP(-alpha*$B$1))/alpha*(1-EXP(-alpha*$B$1))/alpha*Intermediates!J590+F591)</f>
        <v>6.5523211173646817E-2</v>
      </c>
      <c r="K591" s="66">
        <f t="shared" si="37"/>
        <v>2.899772069806783E-2</v>
      </c>
      <c r="L591" s="46">
        <f t="shared" si="38"/>
        <v>-2.3806665279605954E-2</v>
      </c>
      <c r="M591" s="60">
        <f>VLOOKUP((A591+1)&amp;"_"&amp;B591,scenarios!A:Q,15,0)</f>
        <v>0</v>
      </c>
      <c r="N591" s="55">
        <f>VLOOKUP((A591+TT_Scen/2+1)&amp;"_"&amp;B591,scenarios!A:Q,15,0)</f>
        <v>0</v>
      </c>
      <c r="O591" s="37">
        <f t="shared" si="39"/>
        <v>5.2804385977673785E-2</v>
      </c>
    </row>
    <row r="592" spans="1:15" x14ac:dyDescent="0.25">
      <c r="A592" s="21">
        <f t="shared" si="36"/>
        <v>4</v>
      </c>
      <c r="B592" s="22">
        <v>583</v>
      </c>
      <c r="D592" s="66">
        <f>YC!E585</f>
        <v>0.6937531857</v>
      </c>
      <c r="E592" s="34">
        <f>LN(VLOOKUP((B592+12*$B$1-1)/12,YC!A:E,5,0)/VLOOKUP(B592/12,YC!A:E,5,0))</f>
        <v>-7.3544309209256378E-2</v>
      </c>
      <c r="F592" s="34">
        <f>LN(VLOOKUP((B592+12*$B$1-1)/12,YC!A:E,5,0)/VLOOKUP((B592-1)/12,YC!A:E,5,0))</f>
        <v>-7.4162328546325221E-2</v>
      </c>
      <c r="G592" s="34">
        <f>((1-EXP(-alpha*($B$1-delta)))/alpha*Intermediates!F592-(1-EXP(-alpha*($B$1-delta)))/alpha*(1-EXP(-alpha*($B$1-delta)))/alpha*Intermediates!J592+E592)</f>
        <v>-0.64713574743760593</v>
      </c>
      <c r="H592" s="34">
        <f>((1-EXP(-alpha*$B$1))/alpha*Intermediates!F591-(1-EXP(-alpha*$B$1))/alpha*(1-EXP(-alpha*$B$1))/alpha*Intermediates!J591+F592)</f>
        <v>-0.65051017415914758</v>
      </c>
      <c r="I592" s="34">
        <f>((1-EXP(-alpha*($B$1-delta)))/alpha*Intermediates!G592-(1-EXP(-alpha*($B$1-delta)))/alpha*(1-EXP(-alpha*($B$1-delta)))/alpha*Intermediates!J592+E592)</f>
        <v>4.2434617963214696E-2</v>
      </c>
      <c r="J592" s="46">
        <f>((1-EXP(-alpha*$B$1))/alpha*Intermediates!G591-(1-EXP(-alpha*$B$1))/alpha*(1-EXP(-alpha*$B$1))/alpha*Intermediates!J591+F592)</f>
        <v>4.1314153722375624E-2</v>
      </c>
      <c r="K592" s="66">
        <f t="shared" si="37"/>
        <v>3.3801265087594068E-3</v>
      </c>
      <c r="L592" s="46">
        <f t="shared" si="38"/>
        <v>1.1210921954081243E-3</v>
      </c>
      <c r="M592" s="60">
        <f>VLOOKUP((A592+1)&amp;"_"&amp;B592,scenarios!A:Q,15,0)</f>
        <v>0</v>
      </c>
      <c r="N592" s="55">
        <f>VLOOKUP((A592+TT_Scen/2+1)&amp;"_"&amp;B592,scenarios!A:Q,15,0)</f>
        <v>0</v>
      </c>
      <c r="O592" s="37">
        <f t="shared" si="39"/>
        <v>4.5012187041675311E-3</v>
      </c>
    </row>
    <row r="593" spans="1:15" x14ac:dyDescent="0.25">
      <c r="A593" s="21">
        <f t="shared" si="36"/>
        <v>4</v>
      </c>
      <c r="B593" s="22">
        <v>584</v>
      </c>
      <c r="D593" s="66">
        <f>YC!E586</f>
        <v>0.69332456519999996</v>
      </c>
      <c r="E593" s="34">
        <f>LN(VLOOKUP((B593+12*$B$1-1)/12,YC!A:E,5,0)/VLOOKUP(B593/12,YC!A:E,5,0))</f>
        <v>-7.3544309125787855E-2</v>
      </c>
      <c r="F593" s="34">
        <f>LN(VLOOKUP((B593+12*$B$1-1)/12,YC!A:E,5,0)/VLOOKUP((B593-1)/12,YC!A:E,5,0))</f>
        <v>-7.4162328574754549E-2</v>
      </c>
      <c r="G593" s="34">
        <f>((1-EXP(-alpha*($B$1-delta)))/alpha*Intermediates!F593-(1-EXP(-alpha*($B$1-delta)))/alpha*(1-EXP(-alpha*($B$1-delta)))/alpha*Intermediates!J593+E593)</f>
        <v>-0.65618486624004047</v>
      </c>
      <c r="H593" s="34">
        <f>((1-EXP(-alpha*$B$1))/alpha*Intermediates!F592-(1-EXP(-alpha*$B$1))/alpha*(1-EXP(-alpha*$B$1))/alpha*Intermediates!J592+F593)</f>
        <v>-0.65195669167563297</v>
      </c>
      <c r="I593" s="34">
        <f>((1-EXP(-alpha*($B$1-delta)))/alpha*Intermediates!G593-(1-EXP(-alpha*($B$1-delta)))/alpha*(1-EXP(-alpha*($B$1-delta)))/alpha*Intermediates!J593+E593)</f>
        <v>5.1054347313698845E-2</v>
      </c>
      <c r="J593" s="46">
        <f>((1-EXP(-alpha*$B$1))/alpha*Intermediates!G592-(1-EXP(-alpha*$B$1))/alpha*(1-EXP(-alpha*$B$1))/alpha*Intermediates!J592+F593)</f>
        <v>4.2327020723537695E-2</v>
      </c>
      <c r="K593" s="66">
        <f t="shared" si="37"/>
        <v>-4.2192484191987401E-3</v>
      </c>
      <c r="L593" s="46">
        <f t="shared" si="38"/>
        <v>8.7655207349364161E-3</v>
      </c>
      <c r="M593" s="60">
        <f>VLOOKUP((A593+1)&amp;"_"&amp;B593,scenarios!A:Q,15,0)</f>
        <v>0</v>
      </c>
      <c r="N593" s="55">
        <f>VLOOKUP((A593+TT_Scen/2+1)&amp;"_"&amp;B593,scenarios!A:Q,15,0)</f>
        <v>0</v>
      </c>
      <c r="O593" s="37">
        <f t="shared" si="39"/>
        <v>1.2984769154135156E-2</v>
      </c>
    </row>
    <row r="594" spans="1:15" x14ac:dyDescent="0.25">
      <c r="A594" s="21">
        <f t="shared" si="36"/>
        <v>4</v>
      </c>
      <c r="B594" s="22">
        <v>585</v>
      </c>
      <c r="D594" s="66">
        <f>YC!E587</f>
        <v>0.69289620959999998</v>
      </c>
      <c r="E594" s="34">
        <f>LN(VLOOKUP((B594+12*$B$1-1)/12,YC!A:E,5,0)/VLOOKUP(B594/12,YC!A:E,5,0))</f>
        <v>-7.3544309224362475E-2</v>
      </c>
      <c r="F594" s="34">
        <f>LN(VLOOKUP((B594+12*$B$1-1)/12,YC!A:E,5,0)/VLOOKUP((B594-1)/12,YC!A:E,5,0))</f>
        <v>-7.4162328549164269E-2</v>
      </c>
      <c r="G594" s="34">
        <f>((1-EXP(-alpha*($B$1-delta)))/alpha*Intermediates!F594-(1-EXP(-alpha*($B$1-delta)))/alpha*(1-EXP(-alpha*($B$1-delta)))/alpha*Intermediates!J594+E594)</f>
        <v>-0.66069241523276501</v>
      </c>
      <c r="H594" s="34">
        <f>((1-EXP(-alpha*$B$1))/alpha*Intermediates!F593-(1-EXP(-alpha*$B$1))/alpha*(1-EXP(-alpha*$B$1))/alpha*Intermediates!J593+F594)</f>
        <v>-0.66106770230243606</v>
      </c>
      <c r="I594" s="34">
        <f>((1-EXP(-alpha*($B$1-delta)))/alpha*Intermediates!G594-(1-EXP(-alpha*($B$1-delta)))/alpha*(1-EXP(-alpha*($B$1-delta)))/alpha*Intermediates!J594+E594)</f>
        <v>5.5133741979353723E-2</v>
      </c>
      <c r="J594" s="46">
        <f>((1-EXP(-alpha*$B$1))/alpha*Intermediates!G593-(1-EXP(-alpha*$B$1))/alpha*(1-EXP(-alpha*$B$1))/alpha*Intermediates!J593+F594)</f>
        <v>5.1005628248749046E-2</v>
      </c>
      <c r="K594" s="66">
        <f t="shared" si="37"/>
        <v>3.7535749867356749E-4</v>
      </c>
      <c r="L594" s="46">
        <f t="shared" si="38"/>
        <v>4.1366461289544798E-3</v>
      </c>
      <c r="M594" s="60">
        <f>VLOOKUP((A594+1)&amp;"_"&amp;B594,scenarios!A:Q,15,0)</f>
        <v>0</v>
      </c>
      <c r="N594" s="55">
        <f>VLOOKUP((A594+TT_Scen/2+1)&amp;"_"&amp;B594,scenarios!A:Q,15,0)</f>
        <v>0</v>
      </c>
      <c r="O594" s="37">
        <f t="shared" si="39"/>
        <v>4.5120036276280473E-3</v>
      </c>
    </row>
    <row r="595" spans="1:15" x14ac:dyDescent="0.25">
      <c r="A595" s="21">
        <f t="shared" si="36"/>
        <v>4</v>
      </c>
      <c r="B595" s="22">
        <v>586</v>
      </c>
      <c r="D595" s="66">
        <f>YC!E588</f>
        <v>0.69246811860000002</v>
      </c>
      <c r="E595" s="34">
        <f>LN(VLOOKUP((B595+12*$B$1-1)/12,YC!A:E,5,0)/VLOOKUP(B595/12,YC!A:E,5,0))</f>
        <v>-7.3544309227516425E-2</v>
      </c>
      <c r="F595" s="34">
        <f>LN(VLOOKUP((B595+12*$B$1-1)/12,YC!A:E,5,0)/VLOOKUP((B595-1)/12,YC!A:E,5,0))</f>
        <v>-7.416232862488599E-2</v>
      </c>
      <c r="G595" s="34">
        <f>((1-EXP(-alpha*($B$1-delta)))/alpha*Intermediates!F595-(1-EXP(-alpha*($B$1-delta)))/alpha*(1-EXP(-alpha*($B$1-delta)))/alpha*Intermediates!J595+E595)</f>
        <v>-0.61547150334725209</v>
      </c>
      <c r="H595" s="34">
        <f>((1-EXP(-alpha*$B$1))/alpha*Intermediates!F594-(1-EXP(-alpha*$B$1))/alpha*(1-EXP(-alpha*$B$1))/alpha*Intermediates!J594+F595)</f>
        <v>-0.66560610026728884</v>
      </c>
      <c r="I595" s="34">
        <f>((1-EXP(-alpha*($B$1-delta)))/alpha*Intermediates!G595-(1-EXP(-alpha*($B$1-delta)))/alpha*(1-EXP(-alpha*($B$1-delta)))/alpha*Intermediates!J595+E595)</f>
        <v>9.4859086203637893E-3</v>
      </c>
      <c r="J595" s="46">
        <f>((1-EXP(-alpha*$B$1))/alpha*Intermediates!G594-(1-EXP(-alpha*$B$1))/alpha*(1-EXP(-alpha*$B$1))/alpha*Intermediates!J594+F595)</f>
        <v>5.5112867365235504E-2</v>
      </c>
      <c r="K595" s="66">
        <f t="shared" si="37"/>
        <v>5.1412603750734753E-2</v>
      </c>
      <c r="L595" s="46">
        <f t="shared" si="38"/>
        <v>-4.4601701297032004E-2</v>
      </c>
      <c r="M595" s="60">
        <f>VLOOKUP((A595+1)&amp;"_"&amp;B595,scenarios!A:Q,15,0)</f>
        <v>0</v>
      </c>
      <c r="N595" s="55">
        <f>VLOOKUP((A595+TT_Scen/2+1)&amp;"_"&amp;B595,scenarios!A:Q,15,0)</f>
        <v>0</v>
      </c>
      <c r="O595" s="37">
        <f t="shared" si="39"/>
        <v>9.6014305047766757E-2</v>
      </c>
    </row>
    <row r="596" spans="1:15" x14ac:dyDescent="0.25">
      <c r="A596" s="21">
        <f t="shared" si="36"/>
        <v>4</v>
      </c>
      <c r="B596" s="22">
        <v>587</v>
      </c>
      <c r="D596" s="66">
        <f>YC!E589</f>
        <v>0.69204029199999995</v>
      </c>
      <c r="E596" s="34">
        <f>LN(VLOOKUP((B596+12*$B$1-1)/12,YC!A:E,5,0)/VLOOKUP(B596/12,YC!A:E,5,0))</f>
        <v>-7.3544309157128201E-2</v>
      </c>
      <c r="F596" s="34">
        <f>LN(VLOOKUP((B596+12*$B$1-1)/12,YC!A:E,5,0)/VLOOKUP((B596-1)/12,YC!A:E,5,0))</f>
        <v>-7.4162328679930403E-2</v>
      </c>
      <c r="G596" s="34">
        <f>((1-EXP(-alpha*($B$1-delta)))/alpha*Intermediates!F596-(1-EXP(-alpha*($B$1-delta)))/alpha*(1-EXP(-alpha*($B$1-delta)))/alpha*Intermediates!J596+E596)</f>
        <v>-0.58743612436764847</v>
      </c>
      <c r="H596" s="34">
        <f>((1-EXP(-alpha*$B$1))/alpha*Intermediates!F595-(1-EXP(-alpha*$B$1))/alpha*(1-EXP(-alpha*$B$1))/alpha*Intermediates!J595+F596)</f>
        <v>-0.62007613350885737</v>
      </c>
      <c r="I596" s="34">
        <f>((1-EXP(-alpha*($B$1-delta)))/alpha*Intermediates!G596-(1-EXP(-alpha*($B$1-delta)))/alpha*(1-EXP(-alpha*($B$1-delta)))/alpha*Intermediates!J596+E596)</f>
        <v>-1.8975161848232856E-2</v>
      </c>
      <c r="J596" s="46">
        <f>((1-EXP(-alpha*$B$1))/alpha*Intermediates!G595-(1-EXP(-alpha*$B$1))/alpha*(1-EXP(-alpha*$B$1))/alpha*Intermediates!J595+F596)</f>
        <v>9.1529834066385596E-3</v>
      </c>
      <c r="K596" s="66">
        <f t="shared" si="37"/>
        <v>3.317853745771826E-2</v>
      </c>
      <c r="L596" s="46">
        <f t="shared" si="38"/>
        <v>-2.773623217029686E-2</v>
      </c>
      <c r="M596" s="60">
        <f>VLOOKUP((A596+1)&amp;"_"&amp;B596,scenarios!A:Q,15,0)</f>
        <v>0</v>
      </c>
      <c r="N596" s="55">
        <f>VLOOKUP((A596+TT_Scen/2+1)&amp;"_"&amp;B596,scenarios!A:Q,15,0)</f>
        <v>0</v>
      </c>
      <c r="O596" s="37">
        <f t="shared" si="39"/>
        <v>6.091476962801512E-2</v>
      </c>
    </row>
    <row r="597" spans="1:15" x14ac:dyDescent="0.25">
      <c r="A597" s="21">
        <f t="shared" si="36"/>
        <v>4</v>
      </c>
      <c r="B597" s="22">
        <v>588</v>
      </c>
      <c r="D597" s="66">
        <f>YC!E590</f>
        <v>0.69161272979999999</v>
      </c>
      <c r="E597" s="34">
        <f>LN(VLOOKUP((B597+12*$B$1-1)/12,YC!A:E,5,0)/VLOOKUP(B597/12,YC!A:E,5,0))</f>
        <v>-7.3544309168685526E-2</v>
      </c>
      <c r="F597" s="34">
        <f>LN(VLOOKUP((B597+12*$B$1-1)/12,YC!A:E,5,0)/VLOOKUP((B597-1)/12,YC!A:E,5,0))</f>
        <v>-7.4162328580882689E-2</v>
      </c>
      <c r="G597" s="34">
        <f>((1-EXP(-alpha*($B$1-delta)))/alpha*Intermediates!F597-(1-EXP(-alpha*($B$1-delta)))/alpha*(1-EXP(-alpha*($B$1-delta)))/alpha*Intermediates!J597+E597)</f>
        <v>-0.57113072447500568</v>
      </c>
      <c r="H597" s="34">
        <f>((1-EXP(-alpha*$B$1))/alpha*Intermediates!F596-(1-EXP(-alpha*$B$1))/alpha*(1-EXP(-alpha*$B$1))/alpha*Intermediates!J596+F597)</f>
        <v>-0.59184916576448476</v>
      </c>
      <c r="I597" s="34">
        <f>((1-EXP(-alpha*($B$1-delta)))/alpha*Intermediates!G597-(1-EXP(-alpha*($B$1-delta)))/alpha*(1-EXP(-alpha*($B$1-delta)))/alpha*Intermediates!J597+E597)</f>
        <v>-3.5705026380791656E-2</v>
      </c>
      <c r="J597" s="46">
        <f>((1-EXP(-alpha*$B$1))/alpha*Intermediates!G596-(1-EXP(-alpha*$B$1))/alpha*(1-EXP(-alpha*$B$1))/alpha*Intermediates!J596+F597)</f>
        <v>-1.950266247097774E-2</v>
      </c>
      <c r="K597" s="66">
        <f t="shared" si="37"/>
        <v>2.0934558148561377E-2</v>
      </c>
      <c r="L597" s="46">
        <f t="shared" si="38"/>
        <v>-1.6071811647741407E-2</v>
      </c>
      <c r="M597" s="60">
        <f>VLOOKUP((A597+1)&amp;"_"&amp;B597,scenarios!A:Q,15,0)</f>
        <v>0</v>
      </c>
      <c r="N597" s="55">
        <f>VLOOKUP((A597+TT_Scen/2+1)&amp;"_"&amp;B597,scenarios!A:Q,15,0)</f>
        <v>0</v>
      </c>
      <c r="O597" s="37">
        <f t="shared" si="39"/>
        <v>3.7006369796302785E-2</v>
      </c>
    </row>
    <row r="598" spans="1:15" x14ac:dyDescent="0.25">
      <c r="A598" s="21">
        <f t="shared" si="36"/>
        <v>4</v>
      </c>
      <c r="B598" s="22">
        <v>589</v>
      </c>
      <c r="D598" s="66">
        <f>YC!E591</f>
        <v>0.69118543180000003</v>
      </c>
      <c r="E598" s="34">
        <f>LN(VLOOKUP((B598+12*$B$1-1)/12,YC!A:E,5,0)/VLOOKUP(B598/12,YC!A:E,5,0))</f>
        <v>-7.3544309128703064E-2</v>
      </c>
      <c r="F598" s="34">
        <f>LN(VLOOKUP((B598+12*$B$1-1)/12,YC!A:E,5,0)/VLOOKUP((B598-1)/12,YC!A:E,5,0))</f>
        <v>-7.4162328483177734E-2</v>
      </c>
      <c r="G598" s="34">
        <f>((1-EXP(-alpha*($B$1-delta)))/alpha*Intermediates!F598-(1-EXP(-alpha*($B$1-delta)))/alpha*(1-EXP(-alpha*($B$1-delta)))/alpha*Intermediates!J598+E598)</f>
        <v>-0.57363232950727072</v>
      </c>
      <c r="H598" s="34">
        <f>((1-EXP(-alpha*$B$1))/alpha*Intermediates!F597-(1-EXP(-alpha*$B$1))/alpha*(1-EXP(-alpha*$B$1))/alpha*Intermediates!J597+F598)</f>
        <v>-0.57543235344887522</v>
      </c>
      <c r="I598" s="34">
        <f>((1-EXP(-alpha*($B$1-delta)))/alpha*Intermediates!G598-(1-EXP(-alpha*($B$1-delta)))/alpha*(1-EXP(-alpha*($B$1-delta)))/alpha*Intermediates!J598+E598)</f>
        <v>-3.3626661695854224E-2</v>
      </c>
      <c r="J598" s="46">
        <f>((1-EXP(-alpha*$B$1))/alpha*Intermediates!G597-(1-EXP(-alpha*$B$1))/alpha*(1-EXP(-alpha*$B$1))/alpha*Intermediates!J597+F598)</f>
        <v>-3.6346917010939214E-2</v>
      </c>
      <c r="K598" s="66">
        <f t="shared" si="37"/>
        <v>1.8016449571760518E-3</v>
      </c>
      <c r="L598" s="46">
        <f t="shared" si="38"/>
        <v>2.7239585667433452E-3</v>
      </c>
      <c r="M598" s="60">
        <f>VLOOKUP((A598+1)&amp;"_"&amp;B598,scenarios!A:Q,15,0)</f>
        <v>0</v>
      </c>
      <c r="N598" s="55">
        <f>VLOOKUP((A598+TT_Scen/2+1)&amp;"_"&amp;B598,scenarios!A:Q,15,0)</f>
        <v>0</v>
      </c>
      <c r="O598" s="37">
        <f t="shared" si="39"/>
        <v>4.525603523919397E-3</v>
      </c>
    </row>
    <row r="599" spans="1:15" x14ac:dyDescent="0.25">
      <c r="A599" s="21">
        <f t="shared" si="36"/>
        <v>4</v>
      </c>
      <c r="B599" s="22">
        <v>590</v>
      </c>
      <c r="D599" s="66">
        <f>YC!E592</f>
        <v>0.69075839780000003</v>
      </c>
      <c r="E599" s="34">
        <f>LN(VLOOKUP((B599+12*$B$1-1)/12,YC!A:E,5,0)/VLOOKUP(B599/12,YC!A:E,5,0))</f>
        <v>-7.3544309214998008E-2</v>
      </c>
      <c r="F599" s="34">
        <f>LN(VLOOKUP((B599+12*$B$1-1)/12,YC!A:E,5,0)/VLOOKUP((B599-1)/12,YC!A:E,5,0))</f>
        <v>-7.4162328564909827E-2</v>
      </c>
      <c r="G599" s="34">
        <f>((1-EXP(-alpha*($B$1-delta)))/alpha*Intermediates!F599-(1-EXP(-alpha*($B$1-delta)))/alpha*(1-EXP(-alpha*($B$1-delta)))/alpha*Intermediates!J599+E599)</f>
        <v>-0.63623716035698663</v>
      </c>
      <c r="H599" s="34">
        <f>((1-EXP(-alpha*$B$1))/alpha*Intermediates!F598-(1-EXP(-alpha*$B$1))/alpha*(1-EXP(-alpha*$B$1))/alpha*Intermediates!J598+F599)</f>
        <v>-0.57795109555639579</v>
      </c>
      <c r="I599" s="34">
        <f>((1-EXP(-alpha*($B$1-delta)))/alpha*Intermediates!G599-(1-EXP(-alpha*($B$1-delta)))/alpha*(1-EXP(-alpha*($B$1-delta)))/alpha*Intermediates!J599+E599)</f>
        <v>2.8556149921053944E-2</v>
      </c>
      <c r="J599" s="46">
        <f>((1-EXP(-alpha*$B$1))/alpha*Intermediates!G598-(1-EXP(-alpha*$B$1))/alpha*(1-EXP(-alpha*$B$1))/alpha*Intermediates!J598+F599)</f>
        <v>-3.4254384421225907E-2</v>
      </c>
      <c r="K599" s="66">
        <f t="shared" si="37"/>
        <v>-5.6619958990037911E-2</v>
      </c>
      <c r="L599" s="46">
        <f t="shared" si="38"/>
        <v>6.4825072335273237E-2</v>
      </c>
      <c r="M599" s="60">
        <f>VLOOKUP((A599+1)&amp;"_"&amp;B599,scenarios!A:Q,15,0)</f>
        <v>0</v>
      </c>
      <c r="N599" s="55">
        <f>VLOOKUP((A599+TT_Scen/2+1)&amp;"_"&amp;B599,scenarios!A:Q,15,0)</f>
        <v>0</v>
      </c>
      <c r="O599" s="37">
        <f t="shared" si="39"/>
        <v>0.12144503132531115</v>
      </c>
    </row>
    <row r="600" spans="1:15" x14ac:dyDescent="0.25">
      <c r="A600" s="21">
        <f t="shared" si="36"/>
        <v>4</v>
      </c>
      <c r="B600" s="22">
        <v>591</v>
      </c>
      <c r="D600" s="66">
        <f>YC!E593</f>
        <v>0.6903316276</v>
      </c>
      <c r="E600" s="34">
        <f>LN(VLOOKUP((B600+12*$B$1-1)/12,YC!A:E,5,0)/VLOOKUP(B600/12,YC!A:E,5,0))</f>
        <v>-7.3544309294001353E-2</v>
      </c>
      <c r="F600" s="34">
        <f>LN(VLOOKUP((B600+12*$B$1-1)/12,YC!A:E,5,0)/VLOOKUP((B600-1)/12,YC!A:E,5,0))</f>
        <v>-7.416232869278766E-2</v>
      </c>
      <c r="G600" s="34">
        <f>((1-EXP(-alpha*($B$1-delta)))/alpha*Intermediates!F600-(1-EXP(-alpha*($B$1-delta)))/alpha*(1-EXP(-alpha*($B$1-delta)))/alpha*Intermediates!J600+E600)</f>
        <v>-0.62231870440848724</v>
      </c>
      <c r="H600" s="34">
        <f>((1-EXP(-alpha*$B$1))/alpha*Intermediates!F599-(1-EXP(-alpha*$B$1))/alpha*(1-EXP(-alpha*$B$1))/alpha*Intermediates!J599+F600)</f>
        <v>-0.64098388033669829</v>
      </c>
      <c r="I600" s="34">
        <f>((1-EXP(-alpha*($B$1-delta)))/alpha*Intermediates!G600-(1-EXP(-alpha*($B$1-delta)))/alpha*(1-EXP(-alpha*($B$1-delta)))/alpha*Intermediates!J600+E600)</f>
        <v>1.4216893300048217E-2</v>
      </c>
      <c r="J600" s="46">
        <f>((1-EXP(-alpha*$B$1))/alpha*Intermediates!G599-(1-EXP(-alpha*$B$1))/alpha*(1-EXP(-alpha*$B$1))/alpha*Intermediates!J599+F600)</f>
        <v>2.8353420969293067E-2</v>
      </c>
      <c r="K600" s="66">
        <f t="shared" si="37"/>
        <v>1.8840459190329506E-2</v>
      </c>
      <c r="L600" s="46">
        <f t="shared" si="38"/>
        <v>-1.4037076146589889E-2</v>
      </c>
      <c r="M600" s="60">
        <f>VLOOKUP((A600+1)&amp;"_"&amp;B600,scenarios!A:Q,15,0)</f>
        <v>0</v>
      </c>
      <c r="N600" s="55">
        <f>VLOOKUP((A600+TT_Scen/2+1)&amp;"_"&amp;B600,scenarios!A:Q,15,0)</f>
        <v>0</v>
      </c>
      <c r="O600" s="37">
        <f t="shared" si="39"/>
        <v>3.2877535336919395E-2</v>
      </c>
    </row>
    <row r="601" spans="1:15" x14ac:dyDescent="0.25">
      <c r="A601" s="21">
        <f t="shared" si="36"/>
        <v>4</v>
      </c>
      <c r="B601" s="22">
        <v>592</v>
      </c>
      <c r="D601" s="66">
        <f>YC!E594</f>
        <v>0.68990512100000001</v>
      </c>
      <c r="E601" s="34">
        <f>LN(VLOOKUP((B601+12*$B$1-1)/12,YC!A:E,5,0)/VLOOKUP(B601/12,YC!A:E,5,0))</f>
        <v>-7.3544309231814431E-2</v>
      </c>
      <c r="F601" s="34">
        <f>LN(VLOOKUP((B601+12*$B$1-1)/12,YC!A:E,5,0)/VLOOKUP((B601-1)/12,YC!A:E,5,0))</f>
        <v>-7.4162328733190494E-2</v>
      </c>
      <c r="G601" s="34">
        <f>((1-EXP(-alpha*($B$1-delta)))/alpha*Intermediates!F601-(1-EXP(-alpha*($B$1-delta)))/alpha*(1-EXP(-alpha*($B$1-delta)))/alpha*Intermediates!J601+E601)</f>
        <v>-0.63254613305914986</v>
      </c>
      <c r="H601" s="34">
        <f>((1-EXP(-alpha*$B$1))/alpha*Intermediates!F600-(1-EXP(-alpha*$B$1))/alpha*(1-EXP(-alpha*$B$1))/alpha*Intermediates!J600+F601)</f>
        <v>-0.62697032650212547</v>
      </c>
      <c r="I601" s="34">
        <f>((1-EXP(-alpha*($B$1-delta)))/alpha*Intermediates!G601-(1-EXP(-alpha*($B$1-delta)))/alpha*(1-EXP(-alpha*($B$1-delta)))/alpha*Intermediates!J601+E601)</f>
        <v>2.4024737286076153E-2</v>
      </c>
      <c r="J601" s="46">
        <f>((1-EXP(-alpha*$B$1))/alpha*Intermediates!G600-(1-EXP(-alpha*$B$1))/alpha*(1-EXP(-alpha*$B$1))/alpha*Intermediates!J600+F601)</f>
        <v>1.3916115296205678E-2</v>
      </c>
      <c r="K601" s="66">
        <f t="shared" si="37"/>
        <v>-5.5602905990317364E-3</v>
      </c>
      <c r="L601" s="46">
        <f t="shared" si="38"/>
        <v>1.0159886702059584E-2</v>
      </c>
      <c r="M601" s="60">
        <f>VLOOKUP((A601+1)&amp;"_"&amp;B601,scenarios!A:Q,15,0)</f>
        <v>0</v>
      </c>
      <c r="N601" s="55">
        <f>VLOOKUP((A601+TT_Scen/2+1)&amp;"_"&amp;B601,scenarios!A:Q,15,0)</f>
        <v>0</v>
      </c>
      <c r="O601" s="37">
        <f t="shared" si="39"/>
        <v>1.572017730109132E-2</v>
      </c>
    </row>
    <row r="602" spans="1:15" x14ac:dyDescent="0.25">
      <c r="A602" s="21">
        <f t="shared" si="36"/>
        <v>4</v>
      </c>
      <c r="B602" s="22">
        <v>593</v>
      </c>
      <c r="D602" s="66">
        <f>YC!E595</f>
        <v>0.68947887799999996</v>
      </c>
      <c r="E602" s="34">
        <f>LN(VLOOKUP((B602+12*$B$1-1)/12,YC!A:E,5,0)/VLOOKUP(B602/12,YC!A:E,5,0))</f>
        <v>-7.3544309184280704E-2</v>
      </c>
      <c r="F602" s="34">
        <f>LN(VLOOKUP((B602+12*$B$1-1)/12,YC!A:E,5,0)/VLOOKUP((B602-1)/12,YC!A:E,5,0))</f>
        <v>-7.4162328552166534E-2</v>
      </c>
      <c r="G602" s="34">
        <f>((1-EXP(-alpha*($B$1-delta)))/alpha*Intermediates!F602-(1-EXP(-alpha*($B$1-delta)))/alpha*(1-EXP(-alpha*($B$1-delta)))/alpha*Intermediates!J602+E602)</f>
        <v>-0.61760766194917194</v>
      </c>
      <c r="H602" s="34">
        <f>((1-EXP(-alpha*$B$1))/alpha*Intermediates!F601-(1-EXP(-alpha*$B$1))/alpha*(1-EXP(-alpha*$B$1))/alpha*Intermediates!J601+F602)</f>
        <v>-0.63726769873593703</v>
      </c>
      <c r="I602" s="34">
        <f>((1-EXP(-alpha*($B$1-delta)))/alpha*Intermediates!G602-(1-EXP(-alpha*($B$1-delta)))/alpha*(1-EXP(-alpha*($B$1-delta)))/alpha*Intermediates!J602+E602)</f>
        <v>8.667894388600994E-3</v>
      </c>
      <c r="J602" s="46">
        <f>((1-EXP(-alpha*$B$1))/alpha*Intermediates!G601-(1-EXP(-alpha*$B$1))/alpha*(1-EXP(-alpha*$B$1))/alpha*Intermediates!J601+F602)</f>
        <v>2.3790960667838368E-2</v>
      </c>
      <c r="K602" s="66">
        <f t="shared" si="37"/>
        <v>1.9854568049251453E-2</v>
      </c>
      <c r="L602" s="46">
        <f t="shared" si="38"/>
        <v>-1.500928699837023E-2</v>
      </c>
      <c r="M602" s="60">
        <f>VLOOKUP((A602+1)&amp;"_"&amp;B602,scenarios!A:Q,15,0)</f>
        <v>0</v>
      </c>
      <c r="N602" s="55">
        <f>VLOOKUP((A602+TT_Scen/2+1)&amp;"_"&amp;B602,scenarios!A:Q,15,0)</f>
        <v>0</v>
      </c>
      <c r="O602" s="37">
        <f t="shared" si="39"/>
        <v>3.4863855047621684E-2</v>
      </c>
    </row>
    <row r="603" spans="1:15" x14ac:dyDescent="0.25">
      <c r="A603" s="21">
        <f t="shared" si="36"/>
        <v>4</v>
      </c>
      <c r="B603" s="22">
        <v>594</v>
      </c>
      <c r="D603" s="66">
        <f>YC!E596</f>
        <v>0.68905289830000005</v>
      </c>
      <c r="E603" s="34">
        <f>LN(VLOOKUP((B603+12*$B$1-1)/12,YC!A:E,5,0)/VLOOKUP(B603/12,YC!A:E,5,0))</f>
        <v>-7.3544309184654252E-2</v>
      </c>
      <c r="F603" s="34">
        <f>LN(VLOOKUP((B603+12*$B$1-1)/12,YC!A:E,5,0)/VLOOKUP((B603-1)/12,YC!A:E,5,0))</f>
        <v>-7.4162328617912124E-2</v>
      </c>
      <c r="G603" s="34">
        <f>((1-EXP(-alpha*($B$1-delta)))/alpha*Intermediates!F603-(1-EXP(-alpha*($B$1-delta)))/alpha*(1-EXP(-alpha*($B$1-delta)))/alpha*Intermediates!J603+E603)</f>
        <v>-0.61928356364529868</v>
      </c>
      <c r="H603" s="34">
        <f>((1-EXP(-alpha*$B$1))/alpha*Intermediates!F602-(1-EXP(-alpha*$B$1))/alpha*(1-EXP(-alpha*$B$1))/alpha*Intermediates!J602+F603)</f>
        <v>-0.62222715739483625</v>
      </c>
      <c r="I603" s="34">
        <f>((1-EXP(-alpha*($B$1-delta)))/alpha*Intermediates!G603-(1-EXP(-alpha*($B$1-delta)))/alpha*(1-EXP(-alpha*($B$1-delta)))/alpha*Intermediates!J603+E603)</f>
        <v>9.9266342900437704E-3</v>
      </c>
      <c r="J603" s="46">
        <f>((1-EXP(-alpha*$B$1))/alpha*Intermediates!G602-(1-EXP(-alpha*$B$1))/alpha*(1-EXP(-alpha*$B$1))/alpha*Intermediates!J602+F603)</f>
        <v>8.3291136628751011E-3</v>
      </c>
      <c r="K603" s="66">
        <f t="shared" si="37"/>
        <v>2.9479303756632103E-3</v>
      </c>
      <c r="L603" s="46">
        <f t="shared" si="38"/>
        <v>1.598797343015157E-3</v>
      </c>
      <c r="M603" s="60">
        <f>VLOOKUP((A603+1)&amp;"_"&amp;B603,scenarios!A:Q,15,0)</f>
        <v>0</v>
      </c>
      <c r="N603" s="55">
        <f>VLOOKUP((A603+TT_Scen/2+1)&amp;"_"&amp;B603,scenarios!A:Q,15,0)</f>
        <v>0</v>
      </c>
      <c r="O603" s="37">
        <f t="shared" si="39"/>
        <v>4.5467277186783672E-3</v>
      </c>
    </row>
    <row r="604" spans="1:15" x14ac:dyDescent="0.25">
      <c r="A604" s="21">
        <f t="shared" si="36"/>
        <v>4</v>
      </c>
      <c r="B604" s="22">
        <v>595</v>
      </c>
      <c r="D604" s="66">
        <f>YC!E597</f>
        <v>0.68862718180000004</v>
      </c>
      <c r="E604" s="34">
        <f>LN(VLOOKUP((B604+12*$B$1-1)/12,YC!A:E,5,0)/VLOOKUP(B604/12,YC!A:E,5,0))</f>
        <v>-7.3544309244106168E-2</v>
      </c>
      <c r="F604" s="34">
        <f>LN(VLOOKUP((B604+12*$B$1-1)/12,YC!A:E,5,0)/VLOOKUP((B604-1)/12,YC!A:E,5,0))</f>
        <v>-7.4162328651803833E-2</v>
      </c>
      <c r="G604" s="34">
        <f>((1-EXP(-alpha*($B$1-delta)))/alpha*Intermediates!F604-(1-EXP(-alpha*($B$1-delta)))/alpha*(1-EXP(-alpha*($B$1-delta)))/alpha*Intermediates!J604+E604)</f>
        <v>-0.63144333497566452</v>
      </c>
      <c r="H604" s="34">
        <f>((1-EXP(-alpha*$B$1))/alpha*Intermediates!F603-(1-EXP(-alpha*$B$1))/alpha*(1-EXP(-alpha*$B$1))/alpha*Intermediates!J603+F604)</f>
        <v>-0.62391455098979265</v>
      </c>
      <c r="I604" s="34">
        <f>((1-EXP(-alpha*($B$1-delta)))/alpha*Intermediates!G604-(1-EXP(-alpha*($B$1-delta)))/alpha*(1-EXP(-alpha*($B$1-delta)))/alpha*Intermediates!J604+E604)</f>
        <v>2.1670450979661346E-2</v>
      </c>
      <c r="J604" s="46">
        <f>((1-EXP(-alpha*$B$1))/alpha*Intermediates!G603-(1-EXP(-alpha*$B$1))/alpha*(1-EXP(-alpha*$B$1))/alpha*Intermediates!J603+F604)</f>
        <v>9.5964205091671057E-3</v>
      </c>
      <c r="K604" s="66">
        <f t="shared" si="37"/>
        <v>-7.5005136832092534E-3</v>
      </c>
      <c r="L604" s="46">
        <f t="shared" si="38"/>
        <v>1.2147215827201574E-2</v>
      </c>
      <c r="M604" s="60">
        <f>VLOOKUP((A604+1)&amp;"_"&amp;B604,scenarios!A:Q,15,0)</f>
        <v>0</v>
      </c>
      <c r="N604" s="55">
        <f>VLOOKUP((A604+TT_Scen/2+1)&amp;"_"&amp;B604,scenarios!A:Q,15,0)</f>
        <v>0</v>
      </c>
      <c r="O604" s="37">
        <f t="shared" si="39"/>
        <v>1.9647729510410827E-2</v>
      </c>
    </row>
    <row r="605" spans="1:15" x14ac:dyDescent="0.25">
      <c r="A605" s="21">
        <f t="shared" si="36"/>
        <v>4</v>
      </c>
      <c r="B605" s="22">
        <v>596</v>
      </c>
      <c r="D605" s="66">
        <f>YC!E598</f>
        <v>0.68820172830000004</v>
      </c>
      <c r="E605" s="34">
        <f>LN(VLOOKUP((B605+12*$B$1-1)/12,YC!A:E,5,0)/VLOOKUP(B605/12,YC!A:E,5,0))</f>
        <v>-7.3544309072133482E-2</v>
      </c>
      <c r="F605" s="34">
        <f>LN(VLOOKUP((B605+12*$B$1-1)/12,YC!A:E,5,0)/VLOOKUP((B605-1)/12,YC!A:E,5,0))</f>
        <v>-7.4162328508565578E-2</v>
      </c>
      <c r="G605" s="34">
        <f>((1-EXP(-alpha*($B$1-delta)))/alpha*Intermediates!F605-(1-EXP(-alpha*($B$1-delta)))/alpha*(1-EXP(-alpha*($B$1-delta)))/alpha*Intermediates!J605+E605)</f>
        <v>-0.64032374628075095</v>
      </c>
      <c r="H605" s="34">
        <f>((1-EXP(-alpha*$B$1))/alpha*Intermediates!F604-(1-EXP(-alpha*$B$1))/alpha*(1-EXP(-alpha*$B$1))/alpha*Intermediates!J604+F605)</f>
        <v>-0.63615747301756076</v>
      </c>
      <c r="I605" s="34">
        <f>((1-EXP(-alpha*($B$1-delta)))/alpha*Intermediates!G605-(1-EXP(-alpha*($B$1-delta)))/alpha*(1-EXP(-alpha*($B$1-delta)))/alpha*Intermediates!J605+E605)</f>
        <v>3.0136112563736689E-2</v>
      </c>
      <c r="J605" s="46">
        <f>((1-EXP(-alpha*$B$1))/alpha*Intermediates!G604-(1-EXP(-alpha*$B$1))/alpha*(1-EXP(-alpha*$B$1))/alpha*Intermediates!J604+F605)</f>
        <v>2.1420472154967229E-2</v>
      </c>
      <c r="K605" s="66">
        <f t="shared" si="37"/>
        <v>-4.1576063871074931E-3</v>
      </c>
      <c r="L605" s="46">
        <f t="shared" si="38"/>
        <v>8.7537321869612938E-3</v>
      </c>
      <c r="M605" s="60">
        <f>VLOOKUP((A605+1)&amp;"_"&amp;B605,scenarios!A:Q,15,0)</f>
        <v>0</v>
      </c>
      <c r="N605" s="55">
        <f>VLOOKUP((A605+TT_Scen/2+1)&amp;"_"&amp;B605,scenarios!A:Q,15,0)</f>
        <v>0</v>
      </c>
      <c r="O605" s="37">
        <f t="shared" si="39"/>
        <v>1.2911338574068787E-2</v>
      </c>
    </row>
    <row r="606" spans="1:15" x14ac:dyDescent="0.25">
      <c r="A606" s="21">
        <f t="shared" si="36"/>
        <v>4</v>
      </c>
      <c r="B606" s="22">
        <v>597</v>
      </c>
      <c r="D606" s="66">
        <f>YC!E599</f>
        <v>0.68777653770000002</v>
      </c>
      <c r="E606" s="34">
        <f>LN(VLOOKUP((B606+12*$B$1-1)/12,YC!A:E,5,0)/VLOOKUP(B606/12,YC!A:E,5,0))</f>
        <v>-7.3544309148879453E-2</v>
      </c>
      <c r="F606" s="34">
        <f>LN(VLOOKUP((B606+12*$B$1-1)/12,YC!A:E,5,0)/VLOOKUP((B606-1)/12,YC!A:E,5,0))</f>
        <v>-7.4162328523225338E-2</v>
      </c>
      <c r="G606" s="34">
        <f>((1-EXP(-alpha*($B$1-delta)))/alpha*Intermediates!F606-(1-EXP(-alpha*($B$1-delta)))/alpha*(1-EXP(-alpha*($B$1-delta)))/alpha*Intermediates!J606+E606)</f>
        <v>-0.65606798833927094</v>
      </c>
      <c r="H606" s="34">
        <f>((1-EXP(-alpha*$B$1))/alpha*Intermediates!F605-(1-EXP(-alpha*$B$1))/alpha*(1-EXP(-alpha*$B$1))/alpha*Intermediates!J605+F606)</f>
        <v>-0.6450986201074792</v>
      </c>
      <c r="I606" s="34">
        <f>((1-EXP(-alpha*($B$1-delta)))/alpha*Intermediates!G606-(1-EXP(-alpha*($B$1-delta)))/alpha*(1-EXP(-alpha*($B$1-delta)))/alpha*Intermediates!J606+E606)</f>
        <v>4.5466806046870839E-2</v>
      </c>
      <c r="J606" s="46">
        <f>((1-EXP(-alpha*$B$1))/alpha*Intermediates!G605-(1-EXP(-alpha*$B$1))/alpha*(1-EXP(-alpha*$B$1))/alpha*Intermediates!J605+F606)</f>
        <v>2.994396172186585E-2</v>
      </c>
      <c r="K606" s="66">
        <f t="shared" si="37"/>
        <v>-1.0909424095402853E-2</v>
      </c>
      <c r="L606" s="46">
        <f t="shared" si="38"/>
        <v>1.5643949493770792E-2</v>
      </c>
      <c r="M606" s="60">
        <f>VLOOKUP((A606+1)&amp;"_"&amp;B606,scenarios!A:Q,15,0)</f>
        <v>0</v>
      </c>
      <c r="N606" s="55">
        <f>VLOOKUP((A606+TT_Scen/2+1)&amp;"_"&amp;B606,scenarios!A:Q,15,0)</f>
        <v>0</v>
      </c>
      <c r="O606" s="37">
        <f t="shared" si="39"/>
        <v>2.6553373589173646E-2</v>
      </c>
    </row>
    <row r="607" spans="1:15" x14ac:dyDescent="0.25">
      <c r="A607" s="21">
        <f t="shared" si="36"/>
        <v>4</v>
      </c>
      <c r="B607" s="22">
        <v>598</v>
      </c>
      <c r="D607" s="66">
        <f>YC!E600</f>
        <v>0.68735160979999999</v>
      </c>
      <c r="E607" s="34">
        <f>LN(VLOOKUP((B607+12*$B$1-1)/12,YC!A:E,5,0)/VLOOKUP(B607/12,YC!A:E,5,0))</f>
        <v>-7.3544309183833798E-2</v>
      </c>
      <c r="F607" s="34">
        <f>LN(VLOOKUP((B607+12*$B$1-1)/12,YC!A:E,5,0)/VLOOKUP((B607-1)/12,YC!A:E,5,0))</f>
        <v>-7.4162328550679807E-2</v>
      </c>
      <c r="G607" s="34">
        <f>((1-EXP(-alpha*($B$1-delta)))/alpha*Intermediates!F607-(1-EXP(-alpha*($B$1-delta)))/alpha*(1-EXP(-alpha*($B$1-delta)))/alpha*Intermediates!J607+E607)</f>
        <v>-0.65825892473274705</v>
      </c>
      <c r="H607" s="34">
        <f>((1-EXP(-alpha*$B$1))/alpha*Intermediates!F606-(1-EXP(-alpha*$B$1))/alpha*(1-EXP(-alpha*$B$1))/alpha*Intermediates!J606+F607)</f>
        <v>-0.66095051308477393</v>
      </c>
      <c r="I607" s="34">
        <f>((1-EXP(-alpha*($B$1-delta)))/alpha*Intermediates!G607-(1-EXP(-alpha*($B$1-delta)))/alpha*(1-EXP(-alpha*($B$1-delta)))/alpha*Intermediates!J607+E607)</f>
        <v>4.7245392779209749E-2</v>
      </c>
      <c r="J607" s="46">
        <f>((1-EXP(-alpha*$B$1))/alpha*Intermediates!G606-(1-EXP(-alpha*$B$1))/alpha*(1-EXP(-alpha*$B$1))/alpha*Intermediates!J606+F607)</f>
        <v>4.5379407489013646E-2</v>
      </c>
      <c r="K607" s="66">
        <f t="shared" si="37"/>
        <v>2.695213928078255E-3</v>
      </c>
      <c r="L607" s="46">
        <f t="shared" si="38"/>
        <v>1.8677273241156644E-3</v>
      </c>
      <c r="M607" s="60">
        <f>VLOOKUP((A607+1)&amp;"_"&amp;B607,scenarios!A:Q,15,0)</f>
        <v>0</v>
      </c>
      <c r="N607" s="55">
        <f>VLOOKUP((A607+TT_Scen/2+1)&amp;"_"&amp;B607,scenarios!A:Q,15,0)</f>
        <v>0</v>
      </c>
      <c r="O607" s="37">
        <f t="shared" si="39"/>
        <v>4.5629412521939194E-3</v>
      </c>
    </row>
    <row r="608" spans="1:15" x14ac:dyDescent="0.25">
      <c r="A608" s="21">
        <f t="shared" si="36"/>
        <v>4</v>
      </c>
      <c r="B608" s="22">
        <v>599</v>
      </c>
      <c r="D608" s="66">
        <f>YC!E601</f>
        <v>0.68692694440000002</v>
      </c>
      <c r="E608" s="34">
        <f>LN(VLOOKUP((B608+12*$B$1-1)/12,YC!A:E,5,0)/VLOOKUP(B608/12,YC!A:E,5,0))</f>
        <v>-7.35443091991385E-2</v>
      </c>
      <c r="F608" s="34">
        <f>LN(VLOOKUP((B608+12*$B$1-1)/12,YC!A:E,5,0)/VLOOKUP((B608-1)/12,YC!A:E,5,0))</f>
        <v>-7.4162328613352368E-2</v>
      </c>
      <c r="G608" s="34">
        <f>((1-EXP(-alpha*($B$1-delta)))/alpha*Intermediates!F608-(1-EXP(-alpha*($B$1-delta)))/alpha*(1-EXP(-alpha*($B$1-delta)))/alpha*Intermediates!J608+E608)</f>
        <v>-0.64581717797926474</v>
      </c>
      <c r="H608" s="34">
        <f>((1-EXP(-alpha*$B$1))/alpha*Intermediates!F607-(1-EXP(-alpha*$B$1))/alpha*(1-EXP(-alpha*$B$1))/alpha*Intermediates!J607+F608)</f>
        <v>-0.66315646076582946</v>
      </c>
      <c r="I608" s="34">
        <f>((1-EXP(-alpha*($B$1-delta)))/alpha*Intermediates!G608-(1-EXP(-alpha*($B$1-delta)))/alpha*(1-EXP(-alpha*($B$1-delta)))/alpha*Intermediates!J608+E608)</f>
        <v>3.439249242363332E-2</v>
      </c>
      <c r="J608" s="46">
        <f>((1-EXP(-alpha*$B$1))/alpha*Intermediates!G607-(1-EXP(-alpha*$B$1))/alpha*(1-EXP(-alpha*$B$1))/alpha*Intermediates!J607+F608)</f>
        <v>4.71701153931256E-2</v>
      </c>
      <c r="K608" s="66">
        <f t="shared" si="37"/>
        <v>1.7490480774389638E-2</v>
      </c>
      <c r="L608" s="46">
        <f t="shared" si="38"/>
        <v>-1.2696335732678921E-2</v>
      </c>
      <c r="M608" s="60">
        <f>VLOOKUP((A608+1)&amp;"_"&amp;B608,scenarios!A:Q,15,0)</f>
        <v>0</v>
      </c>
      <c r="N608" s="55">
        <f>VLOOKUP((A608+TT_Scen/2+1)&amp;"_"&amp;B608,scenarios!A:Q,15,0)</f>
        <v>0</v>
      </c>
      <c r="O608" s="37">
        <f t="shared" si="39"/>
        <v>3.0186816507068559E-2</v>
      </c>
    </row>
    <row r="609" spans="1:15" x14ac:dyDescent="0.25">
      <c r="A609" s="21">
        <f t="shared" si="36"/>
        <v>4</v>
      </c>
      <c r="B609" s="22">
        <v>600</v>
      </c>
      <c r="D609" s="66">
        <f>YC!E602</f>
        <v>0.6865025414</v>
      </c>
      <c r="E609" s="34">
        <f>LN(VLOOKUP((B609+12*$B$1-1)/12,YC!A:E,5,0)/VLOOKUP(B609/12,YC!A:E,5,0))</f>
        <v>-7.3544309205873598E-2</v>
      </c>
      <c r="F609" s="34">
        <f>LN(VLOOKUP((B609+12*$B$1-1)/12,YC!A:E,5,0)/VLOOKUP((B609-1)/12,YC!A:E,5,0))</f>
        <v>-7.4162328576938955E-2</v>
      </c>
      <c r="G609" s="34">
        <f>((1-EXP(-alpha*($B$1-delta)))/alpha*Intermediates!F609-(1-EXP(-alpha*($B$1-delta)))/alpha*(1-EXP(-alpha*($B$1-delta)))/alpha*Intermediates!J609+E609)</f>
        <v>-0.6447797500950444</v>
      </c>
      <c r="H609" s="34">
        <f>((1-EXP(-alpha*$B$1))/alpha*Intermediates!F608-(1-EXP(-alpha*$B$1))/alpha*(1-EXP(-alpha*$B$1))/alpha*Intermediates!J608+F609)</f>
        <v>-0.65062970775958973</v>
      </c>
      <c r="I609" s="34">
        <f>((1-EXP(-alpha*($B$1-delta)))/alpha*Intermediates!G609-(1-EXP(-alpha*($B$1-delta)))/alpha*(1-EXP(-alpha*($B$1-delta)))/alpha*Intermediates!J609+E609)</f>
        <v>3.2945104164804118E-2</v>
      </c>
      <c r="J609" s="46">
        <f>((1-EXP(-alpha*$B$1))/alpha*Intermediates!G608-(1-EXP(-alpha*$B$1))/alpha*(1-EXP(-alpha*$B$1))/alpha*Intermediates!J608+F609)</f>
        <v>3.4229327478437974E-2</v>
      </c>
      <c r="K609" s="66">
        <f t="shared" si="37"/>
        <v>5.8671020819518471E-3</v>
      </c>
      <c r="L609" s="46">
        <f t="shared" si="38"/>
        <v>-1.2833990517574501E-3</v>
      </c>
      <c r="M609" s="60">
        <f>VLOOKUP((A609+1)&amp;"_"&amp;B609,scenarios!A:Q,15,0)</f>
        <v>0</v>
      </c>
      <c r="N609" s="55">
        <f>VLOOKUP((A609+TT_Scen/2+1)&amp;"_"&amp;B609,scenarios!A:Q,15,0)</f>
        <v>0</v>
      </c>
      <c r="O609" s="37">
        <f t="shared" si="39"/>
        <v>7.1505011337092972E-3</v>
      </c>
    </row>
    <row r="610" spans="1:15" x14ac:dyDescent="0.25">
      <c r="A610" s="21">
        <f t="shared" si="36"/>
        <v>4</v>
      </c>
      <c r="B610" s="22">
        <v>601</v>
      </c>
      <c r="D610" s="66">
        <f>YC!E603</f>
        <v>0.68607840060000003</v>
      </c>
      <c r="E610" s="34">
        <f>LN(VLOOKUP((B610+12*$B$1-1)/12,YC!A:E,5,0)/VLOOKUP(B610/12,YC!A:E,5,0))</f>
        <v>-7.3544309226270449E-2</v>
      </c>
      <c r="F610" s="34">
        <f>LN(VLOOKUP((B610+12*$B$1-1)/12,YC!A:E,5,0)/VLOOKUP((B610-1)/12,YC!A:E,5,0))</f>
        <v>-7.4162328609348835E-2</v>
      </c>
      <c r="G610" s="34">
        <f>((1-EXP(-alpha*($B$1-delta)))/alpha*Intermediates!F610-(1-EXP(-alpha*($B$1-delta)))/alpha*(1-EXP(-alpha*($B$1-delta)))/alpha*Intermediates!J610+E610)</f>
        <v>-0.70889388432515732</v>
      </c>
      <c r="H610" s="34">
        <f>((1-EXP(-alpha*$B$1))/alpha*Intermediates!F609-(1-EXP(-alpha*$B$1))/alpha*(1-EXP(-alpha*$B$1))/alpha*Intermediates!J609+F610)</f>
        <v>-0.64958522419204112</v>
      </c>
      <c r="I610" s="34">
        <f>((1-EXP(-alpha*($B$1-delta)))/alpha*Intermediates!G610-(1-EXP(-alpha*($B$1-delta)))/alpha*(1-EXP(-alpha*($B$1-delta)))/alpha*Intermediates!J610+E610)</f>
        <v>9.6650468395503258E-2</v>
      </c>
      <c r="J610" s="46">
        <f>((1-EXP(-alpha*$B$1))/alpha*Intermediates!G609-(1-EXP(-alpha*$B$1))/alpha*(1-EXP(-alpha*$B$1))/alpha*Intermediates!J609+F610)</f>
        <v>3.2772010703358515E-2</v>
      </c>
      <c r="K610" s="66">
        <f t="shared" si="37"/>
        <v>-5.758416193803273E-2</v>
      </c>
      <c r="L610" s="46">
        <f t="shared" si="38"/>
        <v>6.596283130509617E-2</v>
      </c>
      <c r="M610" s="60">
        <f>VLOOKUP((A610+1)&amp;"_"&amp;B610,scenarios!A:Q,15,0)</f>
        <v>0</v>
      </c>
      <c r="N610" s="55">
        <f>VLOOKUP((A610+TT_Scen/2+1)&amp;"_"&amp;B610,scenarios!A:Q,15,0)</f>
        <v>0</v>
      </c>
      <c r="O610" s="37">
        <f t="shared" si="39"/>
        <v>0.1235469932431289</v>
      </c>
    </row>
    <row r="611" spans="1:15" x14ac:dyDescent="0.25">
      <c r="A611" s="21">
        <f t="shared" si="36"/>
        <v>4</v>
      </c>
      <c r="B611" s="22">
        <v>602</v>
      </c>
      <c r="D611" s="66">
        <f>YC!E604</f>
        <v>0.68565452179999997</v>
      </c>
      <c r="E611" s="34">
        <f>LN(VLOOKUP((B611+12*$B$1-1)/12,YC!A:E,5,0)/VLOOKUP(B611/12,YC!A:E,5,0))</f>
        <v>-7.3544309282615031E-2</v>
      </c>
      <c r="F611" s="34">
        <f>LN(VLOOKUP((B611+12*$B$1-1)/12,YC!A:E,5,0)/VLOOKUP((B611-1)/12,YC!A:E,5,0))</f>
        <v>-7.4162328733150679E-2</v>
      </c>
      <c r="G611" s="34">
        <f>((1-EXP(-alpha*($B$1-delta)))/alpha*Intermediates!F611-(1-EXP(-alpha*($B$1-delta)))/alpha*(1-EXP(-alpha*($B$1-delta)))/alpha*Intermediates!J611+E611)</f>
        <v>-0.70211917781524213</v>
      </c>
      <c r="H611" s="34">
        <f>((1-EXP(-alpha*$B$1))/alpha*Intermediates!F610-(1-EXP(-alpha*$B$1))/alpha*(1-EXP(-alpha*$B$1))/alpha*Intermediates!J610+F611)</f>
        <v>-0.71413762612695464</v>
      </c>
      <c r="I611" s="34">
        <f>((1-EXP(-alpha*($B$1-delta)))/alpha*Intermediates!G611-(1-EXP(-alpha*($B$1-delta)))/alpha*(1-EXP(-alpha*($B$1-delta)))/alpha*Intermediates!J611+E611)</f>
        <v>8.9468179410586393E-2</v>
      </c>
      <c r="J611" s="46">
        <f>((1-EXP(-alpha*$B$1))/alpha*Intermediates!G610-(1-EXP(-alpha*$B$1))/alpha*(1-EXP(-alpha*$B$1))/alpha*Intermediates!J610+F611)</f>
        <v>9.6912778256362103E-2</v>
      </c>
      <c r="K611" s="66">
        <f t="shared" si="37"/>
        <v>1.2090960063363854E-2</v>
      </c>
      <c r="L611" s="46">
        <f t="shared" si="38"/>
        <v>-7.4169564578192571E-3</v>
      </c>
      <c r="M611" s="60">
        <f>VLOOKUP((A611+1)&amp;"_"&amp;B611,scenarios!A:Q,15,0)</f>
        <v>0</v>
      </c>
      <c r="N611" s="55">
        <f>VLOOKUP((A611+TT_Scen/2+1)&amp;"_"&amp;B611,scenarios!A:Q,15,0)</f>
        <v>0</v>
      </c>
      <c r="O611" s="37">
        <f t="shared" si="39"/>
        <v>1.9507916521183111E-2</v>
      </c>
    </row>
    <row r="612" spans="1:15" x14ac:dyDescent="0.25">
      <c r="A612" s="21">
        <f t="shared" si="36"/>
        <v>4</v>
      </c>
      <c r="B612" s="22">
        <v>603</v>
      </c>
      <c r="D612" s="66">
        <f>YC!E605</f>
        <v>0.68523090490000005</v>
      </c>
      <c r="E612" s="34">
        <f>LN(VLOOKUP((B612+12*$B$1-1)/12,YC!A:E,5,0)/VLOOKUP(B612/12,YC!A:E,5,0))</f>
        <v>-7.3544309229038193E-2</v>
      </c>
      <c r="F612" s="34">
        <f>LN(VLOOKUP((B612+12*$B$1-1)/12,YC!A:E,5,0)/VLOOKUP((B612-1)/12,YC!A:E,5,0))</f>
        <v>-7.4162328656822027E-2</v>
      </c>
      <c r="G612" s="34">
        <f>((1-EXP(-alpha*($B$1-delta)))/alpha*Intermediates!F612-(1-EXP(-alpha*($B$1-delta)))/alpha*(1-EXP(-alpha*($B$1-delta)))/alpha*Intermediates!J612+E612)</f>
        <v>-0.72435728581952818</v>
      </c>
      <c r="H612" s="34">
        <f>((1-EXP(-alpha*$B$1))/alpha*Intermediates!F611-(1-EXP(-alpha*$B$1))/alpha*(1-EXP(-alpha*$B$1))/alpha*Intermediates!J611+F612)</f>
        <v>-0.70731664789676862</v>
      </c>
      <c r="I612" s="34">
        <f>((1-EXP(-alpha*($B$1-delta)))/alpha*Intermediates!G612-(1-EXP(-alpha*($B$1-delta)))/alpha*(1-EXP(-alpha*($B$1-delta)))/alpha*Intermediates!J612+E612)</f>
        <v>0.11129988995147365</v>
      </c>
      <c r="J612" s="46">
        <f>((1-EXP(-alpha*$B$1))/alpha*Intermediates!G611-(1-EXP(-alpha*$B$1))/alpha*(1-EXP(-alpha*$B$1))/alpha*Intermediates!J611+F612)</f>
        <v>8.968136222442237E-2</v>
      </c>
      <c r="K612" s="66">
        <f t="shared" si="37"/>
        <v>-1.6896267470417281E-2</v>
      </c>
      <c r="L612" s="46">
        <f t="shared" si="38"/>
        <v>2.1853901180029167E-2</v>
      </c>
      <c r="M612" s="60">
        <f>VLOOKUP((A612+1)&amp;"_"&amp;B612,scenarios!A:Q,15,0)</f>
        <v>0</v>
      </c>
      <c r="N612" s="55">
        <f>VLOOKUP((A612+TT_Scen/2+1)&amp;"_"&amp;B612,scenarios!A:Q,15,0)</f>
        <v>0</v>
      </c>
      <c r="O612" s="37">
        <f t="shared" si="39"/>
        <v>3.8750168650446448E-2</v>
      </c>
    </row>
    <row r="613" spans="1:15" x14ac:dyDescent="0.25">
      <c r="A613" s="21">
        <f t="shared" si="36"/>
        <v>4</v>
      </c>
      <c r="B613" s="22">
        <v>604</v>
      </c>
      <c r="D613" s="66">
        <f>YC!E606</f>
        <v>0.68480754980000003</v>
      </c>
      <c r="E613" s="34">
        <f>LN(VLOOKUP((B613+12*$B$1-1)/12,YC!A:E,5,0)/VLOOKUP(B613/12,YC!A:E,5,0))</f>
        <v>-7.3544309233650226E-2</v>
      </c>
      <c r="F613" s="34">
        <f>LN(VLOOKUP((B613+12*$B$1-1)/12,YC!A:E,5,0)/VLOOKUP((B613-1)/12,YC!A:E,5,0))</f>
        <v>-7.4162328548396633E-2</v>
      </c>
      <c r="G613" s="34">
        <f>((1-EXP(-alpha*($B$1-delta)))/alpha*Intermediates!F613-(1-EXP(-alpha*($B$1-delta)))/alpha*(1-EXP(-alpha*($B$1-delta)))/alpha*Intermediates!J613+E613)</f>
        <v>-0.71959054677643097</v>
      </c>
      <c r="H613" s="34">
        <f>((1-EXP(-alpha*$B$1))/alpha*Intermediates!F612-(1-EXP(-alpha*$B$1))/alpha*(1-EXP(-alpha*$B$1))/alpha*Intermediates!J612+F613)</f>
        <v>-0.72970679223402979</v>
      </c>
      <c r="I613" s="34">
        <f>((1-EXP(-alpha*($B$1-delta)))/alpha*Intermediates!G613-(1-EXP(-alpha*($B$1-delta)))/alpha*(1-EXP(-alpha*($B$1-delta)))/alpha*Intermediates!J613+E613)</f>
        <v>0.10612793531751995</v>
      </c>
      <c r="J613" s="46">
        <f>((1-EXP(-alpha*$B$1))/alpha*Intermediates!G612-(1-EXP(-alpha*$B$1))/alpha*(1-EXP(-alpha*$B$1))/alpha*Intermediates!J612+F613)</f>
        <v>0.11166226217720401</v>
      </c>
      <c r="K613" s="66">
        <f t="shared" si="37"/>
        <v>1.0167587652710086E-2</v>
      </c>
      <c r="L613" s="46">
        <f t="shared" si="38"/>
        <v>-5.5190406853515839E-3</v>
      </c>
      <c r="M613" s="60">
        <f>VLOOKUP((A613+1)&amp;"_"&amp;B613,scenarios!A:Q,15,0)</f>
        <v>0</v>
      </c>
      <c r="N613" s="55">
        <f>VLOOKUP((A613+TT_Scen/2+1)&amp;"_"&amp;B613,scenarios!A:Q,15,0)</f>
        <v>0</v>
      </c>
      <c r="O613" s="37">
        <f t="shared" si="39"/>
        <v>1.568662833806167E-2</v>
      </c>
    </row>
    <row r="614" spans="1:15" x14ac:dyDescent="0.25">
      <c r="A614" s="21">
        <f t="shared" si="36"/>
        <v>4</v>
      </c>
      <c r="B614" s="22">
        <v>605</v>
      </c>
      <c r="D614" s="66">
        <f>YC!E607</f>
        <v>0.68438445619999999</v>
      </c>
      <c r="E614" s="34">
        <f>LN(VLOOKUP((B614+12*$B$1-1)/12,YC!A:E,5,0)/VLOOKUP(B614/12,YC!A:E,5,0))</f>
        <v>-7.3544309330012644E-2</v>
      </c>
      <c r="F614" s="34">
        <f>LN(VLOOKUP((B614+12*$B$1-1)/12,YC!A:E,5,0)/VLOOKUP((B614-1)/12,YC!A:E,5,0))</f>
        <v>-7.416232873359177E-2</v>
      </c>
      <c r="G614" s="34">
        <f>((1-EXP(-alpha*($B$1-delta)))/alpha*Intermediates!F614-(1-EXP(-alpha*($B$1-delta)))/alpha*(1-EXP(-alpha*($B$1-delta)))/alpha*Intermediates!J614+E614)</f>
        <v>-0.75379881776690705</v>
      </c>
      <c r="H614" s="34">
        <f>((1-EXP(-alpha*$B$1))/alpha*Intermediates!F613-(1-EXP(-alpha*$B$1))/alpha*(1-EXP(-alpha*$B$1))/alpha*Intermediates!J613+F614)</f>
        <v>-0.724907506169294</v>
      </c>
      <c r="I614" s="34">
        <f>((1-EXP(-alpha*($B$1-delta)))/alpha*Intermediates!G614-(1-EXP(-alpha*($B$1-delta)))/alpha*(1-EXP(-alpha*($B$1-delta)))/alpha*Intermediates!J614+E614)</f>
        <v>0.13993216972147254</v>
      </c>
      <c r="J614" s="46">
        <f>((1-EXP(-alpha*$B$1))/alpha*Intermediates!G613-(1-EXP(-alpha*$B$1))/alpha*(1-EXP(-alpha*$B$1))/alpha*Intermediates!J613+F614)</f>
        <v>0.10645492166875412</v>
      </c>
      <c r="K614" s="66">
        <f t="shared" si="37"/>
        <v>-2.8477948091858662E-2</v>
      </c>
      <c r="L614" s="46">
        <f t="shared" si="38"/>
        <v>3.4043916945954322E-2</v>
      </c>
      <c r="M614" s="60">
        <f>VLOOKUP((A614+1)&amp;"_"&amp;B614,scenarios!A:Q,15,0)</f>
        <v>0</v>
      </c>
      <c r="N614" s="55">
        <f>VLOOKUP((A614+TT_Scen/2+1)&amp;"_"&amp;B614,scenarios!A:Q,15,0)</f>
        <v>0</v>
      </c>
      <c r="O614" s="37">
        <f t="shared" si="39"/>
        <v>6.2521865037812985E-2</v>
      </c>
    </row>
    <row r="615" spans="1:15" x14ac:dyDescent="0.25">
      <c r="A615" s="21">
        <f t="shared" si="36"/>
        <v>4</v>
      </c>
      <c r="B615" s="22">
        <v>606</v>
      </c>
      <c r="D615" s="66">
        <f>YC!E608</f>
        <v>0.68396162400000005</v>
      </c>
      <c r="E615" s="34">
        <f>LN(VLOOKUP((B615+12*$B$1-1)/12,YC!A:E,5,0)/VLOOKUP(B615/12,YC!A:E,5,0))</f>
        <v>-7.3544309214723644E-2</v>
      </c>
      <c r="F615" s="34">
        <f>LN(VLOOKUP((B615+12*$B$1-1)/12,YC!A:E,5,0)/VLOOKUP((B615-1)/12,YC!A:E,5,0))</f>
        <v>-7.4162328617236928E-2</v>
      </c>
      <c r="G615" s="34">
        <f>((1-EXP(-alpha*($B$1-delta)))/alpha*Intermediates!F615-(1-EXP(-alpha*($B$1-delta)))/alpha*(1-EXP(-alpha*($B$1-delta)))/alpha*Intermediates!J615+E615)</f>
        <v>-0.75259908478831405</v>
      </c>
      <c r="H615" s="34">
        <f>((1-EXP(-alpha*$B$1))/alpha*Intermediates!F614-(1-EXP(-alpha*$B$1))/alpha*(1-EXP(-alpha*$B$1))/alpha*Intermediates!J614+F615)</f>
        <v>-0.75934963125771904</v>
      </c>
      <c r="I615" s="34">
        <f>((1-EXP(-alpha*($B$1-delta)))/alpha*Intermediates!G615-(1-EXP(-alpha*($B$1-delta)))/alpha*(1-EXP(-alpha*($B$1-delta)))/alpha*Intermediates!J615+E615)</f>
        <v>0.13832957696820419</v>
      </c>
      <c r="J615" s="46">
        <f>((1-EXP(-alpha*$B$1))/alpha*Intermediates!G614-(1-EXP(-alpha*$B$1))/alpha*(1-EXP(-alpha*$B$1))/alpha*Intermediates!J614+F615)</f>
        <v>0.14049018062128252</v>
      </c>
      <c r="K615" s="66">
        <f t="shared" si="37"/>
        <v>6.7733827651281775E-3</v>
      </c>
      <c r="L615" s="46">
        <f t="shared" si="38"/>
        <v>-2.1582712291224881E-3</v>
      </c>
      <c r="M615" s="60">
        <f>VLOOKUP((A615+1)&amp;"_"&amp;B615,scenarios!A:Q,15,0)</f>
        <v>0</v>
      </c>
      <c r="N615" s="55">
        <f>VLOOKUP((A615+TT_Scen/2+1)&amp;"_"&amp;B615,scenarios!A:Q,15,0)</f>
        <v>0</v>
      </c>
      <c r="O615" s="37">
        <f t="shared" si="39"/>
        <v>8.9316539942506656E-3</v>
      </c>
    </row>
    <row r="616" spans="1:15" x14ac:dyDescent="0.25">
      <c r="A616" s="21">
        <f t="shared" si="36"/>
        <v>4</v>
      </c>
      <c r="B616" s="22">
        <v>607</v>
      </c>
      <c r="D616" s="66">
        <f>YC!E609</f>
        <v>0.68353905299999995</v>
      </c>
      <c r="E616" s="34">
        <f>LN(VLOOKUP((B616+12*$B$1-1)/12,YC!A:E,5,0)/VLOOKUP(B616/12,YC!A:E,5,0))</f>
        <v>-7.3544309224644722E-2</v>
      </c>
      <c r="F616" s="34">
        <f>LN(VLOOKUP((B616+12*$B$1-1)/12,YC!A:E,5,0)/VLOOKUP((B616-1)/12,YC!A:E,5,0))</f>
        <v>-7.4162328682415055E-2</v>
      </c>
      <c r="G616" s="34">
        <f>((1-EXP(-alpha*($B$1-delta)))/alpha*Intermediates!F616-(1-EXP(-alpha*($B$1-delta)))/alpha*(1-EXP(-alpha*($B$1-delta)))/alpha*Intermediates!J616+E616)</f>
        <v>-0.77120225345599192</v>
      </c>
      <c r="H616" s="34">
        <f>((1-EXP(-alpha*$B$1))/alpha*Intermediates!F615-(1-EXP(-alpha*$B$1))/alpha*(1-EXP(-alpha*$B$1))/alpha*Intermediates!J615+F616)</f>
        <v>-0.7581417319800845</v>
      </c>
      <c r="I616" s="34">
        <f>((1-EXP(-alpha*($B$1-delta)))/alpha*Intermediates!G616-(1-EXP(-alpha*($B$1-delta)))/alpha*(1-EXP(-alpha*($B$1-delta)))/alpha*Intermediates!J616+E616)</f>
        <v>0.15653105920188481</v>
      </c>
      <c r="J616" s="46">
        <f>((1-EXP(-alpha*$B$1))/alpha*Intermediates!G615-(1-EXP(-alpha*$B$1))/alpha*(1-EXP(-alpha*$B$1))/alpha*Intermediates!J615+F616)</f>
        <v>0.13887659972794497</v>
      </c>
      <c r="K616" s="66">
        <f t="shared" si="37"/>
        <v>-1.2975602960675015E-2</v>
      </c>
      <c r="L616" s="46">
        <f t="shared" si="38"/>
        <v>1.7811220595758126E-2</v>
      </c>
      <c r="M616" s="60">
        <f>VLOOKUP((A616+1)&amp;"_"&amp;B616,scenarios!A:Q,15,0)</f>
        <v>0</v>
      </c>
      <c r="N616" s="55">
        <f>VLOOKUP((A616+TT_Scen/2+1)&amp;"_"&amp;B616,scenarios!A:Q,15,0)</f>
        <v>0</v>
      </c>
      <c r="O616" s="37">
        <f t="shared" si="39"/>
        <v>3.0786823556433141E-2</v>
      </c>
    </row>
    <row r="617" spans="1:15" x14ac:dyDescent="0.25">
      <c r="A617" s="21">
        <f t="shared" si="36"/>
        <v>4</v>
      </c>
      <c r="B617" s="22">
        <v>608</v>
      </c>
      <c r="D617" s="66">
        <f>YC!E610</f>
        <v>0.68311674310000003</v>
      </c>
      <c r="E617" s="34">
        <f>LN(VLOOKUP((B617+12*$B$1-1)/12,YC!A:E,5,0)/VLOOKUP(B617/12,YC!A:E,5,0))</f>
        <v>-7.3544309213620582E-2</v>
      </c>
      <c r="F617" s="34">
        <f>LN(VLOOKUP((B617+12*$B$1-1)/12,YC!A:E,5,0)/VLOOKUP((B617-1)/12,YC!A:E,5,0))</f>
        <v>-7.4162328636867877E-2</v>
      </c>
      <c r="G617" s="34">
        <f>((1-EXP(-alpha*($B$1-delta)))/alpha*Intermediates!F617-(1-EXP(-alpha*($B$1-delta)))/alpha*(1-EXP(-alpha*($B$1-delta)))/alpha*Intermediates!J617+E617)</f>
        <v>-0.75287338815298821</v>
      </c>
      <c r="H617" s="34">
        <f>((1-EXP(-alpha*$B$1))/alpha*Intermediates!F616-(1-EXP(-alpha*$B$1))/alpha*(1-EXP(-alpha*$B$1))/alpha*Intermediates!J616+F617)</f>
        <v>-0.77687209055453244</v>
      </c>
      <c r="I617" s="34">
        <f>((1-EXP(-alpha*($B$1-delta)))/alpha*Intermediates!G617-(1-EXP(-alpha*($B$1-delta)))/alpha*(1-EXP(-alpha*($B$1-delta)))/alpha*Intermediates!J617+E617)</f>
        <v>0.13780167830231083</v>
      </c>
      <c r="J617" s="46">
        <f>((1-EXP(-alpha*$B$1))/alpha*Intermediates!G616-(1-EXP(-alpha*$B$1))/alpha*(1-EXP(-alpha*$B$1))/alpha*Intermediates!J616+F617)</f>
        <v>0.15720245897181612</v>
      </c>
      <c r="K617" s="66">
        <f t="shared" si="37"/>
        <v>2.4288988773949027E-2</v>
      </c>
      <c r="L617" s="46">
        <f t="shared" si="38"/>
        <v>-1.9213796688385965E-2</v>
      </c>
      <c r="M617" s="60">
        <f>VLOOKUP((A617+1)&amp;"_"&amp;B617,scenarios!A:Q,15,0)</f>
        <v>0</v>
      </c>
      <c r="N617" s="55">
        <f>VLOOKUP((A617+TT_Scen/2+1)&amp;"_"&amp;B617,scenarios!A:Q,15,0)</f>
        <v>0</v>
      </c>
      <c r="O617" s="37">
        <f t="shared" si="39"/>
        <v>4.3502785462334992E-2</v>
      </c>
    </row>
    <row r="618" spans="1:15" x14ac:dyDescent="0.25">
      <c r="A618" s="21">
        <f t="shared" si="36"/>
        <v>4</v>
      </c>
      <c r="B618" s="22">
        <v>609</v>
      </c>
      <c r="D618" s="66">
        <f>YC!E611</f>
        <v>0.68269469410000005</v>
      </c>
      <c r="E618" s="34">
        <f>LN(VLOOKUP((B618+12*$B$1-1)/12,YC!A:E,5,0)/VLOOKUP(B618/12,YC!A:E,5,0))</f>
        <v>-7.3544309203969441E-2</v>
      </c>
      <c r="F618" s="34">
        <f>LN(VLOOKUP((B618+12*$B$1-1)/12,YC!A:E,5,0)/VLOOKUP((B618-1)/12,YC!A:E,5,0))</f>
        <v>-7.4162328649316323E-2</v>
      </c>
      <c r="G618" s="34">
        <f>((1-EXP(-alpha*($B$1-delta)))/alpha*Intermediates!F618-(1-EXP(-alpha*($B$1-delta)))/alpha*(1-EXP(-alpha*($B$1-delta)))/alpha*Intermediates!J618+E618)</f>
        <v>-0.76991474203942534</v>
      </c>
      <c r="H618" s="34">
        <f>((1-EXP(-alpha*$B$1))/alpha*Intermediates!F617-(1-EXP(-alpha*$B$1))/alpha*(1-EXP(-alpha*$B$1))/alpha*Intermediates!J617+F618)</f>
        <v>-0.75841797740854311</v>
      </c>
      <c r="I618" s="34">
        <f>((1-EXP(-alpha*($B$1-delta)))/alpha*Intermediates!G618-(1-EXP(-alpha*($B$1-delta)))/alpha*(1-EXP(-alpha*($B$1-delta)))/alpha*Intermediates!J618+E618)</f>
        <v>0.15444368459133478</v>
      </c>
      <c r="J618" s="46">
        <f>((1-EXP(-alpha*$B$1))/alpha*Intermediates!G617-(1-EXP(-alpha*$B$1))/alpha*(1-EXP(-alpha*$B$1))/alpha*Intermediates!J617+F618)</f>
        <v>0.13834502562526901</v>
      </c>
      <c r="K618" s="66">
        <f t="shared" si="37"/>
        <v>-1.1430929371419096E-2</v>
      </c>
      <c r="L618" s="46">
        <f t="shared" si="38"/>
        <v>1.6228940557040161E-2</v>
      </c>
      <c r="M618" s="60">
        <f>VLOOKUP((A618+1)&amp;"_"&amp;B618,scenarios!A:Q,15,0)</f>
        <v>0</v>
      </c>
      <c r="N618" s="55">
        <f>VLOOKUP((A618+TT_Scen/2+1)&amp;"_"&amp;B618,scenarios!A:Q,15,0)</f>
        <v>0</v>
      </c>
      <c r="O618" s="37">
        <f t="shared" si="39"/>
        <v>2.7659869928459258E-2</v>
      </c>
    </row>
    <row r="619" spans="1:15" x14ac:dyDescent="0.25">
      <c r="A619" s="21">
        <f t="shared" si="36"/>
        <v>4</v>
      </c>
      <c r="B619" s="22">
        <v>610</v>
      </c>
      <c r="D619" s="66">
        <f>YC!E612</f>
        <v>0.6822729059</v>
      </c>
      <c r="E619" s="34">
        <f>LN(VLOOKUP((B619+12*$B$1-1)/12,YC!A:E,5,0)/VLOOKUP(B619/12,YC!A:E,5,0))</f>
        <v>-7.3544309206879502E-2</v>
      </c>
      <c r="F619" s="34">
        <f>LN(VLOOKUP((B619+12*$B$1-1)/12,YC!A:E,5,0)/VLOOKUP((B619-1)/12,YC!A:E,5,0))</f>
        <v>-7.4162328584665621E-2</v>
      </c>
      <c r="G619" s="34">
        <f>((1-EXP(-alpha*($B$1-delta)))/alpha*Intermediates!F619-(1-EXP(-alpha*($B$1-delta)))/alpha*(1-EXP(-alpha*($B$1-delta)))/alpha*Intermediates!J619+E619)</f>
        <v>-0.77057421789971714</v>
      </c>
      <c r="H619" s="34">
        <f>((1-EXP(-alpha*$B$1))/alpha*Intermediates!F618-(1-EXP(-alpha*$B$1))/alpha*(1-EXP(-alpha*$B$1))/alpha*Intermediates!J618+F619)</f>
        <v>-0.77557584544947067</v>
      </c>
      <c r="I619" s="34">
        <f>((1-EXP(-alpha*($B$1-delta)))/alpha*Intermediates!G619-(1-EXP(-alpha*($B$1-delta)))/alpha*(1-EXP(-alpha*($B$1-delta)))/alpha*Intermediates!J619+E619)</f>
        <v>0.15470497803933203</v>
      </c>
      <c r="J619" s="46">
        <f>((1-EXP(-alpha*$B$1))/alpha*Intermediates!G618-(1-EXP(-alpha*$B$1))/alpha*(1-EXP(-alpha*$B$1))/alpha*Intermediates!J618+F619)</f>
        <v>0.15510075005014315</v>
      </c>
      <c r="K619" s="66">
        <f t="shared" si="37"/>
        <v>5.0141565686128153E-3</v>
      </c>
      <c r="L619" s="46">
        <f t="shared" si="38"/>
        <v>-3.9569370339986865E-4</v>
      </c>
      <c r="M619" s="60">
        <f>VLOOKUP((A619+1)&amp;"_"&amp;B619,scenarios!A:Q,15,0)</f>
        <v>0</v>
      </c>
      <c r="N619" s="55">
        <f>VLOOKUP((A619+TT_Scen/2+1)&amp;"_"&amp;B619,scenarios!A:Q,15,0)</f>
        <v>0</v>
      </c>
      <c r="O619" s="37">
        <f t="shared" si="39"/>
        <v>5.409850272012684E-3</v>
      </c>
    </row>
    <row r="620" spans="1:15" x14ac:dyDescent="0.25">
      <c r="A620" s="21">
        <f t="shared" si="36"/>
        <v>4</v>
      </c>
      <c r="B620" s="22">
        <v>611</v>
      </c>
      <c r="D620" s="66">
        <f>YC!E613</f>
        <v>0.68185137829999998</v>
      </c>
      <c r="E620" s="34">
        <f>LN(VLOOKUP((B620+12*$B$1-1)/12,YC!A:E,5,0)/VLOOKUP(B620/12,YC!A:E,5,0))</f>
        <v>-7.354430924475934E-2</v>
      </c>
      <c r="F620" s="34">
        <f>LN(VLOOKUP((B620+12*$B$1-1)/12,YC!A:E,5,0)/VLOOKUP((B620-1)/12,YC!A:E,5,0))</f>
        <v>-7.4162328611908093E-2</v>
      </c>
      <c r="G620" s="34">
        <f>((1-EXP(-alpha*($B$1-delta)))/alpha*Intermediates!F620-(1-EXP(-alpha*($B$1-delta)))/alpha*(1-EXP(-alpha*($B$1-delta)))/alpha*Intermediates!J620+E620)</f>
        <v>-0.74791378056336211</v>
      </c>
      <c r="H620" s="34">
        <f>((1-EXP(-alpha*$B$1))/alpha*Intermediates!F619-(1-EXP(-alpha*$B$1))/alpha*(1-EXP(-alpha*$B$1))/alpha*Intermediates!J619+F620)</f>
        <v>-0.77623986201350692</v>
      </c>
      <c r="I620" s="34">
        <f>((1-EXP(-alpha*($B$1-delta)))/alpha*Intermediates!G620-(1-EXP(-alpha*($B$1-delta)))/alpha*(1-EXP(-alpha*($B$1-delta)))/alpha*Intermediates!J620+E620)</f>
        <v>0.13164752064133434</v>
      </c>
      <c r="J620" s="46">
        <f>((1-EXP(-alpha*$B$1))/alpha*Intermediates!G619-(1-EXP(-alpha*$B$1))/alpha*(1-EXP(-alpha*$B$1))/alpha*Intermediates!J619+F620)</f>
        <v>0.15536379643094572</v>
      </c>
      <c r="K620" s="66">
        <f t="shared" si="37"/>
        <v>2.8731079857667208E-2</v>
      </c>
      <c r="L620" s="46">
        <f t="shared" si="38"/>
        <v>-2.3437255051038997E-2</v>
      </c>
      <c r="M620" s="60">
        <f>VLOOKUP((A620+1)&amp;"_"&amp;B620,scenarios!A:Q,15,0)</f>
        <v>0</v>
      </c>
      <c r="N620" s="55">
        <f>VLOOKUP((A620+TT_Scen/2+1)&amp;"_"&amp;B620,scenarios!A:Q,15,0)</f>
        <v>0</v>
      </c>
      <c r="O620" s="37">
        <f t="shared" si="39"/>
        <v>5.2168334908706204E-2</v>
      </c>
    </row>
    <row r="621" spans="1:15" x14ac:dyDescent="0.25">
      <c r="A621" s="21">
        <f t="shared" si="36"/>
        <v>4</v>
      </c>
      <c r="B621" s="22">
        <v>612</v>
      </c>
      <c r="D621" s="66">
        <f>YC!E614</f>
        <v>0.68143011109999996</v>
      </c>
      <c r="E621" s="34">
        <f>LN(VLOOKUP((B621+12*$B$1-1)/12,YC!A:E,5,0)/VLOOKUP(B621/12,YC!A:E,5,0))</f>
        <v>-7.3544309182122514E-2</v>
      </c>
      <c r="F621" s="34">
        <f>LN(VLOOKUP((B621+12*$B$1-1)/12,YC!A:E,5,0)/VLOOKUP((B621-1)/12,YC!A:E,5,0))</f>
        <v>-7.4162328595844595E-2</v>
      </c>
      <c r="G621" s="34">
        <f>((1-EXP(-alpha*($B$1-delta)))/alpha*Intermediates!F621-(1-EXP(-alpha*($B$1-delta)))/alpha*(1-EXP(-alpha*($B$1-delta)))/alpha*Intermediates!J621+E621)</f>
        <v>-0.73476153264532695</v>
      </c>
      <c r="H621" s="34">
        <f>((1-EXP(-alpha*$B$1))/alpha*Intermediates!F620-(1-EXP(-alpha*$B$1))/alpha*(1-EXP(-alpha*$B$1))/alpha*Intermediates!J620+F621)</f>
        <v>-0.75342456895976073</v>
      </c>
      <c r="I621" s="34">
        <f>((1-EXP(-alpha*($B$1-delta)))/alpha*Intermediates!G621-(1-EXP(-alpha*($B$1-delta)))/alpha*(1-EXP(-alpha*($B$1-delta)))/alpha*Intermediates!J621+E621)</f>
        <v>0.1180994124956864</v>
      </c>
      <c r="J621" s="46">
        <f>((1-EXP(-alpha*$B$1))/alpha*Intermediates!G620-(1-EXP(-alpha*$B$1))/alpha*(1-EXP(-alpha*$B$1))/alpha*Intermediates!J620+F621)</f>
        <v>0.13214870408552995</v>
      </c>
      <c r="K621" s="66">
        <f t="shared" si="37"/>
        <v>1.8838279267578306E-2</v>
      </c>
      <c r="L621" s="46">
        <f t="shared" si="38"/>
        <v>-1.3951060854914044E-2</v>
      </c>
      <c r="M621" s="60">
        <f>VLOOKUP((A621+1)&amp;"_"&amp;B621,scenarios!A:Q,15,0)</f>
        <v>0</v>
      </c>
      <c r="N621" s="55">
        <f>VLOOKUP((A621+TT_Scen/2+1)&amp;"_"&amp;B621,scenarios!A:Q,15,0)</f>
        <v>0</v>
      </c>
      <c r="O621" s="37">
        <f t="shared" si="39"/>
        <v>3.278934012249235E-2</v>
      </c>
    </row>
    <row r="622" spans="1:15" x14ac:dyDescent="0.25">
      <c r="A622" s="21">
        <f t="shared" si="36"/>
        <v>4</v>
      </c>
      <c r="B622" s="22">
        <v>613</v>
      </c>
      <c r="D622" s="66">
        <f>YC!E615</f>
        <v>0.68100910420000005</v>
      </c>
      <c r="E622" s="34">
        <f>LN(VLOOKUP((B622+12*$B$1-1)/12,YC!A:E,5,0)/VLOOKUP(B622/12,YC!A:E,5,0))</f>
        <v>-7.3544309188036922E-2</v>
      </c>
      <c r="F622" s="34">
        <f>LN(VLOOKUP((B622+12*$B$1-1)/12,YC!A:E,5,0)/VLOOKUP((B622-1)/12,YC!A:E,5,0))</f>
        <v>-7.4162328558989007E-2</v>
      </c>
      <c r="G622" s="34">
        <f>((1-EXP(-alpha*($B$1-delta)))/alpha*Intermediates!F622-(1-EXP(-alpha*($B$1-delta)))/alpha*(1-EXP(-alpha*($B$1-delta)))/alpha*Intermediates!J622+E622)</f>
        <v>-0.74856642658710115</v>
      </c>
      <c r="H622" s="34">
        <f>((1-EXP(-alpha*$B$1))/alpha*Intermediates!F621-(1-EXP(-alpha*$B$1))/alpha*(1-EXP(-alpha*$B$1))/alpha*Intermediates!J621+F622)</f>
        <v>-0.74018245550285777</v>
      </c>
      <c r="I622" s="34">
        <f>((1-EXP(-alpha*($B$1-delta)))/alpha*Intermediates!G622-(1-EXP(-alpha*($B$1-delta)))/alpha*(1-EXP(-alpha*($B$1-delta)))/alpha*Intermediates!J622+E622)</f>
        <v>0.13150960292024358</v>
      </c>
      <c r="J622" s="46">
        <f>((1-EXP(-alpha*$B$1))/alpha*Intermediates!G621-(1-EXP(-alpha*$B$1))/alpha*(1-EXP(-alpha*$B$1))/alpha*Intermediates!J621+F622)</f>
        <v>0.11850795937392895</v>
      </c>
      <c r="K622" s="66">
        <f t="shared" si="37"/>
        <v>-8.3489236127280986E-3</v>
      </c>
      <c r="L622" s="46">
        <f t="shared" si="38"/>
        <v>1.3086532413077556E-2</v>
      </c>
      <c r="M622" s="60">
        <f>VLOOKUP((A622+1)&amp;"_"&amp;B622,scenarios!A:Q,15,0)</f>
        <v>0</v>
      </c>
      <c r="N622" s="55">
        <f>VLOOKUP((A622+TT_Scen/2+1)&amp;"_"&amp;B622,scenarios!A:Q,15,0)</f>
        <v>0</v>
      </c>
      <c r="O622" s="37">
        <f t="shared" si="39"/>
        <v>2.1435456025805655E-2</v>
      </c>
    </row>
    <row r="623" spans="1:15" x14ac:dyDescent="0.25">
      <c r="A623" s="21">
        <f t="shared" si="36"/>
        <v>4</v>
      </c>
      <c r="B623" s="22">
        <v>614</v>
      </c>
      <c r="D623" s="66">
        <f>YC!E616</f>
        <v>0.68058835740000001</v>
      </c>
      <c r="E623" s="34">
        <f>LN(VLOOKUP((B623+12*$B$1-1)/12,YC!A:E,5,0)/VLOOKUP(B623/12,YC!A:E,5,0))</f>
        <v>-7.3544309285055592E-2</v>
      </c>
      <c r="F623" s="34">
        <f>LN(VLOOKUP((B623+12*$B$1-1)/12,YC!A:E,5,0)/VLOOKUP((B623-1)/12,YC!A:E,5,0))</f>
        <v>-7.4162328670752051E-2</v>
      </c>
      <c r="G623" s="34">
        <f>((1-EXP(-alpha*($B$1-delta)))/alpha*Intermediates!F623-(1-EXP(-alpha*($B$1-delta)))/alpha*(1-EXP(-alpha*($B$1-delta)))/alpha*Intermediates!J623+E623)</f>
        <v>-0.72235550274385107</v>
      </c>
      <c r="H623" s="34">
        <f>((1-EXP(-alpha*$B$1))/alpha*Intermediates!F622-(1-EXP(-alpha*$B$1))/alpha*(1-EXP(-alpha*$B$1))/alpha*Intermediates!J622+F623)</f>
        <v>-0.7540817410542443</v>
      </c>
      <c r="I623" s="34">
        <f>((1-EXP(-alpha*($B$1-delta)))/alpha*Intermediates!G623-(1-EXP(-alpha*($B$1-delta)))/alpha*(1-EXP(-alpha*($B$1-delta)))/alpha*Intermediates!J623+E623)</f>
        <v>0.10490512944170369</v>
      </c>
      <c r="J623" s="46">
        <f>((1-EXP(-alpha*$B$1))/alpha*Intermediates!G622-(1-EXP(-alpha*$B$1))/alpha*(1-EXP(-alpha*$B$1))/alpha*Intermediates!J622+F623)</f>
        <v>0.13200977856133178</v>
      </c>
      <c r="K623" s="66">
        <f t="shared" si="37"/>
        <v>3.2234880256038156E-2</v>
      </c>
      <c r="L623" s="46">
        <f t="shared" si="38"/>
        <v>-2.6740614543002028E-2</v>
      </c>
      <c r="M623" s="60">
        <f>VLOOKUP((A623+1)&amp;"_"&amp;B623,scenarios!A:Q,15,0)</f>
        <v>0</v>
      </c>
      <c r="N623" s="55">
        <f>VLOOKUP((A623+TT_Scen/2+1)&amp;"_"&amp;B623,scenarios!A:Q,15,0)</f>
        <v>0</v>
      </c>
      <c r="O623" s="37">
        <f t="shared" si="39"/>
        <v>5.8975494799040185E-2</v>
      </c>
    </row>
    <row r="624" spans="1:15" x14ac:dyDescent="0.25">
      <c r="A624" s="21">
        <f t="shared" si="36"/>
        <v>4</v>
      </c>
      <c r="B624" s="22">
        <v>615</v>
      </c>
      <c r="D624" s="66">
        <f>YC!E617</f>
        <v>0.68016787050000005</v>
      </c>
      <c r="E624" s="34">
        <f>LN(VLOOKUP((B624+12*$B$1-1)/12,YC!A:E,5,0)/VLOOKUP(B624/12,YC!A:E,5,0))</f>
        <v>-7.3544309179302783E-2</v>
      </c>
      <c r="F624" s="34">
        <f>LN(VLOOKUP((B624+12*$B$1-1)/12,YC!A:E,5,0)/VLOOKUP((B624-1)/12,YC!A:E,5,0))</f>
        <v>-7.4162328637545599E-2</v>
      </c>
      <c r="G624" s="34">
        <f>((1-EXP(-alpha*($B$1-delta)))/alpha*Intermediates!F624-(1-EXP(-alpha*($B$1-delta)))/alpha*(1-EXP(-alpha*($B$1-delta)))/alpha*Intermediates!J624+E624)</f>
        <v>-0.74274578311111794</v>
      </c>
      <c r="H624" s="34">
        <f>((1-EXP(-alpha*$B$1))/alpha*Intermediates!F623-(1-EXP(-alpha*$B$1))/alpha*(1-EXP(-alpha*$B$1))/alpha*Intermediates!J623+F624)</f>
        <v>-0.72769169250423582</v>
      </c>
      <c r="I624" s="34">
        <f>((1-EXP(-alpha*($B$1-delta)))/alpha*Intermediates!G624-(1-EXP(-alpha*($B$1-delta)))/alpha*(1-EXP(-alpha*($B$1-delta)))/alpha*Intermediates!J624+E624)</f>
        <v>0.12490301186217405</v>
      </c>
      <c r="J624" s="46">
        <f>((1-EXP(-alpha*$B$1))/alpha*Intermediates!G623-(1-EXP(-alpha*$B$1))/alpha*(1-EXP(-alpha*$B$1))/alpha*Intermediates!J623+F624)</f>
        <v>0.10522342631996448</v>
      </c>
      <c r="K624" s="66">
        <f t="shared" si="37"/>
        <v>-1.4941344258506128E-2</v>
      </c>
      <c r="L624" s="46">
        <f t="shared" si="38"/>
        <v>1.9874505131663112E-2</v>
      </c>
      <c r="M624" s="60">
        <f>VLOOKUP((A624+1)&amp;"_"&amp;B624,scenarios!A:Q,15,0)</f>
        <v>0</v>
      </c>
      <c r="N624" s="55">
        <f>VLOOKUP((A624+TT_Scen/2+1)&amp;"_"&amp;B624,scenarios!A:Q,15,0)</f>
        <v>0</v>
      </c>
      <c r="O624" s="37">
        <f t="shared" si="39"/>
        <v>3.481584939016924E-2</v>
      </c>
    </row>
    <row r="625" spans="1:15" x14ac:dyDescent="0.25">
      <c r="A625" s="21">
        <f t="shared" si="36"/>
        <v>4</v>
      </c>
      <c r="B625" s="22">
        <v>616</v>
      </c>
      <c r="D625" s="66">
        <f>YC!E618</f>
        <v>0.67974764340000005</v>
      </c>
      <c r="E625" s="34">
        <f>LN(VLOOKUP((B625+12*$B$1-1)/12,YC!A:E,5,0)/VLOOKUP(B625/12,YC!A:E,5,0))</f>
        <v>-7.3544309198310634E-2</v>
      </c>
      <c r="F625" s="34">
        <f>LN(VLOOKUP((B625+12*$B$1-1)/12,YC!A:E,5,0)/VLOOKUP((B625-1)/12,YC!A:E,5,0))</f>
        <v>-7.4162328640077588E-2</v>
      </c>
      <c r="G625" s="34">
        <f>((1-EXP(-alpha*($B$1-delta)))/alpha*Intermediates!F625-(1-EXP(-alpha*($B$1-delta)))/alpha*(1-EXP(-alpha*($B$1-delta)))/alpha*Intermediates!J625+E625)</f>
        <v>-0.7255472292767402</v>
      </c>
      <c r="H625" s="34">
        <f>((1-EXP(-alpha*$B$1))/alpha*Intermediates!F624-(1-EXP(-alpha*$B$1))/alpha*(1-EXP(-alpha*$B$1))/alpha*Intermediates!J624+F625)</f>
        <v>-0.74822137644707232</v>
      </c>
      <c r="I625" s="34">
        <f>((1-EXP(-alpha*($B$1-delta)))/alpha*Intermediates!G625-(1-EXP(-alpha*($B$1-delta)))/alpha*(1-EXP(-alpha*($B$1-delta)))/alpha*Intermediates!J625+E625)</f>
        <v>0.10731320833546011</v>
      </c>
      <c r="J625" s="46">
        <f>((1-EXP(-alpha*$B$1))/alpha*Intermediates!G624-(1-EXP(-alpha*$B$1))/alpha*(1-EXP(-alpha*$B$1))/alpha*Intermediates!J624+F625)</f>
        <v>0.12535796607959704</v>
      </c>
      <c r="K625" s="66">
        <f t="shared" si="37"/>
        <v>2.2933159569155981E-2</v>
      </c>
      <c r="L625" s="46">
        <f t="shared" si="38"/>
        <v>-1.7882925970141739E-2</v>
      </c>
      <c r="M625" s="60">
        <f>VLOOKUP((A625+1)&amp;"_"&amp;B625,scenarios!A:Q,15,0)</f>
        <v>0</v>
      </c>
      <c r="N625" s="55">
        <f>VLOOKUP((A625+TT_Scen/2+1)&amp;"_"&amp;B625,scenarios!A:Q,15,0)</f>
        <v>0</v>
      </c>
      <c r="O625" s="37">
        <f t="shared" si="39"/>
        <v>4.081608553929772E-2</v>
      </c>
    </row>
    <row r="626" spans="1:15" x14ac:dyDescent="0.25">
      <c r="A626" s="21">
        <f t="shared" si="36"/>
        <v>4</v>
      </c>
      <c r="B626" s="22">
        <v>617</v>
      </c>
      <c r="D626" s="66">
        <f>YC!E619</f>
        <v>0.67932767599999999</v>
      </c>
      <c r="E626" s="34">
        <f>LN(VLOOKUP((B626+12*$B$1-1)/12,YC!A:E,5,0)/VLOOKUP(B626/12,YC!A:E,5,0))</f>
        <v>-7.3544309195106017E-2</v>
      </c>
      <c r="F626" s="34">
        <f>LN(VLOOKUP((B626+12*$B$1-1)/12,YC!A:E,5,0)/VLOOKUP((B626-1)/12,YC!A:E,5,0))</f>
        <v>-7.4162328531300906E-2</v>
      </c>
      <c r="G626" s="34">
        <f>((1-EXP(-alpha*($B$1-delta)))/alpha*Intermediates!F626-(1-EXP(-alpha*($B$1-delta)))/alpha*(1-EXP(-alpha*($B$1-delta)))/alpha*Intermediates!J626+E626)</f>
        <v>-0.72311721230828108</v>
      </c>
      <c r="H626" s="34">
        <f>((1-EXP(-alpha*$B$1))/alpha*Intermediates!F625-(1-EXP(-alpha*$B$1))/alpha*(1-EXP(-alpha*$B$1))/alpha*Intermediates!J625+F626)</f>
        <v>-0.73090529877734944</v>
      </c>
      <c r="I626" s="34">
        <f>((1-EXP(-alpha*($B$1-delta)))/alpha*Intermediates!G626-(1-EXP(-alpha*($B$1-delta)))/alpha*(1-EXP(-alpha*($B$1-delta)))/alpha*Intermediates!J626+E626)</f>
        <v>0.10449308744635938</v>
      </c>
      <c r="J626" s="46">
        <f>((1-EXP(-alpha*$B$1))/alpha*Intermediates!G625-(1-EXP(-alpha*$B$1))/alpha*(1-EXP(-alpha*$B$1))/alpha*Intermediates!J625+F626)</f>
        <v>0.10764790122811589</v>
      </c>
      <c r="K626" s="66">
        <f t="shared" si="37"/>
        <v>7.8184924981652415E-3</v>
      </c>
      <c r="L626" s="46">
        <f t="shared" si="38"/>
        <v>-3.1498425858642598E-3</v>
      </c>
      <c r="M626" s="60">
        <f>VLOOKUP((A626+1)&amp;"_"&amp;B626,scenarios!A:Q,15,0)</f>
        <v>0</v>
      </c>
      <c r="N626" s="55">
        <f>VLOOKUP((A626+TT_Scen/2+1)&amp;"_"&amp;B626,scenarios!A:Q,15,0)</f>
        <v>0</v>
      </c>
      <c r="O626" s="37">
        <f t="shared" si="39"/>
        <v>1.0968335084029501E-2</v>
      </c>
    </row>
    <row r="627" spans="1:15" x14ac:dyDescent="0.25">
      <c r="A627" s="21">
        <f t="shared" si="36"/>
        <v>4</v>
      </c>
      <c r="B627" s="22">
        <v>618</v>
      </c>
      <c r="D627" s="66">
        <f>YC!E620</f>
        <v>0.67890796799999997</v>
      </c>
      <c r="E627" s="34">
        <f>LN(VLOOKUP((B627+12*$B$1-1)/12,YC!A:E,5,0)/VLOOKUP(B627/12,YC!A:E,5,0))</f>
        <v>-7.3544309203370892E-2</v>
      </c>
      <c r="F627" s="34">
        <f>LN(VLOOKUP((B627+12*$B$1-1)/12,YC!A:E,5,0)/VLOOKUP((B627-1)/12,YC!A:E,5,0))</f>
        <v>-7.4162328639413494E-2</v>
      </c>
      <c r="G627" s="34">
        <f>((1-EXP(-alpha*($B$1-delta)))/alpha*Intermediates!F627-(1-EXP(-alpha*($B$1-delta)))/alpha*(1-EXP(-alpha*($B$1-delta)))/alpha*Intermediates!J627+E627)</f>
        <v>-0.74625248572582437</v>
      </c>
      <c r="H627" s="34">
        <f>((1-EXP(-alpha*$B$1))/alpha*Intermediates!F626-(1-EXP(-alpha*$B$1))/alpha*(1-EXP(-alpha*$B$1))/alpha*Intermediates!J626+F627)</f>
        <v>-0.72845870381164846</v>
      </c>
      <c r="I627" s="34">
        <f>((1-EXP(-alpha*($B$1-delta)))/alpha*Intermediates!G627-(1-EXP(-alpha*($B$1-delta)))/alpha*(1-EXP(-alpha*($B$1-delta)))/alpha*Intermediates!J627+E627)</f>
        <v>0.12723939987317401</v>
      </c>
      <c r="J627" s="46">
        <f>((1-EXP(-alpha*$B$1))/alpha*Intermediates!G626-(1-EXP(-alpha*$B$1))/alpha*(1-EXP(-alpha*$B$1))/alpha*Intermediates!J626+F627)</f>
        <v>0.10480847262719326</v>
      </c>
      <c r="K627" s="66">
        <f t="shared" si="37"/>
        <v>-1.7636407388559316E-2</v>
      </c>
      <c r="L627" s="46">
        <f t="shared" si="38"/>
        <v>2.2684392097298334E-2</v>
      </c>
      <c r="M627" s="60">
        <f>VLOOKUP((A627+1)&amp;"_"&amp;B627,scenarios!A:Q,15,0)</f>
        <v>0</v>
      </c>
      <c r="N627" s="55">
        <f>VLOOKUP((A627+TT_Scen/2+1)&amp;"_"&amp;B627,scenarios!A:Q,15,0)</f>
        <v>0</v>
      </c>
      <c r="O627" s="37">
        <f t="shared" si="39"/>
        <v>4.032079948585765E-2</v>
      </c>
    </row>
    <row r="628" spans="1:15" x14ac:dyDescent="0.25">
      <c r="A628" s="21">
        <f t="shared" si="36"/>
        <v>4</v>
      </c>
      <c r="B628" s="22">
        <v>619</v>
      </c>
      <c r="D628" s="66">
        <f>YC!E621</f>
        <v>0.67848851929999998</v>
      </c>
      <c r="E628" s="34">
        <f>LN(VLOOKUP((B628+12*$B$1-1)/12,YC!A:E,5,0)/VLOOKUP(B628/12,YC!A:E,5,0))</f>
        <v>-7.354430923437473E-2</v>
      </c>
      <c r="F628" s="34">
        <f>LN(VLOOKUP((B628+12*$B$1-1)/12,YC!A:E,5,0)/VLOOKUP((B628-1)/12,YC!A:E,5,0))</f>
        <v>-7.4162328681566581E-2</v>
      </c>
      <c r="G628" s="34">
        <f>((1-EXP(-alpha*($B$1-delta)))/alpha*Intermediates!F628-(1-EXP(-alpha*($B$1-delta)))/alpha*(1-EXP(-alpha*($B$1-delta)))/alpha*Intermediates!J628+E628)</f>
        <v>-0.72473885592504206</v>
      </c>
      <c r="H628" s="34">
        <f>((1-EXP(-alpha*$B$1))/alpha*Intermediates!F627-(1-EXP(-alpha*$B$1))/alpha*(1-EXP(-alpha*$B$1))/alpha*Intermediates!J627+F628)</f>
        <v>-0.75175214265603729</v>
      </c>
      <c r="I628" s="34">
        <f>((1-EXP(-alpha*($B$1-delta)))/alpha*Intermediates!G628-(1-EXP(-alpha*($B$1-delta)))/alpha*(1-EXP(-alpha*($B$1-delta)))/alpha*Intermediates!J628+E628)</f>
        <v>0.10533794921695323</v>
      </c>
      <c r="J628" s="46">
        <f>((1-EXP(-alpha*$B$1))/alpha*Intermediates!G627-(1-EXP(-alpha*$B$1))/alpha*(1-EXP(-alpha*$B$1))/alpha*Intermediates!J627+F628)</f>
        <v>0.12771022915241123</v>
      </c>
      <c r="K628" s="66">
        <f t="shared" si="37"/>
        <v>2.7381453213802587E-2</v>
      </c>
      <c r="L628" s="46">
        <f t="shared" si="38"/>
        <v>-2.2123876380461871E-2</v>
      </c>
      <c r="M628" s="60">
        <f>VLOOKUP((A628+1)&amp;"_"&amp;B628,scenarios!A:Q,15,0)</f>
        <v>0</v>
      </c>
      <c r="N628" s="55">
        <f>VLOOKUP((A628+TT_Scen/2+1)&amp;"_"&amp;B628,scenarios!A:Q,15,0)</f>
        <v>0</v>
      </c>
      <c r="O628" s="37">
        <f t="shared" si="39"/>
        <v>4.9505329594264458E-2</v>
      </c>
    </row>
    <row r="629" spans="1:15" x14ac:dyDescent="0.25">
      <c r="A629" s="21">
        <f t="shared" si="36"/>
        <v>4</v>
      </c>
      <c r="B629" s="22">
        <v>620</v>
      </c>
      <c r="D629" s="66">
        <f>YC!E622</f>
        <v>0.67806932980000001</v>
      </c>
      <c r="E629" s="34">
        <f>LN(VLOOKUP((B629+12*$B$1-1)/12,YC!A:E,5,0)/VLOOKUP(B629/12,YC!A:E,5,0))</f>
        <v>-7.3544309140681843E-2</v>
      </c>
      <c r="F629" s="34">
        <f>LN(VLOOKUP((B629+12*$B$1-1)/12,YC!A:E,5,0)/VLOOKUP((B629-1)/12,YC!A:E,5,0))</f>
        <v>-7.4162328510250911E-2</v>
      </c>
      <c r="G629" s="34">
        <f>((1-EXP(-alpha*($B$1-delta)))/alpha*Intermediates!F629-(1-EXP(-alpha*($B$1-delta)))/alpha*(1-EXP(-alpha*($B$1-delta)))/alpha*Intermediates!J629+E629)</f>
        <v>-0.69648025152512416</v>
      </c>
      <c r="H629" s="34">
        <f>((1-EXP(-alpha*$B$1))/alpha*Intermediates!F628-(1-EXP(-alpha*$B$1))/alpha*(1-EXP(-alpha*$B$1))/alpha*Intermediates!J628+F629)</f>
        <v>-0.73009149393687833</v>
      </c>
      <c r="I629" s="34">
        <f>((1-EXP(-alpha*($B$1-delta)))/alpha*Intermediates!G629-(1-EXP(-alpha*($B$1-delta)))/alpha*(1-EXP(-alpha*($B$1-delta)))/alpha*Intermediates!J629+E629)</f>
        <v>7.6692661622046396E-2</v>
      </c>
      <c r="J629" s="46">
        <f>((1-EXP(-alpha*$B$1))/alpha*Intermediates!G628-(1-EXP(-alpha*$B$1))/alpha*(1-EXP(-alpha*$B$1))/alpha*Intermediates!J628+F629)</f>
        <v>0.10565904693133503</v>
      </c>
      <c r="K629" s="66">
        <f t="shared" si="37"/>
        <v>3.4182482281099658E-2</v>
      </c>
      <c r="L629" s="46">
        <f t="shared" si="38"/>
        <v>-2.8550881120559257E-2</v>
      </c>
      <c r="M629" s="60">
        <f>VLOOKUP((A629+1)&amp;"_"&amp;B629,scenarios!A:Q,15,0)</f>
        <v>0</v>
      </c>
      <c r="N629" s="55">
        <f>VLOOKUP((A629+TT_Scen/2+1)&amp;"_"&amp;B629,scenarios!A:Q,15,0)</f>
        <v>0</v>
      </c>
      <c r="O629" s="37">
        <f t="shared" si="39"/>
        <v>6.2733363401658915E-2</v>
      </c>
    </row>
    <row r="630" spans="1:15" x14ac:dyDescent="0.25">
      <c r="A630" s="21">
        <f t="shared" si="36"/>
        <v>4</v>
      </c>
      <c r="B630" s="22">
        <v>621</v>
      </c>
      <c r="D630" s="66">
        <f>YC!E623</f>
        <v>0.67765039930000004</v>
      </c>
      <c r="E630" s="34">
        <f>LN(VLOOKUP((B630+12*$B$1-1)/12,YC!A:E,5,0)/VLOOKUP(B630/12,YC!A:E,5,0))</f>
        <v>-7.3544309262246255E-2</v>
      </c>
      <c r="F630" s="34">
        <f>LN(VLOOKUP((B630+12*$B$1-1)/12,YC!A:E,5,0)/VLOOKUP((B630-1)/12,YC!A:E,5,0))</f>
        <v>-7.4162328612915815E-2</v>
      </c>
      <c r="G630" s="34">
        <f>((1-EXP(-alpha*($B$1-delta)))/alpha*Intermediates!F630-(1-EXP(-alpha*($B$1-delta)))/alpha*(1-EXP(-alpha*($B$1-delta)))/alpha*Intermediates!J630+E630)</f>
        <v>-0.72500524777959918</v>
      </c>
      <c r="H630" s="34">
        <f>((1-EXP(-alpha*$B$1))/alpha*Intermediates!F629-(1-EXP(-alpha*$B$1))/alpha*(1-EXP(-alpha*$B$1))/alpha*Intermediates!J629+F630)</f>
        <v>-0.70163976760369895</v>
      </c>
      <c r="I630" s="34">
        <f>((1-EXP(-alpha*($B$1-delta)))/alpha*Intermediates!G630-(1-EXP(-alpha*($B$1-delta)))/alpha*(1-EXP(-alpha*($B$1-delta)))/alpha*Intermediates!J630+E630)</f>
        <v>0.10483210889477118</v>
      </c>
      <c r="J630" s="46">
        <f>((1-EXP(-alpha*$B$1))/alpha*Intermediates!G629-(1-EXP(-alpha*$B$1))/alpha*(1-EXP(-alpha*$B$1))/alpha*Intermediates!J629+F630)</f>
        <v>7.6817932147184478E-2</v>
      </c>
      <c r="K630" s="66">
        <f t="shared" si="37"/>
        <v>-2.3094621029854934E-2</v>
      </c>
      <c r="L630" s="46">
        <f t="shared" si="38"/>
        <v>2.8410263830806359E-2</v>
      </c>
      <c r="M630" s="60">
        <f>VLOOKUP((A630+1)&amp;"_"&amp;B630,scenarios!A:Q,15,0)</f>
        <v>0</v>
      </c>
      <c r="N630" s="55">
        <f>VLOOKUP((A630+TT_Scen/2+1)&amp;"_"&amp;B630,scenarios!A:Q,15,0)</f>
        <v>0</v>
      </c>
      <c r="O630" s="37">
        <f t="shared" si="39"/>
        <v>5.1504884860661293E-2</v>
      </c>
    </row>
    <row r="631" spans="1:15" x14ac:dyDescent="0.25">
      <c r="A631" s="21">
        <f t="shared" si="36"/>
        <v>4</v>
      </c>
      <c r="B631" s="22">
        <v>622</v>
      </c>
      <c r="D631" s="66">
        <f>YC!E624</f>
        <v>0.67723172750000005</v>
      </c>
      <c r="E631" s="34">
        <f>LN(VLOOKUP((B631+12*$B$1-1)/12,YC!A:E,5,0)/VLOOKUP(B631/12,YC!A:E,5,0))</f>
        <v>-7.3544309156487228E-2</v>
      </c>
      <c r="F631" s="34">
        <f>LN(VLOOKUP((B631+12*$B$1-1)/12,YC!A:E,5,0)/VLOOKUP((B631-1)/12,YC!A:E,5,0))</f>
        <v>-7.4162328694931889E-2</v>
      </c>
      <c r="G631" s="34">
        <f>((1-EXP(-alpha*($B$1-delta)))/alpha*Intermediates!F631-(1-EXP(-alpha*($B$1-delta)))/alpha*(1-EXP(-alpha*($B$1-delta)))/alpha*Intermediates!J631+E631)</f>
        <v>-0.71820418452602619</v>
      </c>
      <c r="H631" s="34">
        <f>((1-EXP(-alpha*$B$1))/alpha*Intermediates!F630-(1-EXP(-alpha*$B$1))/alpha*(1-EXP(-alpha*$B$1))/alpha*Intermediates!J630+F631)</f>
        <v>-0.73035976839009165</v>
      </c>
      <c r="I631" s="34">
        <f>((1-EXP(-alpha*($B$1-delta)))/alpha*Intermediates!G631-(1-EXP(-alpha*($B$1-delta)))/alpha*(1-EXP(-alpha*($B$1-delta)))/alpha*Intermediates!J631+E631)</f>
        <v>9.7646628992991855E-2</v>
      </c>
      <c r="J631" s="46">
        <f>((1-EXP(-alpha*$B$1))/alpha*Intermediates!G630-(1-EXP(-alpha*$B$1))/alpha*(1-EXP(-alpha*$B$1))/alpha*Intermediates!J630+F631)</f>
        <v>0.10514968733384597</v>
      </c>
      <c r="K631" s="66">
        <f t="shared" si="37"/>
        <v>1.222976323341074E-2</v>
      </c>
      <c r="L631" s="46">
        <f t="shared" si="38"/>
        <v>-7.474980665318709E-3</v>
      </c>
      <c r="M631" s="60">
        <f>VLOOKUP((A631+1)&amp;"_"&amp;B631,scenarios!A:Q,15,0)</f>
        <v>0</v>
      </c>
      <c r="N631" s="55">
        <f>VLOOKUP((A631+TT_Scen/2+1)&amp;"_"&amp;B631,scenarios!A:Q,15,0)</f>
        <v>0</v>
      </c>
      <c r="O631" s="37">
        <f t="shared" si="39"/>
        <v>1.9704743898729449E-2</v>
      </c>
    </row>
    <row r="632" spans="1:15" x14ac:dyDescent="0.25">
      <c r="A632" s="21">
        <f t="shared" si="36"/>
        <v>4</v>
      </c>
      <c r="B632" s="22">
        <v>623</v>
      </c>
      <c r="D632" s="66">
        <f>YC!E625</f>
        <v>0.67681331450000004</v>
      </c>
      <c r="E632" s="34">
        <f>LN(VLOOKUP((B632+12*$B$1-1)/12,YC!A:E,5,0)/VLOOKUP(B632/12,YC!A:E,5,0))</f>
        <v>-7.354430912976119E-2</v>
      </c>
      <c r="F632" s="34">
        <f>LN(VLOOKUP((B632+12*$B$1-1)/12,YC!A:E,5,0)/VLOOKUP((B632-1)/12,YC!A:E,5,0))</f>
        <v>-7.4162328472307845E-2</v>
      </c>
      <c r="G632" s="34">
        <f>((1-EXP(-alpha*($B$1-delta)))/alpha*Intermediates!F632-(1-EXP(-alpha*($B$1-delta)))/alpha*(1-EXP(-alpha*($B$1-delta)))/alpha*Intermediates!J632+E632)</f>
        <v>-0.71619810393541372</v>
      </c>
      <c r="H632" s="34">
        <f>((1-EXP(-alpha*$B$1))/alpha*Intermediates!F631-(1-EXP(-alpha*$B$1))/alpha*(1-EXP(-alpha*$B$1))/alpha*Intermediates!J631+F632)</f>
        <v>-0.72351224893027355</v>
      </c>
      <c r="I632" s="34">
        <f>((1-EXP(-alpha*($B$1-delta)))/alpha*Intermediates!G632-(1-EXP(-alpha*($B$1-delta)))/alpha*(1-EXP(-alpha*($B$1-delta)))/alpha*Intermediates!J632+E632)</f>
        <v>9.5257260712630784E-2</v>
      </c>
      <c r="J632" s="46">
        <f>((1-EXP(-alpha*$B$1))/alpha*Intermediates!G631-(1-EXP(-alpha*$B$1))/alpha*(1-EXP(-alpha*$B$1))/alpha*Intermediates!J631+F632)</f>
        <v>9.7915062907035874E-2</v>
      </c>
      <c r="K632" s="66">
        <f t="shared" si="37"/>
        <v>7.3409586865740284E-3</v>
      </c>
      <c r="L632" s="46">
        <f t="shared" si="38"/>
        <v>-2.6542733651551131E-3</v>
      </c>
      <c r="M632" s="60">
        <f>VLOOKUP((A632+1)&amp;"_"&amp;B632,scenarios!A:Q,15,0)</f>
        <v>0</v>
      </c>
      <c r="N632" s="55">
        <f>VLOOKUP((A632+TT_Scen/2+1)&amp;"_"&amp;B632,scenarios!A:Q,15,0)</f>
        <v>0</v>
      </c>
      <c r="O632" s="37">
        <f t="shared" si="39"/>
        <v>9.9952320517291415E-3</v>
      </c>
    </row>
    <row r="633" spans="1:15" x14ac:dyDescent="0.25">
      <c r="A633" s="21">
        <f t="shared" si="36"/>
        <v>4</v>
      </c>
      <c r="B633" s="22">
        <v>624</v>
      </c>
      <c r="D633" s="66">
        <f>YC!E626</f>
        <v>0.67639516</v>
      </c>
      <c r="E633" s="34">
        <f>LN(VLOOKUP((B633+12*$B$1-1)/12,YC!A:E,5,0)/VLOOKUP(B633/12,YC!A:E,5,0))</f>
        <v>-7.3544309216063183E-2</v>
      </c>
      <c r="F633" s="34">
        <f>LN(VLOOKUP((B633+12*$B$1-1)/12,YC!A:E,5,0)/VLOOKUP((B633-1)/12,YC!A:E,5,0))</f>
        <v>-7.4162328569605904E-2</v>
      </c>
      <c r="G633" s="34">
        <f>((1-EXP(-alpha*($B$1-delta)))/alpha*Intermediates!F633-(1-EXP(-alpha*($B$1-delta)))/alpha*(1-EXP(-alpha*($B$1-delta)))/alpha*Intermediates!J633+E633)</f>
        <v>-0.70794110471818661</v>
      </c>
      <c r="H633" s="34">
        <f>((1-EXP(-alpha*$B$1))/alpha*Intermediates!F632-(1-EXP(-alpha*$B$1))/alpha*(1-EXP(-alpha*$B$1))/alpha*Intermediates!J632+F633)</f>
        <v>-0.72149248680630251</v>
      </c>
      <c r="I633" s="34">
        <f>((1-EXP(-alpha*($B$1-delta)))/alpha*Intermediates!G633-(1-EXP(-alpha*($B$1-delta)))/alpha*(1-EXP(-alpha*($B$1-delta)))/alpha*Intermediates!J633+E633)</f>
        <v>8.6618099936269469E-2</v>
      </c>
      <c r="J633" s="46">
        <f>((1-EXP(-alpha*$B$1))/alpha*Intermediates!G632-(1-EXP(-alpha*$B$1))/alpha*(1-EXP(-alpha*$B$1))/alpha*Intermediates!J632+F633)</f>
        <v>9.55093324157225E-2</v>
      </c>
      <c r="K633" s="66">
        <f t="shared" si="37"/>
        <v>1.3643618237869415E-2</v>
      </c>
      <c r="L633" s="46">
        <f t="shared" si="38"/>
        <v>-8.8518223599538537E-3</v>
      </c>
      <c r="M633" s="60">
        <f>VLOOKUP((A633+1)&amp;"_"&amp;B633,scenarios!A:Q,15,0)</f>
        <v>0</v>
      </c>
      <c r="N633" s="55">
        <f>VLOOKUP((A633+TT_Scen/2+1)&amp;"_"&amp;B633,scenarios!A:Q,15,0)</f>
        <v>0</v>
      </c>
      <c r="O633" s="37">
        <f t="shared" si="39"/>
        <v>2.2495440597823269E-2</v>
      </c>
    </row>
    <row r="634" spans="1:15" x14ac:dyDescent="0.25">
      <c r="A634" s="21">
        <f t="shared" si="36"/>
        <v>4</v>
      </c>
      <c r="B634" s="22">
        <v>625</v>
      </c>
      <c r="D634" s="66">
        <f>YC!E627</f>
        <v>0.67597726380000001</v>
      </c>
      <c r="E634" s="34">
        <f>LN(VLOOKUP((B634+12*$B$1-1)/12,YC!A:E,5,0)/VLOOKUP(B634/12,YC!A:E,5,0))</f>
        <v>-7.3544309278959066E-2</v>
      </c>
      <c r="F634" s="34">
        <f>LN(VLOOKUP((B634+12*$B$1-1)/12,YC!A:E,5,0)/VLOOKUP((B634-1)/12,YC!A:E,5,0))</f>
        <v>-7.4162328703115912E-2</v>
      </c>
      <c r="G634" s="34">
        <f>((1-EXP(-alpha*($B$1-delta)))/alpha*Intermediates!F634-(1-EXP(-alpha*($B$1-delta)))/alpha*(1-EXP(-alpha*($B$1-delta)))/alpha*Intermediates!J634+E634)</f>
        <v>-0.70252850935276079</v>
      </c>
      <c r="H634" s="34">
        <f>((1-EXP(-alpha*$B$1))/alpha*Intermediates!F633-(1-EXP(-alpha*$B$1))/alpha*(1-EXP(-alpha*$B$1))/alpha*Intermediates!J633+F634)</f>
        <v>-0.71317907953741055</v>
      </c>
      <c r="I634" s="34">
        <f>((1-EXP(-alpha*($B$1-delta)))/alpha*Intermediates!G634-(1-EXP(-alpha*($B$1-delta)))/alpha*(1-EXP(-alpha*($B$1-delta)))/alpha*Intermediates!J634+E634)</f>
        <v>8.0824466657894597E-2</v>
      </c>
      <c r="J634" s="46">
        <f>((1-EXP(-alpha*$B$1))/alpha*Intermediates!G633-(1-EXP(-alpha*$B$1))/alpha*(1-EXP(-alpha*$B$1))/alpha*Intermediates!J633+F634)</f>
        <v>8.6811091165147888E-2</v>
      </c>
      <c r="K634" s="66">
        <f t="shared" si="37"/>
        <v>1.0707489401840409E-2</v>
      </c>
      <c r="L634" s="46">
        <f t="shared" si="38"/>
        <v>-5.9687403770792846E-3</v>
      </c>
      <c r="M634" s="60">
        <f>VLOOKUP((A634+1)&amp;"_"&amp;B634,scenarios!A:Q,15,0)</f>
        <v>0</v>
      </c>
      <c r="N634" s="55">
        <f>VLOOKUP((A634+TT_Scen/2+1)&amp;"_"&amp;B634,scenarios!A:Q,15,0)</f>
        <v>0</v>
      </c>
      <c r="O634" s="37">
        <f t="shared" si="39"/>
        <v>1.6676229778919693E-2</v>
      </c>
    </row>
    <row r="635" spans="1:15" x14ac:dyDescent="0.25">
      <c r="A635" s="21">
        <f t="shared" si="36"/>
        <v>4</v>
      </c>
      <c r="B635" s="22">
        <v>626</v>
      </c>
      <c r="D635" s="66">
        <f>YC!E628</f>
        <v>0.67555962579999995</v>
      </c>
      <c r="E635" s="34">
        <f>LN(VLOOKUP((B635+12*$B$1-1)/12,YC!A:E,5,0)/VLOOKUP(B635/12,YC!A:E,5,0))</f>
        <v>-7.3544309170379601E-2</v>
      </c>
      <c r="F635" s="34">
        <f>LN(VLOOKUP((B635+12*$B$1-1)/12,YC!A:E,5,0)/VLOOKUP((B635-1)/12,YC!A:E,5,0))</f>
        <v>-7.4162328577036876E-2</v>
      </c>
      <c r="G635" s="34">
        <f>((1-EXP(-alpha*($B$1-delta)))/alpha*Intermediates!F635-(1-EXP(-alpha*($B$1-delta)))/alpha*(1-EXP(-alpha*($B$1-delta)))/alpha*Intermediates!J635+E635)</f>
        <v>-0.64993573164504137</v>
      </c>
      <c r="H635" s="34">
        <f>((1-EXP(-alpha*$B$1))/alpha*Intermediates!F634-(1-EXP(-alpha*$B$1))/alpha*(1-EXP(-alpha*$B$1))/alpha*Intermediates!J634+F635)</f>
        <v>-0.70772951773557047</v>
      </c>
      <c r="I635" s="34">
        <f>((1-EXP(-alpha*($B$1-delta)))/alpha*Intermediates!G635-(1-EXP(-alpha*($B$1-delta)))/alpha*(1-EXP(-alpha*($B$1-delta)))/alpha*Intermediates!J635+E635)</f>
        <v>2.7851772224843002E-2</v>
      </c>
      <c r="J635" s="46">
        <f>((1-EXP(-alpha*$B$1))/alpha*Intermediates!G634-(1-EXP(-alpha*$B$1))/alpha*(1-EXP(-alpha*$B$1))/alpha*Intermediates!J634+F635)</f>
        <v>8.0977827580068232E-2</v>
      </c>
      <c r="K635" s="66">
        <f t="shared" si="37"/>
        <v>5.9496490268302171E-2</v>
      </c>
      <c r="L635" s="46">
        <f t="shared" si="38"/>
        <v>-5.1739528362523712E-2</v>
      </c>
      <c r="M635" s="60">
        <f>VLOOKUP((A635+1)&amp;"_"&amp;B635,scenarios!A:Q,15,0)</f>
        <v>0</v>
      </c>
      <c r="N635" s="55">
        <f>VLOOKUP((A635+TT_Scen/2+1)&amp;"_"&amp;B635,scenarios!A:Q,15,0)</f>
        <v>0</v>
      </c>
      <c r="O635" s="37">
        <f t="shared" si="39"/>
        <v>0.11123601863082588</v>
      </c>
    </row>
    <row r="636" spans="1:15" x14ac:dyDescent="0.25">
      <c r="A636" s="21">
        <f t="shared" si="36"/>
        <v>4</v>
      </c>
      <c r="B636" s="22">
        <v>627</v>
      </c>
      <c r="D636" s="66">
        <f>YC!E629</f>
        <v>0.67514224580000004</v>
      </c>
      <c r="E636" s="34">
        <f>LN(VLOOKUP((B636+12*$B$1-1)/12,YC!A:E,5,0)/VLOOKUP(B636/12,YC!A:E,5,0))</f>
        <v>-7.3544309231455579E-2</v>
      </c>
      <c r="F636" s="34">
        <f>LN(VLOOKUP((B636+12*$B$1-1)/12,YC!A:E,5,0)/VLOOKUP((B636-1)/12,YC!A:E,5,0))</f>
        <v>-7.4162328680544398E-2</v>
      </c>
      <c r="G636" s="34">
        <f>((1-EXP(-alpha*($B$1-delta)))/alpha*Intermediates!F636-(1-EXP(-alpha*($B$1-delta)))/alpha*(1-EXP(-alpha*($B$1-delta)))/alpha*Intermediates!J636+E636)</f>
        <v>-0.64869985486050252</v>
      </c>
      <c r="H636" s="34">
        <f>((1-EXP(-alpha*$B$1))/alpha*Intermediates!F635-(1-EXP(-alpha*$B$1))/alpha*(1-EXP(-alpha*$B$1))/alpha*Intermediates!J635+F636)</f>
        <v>-0.65477728811124836</v>
      </c>
      <c r="I636" s="34">
        <f>((1-EXP(-alpha*($B$1-delta)))/alpha*Intermediates!G636-(1-EXP(-alpha*($B$1-delta)))/alpha*(1-EXP(-alpha*($B$1-delta)))/alpha*Intermediates!J636+E636)</f>
        <v>2.6237096468247262E-2</v>
      </c>
      <c r="J636" s="46">
        <f>((1-EXP(-alpha*$B$1))/alpha*Intermediates!G635-(1-EXP(-alpha*$B$1))/alpha*(1-EXP(-alpha*$B$1))/alpha*Intermediates!J635+F636)</f>
        <v>2.7643024616405415E-2</v>
      </c>
      <c r="K636" s="66">
        <f t="shared" si="37"/>
        <v>6.0959383169791881E-3</v>
      </c>
      <c r="L636" s="46">
        <f t="shared" si="38"/>
        <v>-1.4049402941840317E-3</v>
      </c>
      <c r="M636" s="60">
        <f>VLOOKUP((A636+1)&amp;"_"&amp;B636,scenarios!A:Q,15,0)</f>
        <v>0</v>
      </c>
      <c r="N636" s="55">
        <f>VLOOKUP((A636+TT_Scen/2+1)&amp;"_"&amp;B636,scenarios!A:Q,15,0)</f>
        <v>0</v>
      </c>
      <c r="O636" s="37">
        <f t="shared" si="39"/>
        <v>7.5008786111632197E-3</v>
      </c>
    </row>
    <row r="637" spans="1:15" x14ac:dyDescent="0.25">
      <c r="A637" s="21">
        <f t="shared" si="36"/>
        <v>4</v>
      </c>
      <c r="B637" s="22">
        <v>628</v>
      </c>
      <c r="D637" s="66">
        <f>YC!E630</f>
        <v>0.67472512370000004</v>
      </c>
      <c r="E637" s="34">
        <f>LN(VLOOKUP((B637+12*$B$1-1)/12,YC!A:E,5,0)/VLOOKUP(B637/12,YC!A:E,5,0))</f>
        <v>-7.3544309154773904E-2</v>
      </c>
      <c r="F637" s="34">
        <f>LN(VLOOKUP((B637+12*$B$1-1)/12,YC!A:E,5,0)/VLOOKUP((B637-1)/12,YC!A:E,5,0))</f>
        <v>-7.4162328558311535E-2</v>
      </c>
      <c r="G637" s="34">
        <f>((1-EXP(-alpha*($B$1-delta)))/alpha*Intermediates!F637-(1-EXP(-alpha*($B$1-delta)))/alpha*(1-EXP(-alpha*($B$1-delta)))/alpha*Intermediates!J637+E637)</f>
        <v>-0.64719715877768602</v>
      </c>
      <c r="H637" s="34">
        <f>((1-EXP(-alpha*$B$1))/alpha*Intermediates!F636-(1-EXP(-alpha*$B$1))/alpha*(1-EXP(-alpha*$B$1))/alpha*Intermediates!J636+F637)</f>
        <v>-0.65353299318049385</v>
      </c>
      <c r="I637" s="34">
        <f>((1-EXP(-alpha*($B$1-delta)))/alpha*Intermediates!G637-(1-EXP(-alpha*($B$1-delta)))/alpha*(1-EXP(-alpha*($B$1-delta)))/alpha*Intermediates!J637+E637)</f>
        <v>2.4356717032055844E-2</v>
      </c>
      <c r="J637" s="46">
        <f>((1-EXP(-alpha*$B$1))/alpha*Intermediates!G636-(1-EXP(-alpha*$B$1))/alpha*(1-EXP(-alpha*$B$1))/alpha*Intermediates!J636+F637)</f>
        <v>2.6017282927332908E-2</v>
      </c>
      <c r="K637" s="66">
        <f t="shared" si="37"/>
        <v>6.3559482585127114E-3</v>
      </c>
      <c r="L637" s="46">
        <f t="shared" si="38"/>
        <v>-1.6591879185766656E-3</v>
      </c>
      <c r="M637" s="60">
        <f>VLOOKUP((A637+1)&amp;"_"&amp;B637,scenarios!A:Q,15,0)</f>
        <v>0</v>
      </c>
      <c r="N637" s="55">
        <f>VLOOKUP((A637+TT_Scen/2+1)&amp;"_"&amp;B637,scenarios!A:Q,15,0)</f>
        <v>0</v>
      </c>
      <c r="O637" s="37">
        <f t="shared" si="39"/>
        <v>8.015136177089377E-3</v>
      </c>
    </row>
    <row r="638" spans="1:15" x14ac:dyDescent="0.25">
      <c r="A638" s="21">
        <f t="shared" si="36"/>
        <v>4</v>
      </c>
      <c r="B638" s="22">
        <v>629</v>
      </c>
      <c r="D638" s="66">
        <f>YC!E631</f>
        <v>0.67430825930000005</v>
      </c>
      <c r="E638" s="34">
        <f>LN(VLOOKUP((B638+12*$B$1-1)/12,YC!A:E,5,0)/VLOOKUP(B638/12,YC!A:E,5,0))</f>
        <v>-7.354430912233241E-2</v>
      </c>
      <c r="F638" s="34">
        <f>LN(VLOOKUP((B638+12*$B$1-1)/12,YC!A:E,5,0)/VLOOKUP((B638-1)/12,YC!A:E,5,0))</f>
        <v>-7.4162328540564038E-2</v>
      </c>
      <c r="G638" s="34">
        <f>((1-EXP(-alpha*($B$1-delta)))/alpha*Intermediates!F638-(1-EXP(-alpha*($B$1-delta)))/alpha*(1-EXP(-alpha*($B$1-delta)))/alpha*Intermediates!J638+E638)</f>
        <v>-0.63175558406168808</v>
      </c>
      <c r="H638" s="34">
        <f>((1-EXP(-alpha*$B$1))/alpha*Intermediates!F637-(1-EXP(-alpha*$B$1))/alpha*(1-EXP(-alpha*$B$1))/alpha*Intermediates!J637+F638)</f>
        <v>-0.65202005523708984</v>
      </c>
      <c r="I638" s="34">
        <f>((1-EXP(-alpha*($B$1-delta)))/alpha*Intermediates!G638-(1-EXP(-alpha*($B$1-delta)))/alpha*(1-EXP(-alpha*($B$1-delta)))/alpha*Intermediates!J638+E638)</f>
        <v>8.5385714706456145E-3</v>
      </c>
      <c r="J638" s="46">
        <f>((1-EXP(-alpha*$B$1))/alpha*Intermediates!G637-(1-EXP(-alpha*$B$1))/alpha*(1-EXP(-alpha*$B$1))/alpha*Intermediates!J637+F638)</f>
        <v>2.4124021375347832E-2</v>
      </c>
      <c r="K638" s="66">
        <f t="shared" si="37"/>
        <v>2.0471189556437341E-2</v>
      </c>
      <c r="L638" s="46">
        <f t="shared" si="38"/>
        <v>-1.5464625296697898E-2</v>
      </c>
      <c r="M638" s="60">
        <f>VLOOKUP((A638+1)&amp;"_"&amp;B638,scenarios!A:Q,15,0)</f>
        <v>0</v>
      </c>
      <c r="N638" s="55">
        <f>VLOOKUP((A638+TT_Scen/2+1)&amp;"_"&amp;B638,scenarios!A:Q,15,0)</f>
        <v>0</v>
      </c>
      <c r="O638" s="37">
        <f t="shared" si="39"/>
        <v>3.5935814853135239E-2</v>
      </c>
    </row>
    <row r="639" spans="1:15" x14ac:dyDescent="0.25">
      <c r="A639" s="21">
        <f t="shared" si="36"/>
        <v>4</v>
      </c>
      <c r="B639" s="22">
        <v>630</v>
      </c>
      <c r="D639" s="66">
        <f>YC!E632</f>
        <v>0.67389165250000005</v>
      </c>
      <c r="E639" s="34">
        <f>LN(VLOOKUP((B639+12*$B$1-1)/12,YC!A:E,5,0)/VLOOKUP(B639/12,YC!A:E,5,0))</f>
        <v>-7.3544309305254449E-2</v>
      </c>
      <c r="F639" s="34">
        <f>LN(VLOOKUP((B639+12*$B$1-1)/12,YC!A:E,5,0)/VLOOKUP((B639-1)/12,YC!A:E,5,0))</f>
        <v>-7.4162328650329068E-2</v>
      </c>
      <c r="G639" s="34">
        <f>((1-EXP(-alpha*($B$1-delta)))/alpha*Intermediates!F639-(1-EXP(-alpha*($B$1-delta)))/alpha*(1-EXP(-alpha*($B$1-delta)))/alpha*Intermediates!J639+E639)</f>
        <v>-0.6420956590582968</v>
      </c>
      <c r="H639" s="34">
        <f>((1-EXP(-alpha*$B$1))/alpha*Intermediates!F638-(1-EXP(-alpha*$B$1))/alpha*(1-EXP(-alpha*$B$1))/alpha*Intermediates!J638+F639)</f>
        <v>-0.6364729636137636</v>
      </c>
      <c r="I639" s="34">
        <f>((1-EXP(-alpha*($B$1-delta)))/alpha*Intermediates!G639-(1-EXP(-alpha*($B$1-delta)))/alpha*(1-EXP(-alpha*($B$1-delta)))/alpha*Intermediates!J639+E639)</f>
        <v>1.8503185043563367E-2</v>
      </c>
      <c r="J639" s="46">
        <f>((1-EXP(-alpha*$B$1))/alpha*Intermediates!G638-(1-EXP(-alpha*$B$1))/alpha*(1-EXP(-alpha*$B$1))/alpha*Intermediates!J638+F639)</f>
        <v>8.1977264790208393E-3</v>
      </c>
      <c r="K639" s="66">
        <f t="shared" si="37"/>
        <v>-5.6069176775457308E-3</v>
      </c>
      <c r="L639" s="46">
        <f t="shared" si="38"/>
        <v>1.0358742684452249E-2</v>
      </c>
      <c r="M639" s="60">
        <f>VLOOKUP((A639+1)&amp;"_"&amp;B639,scenarios!A:Q,15,0)</f>
        <v>0</v>
      </c>
      <c r="N639" s="55">
        <f>VLOOKUP((A639+TT_Scen/2+1)&amp;"_"&amp;B639,scenarios!A:Q,15,0)</f>
        <v>0</v>
      </c>
      <c r="O639" s="37">
        <f t="shared" si="39"/>
        <v>1.596566036199798E-2</v>
      </c>
    </row>
    <row r="640" spans="1:15" x14ac:dyDescent="0.25">
      <c r="A640" s="21">
        <f t="shared" si="36"/>
        <v>4</v>
      </c>
      <c r="B640" s="22">
        <v>631</v>
      </c>
      <c r="D640" s="66">
        <f>YC!E633</f>
        <v>0.67347530300000003</v>
      </c>
      <c r="E640" s="34">
        <f>LN(VLOOKUP((B640+12*$B$1-1)/12,YC!A:E,5,0)/VLOOKUP(B640/12,YC!A:E,5,0))</f>
        <v>-7.3544309098673336E-2</v>
      </c>
      <c r="F640" s="34">
        <f>LN(VLOOKUP((B640+12*$B$1-1)/12,YC!A:E,5,0)/VLOOKUP((B640-1)/12,YC!A:E,5,0))</f>
        <v>-7.4162328579635825E-2</v>
      </c>
      <c r="G640" s="34">
        <f>((1-EXP(-alpha*($B$1-delta)))/alpha*Intermediates!F640-(1-EXP(-alpha*($B$1-delta)))/alpha*(1-EXP(-alpha*($B$1-delta)))/alpha*Intermediates!J640+E640)</f>
        <v>-0.68020314846232033</v>
      </c>
      <c r="H640" s="34">
        <f>((1-EXP(-alpha*$B$1))/alpha*Intermediates!F639-(1-EXP(-alpha*$B$1))/alpha*(1-EXP(-alpha*$B$1))/alpha*Intermediates!J639+F640)</f>
        <v>-0.64688374368135138</v>
      </c>
      <c r="I640" s="34">
        <f>((1-EXP(-alpha*($B$1-delta)))/alpha*Intermediates!G640-(1-EXP(-alpha*($B$1-delta)))/alpha*(1-EXP(-alpha*($B$1-delta)))/alpha*Intermediates!J640+E640)</f>
        <v>5.6236320914118385E-2</v>
      </c>
      <c r="J640" s="46">
        <f>((1-EXP(-alpha*$B$1))/alpha*Intermediates!G639-(1-EXP(-alpha*$B$1))/alpha*(1-EXP(-alpha*$B$1))/alpha*Intermediates!J639+F640)</f>
        <v>1.8230421459792548E-2</v>
      </c>
      <c r="K640" s="66">
        <f t="shared" si="37"/>
        <v>-3.2770427504068222E-2</v>
      </c>
      <c r="L640" s="46">
        <f t="shared" si="38"/>
        <v>3.8737360844038671E-2</v>
      </c>
      <c r="M640" s="60">
        <f>VLOOKUP((A640+1)&amp;"_"&amp;B640,scenarios!A:Q,15,0)</f>
        <v>0</v>
      </c>
      <c r="N640" s="55">
        <f>VLOOKUP((A640+TT_Scen/2+1)&amp;"_"&amp;B640,scenarios!A:Q,15,0)</f>
        <v>0</v>
      </c>
      <c r="O640" s="37">
        <f t="shared" si="39"/>
        <v>7.1507788348106893E-2</v>
      </c>
    </row>
    <row r="641" spans="1:15" x14ac:dyDescent="0.25">
      <c r="A641" s="21">
        <f t="shared" si="36"/>
        <v>4</v>
      </c>
      <c r="B641" s="22">
        <v>632</v>
      </c>
      <c r="D641" s="66">
        <f>YC!E634</f>
        <v>0.67305921079999997</v>
      </c>
      <c r="E641" s="34">
        <f>LN(VLOOKUP((B641+12*$B$1-1)/12,YC!A:E,5,0)/VLOOKUP(B641/12,YC!A:E,5,0))</f>
        <v>-7.3544309141522976E-2</v>
      </c>
      <c r="F641" s="34">
        <f>LN(VLOOKUP((B641+12*$B$1-1)/12,YC!A:E,5,0)/VLOOKUP((B641-1)/12,YC!A:E,5,0))</f>
        <v>-7.4162328522354992E-2</v>
      </c>
      <c r="G641" s="34">
        <f>((1-EXP(-alpha*($B$1-delta)))/alpha*Intermediates!F641-(1-EXP(-alpha*($B$1-delta)))/alpha*(1-EXP(-alpha*($B$1-delta)))/alpha*Intermediates!J641+E641)</f>
        <v>-0.68852274740519226</v>
      </c>
      <c r="H641" s="34">
        <f>((1-EXP(-alpha*$B$1))/alpha*Intermediates!F640-(1-EXP(-alpha*$B$1))/alpha*(1-EXP(-alpha*$B$1))/alpha*Intermediates!J640+F641)</f>
        <v>-0.68525173402509543</v>
      </c>
      <c r="I641" s="34">
        <f>((1-EXP(-alpha*($B$1-delta)))/alpha*Intermediates!G641-(1-EXP(-alpha*($B$1-delta)))/alpha*(1-EXP(-alpha*($B$1-delta)))/alpha*Intermediates!J641+E641)</f>
        <v>6.4182670197440936E-2</v>
      </c>
      <c r="J641" s="46">
        <f>((1-EXP(-alpha*$B$1))/alpha*Intermediates!G640-(1-EXP(-alpha*$B$1))/alpha*(1-EXP(-alpha*$B$1))/alpha*Intermediates!J640+F641)</f>
        <v>5.6221441752624501E-2</v>
      </c>
      <c r="K641" s="66">
        <f t="shared" si="37"/>
        <v>-3.2656694441137724E-3</v>
      </c>
      <c r="L641" s="46">
        <f t="shared" si="38"/>
        <v>7.9930032902875148E-3</v>
      </c>
      <c r="M641" s="60">
        <f>VLOOKUP((A641+1)&amp;"_"&amp;B641,scenarios!A:Q,15,0)</f>
        <v>0</v>
      </c>
      <c r="N641" s="55">
        <f>VLOOKUP((A641+TT_Scen/2+1)&amp;"_"&amp;B641,scenarios!A:Q,15,0)</f>
        <v>0</v>
      </c>
      <c r="O641" s="37">
        <f t="shared" si="39"/>
        <v>1.1258672734401287E-2</v>
      </c>
    </row>
    <row r="642" spans="1:15" x14ac:dyDescent="0.25">
      <c r="A642" s="21">
        <f t="shared" si="36"/>
        <v>4</v>
      </c>
      <c r="B642" s="22">
        <v>633</v>
      </c>
      <c r="D642" s="66">
        <f>YC!E635</f>
        <v>0.67264337569999999</v>
      </c>
      <c r="E642" s="34">
        <f>LN(VLOOKUP((B642+12*$B$1-1)/12,YC!A:E,5,0)/VLOOKUP(B642/12,YC!A:E,5,0))</f>
        <v>-7.3544309296944402E-2</v>
      </c>
      <c r="F642" s="34">
        <f>LN(VLOOKUP((B642+12*$B$1-1)/12,YC!A:E,5,0)/VLOOKUP((B642-1)/12,YC!A:E,5,0))</f>
        <v>-7.4162328638524386E-2</v>
      </c>
      <c r="G642" s="34">
        <f>((1-EXP(-alpha*($B$1-delta)))/alpha*Intermediates!F642-(1-EXP(-alpha*($B$1-delta)))/alpha*(1-EXP(-alpha*($B$1-delta)))/alpha*Intermediates!J642+E642)</f>
        <v>-0.68829516648562739</v>
      </c>
      <c r="H642" s="34">
        <f>((1-EXP(-alpha*$B$1))/alpha*Intermediates!F641-(1-EXP(-alpha*$B$1))/alpha*(1-EXP(-alpha*$B$1))/alpha*Intermediates!J641+F642)</f>
        <v>-0.69362822763878385</v>
      </c>
      <c r="I642" s="34">
        <f>((1-EXP(-alpha*($B$1-delta)))/alpha*Intermediates!G642-(1-EXP(-alpha*($B$1-delta)))/alpha*(1-EXP(-alpha*($B$1-delta)))/alpha*Intermediates!J642+E642)</f>
        <v>6.3582941030356208E-2</v>
      </c>
      <c r="J642" s="46">
        <f>((1-EXP(-alpha*$B$1))/alpha*Intermediates!G641-(1-EXP(-alpha*$B$1))/alpha*(1-EXP(-alpha*$B$1))/alpha*Intermediates!J641+F642)</f>
        <v>6.422207727152375E-2</v>
      </c>
      <c r="K642" s="66">
        <f t="shared" si="37"/>
        <v>5.3473072376089004E-3</v>
      </c>
      <c r="L642" s="46">
        <f t="shared" si="38"/>
        <v>-6.3893203710718716E-4</v>
      </c>
      <c r="M642" s="60">
        <f>VLOOKUP((A642+1)&amp;"_"&amp;B642,scenarios!A:Q,15,0)</f>
        <v>0</v>
      </c>
      <c r="N642" s="55">
        <f>VLOOKUP((A642+TT_Scen/2+1)&amp;"_"&amp;B642,scenarios!A:Q,15,0)</f>
        <v>0</v>
      </c>
      <c r="O642" s="37">
        <f t="shared" si="39"/>
        <v>5.9862392747160875E-3</v>
      </c>
    </row>
    <row r="643" spans="1:15" x14ac:dyDescent="0.25">
      <c r="A643" s="21">
        <f t="shared" si="36"/>
        <v>4</v>
      </c>
      <c r="B643" s="22">
        <v>634</v>
      </c>
      <c r="D643" s="66">
        <f>YC!E636</f>
        <v>0.67222779740000005</v>
      </c>
      <c r="E643" s="34">
        <f>LN(VLOOKUP((B643+12*$B$1-1)/12,YC!A:E,5,0)/VLOOKUP(B643/12,YC!A:E,5,0))</f>
        <v>-7.3544309118869569E-2</v>
      </c>
      <c r="F643" s="34">
        <f>LN(VLOOKUP((B643+12*$B$1-1)/12,YC!A:E,5,0)/VLOOKUP((B643-1)/12,YC!A:E,5,0))</f>
        <v>-7.4162328631131799E-2</v>
      </c>
      <c r="G643" s="34">
        <f>((1-EXP(-alpha*($B$1-delta)))/alpha*Intermediates!F643-(1-EXP(-alpha*($B$1-delta)))/alpha*(1-EXP(-alpha*($B$1-delta)))/alpha*Intermediates!J643+E643)</f>
        <v>-0.68424826111294146</v>
      </c>
      <c r="H643" s="34">
        <f>((1-EXP(-alpha*$B$1))/alpha*Intermediates!F642-(1-EXP(-alpha*$B$1))/alpha*(1-EXP(-alpha*$B$1))/alpha*Intermediates!J642+F643)</f>
        <v>-0.69339911933386644</v>
      </c>
      <c r="I643" s="34">
        <f>((1-EXP(-alpha*($B$1-delta)))/alpha*Intermediates!G643-(1-EXP(-alpha*($B$1-delta)))/alpha*(1-EXP(-alpha*($B$1-delta)))/alpha*Intermediates!J643+E643)</f>
        <v>5.9164986981569676E-2</v>
      </c>
      <c r="J643" s="46">
        <f>((1-EXP(-alpha*$B$1))/alpha*Intermediates!G642-(1-EXP(-alpha*$B$1))/alpha*(1-EXP(-alpha*$B$1))/alpha*Intermediates!J642+F643)</f>
        <v>6.3618220665122169E-2</v>
      </c>
      <c r="K643" s="66">
        <f t="shared" si="37"/>
        <v>9.1928553294626791E-3</v>
      </c>
      <c r="L643" s="46">
        <f t="shared" si="38"/>
        <v>-4.4433327409552081E-3</v>
      </c>
      <c r="M643" s="60">
        <f>VLOOKUP((A643+1)&amp;"_"&amp;B643,scenarios!A:Q,15,0)</f>
        <v>0</v>
      </c>
      <c r="N643" s="55">
        <f>VLOOKUP((A643+TT_Scen/2+1)&amp;"_"&amp;B643,scenarios!A:Q,15,0)</f>
        <v>0</v>
      </c>
      <c r="O643" s="37">
        <f t="shared" si="39"/>
        <v>1.3636188070417887E-2</v>
      </c>
    </row>
    <row r="644" spans="1:15" x14ac:dyDescent="0.25">
      <c r="A644" s="21">
        <f t="shared" si="36"/>
        <v>4</v>
      </c>
      <c r="B644" s="22">
        <v>635</v>
      </c>
      <c r="D644" s="66">
        <f>YC!E637</f>
        <v>0.67181247600000005</v>
      </c>
      <c r="E644" s="34">
        <f>LN(VLOOKUP((B644+12*$B$1-1)/12,YC!A:E,5,0)/VLOOKUP(B644/12,YC!A:E,5,0))</f>
        <v>-7.354430923616298E-2</v>
      </c>
      <c r="F644" s="34">
        <f>LN(VLOOKUP((B644+12*$B$1-1)/12,YC!A:E,5,0)/VLOOKUP((B644-1)/12,YC!A:E,5,0))</f>
        <v>-7.4162328534303046E-2</v>
      </c>
      <c r="G644" s="34">
        <f>((1-EXP(-alpha*($B$1-delta)))/alpha*Intermediates!F644-(1-EXP(-alpha*($B$1-delta)))/alpha*(1-EXP(-alpha*($B$1-delta)))/alpha*Intermediates!J644+E644)</f>
        <v>-0.66463070648156097</v>
      </c>
      <c r="H644" s="34">
        <f>((1-EXP(-alpha*$B$1))/alpha*Intermediates!F643-(1-EXP(-alpha*$B$1))/alpha*(1-EXP(-alpha*$B$1))/alpha*Intermediates!J643+F644)</f>
        <v>-0.68932458081153924</v>
      </c>
      <c r="I644" s="34">
        <f>((1-EXP(-alpha*($B$1-delta)))/alpha*Intermediates!G644-(1-EXP(-alpha*($B$1-delta)))/alpha*(1-EXP(-alpha*($B$1-delta)))/alpha*Intermediates!J644+E644)</f>
        <v>3.9177479257925307E-2</v>
      </c>
      <c r="J644" s="46">
        <f>((1-EXP(-alpha*$B$1))/alpha*Intermediates!G643-(1-EXP(-alpha*$B$1))/alpha*(1-EXP(-alpha*$B$1))/alpha*Intermediates!J643+F644)</f>
        <v>5.9170040812420333E-2</v>
      </c>
      <c r="K644" s="66">
        <f t="shared" si="37"/>
        <v>2.5001293283912762E-2</v>
      </c>
      <c r="L644" s="46">
        <f t="shared" si="38"/>
        <v>-1.9794035511711772E-2</v>
      </c>
      <c r="M644" s="60">
        <f>VLOOKUP((A644+1)&amp;"_"&amp;B644,scenarios!A:Q,15,0)</f>
        <v>0</v>
      </c>
      <c r="N644" s="55">
        <f>VLOOKUP((A644+TT_Scen/2+1)&amp;"_"&amp;B644,scenarios!A:Q,15,0)</f>
        <v>0</v>
      </c>
      <c r="O644" s="37">
        <f t="shared" si="39"/>
        <v>4.4795328795624534E-2</v>
      </c>
    </row>
    <row r="645" spans="1:15" x14ac:dyDescent="0.25">
      <c r="A645" s="21">
        <f t="shared" si="36"/>
        <v>4</v>
      </c>
      <c r="B645" s="22">
        <v>636</v>
      </c>
      <c r="D645" s="66">
        <f>YC!E638</f>
        <v>0.67139741109999995</v>
      </c>
      <c r="E645" s="34">
        <f>LN(VLOOKUP((B645+12*$B$1-1)/12,YC!A:E,5,0)/VLOOKUP(B645/12,YC!A:E,5,0))</f>
        <v>-7.3544309213910003E-2</v>
      </c>
      <c r="F645" s="34">
        <f>LN(VLOOKUP((B645+12*$B$1-1)/12,YC!A:E,5,0)/VLOOKUP((B645-1)/12,YC!A:E,5,0))</f>
        <v>-7.4162328657032581E-2</v>
      </c>
      <c r="G645" s="34">
        <f>((1-EXP(-alpha*($B$1-delta)))/alpha*Intermediates!F645-(1-EXP(-alpha*($B$1-delta)))/alpha*(1-EXP(-alpha*($B$1-delta)))/alpha*Intermediates!J645+E645)</f>
        <v>-0.65342347299413195</v>
      </c>
      <c r="H645" s="34">
        <f>((1-EXP(-alpha*$B$1))/alpha*Intermediates!F644-(1-EXP(-alpha*$B$1))/alpha*(1-EXP(-alpha*$B$1))/alpha*Intermediates!J644+F645)</f>
        <v>-0.66957296436235669</v>
      </c>
      <c r="I645" s="34">
        <f>((1-EXP(-alpha*($B$1-delta)))/alpha*Intermediates!G645-(1-EXP(-alpha*($B$1-delta)))/alpha*(1-EXP(-alpha*($B$1-delta)))/alpha*Intermediates!J645+E645)</f>
        <v>2.7601386404969341E-2</v>
      </c>
      <c r="J645" s="46">
        <f>((1-EXP(-alpha*$B$1))/alpha*Intermediates!G644-(1-EXP(-alpha*$B$1))/alpha*(1-EXP(-alpha*$B$1))/alpha*Intermediates!J644+F645)</f>
        <v>3.9045886634968871E-2</v>
      </c>
      <c r="K645" s="66">
        <f t="shared" si="37"/>
        <v>1.6280599228188253E-2</v>
      </c>
      <c r="L645" s="46">
        <f t="shared" si="38"/>
        <v>-1.1379261051016387E-2</v>
      </c>
      <c r="M645" s="60">
        <f>VLOOKUP((A645+1)&amp;"_"&amp;B645,scenarios!A:Q,15,0)</f>
        <v>0</v>
      </c>
      <c r="N645" s="55">
        <f>VLOOKUP((A645+TT_Scen/2+1)&amp;"_"&amp;B645,scenarios!A:Q,15,0)</f>
        <v>0</v>
      </c>
      <c r="O645" s="37">
        <f t="shared" si="39"/>
        <v>2.765986027920464E-2</v>
      </c>
    </row>
    <row r="646" spans="1:15" x14ac:dyDescent="0.25">
      <c r="A646" s="21">
        <f t="shared" si="36"/>
        <v>4</v>
      </c>
      <c r="B646" s="22">
        <v>637</v>
      </c>
      <c r="D646" s="66">
        <f>YC!E639</f>
        <v>0.67098260269999999</v>
      </c>
      <c r="E646" s="34">
        <f>LN(VLOOKUP((B646+12*$B$1-1)/12,YC!A:E,5,0)/VLOOKUP(B646/12,YC!A:E,5,0))</f>
        <v>-7.3544309212260961E-2</v>
      </c>
      <c r="F646" s="34">
        <f>LN(VLOOKUP((B646+12*$B$1-1)/12,YC!A:E,5,0)/VLOOKUP((B646-1)/12,YC!A:E,5,0))</f>
        <v>-7.4162328564364832E-2</v>
      </c>
      <c r="G646" s="34">
        <f>((1-EXP(-alpha*($B$1-delta)))/alpha*Intermediates!F646-(1-EXP(-alpha*($B$1-delta)))/alpha*(1-EXP(-alpha*($B$1-delta)))/alpha*Intermediates!J646+E646)</f>
        <v>-0.66348217215097605</v>
      </c>
      <c r="H646" s="34">
        <f>((1-EXP(-alpha*$B$1))/alpha*Intermediates!F645-(1-EXP(-alpha*$B$1))/alpha*(1-EXP(-alpha*$B$1))/alpha*Intermediates!J645+F646)</f>
        <v>-0.65828915497029672</v>
      </c>
      <c r="I646" s="34">
        <f>((1-EXP(-alpha*($B$1-delta)))/alpha*Intermediates!G646-(1-EXP(-alpha*($B$1-delta)))/alpha*(1-EXP(-alpha*($B$1-delta)))/alpha*Intermediates!J646+E646)</f>
        <v>3.7292316878749898E-2</v>
      </c>
      <c r="J646" s="46">
        <f>((1-EXP(-alpha*$B$1))/alpha*Intermediates!G645-(1-EXP(-alpha*$B$1))/alpha*(1-EXP(-alpha*$B$1))/alpha*Intermediates!J645+F646)</f>
        <v>2.739064123860302E-2</v>
      </c>
      <c r="K646" s="66">
        <f t="shared" si="37"/>
        <v>-5.1795567770752671E-3</v>
      </c>
      <c r="L646" s="46">
        <f t="shared" si="38"/>
        <v>9.9508594303308051E-3</v>
      </c>
      <c r="M646" s="60">
        <f>VLOOKUP((A646+1)&amp;"_"&amp;B646,scenarios!A:Q,15,0)</f>
        <v>0</v>
      </c>
      <c r="N646" s="55">
        <f>VLOOKUP((A646+TT_Scen/2+1)&amp;"_"&amp;B646,scenarios!A:Q,15,0)</f>
        <v>0</v>
      </c>
      <c r="O646" s="37">
        <f t="shared" si="39"/>
        <v>1.5130416207406072E-2</v>
      </c>
    </row>
    <row r="647" spans="1:15" x14ac:dyDescent="0.25">
      <c r="A647" s="21">
        <f t="shared" si="36"/>
        <v>4</v>
      </c>
      <c r="B647" s="22">
        <v>638</v>
      </c>
      <c r="D647" s="66">
        <f>YC!E640</f>
        <v>0.67056805050000001</v>
      </c>
      <c r="E647" s="34">
        <f>LN(VLOOKUP((B647+12*$B$1-1)/12,YC!A:E,5,0)/VLOOKUP(B647/12,YC!A:E,5,0))</f>
        <v>-7.3544309265396374E-2</v>
      </c>
      <c r="F647" s="34">
        <f>LN(VLOOKUP((B647+12*$B$1-1)/12,YC!A:E,5,0)/VLOOKUP((B647-1)/12,YC!A:E,5,0))</f>
        <v>-7.4162328737424427E-2</v>
      </c>
      <c r="G647" s="34">
        <f>((1-EXP(-alpha*($B$1-delta)))/alpha*Intermediates!F647-(1-EXP(-alpha*($B$1-delta)))/alpha*(1-EXP(-alpha*($B$1-delta)))/alpha*Intermediates!J647+E647)</f>
        <v>-0.68906830941663755</v>
      </c>
      <c r="H647" s="34">
        <f>((1-EXP(-alpha*$B$1))/alpha*Intermediates!F646-(1-EXP(-alpha*$B$1))/alpha*(1-EXP(-alpha*$B$1))/alpha*Intermediates!J646+F647)</f>
        <v>-0.66841663505117854</v>
      </c>
      <c r="I647" s="34">
        <f>((1-EXP(-alpha*($B$1-delta)))/alpha*Intermediates!G647-(1-EXP(-alpha*($B$1-delta)))/alpha*(1-EXP(-alpha*($B$1-delta)))/alpha*Intermediates!J647+E647)</f>
        <v>6.2511773354462924E-2</v>
      </c>
      <c r="J647" s="46">
        <f>((1-EXP(-alpha*$B$1))/alpha*Intermediates!G646-(1-EXP(-alpha*$B$1))/alpha*(1-EXP(-alpha*$B$1))/alpha*Intermediates!J646+F647)</f>
        <v>3.7147783331831913E-2</v>
      </c>
      <c r="K647" s="66">
        <f t="shared" si="37"/>
        <v>-2.0439888951769625E-2</v>
      </c>
      <c r="L647" s="46">
        <f t="shared" si="38"/>
        <v>2.5688392927946557E-2</v>
      </c>
      <c r="M647" s="60">
        <f>VLOOKUP((A647+1)&amp;"_"&amp;B647,scenarios!A:Q,15,0)</f>
        <v>0</v>
      </c>
      <c r="N647" s="55">
        <f>VLOOKUP((A647+TT_Scen/2+1)&amp;"_"&amp;B647,scenarios!A:Q,15,0)</f>
        <v>0</v>
      </c>
      <c r="O647" s="37">
        <f t="shared" si="39"/>
        <v>4.6128281879716182E-2</v>
      </c>
    </row>
    <row r="648" spans="1:15" x14ac:dyDescent="0.25">
      <c r="A648" s="21">
        <f t="shared" si="36"/>
        <v>4</v>
      </c>
      <c r="B648" s="22">
        <v>639</v>
      </c>
      <c r="D648" s="66">
        <f>YC!E641</f>
        <v>0.67015375450000003</v>
      </c>
      <c r="E648" s="34">
        <f>LN(VLOOKUP((B648+12*$B$1-1)/12,YC!A:E,5,0)/VLOOKUP(B648/12,YC!A:E,5,0))</f>
        <v>-7.3544309212810771E-2</v>
      </c>
      <c r="F648" s="34">
        <f>LN(VLOOKUP((B648+12*$B$1-1)/12,YC!A:E,5,0)/VLOOKUP((B648-1)/12,YC!A:E,5,0))</f>
        <v>-7.4162328568715227E-2</v>
      </c>
      <c r="G648" s="34">
        <f>((1-EXP(-alpha*($B$1-delta)))/alpha*Intermediates!F648-(1-EXP(-alpha*($B$1-delta)))/alpha*(1-EXP(-alpha*($B$1-delta)))/alpha*Intermediates!J648+E648)</f>
        <v>-0.69388387202123192</v>
      </c>
      <c r="H648" s="34">
        <f>((1-EXP(-alpha*$B$1))/alpha*Intermediates!F647-(1-EXP(-alpha*$B$1))/alpha*(1-EXP(-alpha*$B$1))/alpha*Intermediates!J647+F648)</f>
        <v>-0.69417768570732363</v>
      </c>
      <c r="I648" s="34">
        <f>((1-EXP(-alpha*($B$1-delta)))/alpha*Intermediates!G648-(1-EXP(-alpha*($B$1-delta)))/alpha*(1-EXP(-alpha*($B$1-delta)))/alpha*Intermediates!J648+E648)</f>
        <v>6.6961740665265307E-2</v>
      </c>
      <c r="J648" s="46">
        <f>((1-EXP(-alpha*$B$1))/alpha*Intermediates!G647-(1-EXP(-alpha*$B$1))/alpha*(1-EXP(-alpha*$B$1))/alpha*Intermediates!J647+F648)</f>
        <v>6.2539592489931198E-2</v>
      </c>
      <c r="K648" s="66">
        <f t="shared" si="37"/>
        <v>2.9385685356042579E-4</v>
      </c>
      <c r="L648" s="46">
        <f t="shared" si="38"/>
        <v>4.4319403013330927E-3</v>
      </c>
      <c r="M648" s="60">
        <f>VLOOKUP((A648+1)&amp;"_"&amp;B648,scenarios!A:Q,15,0)</f>
        <v>0</v>
      </c>
      <c r="N648" s="55">
        <f>VLOOKUP((A648+TT_Scen/2+1)&amp;"_"&amp;B648,scenarios!A:Q,15,0)</f>
        <v>0</v>
      </c>
      <c r="O648" s="37">
        <f t="shared" si="39"/>
        <v>4.7257971548935185E-3</v>
      </c>
    </row>
    <row r="649" spans="1:15" x14ac:dyDescent="0.25">
      <c r="A649" s="21">
        <f t="shared" ref="A649:A712" si="40">iteration</f>
        <v>4</v>
      </c>
      <c r="B649" s="22">
        <v>640</v>
      </c>
      <c r="D649" s="66">
        <f>YC!E642</f>
        <v>0.66973971440000002</v>
      </c>
      <c r="E649" s="34">
        <f>LN(VLOOKUP((B649+12*$B$1-1)/12,YC!A:E,5,0)/VLOOKUP(B649/12,YC!A:E,5,0))</f>
        <v>-7.3544309249199052E-2</v>
      </c>
      <c r="F649" s="34">
        <f>LN(VLOOKUP((B649+12*$B$1-1)/12,YC!A:E,5,0)/VLOOKUP((B649-1)/12,YC!A:E,5,0))</f>
        <v>-7.4162328700429672E-2</v>
      </c>
      <c r="G649" s="34">
        <f>((1-EXP(-alpha*($B$1-delta)))/alpha*Intermediates!F649-(1-EXP(-alpha*($B$1-delta)))/alpha*(1-EXP(-alpha*($B$1-delta)))/alpha*Intermediates!J649+E649)</f>
        <v>-0.71334883225074974</v>
      </c>
      <c r="H649" s="34">
        <f>((1-EXP(-alpha*$B$1))/alpha*Intermediates!F648-(1-EXP(-alpha*$B$1))/alpha*(1-EXP(-alpha*$B$1))/alpha*Intermediates!J648+F649)</f>
        <v>-0.6990261910266512</v>
      </c>
      <c r="I649" s="34">
        <f>((1-EXP(-alpha*($B$1-delta)))/alpha*Intermediates!G649-(1-EXP(-alpha*($B$1-delta)))/alpha*(1-EXP(-alpha*($B$1-delta)))/alpha*Intermediates!J649+E649)</f>
        <v>8.6062187992835076E-2</v>
      </c>
      <c r="J649" s="46">
        <f>((1-EXP(-alpha*$B$1))/alpha*Intermediates!G648-(1-EXP(-alpha*$B$1))/alpha*(1-EXP(-alpha*$B$1))/alpha*Intermediates!J648+F649)</f>
        <v>6.7019948777450863E-2</v>
      </c>
      <c r="K649" s="66">
        <f t="shared" si="37"/>
        <v>-1.4220560136343763E-2</v>
      </c>
      <c r="L649" s="46">
        <f t="shared" si="38"/>
        <v>1.9224698959779518E-2</v>
      </c>
      <c r="M649" s="60">
        <f>VLOOKUP((A649+1)&amp;"_"&amp;B649,scenarios!A:Q,15,0)</f>
        <v>0</v>
      </c>
      <c r="N649" s="55">
        <f>VLOOKUP((A649+TT_Scen/2+1)&amp;"_"&amp;B649,scenarios!A:Q,15,0)</f>
        <v>0</v>
      </c>
      <c r="O649" s="37">
        <f t="shared" si="39"/>
        <v>3.3445259096123281E-2</v>
      </c>
    </row>
    <row r="650" spans="1:15" x14ac:dyDescent="0.25">
      <c r="A650" s="21">
        <f t="shared" si="40"/>
        <v>4</v>
      </c>
      <c r="B650" s="22">
        <v>641</v>
      </c>
      <c r="D650" s="66">
        <f>YC!E643</f>
        <v>0.66932593009999997</v>
      </c>
      <c r="E650" s="34">
        <f>LN(VLOOKUP((B650+12*$B$1-1)/12,YC!A:E,5,0)/VLOOKUP(B650/12,YC!A:E,5,0))</f>
        <v>-7.3544309064516381E-2</v>
      </c>
      <c r="F650" s="34">
        <f>LN(VLOOKUP((B650+12*$B$1-1)/12,YC!A:E,5,0)/VLOOKUP((B650-1)/12,YC!A:E,5,0))</f>
        <v>-7.4162328524383717E-2</v>
      </c>
      <c r="G650" s="34">
        <f>((1-EXP(-alpha*($B$1-delta)))/alpha*Intermediates!F650-(1-EXP(-alpha*($B$1-delta)))/alpha*(1-EXP(-alpha*($B$1-delta)))/alpha*Intermediates!J650+E650)</f>
        <v>-0.70771630288418352</v>
      </c>
      <c r="H650" s="34">
        <f>((1-EXP(-alpha*$B$1))/alpha*Intermediates!F649-(1-EXP(-alpha*$B$1))/alpha*(1-EXP(-alpha*$B$1))/alpha*Intermediates!J649+F650)</f>
        <v>-0.71862422486260202</v>
      </c>
      <c r="I650" s="34">
        <f>((1-EXP(-alpha*($B$1-delta)))/alpha*Intermediates!G650-(1-EXP(-alpha*($B$1-delta)))/alpha*(1-EXP(-alpha*($B$1-delta)))/alpha*Intermediates!J650+E650)</f>
        <v>8.0066226024408341E-2</v>
      </c>
      <c r="J650" s="46">
        <f>((1-EXP(-alpha*$B$1))/alpha*Intermediates!G649-(1-EXP(-alpha*$B$1))/alpha*(1-EXP(-alpha*$B$1))/alpha*Intermediates!J649+F650)</f>
        <v>8.6250924528300257E-2</v>
      </c>
      <c r="K650" s="66">
        <f t="shared" ref="K650:K713" si="41">EXP(G650-H650)-1</f>
        <v>1.0967630259635985E-2</v>
      </c>
      <c r="L650" s="46">
        <f t="shared" ref="L650:L713" si="42">EXP(I650-J650)-1</f>
        <v>-6.1656126231764974E-3</v>
      </c>
      <c r="M650" s="60">
        <f>VLOOKUP((A650+1)&amp;"_"&amp;B650,scenarios!A:Q,15,0)</f>
        <v>0</v>
      </c>
      <c r="N650" s="55">
        <f>VLOOKUP((A650+TT_Scen/2+1)&amp;"_"&amp;B650,scenarios!A:Q,15,0)</f>
        <v>0</v>
      </c>
      <c r="O650" s="37">
        <f t="shared" ref="O650:O713" si="43">ABS(M650-K650)+ABS(N650-L650)</f>
        <v>1.7133242882812483E-2</v>
      </c>
    </row>
    <row r="651" spans="1:15" x14ac:dyDescent="0.25">
      <c r="A651" s="21">
        <f t="shared" si="40"/>
        <v>4</v>
      </c>
      <c r="B651" s="22">
        <v>642</v>
      </c>
      <c r="D651" s="66">
        <f>YC!E644</f>
        <v>0.66891240149999998</v>
      </c>
      <c r="E651" s="34">
        <f>LN(VLOOKUP((B651+12*$B$1-1)/12,YC!A:E,5,0)/VLOOKUP(B651/12,YC!A:E,5,0))</f>
        <v>-7.3544309152477921E-2</v>
      </c>
      <c r="F651" s="34">
        <f>LN(VLOOKUP((B651+12*$B$1-1)/12,YC!A:E,5,0)/VLOOKUP((B651-1)/12,YC!A:E,5,0))</f>
        <v>-7.4162328534224123E-2</v>
      </c>
      <c r="G651" s="34">
        <f>((1-EXP(-alpha*($B$1-delta)))/alpha*Intermediates!F651-(1-EXP(-alpha*($B$1-delta)))/alpha*(1-EXP(-alpha*($B$1-delta)))/alpha*Intermediates!J651+E651)</f>
        <v>-0.70720973960738176</v>
      </c>
      <c r="H651" s="34">
        <f>((1-EXP(-alpha*$B$1))/alpha*Intermediates!F650-(1-EXP(-alpha*$B$1))/alpha*(1-EXP(-alpha*$B$1))/alpha*Intermediates!J650+F651)</f>
        <v>-0.71295322312914589</v>
      </c>
      <c r="I651" s="34">
        <f>((1-EXP(-alpha*($B$1-delta)))/alpha*Intermediates!G651-(1-EXP(-alpha*($B$1-delta)))/alpha*(1-EXP(-alpha*($B$1-delta)))/alpha*Intermediates!J651+E651)</f>
        <v>7.9197306749663493E-2</v>
      </c>
      <c r="J651" s="46">
        <f>((1-EXP(-alpha*$B$1))/alpha*Intermediates!G650-(1-EXP(-alpha*$B$1))/alpha*(1-EXP(-alpha*$B$1))/alpha*Intermediates!J650+F651)</f>
        <v>8.0213951936369363E-2</v>
      </c>
      <c r="K651" s="66">
        <f t="shared" si="41"/>
        <v>5.7600089459319825E-3</v>
      </c>
      <c r="L651" s="46">
        <f t="shared" si="42"/>
        <v>-1.0161285780720952E-3</v>
      </c>
      <c r="M651" s="60">
        <f>VLOOKUP((A651+1)&amp;"_"&amp;B651,scenarios!A:Q,15,0)</f>
        <v>0</v>
      </c>
      <c r="N651" s="55">
        <f>VLOOKUP((A651+TT_Scen/2+1)&amp;"_"&amp;B651,scenarios!A:Q,15,0)</f>
        <v>0</v>
      </c>
      <c r="O651" s="37">
        <f t="shared" si="43"/>
        <v>6.7761375240040778E-3</v>
      </c>
    </row>
    <row r="652" spans="1:15" x14ac:dyDescent="0.25">
      <c r="A652" s="21">
        <f t="shared" si="40"/>
        <v>4</v>
      </c>
      <c r="B652" s="22">
        <v>643</v>
      </c>
      <c r="D652" s="66">
        <f>YC!E645</f>
        <v>0.66849912840000003</v>
      </c>
      <c r="E652" s="34">
        <f>LN(VLOOKUP((B652+12*$B$1-1)/12,YC!A:E,5,0)/VLOOKUP(B652/12,YC!A:E,5,0))</f>
        <v>-7.3544309214412115E-2</v>
      </c>
      <c r="F652" s="34">
        <f>LN(VLOOKUP((B652+12*$B$1-1)/12,YC!A:E,5,0)/VLOOKUP((B652-1)/12,YC!A:E,5,0))</f>
        <v>-7.4162328580799589E-2</v>
      </c>
      <c r="G652" s="34">
        <f>((1-EXP(-alpha*($B$1-delta)))/alpha*Intermediates!F652-(1-EXP(-alpha*($B$1-delta)))/alpha*(1-EXP(-alpha*($B$1-delta)))/alpha*Intermediates!J652+E652)</f>
        <v>-0.7374383776173068</v>
      </c>
      <c r="H652" s="34">
        <f>((1-EXP(-alpha*$B$1))/alpha*Intermediates!F651-(1-EXP(-alpha*$B$1))/alpha*(1-EXP(-alpha*$B$1))/alpha*Intermediates!J651+F652)</f>
        <v>-0.71244322404015026</v>
      </c>
      <c r="I652" s="34">
        <f>((1-EXP(-alpha*($B$1-delta)))/alpha*Intermediates!G652-(1-EXP(-alpha*($B$1-delta)))/alpha*(1-EXP(-alpha*($B$1-delta)))/alpha*Intermediates!J652+E652)</f>
        <v>0.10906466325730114</v>
      </c>
      <c r="J652" s="46">
        <f>((1-EXP(-alpha*$B$1))/alpha*Intermediates!G651-(1-EXP(-alpha*$B$1))/alpha*(1-EXP(-alpha*$B$1))/alpha*Intermediates!J651+F652)</f>
        <v>7.9339066784185494E-2</v>
      </c>
      <c r="K652" s="66">
        <f t="shared" si="41"/>
        <v>-2.4685361195976308E-2</v>
      </c>
      <c r="L652" s="46">
        <f t="shared" si="42"/>
        <v>3.0171812386777574E-2</v>
      </c>
      <c r="M652" s="60">
        <f>VLOOKUP((A652+1)&amp;"_"&amp;B652,scenarios!A:Q,15,0)</f>
        <v>0</v>
      </c>
      <c r="N652" s="55">
        <f>VLOOKUP((A652+TT_Scen/2+1)&amp;"_"&amp;B652,scenarios!A:Q,15,0)</f>
        <v>0</v>
      </c>
      <c r="O652" s="37">
        <f t="shared" si="43"/>
        <v>5.4857173582753882E-2</v>
      </c>
    </row>
    <row r="653" spans="1:15" x14ac:dyDescent="0.25">
      <c r="A653" s="21">
        <f t="shared" si="40"/>
        <v>4</v>
      </c>
      <c r="B653" s="22">
        <v>644</v>
      </c>
      <c r="D653" s="66">
        <f>YC!E646</f>
        <v>0.6680861106</v>
      </c>
      <c r="E653" s="34">
        <f>LN(VLOOKUP((B653+12*$B$1-1)/12,YC!A:E,5,0)/VLOOKUP(B653/12,YC!A:E,5,0))</f>
        <v>-7.3544309273116365E-2</v>
      </c>
      <c r="F653" s="34">
        <f>LN(VLOOKUP((B653+12*$B$1-1)/12,YC!A:E,5,0)/VLOOKUP((B653-1)/12,YC!A:E,5,0))</f>
        <v>-7.4162328687209164E-2</v>
      </c>
      <c r="G653" s="34">
        <f>((1-EXP(-alpha*($B$1-delta)))/alpha*Intermediates!F653-(1-EXP(-alpha*($B$1-delta)))/alpha*(1-EXP(-alpha*($B$1-delta)))/alpha*Intermediates!J653+E653)</f>
        <v>-0.71356616266118378</v>
      </c>
      <c r="H653" s="34">
        <f>((1-EXP(-alpha*$B$1))/alpha*Intermediates!F652-(1-EXP(-alpha*$B$1))/alpha*(1-EXP(-alpha*$B$1))/alpha*Intermediates!J652+F653)</f>
        <v>-0.74287850719995197</v>
      </c>
      <c r="I653" s="34">
        <f>((1-EXP(-alpha*($B$1-delta)))/alpha*Intermediates!G653-(1-EXP(-alpha*($B$1-delta)))/alpha*(1-EXP(-alpha*($B$1-delta)))/alpha*Intermediates!J653+E653)</f>
        <v>8.4832238546510452E-2</v>
      </c>
      <c r="J653" s="46">
        <f>((1-EXP(-alpha*$B$1))/alpha*Intermediates!G652-(1-EXP(-alpha*$B$1))/alpha*(1-EXP(-alpha*$B$1))/alpha*Intermediates!J652+F653)</f>
        <v>0.10941054590341705</v>
      </c>
      <c r="K653" s="66">
        <f t="shared" si="41"/>
        <v>2.9746179845391296E-2</v>
      </c>
      <c r="L653" s="46">
        <f t="shared" si="42"/>
        <v>-2.427872022774924E-2</v>
      </c>
      <c r="M653" s="60">
        <f>VLOOKUP((A653+1)&amp;"_"&amp;B653,scenarios!A:Q,15,0)</f>
        <v>0</v>
      </c>
      <c r="N653" s="55">
        <f>VLOOKUP((A653+TT_Scen/2+1)&amp;"_"&amp;B653,scenarios!A:Q,15,0)</f>
        <v>0</v>
      </c>
      <c r="O653" s="37">
        <f t="shared" si="43"/>
        <v>5.4024900073140536E-2</v>
      </c>
    </row>
    <row r="654" spans="1:15" x14ac:dyDescent="0.25">
      <c r="A654" s="21">
        <f t="shared" si="40"/>
        <v>4</v>
      </c>
      <c r="B654" s="22">
        <v>645</v>
      </c>
      <c r="D654" s="66">
        <f>YC!E647</f>
        <v>0.667673348</v>
      </c>
      <c r="E654" s="34">
        <f>LN(VLOOKUP((B654+12*$B$1-1)/12,YC!A:E,5,0)/VLOOKUP(B654/12,YC!A:E,5,0))</f>
        <v>-7.3544309178811176E-2</v>
      </c>
      <c r="F654" s="34">
        <f>LN(VLOOKUP((B654+12*$B$1-1)/12,YC!A:E,5,0)/VLOOKUP((B654-1)/12,YC!A:E,5,0))</f>
        <v>-7.4162328554201476E-2</v>
      </c>
      <c r="G654" s="34">
        <f>((1-EXP(-alpha*($B$1-delta)))/alpha*Intermediates!F654-(1-EXP(-alpha*($B$1-delta)))/alpha*(1-EXP(-alpha*($B$1-delta)))/alpha*Intermediates!J654+E654)</f>
        <v>-0.7362943636899475</v>
      </c>
      <c r="H654" s="34">
        <f>((1-EXP(-alpha*$B$1))/alpha*Intermediates!F653-(1-EXP(-alpha*$B$1))/alpha*(1-EXP(-alpha*$B$1))/alpha*Intermediates!J653+F654)</f>
        <v>-0.71884314717351927</v>
      </c>
      <c r="I654" s="34">
        <f>((1-EXP(-alpha*($B$1-delta)))/alpha*Intermediates!G654-(1-EXP(-alpha*($B$1-delta)))/alpha*(1-EXP(-alpha*($B$1-delta)))/alpha*Intermediates!J654+E654)</f>
        <v>0.10720129916853617</v>
      </c>
      <c r="J654" s="46">
        <f>((1-EXP(-alpha*$B$1))/alpha*Intermediates!G653-(1-EXP(-alpha*$B$1))/alpha*(1-EXP(-alpha*$B$1))/alpha*Intermediates!J653+F654)</f>
        <v>8.501246173426559E-2</v>
      </c>
      <c r="K654" s="66">
        <f t="shared" si="41"/>
        <v>-1.7299825966440752E-2</v>
      </c>
      <c r="L654" s="46">
        <f t="shared" si="42"/>
        <v>2.2436840591434359E-2</v>
      </c>
      <c r="M654" s="60">
        <f>VLOOKUP((A654+1)&amp;"_"&amp;B654,scenarios!A:Q,15,0)</f>
        <v>0</v>
      </c>
      <c r="N654" s="55">
        <f>VLOOKUP((A654+TT_Scen/2+1)&amp;"_"&amp;B654,scenarios!A:Q,15,0)</f>
        <v>0</v>
      </c>
      <c r="O654" s="37">
        <f t="shared" si="43"/>
        <v>3.9736666557875111E-2</v>
      </c>
    </row>
    <row r="655" spans="1:15" x14ac:dyDescent="0.25">
      <c r="A655" s="21">
        <f t="shared" si="40"/>
        <v>4</v>
      </c>
      <c r="B655" s="22">
        <v>646</v>
      </c>
      <c r="D655" s="66">
        <f>YC!E648</f>
        <v>0.6672608404</v>
      </c>
      <c r="E655" s="34">
        <f>LN(VLOOKUP((B655+12*$B$1-1)/12,YC!A:E,5,0)/VLOOKUP(B655/12,YC!A:E,5,0))</f>
        <v>-7.3544309276694406E-2</v>
      </c>
      <c r="F655" s="34">
        <f>LN(VLOOKUP((B655+12*$B$1-1)/12,YC!A:E,5,0)/VLOOKUP((B655-1)/12,YC!A:E,5,0))</f>
        <v>-7.4162328676772943E-2</v>
      </c>
      <c r="G655" s="34">
        <f>((1-EXP(-alpha*($B$1-delta)))/alpha*Intermediates!F655-(1-EXP(-alpha*($B$1-delta)))/alpha*(1-EXP(-alpha*($B$1-delta)))/alpha*Intermediates!J655+E655)</f>
        <v>-0.71116984584431309</v>
      </c>
      <c r="H655" s="34">
        <f>((1-EXP(-alpha*$B$1))/alpha*Intermediates!F654-(1-EXP(-alpha*$B$1))/alpha*(1-EXP(-alpha*$B$1))/alpha*Intermediates!J654+F655)</f>
        <v>-0.74172672623510583</v>
      </c>
      <c r="I655" s="34">
        <f>((1-EXP(-alpha*($B$1-delta)))/alpha*Intermediates!G655-(1-EXP(-alpha*($B$1-delta)))/alpha*(1-EXP(-alpha*($B$1-delta)))/alpha*Intermediates!J655+E655)</f>
        <v>8.1718706877668593E-2</v>
      </c>
      <c r="J655" s="46">
        <f>((1-EXP(-alpha*$B$1))/alpha*Intermediates!G654-(1-EXP(-alpha*$B$1))/alpha*(1-EXP(-alpha*$B$1))/alpha*Intermediates!J654+F655)</f>
        <v>0.10753439284095215</v>
      </c>
      <c r="K655" s="66">
        <f t="shared" si="41"/>
        <v>3.1028533686842996E-2</v>
      </c>
      <c r="L655" s="46">
        <f t="shared" si="42"/>
        <v>-2.54853102068614E-2</v>
      </c>
      <c r="M655" s="60">
        <f>VLOOKUP((A655+1)&amp;"_"&amp;B655,scenarios!A:Q,15,0)</f>
        <v>0</v>
      </c>
      <c r="N655" s="55">
        <f>VLOOKUP((A655+TT_Scen/2+1)&amp;"_"&amp;B655,scenarios!A:Q,15,0)</f>
        <v>0</v>
      </c>
      <c r="O655" s="37">
        <f t="shared" si="43"/>
        <v>5.6513843893704396E-2</v>
      </c>
    </row>
    <row r="656" spans="1:15" x14ac:dyDescent="0.25">
      <c r="A656" s="21">
        <f t="shared" si="40"/>
        <v>4</v>
      </c>
      <c r="B656" s="22">
        <v>647</v>
      </c>
      <c r="D656" s="66">
        <f>YC!E649</f>
        <v>0.66684858759999999</v>
      </c>
      <c r="E656" s="34">
        <f>LN(VLOOKUP((B656+12*$B$1-1)/12,YC!A:E,5,0)/VLOOKUP(B656/12,YC!A:E,5,0))</f>
        <v>-7.3544309105800745E-2</v>
      </c>
      <c r="F656" s="34">
        <f>LN(VLOOKUP((B656+12*$B$1-1)/12,YC!A:E,5,0)/VLOOKUP((B656-1)/12,YC!A:E,5,0))</f>
        <v>-7.4162328594261501E-2</v>
      </c>
      <c r="G656" s="34">
        <f>((1-EXP(-alpha*($B$1-delta)))/alpha*Intermediates!F656-(1-EXP(-alpha*($B$1-delta)))/alpha*(1-EXP(-alpha*($B$1-delta)))/alpha*Intermediates!J656+E656)</f>
        <v>-0.71845280945869461</v>
      </c>
      <c r="H656" s="34">
        <f>((1-EXP(-alpha*$B$1))/alpha*Intermediates!F655-(1-EXP(-alpha*$B$1))/alpha*(1-EXP(-alpha*$B$1))/alpha*Intermediates!J655+F656)</f>
        <v>-0.71643050324862956</v>
      </c>
      <c r="I656" s="34">
        <f>((1-EXP(-alpha*($B$1-delta)))/alpha*Intermediates!G656-(1-EXP(-alpha*($B$1-delta)))/alpha*(1-EXP(-alpha*($B$1-delta)))/alpha*Intermediates!J656+E656)</f>
        <v>8.8644660237470849E-2</v>
      </c>
      <c r="J656" s="46">
        <f>((1-EXP(-alpha*$B$1))/alpha*Intermediates!G655-(1-EXP(-alpha*$B$1))/alpha*(1-EXP(-alpha*$B$1))/alpha*Intermediates!J655+F656)</f>
        <v>8.18775962919365E-2</v>
      </c>
      <c r="K656" s="66">
        <f t="shared" si="41"/>
        <v>-2.0202627266099338E-3</v>
      </c>
      <c r="L656" s="46">
        <f t="shared" si="42"/>
        <v>6.7900122577837507E-3</v>
      </c>
      <c r="M656" s="60">
        <f>VLOOKUP((A656+1)&amp;"_"&amp;B656,scenarios!A:Q,15,0)</f>
        <v>0</v>
      </c>
      <c r="N656" s="55">
        <f>VLOOKUP((A656+TT_Scen/2+1)&amp;"_"&amp;B656,scenarios!A:Q,15,0)</f>
        <v>0</v>
      </c>
      <c r="O656" s="37">
        <f t="shared" si="43"/>
        <v>8.8102749843936845E-3</v>
      </c>
    </row>
    <row r="657" spans="1:15" x14ac:dyDescent="0.25">
      <c r="A657" s="21">
        <f t="shared" si="40"/>
        <v>4</v>
      </c>
      <c r="B657" s="22">
        <v>648</v>
      </c>
      <c r="D657" s="66">
        <f>YC!E650</f>
        <v>0.66643658959999996</v>
      </c>
      <c r="E657" s="34">
        <f>LN(VLOOKUP((B657+12*$B$1-1)/12,YC!A:E,5,0)/VLOOKUP(B657/12,YC!A:E,5,0))</f>
        <v>-7.3544309150141679E-2</v>
      </c>
      <c r="F657" s="34">
        <f>LN(VLOOKUP((B657+12*$B$1-1)/12,YC!A:E,5,0)/VLOOKUP((B657-1)/12,YC!A:E,5,0))</f>
        <v>-7.4162328490878213E-2</v>
      </c>
      <c r="G657" s="34">
        <f>((1-EXP(-alpha*($B$1-delta)))/alpha*Intermediates!F657-(1-EXP(-alpha*($B$1-delta)))/alpha*(1-EXP(-alpha*($B$1-delta)))/alpha*Intermediates!J657+E657)</f>
        <v>-0.73796187909173427</v>
      </c>
      <c r="H657" s="34">
        <f>((1-EXP(-alpha*$B$1))/alpha*Intermediates!F656-(1-EXP(-alpha*$B$1))/alpha*(1-EXP(-alpha*$B$1))/alpha*Intermediates!J656+F657)</f>
        <v>-0.72376327321146816</v>
      </c>
      <c r="I657" s="34">
        <f>((1-EXP(-alpha*($B$1-delta)))/alpha*Intermediates!G657-(1-EXP(-alpha*($B$1-delta)))/alpha*(1-EXP(-alpha*($B$1-delta)))/alpha*Intermediates!J657+E657)</f>
        <v>0.10779778014905519</v>
      </c>
      <c r="J657" s="46">
        <f>((1-EXP(-alpha*$B$1))/alpha*Intermediates!G656-(1-EXP(-alpha*$B$1))/alpha*(1-EXP(-alpha*$B$1))/alpha*Intermediates!J656+F657)</f>
        <v>8.8850864002677096E-2</v>
      </c>
      <c r="K657" s="66">
        <f t="shared" si="41"/>
        <v>-1.4098281061270534E-2</v>
      </c>
      <c r="L657" s="46">
        <f t="shared" si="42"/>
        <v>1.9127547963907032E-2</v>
      </c>
      <c r="M657" s="60">
        <f>VLOOKUP((A657+1)&amp;"_"&amp;B657,scenarios!A:Q,15,0)</f>
        <v>0</v>
      </c>
      <c r="N657" s="55">
        <f>VLOOKUP((A657+TT_Scen/2+1)&amp;"_"&amp;B657,scenarios!A:Q,15,0)</f>
        <v>0</v>
      </c>
      <c r="O657" s="37">
        <f t="shared" si="43"/>
        <v>3.3225829025177567E-2</v>
      </c>
    </row>
    <row r="658" spans="1:15" x14ac:dyDescent="0.25">
      <c r="A658" s="21">
        <f t="shared" si="40"/>
        <v>4</v>
      </c>
      <c r="B658" s="22">
        <v>649</v>
      </c>
      <c r="D658" s="66">
        <f>YC!E651</f>
        <v>0.66602484610000001</v>
      </c>
      <c r="E658" s="34">
        <f>LN(VLOOKUP((B658+12*$B$1-1)/12,YC!A:E,5,0)/VLOOKUP(B658/12,YC!A:E,5,0))</f>
        <v>-7.3544309282888548E-2</v>
      </c>
      <c r="F658" s="34">
        <f>LN(VLOOKUP((B658+12*$B$1-1)/12,YC!A:E,5,0)/VLOOKUP((B658-1)/12,YC!A:E,5,0))</f>
        <v>-7.4162328689790308E-2</v>
      </c>
      <c r="G658" s="34">
        <f>((1-EXP(-alpha*($B$1-delta)))/alpha*Intermediates!F658-(1-EXP(-alpha*($B$1-delta)))/alpha*(1-EXP(-alpha*($B$1-delta)))/alpha*Intermediates!J658+E658)</f>
        <v>-0.74902789599449426</v>
      </c>
      <c r="H658" s="34">
        <f>((1-EXP(-alpha*$B$1))/alpha*Intermediates!F657-(1-EXP(-alpha*$B$1))/alpha*(1-EXP(-alpha*$B$1))/alpha*Intermediates!J657+F658)</f>
        <v>-0.74340571690953905</v>
      </c>
      <c r="I658" s="34">
        <f>((1-EXP(-alpha*($B$1-delta)))/alpha*Intermediates!G658-(1-EXP(-alpha*($B$1-delta)))/alpha*(1-EXP(-alpha*($B$1-delta)))/alpha*Intermediates!J658+E658)</f>
        <v>0.11850890543093553</v>
      </c>
      <c r="J658" s="46">
        <f>((1-EXP(-alpha*$B$1))/alpha*Intermediates!G657-(1-EXP(-alpha*$B$1))/alpha*(1-EXP(-alpha*$B$1))/alpha*Intermediates!J657+F658)</f>
        <v>0.10813487340257194</v>
      </c>
      <c r="K658" s="66">
        <f t="shared" si="41"/>
        <v>-5.6064042130208325E-3</v>
      </c>
      <c r="L658" s="46">
        <f t="shared" si="42"/>
        <v>1.0428028858709304E-2</v>
      </c>
      <c r="M658" s="60">
        <f>VLOOKUP((A658+1)&amp;"_"&amp;B658,scenarios!A:Q,15,0)</f>
        <v>0</v>
      </c>
      <c r="N658" s="55">
        <f>VLOOKUP((A658+TT_Scen/2+1)&amp;"_"&amp;B658,scenarios!A:Q,15,0)</f>
        <v>0</v>
      </c>
      <c r="O658" s="37">
        <f t="shared" si="43"/>
        <v>1.6034433071730136E-2</v>
      </c>
    </row>
    <row r="659" spans="1:15" x14ac:dyDescent="0.25">
      <c r="A659" s="21">
        <f t="shared" si="40"/>
        <v>4</v>
      </c>
      <c r="B659" s="22">
        <v>650</v>
      </c>
      <c r="D659" s="66">
        <f>YC!E652</f>
        <v>0.66561335700000002</v>
      </c>
      <c r="E659" s="34">
        <f>LN(VLOOKUP((B659+12*$B$1-1)/12,YC!A:E,5,0)/VLOOKUP(B659/12,YC!A:E,5,0))</f>
        <v>-7.3544309192265137E-2</v>
      </c>
      <c r="F659" s="34">
        <f>LN(VLOOKUP((B659+12*$B$1-1)/12,YC!A:E,5,0)/VLOOKUP((B659-1)/12,YC!A:E,5,0))</f>
        <v>-7.4162328579422038E-2</v>
      </c>
      <c r="G659" s="34">
        <f>((1-EXP(-alpha*($B$1-delta)))/alpha*Intermediates!F659-(1-EXP(-alpha*($B$1-delta)))/alpha*(1-EXP(-alpha*($B$1-delta)))/alpha*Intermediates!J659+E659)</f>
        <v>-0.74489181221460188</v>
      </c>
      <c r="H659" s="34">
        <f>((1-EXP(-alpha*$B$1))/alpha*Intermediates!F658-(1-EXP(-alpha*$B$1))/alpha*(1-EXP(-alpha*$B$1))/alpha*Intermediates!J658+F659)</f>
        <v>-0.75454739740806598</v>
      </c>
      <c r="I659" s="34">
        <f>((1-EXP(-alpha*($B$1-delta)))/alpha*Intermediates!G659-(1-EXP(-alpha*($B$1-delta)))/alpha*(1-EXP(-alpha*($B$1-delta)))/alpha*Intermediates!J659+E659)</f>
        <v>0.11401898607141463</v>
      </c>
      <c r="J659" s="46">
        <f>((1-EXP(-alpha*$B$1))/alpha*Intermediates!G658-(1-EXP(-alpha*$B$1))/alpha*(1-EXP(-alpha*$B$1))/alpha*Intermediates!J658+F659)</f>
        <v>0.1189191860731513</v>
      </c>
      <c r="K659" s="66">
        <f t="shared" si="41"/>
        <v>9.7023507512659091E-3</v>
      </c>
      <c r="L659" s="46">
        <f t="shared" si="42"/>
        <v>-4.8882136082755157E-3</v>
      </c>
      <c r="M659" s="60">
        <f>VLOOKUP((A659+1)&amp;"_"&amp;B659,scenarios!A:Q,15,0)</f>
        <v>0</v>
      </c>
      <c r="N659" s="55">
        <f>VLOOKUP((A659+TT_Scen/2+1)&amp;"_"&amp;B659,scenarios!A:Q,15,0)</f>
        <v>0</v>
      </c>
      <c r="O659" s="37">
        <f t="shared" si="43"/>
        <v>1.4590564359541425E-2</v>
      </c>
    </row>
    <row r="660" spans="1:15" x14ac:dyDescent="0.25">
      <c r="A660" s="21">
        <f t="shared" si="40"/>
        <v>4</v>
      </c>
      <c r="B660" s="22">
        <v>651</v>
      </c>
      <c r="D660" s="66">
        <f>YC!E653</f>
        <v>0.66520212209999996</v>
      </c>
      <c r="E660" s="34">
        <f>LN(VLOOKUP((B660+12*$B$1-1)/12,YC!A:E,5,0)/VLOOKUP(B660/12,YC!A:E,5,0))</f>
        <v>-7.3544309224407883E-2</v>
      </c>
      <c r="F660" s="34">
        <f>LN(VLOOKUP((B660+12*$B$1-1)/12,YC!A:E,5,0)/VLOOKUP((B660-1)/12,YC!A:E,5,0))</f>
        <v>-7.4162328656173726E-2</v>
      </c>
      <c r="G660" s="34">
        <f>((1-EXP(-alpha*($B$1-delta)))/alpha*Intermediates!F660-(1-EXP(-alpha*($B$1-delta)))/alpha*(1-EXP(-alpha*($B$1-delta)))/alpha*Intermediates!J660+E660)</f>
        <v>-0.72634606151713765</v>
      </c>
      <c r="H660" s="34">
        <f>((1-EXP(-alpha*$B$1))/alpha*Intermediates!F659-(1-EXP(-alpha*$B$1))/alpha*(1-EXP(-alpha*$B$1))/alpha*Intermediates!J659+F660)</f>
        <v>-0.75038306816432021</v>
      </c>
      <c r="I660" s="34">
        <f>((1-EXP(-alpha*($B$1-delta)))/alpha*Intermediates!G660-(1-EXP(-alpha*($B$1-delta)))/alpha*(1-EXP(-alpha*($B$1-delta)))/alpha*Intermediates!J660+E660)</f>
        <v>9.5120452463777677E-2</v>
      </c>
      <c r="J660" s="46">
        <f>((1-EXP(-alpha*$B$1))/alpha*Intermediates!G659-(1-EXP(-alpha*$B$1))/alpha*(1-EXP(-alpha*$B$1))/alpha*Intermediates!J659+F660)</f>
        <v>0.11439855177540612</v>
      </c>
      <c r="K660" s="66">
        <f t="shared" si="41"/>
        <v>2.4328224142415644E-2</v>
      </c>
      <c r="L660" s="46">
        <f t="shared" si="42"/>
        <v>-1.9093465124107922E-2</v>
      </c>
      <c r="M660" s="60">
        <f>VLOOKUP((A660+1)&amp;"_"&amp;B660,scenarios!A:Q,15,0)</f>
        <v>0</v>
      </c>
      <c r="N660" s="55">
        <f>VLOOKUP((A660+TT_Scen/2+1)&amp;"_"&amp;B660,scenarios!A:Q,15,0)</f>
        <v>0</v>
      </c>
      <c r="O660" s="37">
        <f t="shared" si="43"/>
        <v>4.3421689266523567E-2</v>
      </c>
    </row>
    <row r="661" spans="1:15" x14ac:dyDescent="0.25">
      <c r="A661" s="21">
        <f t="shared" si="40"/>
        <v>4</v>
      </c>
      <c r="B661" s="22">
        <v>652</v>
      </c>
      <c r="D661" s="66">
        <f>YC!E654</f>
        <v>0.66479114130000005</v>
      </c>
      <c r="E661" s="34">
        <f>LN(VLOOKUP((B661+12*$B$1-1)/12,YC!A:E,5,0)/VLOOKUP(B661/12,YC!A:E,5,0))</f>
        <v>-7.3544309229122085E-2</v>
      </c>
      <c r="F661" s="34">
        <f>LN(VLOOKUP((B661+12*$B$1-1)/12,YC!A:E,5,0)/VLOOKUP((B661-1)/12,YC!A:E,5,0))</f>
        <v>-7.416232861973221E-2</v>
      </c>
      <c r="G661" s="34">
        <f>((1-EXP(-alpha*($B$1-delta)))/alpha*Intermediates!F661-(1-EXP(-alpha*($B$1-delta)))/alpha*(1-EXP(-alpha*($B$1-delta)))/alpha*Intermediates!J661+E661)</f>
        <v>-0.69301765510370372</v>
      </c>
      <c r="H661" s="34">
        <f>((1-EXP(-alpha*$B$1))/alpha*Intermediates!F660-(1-EXP(-alpha*$B$1))/alpha*(1-EXP(-alpha*$B$1))/alpha*Intermediates!J660+F661)</f>
        <v>-0.73171057873394796</v>
      </c>
      <c r="I661" s="34">
        <f>((1-EXP(-alpha*($B$1-delta)))/alpha*Intermediates!G661-(1-EXP(-alpha*($B$1-delta)))/alpha*(1-EXP(-alpha*($B$1-delta)))/alpha*Intermediates!J661+E661)</f>
        <v>6.1440313433873017E-2</v>
      </c>
      <c r="J661" s="46">
        <f>((1-EXP(-alpha*$B$1))/alpha*Intermediates!G660-(1-EXP(-alpha*$B$1))/alpha*(1-EXP(-alpha*$B$1))/alpha*Intermediates!J660+F661)</f>
        <v>9.5370817965522631E-2</v>
      </c>
      <c r="K661" s="66">
        <f t="shared" si="41"/>
        <v>3.9451243722686824E-2</v>
      </c>
      <c r="L661" s="46">
        <f t="shared" si="42"/>
        <v>-3.3361320688943819E-2</v>
      </c>
      <c r="M661" s="60">
        <f>VLOOKUP((A661+1)&amp;"_"&amp;B661,scenarios!A:Q,15,0)</f>
        <v>0</v>
      </c>
      <c r="N661" s="55">
        <f>VLOOKUP((A661+TT_Scen/2+1)&amp;"_"&amp;B661,scenarios!A:Q,15,0)</f>
        <v>0</v>
      </c>
      <c r="O661" s="37">
        <f t="shared" si="43"/>
        <v>7.2812564411630643E-2</v>
      </c>
    </row>
    <row r="662" spans="1:15" x14ac:dyDescent="0.25">
      <c r="A662" s="21">
        <f t="shared" si="40"/>
        <v>4</v>
      </c>
      <c r="B662" s="22">
        <v>653</v>
      </c>
      <c r="D662" s="66">
        <f>YC!E655</f>
        <v>0.66438041439999995</v>
      </c>
      <c r="E662" s="34">
        <f>LN(VLOOKUP((B662+12*$B$1-1)/12,YC!A:E,5,0)/VLOOKUP(B662/12,YC!A:E,5,0))</f>
        <v>-7.3544309229329405E-2</v>
      </c>
      <c r="F662" s="34">
        <f>LN(VLOOKUP((B662+12*$B$1-1)/12,YC!A:E,5,0)/VLOOKUP((B662-1)/12,YC!A:E,5,0))</f>
        <v>-7.4162328643470124E-2</v>
      </c>
      <c r="G662" s="34">
        <f>((1-EXP(-alpha*($B$1-delta)))/alpha*Intermediates!F662-(1-EXP(-alpha*($B$1-delta)))/alpha*(1-EXP(-alpha*($B$1-delta)))/alpha*Intermediates!J662+E662)</f>
        <v>-0.70986359079646788</v>
      </c>
      <c r="H662" s="34">
        <f>((1-EXP(-alpha*$B$1))/alpha*Intermediates!F661-(1-EXP(-alpha*$B$1))/alpha*(1-EXP(-alpha*$B$1))/alpha*Intermediates!J661+F662)</f>
        <v>-0.69815439119358769</v>
      </c>
      <c r="I662" s="34">
        <f>((1-EXP(-alpha*($B$1-delta)))/alpha*Intermediates!G662-(1-EXP(-alpha*($B$1-delta)))/alpha*(1-EXP(-alpha*($B$1-delta)))/alpha*Intermediates!J662+E662)</f>
        <v>7.7935564085288747E-2</v>
      </c>
      <c r="J662" s="46">
        <f>((1-EXP(-alpha*$B$1))/alpha*Intermediates!G661-(1-EXP(-alpha*$B$1))/alpha*(1-EXP(-alpha*$B$1))/alpha*Intermediates!J661+F662)</f>
        <v>6.1460443676724721E-2</v>
      </c>
      <c r="K662" s="66">
        <f t="shared" si="41"/>
        <v>-1.1640913709457967E-2</v>
      </c>
      <c r="L662" s="46">
        <f t="shared" si="42"/>
        <v>1.6611583590565804E-2</v>
      </c>
      <c r="M662" s="60">
        <f>VLOOKUP((A662+1)&amp;"_"&amp;B662,scenarios!A:Q,15,0)</f>
        <v>0</v>
      </c>
      <c r="N662" s="55">
        <f>VLOOKUP((A662+TT_Scen/2+1)&amp;"_"&amp;B662,scenarios!A:Q,15,0)</f>
        <v>0</v>
      </c>
      <c r="O662" s="37">
        <f t="shared" si="43"/>
        <v>2.8252497300023771E-2</v>
      </c>
    </row>
    <row r="663" spans="1:15" x14ac:dyDescent="0.25">
      <c r="A663" s="21">
        <f t="shared" si="40"/>
        <v>4</v>
      </c>
      <c r="B663" s="22">
        <v>654</v>
      </c>
      <c r="D663" s="66">
        <f>YC!E656</f>
        <v>0.66396994129999998</v>
      </c>
      <c r="E663" s="34">
        <f>LN(VLOOKUP((B663+12*$B$1-1)/12,YC!A:E,5,0)/VLOOKUP(B663/12,YC!A:E,5,0))</f>
        <v>-7.3544309236515962E-2</v>
      </c>
      <c r="F663" s="34">
        <f>LN(VLOOKUP((B663+12*$B$1-1)/12,YC!A:E,5,0)/VLOOKUP((B663-1)/12,YC!A:E,5,0))</f>
        <v>-7.416232858856954E-2</v>
      </c>
      <c r="G663" s="34">
        <f>((1-EXP(-alpha*($B$1-delta)))/alpha*Intermediates!F663-(1-EXP(-alpha*($B$1-delta)))/alpha*(1-EXP(-alpha*($B$1-delta)))/alpha*Intermediates!J663+E663)</f>
        <v>-0.72737041635133504</v>
      </c>
      <c r="H663" s="34">
        <f>((1-EXP(-alpha*$B$1))/alpha*Intermediates!F662-(1-EXP(-alpha*$B$1))/alpha*(1-EXP(-alpha*$B$1))/alpha*Intermediates!J662+F663)</f>
        <v>-0.7151154968651211</v>
      </c>
      <c r="I663" s="34">
        <f>((1-EXP(-alpha*($B$1-delta)))/alpha*Intermediates!G663-(1-EXP(-alpha*($B$1-delta)))/alpha*(1-EXP(-alpha*($B$1-delta)))/alpha*Intermediates!J663+E663)</f>
        <v>9.5092749481651181E-2</v>
      </c>
      <c r="J663" s="46">
        <f>((1-EXP(-alpha*$B$1))/alpha*Intermediates!G662-(1-EXP(-alpha*$B$1))/alpha*(1-EXP(-alpha*$B$1))/alpha*Intermediates!J662+F663)</f>
        <v>7.8068417815305532E-2</v>
      </c>
      <c r="K663" s="66">
        <f t="shared" si="41"/>
        <v>-1.2180133769783885E-2</v>
      </c>
      <c r="L663" s="46">
        <f t="shared" si="42"/>
        <v>1.7170071466941383E-2</v>
      </c>
      <c r="M663" s="60">
        <f>VLOOKUP((A663+1)&amp;"_"&amp;B663,scenarios!A:Q,15,0)</f>
        <v>0</v>
      </c>
      <c r="N663" s="55">
        <f>VLOOKUP((A663+TT_Scen/2+1)&amp;"_"&amp;B663,scenarios!A:Q,15,0)</f>
        <v>0</v>
      </c>
      <c r="O663" s="37">
        <f t="shared" si="43"/>
        <v>2.9350205236725269E-2</v>
      </c>
    </row>
    <row r="664" spans="1:15" x14ac:dyDescent="0.25">
      <c r="A664" s="21">
        <f t="shared" si="40"/>
        <v>4</v>
      </c>
      <c r="B664" s="22">
        <v>655</v>
      </c>
      <c r="D664" s="66">
        <f>YC!E657</f>
        <v>0.66355972169999999</v>
      </c>
      <c r="E664" s="34">
        <f>LN(VLOOKUP((B664+12*$B$1-1)/12,YC!A:E,5,0)/VLOOKUP(B664/12,YC!A:E,5,0))</f>
        <v>-7.3544309122994783E-2</v>
      </c>
      <c r="F664" s="34">
        <f>LN(VLOOKUP((B664+12*$B$1-1)/12,YC!A:E,5,0)/VLOOKUP((B664-1)/12,YC!A:E,5,0))</f>
        <v>-7.4162328628683022E-2</v>
      </c>
      <c r="G664" s="34">
        <f>((1-EXP(-alpha*($B$1-delta)))/alpha*Intermediates!F664-(1-EXP(-alpha*($B$1-delta)))/alpha*(1-EXP(-alpha*($B$1-delta)))/alpha*Intermediates!J664+E664)</f>
        <v>-0.73311847441268052</v>
      </c>
      <c r="H664" s="34">
        <f>((1-EXP(-alpha*$B$1))/alpha*Intermediates!F663-(1-EXP(-alpha*$B$1))/alpha*(1-EXP(-alpha*$B$1))/alpha*Intermediates!J663+F664)</f>
        <v>-0.73274200963215919</v>
      </c>
      <c r="I664" s="34">
        <f>((1-EXP(-alpha*($B$1-delta)))/alpha*Intermediates!G664-(1-EXP(-alpha*($B$1-delta)))/alpha*(1-EXP(-alpha*($B$1-delta)))/alpha*Intermediates!J664+E664)</f>
        <v>0.10049220985686014</v>
      </c>
      <c r="J664" s="46">
        <f>((1-EXP(-alpha*$B$1))/alpha*Intermediates!G663-(1-EXP(-alpha*$B$1))/alpha*(1-EXP(-alpha*$B$1))/alpha*Intermediates!J663+F664)</f>
        <v>9.5342851227815162E-2</v>
      </c>
      <c r="K664" s="66">
        <f t="shared" si="41"/>
        <v>-3.7639392654742476E-4</v>
      </c>
      <c r="L664" s="46">
        <f t="shared" si="42"/>
        <v>5.1626393621575506E-3</v>
      </c>
      <c r="M664" s="60">
        <f>VLOOKUP((A664+1)&amp;"_"&amp;B664,scenarios!A:Q,15,0)</f>
        <v>0</v>
      </c>
      <c r="N664" s="55">
        <f>VLOOKUP((A664+TT_Scen/2+1)&amp;"_"&amp;B664,scenarios!A:Q,15,0)</f>
        <v>0</v>
      </c>
      <c r="O664" s="37">
        <f t="shared" si="43"/>
        <v>5.5390332887049754E-3</v>
      </c>
    </row>
    <row r="665" spans="1:15" x14ac:dyDescent="0.25">
      <c r="A665" s="21">
        <f t="shared" si="40"/>
        <v>4</v>
      </c>
      <c r="B665" s="22">
        <v>656</v>
      </c>
      <c r="D665" s="66">
        <f>YC!E658</f>
        <v>0.6631497556</v>
      </c>
      <c r="E665" s="34">
        <f>LN(VLOOKUP((B665+12*$B$1-1)/12,YC!A:E,5,0)/VLOOKUP(B665/12,YC!A:E,5,0))</f>
        <v>-7.354430921314857E-2</v>
      </c>
      <c r="F665" s="34">
        <f>LN(VLOOKUP((B665+12*$B$1-1)/12,YC!A:E,5,0)/VLOOKUP((B665-1)/12,YC!A:E,5,0))</f>
        <v>-7.4162328636486211E-2</v>
      </c>
      <c r="G665" s="34">
        <f>((1-EXP(-alpha*($B$1-delta)))/alpha*Intermediates!F665-(1-EXP(-alpha*($B$1-delta)))/alpha*(1-EXP(-alpha*($B$1-delta)))/alpha*Intermediates!J665+E665)</f>
        <v>-0.73152242672895329</v>
      </c>
      <c r="H665" s="34">
        <f>((1-EXP(-alpha*$B$1))/alpha*Intermediates!F664-(1-EXP(-alpha*$B$1))/alpha*(1-EXP(-alpha*$B$1))/alpha*Intermediates!J664+F665)</f>
        <v>-0.73852938137803592</v>
      </c>
      <c r="I665" s="34">
        <f>((1-EXP(-alpha*($B$1-delta)))/alpha*Intermediates!G665-(1-EXP(-alpha*($B$1-delta)))/alpha*(1-EXP(-alpha*($B$1-delta)))/alpha*Intermediates!J665+E665)</f>
        <v>9.8548603648229607E-2</v>
      </c>
      <c r="J665" s="46">
        <f>((1-EXP(-alpha*$B$1))/alpha*Intermediates!G664-(1-EXP(-alpha*$B$1))/alpha*(1-EXP(-alpha*$B$1))/alpha*Intermediates!J664+F665)</f>
        <v>0.10077919336597489</v>
      </c>
      <c r="K665" s="66">
        <f t="shared" si="41"/>
        <v>7.0315607936155544E-3</v>
      </c>
      <c r="L665" s="46">
        <f t="shared" si="42"/>
        <v>-2.2281038011976451E-3</v>
      </c>
      <c r="M665" s="60">
        <f>VLOOKUP((A665+1)&amp;"_"&amp;B665,scenarios!A:Q,15,0)</f>
        <v>0</v>
      </c>
      <c r="N665" s="55">
        <f>VLOOKUP((A665+TT_Scen/2+1)&amp;"_"&amp;B665,scenarios!A:Q,15,0)</f>
        <v>0</v>
      </c>
      <c r="O665" s="37">
        <f t="shared" si="43"/>
        <v>9.2596645948131995E-3</v>
      </c>
    </row>
    <row r="666" spans="1:15" x14ac:dyDescent="0.25">
      <c r="A666" s="21">
        <f t="shared" si="40"/>
        <v>4</v>
      </c>
      <c r="B666" s="22">
        <v>657</v>
      </c>
      <c r="D666" s="66">
        <f>YC!E659</f>
        <v>0.66274004279999998</v>
      </c>
      <c r="E666" s="34">
        <f>LN(VLOOKUP((B666+12*$B$1-1)/12,YC!A:E,5,0)/VLOOKUP(B666/12,YC!A:E,5,0))</f>
        <v>-7.3544309205578084E-2</v>
      </c>
      <c r="F666" s="34">
        <f>LN(VLOOKUP((B666+12*$B$1-1)/12,YC!A:E,5,0)/VLOOKUP((B666-1)/12,YC!A:E,5,0))</f>
        <v>-7.4162328611919695E-2</v>
      </c>
      <c r="G666" s="34">
        <f>((1-EXP(-alpha*($B$1-delta)))/alpha*Intermediates!F666-(1-EXP(-alpha*($B$1-delta)))/alpha*(1-EXP(-alpha*($B$1-delta)))/alpha*Intermediates!J666+E666)</f>
        <v>-0.72621360994982753</v>
      </c>
      <c r="H666" s="34">
        <f>((1-EXP(-alpha*$B$1))/alpha*Intermediates!F665-(1-EXP(-alpha*$B$1))/alpha*(1-EXP(-alpha*$B$1))/alpha*Intermediates!J665+F666)</f>
        <v>-0.73692244859367761</v>
      </c>
      <c r="I666" s="34">
        <f>((1-EXP(-alpha*($B$1-delta)))/alpha*Intermediates!G666-(1-EXP(-alpha*($B$1-delta)))/alpha*(1-EXP(-alpha*($B$1-delta)))/alpha*Intermediates!J666+E666)</f>
        <v>9.2893265449367129E-2</v>
      </c>
      <c r="J666" s="46">
        <f>((1-EXP(-alpha*$B$1))/alpha*Intermediates!G665-(1-EXP(-alpha*$B$1))/alpha*(1-EXP(-alpha*$B$1))/alpha*Intermediates!J665+F666)</f>
        <v>9.8822278038087422E-2</v>
      </c>
      <c r="K666" s="66">
        <f t="shared" si="41"/>
        <v>1.0766383485767195E-2</v>
      </c>
      <c r="L666" s="46">
        <f t="shared" si="42"/>
        <v>-5.9114706794378691E-3</v>
      </c>
      <c r="M666" s="60">
        <f>VLOOKUP((A666+1)&amp;"_"&amp;B666,scenarios!A:Q,15,0)</f>
        <v>0</v>
      </c>
      <c r="N666" s="55">
        <f>VLOOKUP((A666+TT_Scen/2+1)&amp;"_"&amp;B666,scenarios!A:Q,15,0)</f>
        <v>0</v>
      </c>
      <c r="O666" s="37">
        <f t="shared" si="43"/>
        <v>1.6677854165205064E-2</v>
      </c>
    </row>
    <row r="667" spans="1:15" x14ac:dyDescent="0.25">
      <c r="A667" s="21">
        <f t="shared" si="40"/>
        <v>4</v>
      </c>
      <c r="B667" s="22">
        <v>658</v>
      </c>
      <c r="D667" s="66">
        <f>YC!E660</f>
        <v>0.66233058320000004</v>
      </c>
      <c r="E667" s="34">
        <f>LN(VLOOKUP((B667+12*$B$1-1)/12,YC!A:E,5,0)/VLOOKUP(B667/12,YC!A:E,5,0))</f>
        <v>-7.3544309274129083E-2</v>
      </c>
      <c r="F667" s="34">
        <f>LN(VLOOKUP((B667+12*$B$1-1)/12,YC!A:E,5,0)/VLOOKUP((B667-1)/12,YC!A:E,5,0))</f>
        <v>-7.4162328578154732E-2</v>
      </c>
      <c r="G667" s="34">
        <f>((1-EXP(-alpha*($B$1-delta)))/alpha*Intermediates!F667-(1-EXP(-alpha*($B$1-delta)))/alpha*(1-EXP(-alpha*($B$1-delta)))/alpha*Intermediates!J667+E667)</f>
        <v>-0.73316132921198518</v>
      </c>
      <c r="H667" s="34">
        <f>((1-EXP(-alpha*$B$1))/alpha*Intermediates!F666-(1-EXP(-alpha*$B$1))/alpha*(1-EXP(-alpha*$B$1))/alpha*Intermediates!J666+F667)</f>
        <v>-0.73157736914576033</v>
      </c>
      <c r="I667" s="34">
        <f>((1-EXP(-alpha*($B$1-delta)))/alpha*Intermediates!G667-(1-EXP(-alpha*($B$1-delta)))/alpha*(1-EXP(-alpha*($B$1-delta)))/alpha*Intermediates!J667+E667)</f>
        <v>9.9495497393927046E-2</v>
      </c>
      <c r="J667" s="46">
        <f>((1-EXP(-alpha*$B$1))/alpha*Intermediates!G666-(1-EXP(-alpha*$B$1))/alpha*(1-EXP(-alpha*$B$1))/alpha*Intermediates!J666+F667)</f>
        <v>9.312826038528639E-2</v>
      </c>
      <c r="K667" s="66">
        <f t="shared" si="41"/>
        <v>-1.5827062635576095E-3</v>
      </c>
      <c r="L667" s="46">
        <f t="shared" si="42"/>
        <v>6.3875509538842135E-3</v>
      </c>
      <c r="M667" s="60">
        <f>VLOOKUP((A667+1)&amp;"_"&amp;B667,scenarios!A:Q,15,0)</f>
        <v>0</v>
      </c>
      <c r="N667" s="55">
        <f>VLOOKUP((A667+TT_Scen/2+1)&amp;"_"&amp;B667,scenarios!A:Q,15,0)</f>
        <v>0</v>
      </c>
      <c r="O667" s="37">
        <f t="shared" si="43"/>
        <v>7.9702572174418229E-3</v>
      </c>
    </row>
    <row r="668" spans="1:15" x14ac:dyDescent="0.25">
      <c r="A668" s="21">
        <f t="shared" si="40"/>
        <v>4</v>
      </c>
      <c r="B668" s="22">
        <v>659</v>
      </c>
      <c r="D668" s="66">
        <f>YC!E661</f>
        <v>0.66192137650000005</v>
      </c>
      <c r="E668" s="34">
        <f>LN(VLOOKUP((B668+12*$B$1-1)/12,YC!A:E,5,0)/VLOOKUP(B668/12,YC!A:E,5,0))</f>
        <v>-7.3544309290925786E-2</v>
      </c>
      <c r="F668" s="34">
        <f>LN(VLOOKUP((B668+12*$B$1-1)/12,YC!A:E,5,0)/VLOOKUP((B668-1)/12,YC!A:E,5,0))</f>
        <v>-7.4162328709401648E-2</v>
      </c>
      <c r="G668" s="34">
        <f>((1-EXP(-alpha*($B$1-delta)))/alpha*Intermediates!F668-(1-EXP(-alpha*($B$1-delta)))/alpha*(1-EXP(-alpha*($B$1-delta)))/alpha*Intermediates!J668+E668)</f>
        <v>-0.72161107159871751</v>
      </c>
      <c r="H668" s="34">
        <f>((1-EXP(-alpha*$B$1))/alpha*Intermediates!F667-(1-EXP(-alpha*$B$1))/alpha*(1-EXP(-alpha*$B$1))/alpha*Intermediates!J667+F668)</f>
        <v>-0.73857260146464043</v>
      </c>
      <c r="I668" s="34">
        <f>((1-EXP(-alpha*($B$1-delta)))/alpha*Intermediates!G668-(1-EXP(-alpha*($B$1-delta)))/alpha*(1-EXP(-alpha*($B$1-delta)))/alpha*Intermediates!J668+E668)</f>
        <v>8.7600784169167806E-2</v>
      </c>
      <c r="J668" s="46">
        <f>((1-EXP(-alpha*$B$1))/alpha*Intermediates!G667-(1-EXP(-alpha*$B$1))/alpha*(1-EXP(-alpha*$B$1))/alpha*Intermediates!J667+F668)</f>
        <v>9.9775595813875101E-2</v>
      </c>
      <c r="K668" s="66">
        <f t="shared" si="41"/>
        <v>1.7106193360968192E-2</v>
      </c>
      <c r="L668" s="46">
        <f t="shared" si="42"/>
        <v>-1.210099848286661E-2</v>
      </c>
      <c r="M668" s="60">
        <f>VLOOKUP((A668+1)&amp;"_"&amp;B668,scenarios!A:Q,15,0)</f>
        <v>0</v>
      </c>
      <c r="N668" s="55">
        <f>VLOOKUP((A668+TT_Scen/2+1)&amp;"_"&amp;B668,scenarios!A:Q,15,0)</f>
        <v>0</v>
      </c>
      <c r="O668" s="37">
        <f t="shared" si="43"/>
        <v>2.9207191843834801E-2</v>
      </c>
    </row>
    <row r="669" spans="1:15" x14ac:dyDescent="0.25">
      <c r="A669" s="21">
        <f t="shared" si="40"/>
        <v>4</v>
      </c>
      <c r="B669" s="22">
        <v>660</v>
      </c>
      <c r="D669" s="66">
        <f>YC!E662</f>
        <v>0.66151242259999998</v>
      </c>
      <c r="E669" s="34">
        <f>LN(VLOOKUP((B669+12*$B$1-1)/12,YC!A:E,5,0)/VLOOKUP(B669/12,YC!A:E,5,0))</f>
        <v>-7.3544309267409153E-2</v>
      </c>
      <c r="F669" s="34">
        <f>LN(VLOOKUP((B669+12*$B$1-1)/12,YC!A:E,5,0)/VLOOKUP((B669-1)/12,YC!A:E,5,0))</f>
        <v>-7.4162328715446105E-2</v>
      </c>
      <c r="G669" s="34">
        <f>((1-EXP(-alpha*($B$1-delta)))/alpha*Intermediates!F669-(1-EXP(-alpha*($B$1-delta)))/alpha*(1-EXP(-alpha*($B$1-delta)))/alpha*Intermediates!J669+E669)</f>
        <v>-0.71174806178947814</v>
      </c>
      <c r="H669" s="34">
        <f>((1-EXP(-alpha*$B$1))/alpha*Intermediates!F668-(1-EXP(-alpha*$B$1))/alpha*(1-EXP(-alpha*$B$1))/alpha*Intermediates!J668+F669)</f>
        <v>-0.72694341942112073</v>
      </c>
      <c r="I669" s="34">
        <f>((1-EXP(-alpha*($B$1-delta)))/alpha*Intermediates!G669-(1-EXP(-alpha*($B$1-delta)))/alpha*(1-EXP(-alpha*($B$1-delta)))/alpha*Intermediates!J669+E669)</f>
        <v>7.7394347783452638E-2</v>
      </c>
      <c r="J669" s="46">
        <f>((1-EXP(-alpha*$B$1))/alpha*Intermediates!G668-(1-EXP(-alpha*$B$1))/alpha*(1-EXP(-alpha*$B$1))/alpha*Intermediates!J668+F669)</f>
        <v>8.7799556103043172E-2</v>
      </c>
      <c r="K669" s="66">
        <f t="shared" si="41"/>
        <v>1.5311394071827467E-2</v>
      </c>
      <c r="L669" s="46">
        <f t="shared" si="42"/>
        <v>-1.0351261411240209E-2</v>
      </c>
      <c r="M669" s="60">
        <f>VLOOKUP((A669+1)&amp;"_"&amp;B669,scenarios!A:Q,15,0)</f>
        <v>0</v>
      </c>
      <c r="N669" s="55">
        <f>VLOOKUP((A669+TT_Scen/2+1)&amp;"_"&amp;B669,scenarios!A:Q,15,0)</f>
        <v>0</v>
      </c>
      <c r="O669" s="37">
        <f t="shared" si="43"/>
        <v>2.5662655483067676E-2</v>
      </c>
    </row>
    <row r="670" spans="1:15" x14ac:dyDescent="0.25">
      <c r="A670" s="21">
        <f t="shared" si="40"/>
        <v>4</v>
      </c>
      <c r="B670" s="22">
        <v>661</v>
      </c>
      <c r="D670" s="66">
        <f>YC!E663</f>
        <v>0.66110372139999996</v>
      </c>
      <c r="E670" s="34">
        <f>LN(VLOOKUP((B670+12*$B$1-1)/12,YC!A:E,5,0)/VLOOKUP(B670/12,YC!A:E,5,0))</f>
        <v>-7.3544309215047954E-2</v>
      </c>
      <c r="F670" s="34">
        <f>LN(VLOOKUP((B670+12*$B$1-1)/12,YC!A:E,5,0)/VLOOKUP((B670-1)/12,YC!A:E,5,0))</f>
        <v>-7.4162328607692812E-2</v>
      </c>
      <c r="G670" s="34">
        <f>((1-EXP(-alpha*($B$1-delta)))/alpha*Intermediates!F670-(1-EXP(-alpha*($B$1-delta)))/alpha*(1-EXP(-alpha*($B$1-delta)))/alpha*Intermediates!J670+E670)</f>
        <v>-0.73658533839195683</v>
      </c>
      <c r="H670" s="34">
        <f>((1-EXP(-alpha*$B$1))/alpha*Intermediates!F669-(1-EXP(-alpha*$B$1))/alpha*(1-EXP(-alpha*$B$1))/alpha*Intermediates!J669+F670)</f>
        <v>-0.7170130176156071</v>
      </c>
      <c r="I670" s="34">
        <f>((1-EXP(-alpha*($B$1-delta)))/alpha*Intermediates!G670-(1-EXP(-alpha*($B$1-delta)))/alpha*(1-EXP(-alpha*($B$1-delta)))/alpha*Intermediates!J670+E670)</f>
        <v>0.10188922417692364</v>
      </c>
      <c r="J670" s="46">
        <f>((1-EXP(-alpha*$B$1))/alpha*Intermediates!G669-(1-EXP(-alpha*$B$1))/alpha*(1-EXP(-alpha*$B$1))/alpha*Intermediates!J669+F670)</f>
        <v>7.7523333161959362E-2</v>
      </c>
      <c r="K670" s="66">
        <f t="shared" si="41"/>
        <v>-1.9382026429007326E-2</v>
      </c>
      <c r="L670" s="46">
        <f t="shared" si="42"/>
        <v>2.4665165087081276E-2</v>
      </c>
      <c r="M670" s="60">
        <f>VLOOKUP((A670+1)&amp;"_"&amp;B670,scenarios!A:Q,15,0)</f>
        <v>0</v>
      </c>
      <c r="N670" s="55">
        <f>VLOOKUP((A670+TT_Scen/2+1)&amp;"_"&amp;B670,scenarios!A:Q,15,0)</f>
        <v>0</v>
      </c>
      <c r="O670" s="37">
        <f t="shared" si="43"/>
        <v>4.4047191516088602E-2</v>
      </c>
    </row>
    <row r="671" spans="1:15" x14ac:dyDescent="0.25">
      <c r="A671" s="21">
        <f t="shared" si="40"/>
        <v>4</v>
      </c>
      <c r="B671" s="22">
        <v>662</v>
      </c>
      <c r="D671" s="66">
        <f>YC!E664</f>
        <v>0.66069527269999995</v>
      </c>
      <c r="E671" s="34">
        <f>LN(VLOOKUP((B671+12*$B$1-1)/12,YC!A:E,5,0)/VLOOKUP(B671/12,YC!A:E,5,0))</f>
        <v>-7.3544309156890642E-2</v>
      </c>
      <c r="F671" s="34">
        <f>LN(VLOOKUP((B671+12*$B$1-1)/12,YC!A:E,5,0)/VLOOKUP((B671-1)/12,YC!A:E,5,0))</f>
        <v>-7.4162328560481716E-2</v>
      </c>
      <c r="G671" s="34">
        <f>((1-EXP(-alpha*($B$1-delta)))/alpha*Intermediates!F671-(1-EXP(-alpha*($B$1-delta)))/alpha*(1-EXP(-alpha*($B$1-delta)))/alpha*Intermediates!J671+E671)</f>
        <v>-0.70812431743745763</v>
      </c>
      <c r="H671" s="34">
        <f>((1-EXP(-alpha*$B$1))/alpha*Intermediates!F670-(1-EXP(-alpha*$B$1))/alpha*(1-EXP(-alpha*$B$1))/alpha*Intermediates!J670+F671)</f>
        <v>-0.74202008533223629</v>
      </c>
      <c r="I671" s="34">
        <f>((1-EXP(-alpha*($B$1-delta)))/alpha*Intermediates!G671-(1-EXP(-alpha*($B$1-delta)))/alpha*(1-EXP(-alpha*($B$1-delta)))/alpha*Intermediates!J671+E671)</f>
        <v>7.3086826693798707E-2</v>
      </c>
      <c r="J671" s="46">
        <f>((1-EXP(-alpha*$B$1))/alpha*Intermediates!G670-(1-EXP(-alpha*$B$1))/alpha*(1-EXP(-alpha*$B$1))/alpha*Intermediates!J670+F671)</f>
        <v>0.10218561326128994</v>
      </c>
      <c r="K671" s="66">
        <f t="shared" si="41"/>
        <v>3.4476775416369065E-2</v>
      </c>
      <c r="L671" s="46">
        <f t="shared" si="42"/>
        <v>-2.8679493691757707E-2</v>
      </c>
      <c r="M671" s="60">
        <f>VLOOKUP((A671+1)&amp;"_"&amp;B671,scenarios!A:Q,15,0)</f>
        <v>0</v>
      </c>
      <c r="N671" s="55">
        <f>VLOOKUP((A671+TT_Scen/2+1)&amp;"_"&amp;B671,scenarios!A:Q,15,0)</f>
        <v>0</v>
      </c>
      <c r="O671" s="37">
        <f t="shared" si="43"/>
        <v>6.3156269108126772E-2</v>
      </c>
    </row>
    <row r="672" spans="1:15" x14ac:dyDescent="0.25">
      <c r="A672" s="21">
        <f t="shared" si="40"/>
        <v>4</v>
      </c>
      <c r="B672" s="22">
        <v>663</v>
      </c>
      <c r="D672" s="66">
        <f>YC!E665</f>
        <v>0.66028707639999995</v>
      </c>
      <c r="E672" s="34">
        <f>LN(VLOOKUP((B672+12*$B$1-1)/12,YC!A:E,5,0)/VLOOKUP(B672/12,YC!A:E,5,0))</f>
        <v>-7.354430926749185E-2</v>
      </c>
      <c r="F672" s="34">
        <f>LN(VLOOKUP((B672+12*$B$1-1)/12,YC!A:E,5,0)/VLOOKUP((B672-1)/12,YC!A:E,5,0))</f>
        <v>-7.4162328597228613E-2</v>
      </c>
      <c r="G672" s="34">
        <f>((1-EXP(-alpha*($B$1-delta)))/alpha*Intermediates!F672-(1-EXP(-alpha*($B$1-delta)))/alpha*(1-EXP(-alpha*($B$1-delta)))/alpha*Intermediates!J672+E672)</f>
        <v>-0.73845985396168268</v>
      </c>
      <c r="H672" s="34">
        <f>((1-EXP(-alpha*$B$1))/alpha*Intermediates!F671-(1-EXP(-alpha*$B$1))/alpha*(1-EXP(-alpha*$B$1))/alpha*Intermediates!J671+F672)</f>
        <v>-0.71336455123923292</v>
      </c>
      <c r="I672" s="34">
        <f>((1-EXP(-alpha*($B$1-delta)))/alpha*Intermediates!G672-(1-EXP(-alpha*($B$1-delta)))/alpha*(1-EXP(-alpha*($B$1-delta)))/alpha*Intermediates!J672+E672)</f>
        <v>0.10308200738332539</v>
      </c>
      <c r="J672" s="46">
        <f>((1-EXP(-alpha*$B$1))/alpha*Intermediates!G671-(1-EXP(-alpha*$B$1))/alpha*(1-EXP(-alpha*$B$1))/alpha*Intermediates!J671+F672)</f>
        <v>7.3186322361296977E-2</v>
      </c>
      <c r="K672" s="66">
        <f t="shared" si="41"/>
        <v>-2.4783033232477325E-2</v>
      </c>
      <c r="L672" s="46">
        <f t="shared" si="42"/>
        <v>3.0347047717816489E-2</v>
      </c>
      <c r="M672" s="60">
        <f>VLOOKUP((A672+1)&amp;"_"&amp;B672,scenarios!A:Q,15,0)</f>
        <v>0</v>
      </c>
      <c r="N672" s="55">
        <f>VLOOKUP((A672+TT_Scen/2+1)&amp;"_"&amp;B672,scenarios!A:Q,15,0)</f>
        <v>0</v>
      </c>
      <c r="O672" s="37">
        <f t="shared" si="43"/>
        <v>5.5130080950293814E-2</v>
      </c>
    </row>
    <row r="673" spans="1:15" x14ac:dyDescent="0.25">
      <c r="A673" s="21">
        <f t="shared" si="40"/>
        <v>4</v>
      </c>
      <c r="B673" s="22">
        <v>664</v>
      </c>
      <c r="D673" s="66">
        <f>YC!E666</f>
        <v>0.65987913220000005</v>
      </c>
      <c r="E673" s="34">
        <f>LN(VLOOKUP((B673+12*$B$1-1)/12,YC!A:E,5,0)/VLOOKUP(B673/12,YC!A:E,5,0))</f>
        <v>-7.3544309255644258E-2</v>
      </c>
      <c r="F673" s="34">
        <f>LN(VLOOKUP((B673+12*$B$1-1)/12,YC!A:E,5,0)/VLOOKUP((B673-1)/12,YC!A:E,5,0))</f>
        <v>-7.4162328729748109E-2</v>
      </c>
      <c r="G673" s="34">
        <f>((1-EXP(-alpha*($B$1-delta)))/alpha*Intermediates!F673-(1-EXP(-alpha*($B$1-delta)))/alpha*(1-EXP(-alpha*($B$1-delta)))/alpha*Intermediates!J673+E673)</f>
        <v>-0.74287060195328558</v>
      </c>
      <c r="H673" s="34">
        <f>((1-EXP(-alpha*$B$1))/alpha*Intermediates!F672-(1-EXP(-alpha*$B$1))/alpha*(1-EXP(-alpha*$B$1))/alpha*Intermediates!J672+F673)</f>
        <v>-0.74390746025326715</v>
      </c>
      <c r="I673" s="34">
        <f>((1-EXP(-alpha*($B$1-delta)))/alpha*Intermediates!G673-(1-EXP(-alpha*($B$1-delta)))/alpha*(1-EXP(-alpha*($B$1-delta)))/alpha*Intermediates!J673+E673)</f>
        <v>0.10715341818289162</v>
      </c>
      <c r="J673" s="46">
        <f>((1-EXP(-alpha*$B$1))/alpha*Intermediates!G672-(1-EXP(-alpha*$B$1))/alpha*(1-EXP(-alpha*$B$1))/alpha*Intermediates!J672+F673)</f>
        <v>0.10338650269757309</v>
      </c>
      <c r="K673" s="66">
        <f t="shared" si="41"/>
        <v>1.0373960233802659E-3</v>
      </c>
      <c r="L673" s="46">
        <f t="shared" si="42"/>
        <v>3.774019228387937E-3</v>
      </c>
      <c r="M673" s="60">
        <f>VLOOKUP((A673+1)&amp;"_"&amp;B673,scenarios!A:Q,15,0)</f>
        <v>0</v>
      </c>
      <c r="N673" s="55">
        <f>VLOOKUP((A673+TT_Scen/2+1)&amp;"_"&amp;B673,scenarios!A:Q,15,0)</f>
        <v>0</v>
      </c>
      <c r="O673" s="37">
        <f t="shared" si="43"/>
        <v>4.8114152517682029E-3</v>
      </c>
    </row>
    <row r="674" spans="1:15" x14ac:dyDescent="0.25">
      <c r="A674" s="21">
        <f t="shared" si="40"/>
        <v>4</v>
      </c>
      <c r="B674" s="22">
        <v>665</v>
      </c>
      <c r="D674" s="66">
        <f>YC!E667</f>
        <v>0.65947144010000003</v>
      </c>
      <c r="E674" s="34">
        <f>LN(VLOOKUP((B674+12*$B$1-1)/12,YC!A:E,5,0)/VLOOKUP(B674/12,YC!A:E,5,0))</f>
        <v>-7.3544309284328938E-2</v>
      </c>
      <c r="F674" s="34">
        <f>LN(VLOOKUP((B674+12*$B$1-1)/12,YC!A:E,5,0)/VLOOKUP((B674-1)/12,YC!A:E,5,0))</f>
        <v>-7.4162328666797908E-2</v>
      </c>
      <c r="G674" s="34">
        <f>((1-EXP(-alpha*($B$1-delta)))/alpha*Intermediates!F674-(1-EXP(-alpha*($B$1-delta)))/alpha*(1-EXP(-alpha*($B$1-delta)))/alpha*Intermediates!J674+E674)</f>
        <v>-0.74646818962751482</v>
      </c>
      <c r="H674" s="34">
        <f>((1-EXP(-alpha*$B$1))/alpha*Intermediates!F673-(1-EXP(-alpha*$B$1))/alpha*(1-EXP(-alpha*$B$1))/alpha*Intermediates!J673+F674)</f>
        <v>-0.74834837955779432</v>
      </c>
      <c r="I674" s="34">
        <f>((1-EXP(-alpha*($B$1-delta)))/alpha*Intermediates!G674-(1-EXP(-alpha*($B$1-delta)))/alpha*(1-EXP(-alpha*($B$1-delta)))/alpha*Intermediates!J674+E674)</f>
        <v>0.11041268435179101</v>
      </c>
      <c r="J674" s="46">
        <f>((1-EXP(-alpha*$B$1))/alpha*Intermediates!G673-(1-EXP(-alpha*$B$1))/alpha*(1-EXP(-alpha*$B$1))/alpha*Intermediates!J673+F674)</f>
        <v>0.10748571938231392</v>
      </c>
      <c r="K674" s="66">
        <f t="shared" si="41"/>
        <v>1.8819585956684204E-3</v>
      </c>
      <c r="L674" s="46">
        <f t="shared" si="42"/>
        <v>2.9312527137819178E-3</v>
      </c>
      <c r="M674" s="60">
        <f>VLOOKUP((A674+1)&amp;"_"&amp;B674,scenarios!A:Q,15,0)</f>
        <v>0</v>
      </c>
      <c r="N674" s="55">
        <f>VLOOKUP((A674+TT_Scen/2+1)&amp;"_"&amp;B674,scenarios!A:Q,15,0)</f>
        <v>0</v>
      </c>
      <c r="O674" s="37">
        <f t="shared" si="43"/>
        <v>4.8132113094503381E-3</v>
      </c>
    </row>
    <row r="675" spans="1:15" x14ac:dyDescent="0.25">
      <c r="A675" s="21">
        <f t="shared" si="40"/>
        <v>4</v>
      </c>
      <c r="B675" s="22">
        <v>666</v>
      </c>
      <c r="D675" s="66">
        <f>YC!E668</f>
        <v>0.65906399989999997</v>
      </c>
      <c r="E675" s="34">
        <f>LN(VLOOKUP((B675+12*$B$1-1)/12,YC!A:E,5,0)/VLOOKUP(B675/12,YC!A:E,5,0))</f>
        <v>-7.3544309213470729E-2</v>
      </c>
      <c r="F675" s="34">
        <f>LN(VLOOKUP((B675+12*$B$1-1)/12,YC!A:E,5,0)/VLOOKUP((B675-1)/12,YC!A:E,5,0))</f>
        <v>-7.4162328571324945E-2</v>
      </c>
      <c r="G675" s="34">
        <f>((1-EXP(-alpha*($B$1-delta)))/alpha*Intermediates!F675-(1-EXP(-alpha*($B$1-delta)))/alpha*(1-EXP(-alpha*($B$1-delta)))/alpha*Intermediates!J675+E675)</f>
        <v>-0.75327380604379091</v>
      </c>
      <c r="H675" s="34">
        <f>((1-EXP(-alpha*$B$1))/alpha*Intermediates!F674-(1-EXP(-alpha*$B$1))/alpha*(1-EXP(-alpha*$B$1))/alpha*Intermediates!J674+F675)</f>
        <v>-0.75197058021022256</v>
      </c>
      <c r="I675" s="34">
        <f>((1-EXP(-alpha*($B$1-delta)))/alpha*Intermediates!G675-(1-EXP(-alpha*($B$1-delta)))/alpha*(1-EXP(-alpha*($B$1-delta)))/alpha*Intermediates!J675+E675)</f>
        <v>0.11688099260331077</v>
      </c>
      <c r="J675" s="46">
        <f>((1-EXP(-alpha*$B$1))/alpha*Intermediates!G674-(1-EXP(-alpha*$B$1))/alpha*(1-EXP(-alpha*$B$1))/alpha*Intermediates!J674+F675)</f>
        <v>0.11076724049701615</v>
      </c>
      <c r="K675" s="66">
        <f t="shared" si="41"/>
        <v>-1.3023770035608395E-3</v>
      </c>
      <c r="L675" s="46">
        <f t="shared" si="42"/>
        <v>6.132479233589283E-3</v>
      </c>
      <c r="M675" s="60">
        <f>VLOOKUP((A675+1)&amp;"_"&amp;B675,scenarios!A:Q,15,0)</f>
        <v>0</v>
      </c>
      <c r="N675" s="55">
        <f>VLOOKUP((A675+TT_Scen/2+1)&amp;"_"&amp;B675,scenarios!A:Q,15,0)</f>
        <v>0</v>
      </c>
      <c r="O675" s="37">
        <f t="shared" si="43"/>
        <v>7.4348562371501226E-3</v>
      </c>
    </row>
    <row r="676" spans="1:15" x14ac:dyDescent="0.25">
      <c r="A676" s="21">
        <f t="shared" si="40"/>
        <v>4</v>
      </c>
      <c r="B676" s="22">
        <v>667</v>
      </c>
      <c r="D676" s="66">
        <f>YC!E669</f>
        <v>0.65865681139999999</v>
      </c>
      <c r="E676" s="34">
        <f>LN(VLOOKUP((B676+12*$B$1-1)/12,YC!A:E,5,0)/VLOOKUP(B676/12,YC!A:E,5,0))</f>
        <v>-7.3544309229468863E-2</v>
      </c>
      <c r="F676" s="34">
        <f>LN(VLOOKUP((B676+12*$B$1-1)/12,YC!A:E,5,0)/VLOOKUP((B676-1)/12,YC!A:E,5,0))</f>
        <v>-7.4162328630040852E-2</v>
      </c>
      <c r="G676" s="34">
        <f>((1-EXP(-alpha*($B$1-delta)))/alpha*Intermediates!F676-(1-EXP(-alpha*($B$1-delta)))/alpha*(1-EXP(-alpha*($B$1-delta)))/alpha*Intermediates!J676+E676)</f>
        <v>-0.70173224695689873</v>
      </c>
      <c r="H676" s="34">
        <f>((1-EXP(-alpha*$B$1))/alpha*Intermediates!F675-(1-EXP(-alpha*$B$1))/alpha*(1-EXP(-alpha*$B$1))/alpha*Intermediates!J675+F676)</f>
        <v>-0.75882273720474935</v>
      </c>
      <c r="I676" s="34">
        <f>((1-EXP(-alpha*($B$1-delta)))/alpha*Intermediates!G676-(1-EXP(-alpha*($B$1-delta)))/alpha*(1-EXP(-alpha*($B$1-delta)))/alpha*Intermediates!J676+E676)</f>
        <v>6.5003135696883152E-2</v>
      </c>
      <c r="J676" s="46">
        <f>((1-EXP(-alpha*$B$1))/alpha*Intermediates!G675-(1-EXP(-alpha*$B$1))/alpha*(1-EXP(-alpha*$B$1))/alpha*Intermediates!J675+F676)</f>
        <v>0.11727973801618397</v>
      </c>
      <c r="K676" s="66">
        <f t="shared" si="41"/>
        <v>5.8751612756695604E-2</v>
      </c>
      <c r="L676" s="46">
        <f t="shared" si="42"/>
        <v>-5.0933683410779862E-2</v>
      </c>
      <c r="M676" s="60">
        <f>VLOOKUP((A676+1)&amp;"_"&amp;B676,scenarios!A:Q,15,0)</f>
        <v>0</v>
      </c>
      <c r="N676" s="55">
        <f>VLOOKUP((A676+TT_Scen/2+1)&amp;"_"&amp;B676,scenarios!A:Q,15,0)</f>
        <v>0</v>
      </c>
      <c r="O676" s="37">
        <f t="shared" si="43"/>
        <v>0.10968529616747547</v>
      </c>
    </row>
    <row r="677" spans="1:15" x14ac:dyDescent="0.25">
      <c r="A677" s="21">
        <f t="shared" si="40"/>
        <v>4</v>
      </c>
      <c r="B677" s="22">
        <v>668</v>
      </c>
      <c r="D677" s="66">
        <f>YC!E670</f>
        <v>0.65824987440000005</v>
      </c>
      <c r="E677" s="34">
        <f>LN(VLOOKUP((B677+12*$B$1-1)/12,YC!A:E,5,0)/VLOOKUP(B677/12,YC!A:E,5,0))</f>
        <v>-7.3544309192160581E-2</v>
      </c>
      <c r="F677" s="34">
        <f>LN(VLOOKUP((B677+12*$B$1-1)/12,YC!A:E,5,0)/VLOOKUP((B677-1)/12,YC!A:E,5,0))</f>
        <v>-7.4162328703095221E-2</v>
      </c>
      <c r="G677" s="34">
        <f>((1-EXP(-alpha*($B$1-delta)))/alpha*Intermediates!F677-(1-EXP(-alpha*($B$1-delta)))/alpha*(1-EXP(-alpha*($B$1-delta)))/alpha*Intermediates!J677+E677)</f>
        <v>-0.68657575694219508</v>
      </c>
      <c r="H677" s="34">
        <f>((1-EXP(-alpha*$B$1))/alpha*Intermediates!F676-(1-EXP(-alpha*$B$1))/alpha*(1-EXP(-alpha*$B$1))/alpha*Intermediates!J676+F677)</f>
        <v>-0.70692890422707899</v>
      </c>
      <c r="I677" s="34">
        <f>((1-EXP(-alpha*($B$1-delta)))/alpha*Intermediates!G677-(1-EXP(-alpha*($B$1-delta)))/alpha*(1-EXP(-alpha*($B$1-delta)))/alpha*Intermediates!J677+E677)</f>
        <v>4.9511355869387388E-2</v>
      </c>
      <c r="J677" s="46">
        <f>((1-EXP(-alpha*$B$1))/alpha*Intermediates!G676-(1-EXP(-alpha*$B$1))/alpha*(1-EXP(-alpha*$B$1))/alpha*Intermediates!J676+F677)</f>
        <v>6.5047263262720673E-2</v>
      </c>
      <c r="K677" s="66">
        <f t="shared" si="41"/>
        <v>2.0561684983697814E-2</v>
      </c>
      <c r="L677" s="46">
        <f t="shared" si="42"/>
        <v>-1.5415847733432075E-2</v>
      </c>
      <c r="M677" s="60">
        <f>VLOOKUP((A677+1)&amp;"_"&amp;B677,scenarios!A:Q,15,0)</f>
        <v>0</v>
      </c>
      <c r="N677" s="55">
        <f>VLOOKUP((A677+TT_Scen/2+1)&amp;"_"&amp;B677,scenarios!A:Q,15,0)</f>
        <v>0</v>
      </c>
      <c r="O677" s="37">
        <f t="shared" si="43"/>
        <v>3.597753271712989E-2</v>
      </c>
    </row>
    <row r="678" spans="1:15" x14ac:dyDescent="0.25">
      <c r="A678" s="21">
        <f t="shared" si="40"/>
        <v>4</v>
      </c>
      <c r="B678" s="22">
        <v>669</v>
      </c>
      <c r="D678" s="66">
        <f>YC!E671</f>
        <v>0.65784318890000004</v>
      </c>
      <c r="E678" s="34">
        <f>LN(VLOOKUP((B678+12*$B$1-1)/12,YC!A:E,5,0)/VLOOKUP(B678/12,YC!A:E,5,0))</f>
        <v>-7.3544309265059407E-2</v>
      </c>
      <c r="F678" s="34">
        <f>LN(VLOOKUP((B678+12*$B$1-1)/12,YC!A:E,5,0)/VLOOKUP((B678-1)/12,YC!A:E,5,0))</f>
        <v>-7.4162328650291404E-2</v>
      </c>
      <c r="G678" s="34">
        <f>((1-EXP(-alpha*($B$1-delta)))/alpha*Intermediates!F678-(1-EXP(-alpha*($B$1-delta)))/alpha*(1-EXP(-alpha*($B$1-delta)))/alpha*Intermediates!J678+E678)</f>
        <v>-0.66777641654796371</v>
      </c>
      <c r="H678" s="34">
        <f>((1-EXP(-alpha*$B$1))/alpha*Intermediates!F677-(1-EXP(-alpha*$B$1))/alpha*(1-EXP(-alpha*$B$1))/alpha*Intermediates!J677+F678)</f>
        <v>-0.69166883909320165</v>
      </c>
      <c r="I678" s="34">
        <f>((1-EXP(-alpha*($B$1-delta)))/alpha*Intermediates!G678-(1-EXP(-alpha*($B$1-delta)))/alpha*(1-EXP(-alpha*($B$1-delta)))/alpha*Intermediates!J678+E678)</f>
        <v>3.0377730727048205E-2</v>
      </c>
      <c r="J678" s="46">
        <f>((1-EXP(-alpha*$B$1))/alpha*Intermediates!G677-(1-EXP(-alpha*$B$1))/alpha*(1-EXP(-alpha*$B$1))/alpha*Intermediates!J677+F678)</f>
        <v>4.9449571694299255E-2</v>
      </c>
      <c r="K678" s="66">
        <f t="shared" si="41"/>
        <v>2.4180133272082127E-2</v>
      </c>
      <c r="L678" s="46">
        <f t="shared" si="42"/>
        <v>-1.8891124099690404E-2</v>
      </c>
      <c r="M678" s="60">
        <f>VLOOKUP((A678+1)&amp;"_"&amp;B678,scenarios!A:Q,15,0)</f>
        <v>0</v>
      </c>
      <c r="N678" s="55">
        <f>VLOOKUP((A678+TT_Scen/2+1)&amp;"_"&amp;B678,scenarios!A:Q,15,0)</f>
        <v>0</v>
      </c>
      <c r="O678" s="37">
        <f t="shared" si="43"/>
        <v>4.3071257371772531E-2</v>
      </c>
    </row>
    <row r="679" spans="1:15" x14ac:dyDescent="0.25">
      <c r="A679" s="21">
        <f t="shared" si="40"/>
        <v>4</v>
      </c>
      <c r="B679" s="22">
        <v>670</v>
      </c>
      <c r="D679" s="66">
        <f>YC!E672</f>
        <v>0.65743675469999996</v>
      </c>
      <c r="E679" s="34">
        <f>LN(VLOOKUP((B679+12*$B$1-1)/12,YC!A:E,5,0)/VLOOKUP(B679/12,YC!A:E,5,0))</f>
        <v>-7.3544309307872466E-2</v>
      </c>
      <c r="F679" s="34">
        <f>LN(VLOOKUP((B679+12*$B$1-1)/12,YC!A:E,5,0)/VLOOKUP((B679-1)/12,YC!A:E,5,0))</f>
        <v>-7.4162328635110214E-2</v>
      </c>
      <c r="G679" s="34">
        <f>((1-EXP(-alpha*($B$1-delta)))/alpha*Intermediates!F679-(1-EXP(-alpha*($B$1-delta)))/alpha*(1-EXP(-alpha*($B$1-delta)))/alpha*Intermediates!J679+E679)</f>
        <v>-0.69984571322030409</v>
      </c>
      <c r="H679" s="34">
        <f>((1-EXP(-alpha*$B$1))/alpha*Intermediates!F678-(1-EXP(-alpha*$B$1))/alpha*(1-EXP(-alpha*$B$1))/alpha*Intermediates!J678+F679)</f>
        <v>-0.67274102376948774</v>
      </c>
      <c r="I679" s="34">
        <f>((1-EXP(-alpha*($B$1-delta)))/alpha*Intermediates!G679-(1-EXP(-alpha*($B$1-delta)))/alpha*(1-EXP(-alpha*($B$1-delta)))/alpha*Intermediates!J679+E679)</f>
        <v>6.2113745385310878E-2</v>
      </c>
      <c r="J679" s="46">
        <f>((1-EXP(-alpha*$B$1))/alpha*Intermediates!G678-(1-EXP(-alpha*$B$1))/alpha*(1-EXP(-alpha*$B$1))/alpha*Intermediates!J678+F679)</f>
        <v>3.0185142315426974E-2</v>
      </c>
      <c r="K679" s="66">
        <f t="shared" si="41"/>
        <v>-2.6740653795708669E-2</v>
      </c>
      <c r="L679" s="46">
        <f t="shared" si="42"/>
        <v>3.2443789356526143E-2</v>
      </c>
      <c r="M679" s="60">
        <f>VLOOKUP((A679+1)&amp;"_"&amp;B679,scenarios!A:Q,15,0)</f>
        <v>0</v>
      </c>
      <c r="N679" s="55">
        <f>VLOOKUP((A679+TT_Scen/2+1)&amp;"_"&amp;B679,scenarios!A:Q,15,0)</f>
        <v>0</v>
      </c>
      <c r="O679" s="37">
        <f t="shared" si="43"/>
        <v>5.9184443152234811E-2</v>
      </c>
    </row>
    <row r="680" spans="1:15" x14ac:dyDescent="0.25">
      <c r="A680" s="21">
        <f t="shared" si="40"/>
        <v>4</v>
      </c>
      <c r="B680" s="22">
        <v>671</v>
      </c>
      <c r="D680" s="66">
        <f>YC!E673</f>
        <v>0.65703057149999999</v>
      </c>
      <c r="E680" s="34">
        <f>LN(VLOOKUP((B680+12*$B$1-1)/12,YC!A:E,5,0)/VLOOKUP(B680/12,YC!A:E,5,0))</f>
        <v>-7.3544309191574453E-2</v>
      </c>
      <c r="F680" s="34">
        <f>LN(VLOOKUP((B680+12*$B$1-1)/12,YC!A:E,5,0)/VLOOKUP((B680-1)/12,YC!A:E,5,0))</f>
        <v>-7.4162328681039641E-2</v>
      </c>
      <c r="G680" s="34">
        <f>((1-EXP(-alpha*($B$1-delta)))/alpha*Intermediates!F680-(1-EXP(-alpha*($B$1-delta)))/alpha*(1-EXP(-alpha*($B$1-delta)))/alpha*Intermediates!J680+E680)</f>
        <v>-0.68598583601144902</v>
      </c>
      <c r="H680" s="34">
        <f>((1-EXP(-alpha*$B$1))/alpha*Intermediates!F679-(1-EXP(-alpha*$B$1))/alpha*(1-EXP(-alpha*$B$1))/alpha*Intermediates!J679+F680)</f>
        <v>-0.70502954244183846</v>
      </c>
      <c r="I680" s="34">
        <f>((1-EXP(-alpha*($B$1-delta)))/alpha*Intermediates!G680-(1-EXP(-alpha*($B$1-delta)))/alpha*(1-EXP(-alpha*($B$1-delta)))/alpha*Intermediates!J680+E680)</f>
        <v>4.7921586547030659E-2</v>
      </c>
      <c r="J680" s="46">
        <f>((1-EXP(-alpha*$B$1))/alpha*Intermediates!G679-(1-EXP(-alpha*$B$1))/alpha*(1-EXP(-alpha*$B$1))/alpha*Intermediates!J679+F680)</f>
        <v>6.2138056633959743E-2</v>
      </c>
      <c r="K680" s="66">
        <f t="shared" si="41"/>
        <v>1.9226194382648609E-2</v>
      </c>
      <c r="L680" s="46">
        <f t="shared" si="42"/>
        <v>-1.411589325601259E-2</v>
      </c>
      <c r="M680" s="60">
        <f>VLOOKUP((A680+1)&amp;"_"&amp;B680,scenarios!A:Q,15,0)</f>
        <v>0</v>
      </c>
      <c r="N680" s="55">
        <f>VLOOKUP((A680+TT_Scen/2+1)&amp;"_"&amp;B680,scenarios!A:Q,15,0)</f>
        <v>0</v>
      </c>
      <c r="O680" s="37">
        <f t="shared" si="43"/>
        <v>3.33420876386612E-2</v>
      </c>
    </row>
    <row r="681" spans="1:15" x14ac:dyDescent="0.25">
      <c r="A681" s="21">
        <f t="shared" si="40"/>
        <v>4</v>
      </c>
      <c r="B681" s="22">
        <v>672</v>
      </c>
      <c r="D681" s="66">
        <f>YC!E674</f>
        <v>0.65662463930000003</v>
      </c>
      <c r="E681" s="34">
        <f>LN(VLOOKUP((B681+12*$B$1-1)/12,YC!A:E,5,0)/VLOOKUP(B681/12,YC!A:E,5,0))</f>
        <v>-7.3544309243703351E-2</v>
      </c>
      <c r="F681" s="34">
        <f>LN(VLOOKUP((B681+12*$B$1-1)/12,YC!A:E,5,0)/VLOOKUP((B681-1)/12,YC!A:E,5,0))</f>
        <v>-7.4162328659426832E-2</v>
      </c>
      <c r="G681" s="34">
        <f>((1-EXP(-alpha*($B$1-delta)))/alpha*Intermediates!F681-(1-EXP(-alpha*($B$1-delta)))/alpha*(1-EXP(-alpha*($B$1-delta)))/alpha*Intermediates!J681+E681)</f>
        <v>-0.66477844185518209</v>
      </c>
      <c r="H681" s="34">
        <f>((1-EXP(-alpha*$B$1))/alpha*Intermediates!F680-(1-EXP(-alpha*$B$1))/alpha*(1-EXP(-alpha*$B$1))/alpha*Intermediates!J680+F681)</f>
        <v>-0.69107495237982086</v>
      </c>
      <c r="I681" s="34">
        <f>((1-EXP(-alpha*($B$1-delta)))/alpha*Intermediates!G681-(1-EXP(-alpha*($B$1-delta)))/alpha*(1-EXP(-alpha*($B$1-delta)))/alpha*Intermediates!J681+E681)</f>
        <v>2.6382907887318049E-2</v>
      </c>
      <c r="J681" s="46">
        <f>((1-EXP(-alpha*$B$1))/alpha*Intermediates!G680-(1-EXP(-alpha*$B$1))/alpha*(1-EXP(-alpha*$B$1))/alpha*Intermediates!J680+F681)</f>
        <v>4.7848869549551254E-2</v>
      </c>
      <c r="K681" s="66">
        <f t="shared" si="41"/>
        <v>2.6645314488165539E-2</v>
      </c>
      <c r="L681" s="46">
        <f t="shared" si="42"/>
        <v>-2.123720763932746E-2</v>
      </c>
      <c r="M681" s="60">
        <f>VLOOKUP((A681+1)&amp;"_"&amp;B681,scenarios!A:Q,15,0)</f>
        <v>0</v>
      </c>
      <c r="N681" s="55">
        <f>VLOOKUP((A681+TT_Scen/2+1)&amp;"_"&amp;B681,scenarios!A:Q,15,0)</f>
        <v>0</v>
      </c>
      <c r="O681" s="37">
        <f t="shared" si="43"/>
        <v>4.7882522127492999E-2</v>
      </c>
    </row>
    <row r="682" spans="1:15" x14ac:dyDescent="0.25">
      <c r="A682" s="21">
        <f t="shared" si="40"/>
        <v>4</v>
      </c>
      <c r="B682" s="22">
        <v>673</v>
      </c>
      <c r="D682" s="66">
        <f>YC!E675</f>
        <v>0.65621895789999996</v>
      </c>
      <c r="E682" s="34">
        <f>LN(VLOOKUP((B682+12*$B$1-1)/12,YC!A:E,5,0)/VLOOKUP(B682/12,YC!A:E,5,0))</f>
        <v>-7.3544309159794971E-2</v>
      </c>
      <c r="F682" s="34">
        <f>LN(VLOOKUP((B682+12*$B$1-1)/12,YC!A:E,5,0)/VLOOKUP((B682-1)/12,YC!A:E,5,0))</f>
        <v>-7.4162328570146235E-2</v>
      </c>
      <c r="G682" s="34">
        <f>((1-EXP(-alpha*($B$1-delta)))/alpha*Intermediates!F682-(1-EXP(-alpha*($B$1-delta)))/alpha*(1-EXP(-alpha*($B$1-delta)))/alpha*Intermediates!J682+E682)</f>
        <v>-0.6634668051500352</v>
      </c>
      <c r="H682" s="34">
        <f>((1-EXP(-alpha*$B$1))/alpha*Intermediates!F681-(1-EXP(-alpha*$B$1))/alpha*(1-EXP(-alpha*$B$1))/alpha*Intermediates!J681+F682)</f>
        <v>-0.66972262328564303</v>
      </c>
      <c r="I682" s="34">
        <f>((1-EXP(-alpha*($B$1-delta)))/alpha*Intermediates!G682-(1-EXP(-alpha*($B$1-delta)))/alpha*(1-EXP(-alpha*($B$1-delta)))/alpha*Intermediates!J682+E682)</f>
        <v>2.4740981813887189E-2</v>
      </c>
      <c r="J682" s="46">
        <f>((1-EXP(-alpha*$B$1))/alpha*Intermediates!G681-(1-EXP(-alpha*$B$1))/alpha*(1-EXP(-alpha*$B$1))/alpha*Intermediates!J681+F682)</f>
        <v>2.6162948141312412E-2</v>
      </c>
      <c r="K682" s="66">
        <f t="shared" si="41"/>
        <v>6.2754266336213504E-3</v>
      </c>
      <c r="L682" s="46">
        <f t="shared" si="42"/>
        <v>-1.4209558123365884E-3</v>
      </c>
      <c r="M682" s="60">
        <f>VLOOKUP((A682+1)&amp;"_"&amp;B682,scenarios!A:Q,15,0)</f>
        <v>0</v>
      </c>
      <c r="N682" s="55">
        <f>VLOOKUP((A682+TT_Scen/2+1)&amp;"_"&amp;B682,scenarios!A:Q,15,0)</f>
        <v>0</v>
      </c>
      <c r="O682" s="37">
        <f t="shared" si="43"/>
        <v>7.6963824459579389E-3</v>
      </c>
    </row>
    <row r="683" spans="1:15" x14ac:dyDescent="0.25">
      <c r="A683" s="21">
        <f t="shared" si="40"/>
        <v>4</v>
      </c>
      <c r="B683" s="22">
        <v>674</v>
      </c>
      <c r="D683" s="66">
        <f>YC!E676</f>
        <v>0.65581352719999997</v>
      </c>
      <c r="E683" s="34">
        <f>LN(VLOOKUP((B683+12*$B$1-1)/12,YC!A:E,5,0)/VLOOKUP(B683/12,YC!A:E,5,0))</f>
        <v>-7.3544309279472656E-2</v>
      </c>
      <c r="F683" s="34">
        <f>LN(VLOOKUP((B683+12*$B$1-1)/12,YC!A:E,5,0)/VLOOKUP((B683-1)/12,YC!A:E,5,0))</f>
        <v>-7.4162328600653665E-2</v>
      </c>
      <c r="G683" s="34">
        <f>((1-EXP(-alpha*($B$1-delta)))/alpha*Intermediates!F683-(1-EXP(-alpha*($B$1-delta)))/alpha*(1-EXP(-alpha*($B$1-delta)))/alpha*Intermediates!J683+E683)</f>
        <v>-0.63839248694030182</v>
      </c>
      <c r="H683" s="34">
        <f>((1-EXP(-alpha*$B$1))/alpha*Intermediates!F682-(1-EXP(-alpha*$B$1))/alpha*(1-EXP(-alpha*$B$1))/alpha*Intermediates!J682+F683)</f>
        <v>-0.66840204310959683</v>
      </c>
      <c r="I683" s="34">
        <f>((1-EXP(-alpha*($B$1-delta)))/alpha*Intermediates!G683-(1-EXP(-alpha*($B$1-delta)))/alpha*(1-EXP(-alpha*($B$1-delta)))/alpha*Intermediates!J683+E683)</f>
        <v>-6.6263390409090905E-4</v>
      </c>
      <c r="J683" s="46">
        <f>((1-EXP(-alpha*$B$1))/alpha*Intermediates!G682-(1-EXP(-alpha*$B$1))/alpha*(1-EXP(-alpha*$B$1))/alpha*Intermediates!J682+F683)</f>
        <v>2.4509777365165297E-2</v>
      </c>
      <c r="K683" s="66">
        <f t="shared" si="41"/>
        <v>3.0464381198544999E-2</v>
      </c>
      <c r="L683" s="46">
        <f t="shared" si="42"/>
        <v>-2.4858227896492835E-2</v>
      </c>
      <c r="M683" s="60">
        <f>VLOOKUP((A683+1)&amp;"_"&amp;B683,scenarios!A:Q,15,0)</f>
        <v>0</v>
      </c>
      <c r="N683" s="55">
        <f>VLOOKUP((A683+TT_Scen/2+1)&amp;"_"&amp;B683,scenarios!A:Q,15,0)</f>
        <v>0</v>
      </c>
      <c r="O683" s="37">
        <f t="shared" si="43"/>
        <v>5.5322609095037834E-2</v>
      </c>
    </row>
    <row r="684" spans="1:15" x14ac:dyDescent="0.25">
      <c r="A684" s="21">
        <f t="shared" si="40"/>
        <v>4</v>
      </c>
      <c r="B684" s="22">
        <v>675</v>
      </c>
      <c r="D684" s="66">
        <f>YC!E677</f>
        <v>0.65540834690000005</v>
      </c>
      <c r="E684" s="34">
        <f>LN(VLOOKUP((B684+12*$B$1-1)/12,YC!A:E,5,0)/VLOOKUP(B684/12,YC!A:E,5,0))</f>
        <v>-7.3544309145384457E-2</v>
      </c>
      <c r="F684" s="34">
        <f>LN(VLOOKUP((B684+12*$B$1-1)/12,YC!A:E,5,0)/VLOOKUP((B684-1)/12,YC!A:E,5,0))</f>
        <v>-7.41623285986895E-2</v>
      </c>
      <c r="G684" s="34">
        <f>((1-EXP(-alpha*($B$1-delta)))/alpha*Intermediates!F684-(1-EXP(-alpha*($B$1-delta)))/alpha*(1-EXP(-alpha*($B$1-delta)))/alpha*Intermediates!J684+E684)</f>
        <v>-0.59649697344297814</v>
      </c>
      <c r="H684" s="34">
        <f>((1-EXP(-alpha*$B$1))/alpha*Intermediates!F683-(1-EXP(-alpha*$B$1))/alpha*(1-EXP(-alpha*$B$1))/alpha*Intermediates!J683+F684)</f>
        <v>-0.64315635851703368</v>
      </c>
      <c r="I684" s="34">
        <f>((1-EXP(-alpha*($B$1-delta)))/alpha*Intermediates!G684-(1-EXP(-alpha*($B$1-delta)))/alpha*(1-EXP(-alpha*($B$1-delta)))/alpha*Intermediates!J684+E684)</f>
        <v>-4.2886454726903243E-2</v>
      </c>
      <c r="J684" s="46">
        <f>((1-EXP(-alpha*$B$1))/alpha*Intermediates!G683-(1-EXP(-alpha*$B$1))/alpha*(1-EXP(-alpha*$B$1))/alpha*Intermediates!J683+F684)</f>
        <v>-1.0674984245679225E-3</v>
      </c>
      <c r="K684" s="66">
        <f t="shared" si="41"/>
        <v>4.7765063873035807E-2</v>
      </c>
      <c r="L684" s="46">
        <f t="shared" si="42"/>
        <v>-4.0956606381561955E-2</v>
      </c>
      <c r="M684" s="60">
        <f>VLOOKUP((A684+1)&amp;"_"&amp;B684,scenarios!A:Q,15,0)</f>
        <v>0</v>
      </c>
      <c r="N684" s="55">
        <f>VLOOKUP((A684+TT_Scen/2+1)&amp;"_"&amp;B684,scenarios!A:Q,15,0)</f>
        <v>0</v>
      </c>
      <c r="O684" s="37">
        <f t="shared" si="43"/>
        <v>8.8721670254597762E-2</v>
      </c>
    </row>
    <row r="685" spans="1:15" x14ac:dyDescent="0.25">
      <c r="A685" s="21">
        <f t="shared" si="40"/>
        <v>4</v>
      </c>
      <c r="B685" s="22">
        <v>676</v>
      </c>
      <c r="D685" s="66">
        <f>YC!E678</f>
        <v>0.65500341699999998</v>
      </c>
      <c r="E685" s="34">
        <f>LN(VLOOKUP((B685+12*$B$1-1)/12,YC!A:E,5,0)/VLOOKUP(B685/12,YC!A:E,5,0))</f>
        <v>-7.3544309250025725E-2</v>
      </c>
      <c r="F685" s="34">
        <f>LN(VLOOKUP((B685+12*$B$1-1)/12,YC!A:E,5,0)/VLOOKUP((B685-1)/12,YC!A:E,5,0))</f>
        <v>-7.4162328599429991E-2</v>
      </c>
      <c r="G685" s="34">
        <f>((1-EXP(-alpha*($B$1-delta)))/alpha*Intermediates!F685-(1-EXP(-alpha*($B$1-delta)))/alpha*(1-EXP(-alpha*($B$1-delta)))/alpha*Intermediates!J685+E685)</f>
        <v>-0.61773012507969272</v>
      </c>
      <c r="H685" s="34">
        <f>((1-EXP(-alpha*$B$1))/alpha*Intermediates!F684-(1-EXP(-alpha*$B$1))/alpha*(1-EXP(-alpha*$B$1))/alpha*Intermediates!J684+F685)</f>
        <v>-0.60097450262423058</v>
      </c>
      <c r="I685" s="34">
        <f>((1-EXP(-alpha*($B$1-delta)))/alpha*Intermediates!G685-(1-EXP(-alpha*($B$1-delta)))/alpha*(1-EXP(-alpha*($B$1-delta)))/alpha*Intermediates!J685+E685)</f>
        <v>-2.1980623805991674E-2</v>
      </c>
      <c r="J685" s="46">
        <f>((1-EXP(-alpha*$B$1))/alpha*Intermediates!G684-(1-EXP(-alpha*$B$1))/alpha*(1-EXP(-alpha*$B$1))/alpha*Intermediates!J684+F685)</f>
        <v>-4.3579948793583061E-2</v>
      </c>
      <c r="K685" s="66">
        <f t="shared" si="41"/>
        <v>-1.6616027766260477E-2</v>
      </c>
      <c r="L685" s="46">
        <f t="shared" si="42"/>
        <v>2.1834278974199428E-2</v>
      </c>
      <c r="M685" s="60">
        <f>VLOOKUP((A685+1)&amp;"_"&amp;B685,scenarios!A:Q,15,0)</f>
        <v>0</v>
      </c>
      <c r="N685" s="55">
        <f>VLOOKUP((A685+TT_Scen/2+1)&amp;"_"&amp;B685,scenarios!A:Q,15,0)</f>
        <v>0</v>
      </c>
      <c r="O685" s="37">
        <f t="shared" si="43"/>
        <v>3.8450306740459905E-2</v>
      </c>
    </row>
    <row r="686" spans="1:15" x14ac:dyDescent="0.25">
      <c r="A686" s="21">
        <f t="shared" si="40"/>
        <v>4</v>
      </c>
      <c r="B686" s="22">
        <v>677</v>
      </c>
      <c r="D686" s="66">
        <f>YC!E679</f>
        <v>0.65459873719999995</v>
      </c>
      <c r="E686" s="34">
        <f>LN(VLOOKUP((B686+12*$B$1-1)/12,YC!A:E,5,0)/VLOOKUP(B686/12,YC!A:E,5,0))</f>
        <v>-7.354430913554344E-2</v>
      </c>
      <c r="F686" s="34">
        <f>LN(VLOOKUP((B686+12*$B$1-1)/12,YC!A:E,5,0)/VLOOKUP((B686-1)/12,YC!A:E,5,0))</f>
        <v>-7.4162328602879801E-2</v>
      </c>
      <c r="G686" s="34">
        <f>((1-EXP(-alpha*($B$1-delta)))/alpha*Intermediates!F686-(1-EXP(-alpha*($B$1-delta)))/alpha*(1-EXP(-alpha*($B$1-delta)))/alpha*Intermediates!J686+E686)</f>
        <v>-0.63481794257164381</v>
      </c>
      <c r="H686" s="34">
        <f>((1-EXP(-alpha*$B$1))/alpha*Intermediates!F685-(1-EXP(-alpha*$B$1))/alpha*(1-EXP(-alpha*$B$1))/alpha*Intermediates!J685+F686)</f>
        <v>-0.62235280813798433</v>
      </c>
      <c r="I686" s="34">
        <f>((1-EXP(-alpha*($B$1-delta)))/alpha*Intermediates!G686-(1-EXP(-alpha*($B$1-delta)))/alpha*(1-EXP(-alpha*($B$1-delta)))/alpha*Intermediates!J686+E686)</f>
        <v>-5.2191420886048834E-3</v>
      </c>
      <c r="J686" s="46">
        <f>((1-EXP(-alpha*$B$1))/alpha*Intermediates!G685-(1-EXP(-alpha*$B$1))/alpha*(1-EXP(-alpha*$B$1))/alpha*Intermediates!J685+F686)</f>
        <v>-2.2531243642766131E-2</v>
      </c>
      <c r="K686" s="66">
        <f t="shared" si="41"/>
        <v>-1.2387766446538495E-2</v>
      </c>
      <c r="L686" s="46">
        <f t="shared" si="42"/>
        <v>1.7462824505031005E-2</v>
      </c>
      <c r="M686" s="60">
        <f>VLOOKUP((A686+1)&amp;"_"&amp;B686,scenarios!A:Q,15,0)</f>
        <v>0</v>
      </c>
      <c r="N686" s="55">
        <f>VLOOKUP((A686+TT_Scen/2+1)&amp;"_"&amp;B686,scenarios!A:Q,15,0)</f>
        <v>0</v>
      </c>
      <c r="O686" s="37">
        <f t="shared" si="43"/>
        <v>2.98505909515695E-2</v>
      </c>
    </row>
    <row r="687" spans="1:15" x14ac:dyDescent="0.25">
      <c r="A687" s="21">
        <f t="shared" si="40"/>
        <v>4</v>
      </c>
      <c r="B687" s="22">
        <v>678</v>
      </c>
      <c r="D687" s="66">
        <f>YC!E680</f>
        <v>0.65419430749999996</v>
      </c>
      <c r="E687" s="34">
        <f>LN(VLOOKUP((B687+12*$B$1-1)/12,YC!A:E,5,0)/VLOOKUP(B687/12,YC!A:E,5,0))</f>
        <v>-7.354430929510776E-2</v>
      </c>
      <c r="F687" s="34">
        <f>LN(VLOOKUP((B687+12*$B$1-1)/12,YC!A:E,5,0)/VLOOKUP((B687-1)/12,YC!A:E,5,0))</f>
        <v>-7.4162328644324677E-2</v>
      </c>
      <c r="G687" s="34">
        <f>((1-EXP(-alpha*($B$1-delta)))/alpha*Intermediates!F687-(1-EXP(-alpha*($B$1-delta)))/alpha*(1-EXP(-alpha*($B$1-delta)))/alpha*Intermediates!J687+E687)</f>
        <v>-0.61526832873247173</v>
      </c>
      <c r="H687" s="34">
        <f>((1-EXP(-alpha*$B$1))/alpha*Intermediates!F686-(1-EXP(-alpha*$B$1))/alpha*(1-EXP(-alpha*$B$1))/alpha*Intermediates!J686+F687)</f>
        <v>-0.63955744546251125</v>
      </c>
      <c r="I687" s="34">
        <f>((1-EXP(-alpha*($B$1-delta)))/alpha*Intermediates!G687-(1-EXP(-alpha*($B$1-delta)))/alpha*(1-EXP(-alpha*($B$1-delta)))/alpha*Intermediates!J687+E687)</f>
        <v>-2.5094110327653317E-2</v>
      </c>
      <c r="J687" s="46">
        <f>((1-EXP(-alpha*$B$1))/alpha*Intermediates!G686-(1-EXP(-alpha*$B$1))/alpha*(1-EXP(-alpha*$B$1))/alpha*Intermediates!J686+F687)</f>
        <v>-5.6552152421798785E-3</v>
      </c>
      <c r="K687" s="66">
        <f t="shared" si="41"/>
        <v>2.4586500171504433E-2</v>
      </c>
      <c r="L687" s="46">
        <f t="shared" si="42"/>
        <v>-1.9251178069325525E-2</v>
      </c>
      <c r="M687" s="60">
        <f>VLOOKUP((A687+1)&amp;"_"&amp;B687,scenarios!A:Q,15,0)</f>
        <v>0</v>
      </c>
      <c r="N687" s="55">
        <f>VLOOKUP((A687+TT_Scen/2+1)&amp;"_"&amp;B687,scenarios!A:Q,15,0)</f>
        <v>0</v>
      </c>
      <c r="O687" s="37">
        <f t="shared" si="43"/>
        <v>4.3837678240829958E-2</v>
      </c>
    </row>
    <row r="688" spans="1:15" x14ac:dyDescent="0.25">
      <c r="A688" s="21">
        <f t="shared" si="40"/>
        <v>4</v>
      </c>
      <c r="B688" s="22">
        <v>679</v>
      </c>
      <c r="D688" s="66">
        <f>YC!E681</f>
        <v>0.65379012759999999</v>
      </c>
      <c r="E688" s="34">
        <f>LN(VLOOKUP((B688+12*$B$1-1)/12,YC!A:E,5,0)/VLOOKUP(B688/12,YC!A:E,5,0))</f>
        <v>-7.354430927036415E-2</v>
      </c>
      <c r="F688" s="34">
        <f>LN(VLOOKUP((B688+12*$B$1-1)/12,YC!A:E,5,0)/VLOOKUP((B688-1)/12,YC!A:E,5,0))</f>
        <v>-7.4162328723835172E-2</v>
      </c>
      <c r="G688" s="34">
        <f>((1-EXP(-alpha*($B$1-delta)))/alpha*Intermediates!F688-(1-EXP(-alpha*($B$1-delta)))/alpha*(1-EXP(-alpha*($B$1-delta)))/alpha*Intermediates!J688+E688)</f>
        <v>-0.61437927576833029</v>
      </c>
      <c r="H688" s="34">
        <f>((1-EXP(-alpha*$B$1))/alpha*Intermediates!F687-(1-EXP(-alpha*$B$1))/alpha*(1-EXP(-alpha*$B$1))/alpha*Intermediates!J687+F688)</f>
        <v>-0.61987422713882467</v>
      </c>
      <c r="I688" s="34">
        <f>((1-EXP(-alpha*($B$1-delta)))/alpha*Intermediates!G688-(1-EXP(-alpha*($B$1-delta)))/alpha*(1-EXP(-alpha*($B$1-delta)))/alpha*Intermediates!J688+E688)</f>
        <v>-2.630753797652121E-2</v>
      </c>
      <c r="J688" s="46">
        <f>((1-EXP(-alpha*$B$1))/alpha*Intermediates!G687-(1-EXP(-alpha*$B$1))/alpha*(1-EXP(-alpha*$B$1))/alpha*Intermediates!J687+F688)</f>
        <v>-2.566605365067693E-2</v>
      </c>
      <c r="K688" s="66">
        <f t="shared" si="41"/>
        <v>5.51007630668221E-3</v>
      </c>
      <c r="L688" s="46">
        <f t="shared" si="42"/>
        <v>-6.4127861876239756E-4</v>
      </c>
      <c r="M688" s="60">
        <f>VLOOKUP((A688+1)&amp;"_"&amp;B688,scenarios!A:Q,15,0)</f>
        <v>0</v>
      </c>
      <c r="N688" s="55">
        <f>VLOOKUP((A688+TT_Scen/2+1)&amp;"_"&amp;B688,scenarios!A:Q,15,0)</f>
        <v>0</v>
      </c>
      <c r="O688" s="37">
        <f t="shared" si="43"/>
        <v>6.1513549254446076E-3</v>
      </c>
    </row>
    <row r="689" spans="1:15" x14ac:dyDescent="0.25">
      <c r="A689" s="21">
        <f t="shared" si="40"/>
        <v>4</v>
      </c>
      <c r="B689" s="22">
        <v>680</v>
      </c>
      <c r="D689" s="66">
        <f>YC!E682</f>
        <v>0.65338619740000003</v>
      </c>
      <c r="E689" s="34">
        <f>LN(VLOOKUP((B689+12*$B$1-1)/12,YC!A:E,5,0)/VLOOKUP(B689/12,YC!A:E,5,0))</f>
        <v>-7.3544309072650527E-2</v>
      </c>
      <c r="F689" s="34">
        <f>LN(VLOOKUP((B689+12*$B$1-1)/12,YC!A:E,5,0)/VLOOKUP((B689-1)/12,YC!A:E,5,0))</f>
        <v>-7.4162328547347903E-2</v>
      </c>
      <c r="G689" s="34">
        <f>((1-EXP(-alpha*($B$1-delta)))/alpha*Intermediates!F689-(1-EXP(-alpha*($B$1-delta)))/alpha*(1-EXP(-alpha*($B$1-delta)))/alpha*Intermediates!J689+E689)</f>
        <v>-0.59785146938212586</v>
      </c>
      <c r="H689" s="34">
        <f>((1-EXP(-alpha*$B$1))/alpha*Intermediates!F688-(1-EXP(-alpha*$B$1))/alpha*(1-EXP(-alpha*$B$1))/alpha*Intermediates!J688+F689)</f>
        <v>-0.61897911802786665</v>
      </c>
      <c r="I689" s="34">
        <f>((1-EXP(-alpha*($B$1-delta)))/alpha*Intermediates!G689-(1-EXP(-alpha*($B$1-delta)))/alpha*(1-EXP(-alpha*($B$1-delta)))/alpha*Intermediates!J689+E689)</f>
        <v>-4.3158741927246835E-2</v>
      </c>
      <c r="J689" s="46">
        <f>((1-EXP(-alpha*$B$1))/alpha*Intermediates!G688-(1-EXP(-alpha*$B$1))/alpha*(1-EXP(-alpha*$B$1))/alpha*Intermediates!J688+F689)</f>
        <v>-2.6887796014910995E-2</v>
      </c>
      <c r="K689" s="66">
        <f t="shared" si="41"/>
        <v>2.1352417569761251E-2</v>
      </c>
      <c r="L689" s="46">
        <f t="shared" si="42"/>
        <v>-1.6139289099340592E-2</v>
      </c>
      <c r="M689" s="60">
        <f>VLOOKUP((A689+1)&amp;"_"&amp;B689,scenarios!A:Q,15,0)</f>
        <v>0</v>
      </c>
      <c r="N689" s="55">
        <f>VLOOKUP((A689+TT_Scen/2+1)&amp;"_"&amp;B689,scenarios!A:Q,15,0)</f>
        <v>0</v>
      </c>
      <c r="O689" s="37">
        <f t="shared" si="43"/>
        <v>3.7491706669101843E-2</v>
      </c>
    </row>
    <row r="690" spans="1:15" x14ac:dyDescent="0.25">
      <c r="A690" s="21">
        <f t="shared" si="40"/>
        <v>4</v>
      </c>
      <c r="B690" s="22">
        <v>681</v>
      </c>
      <c r="D690" s="66">
        <f>YC!E683</f>
        <v>0.65298251679999997</v>
      </c>
      <c r="E690" s="34">
        <f>LN(VLOOKUP((B690+12*$B$1-1)/12,YC!A:E,5,0)/VLOOKUP(B690/12,YC!A:E,5,0))</f>
        <v>-7.3544309207825911E-2</v>
      </c>
      <c r="F690" s="34">
        <f>LN(VLOOKUP((B690+12*$B$1-1)/12,YC!A:E,5,0)/VLOOKUP((B690-1)/12,YC!A:E,5,0))</f>
        <v>-7.4162328620662216E-2</v>
      </c>
      <c r="G690" s="34">
        <f>((1-EXP(-alpha*($B$1-delta)))/alpha*Intermediates!F690-(1-EXP(-alpha*($B$1-delta)))/alpha*(1-EXP(-alpha*($B$1-delta)))/alpha*Intermediates!J690+E690)</f>
        <v>-0.56704364300643673</v>
      </c>
      <c r="H690" s="34">
        <f>((1-EXP(-alpha*$B$1))/alpha*Intermediates!F689-(1-EXP(-alpha*$B$1))/alpha*(1-EXP(-alpha*$B$1))/alpha*Intermediates!J689+F690)</f>
        <v>-0.60233836187179901</v>
      </c>
      <c r="I690" s="34">
        <f>((1-EXP(-alpha*($B$1-delta)))/alpha*Intermediates!G690-(1-EXP(-alpha*($B$1-delta)))/alpha*(1-EXP(-alpha*($B$1-delta)))/alpha*Intermediates!J690+E690)</f>
        <v>-7.4288992327241773E-2</v>
      </c>
      <c r="J690" s="46">
        <f>((1-EXP(-alpha*$B$1))/alpha*Intermediates!G689-(1-EXP(-alpha*$B$1))/alpha*(1-EXP(-alpha*$B$1))/alpha*Intermediates!J689+F690)</f>
        <v>-4.385420219602354E-2</v>
      </c>
      <c r="K690" s="66">
        <f t="shared" si="41"/>
        <v>3.5924970446121085E-2</v>
      </c>
      <c r="L690" s="46">
        <f t="shared" si="42"/>
        <v>-2.9976314877951604E-2</v>
      </c>
      <c r="M690" s="60">
        <f>VLOOKUP((A690+1)&amp;"_"&amp;B690,scenarios!A:Q,15,0)</f>
        <v>0</v>
      </c>
      <c r="N690" s="55">
        <f>VLOOKUP((A690+TT_Scen/2+1)&amp;"_"&amp;B690,scenarios!A:Q,15,0)</f>
        <v>0</v>
      </c>
      <c r="O690" s="37">
        <f t="shared" si="43"/>
        <v>6.5901285324072689E-2</v>
      </c>
    </row>
    <row r="691" spans="1:15" x14ac:dyDescent="0.25">
      <c r="A691" s="21">
        <f t="shared" si="40"/>
        <v>4</v>
      </c>
      <c r="B691" s="22">
        <v>682</v>
      </c>
      <c r="D691" s="66">
        <f>YC!E684</f>
        <v>0.65257908570000001</v>
      </c>
      <c r="E691" s="34">
        <f>LN(VLOOKUP((B691+12*$B$1-1)/12,YC!A:E,5,0)/VLOOKUP(B691/12,YC!A:E,5,0))</f>
        <v>-7.3544309193404642E-2</v>
      </c>
      <c r="F691" s="34">
        <f>LN(VLOOKUP((B691+12*$B$1-1)/12,YC!A:E,5,0)/VLOOKUP((B691-1)/12,YC!A:E,5,0))</f>
        <v>-7.416232846123276E-2</v>
      </c>
      <c r="G691" s="34">
        <f>((1-EXP(-alpha*($B$1-delta)))/alpha*Intermediates!F691-(1-EXP(-alpha*($B$1-delta)))/alpha*(1-EXP(-alpha*($B$1-delta)))/alpha*Intermediates!J691+E691)</f>
        <v>-0.55578235572871504</v>
      </c>
      <c r="H691" s="34">
        <f>((1-EXP(-alpha*$B$1))/alpha*Intermediates!F690-(1-EXP(-alpha*$B$1))/alpha*(1-EXP(-alpha*$B$1))/alpha*Intermediates!J690+F691)</f>
        <v>-0.57131997831841941</v>
      </c>
      <c r="I691" s="34">
        <f>((1-EXP(-alpha*($B$1-delta)))/alpha*Intermediates!G691-(1-EXP(-alpha*($B$1-delta)))/alpha*(1-EXP(-alpha*($B$1-delta)))/alpha*Intermediates!J691+E691)</f>
        <v>-8.5871731688340724E-2</v>
      </c>
      <c r="J691" s="46">
        <f>((1-EXP(-alpha*$B$1))/alpha*Intermediates!G690-(1-EXP(-alpha*$B$1))/alpha*(1-EXP(-alpha*$B$1))/alpha*Intermediates!J690+F691)</f>
        <v>-7.5197254168793776E-2</v>
      </c>
      <c r="K691" s="66">
        <f t="shared" si="41"/>
        <v>1.5658959059804189E-2</v>
      </c>
      <c r="L691" s="46">
        <f t="shared" si="42"/>
        <v>-1.0617707460850667E-2</v>
      </c>
      <c r="M691" s="60">
        <f>VLOOKUP((A691+1)&amp;"_"&amp;B691,scenarios!A:Q,15,0)</f>
        <v>0</v>
      </c>
      <c r="N691" s="55">
        <f>VLOOKUP((A691+TT_Scen/2+1)&amp;"_"&amp;B691,scenarios!A:Q,15,0)</f>
        <v>0</v>
      </c>
      <c r="O691" s="37">
        <f t="shared" si="43"/>
        <v>2.6276666520654857E-2</v>
      </c>
    </row>
    <row r="692" spans="1:15" x14ac:dyDescent="0.25">
      <c r="A692" s="21">
        <f t="shared" si="40"/>
        <v>4</v>
      </c>
      <c r="B692" s="22">
        <v>683</v>
      </c>
      <c r="D692" s="66">
        <f>YC!E685</f>
        <v>0.6521759037</v>
      </c>
      <c r="E692" s="34">
        <f>LN(VLOOKUP((B692+12*$B$1-1)/12,YC!A:E,5,0)/VLOOKUP(B692/12,YC!A:E,5,0))</f>
        <v>-7.3544309240950553E-2</v>
      </c>
      <c r="F692" s="34">
        <f>LN(VLOOKUP((B692+12*$B$1-1)/12,YC!A:E,5,0)/VLOOKUP((B692-1)/12,YC!A:E,5,0))</f>
        <v>-7.4162328740562874E-2</v>
      </c>
      <c r="G692" s="34">
        <f>((1-EXP(-alpha*($B$1-delta)))/alpha*Intermediates!F692-(1-EXP(-alpha*($B$1-delta)))/alpha*(1-EXP(-alpha*($B$1-delta)))/alpha*Intermediates!J692+E692)</f>
        <v>-0.58097920341701337</v>
      </c>
      <c r="H692" s="34">
        <f>((1-EXP(-alpha*$B$1))/alpha*Intermediates!F691-(1-EXP(-alpha*$B$1))/alpha*(1-EXP(-alpha*$B$1))/alpha*Intermediates!J691+F692)</f>
        <v>-0.55998173869601964</v>
      </c>
      <c r="I692" s="34">
        <f>((1-EXP(-alpha*($B$1-delta)))/alpha*Intermediates!G692-(1-EXP(-alpha*($B$1-delta)))/alpha*(1-EXP(-alpha*($B$1-delta)))/alpha*Intermediates!J692+E692)</f>
        <v>-6.0995367125846814E-2</v>
      </c>
      <c r="J692" s="46">
        <f>((1-EXP(-alpha*$B$1))/alpha*Intermediates!G691-(1-EXP(-alpha*$B$1))/alpha*(1-EXP(-alpha*$B$1))/alpha*Intermediates!J691+F692)</f>
        <v>-8.6859184531551323E-2</v>
      </c>
      <c r="K692" s="66">
        <f t="shared" si="41"/>
        <v>-2.0778552834110009E-2</v>
      </c>
      <c r="L692" s="46">
        <f t="shared" si="42"/>
        <v>2.6201188217120475E-2</v>
      </c>
      <c r="M692" s="60">
        <f>VLOOKUP((A692+1)&amp;"_"&amp;B692,scenarios!A:Q,15,0)</f>
        <v>0</v>
      </c>
      <c r="N692" s="55">
        <f>VLOOKUP((A692+TT_Scen/2+1)&amp;"_"&amp;B692,scenarios!A:Q,15,0)</f>
        <v>0</v>
      </c>
      <c r="O692" s="37">
        <f t="shared" si="43"/>
        <v>4.6979741051230484E-2</v>
      </c>
    </row>
    <row r="693" spans="1:15" x14ac:dyDescent="0.25">
      <c r="A693" s="21">
        <f t="shared" si="40"/>
        <v>4</v>
      </c>
      <c r="B693" s="22">
        <v>684</v>
      </c>
      <c r="D693" s="66">
        <f>YC!E686</f>
        <v>0.65177297089999997</v>
      </c>
      <c r="E693" s="34">
        <f>LN(VLOOKUP((B693+12*$B$1-1)/12,YC!A:E,5,0)/VLOOKUP(B693/12,YC!A:E,5,0))</f>
        <v>-7.3544309173733002E-2</v>
      </c>
      <c r="F693" s="34">
        <f>LN(VLOOKUP((B693+12*$B$1-1)/12,YC!A:E,5,0)/VLOOKUP((B693-1)/12,YC!A:E,5,0))</f>
        <v>-7.4162328515861797E-2</v>
      </c>
      <c r="G693" s="34">
        <f>((1-EXP(-alpha*($B$1-delta)))/alpha*Intermediates!F693-(1-EXP(-alpha*($B$1-delta)))/alpha*(1-EXP(-alpha*($B$1-delta)))/alpha*Intermediates!J693+E693)</f>
        <v>-0.59544063675599268</v>
      </c>
      <c r="H693" s="34">
        <f>((1-EXP(-alpha*$B$1))/alpha*Intermediates!F692-(1-EXP(-alpha*$B$1))/alpha*(1-EXP(-alpha*$B$1))/alpha*Intermediates!J692+F693)</f>
        <v>-0.58535083175082958</v>
      </c>
      <c r="I693" s="34">
        <f>((1-EXP(-alpha*($B$1-delta)))/alpha*Intermediates!G693-(1-EXP(-alpha*($B$1-delta)))/alpha*(1-EXP(-alpha*($B$1-delta)))/alpha*Intermediates!J693+E693)</f>
        <v>-4.6853450157818478E-2</v>
      </c>
      <c r="J693" s="46">
        <f>((1-EXP(-alpha*$B$1))/alpha*Intermediates!G692-(1-EXP(-alpha*$B$1))/alpha*(1-EXP(-alpha*$B$1))/alpha*Intermediates!J692+F693)</f>
        <v>-6.1812805232029325E-2</v>
      </c>
      <c r="K693" s="66">
        <f t="shared" si="41"/>
        <v>-1.0039073689037337E-2</v>
      </c>
      <c r="L693" s="46">
        <f t="shared" si="42"/>
        <v>1.5071806259017162E-2</v>
      </c>
      <c r="M693" s="60">
        <f>VLOOKUP((A693+1)&amp;"_"&amp;B693,scenarios!A:Q,15,0)</f>
        <v>0</v>
      </c>
      <c r="N693" s="55">
        <f>VLOOKUP((A693+TT_Scen/2+1)&amp;"_"&amp;B693,scenarios!A:Q,15,0)</f>
        <v>0</v>
      </c>
      <c r="O693" s="37">
        <f t="shared" si="43"/>
        <v>2.5110879948054499E-2</v>
      </c>
    </row>
    <row r="694" spans="1:15" x14ac:dyDescent="0.25">
      <c r="A694" s="21">
        <f t="shared" si="40"/>
        <v>4</v>
      </c>
      <c r="B694" s="22">
        <v>685</v>
      </c>
      <c r="D694" s="66">
        <f>YC!E687</f>
        <v>0.65137028699999999</v>
      </c>
      <c r="E694" s="34">
        <f>LN(VLOOKUP((B694+12*$B$1-1)/12,YC!A:E,5,0)/VLOOKUP(B694/12,YC!A:E,5,0))</f>
        <v>-7.3544309191926727E-2</v>
      </c>
      <c r="F694" s="34">
        <f>LN(VLOOKUP((B694+12*$B$1-1)/12,YC!A:E,5,0)/VLOOKUP((B694-1)/12,YC!A:E,5,0))</f>
        <v>-7.4162328600577018E-2</v>
      </c>
      <c r="G694" s="34">
        <f>((1-EXP(-alpha*($B$1-delta)))/alpha*Intermediates!F694-(1-EXP(-alpha*($B$1-delta)))/alpha*(1-EXP(-alpha*($B$1-delta)))/alpha*Intermediates!J694+E694)</f>
        <v>-0.57900502458677972</v>
      </c>
      <c r="H694" s="34">
        <f>((1-EXP(-alpha*$B$1))/alpha*Intermediates!F693-(1-EXP(-alpha*$B$1))/alpha*(1-EXP(-alpha*$B$1))/alpha*Intermediates!J693+F694)</f>
        <v>-0.59991113211013458</v>
      </c>
      <c r="I694" s="34">
        <f>((1-EXP(-alpha*($B$1-delta)))/alpha*Intermediates!G694-(1-EXP(-alpha*($B$1-delta)))/alpha*(1-EXP(-alpha*($B$1-delta)))/alpha*Intermediates!J694+E694)</f>
        <v>-6.3607614895596118E-2</v>
      </c>
      <c r="J694" s="46">
        <f>((1-EXP(-alpha*$B$1))/alpha*Intermediates!G693-(1-EXP(-alpha*$B$1))/alpha*(1-EXP(-alpha*$B$1))/alpha*Intermediates!J693+F694)</f>
        <v>-4.7574245845295113E-2</v>
      </c>
      <c r="K694" s="66">
        <f t="shared" si="41"/>
        <v>2.1126171071198074E-2</v>
      </c>
      <c r="L694" s="46">
        <f t="shared" si="42"/>
        <v>-1.5905518790856776E-2</v>
      </c>
      <c r="M694" s="60">
        <f>VLOOKUP((A694+1)&amp;"_"&amp;B694,scenarios!A:Q,15,0)</f>
        <v>0</v>
      </c>
      <c r="N694" s="55">
        <f>VLOOKUP((A694+TT_Scen/2+1)&amp;"_"&amp;B694,scenarios!A:Q,15,0)</f>
        <v>0</v>
      </c>
      <c r="O694" s="37">
        <f t="shared" si="43"/>
        <v>3.7031689862054851E-2</v>
      </c>
    </row>
    <row r="695" spans="1:15" x14ac:dyDescent="0.25">
      <c r="A695" s="21">
        <f t="shared" si="40"/>
        <v>4</v>
      </c>
      <c r="B695" s="22">
        <v>686</v>
      </c>
      <c r="D695" s="66">
        <f>YC!E688</f>
        <v>0.65096785189999995</v>
      </c>
      <c r="E695" s="34">
        <f>LN(VLOOKUP((B695+12*$B$1-1)/12,YC!A:E,5,0)/VLOOKUP(B695/12,YC!A:E,5,0))</f>
        <v>-7.3544309307413486E-2</v>
      </c>
      <c r="F695" s="34">
        <f>LN(VLOOKUP((B695+12*$B$1-1)/12,YC!A:E,5,0)/VLOOKUP((B695-1)/12,YC!A:E,5,0))</f>
        <v>-7.4162328700056138E-2</v>
      </c>
      <c r="G695" s="34">
        <f>((1-EXP(-alpha*($B$1-delta)))/alpha*Intermediates!F695-(1-EXP(-alpha*($B$1-delta)))/alpha*(1-EXP(-alpha*($B$1-delta)))/alpha*Intermediates!J695+E695)</f>
        <v>-0.58636663462344851</v>
      </c>
      <c r="H695" s="34">
        <f>((1-EXP(-alpha*$B$1))/alpha*Intermediates!F694-(1-EXP(-alpha*$B$1))/alpha*(1-EXP(-alpha*$B$1))/alpha*Intermediates!J694+F695)</f>
        <v>-0.58336319946603754</v>
      </c>
      <c r="I695" s="34">
        <f>((1-EXP(-alpha*($B$1-delta)))/alpha*Intermediates!G695-(1-EXP(-alpha*($B$1-delta)))/alpha*(1-EXP(-alpha*($B$1-delta)))/alpha*Intermediates!J695+E695)</f>
        <v>-5.6563596196908462E-2</v>
      </c>
      <c r="J695" s="46">
        <f>((1-EXP(-alpha*$B$1))/alpha*Intermediates!G694-(1-EXP(-alpha*$B$1))/alpha*(1-EXP(-alpha*$B$1))/alpha*Intermediates!J694+F695)</f>
        <v>-6.4442948661295796E-2</v>
      </c>
      <c r="K695" s="66">
        <f t="shared" si="41"/>
        <v>-2.9989293581260679E-3</v>
      </c>
      <c r="L695" s="46">
        <f t="shared" si="42"/>
        <v>7.9104762534145667E-3</v>
      </c>
      <c r="M695" s="60">
        <f>VLOOKUP((A695+1)&amp;"_"&amp;B695,scenarios!A:Q,15,0)</f>
        <v>0</v>
      </c>
      <c r="N695" s="55">
        <f>VLOOKUP((A695+TT_Scen/2+1)&amp;"_"&amp;B695,scenarios!A:Q,15,0)</f>
        <v>0</v>
      </c>
      <c r="O695" s="37">
        <f t="shared" si="43"/>
        <v>1.0909405611540635E-2</v>
      </c>
    </row>
    <row r="696" spans="1:15" x14ac:dyDescent="0.25">
      <c r="A696" s="21">
        <f t="shared" si="40"/>
        <v>4</v>
      </c>
      <c r="B696" s="22">
        <v>687</v>
      </c>
      <c r="D696" s="66">
        <f>YC!E689</f>
        <v>0.65056566540000005</v>
      </c>
      <c r="E696" s="34">
        <f>LN(VLOOKUP((B696+12*$B$1-1)/12,YC!A:E,5,0)/VLOOKUP(B696/12,YC!A:E,5,0))</f>
        <v>-7.3544309212949494E-2</v>
      </c>
      <c r="F696" s="34">
        <f>LN(VLOOKUP((B696+12*$B$1-1)/12,YC!A:E,5,0)/VLOOKUP((B696-1)/12,YC!A:E,5,0))</f>
        <v>-7.4162328660708973E-2</v>
      </c>
      <c r="G696" s="34">
        <f>((1-EXP(-alpha*($B$1-delta)))/alpha*Intermediates!F696-(1-EXP(-alpha*($B$1-delta)))/alpha*(1-EXP(-alpha*($B$1-delta)))/alpha*Intermediates!J696+E696)</f>
        <v>-0.59874517835476959</v>
      </c>
      <c r="H696" s="34">
        <f>((1-EXP(-alpha*$B$1))/alpha*Intermediates!F695-(1-EXP(-alpha*$B$1))/alpha*(1-EXP(-alpha*$B$1))/alpha*Intermediates!J695+F696)</f>
        <v>-0.59077514728055225</v>
      </c>
      <c r="I696" s="34">
        <f>((1-EXP(-alpha*($B$1-delta)))/alpha*Intermediates!G696-(1-EXP(-alpha*($B$1-delta)))/alpha*(1-EXP(-alpha*($B$1-delta)))/alpha*Intermediates!J696+E696)</f>
        <v>-4.4501684502440284E-2</v>
      </c>
      <c r="J696" s="46">
        <f>((1-EXP(-alpha*$B$1))/alpha*Intermediates!G695-(1-EXP(-alpha*$B$1))/alpha*(1-EXP(-alpha*$B$1))/alpha*Intermediates!J695+F696)</f>
        <v>-5.7350802478073511E-2</v>
      </c>
      <c r="K696" s="66">
        <f t="shared" si="41"/>
        <v>-7.9383545866150707E-3</v>
      </c>
      <c r="L696" s="46">
        <f t="shared" si="42"/>
        <v>1.2932022595220305E-2</v>
      </c>
      <c r="M696" s="60">
        <f>VLOOKUP((A696+1)&amp;"_"&amp;B696,scenarios!A:Q,15,0)</f>
        <v>0</v>
      </c>
      <c r="N696" s="55">
        <f>VLOOKUP((A696+TT_Scen/2+1)&amp;"_"&amp;B696,scenarios!A:Q,15,0)</f>
        <v>0</v>
      </c>
      <c r="O696" s="37">
        <f t="shared" si="43"/>
        <v>2.0870377181835376E-2</v>
      </c>
    </row>
    <row r="697" spans="1:15" x14ac:dyDescent="0.25">
      <c r="A697" s="21">
        <f t="shared" si="40"/>
        <v>4</v>
      </c>
      <c r="B697" s="22">
        <v>688</v>
      </c>
      <c r="D697" s="66">
        <f>YC!E690</f>
        <v>0.65016372739999995</v>
      </c>
      <c r="E697" s="34">
        <f>LN(VLOOKUP((B697+12*$B$1-1)/12,YC!A:E,5,0)/VLOOKUP(B697/12,YC!A:E,5,0))</f>
        <v>-7.3544309250973078E-2</v>
      </c>
      <c r="F697" s="34">
        <f>LN(VLOOKUP((B697+12*$B$1-1)/12,YC!A:E,5,0)/VLOOKUP((B697-1)/12,YC!A:E,5,0))</f>
        <v>-7.4162328671489433E-2</v>
      </c>
      <c r="G697" s="34">
        <f>((1-EXP(-alpha*($B$1-delta)))/alpha*Intermediates!F697-(1-EXP(-alpha*($B$1-delta)))/alpha*(1-EXP(-alpha*($B$1-delta)))/alpha*Intermediates!J697+E697)</f>
        <v>-0.58681940099351249</v>
      </c>
      <c r="H697" s="34">
        <f>((1-EXP(-alpha*$B$1))/alpha*Intermediates!F696-(1-EXP(-alpha*$B$1))/alpha*(1-EXP(-alpha*$B$1))/alpha*Intermediates!J696+F697)</f>
        <v>-0.60323832063243188</v>
      </c>
      <c r="I697" s="34">
        <f>((1-EXP(-alpha*($B$1-delta)))/alpha*Intermediates!G697-(1-EXP(-alpha*($B$1-delta)))/alpha*(1-EXP(-alpha*($B$1-delta)))/alpha*Intermediates!J697+E697)</f>
        <v>-5.6743137824132414E-2</v>
      </c>
      <c r="J697" s="46">
        <f>((1-EXP(-alpha*$B$1))/alpha*Intermediates!G696-(1-EXP(-alpha*$B$1))/alpha*(1-EXP(-alpha*$B$1))/alpha*Intermediates!J696+F697)</f>
        <v>-4.5206465157883742E-2</v>
      </c>
      <c r="K697" s="66">
        <f t="shared" si="41"/>
        <v>1.655445084260565E-2</v>
      </c>
      <c r="L697" s="46">
        <f t="shared" si="42"/>
        <v>-1.147038043363946E-2</v>
      </c>
      <c r="M697" s="60">
        <f>VLOOKUP((A697+1)&amp;"_"&amp;B697,scenarios!A:Q,15,0)</f>
        <v>0</v>
      </c>
      <c r="N697" s="55">
        <f>VLOOKUP((A697+TT_Scen/2+1)&amp;"_"&amp;B697,scenarios!A:Q,15,0)</f>
        <v>0</v>
      </c>
      <c r="O697" s="37">
        <f t="shared" si="43"/>
        <v>2.802483127624511E-2</v>
      </c>
    </row>
    <row r="698" spans="1:15" x14ac:dyDescent="0.25">
      <c r="A698" s="21">
        <f t="shared" si="40"/>
        <v>4</v>
      </c>
      <c r="B698" s="22">
        <v>689</v>
      </c>
      <c r="D698" s="66">
        <f>YC!E691</f>
        <v>0.64976203779999997</v>
      </c>
      <c r="E698" s="34">
        <f>LN(VLOOKUP((B698+12*$B$1-1)/12,YC!A:E,5,0)/VLOOKUP(B698/12,YC!A:E,5,0))</f>
        <v>-7.3544309267828706E-2</v>
      </c>
      <c r="F698" s="34">
        <f>LN(VLOOKUP((B698+12*$B$1-1)/12,YC!A:E,5,0)/VLOOKUP((B698-1)/12,YC!A:E,5,0))</f>
        <v>-7.4162328578682976E-2</v>
      </c>
      <c r="G698" s="34">
        <f>((1-EXP(-alpha*($B$1-delta)))/alpha*Intermediates!F698-(1-EXP(-alpha*($B$1-delta)))/alpha*(1-EXP(-alpha*($B$1-delta)))/alpha*Intermediates!J698+E698)</f>
        <v>-0.58454782261859906</v>
      </c>
      <c r="H698" s="34">
        <f>((1-EXP(-alpha*$B$1))/alpha*Intermediates!F697-(1-EXP(-alpha*$B$1))/alpha*(1-EXP(-alpha*$B$1))/alpha*Intermediates!J697+F698)</f>
        <v>-0.5912310477816386</v>
      </c>
      <c r="I698" s="34">
        <f>((1-EXP(-alpha*($B$1-delta)))/alpha*Intermediates!G698-(1-EXP(-alpha*($B$1-delta)))/alpha*(1-EXP(-alpha*($B$1-delta)))/alpha*Intermediates!J698+E698)</f>
        <v>-5.9329438311459586E-2</v>
      </c>
      <c r="J698" s="46">
        <f>((1-EXP(-alpha*$B$1))/alpha*Intermediates!G697-(1-EXP(-alpha*$B$1))/alpha*(1-EXP(-alpha*$B$1))/alpha*Intermediates!J697+F698)</f>
        <v>-5.7531610692286295E-2</v>
      </c>
      <c r="K698" s="66">
        <f t="shared" si="41"/>
        <v>6.7056077471634445E-3</v>
      </c>
      <c r="L698" s="46">
        <f t="shared" si="42"/>
        <v>-1.7962124951490521E-3</v>
      </c>
      <c r="M698" s="60">
        <f>VLOOKUP((A698+1)&amp;"_"&amp;B698,scenarios!A:Q,15,0)</f>
        <v>0</v>
      </c>
      <c r="N698" s="55">
        <f>VLOOKUP((A698+TT_Scen/2+1)&amp;"_"&amp;B698,scenarios!A:Q,15,0)</f>
        <v>0</v>
      </c>
      <c r="O698" s="37">
        <f t="shared" si="43"/>
        <v>8.5018202423124967E-3</v>
      </c>
    </row>
    <row r="699" spans="1:15" x14ac:dyDescent="0.25">
      <c r="A699" s="21">
        <f t="shared" si="40"/>
        <v>4</v>
      </c>
      <c r="B699" s="22">
        <v>690</v>
      </c>
      <c r="D699" s="66">
        <f>YC!E692</f>
        <v>0.64936059629999998</v>
      </c>
      <c r="E699" s="34">
        <f>LN(VLOOKUP((B699+12*$B$1-1)/12,YC!A:E,5,0)/VLOOKUP(B699/12,YC!A:E,5,0))</f>
        <v>-7.3544309298733845E-2</v>
      </c>
      <c r="F699" s="34">
        <f>LN(VLOOKUP((B699+12*$B$1-1)/12,YC!A:E,5,0)/VLOOKUP((B699-1)/12,YC!A:E,5,0))</f>
        <v>-7.4162328725445648E-2</v>
      </c>
      <c r="G699" s="34">
        <f>((1-EXP(-alpha*($B$1-delta)))/alpha*Intermediates!F699-(1-EXP(-alpha*($B$1-delta)))/alpha*(1-EXP(-alpha*($B$1-delta)))/alpha*Intermediates!J699+E699)</f>
        <v>-0.59264113459637668</v>
      </c>
      <c r="H699" s="34">
        <f>((1-EXP(-alpha*$B$1))/alpha*Intermediates!F698-(1-EXP(-alpha*$B$1))/alpha*(1-EXP(-alpha*$B$1))/alpha*Intermediates!J698+F699)</f>
        <v>-0.58894396236740088</v>
      </c>
      <c r="I699" s="34">
        <f>((1-EXP(-alpha*($B$1-delta)))/alpha*Intermediates!G699-(1-EXP(-alpha*($B$1-delta)))/alpha*(1-EXP(-alpha*($B$1-delta)))/alpha*Intermediates!J699+E699)</f>
        <v>-5.1549897200076134E-2</v>
      </c>
      <c r="J699" s="46">
        <f>((1-EXP(-alpha*$B$1))/alpha*Intermediates!G698-(1-EXP(-alpha*$B$1))/alpha*(1-EXP(-alpha*$B$1))/alpha*Intermediates!J698+F699)</f>
        <v>-6.0135608683150293E-2</v>
      </c>
      <c r="K699" s="66">
        <f t="shared" si="41"/>
        <v>-3.6903461027764095E-3</v>
      </c>
      <c r="L699" s="46">
        <f t="shared" si="42"/>
        <v>8.6226744125292853E-3</v>
      </c>
      <c r="M699" s="60">
        <f>VLOOKUP((A699+1)&amp;"_"&amp;B699,scenarios!A:Q,15,0)</f>
        <v>0</v>
      </c>
      <c r="N699" s="55">
        <f>VLOOKUP((A699+TT_Scen/2+1)&amp;"_"&amp;B699,scenarios!A:Q,15,0)</f>
        <v>0</v>
      </c>
      <c r="O699" s="37">
        <f t="shared" si="43"/>
        <v>1.2313020515305695E-2</v>
      </c>
    </row>
    <row r="700" spans="1:15" x14ac:dyDescent="0.25">
      <c r="A700" s="21">
        <f t="shared" si="40"/>
        <v>4</v>
      </c>
      <c r="B700" s="22">
        <v>691</v>
      </c>
      <c r="D700" s="66">
        <f>YC!E693</f>
        <v>0.64895940279999997</v>
      </c>
      <c r="E700" s="34">
        <f>LN(VLOOKUP((B700+12*$B$1-1)/12,YC!A:E,5,0)/VLOOKUP(B700/12,YC!A:E,5,0))</f>
        <v>-7.3544309189621904E-2</v>
      </c>
      <c r="F700" s="34">
        <f>LN(VLOOKUP((B700+12*$B$1-1)/12,YC!A:E,5,0)/VLOOKUP((B700-1)/12,YC!A:E,5,0))</f>
        <v>-7.4162328650228995E-2</v>
      </c>
      <c r="G700" s="34">
        <f>((1-EXP(-alpha*($B$1-delta)))/alpha*Intermediates!F700-(1-EXP(-alpha*($B$1-delta)))/alpha*(1-EXP(-alpha*($B$1-delta)))/alpha*Intermediates!J700+E700)</f>
        <v>-0.59622219683196298</v>
      </c>
      <c r="H700" s="34">
        <f>((1-EXP(-alpha*$B$1))/alpha*Intermediates!F699-(1-EXP(-alpha*$B$1))/alpha*(1-EXP(-alpha*$B$1))/alpha*Intermediates!J699+F700)</f>
        <v>-0.59709261297305694</v>
      </c>
      <c r="I700" s="34">
        <f>((1-EXP(-alpha*($B$1-delta)))/alpha*Intermediates!G700-(1-EXP(-alpha*($B$1-delta)))/alpha*(1-EXP(-alpha*($B$1-delta)))/alpha*Intermediates!J700+E700)</f>
        <v>-4.8281656804142481E-2</v>
      </c>
      <c r="J700" s="46">
        <f>((1-EXP(-alpha*$B$1))/alpha*Intermediates!G699-(1-EXP(-alpha*$B$1))/alpha*(1-EXP(-alpha*$B$1))/alpha*Intermediates!J699+F700)</f>
        <v>-5.2302912174645333E-2</v>
      </c>
      <c r="K700" s="66">
        <f t="shared" si="41"/>
        <v>8.7079506315523858E-4</v>
      </c>
      <c r="L700" s="46">
        <f t="shared" si="42"/>
        <v>4.0293514663989338E-3</v>
      </c>
      <c r="M700" s="60">
        <f>VLOOKUP((A700+1)&amp;"_"&amp;B700,scenarios!A:Q,15,0)</f>
        <v>0</v>
      </c>
      <c r="N700" s="55">
        <f>VLOOKUP((A700+TT_Scen/2+1)&amp;"_"&amp;B700,scenarios!A:Q,15,0)</f>
        <v>0</v>
      </c>
      <c r="O700" s="37">
        <f t="shared" si="43"/>
        <v>4.9001465295541724E-3</v>
      </c>
    </row>
    <row r="701" spans="1:15" x14ac:dyDescent="0.25">
      <c r="A701" s="21">
        <f t="shared" si="40"/>
        <v>4</v>
      </c>
      <c r="B701" s="22">
        <v>692</v>
      </c>
      <c r="D701" s="66">
        <f>YC!E694</f>
        <v>0.64855845720000005</v>
      </c>
      <c r="E701" s="34">
        <f>LN(VLOOKUP((B701+12*$B$1-1)/12,YC!A:E,5,0)/VLOOKUP(B701/12,YC!A:E,5,0))</f>
        <v>-7.354430911795555E-2</v>
      </c>
      <c r="F701" s="34">
        <f>LN(VLOOKUP((B701+12*$B$1-1)/12,YC!A:E,5,0)/VLOOKUP((B701-1)/12,YC!A:E,5,0))</f>
        <v>-7.4162328530438457E-2</v>
      </c>
      <c r="G701" s="34">
        <f>((1-EXP(-alpha*($B$1-delta)))/alpha*Intermediates!F701-(1-EXP(-alpha*($B$1-delta)))/alpha*(1-EXP(-alpha*($B$1-delta)))/alpha*Intermediates!J701+E701)</f>
        <v>-0.57631961489273431</v>
      </c>
      <c r="H701" s="34">
        <f>((1-EXP(-alpha*$B$1))/alpha*Intermediates!F700-(1-EXP(-alpha*$B$1))/alpha*(1-EXP(-alpha*$B$1))/alpha*Intermediates!J700+F701)</f>
        <v>-0.60069817170326922</v>
      </c>
      <c r="I701" s="34">
        <f>((1-EXP(-alpha*($B$1-delta)))/alpha*Intermediates!G701-(1-EXP(-alpha*($B$1-delta)))/alpha*(1-EXP(-alpha*($B$1-delta)))/alpha*Intermediates!J701+E701)</f>
        <v>-6.8496114434449501E-2</v>
      </c>
      <c r="J701" s="46">
        <f>((1-EXP(-alpha*$B$1))/alpha*Intermediates!G700-(1-EXP(-alpha*$B$1))/alpha*(1-EXP(-alpha*$B$1))/alpha*Intermediates!J700+F701)</f>
        <v>-4.9012351963329266E-2</v>
      </c>
      <c r="K701" s="66">
        <f t="shared" si="41"/>
        <v>2.4678143368780603E-2</v>
      </c>
      <c r="L701" s="46">
        <f t="shared" si="42"/>
        <v>-1.9295180717792459E-2</v>
      </c>
      <c r="M701" s="60">
        <f>VLOOKUP((A701+1)&amp;"_"&amp;B701,scenarios!A:Q,15,0)</f>
        <v>0</v>
      </c>
      <c r="N701" s="55">
        <f>VLOOKUP((A701+TT_Scen/2+1)&amp;"_"&amp;B701,scenarios!A:Q,15,0)</f>
        <v>0</v>
      </c>
      <c r="O701" s="37">
        <f t="shared" si="43"/>
        <v>4.3973324086573062E-2</v>
      </c>
    </row>
    <row r="702" spans="1:15" x14ac:dyDescent="0.25">
      <c r="A702" s="21">
        <f t="shared" si="40"/>
        <v>4</v>
      </c>
      <c r="B702" s="22">
        <v>693</v>
      </c>
      <c r="D702" s="66">
        <f>YC!E695</f>
        <v>0.64815775929999997</v>
      </c>
      <c r="E702" s="34">
        <f>LN(VLOOKUP((B702+12*$B$1-1)/12,YC!A:E,5,0)/VLOOKUP(B702/12,YC!A:E,5,0))</f>
        <v>-7.3544309107352629E-2</v>
      </c>
      <c r="F702" s="34">
        <f>LN(VLOOKUP((B702+12*$B$1-1)/12,YC!A:E,5,0)/VLOOKUP((B702-1)/12,YC!A:E,5,0))</f>
        <v>-7.4162328543919021E-2</v>
      </c>
      <c r="G702" s="34">
        <f>((1-EXP(-alpha*($B$1-delta)))/alpha*Intermediates!F702-(1-EXP(-alpha*($B$1-delta)))/alpha*(1-EXP(-alpha*($B$1-delta)))/alpha*Intermediates!J702+E702)</f>
        <v>-0.5977509527205831</v>
      </c>
      <c r="H702" s="34">
        <f>((1-EXP(-alpha*$B$1))/alpha*Intermediates!F701-(1-EXP(-alpha*$B$1))/alpha*(1-EXP(-alpha*$B$1))/alpha*Intermediates!J701+F702)</f>
        <v>-0.58065957097025356</v>
      </c>
      <c r="I702" s="34">
        <f>((1-EXP(-alpha*($B$1-delta)))/alpha*Intermediates!G702-(1-EXP(-alpha*($B$1-delta)))/alpha*(1-EXP(-alpha*($B$1-delta)))/alpha*Intermediates!J702+E702)</f>
        <v>-4.737570871539732E-2</v>
      </c>
      <c r="J702" s="46">
        <f>((1-EXP(-alpha*$B$1))/alpha*Intermediates!G701-(1-EXP(-alpha*$B$1))/alpha*(1-EXP(-alpha*$B$1))/alpha*Intermediates!J701+F702)</f>
        <v>-6.9364998534875613E-2</v>
      </c>
      <c r="K702" s="66">
        <f t="shared" si="41"/>
        <v>-1.6946152651010959E-2</v>
      </c>
      <c r="L702" s="46">
        <f t="shared" si="42"/>
        <v>2.2232836113598831E-2</v>
      </c>
      <c r="M702" s="60">
        <f>VLOOKUP((A702+1)&amp;"_"&amp;B702,scenarios!A:Q,15,0)</f>
        <v>0</v>
      </c>
      <c r="N702" s="55">
        <f>VLOOKUP((A702+TT_Scen/2+1)&amp;"_"&amp;B702,scenarios!A:Q,15,0)</f>
        <v>0</v>
      </c>
      <c r="O702" s="37">
        <f t="shared" si="43"/>
        <v>3.917898876460979E-2</v>
      </c>
    </row>
    <row r="703" spans="1:15" x14ac:dyDescent="0.25">
      <c r="A703" s="21">
        <f t="shared" si="40"/>
        <v>4</v>
      </c>
      <c r="B703" s="22">
        <v>694</v>
      </c>
      <c r="D703" s="66">
        <f>YC!E696</f>
        <v>0.64775730899999995</v>
      </c>
      <c r="E703" s="34">
        <f>LN(VLOOKUP((B703+12*$B$1-1)/12,YC!A:E,5,0)/VLOOKUP(B703/12,YC!A:E,5,0))</f>
        <v>-7.3544309169708527E-2</v>
      </c>
      <c r="F703" s="34">
        <f>LN(VLOOKUP((B703+12*$B$1-1)/12,YC!A:E,5,0)/VLOOKUP((B703-1)/12,YC!A:E,5,0))</f>
        <v>-7.4162328548511181E-2</v>
      </c>
      <c r="G703" s="34">
        <f>((1-EXP(-alpha*($B$1-delta)))/alpha*Intermediates!F703-(1-EXP(-alpha*($B$1-delta)))/alpha*(1-EXP(-alpha*($B$1-delta)))/alpha*Intermediates!J703+E703)</f>
        <v>-0.6142238754122451</v>
      </c>
      <c r="H703" s="34">
        <f>((1-EXP(-alpha*$B$1))/alpha*Intermediates!F702-(1-EXP(-alpha*$B$1))/alpha*(1-EXP(-alpha*$B$1))/alpha*Intermediates!J702+F703)</f>
        <v>-0.60223741515373796</v>
      </c>
      <c r="I703" s="34">
        <f>((1-EXP(-alpha*($B$1-delta)))/alpha*Intermediates!G703-(1-EXP(-alpha*($B$1-delta)))/alpha*(1-EXP(-alpha*($B$1-delta)))/alpha*Intermediates!J703+E703)</f>
        <v>-3.12127770888996E-2</v>
      </c>
      <c r="J703" s="46">
        <f>((1-EXP(-alpha*$B$1))/alpha*Intermediates!G702-(1-EXP(-alpha*$B$1))/alpha*(1-EXP(-alpha*$B$1))/alpha*Intermediates!J702+F703)</f>
        <v>-4.8100249763212491E-2</v>
      </c>
      <c r="K703" s="66">
        <f t="shared" si="41"/>
        <v>-1.1914908811931579E-2</v>
      </c>
      <c r="L703" s="46">
        <f t="shared" si="42"/>
        <v>1.7030872121792662E-2</v>
      </c>
      <c r="M703" s="60">
        <f>VLOOKUP((A703+1)&amp;"_"&amp;B703,scenarios!A:Q,15,0)</f>
        <v>0</v>
      </c>
      <c r="N703" s="55">
        <f>VLOOKUP((A703+TT_Scen/2+1)&amp;"_"&amp;B703,scenarios!A:Q,15,0)</f>
        <v>0</v>
      </c>
      <c r="O703" s="37">
        <f t="shared" si="43"/>
        <v>2.8945780933724241E-2</v>
      </c>
    </row>
    <row r="704" spans="1:15" x14ac:dyDescent="0.25">
      <c r="A704" s="21">
        <f t="shared" si="40"/>
        <v>4</v>
      </c>
      <c r="B704" s="22">
        <v>695</v>
      </c>
      <c r="D704" s="66">
        <f>YC!E697</f>
        <v>0.64735710609999997</v>
      </c>
      <c r="E704" s="34">
        <f>LN(VLOOKUP((B704+12*$B$1-1)/12,YC!A:E,5,0)/VLOOKUP(B704/12,YC!A:E,5,0))</f>
        <v>-7.3544309162472857E-2</v>
      </c>
      <c r="F704" s="34">
        <f>LN(VLOOKUP((B704+12*$B$1-1)/12,YC!A:E,5,0)/VLOOKUP((B704-1)/12,YC!A:E,5,0))</f>
        <v>-7.4162328556083248E-2</v>
      </c>
      <c r="G704" s="34">
        <f>((1-EXP(-alpha*($B$1-delta)))/alpha*Intermediates!F704-(1-EXP(-alpha*($B$1-delta)))/alpha*(1-EXP(-alpha*($B$1-delta)))/alpha*Intermediates!J704+E704)</f>
        <v>-0.64282751639611591</v>
      </c>
      <c r="H704" s="34">
        <f>((1-EXP(-alpha*$B$1))/alpha*Intermediates!F703-(1-EXP(-alpha*$B$1))/alpha*(1-EXP(-alpha*$B$1))/alpha*Intermediates!J703+F704)</f>
        <v>-0.61882295227657713</v>
      </c>
      <c r="I704" s="34">
        <f>((1-EXP(-alpha*($B$1-delta)))/alpha*Intermediates!G704-(1-EXP(-alpha*($B$1-delta)))/alpha*(1-EXP(-alpha*($B$1-delta)))/alpha*Intermediates!J704+E704)</f>
        <v>-2.9181883521066793E-3</v>
      </c>
      <c r="J704" s="46">
        <f>((1-EXP(-alpha*$B$1))/alpha*Intermediates!G703-(1-EXP(-alpha*$B$1))/alpha*(1-EXP(-alpha*$B$1))/alpha*Intermediates!J703+F704)</f>
        <v>-3.1826860182958834E-2</v>
      </c>
      <c r="K704" s="66">
        <f t="shared" si="41"/>
        <v>-2.3718746116605405E-2</v>
      </c>
      <c r="L704" s="46">
        <f t="shared" si="42"/>
        <v>2.9330583304641111E-2</v>
      </c>
      <c r="M704" s="60">
        <f>VLOOKUP((A704+1)&amp;"_"&amp;B704,scenarios!A:Q,15,0)</f>
        <v>0</v>
      </c>
      <c r="N704" s="55">
        <f>VLOOKUP((A704+TT_Scen/2+1)&amp;"_"&amp;B704,scenarios!A:Q,15,0)</f>
        <v>0</v>
      </c>
      <c r="O704" s="37">
        <f t="shared" si="43"/>
        <v>5.3049329421246516E-2</v>
      </c>
    </row>
    <row r="705" spans="1:15" x14ac:dyDescent="0.25">
      <c r="A705" s="21">
        <f t="shared" si="40"/>
        <v>4</v>
      </c>
      <c r="B705" s="22">
        <v>696</v>
      </c>
      <c r="D705" s="66">
        <f>YC!E698</f>
        <v>0.64695715040000001</v>
      </c>
      <c r="E705" s="34">
        <f>LN(VLOOKUP((B705+12*$B$1-1)/12,YC!A:E,5,0)/VLOOKUP(B705/12,YC!A:E,5,0))</f>
        <v>-7.354430910910921E-2</v>
      </c>
      <c r="F705" s="34">
        <f>LN(VLOOKUP((B705+12*$B$1-1)/12,YC!A:E,5,0)/VLOOKUP((B705-1)/12,YC!A:E,5,0))</f>
        <v>-7.4162328590423821E-2</v>
      </c>
      <c r="G705" s="34">
        <f>((1-EXP(-alpha*($B$1-delta)))/alpha*Intermediates!F705-(1-EXP(-alpha*($B$1-delta)))/alpha*(1-EXP(-alpha*($B$1-delta)))/alpha*Intermediates!J705+E705)</f>
        <v>-0.6037242607514367</v>
      </c>
      <c r="H705" s="34">
        <f>((1-EXP(-alpha*$B$1))/alpha*Intermediates!F704-(1-EXP(-alpha*$B$1))/alpha*(1-EXP(-alpha*$B$1))/alpha*Intermediates!J704+F705)</f>
        <v>-0.64762212347199688</v>
      </c>
      <c r="I705" s="34">
        <f>((1-EXP(-alpha*($B$1-delta)))/alpha*Intermediates!G705-(1-EXP(-alpha*($B$1-delta)))/alpha*(1-EXP(-alpha*($B$1-delta)))/alpha*Intermediates!J705+E705)</f>
        <v>-4.23295599791252E-2</v>
      </c>
      <c r="J705" s="46">
        <f>((1-EXP(-alpha*$B$1))/alpha*Intermediates!G704-(1-EXP(-alpha*$B$1))/alpha*(1-EXP(-alpha*$B$1))/alpha*Intermediates!J704+F705)</f>
        <v>-3.3388912379503366E-3</v>
      </c>
      <c r="K705" s="66">
        <f t="shared" si="41"/>
        <v>4.487562868410766E-2</v>
      </c>
      <c r="L705" s="46">
        <f t="shared" si="42"/>
        <v>-3.8240316466969904E-2</v>
      </c>
      <c r="M705" s="60">
        <f>VLOOKUP((A705+1)&amp;"_"&amp;B705,scenarios!A:Q,15,0)</f>
        <v>0</v>
      </c>
      <c r="N705" s="55">
        <f>VLOOKUP((A705+TT_Scen/2+1)&amp;"_"&amp;B705,scenarios!A:Q,15,0)</f>
        <v>0</v>
      </c>
      <c r="O705" s="37">
        <f t="shared" si="43"/>
        <v>8.3115945151077564E-2</v>
      </c>
    </row>
    <row r="706" spans="1:15" x14ac:dyDescent="0.25">
      <c r="A706" s="21">
        <f t="shared" si="40"/>
        <v>4</v>
      </c>
      <c r="B706" s="22">
        <v>697</v>
      </c>
      <c r="D706" s="66">
        <f>YC!E699</f>
        <v>0.64655744189999997</v>
      </c>
      <c r="E706" s="34">
        <f>LN(VLOOKUP((B706+12*$B$1-1)/12,YC!A:E,5,0)/VLOOKUP(B706/12,YC!A:E,5,0))</f>
        <v>-7.35443091760003E-2</v>
      </c>
      <c r="F706" s="34">
        <f>LN(VLOOKUP((B706+12*$B$1-1)/12,YC!A:E,5,0)/VLOOKUP((B706-1)/12,YC!A:E,5,0))</f>
        <v>-7.4162328508911968E-2</v>
      </c>
      <c r="G706" s="34">
        <f>((1-EXP(-alpha*($B$1-delta)))/alpha*Intermediates!F706-(1-EXP(-alpha*($B$1-delta)))/alpha*(1-EXP(-alpha*($B$1-delta)))/alpha*Intermediates!J706+E706)</f>
        <v>-0.59544538729050212</v>
      </c>
      <c r="H706" s="34">
        <f>((1-EXP(-alpha*$B$1))/alpha*Intermediates!F705-(1-EXP(-alpha*$B$1))/alpha*(1-EXP(-alpha*$B$1))/alpha*Intermediates!J705+F706)</f>
        <v>-0.60825160809349099</v>
      </c>
      <c r="I706" s="34">
        <f>((1-EXP(-alpha*($B$1-delta)))/alpha*Intermediates!G706-(1-EXP(-alpha*($B$1-delta)))/alpha*(1-EXP(-alpha*($B$1-delta)))/alpha*Intermediates!J706+E706)</f>
        <v>-5.0915615992607514E-2</v>
      </c>
      <c r="J706" s="46">
        <f>((1-EXP(-alpha*$B$1))/alpha*Intermediates!G705-(1-EXP(-alpha*$B$1))/alpha*(1-EXP(-alpha*$B$1))/alpha*Intermediates!J705+F706)</f>
        <v>-4.3019665814670441E-2</v>
      </c>
      <c r="K706" s="66">
        <f t="shared" si="41"/>
        <v>1.2888571607339028E-2</v>
      </c>
      <c r="L706" s="46">
        <f t="shared" si="42"/>
        <v>-7.8648590484835523E-3</v>
      </c>
      <c r="M706" s="60">
        <f>VLOOKUP((A706+1)&amp;"_"&amp;B706,scenarios!A:Q,15,0)</f>
        <v>0</v>
      </c>
      <c r="N706" s="55">
        <f>VLOOKUP((A706+TT_Scen/2+1)&amp;"_"&amp;B706,scenarios!A:Q,15,0)</f>
        <v>0</v>
      </c>
      <c r="O706" s="37">
        <f t="shared" si="43"/>
        <v>2.075343065582258E-2</v>
      </c>
    </row>
    <row r="707" spans="1:15" x14ac:dyDescent="0.25">
      <c r="A707" s="21">
        <f t="shared" si="40"/>
        <v>4</v>
      </c>
      <c r="B707" s="22">
        <v>698</v>
      </c>
      <c r="D707" s="66">
        <f>YC!E700</f>
        <v>0.64615798030000005</v>
      </c>
      <c r="E707" s="34">
        <f>LN(VLOOKUP((B707+12*$B$1-1)/12,YC!A:E,5,0)/VLOOKUP(B707/12,YC!A:E,5,0))</f>
        <v>-7.3544309232230279E-2</v>
      </c>
      <c r="F707" s="34">
        <f>LN(VLOOKUP((B707+12*$B$1-1)/12,YC!A:E,5,0)/VLOOKUP((B707-1)/12,YC!A:E,5,0))</f>
        <v>-7.4162328644475806E-2</v>
      </c>
      <c r="G707" s="34">
        <f>((1-EXP(-alpha*($B$1-delta)))/alpha*Intermediates!F707-(1-EXP(-alpha*($B$1-delta)))/alpha*(1-EXP(-alpha*($B$1-delta)))/alpha*Intermediates!J707+E707)</f>
        <v>-0.65067840843013869</v>
      </c>
      <c r="H707" s="34">
        <f>((1-EXP(-alpha*$B$1))/alpha*Intermediates!F706-(1-EXP(-alpha*$B$1))/alpha*(1-EXP(-alpha*$B$1))/alpha*Intermediates!J706+F707)</f>
        <v>-0.59991616549307336</v>
      </c>
      <c r="I707" s="34">
        <f>((1-EXP(-alpha*($B$1-delta)))/alpha*Intermediates!G707-(1-EXP(-alpha*($B$1-delta)))/alpha*(1-EXP(-alpha*($B$1-delta)))/alpha*Intermediates!J707+E707)</f>
        <v>4.0111537881754866E-3</v>
      </c>
      <c r="J707" s="46">
        <f>((1-EXP(-alpha*$B$1))/alpha*Intermediates!G706-(1-EXP(-alpha*$B$1))/alpha*(1-EXP(-alpha*$B$1))/alpha*Intermediates!J706+F707)</f>
        <v>-5.1664427747900768E-2</v>
      </c>
      <c r="K707" s="66">
        <f t="shared" si="41"/>
        <v>-4.9495367140892643E-2</v>
      </c>
      <c r="L707" s="46">
        <f t="shared" si="42"/>
        <v>5.7254635169257551E-2</v>
      </c>
      <c r="M707" s="60">
        <f>VLOOKUP((A707+1)&amp;"_"&amp;B707,scenarios!A:Q,15,0)</f>
        <v>0</v>
      </c>
      <c r="N707" s="55">
        <f>VLOOKUP((A707+TT_Scen/2+1)&amp;"_"&amp;B707,scenarios!A:Q,15,0)</f>
        <v>0</v>
      </c>
      <c r="O707" s="37">
        <f t="shared" si="43"/>
        <v>0.10675000231015019</v>
      </c>
    </row>
    <row r="708" spans="1:15" x14ac:dyDescent="0.25">
      <c r="A708" s="21">
        <f t="shared" si="40"/>
        <v>4</v>
      </c>
      <c r="B708" s="22">
        <v>699</v>
      </c>
      <c r="D708" s="66">
        <f>YC!E701</f>
        <v>0.6457587655</v>
      </c>
      <c r="E708" s="34">
        <f>LN(VLOOKUP((B708+12*$B$1-1)/12,YC!A:E,5,0)/VLOOKUP(B708/12,YC!A:E,5,0))</f>
        <v>-7.354430912292248E-2</v>
      </c>
      <c r="F708" s="34">
        <f>LN(VLOOKUP((B708+12*$B$1-1)/12,YC!A:E,5,0)/VLOOKUP((B708-1)/12,YC!A:E,5,0))</f>
        <v>-7.4162328533235886E-2</v>
      </c>
      <c r="G708" s="34">
        <f>((1-EXP(-alpha*($B$1-delta)))/alpha*Intermediates!F708-(1-EXP(-alpha*($B$1-delta)))/alpha*(1-EXP(-alpha*($B$1-delta)))/alpha*Intermediates!J708+E708)</f>
        <v>-0.5771615772299683</v>
      </c>
      <c r="H708" s="34">
        <f>((1-EXP(-alpha*$B$1))/alpha*Intermediates!F707-(1-EXP(-alpha*$B$1))/alpha*(1-EXP(-alpha*$B$1))/alpha*Intermediates!J707+F708)</f>
        <v>-0.65552673323436583</v>
      </c>
      <c r="I708" s="34">
        <f>((1-EXP(-alpha*($B$1-delta)))/alpha*Intermediates!G708-(1-EXP(-alpha*($B$1-delta)))/alpha*(1-EXP(-alpha*($B$1-delta)))/alpha*Intermediates!J708+E708)</f>
        <v>-6.9810999761065251E-2</v>
      </c>
      <c r="J708" s="46">
        <f>((1-EXP(-alpha*$B$1))/alpha*Intermediates!G707-(1-EXP(-alpha*$B$1))/alpha*(1-EXP(-alpha*$B$1))/alpha*Intermediates!J707+F708)</f>
        <v>3.637758937092464E-3</v>
      </c>
      <c r="K708" s="66">
        <f t="shared" si="41"/>
        <v>8.1517509187017945E-2</v>
      </c>
      <c r="L708" s="46">
        <f t="shared" si="42"/>
        <v>-7.0816242842957844E-2</v>
      </c>
      <c r="M708" s="60">
        <f>VLOOKUP((A708+1)&amp;"_"&amp;B708,scenarios!A:Q,15,0)</f>
        <v>0</v>
      </c>
      <c r="N708" s="55">
        <f>VLOOKUP((A708+TT_Scen/2+1)&amp;"_"&amp;B708,scenarios!A:Q,15,0)</f>
        <v>0</v>
      </c>
      <c r="O708" s="37">
        <f t="shared" si="43"/>
        <v>0.15233375202997579</v>
      </c>
    </row>
    <row r="709" spans="1:15" x14ac:dyDescent="0.25">
      <c r="A709" s="21">
        <f t="shared" si="40"/>
        <v>4</v>
      </c>
      <c r="B709" s="22">
        <v>700</v>
      </c>
      <c r="D709" s="66">
        <f>YC!E702</f>
        <v>0.64535979740000005</v>
      </c>
      <c r="E709" s="34">
        <f>LN(VLOOKUP((B709+12*$B$1-1)/12,YC!A:E,5,0)/VLOOKUP(B709/12,YC!A:E,5,0))</f>
        <v>-7.3544309193150831E-2</v>
      </c>
      <c r="F709" s="34">
        <f>LN(VLOOKUP((B709+12*$B$1-1)/12,YC!A:E,5,0)/VLOOKUP((B709-1)/12,YC!A:E,5,0))</f>
        <v>-7.4162328520210277E-2</v>
      </c>
      <c r="G709" s="34">
        <f>((1-EXP(-alpha*($B$1-delta)))/alpha*Intermediates!F709-(1-EXP(-alpha*($B$1-delta)))/alpha*(1-EXP(-alpha*($B$1-delta)))/alpha*Intermediates!J709+E709)</f>
        <v>-0.58676927856705097</v>
      </c>
      <c r="H709" s="34">
        <f>((1-EXP(-alpha*$B$1))/alpha*Intermediates!F708-(1-EXP(-alpha*$B$1))/alpha*(1-EXP(-alpha*$B$1))/alpha*Intermediates!J708+F709)</f>
        <v>-0.58150741860260446</v>
      </c>
      <c r="I709" s="34">
        <f>((1-EXP(-alpha*($B$1-delta)))/alpha*Intermediates!G709-(1-EXP(-alpha*($B$1-delta)))/alpha*(1-EXP(-alpha*($B$1-delta)))/alpha*Intermediates!J709+E709)</f>
        <v>-6.0507694942803218E-2</v>
      </c>
      <c r="J709" s="46">
        <f>((1-EXP(-alpha*$B$1))/alpha*Intermediates!G708-(1-EXP(-alpha*$B$1))/alpha*(1-EXP(-alpha*$B$1))/alpha*Intermediates!J708+F709)</f>
        <v>-7.0689001676833021E-2</v>
      </c>
      <c r="K709" s="66">
        <f t="shared" si="41"/>
        <v>-5.2480406283986758E-3</v>
      </c>
      <c r="L709" s="46">
        <f t="shared" si="42"/>
        <v>1.023331258342286E-2</v>
      </c>
      <c r="M709" s="60">
        <f>VLOOKUP((A709+1)&amp;"_"&amp;B709,scenarios!A:Q,15,0)</f>
        <v>0</v>
      </c>
      <c r="N709" s="55">
        <f>VLOOKUP((A709+TT_Scen/2+1)&amp;"_"&amp;B709,scenarios!A:Q,15,0)</f>
        <v>0</v>
      </c>
      <c r="O709" s="37">
        <f t="shared" si="43"/>
        <v>1.5481353211821536E-2</v>
      </c>
    </row>
    <row r="710" spans="1:15" x14ac:dyDescent="0.25">
      <c r="A710" s="21">
        <f t="shared" si="40"/>
        <v>4</v>
      </c>
      <c r="B710" s="22">
        <v>701</v>
      </c>
      <c r="D710" s="66">
        <f>YC!E703</f>
        <v>0.64496107570000005</v>
      </c>
      <c r="E710" s="34">
        <f>LN(VLOOKUP((B710+12*$B$1-1)/12,YC!A:E,5,0)/VLOOKUP(B710/12,YC!A:E,5,0))</f>
        <v>-7.354430914498486E-2</v>
      </c>
      <c r="F710" s="34">
        <f>LN(VLOOKUP((B710+12*$B$1-1)/12,YC!A:E,5,0)/VLOOKUP((B710-1)/12,YC!A:E,5,0))</f>
        <v>-7.4162328617510251E-2</v>
      </c>
      <c r="G710" s="34">
        <f>((1-EXP(-alpha*($B$1-delta)))/alpha*Intermediates!F710-(1-EXP(-alpha*($B$1-delta)))/alpha*(1-EXP(-alpha*($B$1-delta)))/alpha*Intermediates!J710+E710)</f>
        <v>-0.57867923288299161</v>
      </c>
      <c r="H710" s="34">
        <f>((1-EXP(-alpha*$B$1))/alpha*Intermediates!F709-(1-EXP(-alpha*$B$1))/alpha*(1-EXP(-alpha*$B$1))/alpha*Intermediates!J709+F710)</f>
        <v>-0.59118080859522137</v>
      </c>
      <c r="I710" s="34">
        <f>((1-EXP(-alpha*($B$1-delta)))/alpha*Intermediates!G710-(1-EXP(-alpha*($B$1-delta)))/alpha*(1-EXP(-alpha*($B$1-delta)))/alpha*Intermediates!J710+E710)</f>
        <v>-6.8901213204668355E-2</v>
      </c>
      <c r="J710" s="46">
        <f>((1-EXP(-alpha*$B$1))/alpha*Intermediates!G709-(1-EXP(-alpha*$B$1))/alpha*(1-EXP(-alpha*$B$1))/alpha*Intermediates!J709+F710)</f>
        <v>-6.1322125124491055E-2</v>
      </c>
      <c r="K710" s="66">
        <f t="shared" si="41"/>
        <v>1.2580047074141065E-2</v>
      </c>
      <c r="L710" s="46">
        <f t="shared" si="42"/>
        <v>-7.5504392152271338E-3</v>
      </c>
      <c r="M710" s="60">
        <f>VLOOKUP((A710+1)&amp;"_"&amp;B710,scenarios!A:Q,15,0)</f>
        <v>0</v>
      </c>
      <c r="N710" s="55">
        <f>VLOOKUP((A710+TT_Scen/2+1)&amp;"_"&amp;B710,scenarios!A:Q,15,0)</f>
        <v>0</v>
      </c>
      <c r="O710" s="37">
        <f t="shared" si="43"/>
        <v>2.0130486289368199E-2</v>
      </c>
    </row>
    <row r="711" spans="1:15" x14ac:dyDescent="0.25">
      <c r="A711" s="21">
        <f t="shared" si="40"/>
        <v>4</v>
      </c>
      <c r="B711" s="22">
        <v>702</v>
      </c>
      <c r="D711" s="66">
        <f>YC!E704</f>
        <v>0.64456260040000002</v>
      </c>
      <c r="E711" s="34">
        <f>LN(VLOOKUP((B711+12*$B$1-1)/12,YC!A:E,5,0)/VLOOKUP(B711/12,YC!A:E,5,0))</f>
        <v>-7.3544309145188488E-2</v>
      </c>
      <c r="F711" s="34">
        <f>LN(VLOOKUP((B711+12*$B$1-1)/12,YC!A:E,5,0)/VLOOKUP((B711-1)/12,YC!A:E,5,0))</f>
        <v>-7.4162328527179605E-2</v>
      </c>
      <c r="G711" s="34">
        <f>((1-EXP(-alpha*($B$1-delta)))/alpha*Intermediates!F711-(1-EXP(-alpha*($B$1-delta)))/alpha*(1-EXP(-alpha*($B$1-delta)))/alpha*Intermediates!J711+E711)</f>
        <v>-0.59020355934756319</v>
      </c>
      <c r="H711" s="34">
        <f>((1-EXP(-alpha*$B$1))/alpha*Intermediates!F710-(1-EXP(-alpha*$B$1))/alpha*(1-EXP(-alpha*$B$1))/alpha*Intermediates!J710+F711)</f>
        <v>-0.58303548384935056</v>
      </c>
      <c r="I711" s="34">
        <f>((1-EXP(-alpha*($B$1-delta)))/alpha*Intermediates!G711-(1-EXP(-alpha*($B$1-delta)))/alpha*(1-EXP(-alpha*($B$1-delta)))/alpha*Intermediates!J711+E711)</f>
        <v>-5.7679438191208306E-2</v>
      </c>
      <c r="J711" s="46">
        <f>((1-EXP(-alpha*$B$1))/alpha*Intermediates!G710-(1-EXP(-alpha*$B$1))/alpha*(1-EXP(-alpha*$B$1))/alpha*Intermediates!J710+F711)</f>
        <v>-6.9773032676528596E-2</v>
      </c>
      <c r="K711" s="66">
        <f t="shared" si="41"/>
        <v>-7.1424461193749789E-3</v>
      </c>
      <c r="L711" s="46">
        <f t="shared" si="42"/>
        <v>1.2167017684039383E-2</v>
      </c>
      <c r="M711" s="60">
        <f>VLOOKUP((A711+1)&amp;"_"&amp;B711,scenarios!A:Q,15,0)</f>
        <v>0</v>
      </c>
      <c r="N711" s="55">
        <f>VLOOKUP((A711+TT_Scen/2+1)&amp;"_"&amp;B711,scenarios!A:Q,15,0)</f>
        <v>0</v>
      </c>
      <c r="O711" s="37">
        <f t="shared" si="43"/>
        <v>1.9309463803414362E-2</v>
      </c>
    </row>
    <row r="712" spans="1:15" x14ac:dyDescent="0.25">
      <c r="A712" s="21">
        <f t="shared" si="40"/>
        <v>4</v>
      </c>
      <c r="B712" s="22">
        <v>703</v>
      </c>
      <c r="D712" s="66">
        <f>YC!E705</f>
        <v>0.64416437130000004</v>
      </c>
      <c r="E712" s="34">
        <f>LN(VLOOKUP((B712+12*$B$1-1)/12,YC!A:E,5,0)/VLOOKUP(B712/12,YC!A:E,5,0))</f>
        <v>-7.3544309217546594E-2</v>
      </c>
      <c r="F712" s="34">
        <f>LN(VLOOKUP((B712+12*$B$1-1)/12,YC!A:E,5,0)/VLOOKUP((B712-1)/12,YC!A:E,5,0))</f>
        <v>-7.4162328583044737E-2</v>
      </c>
      <c r="G712" s="34">
        <f>((1-EXP(-alpha*($B$1-delta)))/alpha*Intermediates!F712-(1-EXP(-alpha*($B$1-delta)))/alpha*(1-EXP(-alpha*($B$1-delta)))/alpha*Intermediates!J712+E712)</f>
        <v>-0.61804978484489215</v>
      </c>
      <c r="H712" s="34">
        <f>((1-EXP(-alpha*$B$1))/alpha*Intermediates!F711-(1-EXP(-alpha*$B$1))/alpha*(1-EXP(-alpha*$B$1))/alpha*Intermediates!J711+F712)</f>
        <v>-0.59463859926234586</v>
      </c>
      <c r="I712" s="34">
        <f>((1-EXP(-alpha*($B$1-delta)))/alpha*Intermediates!G712-(1-EXP(-alpha*($B$1-delta)))/alpha*(1-EXP(-alpha*($B$1-delta)))/alpha*Intermediates!J712+E712)</f>
        <v>-3.0134845542344926E-2</v>
      </c>
      <c r="J712" s="46">
        <f>((1-EXP(-alpha*$B$1))/alpha*Intermediates!G711-(1-EXP(-alpha*$B$1))/alpha*(1-EXP(-alpha*$B$1))/alpha*Intermediates!J711+F712)</f>
        <v>-5.8474572602594969E-2</v>
      </c>
      <c r="K712" s="66">
        <f t="shared" si="41"/>
        <v>-2.313926986710102E-2</v>
      </c>
      <c r="L712" s="46">
        <f t="shared" si="42"/>
        <v>2.8745117616662652E-2</v>
      </c>
      <c r="M712" s="60">
        <f>VLOOKUP((A712+1)&amp;"_"&amp;B712,scenarios!A:Q,15,0)</f>
        <v>0</v>
      </c>
      <c r="N712" s="55">
        <f>VLOOKUP((A712+TT_Scen/2+1)&amp;"_"&amp;B712,scenarios!A:Q,15,0)</f>
        <v>0</v>
      </c>
      <c r="O712" s="37">
        <f t="shared" si="43"/>
        <v>5.1884387483763672E-2</v>
      </c>
    </row>
    <row r="713" spans="1:15" x14ac:dyDescent="0.25">
      <c r="A713" s="21">
        <f t="shared" ref="A713:A728" si="44">iteration</f>
        <v>4</v>
      </c>
      <c r="B713" s="22">
        <v>704</v>
      </c>
      <c r="D713" s="66">
        <f>YC!E706</f>
        <v>0.64376638819999998</v>
      </c>
      <c r="E713" s="34">
        <f>LN(VLOOKUP((B713+12*$B$1-1)/12,YC!A:E,5,0)/VLOOKUP(B713/12,YC!A:E,5,0))</f>
        <v>-7.3544309218711315E-2</v>
      </c>
      <c r="F713" s="34">
        <f>LN(VLOOKUP((B713+12*$B$1-1)/12,YC!A:E,5,0)/VLOOKUP((B713-1)/12,YC!A:E,5,0))</f>
        <v>-7.4162328642087785E-2</v>
      </c>
      <c r="G713" s="34">
        <f>((1-EXP(-alpha*($B$1-delta)))/alpha*Intermediates!F713-(1-EXP(-alpha*($B$1-delta)))/alpha*(1-EXP(-alpha*($B$1-delta)))/alpha*Intermediates!J713+E713)</f>
        <v>-0.60381330264430988</v>
      </c>
      <c r="H713" s="34">
        <f>((1-EXP(-alpha*$B$1))/alpha*Intermediates!F712-(1-EXP(-alpha*$B$1))/alpha*(1-EXP(-alpha*$B$1))/alpha*Intermediates!J712+F713)</f>
        <v>-0.6226751768607548</v>
      </c>
      <c r="I713" s="34">
        <f>((1-EXP(-alpha*($B$1-delta)))/alpha*Intermediates!G713-(1-EXP(-alpha*($B$1-delta)))/alpha*(1-EXP(-alpha*($B$1-delta)))/alpha*Intermediates!J713+E713)</f>
        <v>-4.4672044174202327E-2</v>
      </c>
      <c r="J713" s="46">
        <f>((1-EXP(-alpha*$B$1))/alpha*Intermediates!G712-(1-EXP(-alpha*$B$1))/alpha*(1-EXP(-alpha*$B$1))/alpha*Intermediates!J712+F713)</f>
        <v>-3.0741725085102679E-2</v>
      </c>
      <c r="K713" s="66">
        <f t="shared" si="41"/>
        <v>1.9040883075506887E-2</v>
      </c>
      <c r="L713" s="46">
        <f t="shared" si="42"/>
        <v>-1.3833741167998181E-2</v>
      </c>
      <c r="M713" s="60">
        <f>VLOOKUP((A713+1)&amp;"_"&amp;B713,scenarios!A:Q,15,0)</f>
        <v>0</v>
      </c>
      <c r="N713" s="55">
        <f>VLOOKUP((A713+TT_Scen/2+1)&amp;"_"&amp;B713,scenarios!A:Q,15,0)</f>
        <v>0</v>
      </c>
      <c r="O713" s="37">
        <f t="shared" si="43"/>
        <v>3.2874624243505068E-2</v>
      </c>
    </row>
    <row r="714" spans="1:15" x14ac:dyDescent="0.25">
      <c r="A714" s="21">
        <f t="shared" si="44"/>
        <v>4</v>
      </c>
      <c r="B714" s="22">
        <v>705</v>
      </c>
      <c r="D714" s="66">
        <f>YC!E707</f>
        <v>0.64336865099999996</v>
      </c>
      <c r="E714" s="34">
        <f>LN(VLOOKUP((B714+12*$B$1-1)/12,YC!A:E,5,0)/VLOOKUP(B714/12,YC!A:E,5,0))</f>
        <v>-7.3544309327706739E-2</v>
      </c>
      <c r="F714" s="34">
        <f>LN(VLOOKUP((B714+12*$B$1-1)/12,YC!A:E,5,0)/VLOOKUP((B714-1)/12,YC!A:E,5,0))</f>
        <v>-7.4162328728230295E-2</v>
      </c>
      <c r="G714" s="34">
        <f>((1-EXP(-alpha*($B$1-delta)))/alpha*Intermediates!F714-(1-EXP(-alpha*($B$1-delta)))/alpha*(1-EXP(-alpha*($B$1-delta)))/alpha*Intermediates!J714+E714)</f>
        <v>-0.62011306786560494</v>
      </c>
      <c r="H714" s="34">
        <f>((1-EXP(-alpha*$B$1))/alpha*Intermediates!F713-(1-EXP(-alpha*$B$1))/alpha*(1-EXP(-alpha*$B$1))/alpha*Intermediates!J713+F714)</f>
        <v>-0.60834140328457598</v>
      </c>
      <c r="I714" s="34">
        <f>((1-EXP(-alpha*($B$1-delta)))/alpha*Intermediates!G714-(1-EXP(-alpha*($B$1-delta)))/alpha*(1-EXP(-alpha*($B$1-delta)))/alpha*Intermediates!J714+E714)</f>
        <v>-2.867208179285359E-2</v>
      </c>
      <c r="J714" s="46">
        <f>((1-EXP(-alpha*$B$1))/alpha*Intermediates!G713-(1-EXP(-alpha*$B$1))/alpha*(1-EXP(-alpha*$B$1))/alpha*Intermediates!J713+F714)</f>
        <v>-4.5378306022524822E-2</v>
      </c>
      <c r="K714" s="66">
        <f t="shared" ref="K714:K728" si="45">EXP(G714-H714)-1</f>
        <v>-1.1702649610000337E-2</v>
      </c>
      <c r="L714" s="46">
        <f t="shared" ref="L714:L728" si="46">EXP(I714-J714)-1</f>
        <v>1.6846553562298805E-2</v>
      </c>
      <c r="M714" s="60">
        <f>VLOOKUP((A714+1)&amp;"_"&amp;B714,scenarios!A:Q,15,0)</f>
        <v>0</v>
      </c>
      <c r="N714" s="55">
        <f>VLOOKUP((A714+TT_Scen/2+1)&amp;"_"&amp;B714,scenarios!A:Q,15,0)</f>
        <v>0</v>
      </c>
      <c r="O714" s="37">
        <f t="shared" ref="O714:O728" si="47">ABS(M714-K714)+ABS(N714-L714)</f>
        <v>2.8549203172299142E-2</v>
      </c>
    </row>
    <row r="715" spans="1:15" x14ac:dyDescent="0.25">
      <c r="A715" s="21">
        <f t="shared" si="44"/>
        <v>4</v>
      </c>
      <c r="B715" s="22">
        <v>706</v>
      </c>
      <c r="D715" s="66">
        <f>YC!E708</f>
        <v>0.64297115949999994</v>
      </c>
      <c r="E715" s="34">
        <f>LN(VLOOKUP((B715+12*$B$1-1)/12,YC!A:E,5,0)/VLOOKUP(B715/12,YC!A:E,5,0))</f>
        <v>-7.3544309233676761E-2</v>
      </c>
      <c r="F715" s="34">
        <f>LN(VLOOKUP((B715+12*$B$1-1)/12,YC!A:E,5,0)/VLOOKUP((B715-1)/12,YC!A:E,5,0))</f>
        <v>-7.4162328686090837E-2</v>
      </c>
      <c r="G715" s="34">
        <f>((1-EXP(-alpha*($B$1-delta)))/alpha*Intermediates!F715-(1-EXP(-alpha*($B$1-delta)))/alpha*(1-EXP(-alpha*($B$1-delta)))/alpha*Intermediates!J715+E715)</f>
        <v>-0.64703514109012061</v>
      </c>
      <c r="H715" s="34">
        <f>((1-EXP(-alpha*$B$1))/alpha*Intermediates!F714-(1-EXP(-alpha*$B$1))/alpha*(1-EXP(-alpha*$B$1))/alpha*Intermediates!J714+F715)</f>
        <v>-0.62475259794129401</v>
      </c>
      <c r="I715" s="34">
        <f>((1-EXP(-alpha*($B$1-delta)))/alpha*Intermediates!G715-(1-EXP(-alpha*($B$1-delta)))/alpha*(1-EXP(-alpha*($B$1-delta)))/alpha*Intermediates!J715+E715)</f>
        <v>-2.048899658707512E-3</v>
      </c>
      <c r="J715" s="46">
        <f>((1-EXP(-alpha*$B$1))/alpha*Intermediates!G714-(1-EXP(-alpha*$B$1))/alpha*(1-EXP(-alpha*$B$1))/alpha*Intermediates!J714+F715)</f>
        <v>-2.9268998182864839E-2</v>
      </c>
      <c r="K715" s="66">
        <f t="shared" si="45"/>
        <v>-2.2036120982019791E-2</v>
      </c>
      <c r="L715" s="46">
        <f t="shared" si="46"/>
        <v>2.7593949787044547E-2</v>
      </c>
      <c r="M715" s="60">
        <f>VLOOKUP((A715+1)&amp;"_"&amp;B715,scenarios!A:Q,15,0)</f>
        <v>0</v>
      </c>
      <c r="N715" s="55">
        <f>VLOOKUP((A715+TT_Scen/2+1)&amp;"_"&amp;B715,scenarios!A:Q,15,0)</f>
        <v>0</v>
      </c>
      <c r="O715" s="37">
        <f t="shared" si="47"/>
        <v>4.9630070769064338E-2</v>
      </c>
    </row>
    <row r="716" spans="1:15" x14ac:dyDescent="0.25">
      <c r="A716" s="21">
        <f t="shared" si="44"/>
        <v>4</v>
      </c>
      <c r="B716" s="22">
        <v>707</v>
      </c>
      <c r="D716" s="66">
        <f>YC!E709</f>
        <v>0.64257391360000005</v>
      </c>
      <c r="E716" s="34">
        <f>LN(VLOOKUP((B716+12*$B$1-1)/12,YC!A:E,5,0)/VLOOKUP(B716/12,YC!A:E,5,0))</f>
        <v>-7.3544309115622528E-2</v>
      </c>
      <c r="F716" s="34">
        <f>LN(VLOOKUP((B716+12*$B$1-1)/12,YC!A:E,5,0)/VLOOKUP((B716-1)/12,YC!A:E,5,0))</f>
        <v>-7.416232853937707E-2</v>
      </c>
      <c r="G716" s="34">
        <f>((1-EXP(-alpha*($B$1-delta)))/alpha*Intermediates!F716-(1-EXP(-alpha*($B$1-delta)))/alpha*(1-EXP(-alpha*($B$1-delta)))/alpha*Intermediates!J716+E716)</f>
        <v>-0.60968442563249881</v>
      </c>
      <c r="H716" s="34">
        <f>((1-EXP(-alpha*$B$1))/alpha*Intermediates!F715-(1-EXP(-alpha*$B$1))/alpha*(1-EXP(-alpha*$B$1))/alpha*Intermediates!J715+F716)</f>
        <v>-0.65185870611700991</v>
      </c>
      <c r="I716" s="34">
        <f>((1-EXP(-alpha*($B$1-delta)))/alpha*Intermediates!G716-(1-EXP(-alpha*($B$1-delta)))/alpha*(1-EXP(-alpha*($B$1-delta)))/alpha*Intermediates!J716+E716)</f>
        <v>-3.9697597274227316E-2</v>
      </c>
      <c r="J716" s="46">
        <f>((1-EXP(-alpha*$B$1))/alpha*Intermediates!G715-(1-EXP(-alpha*$B$1))/alpha*(1-EXP(-alpha*$B$1))/alpha*Intermediates!J715+F716)</f>
        <v>-2.4638588092976421E-3</v>
      </c>
      <c r="K716" s="66">
        <f t="shared" si="45"/>
        <v>4.3076250745009315E-2</v>
      </c>
      <c r="L716" s="46">
        <f t="shared" si="46"/>
        <v>-3.6549086508981365E-2</v>
      </c>
      <c r="M716" s="60">
        <f>VLOOKUP((A716+1)&amp;"_"&amp;B716,scenarios!A:Q,15,0)</f>
        <v>0</v>
      </c>
      <c r="N716" s="55">
        <f>VLOOKUP((A716+TT_Scen/2+1)&amp;"_"&amp;B716,scenarios!A:Q,15,0)</f>
        <v>0</v>
      </c>
      <c r="O716" s="37">
        <f t="shared" si="47"/>
        <v>7.962533725399068E-2</v>
      </c>
    </row>
    <row r="717" spans="1:15" x14ac:dyDescent="0.25">
      <c r="A717" s="21">
        <f t="shared" si="44"/>
        <v>4</v>
      </c>
      <c r="B717" s="22">
        <v>708</v>
      </c>
      <c r="D717" s="66">
        <f>YC!E710</f>
        <v>0.64217691320000003</v>
      </c>
      <c r="E717" s="34">
        <f>LN(VLOOKUP((B717+12*$B$1-1)/12,YC!A:E,5,0)/VLOOKUP(B717/12,YC!A:E,5,0))</f>
        <v>-7.3544309320591639E-2</v>
      </c>
      <c r="F717" s="34">
        <f>LN(VLOOKUP((B717+12*$B$1-1)/12,YC!A:E,5,0)/VLOOKUP((B717-1)/12,YC!A:E,5,0))</f>
        <v>-7.4162328635083791E-2</v>
      </c>
      <c r="G717" s="34">
        <f>((1-EXP(-alpha*($B$1-delta)))/alpha*Intermediates!F717-(1-EXP(-alpha*($B$1-delta)))/alpha*(1-EXP(-alpha*($B$1-delta)))/alpha*Intermediates!J717+E717)</f>
        <v>-0.61563221072510776</v>
      </c>
      <c r="H717" s="34">
        <f>((1-EXP(-alpha*$B$1))/alpha*Intermediates!F716-(1-EXP(-alpha*$B$1))/alpha*(1-EXP(-alpha*$B$1))/alpha*Intermediates!J716+F717)</f>
        <v>-0.61425270880294314</v>
      </c>
      <c r="I717" s="34">
        <f>((1-EXP(-alpha*($B$1-delta)))/alpha*Intermediates!G717-(1-EXP(-alpha*($B$1-delta)))/alpha*(1-EXP(-alpha*($B$1-delta)))/alpha*Intermediates!J717+E717)</f>
        <v>-3.4046888555871561E-2</v>
      </c>
      <c r="J717" s="46">
        <f>((1-EXP(-alpha*$B$1))/alpha*Intermediates!G716-(1-EXP(-alpha*$B$1))/alpha*(1-EXP(-alpha*$B$1))/alpha*Intermediates!J716+F717)</f>
        <v>-4.0369910082053255E-2</v>
      </c>
      <c r="K717" s="66">
        <f t="shared" si="45"/>
        <v>-1.3785508467750729E-3</v>
      </c>
      <c r="L717" s="46">
        <f t="shared" si="46"/>
        <v>6.3430540265119184E-3</v>
      </c>
      <c r="M717" s="60">
        <f>VLOOKUP((A717+1)&amp;"_"&amp;B717,scenarios!A:Q,15,0)</f>
        <v>0</v>
      </c>
      <c r="N717" s="55">
        <f>VLOOKUP((A717+TT_Scen/2+1)&amp;"_"&amp;B717,scenarios!A:Q,15,0)</f>
        <v>0</v>
      </c>
      <c r="O717" s="37">
        <f t="shared" si="47"/>
        <v>7.7216048732869913E-3</v>
      </c>
    </row>
    <row r="718" spans="1:15" x14ac:dyDescent="0.25">
      <c r="A718" s="21">
        <f t="shared" si="44"/>
        <v>4</v>
      </c>
      <c r="B718" s="22">
        <v>709</v>
      </c>
      <c r="D718" s="66">
        <f>YC!E711</f>
        <v>0.64178015799999999</v>
      </c>
      <c r="E718" s="34">
        <f>LN(VLOOKUP((B718+12*$B$1-1)/12,YC!A:E,5,0)/VLOOKUP(B718/12,YC!A:E,5,0))</f>
        <v>-7.3544309214025674E-2</v>
      </c>
      <c r="F718" s="34">
        <f>LN(VLOOKUP((B718+12*$B$1-1)/12,YC!A:E,5,0)/VLOOKUP((B718-1)/12,YC!A:E,5,0))</f>
        <v>-7.4162328650232465E-2</v>
      </c>
      <c r="G718" s="34">
        <f>((1-EXP(-alpha*($B$1-delta)))/alpha*Intermediates!F718-(1-EXP(-alpha*($B$1-delta)))/alpha*(1-EXP(-alpha*($B$1-delta)))/alpha*Intermediates!J718+E718)</f>
        <v>-0.65651299052296053</v>
      </c>
      <c r="H718" s="34">
        <f>((1-EXP(-alpha*$B$1))/alpha*Intermediates!F717-(1-EXP(-alpha*$B$1))/alpha*(1-EXP(-alpha*$B$1))/alpha*Intermediates!J717+F718)</f>
        <v>-0.62024116515533922</v>
      </c>
      <c r="I718" s="34">
        <f>((1-EXP(-alpha*($B$1-delta)))/alpha*Intermediates!G718-(1-EXP(-alpha*($B$1-delta)))/alpha*(1-EXP(-alpha*($B$1-delta)))/alpha*Intermediates!J718+E718)</f>
        <v>6.5377194701408403E-3</v>
      </c>
      <c r="J718" s="46">
        <f>((1-EXP(-alpha*$B$1))/alpha*Intermediates!G717-(1-EXP(-alpha*$B$1))/alpha*(1-EXP(-alpha*$B$1))/alpha*Intermediates!J717+F718)</f>
        <v>-3.4680594671977184E-2</v>
      </c>
      <c r="K718" s="66">
        <f t="shared" si="45"/>
        <v>-3.5621884584336239E-2</v>
      </c>
      <c r="L718" s="46">
        <f t="shared" si="46"/>
        <v>4.2079581423812629E-2</v>
      </c>
      <c r="M718" s="60">
        <f>VLOOKUP((A718+1)&amp;"_"&amp;B718,scenarios!A:Q,15,0)</f>
        <v>0</v>
      </c>
      <c r="N718" s="55">
        <f>VLOOKUP((A718+TT_Scen/2+1)&amp;"_"&amp;B718,scenarios!A:Q,15,0)</f>
        <v>0</v>
      </c>
      <c r="O718" s="37">
        <f t="shared" si="47"/>
        <v>7.7701466008148867E-2</v>
      </c>
    </row>
    <row r="719" spans="1:15" x14ac:dyDescent="0.25">
      <c r="A719" s="21">
        <f t="shared" si="44"/>
        <v>4</v>
      </c>
      <c r="B719" s="22">
        <v>710</v>
      </c>
      <c r="D719" s="66">
        <f>YC!E712</f>
        <v>0.64138364790000002</v>
      </c>
      <c r="E719" s="34">
        <f>LN(VLOOKUP((B719+12*$B$1-1)/12,YC!A:E,5,0)/VLOOKUP(B719/12,YC!A:E,5,0))</f>
        <v>-7.3544309142868844E-2</v>
      </c>
      <c r="F719" s="34">
        <f>LN(VLOOKUP((B719+12*$B$1-1)/12,YC!A:E,5,0)/VLOOKUP((B719-1)/12,YC!A:E,5,0))</f>
        <v>-7.416232862065851E-2</v>
      </c>
      <c r="G719" s="34">
        <f>((1-EXP(-alpha*($B$1-delta)))/alpha*Intermediates!F719-(1-EXP(-alpha*($B$1-delta)))/alpha*(1-EXP(-alpha*($B$1-delta)))/alpha*Intermediates!J719+E719)</f>
        <v>-0.67333545398697903</v>
      </c>
      <c r="H719" s="34">
        <f>((1-EXP(-alpha*$B$1))/alpha*Intermediates!F718-(1-EXP(-alpha*$B$1))/alpha*(1-EXP(-alpha*$B$1))/alpha*Intermediates!J718+F719)</f>
        <v>-0.66140139015208732</v>
      </c>
      <c r="I719" s="34">
        <f>((1-EXP(-alpha*($B$1-delta)))/alpha*Intermediates!G719-(1-EXP(-alpha*($B$1-delta)))/alpha*(1-EXP(-alpha*($B$1-delta)))/alpha*Intermediates!J719+E719)</f>
        <v>2.3064912624887843E-2</v>
      </c>
      <c r="J719" s="46">
        <f>((1-EXP(-alpha*$B$1))/alpha*Intermediates!G718-(1-EXP(-alpha*$B$1))/alpha*(1-EXP(-alpha*$B$1))/alpha*Intermediates!J718+F719)</f>
        <v>6.1813998585235064E-3</v>
      </c>
      <c r="K719" s="66">
        <f t="shared" si="45"/>
        <v>-1.1863135330564822E-2</v>
      </c>
      <c r="L719" s="46">
        <f t="shared" si="46"/>
        <v>1.7026844781132366E-2</v>
      </c>
      <c r="M719" s="60">
        <f>VLOOKUP((A719+1)&amp;"_"&amp;B719,scenarios!A:Q,15,0)</f>
        <v>0</v>
      </c>
      <c r="N719" s="55">
        <f>VLOOKUP((A719+TT_Scen/2+1)&amp;"_"&amp;B719,scenarios!A:Q,15,0)</f>
        <v>0</v>
      </c>
      <c r="O719" s="37">
        <f t="shared" si="47"/>
        <v>2.8889980111697189E-2</v>
      </c>
    </row>
    <row r="720" spans="1:15" x14ac:dyDescent="0.25">
      <c r="A720" s="21">
        <f t="shared" si="44"/>
        <v>4</v>
      </c>
      <c r="B720" s="22">
        <v>711</v>
      </c>
      <c r="D720" s="66">
        <f>YC!E713</f>
        <v>0.64098738280000001</v>
      </c>
      <c r="E720" s="34">
        <f>LN(VLOOKUP((B720+12*$B$1-1)/12,YC!A:E,5,0)/VLOOKUP(B720/12,YC!A:E,5,0))</f>
        <v>-7.3544309119092779E-2</v>
      </c>
      <c r="F720" s="34">
        <f>LN(VLOOKUP((B720+12*$B$1-1)/12,YC!A:E,5,0)/VLOOKUP((B720-1)/12,YC!A:E,5,0))</f>
        <v>-7.4162328558281879E-2</v>
      </c>
      <c r="G720" s="34">
        <f>((1-EXP(-alpha*($B$1-delta)))/alpha*Intermediates!F720-(1-EXP(-alpha*($B$1-delta)))/alpha*(1-EXP(-alpha*($B$1-delta)))/alpha*Intermediates!J720+E720)</f>
        <v>-0.67116479064679868</v>
      </c>
      <c r="H720" s="34">
        <f>((1-EXP(-alpha*$B$1))/alpha*Intermediates!F719-(1-EXP(-alpha*$B$1))/alpha*(1-EXP(-alpha*$B$1))/alpha*Intermediates!J719+F720)</f>
        <v>-0.67833885538152416</v>
      </c>
      <c r="I720" s="34">
        <f>((1-EXP(-alpha*($B$1-delta)))/alpha*Intermediates!G720-(1-EXP(-alpha*($B$1-delta)))/alpha*(1-EXP(-alpha*($B$1-delta)))/alpha*Intermediates!J720+E720)</f>
        <v>2.0599877972508951E-2</v>
      </c>
      <c r="J720" s="46">
        <f>((1-EXP(-alpha*$B$1))/alpha*Intermediates!G719-(1-EXP(-alpha*$B$1))/alpha*(1-EXP(-alpha*$B$1))/alpha*Intermediates!J719+F720)</f>
        <v>2.2821542609753789E-2</v>
      </c>
      <c r="K720" s="66">
        <f t="shared" si="45"/>
        <v>7.1998599858393852E-3</v>
      </c>
      <c r="L720" s="46">
        <f t="shared" si="46"/>
        <v>-2.2191985669630654E-3</v>
      </c>
      <c r="M720" s="60">
        <f>VLOOKUP((A720+1)&amp;"_"&amp;B720,scenarios!A:Q,15,0)</f>
        <v>0</v>
      </c>
      <c r="N720" s="55">
        <f>VLOOKUP((A720+TT_Scen/2+1)&amp;"_"&amp;B720,scenarios!A:Q,15,0)</f>
        <v>0</v>
      </c>
      <c r="O720" s="37">
        <f t="shared" si="47"/>
        <v>9.4190585528024506E-3</v>
      </c>
    </row>
    <row r="721" spans="1:15" x14ac:dyDescent="0.25">
      <c r="A721" s="21">
        <f t="shared" si="44"/>
        <v>4</v>
      </c>
      <c r="B721" s="22">
        <v>712</v>
      </c>
      <c r="D721" s="66">
        <f>YC!E714</f>
        <v>0.64059136260000005</v>
      </c>
      <c r="E721" s="34">
        <f>LN(VLOOKUP((B721+12*$B$1-1)/12,YC!A:E,5,0)/VLOOKUP(B721/12,YC!A:E,5,0))</f>
        <v>-7.3544309154698978E-2</v>
      </c>
      <c r="F721" s="34">
        <f>LN(VLOOKUP((B721+12*$B$1-1)/12,YC!A:E,5,0)/VLOOKUP((B721-1)/12,YC!A:E,5,0))</f>
        <v>-7.4162328475050998E-2</v>
      </c>
      <c r="G721" s="34">
        <f>((1-EXP(-alpha*($B$1-delta)))/alpha*Intermediates!F721-(1-EXP(-alpha*($B$1-delta)))/alpha*(1-EXP(-alpha*($B$1-delta)))/alpha*Intermediates!J721+E721)</f>
        <v>-0.67355870944067575</v>
      </c>
      <c r="H721" s="34">
        <f>((1-EXP(-alpha*$B$1))/alpha*Intermediates!F720-(1-EXP(-alpha*$B$1))/alpha*(1-EXP(-alpha*$B$1))/alpha*Intermediates!J720+F721)</f>
        <v>-0.67615337192535674</v>
      </c>
      <c r="I721" s="34">
        <f>((1-EXP(-alpha*($B$1-delta)))/alpha*Intermediates!G721-(1-EXP(-alpha*($B$1-delta)))/alpha*(1-EXP(-alpha*($B$1-delta)))/alpha*Intermediates!J721+E721)</f>
        <v>2.2700321990119052E-2</v>
      </c>
      <c r="J721" s="46">
        <f>((1-EXP(-alpha*$B$1))/alpha*Intermediates!G720-(1-EXP(-alpha*$B$1))/alpha*(1-EXP(-alpha*$B$1))/alpha*Intermediates!J720+F721)</f>
        <v>2.0339642179775339E-2</v>
      </c>
      <c r="K721" s="66">
        <f t="shared" si="45"/>
        <v>2.5980315346048055E-3</v>
      </c>
      <c r="L721" s="46">
        <f t="shared" si="46"/>
        <v>2.3634684088247315E-3</v>
      </c>
      <c r="M721" s="60">
        <f>VLOOKUP((A721+1)&amp;"_"&amp;B721,scenarios!A:Q,15,0)</f>
        <v>0</v>
      </c>
      <c r="N721" s="55">
        <f>VLOOKUP((A721+TT_Scen/2+1)&amp;"_"&amp;B721,scenarios!A:Q,15,0)</f>
        <v>0</v>
      </c>
      <c r="O721" s="37">
        <f t="shared" si="47"/>
        <v>4.961499943429537E-3</v>
      </c>
    </row>
    <row r="722" spans="1:15" x14ac:dyDescent="0.25">
      <c r="A722" s="21">
        <f t="shared" si="44"/>
        <v>4</v>
      </c>
      <c r="B722" s="22">
        <v>713</v>
      </c>
      <c r="D722" s="66">
        <f>YC!E715</f>
        <v>0.64019558700000001</v>
      </c>
      <c r="E722" s="34">
        <f>LN(VLOOKUP((B722+12*$B$1-1)/12,YC!A:E,5,0)/VLOOKUP(B722/12,YC!A:E,5,0))</f>
        <v>-7.3544309117436465E-2</v>
      </c>
      <c r="F722" s="34">
        <f>LN(VLOOKUP((B722+12*$B$1-1)/12,YC!A:E,5,0)/VLOOKUP((B722-1)/12,YC!A:E,5,0))</f>
        <v>-7.4162328551067927E-2</v>
      </c>
      <c r="G722" s="34">
        <f>((1-EXP(-alpha*($B$1-delta)))/alpha*Intermediates!F722-(1-EXP(-alpha*($B$1-delta)))/alpha*(1-EXP(-alpha*($B$1-delta)))/alpha*Intermediates!J722+E722)</f>
        <v>-0.67982346900207979</v>
      </c>
      <c r="H722" s="34">
        <f>((1-EXP(-alpha*$B$1))/alpha*Intermediates!F721-(1-EXP(-alpha*$B$1))/alpha*(1-EXP(-alpha*$B$1))/alpha*Intermediates!J721+F722)</f>
        <v>-0.67856367039368315</v>
      </c>
      <c r="I722" s="34">
        <f>((1-EXP(-alpha*($B$1-delta)))/alpha*Intermediates!G722-(1-EXP(-alpha*($B$1-delta)))/alpha*(1-EXP(-alpha*($B$1-delta)))/alpha*Intermediates!J722+E722)</f>
        <v>2.8672501142974385E-2</v>
      </c>
      <c r="J722" s="46">
        <f>((1-EXP(-alpha*$B$1))/alpha*Intermediates!G721-(1-EXP(-alpha*$B$1))/alpha*(1-EXP(-alpha*$B$1))/alpha*Intermediates!J721+F722)</f>
        <v>2.2454426363187382E-2</v>
      </c>
      <c r="K722" s="66">
        <f t="shared" si="45"/>
        <v>-1.2590053952610258E-3</v>
      </c>
      <c r="L722" s="46">
        <f t="shared" si="46"/>
        <v>6.2374471388815245E-3</v>
      </c>
      <c r="M722" s="60">
        <f>VLOOKUP((A722+1)&amp;"_"&amp;B722,scenarios!A:Q,15,0)</f>
        <v>0</v>
      </c>
      <c r="N722" s="55">
        <f>VLOOKUP((A722+TT_Scen/2+1)&amp;"_"&amp;B722,scenarios!A:Q,15,0)</f>
        <v>0</v>
      </c>
      <c r="O722" s="37">
        <f t="shared" si="47"/>
        <v>7.4964525341425503E-3</v>
      </c>
    </row>
    <row r="723" spans="1:15" x14ac:dyDescent="0.25">
      <c r="A723" s="21">
        <f t="shared" si="44"/>
        <v>4</v>
      </c>
      <c r="B723" s="22">
        <v>714</v>
      </c>
      <c r="D723" s="66">
        <f>YC!E716</f>
        <v>0.6398000559</v>
      </c>
      <c r="E723" s="34">
        <f>LN(VLOOKUP((B723+12*$B$1-1)/12,YC!A:E,5,0)/VLOOKUP(B723/12,YC!A:E,5,0))</f>
        <v>-7.354430918732556E-2</v>
      </c>
      <c r="F723" s="34">
        <f>LN(VLOOKUP((B723+12*$B$1-1)/12,YC!A:E,5,0)/VLOOKUP((B723-1)/12,YC!A:E,5,0))</f>
        <v>-7.4162328654475126E-2</v>
      </c>
      <c r="G723" s="34">
        <f>((1-EXP(-alpha*($B$1-delta)))/alpha*Intermediates!F723-(1-EXP(-alpha*($B$1-delta)))/alpha*(1-EXP(-alpha*($B$1-delta)))/alpha*Intermediates!J723+E723)</f>
        <v>-0.69780442592799008</v>
      </c>
      <c r="H723" s="34">
        <f>((1-EXP(-alpha*$B$1))/alpha*Intermediates!F722-(1-EXP(-alpha*$B$1))/alpha*(1-EXP(-alpha*$B$1))/alpha*Intermediates!J722+F723)</f>
        <v>-0.68487126756541472</v>
      </c>
      <c r="I723" s="34">
        <f>((1-EXP(-alpha*($B$1-delta)))/alpha*Intermediates!G723-(1-EXP(-alpha*($B$1-delta)))/alpha*(1-EXP(-alpha*($B$1-delta)))/alpha*Intermediates!J723+E723)</f>
        <v>4.6361769239731856E-2</v>
      </c>
      <c r="J723" s="46">
        <f>((1-EXP(-alpha*$B$1))/alpha*Intermediates!G722-(1-EXP(-alpha*$B$1))/alpha*(1-EXP(-alpha*$B$1))/alpha*Intermediates!J722+F723)</f>
        <v>2.8467409751785938E-2</v>
      </c>
      <c r="K723" s="66">
        <f t="shared" si="45"/>
        <v>-1.2849884454753213E-2</v>
      </c>
      <c r="L723" s="46">
        <f t="shared" si="46"/>
        <v>1.8055422812720989E-2</v>
      </c>
      <c r="M723" s="60">
        <f>VLOOKUP((A723+1)&amp;"_"&amp;B723,scenarios!A:Q,15,0)</f>
        <v>0</v>
      </c>
      <c r="N723" s="55">
        <f>VLOOKUP((A723+TT_Scen/2+1)&amp;"_"&amp;B723,scenarios!A:Q,15,0)</f>
        <v>0</v>
      </c>
      <c r="O723" s="37">
        <f t="shared" si="47"/>
        <v>3.0905307267474202E-2</v>
      </c>
    </row>
    <row r="724" spans="1:15" x14ac:dyDescent="0.25">
      <c r="A724" s="21">
        <f t="shared" si="44"/>
        <v>4</v>
      </c>
      <c r="B724" s="22">
        <v>715</v>
      </c>
      <c r="D724" s="66">
        <f>YC!E717</f>
        <v>0.63940476930000001</v>
      </c>
      <c r="E724" s="34">
        <f>LN(VLOOKUP((B724+12*$B$1-1)/12,YC!A:E,5,0)/VLOOKUP(B724/12,YC!A:E,5,0))</f>
        <v>-7.3544309196234045E-2</v>
      </c>
      <c r="F724" s="34">
        <f>LN(VLOOKUP((B724+12*$B$1-1)/12,YC!A:E,5,0)/VLOOKUP((B724-1)/12,YC!A:E,5,0))</f>
        <v>-7.4162328460693511E-2</v>
      </c>
      <c r="G724" s="34">
        <f>((1-EXP(-alpha*($B$1-delta)))/alpha*Intermediates!F724-(1-EXP(-alpha*($B$1-delta)))/alpha*(1-EXP(-alpha*($B$1-delta)))/alpha*Intermediates!J724+E724)</f>
        <v>-0.6707397656416757</v>
      </c>
      <c r="H724" s="34">
        <f>((1-EXP(-alpha*$B$1))/alpha*Intermediates!F723-(1-EXP(-alpha*$B$1))/alpha*(1-EXP(-alpha*$B$1))/alpha*Intermediates!J723+F724)</f>
        <v>-0.70297514406421036</v>
      </c>
      <c r="I724" s="34">
        <f>((1-EXP(-alpha*($B$1-delta)))/alpha*Intermediates!G724-(1-EXP(-alpha*($B$1-delta)))/alpha*(1-EXP(-alpha*($B$1-delta)))/alpha*Intermediates!J724+E724)</f>
        <v>1.9006309616086348E-2</v>
      </c>
      <c r="J724" s="46">
        <f>((1-EXP(-alpha*$B$1))/alpha*Intermediates!G723-(1-EXP(-alpha*$B$1))/alpha*(1-EXP(-alpha*$B$1))/alpha*Intermediates!J723+F724)</f>
        <v>4.6277571172030532E-2</v>
      </c>
      <c r="K724" s="66">
        <f t="shared" si="45"/>
        <v>3.2760566251285317E-2</v>
      </c>
      <c r="L724" s="46">
        <f t="shared" si="46"/>
        <v>-2.6902758152434481E-2</v>
      </c>
      <c r="M724" s="60">
        <f>VLOOKUP((A724+1)&amp;"_"&amp;B724,scenarios!A:Q,15,0)</f>
        <v>0</v>
      </c>
      <c r="N724" s="55">
        <f>VLOOKUP((A724+TT_Scen/2+1)&amp;"_"&amp;B724,scenarios!A:Q,15,0)</f>
        <v>0</v>
      </c>
      <c r="O724" s="37">
        <f t="shared" si="47"/>
        <v>5.9663324403719797E-2</v>
      </c>
    </row>
    <row r="725" spans="1:15" x14ac:dyDescent="0.25">
      <c r="A725" s="21">
        <f t="shared" si="44"/>
        <v>4</v>
      </c>
      <c r="B725" s="22">
        <v>716</v>
      </c>
      <c r="D725" s="66">
        <f>YC!E718</f>
        <v>0.63900972680000001</v>
      </c>
      <c r="E725" s="34">
        <f>LN(VLOOKUP((B725+12*$B$1-1)/12,YC!A:E,5,0)/VLOOKUP(B725/12,YC!A:E,5,0))</f>
        <v>-7.3544309191820131E-2</v>
      </c>
      <c r="F725" s="34">
        <f>LN(VLOOKUP((B725+12*$B$1-1)/12,YC!A:E,5,0)/VLOOKUP((B725-1)/12,YC!A:E,5,0))</f>
        <v>-7.4162328642912084E-2</v>
      </c>
      <c r="G725" s="34">
        <f>((1-EXP(-alpha*($B$1-delta)))/alpha*Intermediates!F725-(1-EXP(-alpha*($B$1-delta)))/alpha*(1-EXP(-alpha*($B$1-delta)))/alpha*Intermediates!J725+E725)</f>
        <v>-0.66423741986659002</v>
      </c>
      <c r="H725" s="34">
        <f>((1-EXP(-alpha*$B$1))/alpha*Intermediates!F724-(1-EXP(-alpha*$B$1))/alpha*(1-EXP(-alpha*$B$1))/alpha*Intermediates!J724+F725)</f>
        <v>-0.67572550816070753</v>
      </c>
      <c r="I725" s="34">
        <f>((1-EXP(-alpha*($B$1-delta)))/alpha*Intermediates!G725-(1-EXP(-alpha*($B$1-delta)))/alpha*(1-EXP(-alpha*($B$1-delta)))/alpha*Intermediates!J725+E725)</f>
        <v>1.2214051480788427E-2</v>
      </c>
      <c r="J725" s="46">
        <f>((1-EXP(-alpha*$B$1))/alpha*Intermediates!G724-(1-EXP(-alpha*$B$1))/alpha*(1-EXP(-alpha*$B$1))/alpha*Intermediates!J724+F725)</f>
        <v>1.873511510630671E-2</v>
      </c>
      <c r="K725" s="66">
        <f t="shared" si="45"/>
        <v>1.1554329800173457E-2</v>
      </c>
      <c r="L725" s="46">
        <f t="shared" si="46"/>
        <v>-6.4998476321119769E-3</v>
      </c>
      <c r="M725" s="60">
        <f>VLOOKUP((A725+1)&amp;"_"&amp;B725,scenarios!A:Q,15,0)</f>
        <v>0</v>
      </c>
      <c r="N725" s="55">
        <f>VLOOKUP((A725+TT_Scen/2+1)&amp;"_"&amp;B725,scenarios!A:Q,15,0)</f>
        <v>0</v>
      </c>
      <c r="O725" s="37">
        <f t="shared" si="47"/>
        <v>1.8054177432285434E-2</v>
      </c>
    </row>
    <row r="726" spans="1:15" x14ac:dyDescent="0.25">
      <c r="A726" s="21">
        <f t="shared" si="44"/>
        <v>4</v>
      </c>
      <c r="B726" s="22">
        <v>717</v>
      </c>
      <c r="D726" s="66">
        <f>YC!E719</f>
        <v>0.6386149284</v>
      </c>
      <c r="E726" s="34">
        <f>LN(VLOOKUP((B726+12*$B$1-1)/12,YC!A:E,5,0)/VLOOKUP(B726/12,YC!A:E,5,0))</f>
        <v>-7.3544309174059214E-2</v>
      </c>
      <c r="F726" s="34">
        <f>LN(VLOOKUP((B726+12*$B$1-1)/12,YC!A:E,5,0)/VLOOKUP((B726-1)/12,YC!A:E,5,0))</f>
        <v>-7.4162328575859596E-2</v>
      </c>
      <c r="G726" s="34">
        <f>((1-EXP(-alpha*($B$1-delta)))/alpha*Intermediates!F726-(1-EXP(-alpha*($B$1-delta)))/alpha*(1-EXP(-alpha*($B$1-delta)))/alpha*Intermediates!J726+E726)</f>
        <v>-0.6534877416547572</v>
      </c>
      <c r="H726" s="34">
        <f>((1-EXP(-alpha*$B$1))/alpha*Intermediates!F725-(1-EXP(-alpha*$B$1))/alpha*(1-EXP(-alpha*$B$1))/alpha*Intermediates!J725+F726)</f>
        <v>-0.66917873382561732</v>
      </c>
      <c r="I726" s="34">
        <f>((1-EXP(-alpha*($B$1-delta)))/alpha*Intermediates!G726-(1-EXP(-alpha*($B$1-delta)))/alpha*(1-EXP(-alpha*($B$1-delta)))/alpha*Intermediates!J726+E726)</f>
        <v>1.1753454709865496E-3</v>
      </c>
      <c r="J726" s="46">
        <f>((1-EXP(-alpha*$B$1))/alpha*Intermediates!G725-(1-EXP(-alpha*$B$1))/alpha*(1-EXP(-alpha*$B$1))/alpha*Intermediates!J725+F726)</f>
        <v>1.1896414338486441E-2</v>
      </c>
      <c r="K726" s="66">
        <f t="shared" si="45"/>
        <v>1.5814742194843801E-2</v>
      </c>
      <c r="L726" s="46">
        <f t="shared" si="46"/>
        <v>-1.0663803041664921E-2</v>
      </c>
      <c r="M726" s="60">
        <f>VLOOKUP((A726+1)&amp;"_"&amp;B726,scenarios!A:Q,15,0)</f>
        <v>0</v>
      </c>
      <c r="N726" s="55">
        <f>VLOOKUP((A726+TT_Scen/2+1)&amp;"_"&amp;B726,scenarios!A:Q,15,0)</f>
        <v>0</v>
      </c>
      <c r="O726" s="37">
        <f t="shared" si="47"/>
        <v>2.6478545236508721E-2</v>
      </c>
    </row>
    <row r="727" spans="1:15" x14ac:dyDescent="0.25">
      <c r="A727" s="21">
        <f t="shared" si="44"/>
        <v>4</v>
      </c>
      <c r="B727" s="22">
        <v>718</v>
      </c>
      <c r="D727" s="66">
        <f>YC!E720</f>
        <v>0.63822037389999997</v>
      </c>
      <c r="E727" s="34">
        <f>LN(VLOOKUP((B727+12*$B$1-1)/12,YC!A:E,5,0)/VLOOKUP(B727/12,YC!A:E,5,0))</f>
        <v>-7.3544309166841834E-2</v>
      </c>
      <c r="F727" s="34">
        <f>LN(VLOOKUP((B727+12*$B$1-1)/12,YC!A:E,5,0)/VLOOKUP((B727-1)/12,YC!A:E,5,0))</f>
        <v>-7.4162328596360419E-2</v>
      </c>
      <c r="G727" s="34">
        <f>((1-EXP(-alpha*($B$1-delta)))/alpha*Intermediates!F727-(1-EXP(-alpha*($B$1-delta)))/alpha*(1-EXP(-alpha*($B$1-delta)))/alpha*Intermediates!J727+E727)</f>
        <v>-0.68587814532337033</v>
      </c>
      <c r="H727" s="34">
        <f>((1-EXP(-alpha*$B$1))/alpha*Intermediates!F726-(1-EXP(-alpha*$B$1))/alpha*(1-EXP(-alpha*$B$1))/alpha*Intermediates!J726+F727)</f>
        <v>-0.65835559570670055</v>
      </c>
      <c r="I727" s="34">
        <f>((1-EXP(-alpha*($B$1-delta)))/alpha*Intermediates!G727-(1-EXP(-alpha*($B$1-delta)))/alpha*(1-EXP(-alpha*($B$1-delta)))/alpha*Intermediates!J727+E727)</f>
        <v>3.3277603445638376E-2</v>
      </c>
      <c r="J727" s="46">
        <f>((1-EXP(-alpha*$B$1))/alpha*Intermediates!G726-(1-EXP(-alpha*$B$1))/alpha*(1-EXP(-alpha*$B$1))/alpha*Intermediates!J726+F727)</f>
        <v>7.822404098021124E-4</v>
      </c>
      <c r="K727" s="66">
        <f t="shared" si="45"/>
        <v>-2.7147255150360983E-2</v>
      </c>
      <c r="L727" s="46">
        <f t="shared" si="46"/>
        <v>3.3029103013936023E-2</v>
      </c>
      <c r="M727" s="60">
        <f>VLOOKUP((A727+1)&amp;"_"&amp;B727,scenarios!A:Q,15,0)</f>
        <v>0</v>
      </c>
      <c r="N727" s="55">
        <f>VLOOKUP((A727+TT_Scen/2+1)&amp;"_"&amp;B727,scenarios!A:Q,15,0)</f>
        <v>0</v>
      </c>
      <c r="O727" s="37">
        <f t="shared" si="47"/>
        <v>6.0176358164297006E-2</v>
      </c>
    </row>
    <row r="728" spans="1:15" ht="15.75" thickBot="1" x14ac:dyDescent="0.3">
      <c r="A728" s="23">
        <f t="shared" si="44"/>
        <v>4</v>
      </c>
      <c r="B728" s="22">
        <v>719</v>
      </c>
      <c r="D728" s="67">
        <f>YC!E721</f>
        <v>0.63782606320000002</v>
      </c>
      <c r="E728" s="53">
        <f>LN(VLOOKUP((B728+12*$B$1-1)/12,YC!A:E,5,0)/VLOOKUP(B728/12,YC!A:E,5,0))</f>
        <v>-7.3544309182152739E-2</v>
      </c>
      <c r="F728" s="53">
        <f>LN(VLOOKUP((B728+12*$B$1-1)/12,YC!A:E,5,0)/VLOOKUP((B728-1)/12,YC!A:E,5,0))</f>
        <v>-7.4162328559953097E-2</v>
      </c>
      <c r="G728" s="53">
        <f>((1-EXP(-alpha*($B$1-delta)))/alpha*Intermediates!F728-(1-EXP(-alpha*($B$1-delta)))/alpha*(1-EXP(-alpha*($B$1-delta)))/alpha*Intermediates!J728+E728)</f>
        <v>-0.70663833418981348</v>
      </c>
      <c r="H728" s="53">
        <f>((1-EXP(-alpha*$B$1))/alpha*Intermediates!F727-(1-EXP(-alpha*$B$1))/alpha*(1-EXP(-alpha*$B$1))/alpha*Intermediates!J727+F728)</f>
        <v>-0.6909674101078529</v>
      </c>
      <c r="I728" s="53">
        <f>((1-EXP(-alpha*($B$1-delta)))/alpha*Intermediates!G728-(1-EXP(-alpha*($B$1-delta)))/alpha*(1-EXP(-alpha*($B$1-delta)))/alpha*Intermediates!J728+E728)</f>
        <v>5.375052629218402E-2</v>
      </c>
      <c r="J728" s="54">
        <f>((1-EXP(-alpha*$B$1))/alpha*Intermediates!G727-(1-EXP(-alpha*$B$1))/alpha*(1-EXP(-alpha*$B$1))/alpha*Intermediates!J727+F728)</f>
        <v>3.3103907484703141E-2</v>
      </c>
      <c r="K728" s="67">
        <f t="shared" si="45"/>
        <v>-1.5548774051508452E-2</v>
      </c>
      <c r="L728" s="54">
        <f t="shared" si="46"/>
        <v>2.0861234727803879E-2</v>
      </c>
      <c r="M728" s="61">
        <f>VLOOKUP((A728+1)&amp;"_"&amp;B728,scenarios!A:Q,15,0)</f>
        <v>0</v>
      </c>
      <c r="N728" s="57">
        <f>VLOOKUP((A728+TT_Scen/2+1)&amp;"_"&amp;B728,scenarios!A:Q,15,0)</f>
        <v>0</v>
      </c>
      <c r="O728" s="38">
        <f t="shared" si="47"/>
        <v>3.6410008779312331E-2</v>
      </c>
    </row>
    <row r="729" spans="1:15" x14ac:dyDescent="0.25">
      <c r="A729" s="6"/>
      <c r="B729" s="22">
        <v>720</v>
      </c>
      <c r="D729" s="34"/>
      <c r="E729" s="34"/>
      <c r="F729" s="34"/>
      <c r="G729" s="34"/>
      <c r="H729" s="34"/>
      <c r="I729" s="34"/>
      <c r="J729" s="34"/>
      <c r="K729" s="34"/>
      <c r="L729" s="34"/>
    </row>
    <row r="730" spans="1:15" x14ac:dyDescent="0.25">
      <c r="A730" s="6"/>
      <c r="B730" s="22">
        <v>721</v>
      </c>
      <c r="D730" s="12"/>
      <c r="E730" s="12"/>
      <c r="F730" s="12"/>
      <c r="G730" s="12"/>
      <c r="H730" s="12"/>
      <c r="I730" s="12"/>
      <c r="J730" s="12"/>
      <c r="K730" s="12"/>
      <c r="L730" s="12"/>
    </row>
    <row r="731" spans="1:15" x14ac:dyDescent="0.25">
      <c r="A731" s="6"/>
      <c r="B731" s="22">
        <v>722</v>
      </c>
      <c r="E731" s="12"/>
      <c r="F731" s="12"/>
      <c r="G731" s="12"/>
      <c r="H731" s="12"/>
      <c r="I731" s="12"/>
      <c r="J731" s="12"/>
      <c r="K731" s="12"/>
      <c r="L731" s="12"/>
    </row>
    <row r="732" spans="1:15" x14ac:dyDescent="0.25">
      <c r="A732" s="6"/>
      <c r="B732" s="22">
        <v>723</v>
      </c>
      <c r="E732" s="12"/>
      <c r="F732" s="12"/>
      <c r="G732" s="12"/>
      <c r="H732" s="12"/>
      <c r="I732" s="12"/>
      <c r="J732" s="12"/>
      <c r="K732" s="12"/>
      <c r="L732" s="12"/>
    </row>
    <row r="733" spans="1:15" x14ac:dyDescent="0.25">
      <c r="A733" s="6"/>
      <c r="B733" s="22">
        <v>724</v>
      </c>
      <c r="E733" s="12"/>
      <c r="F733" s="12"/>
      <c r="G733" s="12"/>
      <c r="H733" s="12"/>
      <c r="I733" s="12"/>
      <c r="J733" s="12"/>
      <c r="K733" s="12"/>
      <c r="L733" s="12"/>
    </row>
    <row r="734" spans="1:15" x14ac:dyDescent="0.25">
      <c r="A734" s="6"/>
      <c r="B734" s="22">
        <v>725</v>
      </c>
      <c r="E734" s="12"/>
      <c r="F734" s="12"/>
      <c r="G734" s="12"/>
      <c r="H734" s="12"/>
      <c r="I734" s="12"/>
      <c r="J734" s="12"/>
      <c r="K734" s="12"/>
      <c r="L734" s="12"/>
    </row>
    <row r="735" spans="1:15" x14ac:dyDescent="0.25">
      <c r="A735" s="6"/>
      <c r="B735" s="22">
        <v>726</v>
      </c>
      <c r="E735" s="12"/>
      <c r="F735" s="12"/>
      <c r="G735" s="12"/>
      <c r="H735" s="12"/>
      <c r="I735" s="12"/>
      <c r="J735" s="12"/>
      <c r="K735" s="12"/>
      <c r="L735" s="12"/>
    </row>
    <row r="736" spans="1:15" x14ac:dyDescent="0.25">
      <c r="A736" s="6"/>
      <c r="B736" s="22">
        <v>727</v>
      </c>
      <c r="E736" s="12"/>
      <c r="F736" s="12"/>
      <c r="G736" s="12"/>
      <c r="H736" s="12"/>
      <c r="I736" s="12"/>
      <c r="J736" s="12"/>
      <c r="K736" s="12"/>
      <c r="L736" s="12"/>
    </row>
    <row r="737" spans="1:12" x14ac:dyDescent="0.25">
      <c r="A737" s="6"/>
      <c r="B737" s="22">
        <v>728</v>
      </c>
      <c r="E737" s="12"/>
      <c r="F737" s="12"/>
      <c r="G737" s="12"/>
      <c r="H737" s="12"/>
      <c r="I737" s="12"/>
      <c r="J737" s="12"/>
      <c r="K737" s="12"/>
      <c r="L737" s="12"/>
    </row>
    <row r="738" spans="1:12" x14ac:dyDescent="0.25">
      <c r="A738" s="6"/>
      <c r="B738" s="22">
        <v>729</v>
      </c>
      <c r="E738" s="12"/>
      <c r="F738" s="12"/>
      <c r="G738" s="12"/>
      <c r="H738" s="12"/>
      <c r="I738" s="12"/>
      <c r="J738" s="12"/>
      <c r="K738" s="12"/>
      <c r="L738" s="12"/>
    </row>
    <row r="739" spans="1:12" x14ac:dyDescent="0.25">
      <c r="A739" s="6"/>
      <c r="B739" s="22">
        <v>730</v>
      </c>
      <c r="E739" s="12"/>
      <c r="F739" s="12"/>
      <c r="G739" s="12"/>
      <c r="H739" s="12"/>
      <c r="I739" s="12"/>
      <c r="J739" s="12"/>
      <c r="K739" s="12"/>
      <c r="L739" s="12"/>
    </row>
    <row r="740" spans="1:12" x14ac:dyDescent="0.25">
      <c r="A740" s="6"/>
      <c r="B740" s="22">
        <v>731</v>
      </c>
      <c r="E740" s="12"/>
      <c r="F740" s="12"/>
      <c r="G740" s="12"/>
      <c r="H740" s="12"/>
      <c r="I740" s="12"/>
      <c r="J740" s="12"/>
      <c r="K740" s="12"/>
      <c r="L740" s="12"/>
    </row>
    <row r="741" spans="1:12" x14ac:dyDescent="0.25">
      <c r="A741" s="6"/>
      <c r="B741" s="22">
        <v>732</v>
      </c>
      <c r="E741" s="12"/>
      <c r="F741" s="12"/>
      <c r="G741" s="12"/>
      <c r="H741" s="12"/>
      <c r="I741" s="12"/>
      <c r="J741" s="12"/>
      <c r="K741" s="12"/>
      <c r="L741" s="12"/>
    </row>
    <row r="742" spans="1:12" x14ac:dyDescent="0.25">
      <c r="A742" s="6"/>
      <c r="B742" s="22">
        <v>733</v>
      </c>
      <c r="E742" s="12"/>
      <c r="F742" s="12"/>
      <c r="G742" s="12"/>
      <c r="H742" s="12"/>
      <c r="I742" s="12"/>
      <c r="J742" s="12"/>
      <c r="K742" s="12"/>
      <c r="L742" s="12"/>
    </row>
    <row r="743" spans="1:12" x14ac:dyDescent="0.25">
      <c r="A743" s="6"/>
      <c r="B743" s="22">
        <v>734</v>
      </c>
      <c r="E743" s="12"/>
      <c r="F743" s="12"/>
      <c r="G743" s="12"/>
      <c r="H743" s="12"/>
      <c r="I743" s="12"/>
      <c r="J743" s="12"/>
      <c r="K743" s="12"/>
      <c r="L743" s="12"/>
    </row>
    <row r="744" spans="1:12" x14ac:dyDescent="0.25">
      <c r="A744" s="6"/>
      <c r="B744" s="22">
        <v>735</v>
      </c>
      <c r="E744" s="12"/>
      <c r="F744" s="12"/>
      <c r="G744" s="12"/>
      <c r="H744" s="12"/>
      <c r="I744" s="12"/>
      <c r="J744" s="12"/>
      <c r="K744" s="12"/>
      <c r="L744" s="12"/>
    </row>
    <row r="745" spans="1:12" x14ac:dyDescent="0.25">
      <c r="A745" s="6"/>
      <c r="B745" s="22">
        <v>736</v>
      </c>
      <c r="E745" s="12"/>
      <c r="F745" s="12"/>
      <c r="G745" s="12"/>
      <c r="H745" s="12"/>
      <c r="I745" s="12"/>
      <c r="J745" s="12"/>
      <c r="K745" s="12"/>
      <c r="L745" s="12"/>
    </row>
    <row r="746" spans="1:12" x14ac:dyDescent="0.25">
      <c r="A746" s="6"/>
      <c r="B746" s="22">
        <v>737</v>
      </c>
      <c r="E746" s="12"/>
      <c r="F746" s="12"/>
      <c r="G746" s="12"/>
      <c r="H746" s="12"/>
      <c r="I746" s="12"/>
      <c r="J746" s="12"/>
      <c r="K746" s="12"/>
      <c r="L746" s="12"/>
    </row>
    <row r="747" spans="1:12" x14ac:dyDescent="0.25">
      <c r="A747" s="6"/>
      <c r="B747" s="22">
        <v>738</v>
      </c>
      <c r="E747" s="12"/>
      <c r="F747" s="12"/>
      <c r="G747" s="12"/>
      <c r="H747" s="12"/>
      <c r="I747" s="12"/>
      <c r="J747" s="12"/>
      <c r="K747" s="12"/>
      <c r="L747" s="12"/>
    </row>
    <row r="748" spans="1:12" x14ac:dyDescent="0.25">
      <c r="A748" s="6"/>
      <c r="B748" s="22">
        <v>739</v>
      </c>
      <c r="E748" s="12"/>
      <c r="F748" s="12"/>
      <c r="G748" s="12"/>
      <c r="H748" s="12"/>
      <c r="I748" s="12"/>
      <c r="J748" s="12"/>
      <c r="K748" s="12"/>
      <c r="L748" s="12"/>
    </row>
    <row r="749" spans="1:12" x14ac:dyDescent="0.25">
      <c r="A749" s="6"/>
      <c r="B749" s="22">
        <v>740</v>
      </c>
      <c r="E749" s="12"/>
      <c r="F749" s="12"/>
      <c r="G749" s="12"/>
      <c r="H749" s="12"/>
      <c r="I749" s="12"/>
      <c r="J749" s="12"/>
      <c r="K749" s="12"/>
      <c r="L749" s="12"/>
    </row>
    <row r="750" spans="1:12" x14ac:dyDescent="0.25">
      <c r="A750" s="6"/>
      <c r="B750" s="22">
        <v>741</v>
      </c>
      <c r="E750" s="12"/>
      <c r="F750" s="12"/>
      <c r="G750" s="12"/>
      <c r="H750" s="12"/>
      <c r="I750" s="12"/>
      <c r="J750" s="12"/>
      <c r="K750" s="12"/>
      <c r="L750" s="12"/>
    </row>
    <row r="751" spans="1:12" x14ac:dyDescent="0.25">
      <c r="A751" s="6"/>
      <c r="B751" s="22">
        <v>742</v>
      </c>
      <c r="E751" s="12"/>
      <c r="F751" s="12"/>
      <c r="G751" s="12"/>
      <c r="H751" s="12"/>
      <c r="I751" s="12"/>
      <c r="J751" s="12"/>
      <c r="K751" s="12"/>
      <c r="L751" s="12"/>
    </row>
    <row r="752" spans="1:12" x14ac:dyDescent="0.25">
      <c r="A752" s="6"/>
      <c r="B752" s="22">
        <v>743</v>
      </c>
      <c r="E752" s="12"/>
      <c r="F752" s="12"/>
      <c r="G752" s="12"/>
      <c r="H752" s="12"/>
      <c r="I752" s="12"/>
      <c r="J752" s="12"/>
      <c r="K752" s="12"/>
      <c r="L752" s="12"/>
    </row>
    <row r="753" spans="1:12" x14ac:dyDescent="0.25">
      <c r="A753" s="6"/>
      <c r="B753" s="22">
        <v>744</v>
      </c>
      <c r="E753" s="12"/>
      <c r="F753" s="12"/>
      <c r="G753" s="12"/>
      <c r="H753" s="12"/>
      <c r="I753" s="12"/>
      <c r="J753" s="12"/>
      <c r="K753" s="12"/>
      <c r="L753" s="12"/>
    </row>
    <row r="754" spans="1:12" x14ac:dyDescent="0.25">
      <c r="A754" s="6"/>
      <c r="B754" s="22">
        <v>745</v>
      </c>
      <c r="E754" s="12"/>
      <c r="F754" s="12"/>
      <c r="G754" s="12"/>
      <c r="H754" s="12"/>
      <c r="I754" s="12"/>
      <c r="J754" s="12"/>
      <c r="K754" s="12"/>
      <c r="L754" s="12"/>
    </row>
    <row r="755" spans="1:12" x14ac:dyDescent="0.25">
      <c r="A755" s="6"/>
      <c r="B755" s="22">
        <v>746</v>
      </c>
      <c r="E755" s="12"/>
      <c r="F755" s="12"/>
      <c r="G755" s="12"/>
      <c r="H755" s="12"/>
      <c r="I755" s="12"/>
      <c r="J755" s="12"/>
      <c r="K755" s="12"/>
      <c r="L755" s="12"/>
    </row>
    <row r="756" spans="1:12" x14ac:dyDescent="0.25">
      <c r="A756" s="6"/>
      <c r="B756" s="22">
        <v>747</v>
      </c>
      <c r="E756" s="12"/>
      <c r="F756" s="12"/>
      <c r="G756" s="12"/>
      <c r="H756" s="12"/>
      <c r="I756" s="12"/>
      <c r="J756" s="12"/>
      <c r="K756" s="12"/>
      <c r="L756" s="12"/>
    </row>
    <row r="757" spans="1:12" x14ac:dyDescent="0.25">
      <c r="A757" s="6"/>
      <c r="B757" s="22">
        <v>748</v>
      </c>
      <c r="E757" s="12"/>
      <c r="F757" s="12"/>
      <c r="G757" s="12"/>
      <c r="H757" s="12"/>
      <c r="I757" s="12"/>
      <c r="J757" s="12"/>
      <c r="K757" s="12"/>
      <c r="L757" s="12"/>
    </row>
    <row r="758" spans="1:12" x14ac:dyDescent="0.25">
      <c r="A758" s="6"/>
      <c r="B758" s="22">
        <v>749</v>
      </c>
      <c r="E758" s="12"/>
      <c r="F758" s="12"/>
      <c r="G758" s="12"/>
      <c r="H758" s="12"/>
      <c r="I758" s="12"/>
      <c r="J758" s="12"/>
      <c r="K758" s="12"/>
      <c r="L758" s="12"/>
    </row>
    <row r="759" spans="1:12" x14ac:dyDescent="0.25">
      <c r="A759" s="6"/>
      <c r="B759" s="22">
        <v>750</v>
      </c>
      <c r="E759" s="12"/>
      <c r="F759" s="12"/>
      <c r="G759" s="12"/>
      <c r="H759" s="12"/>
      <c r="I759" s="12"/>
      <c r="J759" s="12"/>
      <c r="K759" s="12"/>
      <c r="L759" s="12"/>
    </row>
    <row r="760" spans="1:12" x14ac:dyDescent="0.25">
      <c r="A760" s="6"/>
      <c r="B760" s="22">
        <v>751</v>
      </c>
      <c r="E760" s="12"/>
      <c r="F760" s="12"/>
      <c r="G760" s="12"/>
      <c r="H760" s="12"/>
      <c r="I760" s="12"/>
      <c r="J760" s="12"/>
      <c r="K760" s="12"/>
      <c r="L760" s="12"/>
    </row>
    <row r="761" spans="1:12" x14ac:dyDescent="0.25">
      <c r="A761" s="6"/>
      <c r="B761" s="22">
        <v>752</v>
      </c>
      <c r="E761" s="12"/>
      <c r="F761" s="12"/>
      <c r="G761" s="12"/>
      <c r="H761" s="12"/>
      <c r="I761" s="12"/>
      <c r="J761" s="12"/>
      <c r="K761" s="12"/>
      <c r="L761" s="12"/>
    </row>
    <row r="762" spans="1:12" x14ac:dyDescent="0.25">
      <c r="A762" s="6"/>
      <c r="B762" s="22">
        <v>753</v>
      </c>
      <c r="E762" s="12"/>
      <c r="F762" s="12"/>
      <c r="G762" s="12"/>
      <c r="H762" s="12"/>
      <c r="I762" s="12"/>
      <c r="J762" s="12"/>
      <c r="K762" s="12"/>
      <c r="L762" s="12"/>
    </row>
    <row r="763" spans="1:12" x14ac:dyDescent="0.25">
      <c r="A763" s="6"/>
      <c r="B763" s="22">
        <v>754</v>
      </c>
      <c r="E763" s="12"/>
      <c r="F763" s="12"/>
      <c r="G763" s="12"/>
      <c r="H763" s="12"/>
      <c r="I763" s="12"/>
      <c r="J763" s="12"/>
      <c r="K763" s="12"/>
      <c r="L763" s="12"/>
    </row>
    <row r="764" spans="1:12" x14ac:dyDescent="0.25">
      <c r="A764" s="6"/>
      <c r="B764" s="22">
        <v>755</v>
      </c>
      <c r="E764" s="12"/>
      <c r="F764" s="12"/>
      <c r="G764" s="12"/>
      <c r="H764" s="12"/>
      <c r="I764" s="12"/>
      <c r="J764" s="12"/>
      <c r="K764" s="12"/>
      <c r="L764" s="12"/>
    </row>
    <row r="765" spans="1:12" x14ac:dyDescent="0.25">
      <c r="A765" s="6"/>
      <c r="B765" s="22">
        <v>756</v>
      </c>
      <c r="E765" s="12"/>
      <c r="F765" s="12"/>
      <c r="G765" s="12"/>
      <c r="H765" s="12"/>
      <c r="I765" s="12"/>
      <c r="J765" s="12"/>
      <c r="K765" s="12"/>
      <c r="L765" s="12"/>
    </row>
    <row r="766" spans="1:12" x14ac:dyDescent="0.25">
      <c r="A766" s="6"/>
      <c r="B766" s="22">
        <v>757</v>
      </c>
      <c r="E766" s="12"/>
      <c r="F766" s="12"/>
      <c r="G766" s="12"/>
      <c r="H766" s="12"/>
      <c r="I766" s="12"/>
      <c r="J766" s="12"/>
      <c r="K766" s="12"/>
      <c r="L766" s="12"/>
    </row>
    <row r="767" spans="1:12" x14ac:dyDescent="0.25">
      <c r="A767" s="6"/>
      <c r="B767" s="22">
        <v>758</v>
      </c>
      <c r="E767" s="12"/>
      <c r="F767" s="12"/>
      <c r="G767" s="12"/>
      <c r="H767" s="12"/>
      <c r="I767" s="12"/>
      <c r="J767" s="12"/>
      <c r="K767" s="12"/>
      <c r="L767" s="12"/>
    </row>
    <row r="768" spans="1:12" x14ac:dyDescent="0.25">
      <c r="A768" s="6"/>
      <c r="B768" s="22">
        <v>759</v>
      </c>
      <c r="E768" s="12"/>
      <c r="F768" s="12"/>
      <c r="G768" s="12"/>
      <c r="H768" s="12"/>
      <c r="I768" s="12"/>
      <c r="J768" s="12"/>
      <c r="K768" s="12"/>
      <c r="L768" s="12"/>
    </row>
    <row r="769" spans="1:12" x14ac:dyDescent="0.25">
      <c r="A769" s="6"/>
      <c r="B769" s="22">
        <v>760</v>
      </c>
      <c r="E769" s="12"/>
      <c r="F769" s="12"/>
      <c r="G769" s="12"/>
      <c r="H769" s="12"/>
      <c r="I769" s="12"/>
      <c r="J769" s="12"/>
      <c r="K769" s="12"/>
      <c r="L769" s="12"/>
    </row>
    <row r="770" spans="1:12" x14ac:dyDescent="0.25">
      <c r="A770" s="6"/>
      <c r="B770" s="22">
        <v>761</v>
      </c>
      <c r="E770" s="12"/>
      <c r="F770" s="12"/>
      <c r="G770" s="12"/>
      <c r="H770" s="12"/>
      <c r="I770" s="12"/>
      <c r="J770" s="12"/>
      <c r="K770" s="12"/>
      <c r="L770" s="12"/>
    </row>
    <row r="771" spans="1:12" x14ac:dyDescent="0.25">
      <c r="A771" s="6"/>
      <c r="B771" s="22">
        <v>762</v>
      </c>
      <c r="E771" s="12"/>
      <c r="F771" s="12"/>
      <c r="G771" s="12"/>
      <c r="H771" s="12"/>
      <c r="I771" s="12"/>
      <c r="J771" s="12"/>
      <c r="K771" s="12"/>
      <c r="L771" s="12"/>
    </row>
    <row r="772" spans="1:12" x14ac:dyDescent="0.25">
      <c r="A772" s="6"/>
      <c r="B772" s="22">
        <v>763</v>
      </c>
      <c r="E772" s="12"/>
      <c r="F772" s="12"/>
      <c r="G772" s="12"/>
      <c r="H772" s="12"/>
      <c r="I772" s="12"/>
      <c r="J772" s="12"/>
      <c r="K772" s="12"/>
      <c r="L772" s="12"/>
    </row>
    <row r="773" spans="1:12" x14ac:dyDescent="0.25">
      <c r="A773" s="6"/>
      <c r="B773" s="22">
        <v>764</v>
      </c>
      <c r="E773" s="12"/>
      <c r="F773" s="12"/>
      <c r="G773" s="12"/>
      <c r="H773" s="12"/>
      <c r="I773" s="12"/>
      <c r="J773" s="12"/>
      <c r="K773" s="12"/>
      <c r="L773" s="12"/>
    </row>
    <row r="774" spans="1:12" x14ac:dyDescent="0.25">
      <c r="A774" s="6"/>
      <c r="B774" s="22">
        <v>765</v>
      </c>
      <c r="E774" s="12"/>
      <c r="F774" s="12"/>
      <c r="G774" s="12"/>
      <c r="H774" s="12"/>
      <c r="I774" s="12"/>
      <c r="J774" s="12"/>
      <c r="K774" s="12"/>
      <c r="L774" s="12"/>
    </row>
    <row r="775" spans="1:12" x14ac:dyDescent="0.25">
      <c r="A775" s="6"/>
      <c r="B775" s="22">
        <v>766</v>
      </c>
      <c r="E775" s="12"/>
      <c r="F775" s="12"/>
      <c r="G775" s="12"/>
      <c r="H775" s="12"/>
      <c r="I775" s="12"/>
      <c r="J775" s="12"/>
      <c r="K775" s="12"/>
      <c r="L775" s="12"/>
    </row>
    <row r="776" spans="1:12" x14ac:dyDescent="0.25">
      <c r="A776" s="6"/>
      <c r="B776" s="22">
        <v>767</v>
      </c>
      <c r="E776" s="12"/>
      <c r="F776" s="12"/>
      <c r="G776" s="12"/>
      <c r="H776" s="12"/>
      <c r="I776" s="12"/>
      <c r="J776" s="12"/>
      <c r="K776" s="12"/>
      <c r="L776" s="12"/>
    </row>
    <row r="777" spans="1:12" x14ac:dyDescent="0.25">
      <c r="A777" s="6"/>
      <c r="B777" s="22">
        <v>768</v>
      </c>
      <c r="E777" s="12"/>
      <c r="F777" s="12"/>
      <c r="G777" s="12"/>
      <c r="H777" s="12"/>
      <c r="I777" s="12"/>
      <c r="J777" s="12"/>
      <c r="K777" s="12"/>
      <c r="L777" s="12"/>
    </row>
    <row r="778" spans="1:12" x14ac:dyDescent="0.25">
      <c r="A778" s="6"/>
      <c r="B778" s="22">
        <v>769</v>
      </c>
      <c r="E778" s="12"/>
      <c r="F778" s="12"/>
      <c r="G778" s="12"/>
      <c r="H778" s="12"/>
      <c r="I778" s="12"/>
      <c r="J778" s="12"/>
      <c r="K778" s="12"/>
      <c r="L778" s="12"/>
    </row>
    <row r="779" spans="1:12" x14ac:dyDescent="0.25">
      <c r="A779" s="6"/>
      <c r="B779" s="22">
        <v>770</v>
      </c>
      <c r="E779" s="12"/>
      <c r="F779" s="12"/>
      <c r="G779" s="12"/>
      <c r="H779" s="12"/>
      <c r="I779" s="12"/>
      <c r="J779" s="12"/>
      <c r="K779" s="12"/>
      <c r="L779" s="12"/>
    </row>
    <row r="780" spans="1:12" x14ac:dyDescent="0.25">
      <c r="A780" s="6"/>
      <c r="B780" s="22">
        <v>771</v>
      </c>
      <c r="E780" s="12"/>
      <c r="F780" s="12"/>
      <c r="G780" s="12"/>
      <c r="H780" s="12"/>
      <c r="I780" s="12"/>
      <c r="J780" s="12"/>
      <c r="K780" s="12"/>
      <c r="L780" s="12"/>
    </row>
    <row r="781" spans="1:12" x14ac:dyDescent="0.25">
      <c r="A781" s="6"/>
      <c r="B781" s="22">
        <v>772</v>
      </c>
      <c r="E781" s="12"/>
      <c r="F781" s="12"/>
      <c r="G781" s="12"/>
      <c r="H781" s="12"/>
      <c r="I781" s="12"/>
      <c r="J781" s="12"/>
      <c r="K781" s="12"/>
      <c r="L781" s="12"/>
    </row>
    <row r="782" spans="1:12" x14ac:dyDescent="0.25">
      <c r="A782" s="6"/>
      <c r="B782" s="22">
        <v>773</v>
      </c>
      <c r="E782" s="12"/>
      <c r="F782" s="12"/>
      <c r="G782" s="12"/>
      <c r="H782" s="12"/>
      <c r="I782" s="12"/>
      <c r="J782" s="12"/>
      <c r="K782" s="12"/>
      <c r="L782" s="12"/>
    </row>
    <row r="783" spans="1:12" x14ac:dyDescent="0.25">
      <c r="A783" s="6"/>
      <c r="B783" s="22">
        <v>774</v>
      </c>
      <c r="E783" s="12"/>
      <c r="F783" s="12"/>
      <c r="G783" s="12"/>
      <c r="H783" s="12"/>
      <c r="I783" s="12"/>
      <c r="J783" s="12"/>
      <c r="K783" s="12"/>
      <c r="L783" s="12"/>
    </row>
    <row r="784" spans="1:12" x14ac:dyDescent="0.25">
      <c r="A784" s="6"/>
      <c r="B784" s="22">
        <v>775</v>
      </c>
      <c r="E784" s="12"/>
      <c r="F784" s="12"/>
      <c r="G784" s="12"/>
      <c r="H784" s="12"/>
      <c r="I784" s="12"/>
      <c r="J784" s="12"/>
      <c r="K784" s="12"/>
      <c r="L784" s="12"/>
    </row>
    <row r="785" spans="1:12" x14ac:dyDescent="0.25">
      <c r="A785" s="6"/>
      <c r="B785" s="22">
        <v>776</v>
      </c>
      <c r="E785" s="12"/>
      <c r="F785" s="12"/>
      <c r="G785" s="12"/>
      <c r="H785" s="12"/>
      <c r="I785" s="12"/>
      <c r="J785" s="12"/>
      <c r="K785" s="12"/>
      <c r="L785" s="12"/>
    </row>
    <row r="786" spans="1:12" x14ac:dyDescent="0.25">
      <c r="A786" s="6"/>
      <c r="B786" s="22">
        <v>777</v>
      </c>
      <c r="E786" s="12"/>
      <c r="F786" s="12"/>
      <c r="G786" s="12"/>
      <c r="H786" s="12"/>
      <c r="I786" s="12"/>
      <c r="J786" s="12"/>
      <c r="K786" s="12"/>
      <c r="L786" s="12"/>
    </row>
    <row r="787" spans="1:12" x14ac:dyDescent="0.25">
      <c r="A787" s="6"/>
      <c r="B787" s="22">
        <v>778</v>
      </c>
      <c r="E787" s="12"/>
      <c r="F787" s="12"/>
      <c r="G787" s="12"/>
      <c r="H787" s="12"/>
      <c r="I787" s="12"/>
      <c r="J787" s="12"/>
      <c r="K787" s="12"/>
      <c r="L787" s="12"/>
    </row>
    <row r="788" spans="1:12" x14ac:dyDescent="0.25">
      <c r="A788" s="6"/>
      <c r="B788" s="22">
        <v>779</v>
      </c>
      <c r="E788" s="12"/>
      <c r="F788" s="12"/>
      <c r="G788" s="12"/>
      <c r="H788" s="12"/>
      <c r="I788" s="12"/>
      <c r="J788" s="12"/>
      <c r="K788" s="12"/>
      <c r="L788" s="12"/>
    </row>
    <row r="789" spans="1:12" x14ac:dyDescent="0.25">
      <c r="A789" s="6"/>
      <c r="B789" s="22">
        <v>780</v>
      </c>
      <c r="E789" s="12"/>
      <c r="F789" s="12"/>
      <c r="G789" s="12"/>
      <c r="H789" s="12"/>
      <c r="I789" s="12"/>
      <c r="J789" s="12"/>
      <c r="K789" s="12"/>
      <c r="L789" s="12"/>
    </row>
    <row r="790" spans="1:12" x14ac:dyDescent="0.25">
      <c r="A790" s="6"/>
      <c r="B790" s="22">
        <v>781</v>
      </c>
      <c r="E790" s="12"/>
      <c r="F790" s="12"/>
      <c r="G790" s="12"/>
      <c r="H790" s="12"/>
      <c r="I790" s="12"/>
      <c r="J790" s="12"/>
      <c r="K790" s="12"/>
      <c r="L790" s="12"/>
    </row>
    <row r="791" spans="1:12" x14ac:dyDescent="0.25">
      <c r="A791" s="6"/>
      <c r="B791" s="22">
        <v>782</v>
      </c>
      <c r="E791" s="12"/>
      <c r="F791" s="12"/>
      <c r="G791" s="12"/>
      <c r="H791" s="12"/>
      <c r="I791" s="12"/>
      <c r="J791" s="12"/>
      <c r="K791" s="12"/>
      <c r="L791" s="12"/>
    </row>
    <row r="792" spans="1:12" x14ac:dyDescent="0.25">
      <c r="A792" s="6"/>
      <c r="B792" s="22">
        <v>783</v>
      </c>
      <c r="E792" s="12"/>
      <c r="F792" s="12"/>
      <c r="G792" s="12"/>
      <c r="H792" s="12"/>
      <c r="I792" s="12"/>
      <c r="J792" s="12"/>
      <c r="K792" s="12"/>
      <c r="L792" s="12"/>
    </row>
    <row r="793" spans="1:12" x14ac:dyDescent="0.25">
      <c r="A793" s="6"/>
      <c r="B793" s="22">
        <v>784</v>
      </c>
      <c r="E793" s="12"/>
      <c r="F793" s="12"/>
      <c r="G793" s="12"/>
      <c r="H793" s="12"/>
      <c r="I793" s="12"/>
      <c r="J793" s="12"/>
      <c r="K793" s="12"/>
      <c r="L793" s="12"/>
    </row>
    <row r="794" spans="1:12" x14ac:dyDescent="0.25">
      <c r="A794" s="6"/>
      <c r="B794" s="22">
        <v>785</v>
      </c>
      <c r="E794" s="12"/>
      <c r="F794" s="12"/>
      <c r="G794" s="12"/>
      <c r="H794" s="12"/>
      <c r="I794" s="12"/>
      <c r="J794" s="12"/>
      <c r="K794" s="12"/>
      <c r="L794" s="12"/>
    </row>
    <row r="795" spans="1:12" x14ac:dyDescent="0.25">
      <c r="A795" s="6"/>
      <c r="B795" s="22">
        <v>786</v>
      </c>
      <c r="E795" s="12"/>
      <c r="F795" s="12"/>
      <c r="G795" s="12"/>
      <c r="H795" s="12"/>
      <c r="I795" s="12"/>
      <c r="J795" s="12"/>
      <c r="K795" s="12"/>
      <c r="L795" s="12"/>
    </row>
    <row r="796" spans="1:12" x14ac:dyDescent="0.25">
      <c r="A796" s="6"/>
      <c r="B796" s="22">
        <v>787</v>
      </c>
      <c r="E796" s="12"/>
      <c r="F796" s="12"/>
      <c r="G796" s="12"/>
      <c r="H796" s="12"/>
      <c r="I796" s="12"/>
      <c r="J796" s="12"/>
      <c r="K796" s="12"/>
      <c r="L796" s="12"/>
    </row>
    <row r="797" spans="1:12" x14ac:dyDescent="0.25">
      <c r="A797" s="6"/>
      <c r="B797" s="22">
        <v>788</v>
      </c>
      <c r="E797" s="12"/>
      <c r="F797" s="12"/>
      <c r="G797" s="12"/>
      <c r="H797" s="12"/>
      <c r="I797" s="12"/>
      <c r="J797" s="12"/>
      <c r="K797" s="12"/>
      <c r="L797" s="12"/>
    </row>
    <row r="798" spans="1:12" x14ac:dyDescent="0.25">
      <c r="A798" s="6"/>
      <c r="B798" s="22">
        <v>789</v>
      </c>
      <c r="E798" s="12"/>
      <c r="F798" s="12"/>
      <c r="G798" s="12"/>
      <c r="H798" s="12"/>
      <c r="I798" s="12"/>
      <c r="J798" s="12"/>
      <c r="K798" s="12"/>
      <c r="L798" s="12"/>
    </row>
    <row r="799" spans="1:12" x14ac:dyDescent="0.25">
      <c r="A799" s="6"/>
      <c r="B799" s="22">
        <v>790</v>
      </c>
      <c r="E799" s="12"/>
      <c r="F799" s="12"/>
      <c r="G799" s="12"/>
      <c r="H799" s="12"/>
      <c r="I799" s="12"/>
      <c r="J799" s="12"/>
      <c r="K799" s="12"/>
      <c r="L799" s="12"/>
    </row>
    <row r="800" spans="1:12" x14ac:dyDescent="0.25">
      <c r="A800" s="6"/>
      <c r="B800" s="22">
        <v>791</v>
      </c>
      <c r="E800" s="12"/>
      <c r="F800" s="12"/>
      <c r="G800" s="12"/>
      <c r="H800" s="12"/>
      <c r="I800" s="12"/>
      <c r="J800" s="12"/>
      <c r="K800" s="12"/>
      <c r="L800" s="12"/>
    </row>
    <row r="801" spans="1:12" x14ac:dyDescent="0.25">
      <c r="A801" s="6"/>
      <c r="B801" s="22">
        <v>792</v>
      </c>
      <c r="E801" s="12"/>
      <c r="F801" s="12"/>
      <c r="G801" s="12"/>
      <c r="H801" s="12"/>
      <c r="I801" s="12"/>
      <c r="J801" s="12"/>
      <c r="K801" s="12"/>
      <c r="L801" s="12"/>
    </row>
    <row r="802" spans="1:12" x14ac:dyDescent="0.25">
      <c r="A802" s="6"/>
      <c r="B802" s="22">
        <v>793</v>
      </c>
      <c r="E802" s="12"/>
      <c r="F802" s="12"/>
      <c r="G802" s="12"/>
      <c r="H802" s="12"/>
      <c r="I802" s="12"/>
      <c r="J802" s="12"/>
      <c r="K802" s="12"/>
      <c r="L802" s="12"/>
    </row>
    <row r="803" spans="1:12" x14ac:dyDescent="0.25">
      <c r="A803" s="6"/>
      <c r="B803" s="22">
        <v>794</v>
      </c>
      <c r="E803" s="12"/>
      <c r="F803" s="12"/>
      <c r="G803" s="12"/>
      <c r="H803" s="12"/>
      <c r="I803" s="12"/>
      <c r="J803" s="12"/>
      <c r="K803" s="12"/>
      <c r="L803" s="12"/>
    </row>
    <row r="804" spans="1:12" x14ac:dyDescent="0.25">
      <c r="A804" s="6"/>
      <c r="B804" s="22">
        <v>795</v>
      </c>
      <c r="E804" s="12"/>
      <c r="F804" s="12"/>
      <c r="G804" s="12"/>
      <c r="H804" s="12"/>
      <c r="I804" s="12"/>
      <c r="J804" s="12"/>
      <c r="K804" s="12"/>
      <c r="L804" s="12"/>
    </row>
    <row r="805" spans="1:12" x14ac:dyDescent="0.25">
      <c r="A805" s="6"/>
      <c r="B805" s="22">
        <v>796</v>
      </c>
      <c r="E805" s="12"/>
      <c r="F805" s="12"/>
      <c r="G805" s="12"/>
      <c r="H805" s="12"/>
      <c r="I805" s="12"/>
      <c r="J805" s="12"/>
      <c r="K805" s="12"/>
      <c r="L805" s="12"/>
    </row>
    <row r="806" spans="1:12" x14ac:dyDescent="0.25">
      <c r="A806" s="6"/>
      <c r="B806" s="22">
        <v>797</v>
      </c>
      <c r="E806" s="12"/>
      <c r="F806" s="12"/>
      <c r="G806" s="12"/>
      <c r="H806" s="12"/>
      <c r="I806" s="12"/>
      <c r="J806" s="12"/>
      <c r="K806" s="12"/>
      <c r="L806" s="12"/>
    </row>
    <row r="807" spans="1:12" x14ac:dyDescent="0.25">
      <c r="A807" s="6"/>
      <c r="B807" s="22">
        <v>798</v>
      </c>
      <c r="E807" s="12"/>
      <c r="F807" s="12"/>
      <c r="G807" s="12"/>
      <c r="H807" s="12"/>
      <c r="I807" s="12"/>
      <c r="J807" s="12"/>
      <c r="K807" s="12"/>
      <c r="L807" s="12"/>
    </row>
    <row r="808" spans="1:12" x14ac:dyDescent="0.25">
      <c r="A808" s="6"/>
      <c r="B808" s="22">
        <v>799</v>
      </c>
      <c r="E808" s="12"/>
      <c r="F808" s="12"/>
      <c r="G808" s="12"/>
      <c r="H808" s="12"/>
      <c r="I808" s="12"/>
      <c r="J808" s="12"/>
      <c r="K808" s="12"/>
      <c r="L808" s="12"/>
    </row>
    <row r="809" spans="1:12" x14ac:dyDescent="0.25">
      <c r="A809" s="6"/>
      <c r="B809" s="22">
        <v>800</v>
      </c>
      <c r="E809" s="12"/>
      <c r="F809" s="12"/>
      <c r="G809" s="12"/>
      <c r="H809" s="12"/>
      <c r="I809" s="12"/>
      <c r="J809" s="12"/>
      <c r="K809" s="12"/>
      <c r="L809" s="12"/>
    </row>
    <row r="810" spans="1:12" x14ac:dyDescent="0.25">
      <c r="A810" s="6"/>
      <c r="B810" s="22">
        <v>801</v>
      </c>
      <c r="E810" s="12"/>
      <c r="F810" s="12"/>
      <c r="G810" s="12"/>
      <c r="H810" s="12"/>
      <c r="I810" s="12"/>
      <c r="J810" s="12"/>
      <c r="K810" s="12"/>
      <c r="L810" s="12"/>
    </row>
    <row r="811" spans="1:12" x14ac:dyDescent="0.25">
      <c r="A811" s="6"/>
      <c r="B811" s="22">
        <v>802</v>
      </c>
      <c r="E811" s="12"/>
      <c r="F811" s="12"/>
      <c r="G811" s="12"/>
      <c r="H811" s="12"/>
      <c r="I811" s="12"/>
      <c r="J811" s="12"/>
      <c r="K811" s="12"/>
      <c r="L811" s="12"/>
    </row>
    <row r="812" spans="1:12" x14ac:dyDescent="0.25">
      <c r="A812" s="6"/>
      <c r="B812" s="22">
        <v>803</v>
      </c>
      <c r="E812" s="12"/>
      <c r="F812" s="12"/>
      <c r="G812" s="12"/>
      <c r="H812" s="12"/>
      <c r="I812" s="12"/>
      <c r="J812" s="12"/>
      <c r="K812" s="12"/>
      <c r="L812" s="12"/>
    </row>
    <row r="813" spans="1:12" x14ac:dyDescent="0.25">
      <c r="A813" s="6"/>
      <c r="B813" s="22">
        <v>804</v>
      </c>
      <c r="E813" s="12"/>
      <c r="F813" s="12"/>
      <c r="G813" s="12"/>
      <c r="H813" s="12"/>
      <c r="I813" s="12"/>
      <c r="J813" s="12"/>
      <c r="K813" s="12"/>
      <c r="L813" s="12"/>
    </row>
    <row r="814" spans="1:12" x14ac:dyDescent="0.25">
      <c r="A814" s="6"/>
      <c r="B814" s="22">
        <v>805</v>
      </c>
      <c r="E814" s="12"/>
      <c r="F814" s="12"/>
      <c r="G814" s="12"/>
      <c r="H814" s="12"/>
      <c r="I814" s="12"/>
      <c r="J814" s="12"/>
      <c r="K814" s="12"/>
      <c r="L814" s="12"/>
    </row>
    <row r="815" spans="1:12" x14ac:dyDescent="0.25">
      <c r="A815" s="6"/>
      <c r="B815" s="22">
        <v>806</v>
      </c>
      <c r="E815" s="12"/>
      <c r="F815" s="12"/>
      <c r="G815" s="12"/>
      <c r="H815" s="12"/>
      <c r="I815" s="12"/>
      <c r="J815" s="12"/>
      <c r="K815" s="12"/>
      <c r="L815" s="12"/>
    </row>
    <row r="816" spans="1:12" x14ac:dyDescent="0.25">
      <c r="A816" s="6"/>
      <c r="B816" s="22">
        <v>807</v>
      </c>
      <c r="E816" s="12"/>
      <c r="F816" s="12"/>
      <c r="G816" s="12"/>
      <c r="H816" s="12"/>
      <c r="I816" s="12"/>
      <c r="J816" s="12"/>
      <c r="K816" s="12"/>
      <c r="L816" s="12"/>
    </row>
    <row r="817" spans="1:12" x14ac:dyDescent="0.25">
      <c r="A817" s="6"/>
      <c r="B817" s="22">
        <v>808</v>
      </c>
      <c r="E817" s="12"/>
      <c r="F817" s="12"/>
      <c r="G817" s="12"/>
      <c r="H817" s="12"/>
      <c r="I817" s="12"/>
      <c r="J817" s="12"/>
      <c r="K817" s="12"/>
      <c r="L817" s="12"/>
    </row>
    <row r="818" spans="1:12" x14ac:dyDescent="0.25">
      <c r="A818" s="6"/>
      <c r="B818" s="22">
        <v>809</v>
      </c>
      <c r="E818" s="12"/>
      <c r="F818" s="12"/>
      <c r="G818" s="12"/>
      <c r="H818" s="12"/>
      <c r="I818" s="12"/>
      <c r="J818" s="12"/>
      <c r="K818" s="12"/>
      <c r="L818" s="12"/>
    </row>
    <row r="819" spans="1:12" x14ac:dyDescent="0.25">
      <c r="A819" s="6"/>
      <c r="B819" s="22">
        <v>810</v>
      </c>
      <c r="E819" s="12"/>
      <c r="F819" s="12"/>
      <c r="G819" s="12"/>
      <c r="H819" s="12"/>
      <c r="I819" s="12"/>
      <c r="J819" s="12"/>
      <c r="K819" s="12"/>
      <c r="L819" s="12"/>
    </row>
    <row r="820" spans="1:12" x14ac:dyDescent="0.25">
      <c r="A820" s="6"/>
      <c r="B820" s="22">
        <v>811</v>
      </c>
      <c r="E820" s="12"/>
      <c r="F820" s="12"/>
      <c r="G820" s="12"/>
      <c r="H820" s="12"/>
      <c r="I820" s="12"/>
      <c r="J820" s="12"/>
      <c r="K820" s="12"/>
      <c r="L820" s="12"/>
    </row>
    <row r="821" spans="1:12" x14ac:dyDescent="0.25">
      <c r="A821" s="6"/>
      <c r="B821" s="22">
        <v>812</v>
      </c>
      <c r="E821" s="12"/>
      <c r="F821" s="12"/>
      <c r="G821" s="12"/>
      <c r="H821" s="12"/>
      <c r="I821" s="12"/>
      <c r="J821" s="12"/>
      <c r="K821" s="12"/>
      <c r="L821" s="12"/>
    </row>
    <row r="822" spans="1:12" x14ac:dyDescent="0.25">
      <c r="A822" s="6"/>
      <c r="B822" s="22">
        <v>813</v>
      </c>
      <c r="E822" s="12"/>
      <c r="F822" s="12"/>
      <c r="G822" s="12"/>
      <c r="H822" s="12"/>
      <c r="I822" s="12"/>
      <c r="J822" s="12"/>
      <c r="K822" s="12"/>
      <c r="L822" s="12"/>
    </row>
    <row r="823" spans="1:12" x14ac:dyDescent="0.25">
      <c r="A823" s="6"/>
      <c r="B823" s="22">
        <v>814</v>
      </c>
      <c r="E823" s="12"/>
      <c r="F823" s="12"/>
      <c r="G823" s="12"/>
      <c r="H823" s="12"/>
      <c r="I823" s="12"/>
      <c r="J823" s="12"/>
      <c r="K823" s="12"/>
      <c r="L823" s="12"/>
    </row>
    <row r="824" spans="1:12" x14ac:dyDescent="0.25">
      <c r="A824" s="6"/>
      <c r="B824" s="22">
        <v>815</v>
      </c>
      <c r="E824" s="12"/>
      <c r="F824" s="12"/>
      <c r="G824" s="12"/>
      <c r="H824" s="12"/>
      <c r="I824" s="12"/>
      <c r="J824" s="12"/>
      <c r="K824" s="12"/>
      <c r="L824" s="12"/>
    </row>
    <row r="825" spans="1:12" x14ac:dyDescent="0.25">
      <c r="A825" s="6"/>
      <c r="B825" s="22">
        <v>816</v>
      </c>
      <c r="E825" s="12"/>
      <c r="F825" s="12"/>
      <c r="G825" s="12"/>
      <c r="H825" s="12"/>
      <c r="I825" s="12"/>
      <c r="J825" s="12"/>
      <c r="K825" s="12"/>
      <c r="L825" s="12"/>
    </row>
    <row r="826" spans="1:12" x14ac:dyDescent="0.25">
      <c r="A826" s="6"/>
      <c r="B826" s="22">
        <v>817</v>
      </c>
      <c r="E826" s="12"/>
      <c r="F826" s="12"/>
      <c r="G826" s="12"/>
      <c r="H826" s="12"/>
      <c r="I826" s="12"/>
      <c r="J826" s="12"/>
      <c r="K826" s="12"/>
      <c r="L826" s="12"/>
    </row>
    <row r="827" spans="1:12" x14ac:dyDescent="0.25">
      <c r="A827" s="6"/>
      <c r="B827" s="22">
        <v>818</v>
      </c>
      <c r="E827" s="12"/>
      <c r="F827" s="12"/>
      <c r="G827" s="12"/>
      <c r="H827" s="12"/>
      <c r="I827" s="12"/>
      <c r="J827" s="12"/>
      <c r="K827" s="12"/>
      <c r="L827" s="12"/>
    </row>
    <row r="828" spans="1:12" x14ac:dyDescent="0.25">
      <c r="A828" s="6"/>
      <c r="B828" s="22">
        <v>819</v>
      </c>
      <c r="E828" s="12"/>
      <c r="F828" s="12"/>
      <c r="G828" s="12"/>
      <c r="H828" s="12"/>
      <c r="I828" s="12"/>
      <c r="J828" s="12"/>
      <c r="K828" s="12"/>
      <c r="L828" s="12"/>
    </row>
    <row r="829" spans="1:12" x14ac:dyDescent="0.25">
      <c r="A829" s="6"/>
      <c r="B829" s="22">
        <v>820</v>
      </c>
      <c r="E829" s="12"/>
      <c r="F829" s="12"/>
      <c r="G829" s="12"/>
      <c r="H829" s="12"/>
      <c r="I829" s="12"/>
      <c r="J829" s="12"/>
      <c r="K829" s="12"/>
      <c r="L829" s="12"/>
    </row>
    <row r="830" spans="1:12" x14ac:dyDescent="0.25">
      <c r="A830" s="6"/>
      <c r="B830" s="22">
        <v>821</v>
      </c>
      <c r="E830" s="12"/>
      <c r="F830" s="12"/>
      <c r="G830" s="12"/>
      <c r="H830" s="12"/>
      <c r="I830" s="12"/>
      <c r="J830" s="12"/>
      <c r="K830" s="12"/>
      <c r="L830" s="12"/>
    </row>
    <row r="831" spans="1:12" x14ac:dyDescent="0.25">
      <c r="A831" s="6"/>
      <c r="B831" s="22">
        <v>822</v>
      </c>
      <c r="E831" s="12"/>
      <c r="F831" s="12"/>
      <c r="G831" s="12"/>
      <c r="H831" s="12"/>
      <c r="I831" s="12"/>
      <c r="J831" s="12"/>
      <c r="K831" s="12"/>
      <c r="L831" s="12"/>
    </row>
    <row r="832" spans="1:12" x14ac:dyDescent="0.25">
      <c r="A832" s="6"/>
      <c r="B832" s="22">
        <v>823</v>
      </c>
      <c r="E832" s="12"/>
      <c r="F832" s="12"/>
      <c r="G832" s="12"/>
      <c r="H832" s="12"/>
      <c r="I832" s="12"/>
      <c r="J832" s="12"/>
      <c r="K832" s="12"/>
      <c r="L832" s="12"/>
    </row>
    <row r="833" spans="1:12" x14ac:dyDescent="0.25">
      <c r="A833" s="6"/>
      <c r="B833" s="22">
        <v>824</v>
      </c>
      <c r="E833" s="12"/>
      <c r="F833" s="12"/>
      <c r="G833" s="12"/>
      <c r="H833" s="12"/>
      <c r="I833" s="12"/>
      <c r="J833" s="12"/>
      <c r="K833" s="12"/>
      <c r="L833" s="12"/>
    </row>
    <row r="834" spans="1:12" x14ac:dyDescent="0.25">
      <c r="A834" s="6"/>
      <c r="B834" s="22">
        <v>825</v>
      </c>
      <c r="E834" s="12"/>
      <c r="F834" s="12"/>
      <c r="G834" s="12"/>
      <c r="H834" s="12"/>
      <c r="I834" s="12"/>
      <c r="J834" s="12"/>
      <c r="K834" s="12"/>
      <c r="L834" s="12"/>
    </row>
    <row r="835" spans="1:12" x14ac:dyDescent="0.25">
      <c r="A835" s="6"/>
      <c r="B835" s="22">
        <v>826</v>
      </c>
      <c r="E835" s="12"/>
      <c r="F835" s="12"/>
      <c r="G835" s="12"/>
      <c r="H835" s="12"/>
      <c r="I835" s="12"/>
      <c r="J835" s="12"/>
      <c r="K835" s="12"/>
      <c r="L835" s="12"/>
    </row>
    <row r="836" spans="1:12" x14ac:dyDescent="0.25">
      <c r="A836" s="6"/>
      <c r="B836" s="22">
        <v>827</v>
      </c>
      <c r="E836" s="12"/>
      <c r="F836" s="12"/>
      <c r="G836" s="12"/>
      <c r="H836" s="12"/>
      <c r="I836" s="12"/>
      <c r="J836" s="12"/>
      <c r="K836" s="12"/>
      <c r="L836" s="12"/>
    </row>
    <row r="837" spans="1:12" x14ac:dyDescent="0.25">
      <c r="A837" s="6"/>
      <c r="B837" s="22">
        <v>828</v>
      </c>
      <c r="E837" s="12"/>
      <c r="F837" s="12"/>
      <c r="G837" s="12"/>
      <c r="H837" s="12"/>
      <c r="I837" s="12"/>
      <c r="J837" s="12"/>
      <c r="K837" s="12"/>
      <c r="L837" s="12"/>
    </row>
    <row r="838" spans="1:12" x14ac:dyDescent="0.25">
      <c r="A838" s="6"/>
      <c r="B838" s="22">
        <v>829</v>
      </c>
      <c r="E838" s="12"/>
      <c r="F838" s="12"/>
      <c r="G838" s="12"/>
      <c r="H838" s="12"/>
      <c r="I838" s="12"/>
      <c r="J838" s="12"/>
      <c r="K838" s="12"/>
      <c r="L838" s="12"/>
    </row>
    <row r="839" spans="1:12" x14ac:dyDescent="0.25">
      <c r="A839" s="6"/>
      <c r="B839" s="22">
        <v>830</v>
      </c>
      <c r="E839" s="12"/>
      <c r="F839" s="12"/>
      <c r="G839" s="12"/>
      <c r="H839" s="12"/>
      <c r="I839" s="12"/>
      <c r="J839" s="12"/>
      <c r="K839" s="12"/>
      <c r="L839" s="12"/>
    </row>
    <row r="840" spans="1:12" x14ac:dyDescent="0.25">
      <c r="A840" s="6"/>
      <c r="B840" s="22">
        <v>831</v>
      </c>
      <c r="E840" s="12"/>
      <c r="F840" s="12"/>
      <c r="G840" s="12"/>
      <c r="H840" s="12"/>
      <c r="I840" s="12"/>
      <c r="J840" s="12"/>
      <c r="K840" s="12"/>
      <c r="L840" s="12"/>
    </row>
    <row r="841" spans="1:12" x14ac:dyDescent="0.25">
      <c r="A841" s="6"/>
      <c r="B841" s="22">
        <v>832</v>
      </c>
      <c r="E841" s="12"/>
      <c r="F841" s="12"/>
      <c r="G841" s="12"/>
      <c r="H841" s="12"/>
      <c r="I841" s="12"/>
      <c r="J841" s="12"/>
      <c r="K841" s="12"/>
      <c r="L841" s="12"/>
    </row>
    <row r="842" spans="1:12" x14ac:dyDescent="0.25">
      <c r="A842" s="6"/>
      <c r="B842" s="22">
        <v>833</v>
      </c>
      <c r="E842" s="12"/>
      <c r="F842" s="12"/>
      <c r="G842" s="12"/>
      <c r="H842" s="12"/>
      <c r="I842" s="12"/>
      <c r="J842" s="12"/>
      <c r="K842" s="12"/>
      <c r="L842" s="12"/>
    </row>
    <row r="843" spans="1:12" x14ac:dyDescent="0.25">
      <c r="A843" s="6"/>
      <c r="B843" s="22">
        <v>834</v>
      </c>
      <c r="E843" s="12"/>
      <c r="F843" s="12"/>
      <c r="G843" s="12"/>
      <c r="H843" s="12"/>
      <c r="I843" s="12"/>
      <c r="J843" s="12"/>
      <c r="K843" s="12"/>
      <c r="L843" s="12"/>
    </row>
    <row r="844" spans="1:12" x14ac:dyDescent="0.25">
      <c r="A844" s="6"/>
      <c r="B844" s="22">
        <v>835</v>
      </c>
      <c r="E844" s="12"/>
      <c r="F844" s="12"/>
      <c r="G844" s="12"/>
      <c r="H844" s="12"/>
      <c r="I844" s="12"/>
      <c r="J844" s="12"/>
      <c r="K844" s="12"/>
      <c r="L844" s="12"/>
    </row>
    <row r="845" spans="1:12" x14ac:dyDescent="0.25">
      <c r="A845" s="6"/>
      <c r="B845" s="22">
        <v>836</v>
      </c>
      <c r="E845" s="12"/>
      <c r="F845" s="12"/>
      <c r="G845" s="12"/>
      <c r="H845" s="12"/>
      <c r="I845" s="12"/>
      <c r="J845" s="12"/>
      <c r="K845" s="12"/>
      <c r="L845" s="12"/>
    </row>
    <row r="846" spans="1:12" x14ac:dyDescent="0.25">
      <c r="A846" s="6"/>
      <c r="B846" s="22">
        <v>837</v>
      </c>
      <c r="E846" s="12"/>
      <c r="F846" s="12"/>
      <c r="G846" s="12"/>
      <c r="H846" s="12"/>
      <c r="I846" s="12"/>
      <c r="J846" s="12"/>
      <c r="K846" s="12"/>
      <c r="L846" s="12"/>
    </row>
    <row r="847" spans="1:12" x14ac:dyDescent="0.25">
      <c r="A847" s="6"/>
      <c r="B847" s="22">
        <v>838</v>
      </c>
      <c r="E847" s="12"/>
      <c r="F847" s="12"/>
      <c r="G847" s="12"/>
      <c r="H847" s="12"/>
      <c r="I847" s="12"/>
      <c r="J847" s="12"/>
      <c r="K847" s="12"/>
      <c r="L847" s="12"/>
    </row>
    <row r="848" spans="1:12" x14ac:dyDescent="0.25">
      <c r="A848" s="6"/>
      <c r="B848" s="22">
        <v>839</v>
      </c>
      <c r="E848" s="12"/>
      <c r="F848" s="12"/>
      <c r="G848" s="12"/>
      <c r="H848" s="12"/>
      <c r="I848" s="12"/>
      <c r="J848" s="12"/>
      <c r="K848" s="12"/>
      <c r="L848" s="12"/>
    </row>
    <row r="849" spans="1:12" x14ac:dyDescent="0.25">
      <c r="A849" s="6"/>
      <c r="B849" s="22">
        <v>840</v>
      </c>
      <c r="E849" s="12"/>
      <c r="F849" s="12"/>
      <c r="G849" s="12"/>
      <c r="H849" s="12"/>
      <c r="I849" s="12"/>
      <c r="J849" s="12"/>
      <c r="K849" s="12"/>
      <c r="L849" s="12"/>
    </row>
    <row r="850" spans="1:12" x14ac:dyDescent="0.25">
      <c r="A850" s="6"/>
      <c r="B850" s="22">
        <v>841</v>
      </c>
      <c r="E850" s="12"/>
      <c r="F850" s="12"/>
      <c r="G850" s="12"/>
      <c r="H850" s="12"/>
      <c r="I850" s="12"/>
      <c r="J850" s="12"/>
      <c r="K850" s="12"/>
      <c r="L850" s="12"/>
    </row>
    <row r="851" spans="1:12" x14ac:dyDescent="0.25">
      <c r="A851" s="6"/>
      <c r="B851" s="22">
        <v>842</v>
      </c>
      <c r="E851" s="12"/>
      <c r="F851" s="12"/>
      <c r="G851" s="12"/>
      <c r="H851" s="12"/>
      <c r="I851" s="12"/>
      <c r="J851" s="12"/>
      <c r="K851" s="12"/>
      <c r="L851" s="12"/>
    </row>
    <row r="852" spans="1:12" x14ac:dyDescent="0.25">
      <c r="A852" s="6"/>
      <c r="B852" s="22">
        <v>843</v>
      </c>
      <c r="E852" s="12"/>
      <c r="F852" s="12"/>
      <c r="G852" s="12"/>
      <c r="H852" s="12"/>
      <c r="I852" s="12"/>
      <c r="J852" s="12"/>
      <c r="K852" s="12"/>
      <c r="L852" s="12"/>
    </row>
    <row r="853" spans="1:12" x14ac:dyDescent="0.25">
      <c r="A853" s="6"/>
      <c r="B853" s="22">
        <v>844</v>
      </c>
      <c r="E853" s="12"/>
      <c r="F853" s="12"/>
      <c r="G853" s="12"/>
      <c r="H853" s="12"/>
      <c r="I853" s="12"/>
      <c r="J853" s="12"/>
      <c r="K853" s="12"/>
      <c r="L853" s="12"/>
    </row>
    <row r="854" spans="1:12" x14ac:dyDescent="0.25">
      <c r="A854" s="6"/>
      <c r="B854" s="22">
        <v>845</v>
      </c>
      <c r="E854" s="12"/>
      <c r="F854" s="12"/>
      <c r="G854" s="12"/>
      <c r="H854" s="12"/>
      <c r="I854" s="12"/>
      <c r="J854" s="12"/>
      <c r="K854" s="12"/>
      <c r="L854" s="12"/>
    </row>
    <row r="855" spans="1:12" x14ac:dyDescent="0.25">
      <c r="A855" s="6"/>
      <c r="B855" s="22">
        <v>846</v>
      </c>
      <c r="E855" s="12"/>
      <c r="F855" s="12"/>
      <c r="G855" s="12"/>
      <c r="H855" s="12"/>
      <c r="I855" s="12"/>
      <c r="J855" s="12"/>
      <c r="K855" s="12"/>
      <c r="L855" s="12"/>
    </row>
    <row r="856" spans="1:12" x14ac:dyDescent="0.25">
      <c r="A856" s="6"/>
      <c r="B856" s="22">
        <v>847</v>
      </c>
      <c r="E856" s="12"/>
      <c r="F856" s="12"/>
      <c r="G856" s="12"/>
      <c r="H856" s="12"/>
      <c r="I856" s="12"/>
      <c r="J856" s="12"/>
      <c r="K856" s="12"/>
      <c r="L856" s="12"/>
    </row>
    <row r="857" spans="1:12" x14ac:dyDescent="0.25">
      <c r="A857" s="6"/>
      <c r="B857" s="22">
        <v>848</v>
      </c>
      <c r="E857" s="12"/>
      <c r="F857" s="12"/>
      <c r="G857" s="12"/>
      <c r="H857" s="12"/>
      <c r="I857" s="12"/>
      <c r="J857" s="12"/>
      <c r="K857" s="12"/>
      <c r="L857" s="12"/>
    </row>
    <row r="858" spans="1:12" x14ac:dyDescent="0.25">
      <c r="A858" s="6"/>
      <c r="B858" s="22">
        <v>849</v>
      </c>
      <c r="E858" s="12"/>
      <c r="F858" s="12"/>
      <c r="G858" s="12"/>
      <c r="H858" s="12"/>
      <c r="I858" s="12"/>
      <c r="J858" s="12"/>
      <c r="K858" s="12"/>
      <c r="L858" s="12"/>
    </row>
    <row r="859" spans="1:12" x14ac:dyDescent="0.25">
      <c r="A859" s="6"/>
      <c r="B859" s="22">
        <v>850</v>
      </c>
      <c r="E859" s="12"/>
      <c r="F859" s="12"/>
      <c r="G859" s="12"/>
      <c r="H859" s="12"/>
      <c r="I859" s="12"/>
      <c r="J859" s="12"/>
      <c r="K859" s="12"/>
      <c r="L859" s="12"/>
    </row>
    <row r="860" spans="1:12" x14ac:dyDescent="0.25">
      <c r="A860" s="6"/>
      <c r="B860" s="22">
        <v>851</v>
      </c>
      <c r="E860" s="12"/>
      <c r="F860" s="12"/>
      <c r="G860" s="12"/>
      <c r="H860" s="12"/>
      <c r="I860" s="12"/>
      <c r="J860" s="12"/>
      <c r="K860" s="12"/>
      <c r="L860" s="12"/>
    </row>
    <row r="861" spans="1:12" x14ac:dyDescent="0.25">
      <c r="A861" s="6"/>
      <c r="B861" s="22">
        <v>852</v>
      </c>
      <c r="E861" s="12"/>
      <c r="F861" s="12"/>
      <c r="G861" s="12"/>
      <c r="H861" s="12"/>
      <c r="I861" s="12"/>
      <c r="J861" s="12"/>
      <c r="K861" s="12"/>
      <c r="L861" s="12"/>
    </row>
    <row r="862" spans="1:12" x14ac:dyDescent="0.25">
      <c r="A862" s="6"/>
      <c r="B862" s="22">
        <v>853</v>
      </c>
      <c r="E862" s="12"/>
      <c r="F862" s="12"/>
      <c r="G862" s="12"/>
      <c r="H862" s="12"/>
      <c r="I862" s="12"/>
      <c r="J862" s="12"/>
      <c r="K862" s="12"/>
      <c r="L862" s="12"/>
    </row>
    <row r="863" spans="1:12" x14ac:dyDescent="0.25">
      <c r="A863" s="6"/>
      <c r="B863" s="22">
        <v>854</v>
      </c>
      <c r="E863" s="12"/>
      <c r="F863" s="12"/>
      <c r="G863" s="12"/>
      <c r="H863" s="12"/>
      <c r="I863" s="12"/>
      <c r="J863" s="12"/>
      <c r="K863" s="12"/>
      <c r="L863" s="12"/>
    </row>
    <row r="864" spans="1:12" x14ac:dyDescent="0.25">
      <c r="A864" s="6"/>
      <c r="B864" s="22">
        <v>855</v>
      </c>
      <c r="E864" s="12"/>
      <c r="F864" s="12"/>
      <c r="G864" s="12"/>
      <c r="H864" s="12"/>
      <c r="I864" s="12"/>
      <c r="J864" s="12"/>
      <c r="K864" s="12"/>
      <c r="L864" s="12"/>
    </row>
    <row r="865" spans="1:12" x14ac:dyDescent="0.25">
      <c r="A865" s="6"/>
      <c r="B865" s="22">
        <v>856</v>
      </c>
      <c r="E865" s="12"/>
      <c r="F865" s="12"/>
      <c r="G865" s="12"/>
      <c r="H865" s="12"/>
      <c r="I865" s="12"/>
      <c r="J865" s="12"/>
      <c r="K865" s="12"/>
      <c r="L865" s="12"/>
    </row>
    <row r="866" spans="1:12" x14ac:dyDescent="0.25">
      <c r="A866" s="6"/>
      <c r="B866" s="22">
        <v>857</v>
      </c>
      <c r="E866" s="12"/>
      <c r="F866" s="12"/>
      <c r="G866" s="12"/>
      <c r="H866" s="12"/>
      <c r="I866" s="12"/>
      <c r="J866" s="12"/>
      <c r="K866" s="12"/>
      <c r="L866" s="12"/>
    </row>
    <row r="867" spans="1:12" x14ac:dyDescent="0.25">
      <c r="A867" s="6"/>
      <c r="B867" s="22">
        <v>858</v>
      </c>
      <c r="E867" s="12"/>
      <c r="F867" s="12"/>
      <c r="G867" s="12"/>
      <c r="H867" s="12"/>
      <c r="I867" s="12"/>
      <c r="J867" s="12"/>
      <c r="K867" s="12"/>
      <c r="L867" s="12"/>
    </row>
    <row r="868" spans="1:12" x14ac:dyDescent="0.25">
      <c r="A868" s="6"/>
      <c r="B868" s="22">
        <v>859</v>
      </c>
      <c r="E868" s="12"/>
      <c r="F868" s="12"/>
      <c r="G868" s="12"/>
      <c r="H868" s="12"/>
      <c r="I868" s="12"/>
      <c r="J868" s="12"/>
      <c r="K868" s="12"/>
      <c r="L868" s="12"/>
    </row>
    <row r="869" spans="1:12" x14ac:dyDescent="0.25">
      <c r="A869" s="6"/>
      <c r="B869" s="22">
        <v>860</v>
      </c>
      <c r="E869" s="12"/>
      <c r="F869" s="12"/>
      <c r="G869" s="12"/>
      <c r="H869" s="12"/>
      <c r="I869" s="12"/>
      <c r="J869" s="12"/>
      <c r="K869" s="12"/>
      <c r="L869" s="12"/>
    </row>
    <row r="870" spans="1:12" x14ac:dyDescent="0.25">
      <c r="A870" s="6"/>
      <c r="B870" s="22">
        <v>861</v>
      </c>
      <c r="E870" s="12"/>
      <c r="F870" s="12"/>
      <c r="G870" s="12"/>
      <c r="H870" s="12"/>
      <c r="I870" s="12"/>
      <c r="J870" s="12"/>
      <c r="K870" s="12"/>
      <c r="L870" s="12"/>
    </row>
    <row r="871" spans="1:12" x14ac:dyDescent="0.25">
      <c r="A871" s="6"/>
      <c r="B871" s="22">
        <v>862</v>
      </c>
      <c r="E871" s="12"/>
      <c r="F871" s="12"/>
      <c r="G871" s="12"/>
      <c r="H871" s="12"/>
      <c r="I871" s="12"/>
      <c r="J871" s="12"/>
      <c r="K871" s="12"/>
      <c r="L871" s="12"/>
    </row>
    <row r="872" spans="1:12" x14ac:dyDescent="0.25">
      <c r="A872" s="6"/>
      <c r="B872" s="22">
        <v>863</v>
      </c>
      <c r="E872" s="12"/>
      <c r="F872" s="12"/>
      <c r="G872" s="12"/>
      <c r="H872" s="12"/>
      <c r="I872" s="12"/>
      <c r="J872" s="12"/>
      <c r="K872" s="12"/>
      <c r="L872" s="12"/>
    </row>
    <row r="873" spans="1:12" x14ac:dyDescent="0.25">
      <c r="A873" s="6"/>
      <c r="B873" s="22">
        <v>864</v>
      </c>
      <c r="E873" s="12"/>
      <c r="F873" s="12"/>
      <c r="G873" s="12"/>
      <c r="H873" s="12"/>
      <c r="I873" s="12"/>
      <c r="J873" s="12"/>
      <c r="K873" s="12"/>
      <c r="L873" s="12"/>
    </row>
    <row r="874" spans="1:12" x14ac:dyDescent="0.25">
      <c r="A874" s="6"/>
      <c r="B874" s="22">
        <v>865</v>
      </c>
      <c r="E874" s="12"/>
      <c r="F874" s="12"/>
      <c r="G874" s="12"/>
      <c r="H874" s="12"/>
      <c r="I874" s="12"/>
      <c r="J874" s="12"/>
      <c r="K874" s="12"/>
      <c r="L874" s="12"/>
    </row>
    <row r="875" spans="1:12" x14ac:dyDescent="0.25">
      <c r="A875" s="6"/>
      <c r="B875" s="22">
        <v>866</v>
      </c>
      <c r="E875" s="12"/>
      <c r="F875" s="12"/>
      <c r="G875" s="12"/>
      <c r="H875" s="12"/>
      <c r="I875" s="12"/>
      <c r="J875" s="12"/>
      <c r="K875" s="12"/>
      <c r="L875" s="12"/>
    </row>
    <row r="876" spans="1:12" x14ac:dyDescent="0.25">
      <c r="A876" s="6"/>
      <c r="B876" s="22">
        <v>867</v>
      </c>
      <c r="E876" s="12"/>
      <c r="F876" s="12"/>
      <c r="G876" s="12"/>
      <c r="H876" s="12"/>
      <c r="I876" s="12"/>
      <c r="J876" s="12"/>
      <c r="K876" s="12"/>
      <c r="L876" s="12"/>
    </row>
    <row r="877" spans="1:12" x14ac:dyDescent="0.25">
      <c r="A877" s="6"/>
      <c r="B877" s="22">
        <v>868</v>
      </c>
      <c r="E877" s="12"/>
      <c r="F877" s="12"/>
      <c r="G877" s="12"/>
      <c r="H877" s="12"/>
      <c r="I877" s="12"/>
      <c r="J877" s="12"/>
      <c r="K877" s="12"/>
      <c r="L877" s="12"/>
    </row>
    <row r="878" spans="1:12" x14ac:dyDescent="0.25">
      <c r="A878" s="6"/>
      <c r="B878" s="22">
        <v>869</v>
      </c>
      <c r="E878" s="12"/>
      <c r="F878" s="12"/>
      <c r="G878" s="12"/>
      <c r="H878" s="12"/>
      <c r="I878" s="12"/>
      <c r="J878" s="12"/>
      <c r="K878" s="12"/>
      <c r="L878" s="12"/>
    </row>
    <row r="879" spans="1:12" x14ac:dyDescent="0.25">
      <c r="A879" s="6"/>
      <c r="B879" s="22">
        <v>870</v>
      </c>
      <c r="E879" s="12"/>
      <c r="F879" s="12"/>
      <c r="G879" s="12"/>
      <c r="H879" s="12"/>
      <c r="I879" s="12"/>
      <c r="J879" s="12"/>
      <c r="K879" s="12"/>
      <c r="L879" s="12"/>
    </row>
    <row r="880" spans="1:12" x14ac:dyDescent="0.25">
      <c r="A880" s="6"/>
      <c r="B880" s="22">
        <v>871</v>
      </c>
      <c r="E880" s="12"/>
      <c r="F880" s="12"/>
      <c r="G880" s="12"/>
      <c r="H880" s="12"/>
      <c r="I880" s="12"/>
      <c r="J880" s="12"/>
      <c r="K880" s="12"/>
      <c r="L880" s="12"/>
    </row>
    <row r="881" spans="1:12" x14ac:dyDescent="0.25">
      <c r="A881" s="6"/>
      <c r="B881" s="22">
        <v>872</v>
      </c>
      <c r="E881" s="12"/>
      <c r="F881" s="12"/>
      <c r="G881" s="12"/>
      <c r="H881" s="12"/>
      <c r="I881" s="12"/>
      <c r="J881" s="12"/>
      <c r="K881" s="12"/>
      <c r="L881" s="12"/>
    </row>
    <row r="882" spans="1:12" x14ac:dyDescent="0.25">
      <c r="A882" s="6"/>
      <c r="B882" s="22">
        <v>873</v>
      </c>
      <c r="E882" s="12"/>
      <c r="F882" s="12"/>
      <c r="G882" s="12"/>
      <c r="H882" s="12"/>
      <c r="I882" s="12"/>
      <c r="J882" s="12"/>
      <c r="K882" s="12"/>
      <c r="L882" s="12"/>
    </row>
    <row r="883" spans="1:12" x14ac:dyDescent="0.25">
      <c r="A883" s="6"/>
      <c r="B883" s="22">
        <v>874</v>
      </c>
      <c r="E883" s="12"/>
      <c r="F883" s="12"/>
      <c r="G883" s="12"/>
      <c r="H883" s="12"/>
      <c r="I883" s="12"/>
      <c r="J883" s="12"/>
      <c r="K883" s="12"/>
      <c r="L883" s="12"/>
    </row>
    <row r="884" spans="1:12" x14ac:dyDescent="0.25">
      <c r="A884" s="6"/>
      <c r="B884" s="22">
        <v>875</v>
      </c>
      <c r="E884" s="12"/>
      <c r="F884" s="12"/>
      <c r="G884" s="12"/>
      <c r="H884" s="12"/>
      <c r="I884" s="12"/>
      <c r="J884" s="12"/>
      <c r="K884" s="12"/>
      <c r="L884" s="12"/>
    </row>
    <row r="885" spans="1:12" x14ac:dyDescent="0.25">
      <c r="A885" s="6"/>
      <c r="B885" s="22">
        <v>876</v>
      </c>
      <c r="E885" s="12"/>
      <c r="F885" s="12"/>
      <c r="G885" s="12"/>
      <c r="H885" s="12"/>
      <c r="I885" s="12"/>
      <c r="J885" s="12"/>
      <c r="K885" s="12"/>
      <c r="L885" s="12"/>
    </row>
    <row r="886" spans="1:12" x14ac:dyDescent="0.25">
      <c r="A886" s="6"/>
      <c r="B886" s="22">
        <v>877</v>
      </c>
      <c r="E886" s="12"/>
      <c r="F886" s="12"/>
      <c r="G886" s="12"/>
      <c r="H886" s="12"/>
      <c r="I886" s="12"/>
      <c r="J886" s="12"/>
      <c r="K886" s="12"/>
      <c r="L886" s="12"/>
    </row>
    <row r="887" spans="1:12" x14ac:dyDescent="0.25">
      <c r="A887" s="6"/>
      <c r="B887" s="22">
        <v>878</v>
      </c>
      <c r="E887" s="12"/>
      <c r="F887" s="12"/>
      <c r="G887" s="12"/>
      <c r="H887" s="12"/>
      <c r="I887" s="12"/>
      <c r="J887" s="12"/>
      <c r="K887" s="12"/>
      <c r="L887" s="12"/>
    </row>
    <row r="888" spans="1:12" x14ac:dyDescent="0.25">
      <c r="A888" s="6"/>
      <c r="B888" s="22">
        <v>879</v>
      </c>
      <c r="E888" s="12"/>
      <c r="F888" s="12"/>
      <c r="G888" s="12"/>
      <c r="H888" s="12"/>
      <c r="I888" s="12"/>
      <c r="J888" s="12"/>
      <c r="K888" s="12"/>
      <c r="L888" s="12"/>
    </row>
    <row r="889" spans="1:12" x14ac:dyDescent="0.25">
      <c r="A889" s="6"/>
      <c r="B889" s="22">
        <v>880</v>
      </c>
      <c r="E889" s="12"/>
      <c r="F889" s="12"/>
      <c r="G889" s="12"/>
      <c r="H889" s="12"/>
      <c r="I889" s="12"/>
      <c r="J889" s="12"/>
      <c r="K889" s="12"/>
      <c r="L889" s="12"/>
    </row>
    <row r="890" spans="1:12" x14ac:dyDescent="0.25">
      <c r="A890" s="6"/>
      <c r="B890" s="22">
        <v>881</v>
      </c>
      <c r="E890" s="12"/>
      <c r="F890" s="12"/>
      <c r="G890" s="12"/>
      <c r="H890" s="12"/>
      <c r="I890" s="12"/>
      <c r="J890" s="12"/>
      <c r="K890" s="12"/>
      <c r="L890" s="12"/>
    </row>
    <row r="891" spans="1:12" x14ac:dyDescent="0.25">
      <c r="A891" s="6"/>
      <c r="B891" s="22">
        <v>882</v>
      </c>
      <c r="E891" s="12"/>
      <c r="F891" s="12"/>
      <c r="G891" s="12"/>
      <c r="H891" s="12"/>
      <c r="I891" s="12"/>
      <c r="J891" s="12"/>
      <c r="K891" s="12"/>
      <c r="L891" s="12"/>
    </row>
    <row r="892" spans="1:12" x14ac:dyDescent="0.25">
      <c r="A892" s="6"/>
      <c r="B892" s="22">
        <v>883</v>
      </c>
      <c r="E892" s="12"/>
      <c r="F892" s="12"/>
      <c r="G892" s="12"/>
      <c r="H892" s="12"/>
      <c r="I892" s="12"/>
      <c r="J892" s="12"/>
      <c r="K892" s="12"/>
      <c r="L892" s="12"/>
    </row>
    <row r="893" spans="1:12" x14ac:dyDescent="0.25">
      <c r="A893" s="6"/>
      <c r="B893" s="22">
        <v>884</v>
      </c>
      <c r="E893" s="12"/>
      <c r="F893" s="12"/>
      <c r="G893" s="12"/>
      <c r="H893" s="12"/>
      <c r="I893" s="12"/>
      <c r="J893" s="12"/>
      <c r="K893" s="12"/>
      <c r="L893" s="12"/>
    </row>
    <row r="894" spans="1:12" x14ac:dyDescent="0.25">
      <c r="A894" s="6"/>
      <c r="B894" s="22">
        <v>885</v>
      </c>
      <c r="E894" s="12"/>
      <c r="F894" s="12"/>
      <c r="G894" s="12"/>
      <c r="H894" s="12"/>
      <c r="I894" s="12"/>
      <c r="J894" s="12"/>
      <c r="K894" s="12"/>
      <c r="L894" s="12"/>
    </row>
    <row r="895" spans="1:12" x14ac:dyDescent="0.25">
      <c r="A895" s="6"/>
      <c r="B895" s="22">
        <v>886</v>
      </c>
      <c r="E895" s="12"/>
      <c r="F895" s="12"/>
      <c r="G895" s="12"/>
      <c r="H895" s="12"/>
      <c r="I895" s="12"/>
      <c r="J895" s="12"/>
      <c r="K895" s="12"/>
      <c r="L895" s="12"/>
    </row>
    <row r="896" spans="1:12" x14ac:dyDescent="0.25">
      <c r="A896" s="6"/>
      <c r="B896" s="22">
        <v>887</v>
      </c>
      <c r="E896" s="12"/>
      <c r="F896" s="12"/>
      <c r="G896" s="12"/>
      <c r="H896" s="12"/>
      <c r="I896" s="12"/>
      <c r="J896" s="12"/>
      <c r="K896" s="12"/>
      <c r="L896" s="12"/>
    </row>
    <row r="897" spans="1:12" x14ac:dyDescent="0.25">
      <c r="A897" s="6"/>
      <c r="B897" s="22">
        <v>888</v>
      </c>
      <c r="E897" s="12"/>
      <c r="F897" s="12"/>
      <c r="G897" s="12"/>
      <c r="H897" s="12"/>
      <c r="I897" s="12"/>
      <c r="J897" s="12"/>
      <c r="K897" s="12"/>
      <c r="L897" s="12"/>
    </row>
    <row r="898" spans="1:12" x14ac:dyDescent="0.25">
      <c r="A898" s="6"/>
      <c r="B898" s="22">
        <v>889</v>
      </c>
      <c r="E898" s="12"/>
      <c r="F898" s="12"/>
      <c r="G898" s="12"/>
      <c r="H898" s="12"/>
      <c r="I898" s="12"/>
      <c r="J898" s="12"/>
      <c r="K898" s="12"/>
      <c r="L898" s="12"/>
    </row>
    <row r="899" spans="1:12" x14ac:dyDescent="0.25">
      <c r="A899" s="6"/>
      <c r="B899" s="22">
        <v>890</v>
      </c>
      <c r="E899" s="12"/>
      <c r="F899" s="12"/>
      <c r="G899" s="12"/>
      <c r="H899" s="12"/>
      <c r="I899" s="12"/>
      <c r="J899" s="12"/>
      <c r="K899" s="12"/>
      <c r="L899" s="12"/>
    </row>
    <row r="900" spans="1:12" x14ac:dyDescent="0.25">
      <c r="A900" s="6"/>
      <c r="B900" s="22">
        <v>891</v>
      </c>
      <c r="E900" s="12"/>
      <c r="F900" s="12"/>
      <c r="G900" s="12"/>
      <c r="H900" s="12"/>
      <c r="I900" s="12"/>
      <c r="J900" s="12"/>
      <c r="K900" s="12"/>
      <c r="L900" s="12"/>
    </row>
    <row r="901" spans="1:12" x14ac:dyDescent="0.25">
      <c r="A901" s="6"/>
      <c r="B901" s="22">
        <v>892</v>
      </c>
      <c r="E901" s="12"/>
      <c r="F901" s="12"/>
      <c r="G901" s="12"/>
      <c r="H901" s="12"/>
      <c r="I901" s="12"/>
      <c r="J901" s="12"/>
      <c r="K901" s="12"/>
      <c r="L901" s="12"/>
    </row>
    <row r="902" spans="1:12" x14ac:dyDescent="0.25">
      <c r="A902" s="6"/>
      <c r="B902" s="22">
        <v>893</v>
      </c>
      <c r="E902" s="12"/>
      <c r="F902" s="12"/>
      <c r="G902" s="12"/>
      <c r="H902" s="12"/>
      <c r="I902" s="12"/>
      <c r="J902" s="12"/>
      <c r="K902" s="12"/>
      <c r="L902" s="12"/>
    </row>
    <row r="903" spans="1:12" x14ac:dyDescent="0.25">
      <c r="A903" s="6"/>
      <c r="B903" s="22">
        <v>894</v>
      </c>
      <c r="E903" s="12"/>
      <c r="F903" s="12"/>
      <c r="G903" s="12"/>
      <c r="H903" s="12"/>
      <c r="I903" s="12"/>
      <c r="J903" s="12"/>
      <c r="K903" s="12"/>
      <c r="L903" s="12"/>
    </row>
    <row r="904" spans="1:12" x14ac:dyDescent="0.25">
      <c r="A904" s="6"/>
      <c r="B904" s="22">
        <v>895</v>
      </c>
      <c r="E904" s="12"/>
      <c r="F904" s="12"/>
      <c r="G904" s="12"/>
      <c r="H904" s="12"/>
      <c r="I904" s="12"/>
      <c r="J904" s="12"/>
      <c r="K904" s="12"/>
      <c r="L904" s="12"/>
    </row>
    <row r="905" spans="1:12" x14ac:dyDescent="0.25">
      <c r="A905" s="6"/>
      <c r="B905" s="22">
        <v>896</v>
      </c>
      <c r="E905" s="12"/>
      <c r="F905" s="12"/>
      <c r="G905" s="12"/>
      <c r="H905" s="12"/>
      <c r="I905" s="12"/>
      <c r="J905" s="12"/>
      <c r="K905" s="12"/>
      <c r="L905" s="12"/>
    </row>
    <row r="906" spans="1:12" x14ac:dyDescent="0.25">
      <c r="A906" s="6"/>
      <c r="B906" s="22">
        <v>897</v>
      </c>
      <c r="E906" s="12"/>
      <c r="F906" s="12"/>
      <c r="G906" s="12"/>
      <c r="H906" s="12"/>
      <c r="I906" s="12"/>
      <c r="J906" s="12"/>
      <c r="K906" s="12"/>
      <c r="L906" s="12"/>
    </row>
    <row r="907" spans="1:12" x14ac:dyDescent="0.25">
      <c r="A907" s="6"/>
      <c r="B907" s="22">
        <v>898</v>
      </c>
      <c r="E907" s="12"/>
      <c r="F907" s="12"/>
      <c r="G907" s="12"/>
      <c r="H907" s="12"/>
      <c r="I907" s="12"/>
      <c r="J907" s="12"/>
      <c r="K907" s="12"/>
      <c r="L907" s="12"/>
    </row>
    <row r="908" spans="1:12" x14ac:dyDescent="0.25">
      <c r="A908" s="6"/>
      <c r="B908" s="22">
        <v>899</v>
      </c>
      <c r="E908" s="12"/>
      <c r="F908" s="12"/>
      <c r="G908" s="12"/>
      <c r="H908" s="12"/>
      <c r="I908" s="12"/>
      <c r="J908" s="12"/>
      <c r="K908" s="12"/>
      <c r="L908" s="12"/>
    </row>
    <row r="909" spans="1:12" x14ac:dyDescent="0.25">
      <c r="A909" s="6"/>
      <c r="B909" s="22">
        <v>900</v>
      </c>
      <c r="E909" s="12"/>
      <c r="F909" s="12"/>
      <c r="G909" s="12"/>
      <c r="H909" s="12"/>
      <c r="I909" s="12"/>
      <c r="J909" s="12"/>
      <c r="K909" s="12"/>
      <c r="L909" s="12"/>
    </row>
    <row r="910" spans="1:12" x14ac:dyDescent="0.25">
      <c r="A910" s="6"/>
      <c r="B910" s="22">
        <v>901</v>
      </c>
      <c r="E910" s="12"/>
      <c r="F910" s="12"/>
      <c r="G910" s="12"/>
      <c r="H910" s="12"/>
      <c r="I910" s="12"/>
      <c r="J910" s="12"/>
      <c r="K910" s="12"/>
      <c r="L910" s="12"/>
    </row>
    <row r="911" spans="1:12" x14ac:dyDescent="0.25">
      <c r="A911" s="6"/>
      <c r="B911" s="22">
        <v>902</v>
      </c>
      <c r="E911" s="12"/>
      <c r="F911" s="12"/>
      <c r="G911" s="12"/>
      <c r="H911" s="12"/>
      <c r="I911" s="12"/>
      <c r="J911" s="12"/>
      <c r="K911" s="12"/>
      <c r="L911" s="12"/>
    </row>
    <row r="912" spans="1:12" x14ac:dyDescent="0.25">
      <c r="A912" s="6"/>
      <c r="B912" s="22">
        <v>903</v>
      </c>
      <c r="E912" s="12"/>
      <c r="F912" s="12"/>
      <c r="G912" s="12"/>
      <c r="H912" s="12"/>
      <c r="I912" s="12"/>
      <c r="J912" s="12"/>
      <c r="K912" s="12"/>
      <c r="L912" s="12"/>
    </row>
    <row r="913" spans="1:12" x14ac:dyDescent="0.25">
      <c r="A913" s="6"/>
      <c r="B913" s="22">
        <v>904</v>
      </c>
      <c r="E913" s="12"/>
      <c r="F913" s="12"/>
      <c r="G913" s="12"/>
      <c r="H913" s="12"/>
      <c r="I913" s="12"/>
      <c r="J913" s="12"/>
      <c r="K913" s="12"/>
      <c r="L913" s="12"/>
    </row>
    <row r="914" spans="1:12" x14ac:dyDescent="0.25">
      <c r="A914" s="6"/>
      <c r="B914" s="22">
        <v>905</v>
      </c>
      <c r="E914" s="12"/>
      <c r="F914" s="12"/>
      <c r="G914" s="12"/>
      <c r="H914" s="12"/>
      <c r="I914" s="12"/>
      <c r="J914" s="12"/>
      <c r="K914" s="12"/>
      <c r="L914" s="12"/>
    </row>
    <row r="915" spans="1:12" x14ac:dyDescent="0.25">
      <c r="A915" s="6"/>
      <c r="B915" s="22">
        <v>906</v>
      </c>
      <c r="E915" s="12"/>
      <c r="F915" s="12"/>
      <c r="G915" s="12"/>
      <c r="H915" s="12"/>
      <c r="I915" s="12"/>
      <c r="J915" s="12"/>
      <c r="K915" s="12"/>
      <c r="L915" s="12"/>
    </row>
    <row r="916" spans="1:12" x14ac:dyDescent="0.25">
      <c r="A916" s="6"/>
      <c r="B916" s="22">
        <v>907</v>
      </c>
      <c r="E916" s="12"/>
      <c r="F916" s="12"/>
      <c r="G916" s="12"/>
      <c r="H916" s="12"/>
      <c r="I916" s="12"/>
      <c r="J916" s="12"/>
      <c r="K916" s="12"/>
      <c r="L916" s="12"/>
    </row>
    <row r="917" spans="1:12" x14ac:dyDescent="0.25">
      <c r="A917" s="6"/>
      <c r="B917" s="22">
        <v>908</v>
      </c>
      <c r="E917" s="12"/>
      <c r="F917" s="12"/>
      <c r="G917" s="12"/>
      <c r="H917" s="12"/>
      <c r="I917" s="12"/>
      <c r="J917" s="12"/>
      <c r="K917" s="12"/>
      <c r="L917" s="12"/>
    </row>
    <row r="918" spans="1:12" x14ac:dyDescent="0.25">
      <c r="A918" s="6"/>
      <c r="B918" s="22">
        <v>909</v>
      </c>
      <c r="E918" s="12"/>
      <c r="F918" s="12"/>
      <c r="G918" s="12"/>
      <c r="H918" s="12"/>
      <c r="I918" s="12"/>
      <c r="J918" s="12"/>
      <c r="K918" s="12"/>
      <c r="L918" s="12"/>
    </row>
    <row r="919" spans="1:12" x14ac:dyDescent="0.25">
      <c r="A919" s="6"/>
      <c r="B919" s="22">
        <v>910</v>
      </c>
      <c r="E919" s="12"/>
      <c r="F919" s="12"/>
      <c r="G919" s="12"/>
      <c r="H919" s="12"/>
      <c r="I919" s="12"/>
      <c r="J919" s="12"/>
      <c r="K919" s="12"/>
      <c r="L919" s="12"/>
    </row>
    <row r="920" spans="1:12" x14ac:dyDescent="0.25">
      <c r="A920" s="6"/>
      <c r="B920" s="22">
        <v>911</v>
      </c>
      <c r="E920" s="12"/>
      <c r="F920" s="12"/>
      <c r="G920" s="12"/>
      <c r="H920" s="12"/>
      <c r="I920" s="12"/>
      <c r="J920" s="12"/>
      <c r="K920" s="12"/>
      <c r="L920" s="12"/>
    </row>
    <row r="921" spans="1:12" x14ac:dyDescent="0.25">
      <c r="A921" s="6"/>
      <c r="B921" s="22">
        <v>912</v>
      </c>
      <c r="E921" s="12"/>
      <c r="F921" s="12"/>
      <c r="G921" s="12"/>
      <c r="H921" s="12"/>
      <c r="I921" s="12"/>
      <c r="J921" s="12"/>
      <c r="K921" s="12"/>
      <c r="L921" s="12"/>
    </row>
    <row r="922" spans="1:12" x14ac:dyDescent="0.25">
      <c r="A922" s="6"/>
      <c r="B922" s="22">
        <v>913</v>
      </c>
      <c r="E922" s="12"/>
      <c r="F922" s="12"/>
      <c r="G922" s="12"/>
      <c r="H922" s="12"/>
      <c r="I922" s="12"/>
      <c r="J922" s="12"/>
      <c r="K922" s="12"/>
      <c r="L922" s="12"/>
    </row>
    <row r="923" spans="1:12" x14ac:dyDescent="0.25">
      <c r="A923" s="6"/>
      <c r="B923" s="22">
        <v>914</v>
      </c>
      <c r="E923" s="12"/>
      <c r="F923" s="12"/>
      <c r="G923" s="12"/>
      <c r="H923" s="12"/>
      <c r="I923" s="12"/>
      <c r="J923" s="12"/>
      <c r="K923" s="12"/>
      <c r="L923" s="12"/>
    </row>
    <row r="924" spans="1:12" x14ac:dyDescent="0.25">
      <c r="A924" s="6"/>
      <c r="B924" s="22">
        <v>915</v>
      </c>
      <c r="E924" s="12"/>
      <c r="F924" s="12"/>
      <c r="G924" s="12"/>
      <c r="H924" s="12"/>
      <c r="I924" s="12"/>
      <c r="J924" s="12"/>
      <c r="K924" s="12"/>
      <c r="L924" s="12"/>
    </row>
    <row r="925" spans="1:12" x14ac:dyDescent="0.25">
      <c r="A925" s="6"/>
      <c r="B925" s="22">
        <v>916</v>
      </c>
      <c r="E925" s="12"/>
      <c r="F925" s="12"/>
      <c r="G925" s="12"/>
      <c r="H925" s="12"/>
      <c r="I925" s="12"/>
      <c r="J925" s="12"/>
      <c r="K925" s="12"/>
      <c r="L925" s="12"/>
    </row>
    <row r="926" spans="1:12" x14ac:dyDescent="0.25">
      <c r="A926" s="6"/>
      <c r="B926" s="22">
        <v>917</v>
      </c>
      <c r="E926" s="12"/>
      <c r="F926" s="12"/>
      <c r="G926" s="12"/>
      <c r="H926" s="12"/>
      <c r="I926" s="12"/>
      <c r="J926" s="12"/>
      <c r="K926" s="12"/>
      <c r="L926" s="12"/>
    </row>
    <row r="927" spans="1:12" x14ac:dyDescent="0.25">
      <c r="A927" s="6"/>
      <c r="B927" s="22">
        <v>918</v>
      </c>
      <c r="E927" s="12"/>
      <c r="F927" s="12"/>
      <c r="G927" s="12"/>
      <c r="H927" s="12"/>
      <c r="I927" s="12"/>
      <c r="J927" s="12"/>
      <c r="K927" s="12"/>
      <c r="L927" s="12"/>
    </row>
    <row r="928" spans="1:12" x14ac:dyDescent="0.25">
      <c r="A928" s="6"/>
      <c r="B928" s="22">
        <v>919</v>
      </c>
      <c r="E928" s="12"/>
      <c r="F928" s="12"/>
      <c r="G928" s="12"/>
      <c r="H928" s="12"/>
      <c r="I928" s="12"/>
      <c r="J928" s="12"/>
      <c r="K928" s="12"/>
      <c r="L928" s="12"/>
    </row>
    <row r="929" spans="1:12" x14ac:dyDescent="0.25">
      <c r="A929" s="6"/>
      <c r="B929" s="22">
        <v>920</v>
      </c>
      <c r="E929" s="12"/>
      <c r="F929" s="12"/>
      <c r="G929" s="12"/>
      <c r="H929" s="12"/>
      <c r="I929" s="12"/>
      <c r="J929" s="12"/>
      <c r="K929" s="12"/>
      <c r="L929" s="12"/>
    </row>
    <row r="930" spans="1:12" x14ac:dyDescent="0.25">
      <c r="A930" s="6"/>
      <c r="B930" s="22">
        <v>921</v>
      </c>
      <c r="E930" s="12"/>
      <c r="F930" s="12"/>
      <c r="G930" s="12"/>
      <c r="H930" s="12"/>
      <c r="I930" s="12"/>
      <c r="J930" s="12"/>
      <c r="K930" s="12"/>
      <c r="L930" s="12"/>
    </row>
    <row r="931" spans="1:12" x14ac:dyDescent="0.25">
      <c r="A931" s="6"/>
      <c r="B931" s="22">
        <v>922</v>
      </c>
      <c r="E931" s="12"/>
      <c r="F931" s="12"/>
      <c r="G931" s="12"/>
      <c r="H931" s="12"/>
      <c r="I931" s="12"/>
      <c r="J931" s="12"/>
      <c r="K931" s="12"/>
      <c r="L931" s="12"/>
    </row>
    <row r="932" spans="1:12" x14ac:dyDescent="0.25">
      <c r="A932" s="6"/>
      <c r="B932" s="22">
        <v>923</v>
      </c>
      <c r="E932" s="12"/>
      <c r="F932" s="12"/>
      <c r="G932" s="12"/>
      <c r="H932" s="12"/>
      <c r="I932" s="12"/>
      <c r="J932" s="12"/>
      <c r="K932" s="12"/>
      <c r="L932" s="12"/>
    </row>
    <row r="933" spans="1:12" x14ac:dyDescent="0.25">
      <c r="A933" s="6"/>
      <c r="B933" s="22">
        <v>924</v>
      </c>
      <c r="E933" s="12"/>
      <c r="F933" s="12"/>
      <c r="G933" s="12"/>
      <c r="H933" s="12"/>
      <c r="I933" s="12"/>
      <c r="J933" s="12"/>
      <c r="K933" s="12"/>
      <c r="L933" s="12"/>
    </row>
    <row r="934" spans="1:12" x14ac:dyDescent="0.25">
      <c r="A934" s="6"/>
      <c r="B934" s="22">
        <v>925</v>
      </c>
      <c r="E934" s="12"/>
      <c r="F934" s="12"/>
      <c r="G934" s="12"/>
      <c r="H934" s="12"/>
      <c r="I934" s="12"/>
      <c r="J934" s="12"/>
      <c r="K934" s="12"/>
      <c r="L934" s="12"/>
    </row>
    <row r="935" spans="1:12" x14ac:dyDescent="0.25">
      <c r="A935" s="6"/>
      <c r="B935" s="22">
        <v>926</v>
      </c>
      <c r="E935" s="12"/>
      <c r="F935" s="12"/>
      <c r="G935" s="12"/>
      <c r="H935" s="12"/>
      <c r="I935" s="12"/>
      <c r="J935" s="12"/>
      <c r="K935" s="12"/>
      <c r="L935" s="12"/>
    </row>
    <row r="936" spans="1:12" x14ac:dyDescent="0.25">
      <c r="A936" s="6"/>
      <c r="B936" s="22">
        <v>927</v>
      </c>
      <c r="E936" s="12"/>
      <c r="F936" s="12"/>
      <c r="G936" s="12"/>
      <c r="H936" s="12"/>
      <c r="I936" s="12"/>
      <c r="J936" s="12"/>
      <c r="K936" s="12"/>
      <c r="L936" s="12"/>
    </row>
    <row r="937" spans="1:12" x14ac:dyDescent="0.25">
      <c r="A937" s="6"/>
      <c r="B937" s="22">
        <v>928</v>
      </c>
      <c r="E937" s="12"/>
      <c r="F937" s="12"/>
      <c r="G937" s="12"/>
      <c r="H937" s="12"/>
      <c r="I937" s="12"/>
      <c r="J937" s="12"/>
      <c r="K937" s="12"/>
      <c r="L937" s="12"/>
    </row>
    <row r="938" spans="1:12" x14ac:dyDescent="0.25">
      <c r="A938" s="6"/>
      <c r="B938" s="22">
        <v>929</v>
      </c>
      <c r="E938" s="12"/>
      <c r="F938" s="12"/>
      <c r="G938" s="12"/>
      <c r="H938" s="12"/>
      <c r="I938" s="12"/>
      <c r="J938" s="12"/>
      <c r="K938" s="12"/>
      <c r="L938" s="12"/>
    </row>
    <row r="939" spans="1:12" x14ac:dyDescent="0.25">
      <c r="A939" s="6"/>
      <c r="B939" s="22">
        <v>930</v>
      </c>
      <c r="E939" s="12"/>
      <c r="F939" s="12"/>
      <c r="G939" s="12"/>
      <c r="H939" s="12"/>
      <c r="I939" s="12"/>
      <c r="J939" s="12"/>
      <c r="K939" s="12"/>
      <c r="L939" s="12"/>
    </row>
    <row r="940" spans="1:12" x14ac:dyDescent="0.25">
      <c r="A940" s="6"/>
      <c r="B940" s="22">
        <v>931</v>
      </c>
      <c r="E940" s="12"/>
      <c r="F940" s="12"/>
      <c r="G940" s="12"/>
      <c r="H940" s="12"/>
      <c r="I940" s="12"/>
      <c r="J940" s="12"/>
      <c r="K940" s="12"/>
      <c r="L940" s="12"/>
    </row>
    <row r="941" spans="1:12" x14ac:dyDescent="0.25">
      <c r="A941" s="6"/>
      <c r="B941" s="22">
        <v>932</v>
      </c>
      <c r="E941" s="12"/>
      <c r="F941" s="12"/>
      <c r="G941" s="12"/>
      <c r="H941" s="12"/>
      <c r="I941" s="12"/>
      <c r="J941" s="12"/>
      <c r="K941" s="12"/>
      <c r="L941" s="12"/>
    </row>
    <row r="942" spans="1:12" x14ac:dyDescent="0.25">
      <c r="A942" s="6"/>
      <c r="B942" s="22">
        <v>933</v>
      </c>
      <c r="E942" s="12"/>
      <c r="F942" s="12"/>
      <c r="G942" s="12"/>
      <c r="H942" s="12"/>
      <c r="I942" s="12"/>
      <c r="J942" s="12"/>
      <c r="K942" s="12"/>
      <c r="L942" s="12"/>
    </row>
    <row r="943" spans="1:12" x14ac:dyDescent="0.25">
      <c r="A943" s="6"/>
      <c r="B943" s="22">
        <v>934</v>
      </c>
      <c r="E943" s="12"/>
      <c r="F943" s="12"/>
      <c r="G943" s="12"/>
      <c r="H943" s="12"/>
      <c r="I943" s="12"/>
      <c r="J943" s="12"/>
      <c r="K943" s="12"/>
      <c r="L943" s="12"/>
    </row>
    <row r="944" spans="1:12" x14ac:dyDescent="0.25">
      <c r="A944" s="6"/>
      <c r="B944" s="22">
        <v>935</v>
      </c>
      <c r="E944" s="12"/>
      <c r="F944" s="12"/>
      <c r="G944" s="12"/>
      <c r="H944" s="12"/>
      <c r="I944" s="12"/>
      <c r="J944" s="12"/>
      <c r="K944" s="12"/>
      <c r="L944" s="12"/>
    </row>
    <row r="945" spans="1:12" x14ac:dyDescent="0.25">
      <c r="A945" s="6"/>
      <c r="B945" s="22">
        <v>936</v>
      </c>
      <c r="E945" s="12"/>
      <c r="F945" s="12"/>
      <c r="G945" s="12"/>
      <c r="H945" s="12"/>
      <c r="I945" s="12"/>
      <c r="J945" s="12"/>
      <c r="K945" s="12"/>
      <c r="L945" s="12"/>
    </row>
    <row r="946" spans="1:12" x14ac:dyDescent="0.25">
      <c r="A946" s="6"/>
      <c r="B946" s="22">
        <v>937</v>
      </c>
      <c r="E946" s="12"/>
      <c r="F946" s="12"/>
      <c r="G946" s="12"/>
      <c r="H946" s="12"/>
      <c r="I946" s="12"/>
      <c r="J946" s="12"/>
      <c r="K946" s="12"/>
      <c r="L946" s="12"/>
    </row>
    <row r="947" spans="1:12" x14ac:dyDescent="0.25">
      <c r="A947" s="6"/>
      <c r="B947" s="22">
        <v>938</v>
      </c>
      <c r="E947" s="12"/>
      <c r="F947" s="12"/>
      <c r="G947" s="12"/>
      <c r="H947" s="12"/>
      <c r="I947" s="12"/>
      <c r="J947" s="12"/>
      <c r="K947" s="12"/>
      <c r="L947" s="12"/>
    </row>
    <row r="948" spans="1:12" x14ac:dyDescent="0.25">
      <c r="A948" s="6"/>
      <c r="B948" s="22">
        <v>939</v>
      </c>
      <c r="E948" s="12"/>
      <c r="F948" s="12"/>
      <c r="G948" s="12"/>
      <c r="H948" s="12"/>
      <c r="I948" s="12"/>
      <c r="J948" s="12"/>
      <c r="K948" s="12"/>
      <c r="L948" s="12"/>
    </row>
    <row r="949" spans="1:12" x14ac:dyDescent="0.25">
      <c r="A949" s="6"/>
      <c r="B949" s="22">
        <v>940</v>
      </c>
      <c r="E949" s="12"/>
      <c r="F949" s="12"/>
      <c r="G949" s="12"/>
      <c r="H949" s="12"/>
      <c r="I949" s="12"/>
      <c r="J949" s="12"/>
      <c r="K949" s="12"/>
      <c r="L949" s="12"/>
    </row>
    <row r="950" spans="1:12" x14ac:dyDescent="0.25">
      <c r="A950" s="6"/>
      <c r="B950" s="22">
        <v>941</v>
      </c>
      <c r="E950" s="12"/>
      <c r="F950" s="12"/>
      <c r="G950" s="12"/>
      <c r="H950" s="12"/>
      <c r="I950" s="12"/>
      <c r="J950" s="12"/>
      <c r="K950" s="12"/>
      <c r="L950" s="12"/>
    </row>
    <row r="951" spans="1:12" x14ac:dyDescent="0.25">
      <c r="A951" s="6"/>
      <c r="B951" s="22">
        <v>942</v>
      </c>
      <c r="E951" s="12"/>
      <c r="F951" s="12"/>
      <c r="G951" s="12"/>
      <c r="H951" s="12"/>
      <c r="I951" s="12"/>
      <c r="J951" s="12"/>
      <c r="K951" s="12"/>
      <c r="L951" s="12"/>
    </row>
    <row r="952" spans="1:12" x14ac:dyDescent="0.25">
      <c r="A952" s="6"/>
      <c r="B952" s="22">
        <v>943</v>
      </c>
      <c r="E952" s="12"/>
      <c r="F952" s="12"/>
      <c r="G952" s="12"/>
      <c r="H952" s="12"/>
      <c r="I952" s="12"/>
      <c r="J952" s="12"/>
      <c r="K952" s="12"/>
      <c r="L952" s="12"/>
    </row>
    <row r="953" spans="1:12" x14ac:dyDescent="0.25">
      <c r="A953" s="6"/>
      <c r="B953" s="22">
        <v>944</v>
      </c>
      <c r="E953" s="12"/>
      <c r="F953" s="12"/>
      <c r="G953" s="12"/>
      <c r="H953" s="12"/>
      <c r="I953" s="12"/>
      <c r="J953" s="12"/>
      <c r="K953" s="12"/>
      <c r="L953" s="12"/>
    </row>
    <row r="954" spans="1:12" x14ac:dyDescent="0.25">
      <c r="A954" s="6"/>
      <c r="B954" s="22">
        <v>945</v>
      </c>
      <c r="E954" s="12"/>
      <c r="F954" s="12"/>
      <c r="G954" s="12"/>
      <c r="H954" s="12"/>
      <c r="I954" s="12"/>
      <c r="J954" s="12"/>
      <c r="K954" s="12"/>
      <c r="L954" s="12"/>
    </row>
    <row r="955" spans="1:12" x14ac:dyDescent="0.25">
      <c r="A955" s="6"/>
      <c r="B955" s="22">
        <v>946</v>
      </c>
      <c r="E955" s="12"/>
      <c r="F955" s="12"/>
      <c r="G955" s="12"/>
      <c r="H955" s="12"/>
      <c r="I955" s="12"/>
      <c r="J955" s="12"/>
      <c r="K955" s="12"/>
      <c r="L955" s="12"/>
    </row>
    <row r="956" spans="1:12" x14ac:dyDescent="0.25">
      <c r="A956" s="6"/>
      <c r="B956" s="22">
        <v>947</v>
      </c>
      <c r="E956" s="12"/>
      <c r="F956" s="12"/>
      <c r="G956" s="12"/>
      <c r="H956" s="12"/>
      <c r="I956" s="12"/>
      <c r="J956" s="12"/>
      <c r="K956" s="12"/>
      <c r="L956" s="12"/>
    </row>
    <row r="957" spans="1:12" x14ac:dyDescent="0.25">
      <c r="A957" s="6"/>
      <c r="B957" s="22">
        <v>948</v>
      </c>
      <c r="E957" s="12"/>
      <c r="F957" s="12"/>
      <c r="G957" s="12"/>
      <c r="H957" s="12"/>
      <c r="I957" s="12"/>
      <c r="J957" s="12"/>
      <c r="K957" s="12"/>
      <c r="L957" s="12"/>
    </row>
    <row r="958" spans="1:12" x14ac:dyDescent="0.25">
      <c r="A958" s="6"/>
      <c r="B958" s="22">
        <v>949</v>
      </c>
      <c r="E958" s="12"/>
      <c r="F958" s="12"/>
      <c r="G958" s="12"/>
      <c r="H958" s="12"/>
      <c r="I958" s="12"/>
      <c r="J958" s="12"/>
      <c r="K958" s="12"/>
      <c r="L958" s="12"/>
    </row>
    <row r="959" spans="1:12" x14ac:dyDescent="0.25">
      <c r="A959" s="6"/>
      <c r="B959" s="22">
        <v>950</v>
      </c>
      <c r="E959" s="12"/>
      <c r="F959" s="12"/>
      <c r="G959" s="12"/>
      <c r="H959" s="12"/>
      <c r="I959" s="12"/>
      <c r="J959" s="12"/>
      <c r="K959" s="12"/>
      <c r="L959" s="12"/>
    </row>
    <row r="960" spans="1:12" x14ac:dyDescent="0.25">
      <c r="A960" s="6"/>
      <c r="B960" s="22">
        <v>951</v>
      </c>
      <c r="E960" s="12"/>
      <c r="F960" s="12"/>
      <c r="G960" s="12"/>
      <c r="H960" s="12"/>
      <c r="I960" s="12"/>
      <c r="J960" s="12"/>
      <c r="K960" s="12"/>
      <c r="L960" s="12"/>
    </row>
    <row r="961" spans="1:12" x14ac:dyDescent="0.25">
      <c r="A961" s="6"/>
      <c r="B961" s="22">
        <v>952</v>
      </c>
      <c r="E961" s="12"/>
      <c r="F961" s="12"/>
      <c r="G961" s="12"/>
      <c r="H961" s="12"/>
      <c r="I961" s="12"/>
      <c r="J961" s="12"/>
      <c r="K961" s="12"/>
      <c r="L961" s="12"/>
    </row>
    <row r="962" spans="1:12" x14ac:dyDescent="0.25">
      <c r="A962" s="6"/>
      <c r="B962" s="22">
        <v>953</v>
      </c>
      <c r="E962" s="12"/>
      <c r="F962" s="12"/>
      <c r="G962" s="12"/>
      <c r="H962" s="12"/>
      <c r="I962" s="12"/>
      <c r="J962" s="12"/>
      <c r="K962" s="12"/>
      <c r="L962" s="12"/>
    </row>
    <row r="963" spans="1:12" x14ac:dyDescent="0.25">
      <c r="A963" s="6"/>
      <c r="B963" s="22">
        <v>954</v>
      </c>
      <c r="E963" s="12"/>
      <c r="F963" s="12"/>
      <c r="G963" s="12"/>
      <c r="H963" s="12"/>
      <c r="I963" s="12"/>
      <c r="J963" s="12"/>
      <c r="K963" s="12"/>
      <c r="L963" s="12"/>
    </row>
    <row r="964" spans="1:12" x14ac:dyDescent="0.25">
      <c r="A964" s="6"/>
      <c r="B964" s="22">
        <v>955</v>
      </c>
      <c r="E964" s="12"/>
      <c r="F964" s="12"/>
      <c r="G964" s="12"/>
      <c r="H964" s="12"/>
      <c r="I964" s="12"/>
      <c r="J964" s="12"/>
      <c r="K964" s="12"/>
      <c r="L964" s="12"/>
    </row>
    <row r="965" spans="1:12" x14ac:dyDescent="0.25">
      <c r="A965" s="6"/>
      <c r="B965" s="22">
        <v>956</v>
      </c>
      <c r="E965" s="12"/>
      <c r="F965" s="12"/>
      <c r="G965" s="12"/>
      <c r="H965" s="12"/>
      <c r="I965" s="12"/>
      <c r="J965" s="12"/>
      <c r="K965" s="12"/>
      <c r="L965" s="12"/>
    </row>
    <row r="966" spans="1:12" x14ac:dyDescent="0.25">
      <c r="A966" s="6"/>
      <c r="B966" s="22">
        <v>957</v>
      </c>
      <c r="E966" s="12"/>
      <c r="F966" s="12"/>
      <c r="G966" s="12"/>
      <c r="H966" s="12"/>
      <c r="I966" s="12"/>
      <c r="J966" s="12"/>
      <c r="K966" s="12"/>
      <c r="L966" s="12"/>
    </row>
    <row r="967" spans="1:12" x14ac:dyDescent="0.25">
      <c r="A967" s="6"/>
      <c r="B967" s="22">
        <v>958</v>
      </c>
      <c r="E967" s="12"/>
      <c r="F967" s="12"/>
      <c r="G967" s="12"/>
      <c r="H967" s="12"/>
      <c r="I967" s="12"/>
      <c r="J967" s="12"/>
      <c r="K967" s="12"/>
      <c r="L967" s="12"/>
    </row>
    <row r="968" spans="1:12" x14ac:dyDescent="0.25">
      <c r="A968" s="6"/>
      <c r="B968" s="22">
        <v>959</v>
      </c>
      <c r="E968" s="12"/>
      <c r="F968" s="12"/>
      <c r="G968" s="12"/>
      <c r="H968" s="12"/>
      <c r="I968" s="12"/>
      <c r="J968" s="12"/>
      <c r="K968" s="12"/>
      <c r="L968" s="12"/>
    </row>
    <row r="969" spans="1:12" x14ac:dyDescent="0.25">
      <c r="A969" s="6"/>
      <c r="B969" s="22">
        <v>960</v>
      </c>
      <c r="E969" s="12"/>
      <c r="F969" s="12"/>
      <c r="G969" s="12"/>
      <c r="H969" s="12"/>
      <c r="I969" s="12"/>
      <c r="J969" s="12"/>
      <c r="K969" s="12"/>
      <c r="L969" s="12"/>
    </row>
    <row r="970" spans="1:12" x14ac:dyDescent="0.25">
      <c r="A970" s="6"/>
      <c r="B970" s="22">
        <v>961</v>
      </c>
      <c r="E970" s="12"/>
      <c r="F970" s="12"/>
      <c r="G970" s="12"/>
      <c r="H970" s="12"/>
      <c r="I970" s="12"/>
      <c r="J970" s="12"/>
      <c r="K970" s="12"/>
      <c r="L970" s="12"/>
    </row>
    <row r="971" spans="1:12" x14ac:dyDescent="0.25">
      <c r="A971" s="6"/>
      <c r="B971" s="22">
        <v>962</v>
      </c>
      <c r="E971" s="12"/>
      <c r="F971" s="12"/>
      <c r="G971" s="12"/>
      <c r="H971" s="12"/>
      <c r="I971" s="12"/>
      <c r="J971" s="12"/>
      <c r="K971" s="12"/>
      <c r="L971" s="12"/>
    </row>
    <row r="972" spans="1:12" x14ac:dyDescent="0.25">
      <c r="A972" s="6"/>
      <c r="B972" s="22">
        <v>963</v>
      </c>
      <c r="E972" s="12"/>
      <c r="F972" s="12"/>
      <c r="G972" s="12"/>
      <c r="H972" s="12"/>
      <c r="I972" s="12"/>
      <c r="J972" s="12"/>
      <c r="K972" s="12"/>
      <c r="L972" s="12"/>
    </row>
    <row r="973" spans="1:12" x14ac:dyDescent="0.25">
      <c r="A973" s="6"/>
      <c r="B973" s="22">
        <v>964</v>
      </c>
      <c r="E973" s="12"/>
      <c r="F973" s="12"/>
      <c r="G973" s="12"/>
      <c r="H973" s="12"/>
      <c r="I973" s="12"/>
      <c r="J973" s="12"/>
      <c r="K973" s="12"/>
      <c r="L973" s="12"/>
    </row>
    <row r="974" spans="1:12" x14ac:dyDescent="0.25">
      <c r="A974" s="6"/>
      <c r="B974" s="22">
        <v>965</v>
      </c>
      <c r="E974" s="12"/>
      <c r="F974" s="12"/>
      <c r="G974" s="12"/>
      <c r="H974" s="12"/>
      <c r="I974" s="12"/>
      <c r="J974" s="12"/>
      <c r="K974" s="12"/>
      <c r="L974" s="12"/>
    </row>
    <row r="975" spans="1:12" x14ac:dyDescent="0.25">
      <c r="A975" s="6"/>
      <c r="B975" s="22">
        <v>966</v>
      </c>
      <c r="E975" s="12"/>
      <c r="F975" s="12"/>
      <c r="G975" s="12"/>
      <c r="H975" s="12"/>
      <c r="I975" s="12"/>
      <c r="J975" s="12"/>
      <c r="K975" s="12"/>
      <c r="L975" s="12"/>
    </row>
    <row r="976" spans="1:12" x14ac:dyDescent="0.25">
      <c r="A976" s="6"/>
      <c r="B976" s="22">
        <v>967</v>
      </c>
      <c r="E976" s="12"/>
      <c r="F976" s="12"/>
      <c r="G976" s="12"/>
      <c r="H976" s="12"/>
      <c r="I976" s="12"/>
      <c r="J976" s="12"/>
      <c r="K976" s="12"/>
      <c r="L976" s="12"/>
    </row>
    <row r="977" spans="1:12" x14ac:dyDescent="0.25">
      <c r="A977" s="6"/>
      <c r="B977" s="22">
        <v>968</v>
      </c>
      <c r="E977" s="12"/>
      <c r="F977" s="12"/>
      <c r="G977" s="12"/>
      <c r="H977" s="12"/>
      <c r="I977" s="12"/>
      <c r="J977" s="12"/>
      <c r="K977" s="12"/>
      <c r="L977" s="12"/>
    </row>
    <row r="978" spans="1:12" x14ac:dyDescent="0.25">
      <c r="A978" s="6"/>
      <c r="B978" s="22">
        <v>969</v>
      </c>
      <c r="E978" s="12"/>
      <c r="F978" s="12"/>
      <c r="G978" s="12"/>
      <c r="H978" s="12"/>
      <c r="I978" s="12"/>
      <c r="J978" s="12"/>
      <c r="K978" s="12"/>
      <c r="L978" s="12"/>
    </row>
    <row r="979" spans="1:12" x14ac:dyDescent="0.25">
      <c r="A979" s="6"/>
      <c r="B979" s="22">
        <v>970</v>
      </c>
      <c r="E979" s="12"/>
      <c r="F979" s="12"/>
      <c r="G979" s="12"/>
      <c r="H979" s="12"/>
      <c r="I979" s="12"/>
      <c r="J979" s="12"/>
      <c r="K979" s="12"/>
      <c r="L979" s="12"/>
    </row>
    <row r="980" spans="1:12" x14ac:dyDescent="0.25">
      <c r="A980" s="6"/>
      <c r="B980" s="22">
        <v>971</v>
      </c>
      <c r="E980" s="12"/>
      <c r="F980" s="12"/>
      <c r="G980" s="12"/>
      <c r="H980" s="12"/>
      <c r="I980" s="12"/>
      <c r="J980" s="12"/>
      <c r="K980" s="12"/>
      <c r="L980" s="12"/>
    </row>
    <row r="981" spans="1:12" x14ac:dyDescent="0.25">
      <c r="A981" s="6"/>
      <c r="B981" s="22">
        <v>972</v>
      </c>
      <c r="E981" s="12"/>
      <c r="F981" s="12"/>
      <c r="G981" s="12"/>
      <c r="H981" s="12"/>
      <c r="I981" s="12"/>
      <c r="J981" s="12"/>
      <c r="K981" s="12"/>
      <c r="L981" s="12"/>
    </row>
    <row r="982" spans="1:12" x14ac:dyDescent="0.25">
      <c r="A982" s="6"/>
      <c r="B982" s="22">
        <v>973</v>
      </c>
      <c r="E982" s="12"/>
      <c r="F982" s="12"/>
      <c r="G982" s="12"/>
      <c r="H982" s="12"/>
      <c r="I982" s="12"/>
      <c r="J982" s="12"/>
      <c r="K982" s="12"/>
      <c r="L982" s="12"/>
    </row>
    <row r="983" spans="1:12" x14ac:dyDescent="0.25">
      <c r="A983" s="6"/>
      <c r="B983" s="22">
        <v>974</v>
      </c>
      <c r="E983" s="12"/>
      <c r="F983" s="12"/>
      <c r="G983" s="12"/>
      <c r="H983" s="12"/>
      <c r="I983" s="12"/>
      <c r="J983" s="12"/>
      <c r="K983" s="12"/>
      <c r="L983" s="12"/>
    </row>
    <row r="984" spans="1:12" x14ac:dyDescent="0.25">
      <c r="A984" s="6"/>
      <c r="B984" s="22">
        <v>975</v>
      </c>
      <c r="E984" s="12"/>
      <c r="F984" s="12"/>
      <c r="G984" s="12"/>
      <c r="H984" s="12"/>
      <c r="I984" s="12"/>
      <c r="J984" s="12"/>
      <c r="K984" s="12"/>
      <c r="L984" s="12"/>
    </row>
    <row r="985" spans="1:12" x14ac:dyDescent="0.25">
      <c r="A985" s="6"/>
      <c r="B985" s="22">
        <v>976</v>
      </c>
      <c r="E985" s="12"/>
      <c r="F985" s="12"/>
      <c r="G985" s="12"/>
      <c r="H985" s="12"/>
      <c r="I985" s="12"/>
      <c r="J985" s="12"/>
      <c r="K985" s="12"/>
      <c r="L985" s="12"/>
    </row>
    <row r="986" spans="1:12" x14ac:dyDescent="0.25">
      <c r="A986" s="6"/>
      <c r="B986" s="22">
        <v>977</v>
      </c>
      <c r="E986" s="12"/>
      <c r="F986" s="12"/>
      <c r="G986" s="12"/>
      <c r="H986" s="12"/>
      <c r="I986" s="12"/>
      <c r="J986" s="12"/>
      <c r="K986" s="12"/>
      <c r="L986" s="12"/>
    </row>
    <row r="987" spans="1:12" x14ac:dyDescent="0.25">
      <c r="A987" s="6"/>
      <c r="B987" s="22">
        <v>978</v>
      </c>
      <c r="E987" s="12"/>
      <c r="F987" s="12"/>
      <c r="G987" s="12"/>
      <c r="H987" s="12"/>
      <c r="I987" s="12"/>
      <c r="J987" s="12"/>
      <c r="K987" s="12"/>
      <c r="L987" s="12"/>
    </row>
    <row r="988" spans="1:12" x14ac:dyDescent="0.25">
      <c r="A988" s="6"/>
      <c r="B988" s="22">
        <v>979</v>
      </c>
      <c r="E988" s="12"/>
      <c r="F988" s="12"/>
      <c r="G988" s="12"/>
      <c r="H988" s="12"/>
      <c r="I988" s="12"/>
      <c r="J988" s="12"/>
      <c r="K988" s="12"/>
      <c r="L988" s="12"/>
    </row>
    <row r="989" spans="1:12" x14ac:dyDescent="0.25">
      <c r="A989" s="6"/>
      <c r="B989" s="22">
        <v>980</v>
      </c>
      <c r="E989" s="12"/>
      <c r="F989" s="12"/>
      <c r="G989" s="12"/>
      <c r="H989" s="12"/>
      <c r="I989" s="12"/>
      <c r="J989" s="12"/>
      <c r="K989" s="12"/>
      <c r="L989" s="12"/>
    </row>
    <row r="990" spans="1:12" x14ac:dyDescent="0.25">
      <c r="A990" s="6"/>
      <c r="B990" s="22">
        <v>981</v>
      </c>
      <c r="E990" s="12"/>
      <c r="F990" s="12"/>
      <c r="G990" s="12"/>
      <c r="H990" s="12"/>
      <c r="I990" s="12"/>
      <c r="J990" s="12"/>
      <c r="K990" s="12"/>
      <c r="L990" s="12"/>
    </row>
    <row r="991" spans="1:12" x14ac:dyDescent="0.25">
      <c r="A991" s="6"/>
      <c r="B991" s="22">
        <v>982</v>
      </c>
      <c r="E991" s="12"/>
      <c r="F991" s="12"/>
      <c r="G991" s="12"/>
      <c r="H991" s="12"/>
      <c r="I991" s="12"/>
      <c r="J991" s="12"/>
      <c r="K991" s="12"/>
      <c r="L991" s="12"/>
    </row>
    <row r="992" spans="1:12" x14ac:dyDescent="0.25">
      <c r="A992" s="6"/>
      <c r="B992" s="22">
        <v>983</v>
      </c>
      <c r="E992" s="12"/>
      <c r="F992" s="12"/>
      <c r="G992" s="12"/>
      <c r="H992" s="12"/>
      <c r="I992" s="12"/>
      <c r="J992" s="12"/>
      <c r="K992" s="12"/>
      <c r="L992" s="12"/>
    </row>
    <row r="993" spans="1:12" x14ac:dyDescent="0.25">
      <c r="A993" s="6"/>
      <c r="B993" s="22">
        <v>984</v>
      </c>
      <c r="E993" s="12"/>
      <c r="F993" s="12"/>
      <c r="G993" s="12"/>
      <c r="H993" s="12"/>
      <c r="I993" s="12"/>
      <c r="J993" s="12"/>
      <c r="K993" s="12"/>
      <c r="L993" s="12"/>
    </row>
    <row r="994" spans="1:12" x14ac:dyDescent="0.25">
      <c r="A994" s="6"/>
      <c r="B994" s="22">
        <v>985</v>
      </c>
      <c r="E994" s="12"/>
      <c r="F994" s="12"/>
      <c r="G994" s="12"/>
      <c r="H994" s="12"/>
      <c r="I994" s="12"/>
      <c r="J994" s="12"/>
      <c r="K994" s="12"/>
      <c r="L994" s="12"/>
    </row>
    <row r="995" spans="1:12" x14ac:dyDescent="0.25">
      <c r="A995" s="6"/>
      <c r="B995" s="22">
        <v>986</v>
      </c>
      <c r="E995" s="12"/>
      <c r="F995" s="12"/>
      <c r="G995" s="12"/>
      <c r="H995" s="12"/>
      <c r="I995" s="12"/>
      <c r="J995" s="12"/>
      <c r="K995" s="12"/>
      <c r="L995" s="12"/>
    </row>
    <row r="996" spans="1:12" x14ac:dyDescent="0.25">
      <c r="A996" s="6"/>
      <c r="B996" s="22">
        <v>987</v>
      </c>
      <c r="E996" s="12"/>
      <c r="F996" s="12"/>
      <c r="G996" s="12"/>
      <c r="H996" s="12"/>
      <c r="I996" s="12"/>
      <c r="J996" s="12"/>
      <c r="K996" s="12"/>
      <c r="L996" s="12"/>
    </row>
    <row r="997" spans="1:12" x14ac:dyDescent="0.25">
      <c r="A997" s="6"/>
      <c r="B997" s="22">
        <v>988</v>
      </c>
      <c r="E997" s="12"/>
      <c r="F997" s="12"/>
      <c r="G997" s="12"/>
      <c r="H997" s="12"/>
      <c r="I997" s="12"/>
      <c r="J997" s="12"/>
      <c r="K997" s="12"/>
      <c r="L997" s="12"/>
    </row>
    <row r="998" spans="1:12" x14ac:dyDescent="0.25">
      <c r="A998" s="6"/>
      <c r="B998" s="22">
        <v>989</v>
      </c>
      <c r="E998" s="12"/>
      <c r="F998" s="12"/>
      <c r="G998" s="12"/>
      <c r="H998" s="12"/>
      <c r="I998" s="12"/>
      <c r="J998" s="12"/>
      <c r="K998" s="12"/>
      <c r="L998" s="12"/>
    </row>
    <row r="999" spans="1:12" x14ac:dyDescent="0.25">
      <c r="A999" s="6"/>
      <c r="B999" s="22">
        <v>990</v>
      </c>
      <c r="E999" s="12"/>
      <c r="F999" s="12"/>
      <c r="G999" s="12"/>
      <c r="H999" s="12"/>
      <c r="I999" s="12"/>
      <c r="J999" s="12"/>
      <c r="K999" s="12"/>
      <c r="L999" s="12"/>
    </row>
    <row r="1000" spans="1:12" x14ac:dyDescent="0.25">
      <c r="A1000" s="6"/>
      <c r="B1000" s="22">
        <v>991</v>
      </c>
      <c r="E1000" s="12"/>
      <c r="F1000" s="12"/>
      <c r="G1000" s="12"/>
      <c r="H1000" s="12"/>
      <c r="I1000" s="12"/>
      <c r="J1000" s="12"/>
      <c r="K1000" s="12"/>
      <c r="L1000" s="12"/>
    </row>
    <row r="1001" spans="1:12" x14ac:dyDescent="0.25">
      <c r="A1001" s="6"/>
      <c r="B1001" s="22">
        <v>992</v>
      </c>
      <c r="E1001" s="12"/>
      <c r="F1001" s="12"/>
      <c r="G1001" s="12"/>
      <c r="H1001" s="12"/>
      <c r="I1001" s="12"/>
      <c r="J1001" s="12"/>
      <c r="K1001" s="12"/>
      <c r="L1001" s="12"/>
    </row>
    <row r="1002" spans="1:12" x14ac:dyDescent="0.25">
      <c r="A1002" s="6"/>
      <c r="B1002" s="22">
        <v>993</v>
      </c>
      <c r="E1002" s="12"/>
      <c r="F1002" s="12"/>
      <c r="G1002" s="12"/>
      <c r="H1002" s="12"/>
      <c r="I1002" s="12"/>
      <c r="J1002" s="12"/>
      <c r="K1002" s="12"/>
      <c r="L1002" s="12"/>
    </row>
    <row r="1003" spans="1:12" x14ac:dyDescent="0.25">
      <c r="A1003" s="6"/>
      <c r="B1003" s="22">
        <v>994</v>
      </c>
      <c r="E1003" s="12"/>
      <c r="F1003" s="12"/>
      <c r="G1003" s="12"/>
      <c r="H1003" s="12"/>
      <c r="I1003" s="12"/>
      <c r="J1003" s="12"/>
      <c r="K1003" s="12"/>
      <c r="L1003" s="12"/>
    </row>
    <row r="1004" spans="1:12" x14ac:dyDescent="0.25">
      <c r="A1004" s="6"/>
      <c r="B1004" s="22">
        <v>995</v>
      </c>
      <c r="E1004" s="12"/>
      <c r="F1004" s="12"/>
      <c r="G1004" s="12"/>
      <c r="H1004" s="12"/>
      <c r="I1004" s="12"/>
      <c r="J1004" s="12"/>
      <c r="K1004" s="12"/>
      <c r="L1004" s="12"/>
    </row>
    <row r="1005" spans="1:12" x14ac:dyDescent="0.25">
      <c r="A1005" s="6"/>
      <c r="B1005" s="22">
        <v>996</v>
      </c>
      <c r="E1005" s="12"/>
      <c r="F1005" s="12"/>
      <c r="G1005" s="12"/>
      <c r="H1005" s="12"/>
      <c r="I1005" s="12"/>
      <c r="J1005" s="12"/>
      <c r="K1005" s="12"/>
      <c r="L1005" s="12"/>
    </row>
    <row r="1006" spans="1:12" x14ac:dyDescent="0.25">
      <c r="A1006" s="6"/>
      <c r="B1006" s="22">
        <v>997</v>
      </c>
      <c r="E1006" s="12"/>
      <c r="F1006" s="12"/>
      <c r="G1006" s="12"/>
      <c r="H1006" s="12"/>
      <c r="I1006" s="12"/>
      <c r="J1006" s="12"/>
      <c r="K1006" s="12"/>
      <c r="L1006" s="12"/>
    </row>
    <row r="1007" spans="1:12" x14ac:dyDescent="0.25">
      <c r="A1007" s="6"/>
      <c r="B1007" s="22">
        <v>998</v>
      </c>
      <c r="E1007" s="12"/>
      <c r="F1007" s="12"/>
      <c r="G1007" s="12"/>
      <c r="H1007" s="12"/>
      <c r="I1007" s="12"/>
      <c r="J1007" s="12"/>
      <c r="K1007" s="12"/>
      <c r="L1007" s="12"/>
    </row>
    <row r="1008" spans="1:12" x14ac:dyDescent="0.25">
      <c r="A1008" s="6"/>
      <c r="B1008" s="22">
        <v>999</v>
      </c>
      <c r="E1008" s="12"/>
      <c r="F1008" s="12"/>
      <c r="G1008" s="12"/>
      <c r="H1008" s="12"/>
      <c r="I1008" s="12"/>
      <c r="J1008" s="12"/>
      <c r="K1008" s="12"/>
      <c r="L1008" s="12"/>
    </row>
    <row r="1009" spans="1:12" x14ac:dyDescent="0.25">
      <c r="A1009" s="6"/>
      <c r="B1009" s="22">
        <v>1000</v>
      </c>
      <c r="E1009" s="12"/>
      <c r="F1009" s="12"/>
      <c r="G1009" s="12"/>
      <c r="H1009" s="12"/>
      <c r="I1009" s="12"/>
      <c r="J1009" s="12"/>
      <c r="K1009" s="12"/>
      <c r="L1009" s="12"/>
    </row>
    <row r="1010" spans="1:12" x14ac:dyDescent="0.25">
      <c r="A1010" s="6"/>
      <c r="B1010" s="22">
        <v>1001</v>
      </c>
      <c r="E1010" s="12"/>
      <c r="F1010" s="12"/>
      <c r="G1010" s="12"/>
      <c r="H1010" s="12"/>
      <c r="I1010" s="12"/>
      <c r="J1010" s="12"/>
      <c r="K1010" s="12"/>
      <c r="L1010" s="12"/>
    </row>
    <row r="1011" spans="1:12" x14ac:dyDescent="0.25">
      <c r="A1011" s="6"/>
      <c r="B1011" s="22">
        <v>1002</v>
      </c>
      <c r="E1011" s="12"/>
      <c r="F1011" s="12"/>
      <c r="G1011" s="12"/>
      <c r="H1011" s="12"/>
      <c r="I1011" s="12"/>
      <c r="J1011" s="12"/>
      <c r="K1011" s="12"/>
      <c r="L1011" s="12"/>
    </row>
    <row r="1012" spans="1:12" x14ac:dyDescent="0.25">
      <c r="A1012" s="6"/>
      <c r="B1012" s="22">
        <v>1003</v>
      </c>
      <c r="E1012" s="12"/>
      <c r="F1012" s="12"/>
      <c r="G1012" s="12"/>
      <c r="H1012" s="12"/>
      <c r="I1012" s="12"/>
      <c r="J1012" s="12"/>
      <c r="K1012" s="12"/>
      <c r="L1012" s="12"/>
    </row>
    <row r="1013" spans="1:12" x14ac:dyDescent="0.25">
      <c r="A1013" s="6"/>
      <c r="B1013" s="22">
        <v>1004</v>
      </c>
      <c r="E1013" s="12"/>
      <c r="F1013" s="12"/>
      <c r="G1013" s="12"/>
      <c r="H1013" s="12"/>
      <c r="I1013" s="12"/>
      <c r="J1013" s="12"/>
      <c r="K1013" s="12"/>
      <c r="L1013" s="12"/>
    </row>
    <row r="1014" spans="1:12" x14ac:dyDescent="0.25">
      <c r="A1014" s="6"/>
      <c r="B1014" s="22">
        <v>1005</v>
      </c>
      <c r="E1014" s="12"/>
      <c r="F1014" s="12"/>
      <c r="G1014" s="12"/>
      <c r="H1014" s="12"/>
      <c r="I1014" s="12"/>
      <c r="J1014" s="12"/>
      <c r="K1014" s="12"/>
      <c r="L1014" s="12"/>
    </row>
    <row r="1015" spans="1:12" x14ac:dyDescent="0.25">
      <c r="A1015" s="6"/>
      <c r="B1015" s="22">
        <v>1006</v>
      </c>
      <c r="E1015" s="12"/>
      <c r="F1015" s="12"/>
      <c r="G1015" s="12"/>
      <c r="H1015" s="12"/>
      <c r="I1015" s="12"/>
      <c r="J1015" s="12"/>
      <c r="K1015" s="12"/>
      <c r="L1015" s="12"/>
    </row>
    <row r="1016" spans="1:12" x14ac:dyDescent="0.25">
      <c r="A1016" s="6"/>
      <c r="B1016" s="22">
        <v>1007</v>
      </c>
      <c r="E1016" s="12"/>
      <c r="F1016" s="12"/>
      <c r="G1016" s="12"/>
      <c r="H1016" s="12"/>
      <c r="I1016" s="12"/>
      <c r="J1016" s="12"/>
      <c r="K1016" s="12"/>
      <c r="L1016" s="12"/>
    </row>
    <row r="1017" spans="1:12" x14ac:dyDescent="0.25">
      <c r="A1017" s="6"/>
      <c r="B1017" s="22">
        <v>1008</v>
      </c>
      <c r="E1017" s="12"/>
      <c r="F1017" s="12"/>
      <c r="G1017" s="12"/>
      <c r="H1017" s="12"/>
      <c r="I1017" s="12"/>
      <c r="J1017" s="12"/>
      <c r="K1017" s="12"/>
      <c r="L1017" s="12"/>
    </row>
    <row r="1018" spans="1:12" x14ac:dyDescent="0.25">
      <c r="A1018" s="6"/>
      <c r="B1018" s="22">
        <v>1009</v>
      </c>
      <c r="E1018" s="12"/>
      <c r="F1018" s="12"/>
      <c r="G1018" s="12"/>
      <c r="H1018" s="12"/>
      <c r="I1018" s="12"/>
      <c r="J1018" s="12"/>
      <c r="K1018" s="12"/>
      <c r="L1018" s="12"/>
    </row>
    <row r="1019" spans="1:12" x14ac:dyDescent="0.25">
      <c r="A1019" s="6"/>
      <c r="B1019" s="22">
        <v>1010</v>
      </c>
      <c r="E1019" s="12"/>
      <c r="F1019" s="12"/>
      <c r="G1019" s="12"/>
      <c r="H1019" s="12"/>
      <c r="I1019" s="12"/>
      <c r="J1019" s="12"/>
      <c r="K1019" s="12"/>
      <c r="L1019" s="12"/>
    </row>
    <row r="1020" spans="1:12" x14ac:dyDescent="0.25">
      <c r="A1020" s="6"/>
      <c r="B1020" s="22">
        <v>1011</v>
      </c>
      <c r="E1020" s="12"/>
      <c r="F1020" s="12"/>
      <c r="G1020" s="12"/>
      <c r="H1020" s="12"/>
      <c r="I1020" s="12"/>
      <c r="J1020" s="12"/>
      <c r="K1020" s="12"/>
      <c r="L1020" s="12"/>
    </row>
    <row r="1021" spans="1:12" x14ac:dyDescent="0.25">
      <c r="A1021" s="6"/>
      <c r="B1021" s="22">
        <v>1012</v>
      </c>
      <c r="E1021" s="12"/>
      <c r="F1021" s="12"/>
      <c r="G1021" s="12"/>
      <c r="H1021" s="12"/>
      <c r="I1021" s="12"/>
      <c r="J1021" s="12"/>
      <c r="K1021" s="12"/>
      <c r="L1021" s="12"/>
    </row>
    <row r="1022" spans="1:12" x14ac:dyDescent="0.25">
      <c r="A1022" s="6"/>
      <c r="B1022" s="22">
        <v>1013</v>
      </c>
      <c r="E1022" s="12"/>
      <c r="F1022" s="12"/>
      <c r="G1022" s="12"/>
      <c r="H1022" s="12"/>
      <c r="I1022" s="12"/>
      <c r="J1022" s="12"/>
      <c r="K1022" s="12"/>
      <c r="L1022" s="12"/>
    </row>
    <row r="1023" spans="1:12" x14ac:dyDescent="0.25">
      <c r="A1023" s="6"/>
      <c r="B1023" s="22">
        <v>1014</v>
      </c>
      <c r="E1023" s="12"/>
      <c r="F1023" s="12"/>
      <c r="G1023" s="12"/>
      <c r="H1023" s="12"/>
      <c r="I1023" s="12"/>
      <c r="J1023" s="12"/>
      <c r="K1023" s="12"/>
      <c r="L1023" s="12"/>
    </row>
    <row r="1024" spans="1:12" x14ac:dyDescent="0.25">
      <c r="A1024" s="6"/>
      <c r="B1024" s="22">
        <v>1015</v>
      </c>
      <c r="E1024" s="12"/>
      <c r="F1024" s="12"/>
      <c r="G1024" s="12"/>
      <c r="H1024" s="12"/>
      <c r="I1024" s="12"/>
      <c r="J1024" s="12"/>
      <c r="K1024" s="12"/>
      <c r="L1024" s="12"/>
    </row>
    <row r="1025" spans="1:12" x14ac:dyDescent="0.25">
      <c r="A1025" s="6"/>
      <c r="B1025" s="22">
        <v>1016</v>
      </c>
      <c r="E1025" s="12"/>
      <c r="F1025" s="12"/>
      <c r="G1025" s="12"/>
      <c r="H1025" s="12"/>
      <c r="I1025" s="12"/>
      <c r="J1025" s="12"/>
      <c r="K1025" s="12"/>
      <c r="L1025" s="12"/>
    </row>
    <row r="1026" spans="1:12" x14ac:dyDescent="0.25">
      <c r="A1026" s="6"/>
      <c r="B1026" s="22">
        <v>1017</v>
      </c>
      <c r="E1026" s="12"/>
      <c r="F1026" s="12"/>
      <c r="G1026" s="12"/>
      <c r="H1026" s="12"/>
      <c r="I1026" s="12"/>
      <c r="J1026" s="12"/>
      <c r="K1026" s="12"/>
      <c r="L1026" s="12"/>
    </row>
    <row r="1027" spans="1:12" x14ac:dyDescent="0.25">
      <c r="A1027" s="6"/>
      <c r="B1027" s="22">
        <v>1018</v>
      </c>
      <c r="E1027" s="12"/>
      <c r="F1027" s="12"/>
      <c r="G1027" s="12"/>
      <c r="H1027" s="12"/>
      <c r="I1027" s="12"/>
      <c r="J1027" s="12"/>
      <c r="K1027" s="12"/>
      <c r="L1027" s="12"/>
    </row>
    <row r="1028" spans="1:12" x14ac:dyDescent="0.25">
      <c r="A1028" s="6"/>
      <c r="B1028" s="22">
        <v>1019</v>
      </c>
      <c r="E1028" s="12"/>
      <c r="F1028" s="12"/>
      <c r="G1028" s="12"/>
      <c r="H1028" s="12"/>
      <c r="I1028" s="12"/>
      <c r="J1028" s="12"/>
      <c r="K1028" s="12"/>
      <c r="L1028" s="12"/>
    </row>
    <row r="1029" spans="1:12" x14ac:dyDescent="0.25">
      <c r="A1029" s="6"/>
      <c r="B1029" s="22">
        <v>1020</v>
      </c>
      <c r="E1029" s="12"/>
      <c r="F1029" s="12"/>
      <c r="G1029" s="12"/>
      <c r="H1029" s="12"/>
      <c r="I1029" s="12"/>
      <c r="J1029" s="12"/>
      <c r="K1029" s="12"/>
      <c r="L1029" s="12"/>
    </row>
    <row r="1030" spans="1:12" x14ac:dyDescent="0.25">
      <c r="A1030" s="6"/>
      <c r="B1030" s="22">
        <v>1021</v>
      </c>
      <c r="E1030" s="12"/>
      <c r="F1030" s="12"/>
      <c r="G1030" s="12"/>
      <c r="H1030" s="12"/>
      <c r="I1030" s="12"/>
      <c r="J1030" s="12"/>
      <c r="K1030" s="12"/>
      <c r="L1030" s="12"/>
    </row>
    <row r="1031" spans="1:12" x14ac:dyDescent="0.25">
      <c r="A1031" s="6"/>
      <c r="B1031" s="22">
        <v>1022</v>
      </c>
      <c r="E1031" s="12"/>
      <c r="F1031" s="12"/>
      <c r="G1031" s="12"/>
      <c r="H1031" s="12"/>
      <c r="I1031" s="12"/>
      <c r="J1031" s="12"/>
      <c r="K1031" s="12"/>
      <c r="L1031" s="12"/>
    </row>
    <row r="1032" spans="1:12" x14ac:dyDescent="0.25">
      <c r="A1032" s="6"/>
      <c r="B1032" s="22">
        <v>1023</v>
      </c>
      <c r="E1032" s="12"/>
      <c r="F1032" s="12"/>
      <c r="G1032" s="12"/>
      <c r="H1032" s="12"/>
      <c r="I1032" s="12"/>
      <c r="J1032" s="12"/>
      <c r="K1032" s="12"/>
      <c r="L1032" s="12"/>
    </row>
    <row r="1033" spans="1:12" x14ac:dyDescent="0.25">
      <c r="A1033" s="6"/>
      <c r="B1033" s="22">
        <v>1024</v>
      </c>
      <c r="E1033" s="12"/>
      <c r="F1033" s="12"/>
      <c r="G1033" s="12"/>
      <c r="H1033" s="12"/>
      <c r="I1033" s="12"/>
      <c r="J1033" s="12"/>
      <c r="K1033" s="12"/>
      <c r="L1033" s="12"/>
    </row>
    <row r="1034" spans="1:12" x14ac:dyDescent="0.25">
      <c r="A1034" s="6"/>
      <c r="B1034" s="22">
        <v>1025</v>
      </c>
      <c r="E1034" s="12"/>
      <c r="F1034" s="12"/>
      <c r="G1034" s="12"/>
      <c r="H1034" s="12"/>
      <c r="I1034" s="12"/>
      <c r="J1034" s="12"/>
      <c r="K1034" s="12"/>
      <c r="L1034" s="12"/>
    </row>
    <row r="1035" spans="1:12" x14ac:dyDescent="0.25">
      <c r="A1035" s="6"/>
      <c r="B1035" s="22">
        <v>1026</v>
      </c>
      <c r="E1035" s="12"/>
      <c r="F1035" s="12"/>
      <c r="G1035" s="12"/>
      <c r="H1035" s="12"/>
      <c r="I1035" s="12"/>
      <c r="J1035" s="12"/>
      <c r="K1035" s="12"/>
      <c r="L1035" s="12"/>
    </row>
    <row r="1036" spans="1:12" x14ac:dyDescent="0.25">
      <c r="A1036" s="6"/>
      <c r="B1036" s="22">
        <v>1027</v>
      </c>
      <c r="E1036" s="12"/>
      <c r="F1036" s="12"/>
      <c r="G1036" s="12"/>
      <c r="H1036" s="12"/>
      <c r="I1036" s="12"/>
      <c r="J1036" s="12"/>
      <c r="K1036" s="12"/>
      <c r="L1036" s="12"/>
    </row>
    <row r="1037" spans="1:12" x14ac:dyDescent="0.25">
      <c r="A1037" s="6"/>
      <c r="B1037" s="22">
        <v>1028</v>
      </c>
      <c r="E1037" s="12"/>
      <c r="F1037" s="12"/>
      <c r="G1037" s="12"/>
      <c r="H1037" s="12"/>
      <c r="I1037" s="12"/>
      <c r="J1037" s="12"/>
      <c r="K1037" s="12"/>
      <c r="L1037" s="12"/>
    </row>
    <row r="1038" spans="1:12" x14ac:dyDescent="0.25">
      <c r="A1038" s="6"/>
      <c r="B1038" s="22">
        <v>1029</v>
      </c>
      <c r="E1038" s="12"/>
      <c r="F1038" s="12"/>
      <c r="G1038" s="12"/>
      <c r="H1038" s="12"/>
      <c r="I1038" s="12"/>
      <c r="J1038" s="12"/>
      <c r="K1038" s="12"/>
      <c r="L1038" s="12"/>
    </row>
    <row r="1039" spans="1:12" x14ac:dyDescent="0.25">
      <c r="A1039" s="6"/>
      <c r="B1039" s="22">
        <v>1030</v>
      </c>
      <c r="E1039" s="12"/>
      <c r="F1039" s="12"/>
      <c r="G1039" s="12"/>
      <c r="H1039" s="12"/>
      <c r="I1039" s="12"/>
      <c r="J1039" s="12"/>
      <c r="K1039" s="12"/>
      <c r="L1039" s="12"/>
    </row>
    <row r="1040" spans="1:12" x14ac:dyDescent="0.25">
      <c r="A1040" s="6"/>
      <c r="B1040" s="22">
        <v>1031</v>
      </c>
      <c r="E1040" s="12"/>
      <c r="F1040" s="12"/>
      <c r="G1040" s="12"/>
      <c r="H1040" s="12"/>
      <c r="I1040" s="12"/>
      <c r="J1040" s="12"/>
      <c r="K1040" s="12"/>
      <c r="L1040" s="12"/>
    </row>
    <row r="1041" spans="1:12" x14ac:dyDescent="0.25">
      <c r="A1041" s="6"/>
      <c r="B1041" s="22">
        <v>1032</v>
      </c>
      <c r="E1041" s="12"/>
      <c r="F1041" s="12"/>
      <c r="G1041" s="12"/>
      <c r="H1041" s="12"/>
      <c r="I1041" s="12"/>
      <c r="J1041" s="12"/>
      <c r="K1041" s="12"/>
      <c r="L1041" s="12"/>
    </row>
    <row r="1042" spans="1:12" x14ac:dyDescent="0.25">
      <c r="A1042" s="6"/>
      <c r="B1042" s="22">
        <v>1033</v>
      </c>
      <c r="E1042" s="12"/>
      <c r="F1042" s="12"/>
      <c r="G1042" s="12"/>
      <c r="H1042" s="12"/>
      <c r="I1042" s="12"/>
      <c r="J1042" s="12"/>
      <c r="K1042" s="12"/>
      <c r="L1042" s="12"/>
    </row>
    <row r="1043" spans="1:12" x14ac:dyDescent="0.25">
      <c r="A1043" s="6"/>
      <c r="B1043" s="22">
        <v>1034</v>
      </c>
      <c r="E1043" s="12"/>
      <c r="F1043" s="12"/>
      <c r="G1043" s="12"/>
      <c r="H1043" s="12"/>
      <c r="I1043" s="12"/>
      <c r="J1043" s="12"/>
      <c r="K1043" s="12"/>
      <c r="L1043" s="12"/>
    </row>
    <row r="1044" spans="1:12" x14ac:dyDescent="0.25">
      <c r="A1044" s="6"/>
      <c r="B1044" s="22">
        <v>1035</v>
      </c>
      <c r="E1044" s="12"/>
      <c r="F1044" s="12"/>
      <c r="G1044" s="12"/>
      <c r="H1044" s="12"/>
      <c r="I1044" s="12"/>
      <c r="J1044" s="12"/>
      <c r="K1044" s="12"/>
      <c r="L1044" s="12"/>
    </row>
    <row r="1045" spans="1:12" x14ac:dyDescent="0.25">
      <c r="A1045" s="6"/>
      <c r="B1045" s="22">
        <v>1036</v>
      </c>
      <c r="E1045" s="12"/>
      <c r="F1045" s="12"/>
      <c r="G1045" s="12"/>
      <c r="H1045" s="12"/>
      <c r="I1045" s="12"/>
      <c r="J1045" s="12"/>
      <c r="K1045" s="12"/>
      <c r="L1045" s="12"/>
    </row>
    <row r="1046" spans="1:12" x14ac:dyDescent="0.25">
      <c r="A1046" s="6"/>
      <c r="B1046" s="22">
        <v>1037</v>
      </c>
      <c r="E1046" s="12"/>
      <c r="F1046" s="12"/>
      <c r="G1046" s="12"/>
      <c r="H1046" s="12"/>
      <c r="I1046" s="12"/>
      <c r="J1046" s="12"/>
      <c r="K1046" s="12"/>
      <c r="L1046" s="12"/>
    </row>
    <row r="1047" spans="1:12" x14ac:dyDescent="0.25">
      <c r="A1047" s="6"/>
      <c r="B1047" s="22">
        <v>1038</v>
      </c>
      <c r="E1047" s="12"/>
      <c r="F1047" s="12"/>
      <c r="G1047" s="12"/>
      <c r="H1047" s="12"/>
      <c r="I1047" s="12"/>
      <c r="J1047" s="12"/>
      <c r="K1047" s="12"/>
      <c r="L1047" s="12"/>
    </row>
    <row r="1048" spans="1:12" x14ac:dyDescent="0.25">
      <c r="A1048" s="6"/>
      <c r="B1048" s="22">
        <v>1039</v>
      </c>
      <c r="E1048" s="12"/>
      <c r="F1048" s="12"/>
      <c r="G1048" s="12"/>
      <c r="H1048" s="12"/>
      <c r="I1048" s="12"/>
      <c r="J1048" s="12"/>
      <c r="K1048" s="12"/>
      <c r="L1048" s="12"/>
    </row>
    <row r="1049" spans="1:12" x14ac:dyDescent="0.25">
      <c r="A1049" s="6"/>
      <c r="B1049" s="22">
        <v>1040</v>
      </c>
      <c r="E1049" s="12"/>
      <c r="F1049" s="12"/>
      <c r="G1049" s="12"/>
      <c r="H1049" s="12"/>
      <c r="I1049" s="12"/>
      <c r="J1049" s="12"/>
      <c r="K1049" s="12"/>
      <c r="L1049" s="12"/>
    </row>
    <row r="1050" spans="1:12" x14ac:dyDescent="0.25">
      <c r="A1050" s="6"/>
      <c r="B1050" s="22">
        <v>1041</v>
      </c>
      <c r="E1050" s="12"/>
      <c r="F1050" s="12"/>
      <c r="G1050" s="12"/>
      <c r="H1050" s="12"/>
      <c r="I1050" s="12"/>
      <c r="J1050" s="12"/>
      <c r="K1050" s="12"/>
      <c r="L1050" s="12"/>
    </row>
    <row r="1051" spans="1:12" x14ac:dyDescent="0.25">
      <c r="A1051" s="6"/>
      <c r="B1051" s="22">
        <v>1042</v>
      </c>
      <c r="E1051" s="12"/>
      <c r="F1051" s="12"/>
      <c r="G1051" s="12"/>
      <c r="H1051" s="12"/>
      <c r="I1051" s="12"/>
      <c r="J1051" s="12"/>
      <c r="K1051" s="12"/>
      <c r="L1051" s="12"/>
    </row>
    <row r="1052" spans="1:12" x14ac:dyDescent="0.25">
      <c r="A1052" s="6"/>
      <c r="B1052" s="22">
        <v>1043</v>
      </c>
      <c r="E1052" s="12"/>
      <c r="F1052" s="12"/>
      <c r="G1052" s="12"/>
      <c r="H1052" s="12"/>
      <c r="I1052" s="12"/>
      <c r="J1052" s="12"/>
      <c r="K1052" s="12"/>
      <c r="L1052" s="12"/>
    </row>
    <row r="1053" spans="1:12" x14ac:dyDescent="0.25">
      <c r="A1053" s="6"/>
      <c r="B1053" s="22">
        <v>1044</v>
      </c>
      <c r="E1053" s="12"/>
      <c r="F1053" s="12"/>
      <c r="G1053" s="12"/>
      <c r="H1053" s="12"/>
      <c r="I1053" s="12"/>
      <c r="J1053" s="12"/>
      <c r="K1053" s="12"/>
      <c r="L1053" s="12"/>
    </row>
    <row r="1054" spans="1:12" x14ac:dyDescent="0.25">
      <c r="A1054" s="6"/>
      <c r="B1054" s="22">
        <v>1045</v>
      </c>
      <c r="E1054" s="12"/>
      <c r="F1054" s="12"/>
      <c r="G1054" s="12"/>
      <c r="H1054" s="12"/>
      <c r="I1054" s="12"/>
      <c r="J1054" s="12"/>
      <c r="K1054" s="12"/>
      <c r="L1054" s="12"/>
    </row>
    <row r="1055" spans="1:12" x14ac:dyDescent="0.25">
      <c r="A1055" s="6"/>
      <c r="B1055" s="22">
        <v>1046</v>
      </c>
      <c r="E1055" s="12"/>
      <c r="F1055" s="12"/>
      <c r="G1055" s="12"/>
      <c r="H1055" s="12"/>
      <c r="I1055" s="12"/>
      <c r="J1055" s="12"/>
      <c r="K1055" s="12"/>
      <c r="L1055" s="12"/>
    </row>
    <row r="1056" spans="1:12" x14ac:dyDescent="0.25">
      <c r="A1056" s="6"/>
      <c r="B1056" s="22">
        <v>1047</v>
      </c>
      <c r="E1056" s="12"/>
      <c r="F1056" s="12"/>
      <c r="G1056" s="12"/>
      <c r="H1056" s="12"/>
      <c r="I1056" s="12"/>
      <c r="J1056" s="12"/>
      <c r="K1056" s="12"/>
      <c r="L1056" s="12"/>
    </row>
    <row r="1057" spans="1:12" x14ac:dyDescent="0.25">
      <c r="A1057" s="6"/>
      <c r="B1057" s="22">
        <v>1048</v>
      </c>
      <c r="E1057" s="12"/>
      <c r="F1057" s="12"/>
      <c r="G1057" s="12"/>
      <c r="H1057" s="12"/>
      <c r="I1057" s="12"/>
      <c r="J1057" s="12"/>
      <c r="K1057" s="12"/>
      <c r="L1057" s="12"/>
    </row>
    <row r="1058" spans="1:12" x14ac:dyDescent="0.25">
      <c r="A1058" s="6"/>
      <c r="B1058" s="22">
        <v>1049</v>
      </c>
      <c r="E1058" s="12"/>
      <c r="F1058" s="12"/>
      <c r="G1058" s="12"/>
      <c r="H1058" s="12"/>
      <c r="I1058" s="12"/>
      <c r="J1058" s="12"/>
      <c r="K1058" s="12"/>
      <c r="L1058" s="12"/>
    </row>
    <row r="1059" spans="1:12" x14ac:dyDescent="0.25">
      <c r="A1059" s="6"/>
      <c r="B1059" s="22">
        <v>1050</v>
      </c>
      <c r="E1059" s="12"/>
      <c r="F1059" s="12"/>
      <c r="G1059" s="12"/>
      <c r="H1059" s="12"/>
      <c r="I1059" s="12"/>
      <c r="J1059" s="12"/>
      <c r="K1059" s="12"/>
      <c r="L1059" s="12"/>
    </row>
    <row r="1060" spans="1:12" x14ac:dyDescent="0.25">
      <c r="A1060" s="6"/>
      <c r="B1060" s="22">
        <v>1051</v>
      </c>
      <c r="E1060" s="12"/>
      <c r="F1060" s="12"/>
      <c r="G1060" s="12"/>
      <c r="H1060" s="12"/>
      <c r="I1060" s="12"/>
      <c r="J1060" s="12"/>
      <c r="K1060" s="12"/>
      <c r="L1060" s="12"/>
    </row>
    <row r="1061" spans="1:12" x14ac:dyDescent="0.25">
      <c r="A1061" s="6"/>
      <c r="B1061" s="22">
        <v>1052</v>
      </c>
      <c r="E1061" s="12"/>
      <c r="F1061" s="12"/>
      <c r="G1061" s="12"/>
      <c r="H1061" s="12"/>
      <c r="I1061" s="12"/>
      <c r="J1061" s="12"/>
      <c r="K1061" s="12"/>
      <c r="L1061" s="12"/>
    </row>
    <row r="1062" spans="1:12" x14ac:dyDescent="0.25">
      <c r="A1062" s="6"/>
      <c r="B1062" s="22">
        <v>1053</v>
      </c>
      <c r="E1062" s="12"/>
      <c r="F1062" s="12"/>
      <c r="G1062" s="12"/>
      <c r="H1062" s="12"/>
      <c r="I1062" s="12"/>
      <c r="J1062" s="12"/>
      <c r="K1062" s="12"/>
      <c r="L1062" s="12"/>
    </row>
    <row r="1063" spans="1:12" x14ac:dyDescent="0.25">
      <c r="A1063" s="6"/>
      <c r="B1063" s="22">
        <v>1054</v>
      </c>
      <c r="E1063" s="12"/>
      <c r="F1063" s="12"/>
      <c r="G1063" s="12"/>
      <c r="H1063" s="12"/>
      <c r="I1063" s="12"/>
      <c r="J1063" s="12"/>
      <c r="K1063" s="12"/>
      <c r="L1063" s="12"/>
    </row>
    <row r="1064" spans="1:12" x14ac:dyDescent="0.25">
      <c r="A1064" s="6"/>
      <c r="B1064" s="22">
        <v>1055</v>
      </c>
      <c r="E1064" s="12"/>
      <c r="F1064" s="12"/>
      <c r="G1064" s="12"/>
      <c r="H1064" s="12"/>
      <c r="I1064" s="12"/>
      <c r="J1064" s="12"/>
      <c r="K1064" s="12"/>
      <c r="L1064" s="12"/>
    </row>
    <row r="1065" spans="1:12" x14ac:dyDescent="0.25">
      <c r="A1065" s="6"/>
      <c r="B1065" s="22">
        <v>1056</v>
      </c>
      <c r="E1065" s="12"/>
      <c r="F1065" s="12"/>
      <c r="G1065" s="12"/>
      <c r="H1065" s="12"/>
      <c r="I1065" s="12"/>
      <c r="J1065" s="12"/>
      <c r="K1065" s="12"/>
      <c r="L1065" s="12"/>
    </row>
    <row r="1066" spans="1:12" x14ac:dyDescent="0.25">
      <c r="A1066" s="6"/>
      <c r="B1066" s="22">
        <v>1057</v>
      </c>
      <c r="E1066" s="12"/>
      <c r="F1066" s="12"/>
      <c r="G1066" s="12"/>
      <c r="H1066" s="12"/>
      <c r="I1066" s="12"/>
      <c r="J1066" s="12"/>
      <c r="K1066" s="12"/>
      <c r="L1066" s="12"/>
    </row>
    <row r="1067" spans="1:12" x14ac:dyDescent="0.25">
      <c r="A1067" s="6"/>
      <c r="B1067" s="22">
        <v>1058</v>
      </c>
      <c r="E1067" s="12"/>
      <c r="F1067" s="12"/>
      <c r="G1067" s="12"/>
      <c r="H1067" s="12"/>
      <c r="I1067" s="12"/>
      <c r="J1067" s="12"/>
      <c r="K1067" s="12"/>
      <c r="L1067" s="12"/>
    </row>
    <row r="1068" spans="1:12" x14ac:dyDescent="0.25">
      <c r="A1068" s="6"/>
      <c r="B1068" s="22">
        <v>1059</v>
      </c>
      <c r="E1068" s="12"/>
      <c r="F1068" s="12"/>
      <c r="G1068" s="12"/>
      <c r="H1068" s="12"/>
      <c r="I1068" s="12"/>
      <c r="J1068" s="12"/>
      <c r="K1068" s="12"/>
      <c r="L1068" s="12"/>
    </row>
    <row r="1069" spans="1:12" x14ac:dyDescent="0.25">
      <c r="A1069" s="6"/>
      <c r="B1069" s="22">
        <v>1060</v>
      </c>
      <c r="E1069" s="12"/>
      <c r="F1069" s="12"/>
      <c r="G1069" s="12"/>
      <c r="H1069" s="12"/>
      <c r="I1069" s="12"/>
      <c r="J1069" s="12"/>
      <c r="K1069" s="12"/>
      <c r="L1069" s="12"/>
    </row>
    <row r="1070" spans="1:12" x14ac:dyDescent="0.25">
      <c r="A1070" s="6"/>
      <c r="B1070" s="22">
        <v>1061</v>
      </c>
      <c r="E1070" s="12"/>
      <c r="F1070" s="12"/>
      <c r="G1070" s="12"/>
      <c r="H1070" s="12"/>
      <c r="I1070" s="12"/>
      <c r="J1070" s="12"/>
      <c r="K1070" s="12"/>
      <c r="L1070" s="12"/>
    </row>
    <row r="1071" spans="1:12" x14ac:dyDescent="0.25">
      <c r="A1071" s="6"/>
      <c r="B1071" s="22">
        <v>1062</v>
      </c>
      <c r="E1071" s="12"/>
      <c r="F1071" s="12"/>
      <c r="G1071" s="12"/>
      <c r="H1071" s="12"/>
      <c r="I1071" s="12"/>
      <c r="J1071" s="12"/>
      <c r="K1071" s="12"/>
      <c r="L1071" s="12"/>
    </row>
    <row r="1072" spans="1:12" x14ac:dyDescent="0.25">
      <c r="A1072" s="6"/>
      <c r="B1072" s="22">
        <v>1063</v>
      </c>
      <c r="E1072" s="12"/>
      <c r="F1072" s="12"/>
      <c r="G1072" s="12"/>
      <c r="H1072" s="12"/>
      <c r="I1072" s="12"/>
      <c r="J1072" s="12"/>
      <c r="K1072" s="12"/>
      <c r="L1072" s="12"/>
    </row>
    <row r="1073" spans="1:12" x14ac:dyDescent="0.25">
      <c r="A1073" s="6"/>
      <c r="B1073" s="22">
        <v>1064</v>
      </c>
      <c r="E1073" s="12"/>
      <c r="F1073" s="12"/>
      <c r="G1073" s="12"/>
      <c r="H1073" s="12"/>
      <c r="I1073" s="12"/>
      <c r="J1073" s="12"/>
      <c r="K1073" s="12"/>
      <c r="L1073" s="12"/>
    </row>
    <row r="1074" spans="1:12" x14ac:dyDescent="0.25">
      <c r="A1074" s="6"/>
      <c r="B1074" s="22">
        <v>1065</v>
      </c>
      <c r="E1074" s="12"/>
      <c r="F1074" s="12"/>
      <c r="G1074" s="12"/>
      <c r="H1074" s="12"/>
      <c r="I1074" s="12"/>
      <c r="J1074" s="12"/>
      <c r="K1074" s="12"/>
      <c r="L1074" s="12"/>
    </row>
    <row r="1075" spans="1:12" x14ac:dyDescent="0.25">
      <c r="A1075" s="6"/>
      <c r="B1075" s="22">
        <v>1066</v>
      </c>
      <c r="E1075" s="12"/>
      <c r="F1075" s="12"/>
      <c r="G1075" s="12"/>
      <c r="H1075" s="12"/>
      <c r="I1075" s="12"/>
      <c r="J1075" s="12"/>
      <c r="K1075" s="12"/>
      <c r="L1075" s="12"/>
    </row>
    <row r="1076" spans="1:12" x14ac:dyDescent="0.25">
      <c r="A1076" s="6"/>
      <c r="B1076" s="22">
        <v>1067</v>
      </c>
      <c r="E1076" s="12"/>
      <c r="F1076" s="12"/>
      <c r="G1076" s="12"/>
      <c r="H1076" s="12"/>
      <c r="I1076" s="12"/>
      <c r="J1076" s="12"/>
      <c r="K1076" s="12"/>
      <c r="L1076" s="12"/>
    </row>
    <row r="1077" spans="1:12" x14ac:dyDescent="0.25">
      <c r="A1077" s="6"/>
      <c r="B1077" s="22">
        <v>1068</v>
      </c>
      <c r="E1077" s="12"/>
      <c r="F1077" s="12"/>
      <c r="G1077" s="12"/>
      <c r="H1077" s="12"/>
      <c r="I1077" s="12"/>
      <c r="J1077" s="12"/>
      <c r="K1077" s="12"/>
      <c r="L1077" s="12"/>
    </row>
    <row r="1078" spans="1:12" x14ac:dyDescent="0.25">
      <c r="A1078" s="6"/>
      <c r="B1078" s="22">
        <v>1069</v>
      </c>
      <c r="E1078" s="12"/>
      <c r="F1078" s="12"/>
      <c r="G1078" s="12"/>
      <c r="H1078" s="12"/>
      <c r="I1078" s="12"/>
      <c r="J1078" s="12"/>
      <c r="K1078" s="12"/>
      <c r="L1078" s="12"/>
    </row>
    <row r="1079" spans="1:12" x14ac:dyDescent="0.25">
      <c r="A1079" s="6"/>
      <c r="B1079" s="22">
        <v>1070</v>
      </c>
      <c r="E1079" s="12"/>
      <c r="F1079" s="12"/>
      <c r="G1079" s="12"/>
      <c r="H1079" s="12"/>
      <c r="I1079" s="12"/>
      <c r="J1079" s="12"/>
      <c r="K1079" s="12"/>
      <c r="L1079" s="12"/>
    </row>
    <row r="1080" spans="1:12" x14ac:dyDescent="0.25">
      <c r="A1080" s="6"/>
      <c r="B1080" s="22">
        <v>1071</v>
      </c>
      <c r="E1080" s="12"/>
      <c r="F1080" s="12"/>
      <c r="G1080" s="12"/>
      <c r="H1080" s="12"/>
      <c r="I1080" s="12"/>
      <c r="J1080" s="12"/>
      <c r="K1080" s="12"/>
      <c r="L1080" s="12"/>
    </row>
    <row r="1081" spans="1:12" x14ac:dyDescent="0.25">
      <c r="A1081" s="6"/>
      <c r="B1081" s="22">
        <v>1072</v>
      </c>
      <c r="E1081" s="12"/>
      <c r="F1081" s="12"/>
      <c r="G1081" s="12"/>
      <c r="H1081" s="12"/>
      <c r="I1081" s="12"/>
      <c r="J1081" s="12"/>
      <c r="K1081" s="12"/>
      <c r="L1081" s="12"/>
    </row>
    <row r="1082" spans="1:12" x14ac:dyDescent="0.25">
      <c r="A1082" s="6"/>
      <c r="B1082" s="22">
        <v>1073</v>
      </c>
      <c r="E1082" s="12"/>
      <c r="F1082" s="12"/>
      <c r="G1082" s="12"/>
      <c r="H1082" s="12"/>
      <c r="I1082" s="12"/>
      <c r="J1082" s="12"/>
      <c r="K1082" s="12"/>
      <c r="L1082" s="12"/>
    </row>
    <row r="1083" spans="1:12" x14ac:dyDescent="0.25">
      <c r="A1083" s="6"/>
      <c r="B1083" s="22">
        <v>1074</v>
      </c>
      <c r="E1083" s="12"/>
      <c r="F1083" s="12"/>
      <c r="G1083" s="12"/>
      <c r="H1083" s="12"/>
      <c r="I1083" s="12"/>
      <c r="J1083" s="12"/>
      <c r="K1083" s="12"/>
      <c r="L1083" s="12"/>
    </row>
    <row r="1084" spans="1:12" x14ac:dyDescent="0.25">
      <c r="A1084" s="6"/>
      <c r="B1084" s="22">
        <v>1075</v>
      </c>
      <c r="E1084" s="12"/>
      <c r="F1084" s="12"/>
      <c r="G1084" s="12"/>
      <c r="H1084" s="12"/>
      <c r="I1084" s="12"/>
      <c r="J1084" s="12"/>
      <c r="K1084" s="12"/>
      <c r="L1084" s="12"/>
    </row>
    <row r="1085" spans="1:12" x14ac:dyDescent="0.25">
      <c r="A1085" s="6"/>
      <c r="B1085" s="22">
        <v>1076</v>
      </c>
      <c r="E1085" s="12"/>
      <c r="F1085" s="12"/>
      <c r="G1085" s="12"/>
      <c r="H1085" s="12"/>
      <c r="I1085" s="12"/>
      <c r="J1085" s="12"/>
      <c r="K1085" s="12"/>
      <c r="L1085" s="12"/>
    </row>
    <row r="1086" spans="1:12" x14ac:dyDescent="0.25">
      <c r="A1086" s="6"/>
      <c r="B1086" s="22">
        <v>1077</v>
      </c>
      <c r="E1086" s="12"/>
      <c r="F1086" s="12"/>
      <c r="G1086" s="12"/>
      <c r="H1086" s="12"/>
      <c r="I1086" s="12"/>
      <c r="J1086" s="12"/>
      <c r="K1086" s="12"/>
      <c r="L1086" s="12"/>
    </row>
    <row r="1087" spans="1:12" x14ac:dyDescent="0.25">
      <c r="A1087" s="6"/>
      <c r="B1087" s="22">
        <v>1078</v>
      </c>
      <c r="E1087" s="12"/>
      <c r="F1087" s="12"/>
      <c r="G1087" s="12"/>
      <c r="H1087" s="12"/>
      <c r="I1087" s="12"/>
      <c r="J1087" s="12"/>
      <c r="K1087" s="12"/>
      <c r="L1087" s="12"/>
    </row>
    <row r="1088" spans="1:12" x14ac:dyDescent="0.25">
      <c r="A1088" s="6"/>
      <c r="B1088" s="22">
        <v>1079</v>
      </c>
      <c r="E1088" s="12"/>
      <c r="F1088" s="12"/>
      <c r="G1088" s="12"/>
      <c r="H1088" s="12"/>
      <c r="I1088" s="12"/>
      <c r="J1088" s="12"/>
      <c r="K1088" s="12"/>
      <c r="L1088" s="12"/>
    </row>
    <row r="1089" spans="1:12" x14ac:dyDescent="0.25">
      <c r="A1089" s="6"/>
      <c r="B1089" s="22">
        <v>1080</v>
      </c>
      <c r="E1089" s="12"/>
      <c r="F1089" s="12"/>
      <c r="G1089" s="12"/>
      <c r="H1089" s="12"/>
      <c r="I1089" s="12"/>
      <c r="J1089" s="12"/>
      <c r="K1089" s="12"/>
      <c r="L1089" s="12"/>
    </row>
    <row r="1090" spans="1:12" x14ac:dyDescent="0.25">
      <c r="A1090" s="6"/>
      <c r="B1090" s="22">
        <v>1081</v>
      </c>
      <c r="E1090" s="12"/>
      <c r="F1090" s="12"/>
      <c r="G1090" s="12"/>
      <c r="H1090" s="12"/>
      <c r="I1090" s="12"/>
      <c r="J1090" s="12"/>
      <c r="K1090" s="12"/>
      <c r="L1090" s="12"/>
    </row>
    <row r="1091" spans="1:12" x14ac:dyDescent="0.25">
      <c r="A1091" s="6"/>
      <c r="B1091" s="22">
        <v>1082</v>
      </c>
      <c r="E1091" s="12"/>
      <c r="F1091" s="12"/>
      <c r="G1091" s="12"/>
      <c r="H1091" s="12"/>
      <c r="I1091" s="12"/>
      <c r="J1091" s="12"/>
      <c r="K1091" s="12"/>
      <c r="L1091" s="12"/>
    </row>
    <row r="1092" spans="1:12" x14ac:dyDescent="0.25">
      <c r="A1092" s="6"/>
      <c r="B1092" s="22">
        <v>1083</v>
      </c>
      <c r="E1092" s="12"/>
      <c r="F1092" s="12"/>
      <c r="G1092" s="12"/>
      <c r="H1092" s="12"/>
      <c r="I1092" s="12"/>
      <c r="J1092" s="12"/>
      <c r="K1092" s="12"/>
      <c r="L1092" s="12"/>
    </row>
    <row r="1093" spans="1:12" x14ac:dyDescent="0.25">
      <c r="A1093" s="6"/>
      <c r="B1093" s="22">
        <v>1084</v>
      </c>
      <c r="E1093" s="12"/>
      <c r="F1093" s="12"/>
      <c r="G1093" s="12"/>
      <c r="H1093" s="12"/>
      <c r="I1093" s="12"/>
      <c r="J1093" s="12"/>
      <c r="K1093" s="12"/>
      <c r="L1093" s="12"/>
    </row>
    <row r="1094" spans="1:12" x14ac:dyDescent="0.25">
      <c r="A1094" s="6"/>
      <c r="B1094" s="22">
        <v>1085</v>
      </c>
      <c r="E1094" s="12"/>
      <c r="F1094" s="12"/>
      <c r="G1094" s="12"/>
      <c r="H1094" s="12"/>
      <c r="I1094" s="12"/>
      <c r="J1094" s="12"/>
      <c r="K1094" s="12"/>
      <c r="L1094" s="12"/>
    </row>
    <row r="1095" spans="1:12" x14ac:dyDescent="0.25">
      <c r="A1095" s="6"/>
      <c r="B1095" s="22">
        <v>1086</v>
      </c>
      <c r="E1095" s="12"/>
      <c r="F1095" s="12"/>
      <c r="G1095" s="12"/>
      <c r="H1095" s="12"/>
      <c r="I1095" s="12"/>
      <c r="J1095" s="12"/>
      <c r="K1095" s="12"/>
      <c r="L1095" s="12"/>
    </row>
    <row r="1096" spans="1:12" x14ac:dyDescent="0.25">
      <c r="A1096" s="6"/>
      <c r="B1096" s="22">
        <v>1087</v>
      </c>
      <c r="E1096" s="12"/>
      <c r="F1096" s="12"/>
      <c r="G1096" s="12"/>
      <c r="H1096" s="12"/>
      <c r="I1096" s="12"/>
      <c r="J1096" s="12"/>
      <c r="K1096" s="12"/>
      <c r="L1096" s="12"/>
    </row>
    <row r="1097" spans="1:12" x14ac:dyDescent="0.25">
      <c r="A1097" s="6"/>
      <c r="B1097" s="22">
        <v>1088</v>
      </c>
      <c r="E1097" s="12"/>
      <c r="F1097" s="12"/>
      <c r="G1097" s="12"/>
      <c r="H1097" s="12"/>
      <c r="I1097" s="12"/>
      <c r="J1097" s="12"/>
      <c r="K1097" s="12"/>
      <c r="L1097" s="12"/>
    </row>
    <row r="1098" spans="1:12" x14ac:dyDescent="0.25">
      <c r="A1098" s="6"/>
      <c r="B1098" s="22">
        <v>1089</v>
      </c>
      <c r="E1098" s="12"/>
      <c r="F1098" s="12"/>
      <c r="G1098" s="12"/>
      <c r="H1098" s="12"/>
      <c r="I1098" s="12"/>
      <c r="J1098" s="12"/>
      <c r="K1098" s="12"/>
      <c r="L1098" s="12"/>
    </row>
    <row r="1099" spans="1:12" x14ac:dyDescent="0.25">
      <c r="A1099" s="6"/>
      <c r="B1099" s="22">
        <v>1090</v>
      </c>
      <c r="E1099" s="12"/>
      <c r="F1099" s="12"/>
      <c r="G1099" s="12"/>
      <c r="H1099" s="12"/>
      <c r="I1099" s="12"/>
      <c r="J1099" s="12"/>
      <c r="K1099" s="12"/>
      <c r="L1099" s="12"/>
    </row>
    <row r="1100" spans="1:12" x14ac:dyDescent="0.25">
      <c r="A1100" s="6"/>
      <c r="B1100" s="22">
        <v>1091</v>
      </c>
      <c r="E1100" s="12"/>
      <c r="F1100" s="12"/>
      <c r="G1100" s="12"/>
      <c r="H1100" s="12"/>
      <c r="I1100" s="12"/>
      <c r="J1100" s="12"/>
      <c r="K1100" s="12"/>
      <c r="L1100" s="12"/>
    </row>
    <row r="1101" spans="1:12" x14ac:dyDescent="0.25">
      <c r="A1101" s="6"/>
      <c r="B1101" s="22">
        <v>1092</v>
      </c>
      <c r="E1101" s="12"/>
      <c r="F1101" s="12"/>
      <c r="G1101" s="12"/>
      <c r="H1101" s="12"/>
      <c r="I1101" s="12"/>
      <c r="J1101" s="12"/>
      <c r="K1101" s="12"/>
      <c r="L1101" s="12"/>
    </row>
    <row r="1102" spans="1:12" x14ac:dyDescent="0.25">
      <c r="A1102" s="6"/>
      <c r="B1102" s="22">
        <v>1093</v>
      </c>
      <c r="E1102" s="12"/>
      <c r="F1102" s="12"/>
      <c r="G1102" s="12"/>
      <c r="H1102" s="12"/>
      <c r="I1102" s="12"/>
      <c r="J1102" s="12"/>
      <c r="K1102" s="12"/>
      <c r="L1102" s="12"/>
    </row>
    <row r="1103" spans="1:12" x14ac:dyDescent="0.25">
      <c r="A1103" s="6"/>
      <c r="B1103" s="22">
        <v>1094</v>
      </c>
      <c r="E1103" s="12"/>
      <c r="F1103" s="12"/>
      <c r="G1103" s="12"/>
      <c r="H1103" s="12"/>
      <c r="I1103" s="12"/>
      <c r="J1103" s="12"/>
      <c r="K1103" s="12"/>
      <c r="L1103" s="12"/>
    </row>
    <row r="1104" spans="1:12" x14ac:dyDescent="0.25">
      <c r="A1104" s="6"/>
      <c r="B1104" s="22">
        <v>1095</v>
      </c>
      <c r="E1104" s="12"/>
      <c r="F1104" s="12"/>
      <c r="G1104" s="12"/>
      <c r="H1104" s="12"/>
      <c r="I1104" s="12"/>
      <c r="J1104" s="12"/>
      <c r="K1104" s="12"/>
      <c r="L1104" s="12"/>
    </row>
    <row r="1105" spans="1:12" x14ac:dyDescent="0.25">
      <c r="A1105" s="6"/>
      <c r="B1105" s="22">
        <v>1096</v>
      </c>
      <c r="E1105" s="12"/>
      <c r="F1105" s="12"/>
      <c r="G1105" s="12"/>
      <c r="H1105" s="12"/>
      <c r="I1105" s="12"/>
      <c r="J1105" s="12"/>
      <c r="K1105" s="12"/>
      <c r="L1105" s="12"/>
    </row>
    <row r="1106" spans="1:12" x14ac:dyDescent="0.25">
      <c r="A1106" s="6"/>
      <c r="B1106" s="22">
        <v>1097</v>
      </c>
      <c r="E1106" s="12"/>
      <c r="F1106" s="12"/>
      <c r="G1106" s="12"/>
      <c r="H1106" s="12"/>
      <c r="I1106" s="12"/>
      <c r="J1106" s="12"/>
      <c r="K1106" s="12"/>
      <c r="L1106" s="12"/>
    </row>
    <row r="1107" spans="1:12" x14ac:dyDescent="0.25">
      <c r="A1107" s="6"/>
      <c r="B1107" s="22">
        <v>1098</v>
      </c>
      <c r="E1107" s="12"/>
      <c r="F1107" s="12"/>
      <c r="G1107" s="12"/>
      <c r="H1107" s="12"/>
      <c r="I1107" s="12"/>
      <c r="J1107" s="12"/>
      <c r="K1107" s="12"/>
      <c r="L1107" s="12"/>
    </row>
    <row r="1108" spans="1:12" x14ac:dyDescent="0.25">
      <c r="A1108" s="6"/>
      <c r="B1108" s="22">
        <v>1099</v>
      </c>
      <c r="E1108" s="12"/>
      <c r="F1108" s="12"/>
      <c r="G1108" s="12"/>
      <c r="H1108" s="12"/>
      <c r="I1108" s="12"/>
      <c r="J1108" s="12"/>
      <c r="K1108" s="12"/>
      <c r="L1108" s="12"/>
    </row>
    <row r="1109" spans="1:12" x14ac:dyDescent="0.25">
      <c r="A1109" s="6"/>
      <c r="B1109" s="22">
        <v>1100</v>
      </c>
      <c r="E1109" s="12"/>
      <c r="F1109" s="12"/>
      <c r="G1109" s="12"/>
      <c r="H1109" s="12"/>
      <c r="I1109" s="12"/>
      <c r="J1109" s="12"/>
      <c r="K1109" s="12"/>
      <c r="L1109" s="12"/>
    </row>
    <row r="1110" spans="1:12" x14ac:dyDescent="0.25">
      <c r="A1110" s="6"/>
      <c r="B1110" s="22">
        <v>1101</v>
      </c>
      <c r="E1110" s="12"/>
      <c r="F1110" s="12"/>
      <c r="G1110" s="12"/>
      <c r="H1110" s="12"/>
      <c r="I1110" s="12"/>
      <c r="J1110" s="12"/>
      <c r="K1110" s="12"/>
      <c r="L1110" s="12"/>
    </row>
    <row r="1111" spans="1:12" x14ac:dyDescent="0.25">
      <c r="A1111" s="6"/>
      <c r="B1111" s="22">
        <v>1102</v>
      </c>
      <c r="E1111" s="12"/>
      <c r="F1111" s="12"/>
      <c r="G1111" s="12"/>
      <c r="H1111" s="12"/>
      <c r="I1111" s="12"/>
      <c r="J1111" s="12"/>
      <c r="K1111" s="12"/>
      <c r="L1111" s="12"/>
    </row>
    <row r="1112" spans="1:12" x14ac:dyDescent="0.25">
      <c r="A1112" s="6"/>
      <c r="B1112" s="22">
        <v>1103</v>
      </c>
      <c r="E1112" s="12"/>
      <c r="F1112" s="12"/>
      <c r="G1112" s="12"/>
      <c r="H1112" s="12"/>
      <c r="I1112" s="12"/>
      <c r="J1112" s="12"/>
      <c r="K1112" s="12"/>
      <c r="L1112" s="12"/>
    </row>
    <row r="1113" spans="1:12" x14ac:dyDescent="0.25">
      <c r="A1113" s="6"/>
      <c r="B1113" s="22">
        <v>1104</v>
      </c>
      <c r="E1113" s="12"/>
      <c r="F1113" s="12"/>
      <c r="G1113" s="12"/>
      <c r="H1113" s="12"/>
      <c r="I1113" s="12"/>
      <c r="J1113" s="12"/>
      <c r="K1113" s="12"/>
      <c r="L1113" s="12"/>
    </row>
    <row r="1114" spans="1:12" x14ac:dyDescent="0.25">
      <c r="A1114" s="6"/>
      <c r="B1114" s="22">
        <v>1105</v>
      </c>
      <c r="E1114" s="12"/>
      <c r="F1114" s="12"/>
      <c r="G1114" s="12"/>
      <c r="H1114" s="12"/>
      <c r="I1114" s="12"/>
      <c r="J1114" s="12"/>
      <c r="K1114" s="12"/>
      <c r="L1114" s="12"/>
    </row>
    <row r="1115" spans="1:12" x14ac:dyDescent="0.25">
      <c r="A1115" s="6"/>
      <c r="B1115" s="22">
        <v>1106</v>
      </c>
      <c r="E1115" s="12"/>
      <c r="F1115" s="12"/>
      <c r="G1115" s="12"/>
      <c r="H1115" s="12"/>
      <c r="I1115" s="12"/>
      <c r="J1115" s="12"/>
      <c r="K1115" s="12"/>
      <c r="L1115" s="12"/>
    </row>
    <row r="1116" spans="1:12" x14ac:dyDescent="0.25">
      <c r="A1116" s="6"/>
      <c r="B1116" s="22">
        <v>1107</v>
      </c>
      <c r="E1116" s="12"/>
      <c r="F1116" s="12"/>
      <c r="G1116" s="12"/>
      <c r="H1116" s="12"/>
      <c r="I1116" s="12"/>
      <c r="J1116" s="12"/>
      <c r="K1116" s="12"/>
      <c r="L1116" s="12"/>
    </row>
    <row r="1117" spans="1:12" x14ac:dyDescent="0.25">
      <c r="A1117" s="6"/>
      <c r="B1117" s="22">
        <v>1108</v>
      </c>
      <c r="E1117" s="12"/>
      <c r="F1117" s="12"/>
      <c r="G1117" s="12"/>
      <c r="H1117" s="12"/>
      <c r="I1117" s="12"/>
      <c r="J1117" s="12"/>
      <c r="K1117" s="12"/>
      <c r="L1117" s="12"/>
    </row>
    <row r="1118" spans="1:12" x14ac:dyDescent="0.25">
      <c r="A1118" s="6"/>
      <c r="B1118" s="22">
        <v>1109</v>
      </c>
      <c r="E1118" s="12"/>
      <c r="F1118" s="12"/>
      <c r="G1118" s="12"/>
      <c r="H1118" s="12"/>
      <c r="I1118" s="12"/>
      <c r="J1118" s="12"/>
      <c r="K1118" s="12"/>
      <c r="L1118" s="12"/>
    </row>
    <row r="1119" spans="1:12" x14ac:dyDescent="0.25">
      <c r="A1119" s="6"/>
      <c r="B1119" s="22">
        <v>1110</v>
      </c>
      <c r="E1119" s="12"/>
      <c r="F1119" s="12"/>
      <c r="G1119" s="12"/>
      <c r="H1119" s="12"/>
      <c r="I1119" s="12"/>
      <c r="J1119" s="12"/>
      <c r="K1119" s="12"/>
      <c r="L1119" s="12"/>
    </row>
    <row r="1120" spans="1:12" x14ac:dyDescent="0.25">
      <c r="A1120" s="6"/>
      <c r="B1120" s="22">
        <v>1111</v>
      </c>
      <c r="E1120" s="12"/>
      <c r="F1120" s="12"/>
      <c r="G1120" s="12"/>
      <c r="H1120" s="12"/>
      <c r="I1120" s="12"/>
      <c r="J1120" s="12"/>
      <c r="K1120" s="12"/>
      <c r="L1120" s="12"/>
    </row>
    <row r="1121" spans="1:12" x14ac:dyDescent="0.25">
      <c r="A1121" s="6"/>
      <c r="B1121" s="22">
        <v>1112</v>
      </c>
      <c r="E1121" s="12"/>
      <c r="F1121" s="12"/>
      <c r="G1121" s="12"/>
      <c r="H1121" s="12"/>
      <c r="I1121" s="12"/>
      <c r="J1121" s="12"/>
      <c r="K1121" s="12"/>
      <c r="L1121" s="12"/>
    </row>
    <row r="1122" spans="1:12" x14ac:dyDescent="0.25">
      <c r="A1122" s="6"/>
      <c r="B1122" s="22">
        <v>1113</v>
      </c>
      <c r="E1122" s="12"/>
      <c r="F1122" s="12"/>
      <c r="G1122" s="12"/>
      <c r="H1122" s="12"/>
      <c r="I1122" s="12"/>
      <c r="J1122" s="12"/>
      <c r="K1122" s="12"/>
      <c r="L1122" s="12"/>
    </row>
    <row r="1123" spans="1:12" x14ac:dyDescent="0.25">
      <c r="A1123" s="6"/>
      <c r="B1123" s="22">
        <v>1114</v>
      </c>
      <c r="E1123" s="12"/>
      <c r="F1123" s="12"/>
      <c r="G1123" s="12"/>
      <c r="H1123" s="12"/>
      <c r="I1123" s="12"/>
      <c r="J1123" s="12"/>
      <c r="K1123" s="12"/>
      <c r="L1123" s="12"/>
    </row>
    <row r="1124" spans="1:12" x14ac:dyDescent="0.25">
      <c r="A1124" s="6"/>
      <c r="B1124" s="22">
        <v>1115</v>
      </c>
      <c r="E1124" s="12"/>
      <c r="F1124" s="12"/>
      <c r="G1124" s="12"/>
      <c r="H1124" s="12"/>
      <c r="I1124" s="12"/>
      <c r="J1124" s="12"/>
      <c r="K1124" s="12"/>
      <c r="L1124" s="12"/>
    </row>
    <row r="1125" spans="1:12" x14ac:dyDescent="0.25">
      <c r="A1125" s="6"/>
      <c r="B1125" s="22">
        <v>1116</v>
      </c>
      <c r="E1125" s="12"/>
      <c r="F1125" s="12"/>
      <c r="G1125" s="12"/>
      <c r="H1125" s="12"/>
      <c r="I1125" s="12"/>
      <c r="J1125" s="12"/>
      <c r="K1125" s="12"/>
      <c r="L1125" s="12"/>
    </row>
    <row r="1126" spans="1:12" x14ac:dyDescent="0.25">
      <c r="A1126" s="6"/>
      <c r="B1126" s="22">
        <v>1117</v>
      </c>
      <c r="E1126" s="12"/>
      <c r="F1126" s="12"/>
      <c r="G1126" s="12"/>
      <c r="H1126" s="12"/>
      <c r="I1126" s="12"/>
      <c r="J1126" s="12"/>
      <c r="K1126" s="12"/>
      <c r="L1126" s="12"/>
    </row>
    <row r="1127" spans="1:12" x14ac:dyDescent="0.25">
      <c r="A1127" s="6"/>
      <c r="B1127" s="22">
        <v>1118</v>
      </c>
      <c r="E1127" s="12"/>
      <c r="F1127" s="12"/>
      <c r="G1127" s="12"/>
      <c r="H1127" s="12"/>
      <c r="I1127" s="12"/>
      <c r="J1127" s="12"/>
      <c r="K1127" s="12"/>
      <c r="L1127" s="12"/>
    </row>
    <row r="1128" spans="1:12" x14ac:dyDescent="0.25">
      <c r="A1128" s="6"/>
      <c r="B1128" s="22">
        <v>1119</v>
      </c>
      <c r="E1128" s="12"/>
      <c r="F1128" s="12"/>
      <c r="G1128" s="12"/>
      <c r="H1128" s="12"/>
      <c r="I1128" s="12"/>
      <c r="J1128" s="12"/>
      <c r="K1128" s="12"/>
      <c r="L1128" s="12"/>
    </row>
    <row r="1129" spans="1:12" x14ac:dyDescent="0.25">
      <c r="A1129" s="6"/>
      <c r="B1129" s="22">
        <v>1120</v>
      </c>
      <c r="E1129" s="12"/>
      <c r="F1129" s="12"/>
      <c r="G1129" s="12"/>
      <c r="H1129" s="12"/>
      <c r="I1129" s="12"/>
      <c r="J1129" s="12"/>
      <c r="K1129" s="12"/>
      <c r="L1129" s="12"/>
    </row>
    <row r="1130" spans="1:12" x14ac:dyDescent="0.25">
      <c r="A1130" s="6"/>
      <c r="B1130" s="22">
        <v>1121</v>
      </c>
      <c r="E1130" s="12"/>
      <c r="F1130" s="12"/>
      <c r="G1130" s="12"/>
      <c r="H1130" s="12"/>
      <c r="I1130" s="12"/>
      <c r="J1130" s="12"/>
      <c r="K1130" s="12"/>
      <c r="L1130" s="12"/>
    </row>
    <row r="1131" spans="1:12" x14ac:dyDescent="0.25">
      <c r="A1131" s="6"/>
      <c r="B1131" s="22">
        <v>1122</v>
      </c>
      <c r="E1131" s="12"/>
      <c r="F1131" s="12"/>
      <c r="G1131" s="12"/>
      <c r="H1131" s="12"/>
      <c r="I1131" s="12"/>
      <c r="J1131" s="12"/>
      <c r="K1131" s="12"/>
      <c r="L1131" s="12"/>
    </row>
    <row r="1132" spans="1:12" x14ac:dyDescent="0.25">
      <c r="A1132" s="6"/>
      <c r="B1132" s="22">
        <v>1123</v>
      </c>
      <c r="E1132" s="12"/>
      <c r="F1132" s="12"/>
      <c r="G1132" s="12"/>
      <c r="H1132" s="12"/>
      <c r="I1132" s="12"/>
      <c r="J1132" s="12"/>
      <c r="K1132" s="12"/>
      <c r="L1132" s="12"/>
    </row>
    <row r="1133" spans="1:12" x14ac:dyDescent="0.25">
      <c r="A1133" s="6"/>
      <c r="B1133" s="22">
        <v>1124</v>
      </c>
      <c r="E1133" s="12"/>
      <c r="F1133" s="12"/>
      <c r="G1133" s="12"/>
      <c r="H1133" s="12"/>
      <c r="I1133" s="12"/>
      <c r="J1133" s="12"/>
      <c r="K1133" s="12"/>
      <c r="L1133" s="12"/>
    </row>
    <row r="1134" spans="1:12" x14ac:dyDescent="0.25">
      <c r="A1134" s="6"/>
      <c r="B1134" s="22">
        <v>1125</v>
      </c>
      <c r="E1134" s="12"/>
      <c r="F1134" s="12"/>
      <c r="G1134" s="12"/>
      <c r="H1134" s="12"/>
      <c r="I1134" s="12"/>
      <c r="J1134" s="12"/>
      <c r="K1134" s="12"/>
      <c r="L1134" s="12"/>
    </row>
    <row r="1135" spans="1:12" x14ac:dyDescent="0.25">
      <c r="A1135" s="6"/>
      <c r="B1135" s="22">
        <v>1126</v>
      </c>
      <c r="E1135" s="12"/>
      <c r="F1135" s="12"/>
      <c r="G1135" s="12"/>
      <c r="H1135" s="12"/>
      <c r="I1135" s="12"/>
      <c r="J1135" s="12"/>
      <c r="K1135" s="12"/>
      <c r="L1135" s="12"/>
    </row>
    <row r="1136" spans="1:12" x14ac:dyDescent="0.25">
      <c r="A1136" s="6"/>
      <c r="B1136" s="22">
        <v>1127</v>
      </c>
      <c r="E1136" s="12"/>
      <c r="F1136" s="12"/>
      <c r="G1136" s="12"/>
      <c r="H1136" s="12"/>
      <c r="I1136" s="12"/>
      <c r="J1136" s="12"/>
      <c r="K1136" s="12"/>
      <c r="L1136" s="12"/>
    </row>
    <row r="1137" spans="1:12" x14ac:dyDescent="0.25">
      <c r="A1137" s="6"/>
      <c r="B1137" s="22">
        <v>1128</v>
      </c>
      <c r="E1137" s="12"/>
      <c r="F1137" s="12"/>
      <c r="G1137" s="12"/>
      <c r="H1137" s="12"/>
      <c r="I1137" s="12"/>
      <c r="J1137" s="12"/>
      <c r="K1137" s="12"/>
      <c r="L1137" s="12"/>
    </row>
    <row r="1138" spans="1:12" x14ac:dyDescent="0.25">
      <c r="A1138" s="6"/>
      <c r="B1138" s="22">
        <v>1129</v>
      </c>
      <c r="E1138" s="12"/>
      <c r="F1138" s="12"/>
      <c r="G1138" s="12"/>
      <c r="H1138" s="12"/>
      <c r="I1138" s="12"/>
      <c r="J1138" s="12"/>
      <c r="K1138" s="12"/>
      <c r="L1138" s="12"/>
    </row>
    <row r="1139" spans="1:12" x14ac:dyDescent="0.25">
      <c r="A1139" s="6"/>
      <c r="B1139" s="22">
        <v>1130</v>
      </c>
      <c r="E1139" s="12"/>
      <c r="F1139" s="12"/>
      <c r="G1139" s="12"/>
      <c r="H1139" s="12"/>
      <c r="I1139" s="12"/>
      <c r="J1139" s="12"/>
      <c r="K1139" s="12"/>
      <c r="L1139" s="12"/>
    </row>
    <row r="1140" spans="1:12" x14ac:dyDescent="0.25">
      <c r="A1140" s="6"/>
      <c r="B1140" s="22">
        <v>1131</v>
      </c>
      <c r="E1140" s="12"/>
      <c r="F1140" s="12"/>
      <c r="G1140" s="12"/>
      <c r="H1140" s="12"/>
      <c r="I1140" s="12"/>
      <c r="J1140" s="12"/>
      <c r="K1140" s="12"/>
      <c r="L1140" s="12"/>
    </row>
    <row r="1141" spans="1:12" x14ac:dyDescent="0.25">
      <c r="A1141" s="6"/>
      <c r="B1141" s="22">
        <v>1132</v>
      </c>
      <c r="E1141" s="12"/>
      <c r="F1141" s="12"/>
      <c r="G1141" s="12"/>
      <c r="H1141" s="12"/>
      <c r="I1141" s="12"/>
      <c r="J1141" s="12"/>
      <c r="K1141" s="12"/>
      <c r="L1141" s="12"/>
    </row>
    <row r="1142" spans="1:12" x14ac:dyDescent="0.25">
      <c r="A1142" s="6"/>
      <c r="B1142" s="22">
        <v>1133</v>
      </c>
      <c r="E1142" s="12"/>
      <c r="F1142" s="12"/>
      <c r="G1142" s="12"/>
      <c r="H1142" s="12"/>
      <c r="I1142" s="12"/>
      <c r="J1142" s="12"/>
      <c r="K1142" s="12"/>
      <c r="L1142" s="12"/>
    </row>
    <row r="1143" spans="1:12" x14ac:dyDescent="0.25">
      <c r="A1143" s="6"/>
      <c r="B1143" s="22">
        <v>1134</v>
      </c>
      <c r="E1143" s="12"/>
      <c r="F1143" s="12"/>
      <c r="G1143" s="12"/>
      <c r="H1143" s="12"/>
      <c r="I1143" s="12"/>
      <c r="J1143" s="12"/>
      <c r="K1143" s="12"/>
      <c r="L1143" s="12"/>
    </row>
    <row r="1144" spans="1:12" x14ac:dyDescent="0.25">
      <c r="A1144" s="6"/>
      <c r="B1144" s="22">
        <v>1135</v>
      </c>
      <c r="E1144" s="12"/>
      <c r="F1144" s="12"/>
      <c r="G1144" s="12"/>
      <c r="H1144" s="12"/>
      <c r="I1144" s="12"/>
      <c r="J1144" s="12"/>
      <c r="K1144" s="12"/>
      <c r="L1144" s="12"/>
    </row>
    <row r="1145" spans="1:12" x14ac:dyDescent="0.25">
      <c r="A1145" s="6"/>
      <c r="B1145" s="22">
        <v>1136</v>
      </c>
      <c r="E1145" s="12"/>
      <c r="F1145" s="12"/>
      <c r="G1145" s="12"/>
      <c r="H1145" s="12"/>
      <c r="I1145" s="12"/>
      <c r="J1145" s="12"/>
      <c r="K1145" s="12"/>
      <c r="L1145" s="12"/>
    </row>
    <row r="1146" spans="1:12" x14ac:dyDescent="0.25">
      <c r="A1146" s="6"/>
      <c r="B1146" s="22">
        <v>1137</v>
      </c>
      <c r="E1146" s="12"/>
      <c r="F1146" s="12"/>
      <c r="G1146" s="12"/>
      <c r="H1146" s="12"/>
      <c r="I1146" s="12"/>
      <c r="J1146" s="12"/>
      <c r="K1146" s="12"/>
      <c r="L1146" s="12"/>
    </row>
    <row r="1147" spans="1:12" x14ac:dyDescent="0.25">
      <c r="A1147" s="6"/>
      <c r="B1147" s="22">
        <v>1138</v>
      </c>
      <c r="E1147" s="12"/>
      <c r="F1147" s="12"/>
      <c r="G1147" s="12"/>
      <c r="H1147" s="12"/>
      <c r="I1147" s="12"/>
      <c r="J1147" s="12"/>
      <c r="K1147" s="12"/>
      <c r="L1147" s="12"/>
    </row>
    <row r="1148" spans="1:12" x14ac:dyDescent="0.25">
      <c r="A1148" s="6"/>
      <c r="B1148" s="22">
        <v>1139</v>
      </c>
      <c r="E1148" s="12"/>
      <c r="F1148" s="12"/>
      <c r="G1148" s="12"/>
      <c r="H1148" s="12"/>
      <c r="I1148" s="12"/>
      <c r="J1148" s="12"/>
      <c r="K1148" s="12"/>
      <c r="L1148" s="12"/>
    </row>
    <row r="1149" spans="1:12" x14ac:dyDescent="0.25">
      <c r="A1149" s="6"/>
      <c r="B1149" s="22">
        <v>1140</v>
      </c>
      <c r="E1149" s="12"/>
      <c r="F1149" s="12"/>
      <c r="G1149" s="12"/>
      <c r="H1149" s="12"/>
      <c r="I1149" s="12"/>
      <c r="J1149" s="12"/>
      <c r="K1149" s="12"/>
      <c r="L1149" s="12"/>
    </row>
    <row r="1150" spans="1:12" x14ac:dyDescent="0.25">
      <c r="A1150" s="6"/>
      <c r="B1150" s="22">
        <v>1141</v>
      </c>
      <c r="E1150" s="12"/>
      <c r="F1150" s="12"/>
      <c r="G1150" s="12"/>
      <c r="H1150" s="12"/>
      <c r="I1150" s="12"/>
      <c r="J1150" s="12"/>
      <c r="K1150" s="12"/>
      <c r="L1150" s="12"/>
    </row>
    <row r="1151" spans="1:12" x14ac:dyDescent="0.25">
      <c r="A1151" s="6"/>
      <c r="B1151" s="22">
        <v>1142</v>
      </c>
      <c r="E1151" s="12"/>
      <c r="F1151" s="12"/>
      <c r="G1151" s="12"/>
      <c r="H1151" s="12"/>
      <c r="I1151" s="12"/>
      <c r="J1151" s="12"/>
      <c r="K1151" s="12"/>
      <c r="L1151" s="12"/>
    </row>
    <row r="1152" spans="1:12" x14ac:dyDescent="0.25">
      <c r="A1152" s="6"/>
      <c r="B1152" s="22">
        <v>1143</v>
      </c>
      <c r="E1152" s="12"/>
      <c r="F1152" s="12"/>
      <c r="G1152" s="12"/>
      <c r="H1152" s="12"/>
      <c r="I1152" s="12"/>
      <c r="J1152" s="12"/>
      <c r="K1152" s="12"/>
      <c r="L1152" s="12"/>
    </row>
    <row r="1153" spans="1:12" x14ac:dyDescent="0.25">
      <c r="A1153" s="6"/>
      <c r="B1153" s="22">
        <v>1144</v>
      </c>
      <c r="E1153" s="12"/>
      <c r="F1153" s="12"/>
      <c r="G1153" s="12"/>
      <c r="H1153" s="12"/>
      <c r="I1153" s="12"/>
      <c r="J1153" s="12"/>
      <c r="K1153" s="12"/>
      <c r="L1153" s="12"/>
    </row>
    <row r="1154" spans="1:12" x14ac:dyDescent="0.25">
      <c r="A1154" s="6"/>
      <c r="B1154" s="22">
        <v>1145</v>
      </c>
      <c r="E1154" s="12"/>
      <c r="F1154" s="12"/>
      <c r="G1154" s="12"/>
      <c r="H1154" s="12"/>
      <c r="I1154" s="12"/>
      <c r="J1154" s="12"/>
      <c r="K1154" s="12"/>
      <c r="L1154" s="12"/>
    </row>
    <row r="1155" spans="1:12" x14ac:dyDescent="0.25">
      <c r="A1155" s="6"/>
      <c r="B1155" s="22">
        <v>1146</v>
      </c>
      <c r="E1155" s="12"/>
      <c r="F1155" s="12"/>
      <c r="G1155" s="12"/>
      <c r="H1155" s="12"/>
      <c r="I1155" s="12"/>
      <c r="J1155" s="12"/>
      <c r="K1155" s="12"/>
      <c r="L1155" s="12"/>
    </row>
    <row r="1156" spans="1:12" x14ac:dyDescent="0.25">
      <c r="A1156" s="6"/>
      <c r="B1156" s="22">
        <v>1147</v>
      </c>
      <c r="E1156" s="12"/>
      <c r="F1156" s="12"/>
      <c r="G1156" s="12"/>
      <c r="H1156" s="12"/>
      <c r="I1156" s="12"/>
      <c r="J1156" s="12"/>
      <c r="K1156" s="12"/>
      <c r="L1156" s="12"/>
    </row>
    <row r="1157" spans="1:12" x14ac:dyDescent="0.25">
      <c r="A1157" s="6"/>
      <c r="B1157" s="22">
        <v>1148</v>
      </c>
      <c r="E1157" s="12"/>
      <c r="F1157" s="12"/>
      <c r="G1157" s="12"/>
      <c r="H1157" s="12"/>
      <c r="I1157" s="12"/>
      <c r="J1157" s="12"/>
      <c r="K1157" s="12"/>
      <c r="L1157" s="12"/>
    </row>
    <row r="1158" spans="1:12" x14ac:dyDescent="0.25">
      <c r="A1158" s="6"/>
      <c r="B1158" s="22">
        <v>1149</v>
      </c>
      <c r="E1158" s="12"/>
      <c r="F1158" s="12"/>
      <c r="G1158" s="12"/>
      <c r="H1158" s="12"/>
      <c r="I1158" s="12"/>
      <c r="J1158" s="12"/>
      <c r="K1158" s="12"/>
      <c r="L1158" s="12"/>
    </row>
    <row r="1159" spans="1:12" x14ac:dyDescent="0.25">
      <c r="A1159" s="6"/>
      <c r="B1159" s="22">
        <v>1150</v>
      </c>
      <c r="E1159" s="12"/>
      <c r="F1159" s="12"/>
      <c r="G1159" s="12"/>
      <c r="H1159" s="12"/>
      <c r="I1159" s="12"/>
      <c r="J1159" s="12"/>
      <c r="K1159" s="12"/>
      <c r="L1159" s="12"/>
    </row>
    <row r="1160" spans="1:12" x14ac:dyDescent="0.25">
      <c r="A1160" s="6"/>
      <c r="B1160" s="22">
        <v>1151</v>
      </c>
      <c r="E1160" s="12"/>
      <c r="F1160" s="12"/>
      <c r="G1160" s="12"/>
      <c r="H1160" s="12"/>
      <c r="I1160" s="12"/>
      <c r="J1160" s="12"/>
      <c r="K1160" s="12"/>
      <c r="L1160" s="12"/>
    </row>
    <row r="1161" spans="1:12" x14ac:dyDescent="0.25">
      <c r="A1161" s="6"/>
      <c r="B1161" s="22">
        <v>1152</v>
      </c>
      <c r="E1161" s="12"/>
      <c r="F1161" s="12"/>
      <c r="G1161" s="12"/>
      <c r="H1161" s="12"/>
      <c r="I1161" s="12"/>
      <c r="J1161" s="12"/>
      <c r="K1161" s="12"/>
      <c r="L1161" s="12"/>
    </row>
    <row r="1162" spans="1:12" x14ac:dyDescent="0.25">
      <c r="A1162" s="6"/>
      <c r="B1162" s="22">
        <v>1153</v>
      </c>
      <c r="E1162" s="12"/>
      <c r="F1162" s="12"/>
      <c r="G1162" s="12"/>
      <c r="H1162" s="12"/>
      <c r="I1162" s="12"/>
      <c r="J1162" s="12"/>
      <c r="K1162" s="12"/>
      <c r="L1162" s="12"/>
    </row>
    <row r="1163" spans="1:12" x14ac:dyDescent="0.25">
      <c r="A1163" s="6"/>
      <c r="B1163" s="22">
        <v>1154</v>
      </c>
      <c r="E1163" s="12"/>
      <c r="F1163" s="12"/>
      <c r="G1163" s="12"/>
      <c r="H1163" s="12"/>
      <c r="I1163" s="12"/>
      <c r="J1163" s="12"/>
      <c r="K1163" s="12"/>
      <c r="L1163" s="12"/>
    </row>
    <row r="1164" spans="1:12" x14ac:dyDescent="0.25">
      <c r="A1164" s="6"/>
      <c r="B1164" s="22">
        <v>1155</v>
      </c>
      <c r="E1164" s="12"/>
      <c r="F1164" s="12"/>
      <c r="G1164" s="12"/>
      <c r="H1164" s="12"/>
      <c r="I1164" s="12"/>
      <c r="J1164" s="12"/>
      <c r="K1164" s="12"/>
      <c r="L1164" s="12"/>
    </row>
    <row r="1165" spans="1:12" x14ac:dyDescent="0.25">
      <c r="A1165" s="6"/>
      <c r="B1165" s="22">
        <v>1156</v>
      </c>
      <c r="E1165" s="12"/>
      <c r="F1165" s="12"/>
      <c r="G1165" s="12"/>
      <c r="H1165" s="12"/>
      <c r="I1165" s="12"/>
      <c r="J1165" s="12"/>
      <c r="K1165" s="12"/>
      <c r="L1165" s="12"/>
    </row>
    <row r="1166" spans="1:12" x14ac:dyDescent="0.25">
      <c r="A1166" s="6"/>
      <c r="B1166" s="22">
        <v>1157</v>
      </c>
      <c r="E1166" s="12"/>
      <c r="F1166" s="12"/>
      <c r="G1166" s="12"/>
      <c r="H1166" s="12"/>
      <c r="I1166" s="12"/>
      <c r="J1166" s="12"/>
      <c r="K1166" s="12"/>
      <c r="L1166" s="12"/>
    </row>
    <row r="1167" spans="1:12" x14ac:dyDescent="0.25">
      <c r="A1167" s="6"/>
      <c r="B1167" s="22">
        <v>1158</v>
      </c>
      <c r="E1167" s="12"/>
      <c r="F1167" s="12"/>
      <c r="G1167" s="12"/>
      <c r="H1167" s="12"/>
      <c r="I1167" s="12"/>
      <c r="J1167" s="12"/>
      <c r="K1167" s="12"/>
      <c r="L1167" s="12"/>
    </row>
    <row r="1168" spans="1:12" x14ac:dyDescent="0.25">
      <c r="A1168" s="6"/>
      <c r="B1168" s="22">
        <v>1159</v>
      </c>
      <c r="E1168" s="12"/>
      <c r="F1168" s="12"/>
      <c r="G1168" s="12"/>
      <c r="H1168" s="12"/>
      <c r="I1168" s="12"/>
      <c r="J1168" s="12"/>
      <c r="K1168" s="12"/>
      <c r="L1168" s="12"/>
    </row>
    <row r="1169" spans="1:12" x14ac:dyDescent="0.25">
      <c r="A1169" s="6"/>
      <c r="B1169" s="22">
        <v>1160</v>
      </c>
      <c r="E1169" s="12"/>
      <c r="F1169" s="12"/>
      <c r="G1169" s="12"/>
      <c r="H1169" s="12"/>
      <c r="I1169" s="12"/>
      <c r="J1169" s="12"/>
      <c r="K1169" s="12"/>
      <c r="L1169" s="12"/>
    </row>
    <row r="1170" spans="1:12" x14ac:dyDescent="0.25">
      <c r="A1170" s="6"/>
      <c r="B1170" s="22">
        <v>1161</v>
      </c>
      <c r="E1170" s="12"/>
      <c r="F1170" s="12"/>
      <c r="G1170" s="12"/>
      <c r="H1170" s="12"/>
      <c r="I1170" s="12"/>
      <c r="J1170" s="12"/>
      <c r="K1170" s="12"/>
      <c r="L1170" s="12"/>
    </row>
    <row r="1171" spans="1:12" x14ac:dyDescent="0.25">
      <c r="A1171" s="6"/>
      <c r="B1171" s="22">
        <v>1162</v>
      </c>
      <c r="E1171" s="12"/>
      <c r="F1171" s="12"/>
      <c r="G1171" s="12"/>
      <c r="H1171" s="12"/>
      <c r="I1171" s="12"/>
      <c r="J1171" s="12"/>
      <c r="K1171" s="12"/>
      <c r="L1171" s="12"/>
    </row>
    <row r="1172" spans="1:12" x14ac:dyDescent="0.25">
      <c r="A1172" s="6"/>
      <c r="B1172" s="22">
        <v>1163</v>
      </c>
      <c r="E1172" s="12"/>
      <c r="F1172" s="12"/>
      <c r="G1172" s="12"/>
      <c r="H1172" s="12"/>
      <c r="I1172" s="12"/>
      <c r="J1172" s="12"/>
      <c r="K1172" s="12"/>
      <c r="L1172" s="12"/>
    </row>
    <row r="1173" spans="1:12" x14ac:dyDescent="0.25">
      <c r="A1173" s="6"/>
      <c r="B1173" s="22">
        <v>1164</v>
      </c>
      <c r="E1173" s="12"/>
      <c r="F1173" s="12"/>
      <c r="G1173" s="12"/>
      <c r="H1173" s="12"/>
      <c r="I1173" s="12"/>
      <c r="J1173" s="12"/>
      <c r="K1173" s="12"/>
      <c r="L1173" s="12"/>
    </row>
    <row r="1174" spans="1:12" x14ac:dyDescent="0.25">
      <c r="A1174" s="6"/>
      <c r="B1174" s="22">
        <v>1165</v>
      </c>
      <c r="E1174" s="12"/>
      <c r="F1174" s="12"/>
      <c r="G1174" s="12"/>
      <c r="H1174" s="12"/>
      <c r="I1174" s="12"/>
      <c r="J1174" s="12"/>
      <c r="K1174" s="12"/>
      <c r="L1174" s="12"/>
    </row>
    <row r="1175" spans="1:12" x14ac:dyDescent="0.25">
      <c r="A1175" s="6"/>
      <c r="B1175" s="22">
        <v>1166</v>
      </c>
      <c r="E1175" s="12"/>
      <c r="F1175" s="12"/>
      <c r="G1175" s="12"/>
      <c r="H1175" s="12"/>
      <c r="I1175" s="12"/>
      <c r="J1175" s="12"/>
      <c r="K1175" s="12"/>
      <c r="L1175" s="12"/>
    </row>
    <row r="1176" spans="1:12" x14ac:dyDescent="0.25">
      <c r="A1176" s="6"/>
      <c r="B1176" s="22">
        <v>1167</v>
      </c>
      <c r="E1176" s="12"/>
      <c r="F1176" s="12"/>
      <c r="G1176" s="12"/>
      <c r="H1176" s="12"/>
      <c r="I1176" s="12"/>
      <c r="J1176" s="12"/>
      <c r="K1176" s="12"/>
      <c r="L1176" s="12"/>
    </row>
    <row r="1177" spans="1:12" x14ac:dyDescent="0.25">
      <c r="A1177" s="6"/>
      <c r="B1177" s="22">
        <v>1168</v>
      </c>
      <c r="E1177" s="12"/>
      <c r="F1177" s="12"/>
      <c r="G1177" s="12"/>
      <c r="H1177" s="12"/>
      <c r="I1177" s="12"/>
      <c r="J1177" s="12"/>
      <c r="K1177" s="12"/>
      <c r="L1177" s="12"/>
    </row>
    <row r="1178" spans="1:12" x14ac:dyDescent="0.25">
      <c r="A1178" s="6"/>
      <c r="B1178" s="22">
        <v>1169</v>
      </c>
      <c r="E1178" s="12"/>
      <c r="F1178" s="12"/>
      <c r="G1178" s="12"/>
      <c r="H1178" s="12"/>
      <c r="I1178" s="12"/>
      <c r="J1178" s="12"/>
      <c r="K1178" s="12"/>
      <c r="L1178" s="12"/>
    </row>
    <row r="1179" spans="1:12" x14ac:dyDescent="0.25">
      <c r="A1179" s="6"/>
      <c r="B1179" s="22">
        <v>1170</v>
      </c>
      <c r="E1179" s="12"/>
      <c r="F1179" s="12"/>
      <c r="G1179" s="12"/>
      <c r="H1179" s="12"/>
      <c r="I1179" s="12"/>
      <c r="J1179" s="12"/>
      <c r="K1179" s="12"/>
      <c r="L1179" s="12"/>
    </row>
    <row r="1180" spans="1:12" x14ac:dyDescent="0.25">
      <c r="A1180" s="6"/>
      <c r="B1180" s="22">
        <v>1171</v>
      </c>
      <c r="E1180" s="12"/>
      <c r="F1180" s="12"/>
      <c r="G1180" s="12"/>
      <c r="H1180" s="12"/>
      <c r="I1180" s="12"/>
      <c r="J1180" s="12"/>
      <c r="K1180" s="12"/>
      <c r="L1180" s="12"/>
    </row>
    <row r="1181" spans="1:12" x14ac:dyDescent="0.25">
      <c r="A1181" s="6"/>
      <c r="B1181" s="22">
        <v>1172</v>
      </c>
      <c r="E1181" s="12"/>
      <c r="F1181" s="12"/>
      <c r="G1181" s="12"/>
      <c r="H1181" s="12"/>
      <c r="I1181" s="12"/>
      <c r="J1181" s="12"/>
      <c r="K1181" s="12"/>
      <c r="L1181" s="12"/>
    </row>
    <row r="1182" spans="1:12" x14ac:dyDescent="0.25">
      <c r="A1182" s="6"/>
      <c r="B1182" s="22">
        <v>1173</v>
      </c>
      <c r="E1182" s="12"/>
      <c r="F1182" s="12"/>
      <c r="G1182" s="12"/>
      <c r="H1182" s="12"/>
      <c r="I1182" s="12"/>
      <c r="J1182" s="12"/>
      <c r="K1182" s="12"/>
      <c r="L1182" s="12"/>
    </row>
    <row r="1183" spans="1:12" x14ac:dyDescent="0.25">
      <c r="A1183" s="6"/>
      <c r="B1183" s="22">
        <v>1174</v>
      </c>
      <c r="E1183" s="12"/>
      <c r="F1183" s="12"/>
      <c r="G1183" s="12"/>
      <c r="H1183" s="12"/>
      <c r="I1183" s="12"/>
      <c r="J1183" s="12"/>
      <c r="K1183" s="12"/>
      <c r="L1183" s="12"/>
    </row>
    <row r="1184" spans="1:12" x14ac:dyDescent="0.25">
      <c r="A1184" s="6"/>
      <c r="B1184" s="22">
        <v>1175</v>
      </c>
      <c r="E1184" s="12"/>
      <c r="F1184" s="12"/>
      <c r="G1184" s="12"/>
      <c r="H1184" s="12"/>
      <c r="I1184" s="12"/>
      <c r="J1184" s="12"/>
      <c r="K1184" s="12"/>
      <c r="L1184" s="12"/>
    </row>
    <row r="1185" spans="1:12" x14ac:dyDescent="0.25">
      <c r="A1185" s="6"/>
      <c r="B1185" s="22">
        <v>1176</v>
      </c>
      <c r="E1185" s="12"/>
      <c r="F1185" s="12"/>
      <c r="G1185" s="12"/>
      <c r="H1185" s="12"/>
      <c r="I1185" s="12"/>
      <c r="J1185" s="12"/>
      <c r="K1185" s="12"/>
      <c r="L1185" s="12"/>
    </row>
    <row r="1186" spans="1:12" x14ac:dyDescent="0.25">
      <c r="A1186" s="6"/>
      <c r="B1186" s="22">
        <v>1177</v>
      </c>
      <c r="E1186" s="12"/>
      <c r="F1186" s="12"/>
      <c r="G1186" s="12"/>
      <c r="H1186" s="12"/>
      <c r="I1186" s="12"/>
      <c r="J1186" s="12"/>
      <c r="K1186" s="12"/>
      <c r="L1186" s="12"/>
    </row>
    <row r="1187" spans="1:12" x14ac:dyDescent="0.25">
      <c r="A1187" s="6"/>
      <c r="B1187" s="22">
        <v>1178</v>
      </c>
      <c r="E1187" s="12"/>
      <c r="F1187" s="12"/>
      <c r="G1187" s="12"/>
      <c r="H1187" s="12"/>
      <c r="I1187" s="12"/>
      <c r="J1187" s="12"/>
      <c r="K1187" s="12"/>
      <c r="L1187" s="12"/>
    </row>
    <row r="1188" spans="1:12" x14ac:dyDescent="0.25">
      <c r="A1188" s="6"/>
      <c r="B1188" s="22">
        <v>1179</v>
      </c>
      <c r="E1188" s="12"/>
      <c r="F1188" s="12"/>
      <c r="G1188" s="12"/>
      <c r="H1188" s="12"/>
      <c r="I1188" s="12"/>
      <c r="J1188" s="12"/>
      <c r="K1188" s="12"/>
      <c r="L1188" s="12"/>
    </row>
    <row r="1189" spans="1:12" x14ac:dyDescent="0.25">
      <c r="A1189" s="6"/>
      <c r="B1189" s="22">
        <v>1180</v>
      </c>
      <c r="E1189" s="12"/>
      <c r="F1189" s="12"/>
      <c r="G1189" s="12"/>
      <c r="H1189" s="12"/>
      <c r="I1189" s="12"/>
      <c r="J1189" s="12"/>
      <c r="K1189" s="12"/>
      <c r="L1189" s="12"/>
    </row>
    <row r="1190" spans="1:12" x14ac:dyDescent="0.25">
      <c r="A1190" s="6"/>
      <c r="B1190" s="22">
        <v>1181</v>
      </c>
      <c r="E1190" s="12"/>
      <c r="F1190" s="12"/>
      <c r="G1190" s="12"/>
      <c r="H1190" s="12"/>
      <c r="I1190" s="12"/>
      <c r="J1190" s="12"/>
      <c r="K1190" s="12"/>
      <c r="L1190" s="12"/>
    </row>
    <row r="1191" spans="1:12" x14ac:dyDescent="0.25">
      <c r="A1191" s="6"/>
      <c r="B1191" s="22">
        <v>1182</v>
      </c>
      <c r="E1191" s="12"/>
      <c r="F1191" s="12"/>
      <c r="G1191" s="12"/>
      <c r="H1191" s="12"/>
      <c r="I1191" s="12"/>
      <c r="J1191" s="12"/>
      <c r="K1191" s="12"/>
      <c r="L1191" s="12"/>
    </row>
    <row r="1192" spans="1:12" x14ac:dyDescent="0.25">
      <c r="A1192" s="6"/>
      <c r="B1192" s="22">
        <v>1183</v>
      </c>
      <c r="E1192" s="12"/>
      <c r="F1192" s="12"/>
      <c r="G1192" s="12"/>
      <c r="H1192" s="12"/>
      <c r="I1192" s="12"/>
      <c r="J1192" s="12"/>
      <c r="K1192" s="12"/>
      <c r="L1192" s="12"/>
    </row>
    <row r="1193" spans="1:12" x14ac:dyDescent="0.25">
      <c r="A1193" s="6"/>
      <c r="B1193" s="22">
        <v>1184</v>
      </c>
      <c r="E1193" s="12"/>
      <c r="F1193" s="12"/>
      <c r="G1193" s="12"/>
      <c r="H1193" s="12"/>
      <c r="I1193" s="12"/>
      <c r="J1193" s="12"/>
      <c r="K1193" s="12"/>
      <c r="L1193" s="12"/>
    </row>
    <row r="1194" spans="1:12" x14ac:dyDescent="0.25">
      <c r="A1194" s="6"/>
      <c r="B1194" s="22">
        <v>1185</v>
      </c>
      <c r="E1194" s="12"/>
      <c r="F1194" s="12"/>
      <c r="G1194" s="12"/>
      <c r="H1194" s="12"/>
      <c r="I1194" s="12"/>
      <c r="J1194" s="12"/>
      <c r="K1194" s="12"/>
      <c r="L1194" s="12"/>
    </row>
    <row r="1195" spans="1:12" x14ac:dyDescent="0.25">
      <c r="A1195" s="6"/>
      <c r="B1195" s="22">
        <v>1186</v>
      </c>
      <c r="E1195" s="12"/>
      <c r="F1195" s="12"/>
      <c r="G1195" s="12"/>
      <c r="H1195" s="12"/>
      <c r="I1195" s="12"/>
      <c r="J1195" s="12"/>
      <c r="K1195" s="12"/>
      <c r="L1195" s="12"/>
    </row>
    <row r="1196" spans="1:12" x14ac:dyDescent="0.25">
      <c r="A1196" s="6"/>
      <c r="B1196" s="22">
        <v>1187</v>
      </c>
      <c r="E1196" s="12"/>
      <c r="F1196" s="12"/>
      <c r="G1196" s="12"/>
      <c r="H1196" s="12"/>
      <c r="I1196" s="12"/>
      <c r="J1196" s="12"/>
      <c r="K1196" s="12"/>
      <c r="L1196" s="12"/>
    </row>
    <row r="1197" spans="1:12" x14ac:dyDescent="0.25">
      <c r="A1197" s="6"/>
      <c r="B1197" s="22">
        <v>1188</v>
      </c>
      <c r="E1197" s="12"/>
      <c r="F1197" s="12"/>
      <c r="G1197" s="12"/>
      <c r="H1197" s="12"/>
      <c r="I1197" s="12"/>
      <c r="J1197" s="12"/>
      <c r="K1197" s="12"/>
      <c r="L1197" s="12"/>
    </row>
    <row r="1198" spans="1:12" x14ac:dyDescent="0.25">
      <c r="A1198" s="6"/>
      <c r="B1198" s="22">
        <v>1189</v>
      </c>
      <c r="E1198" s="12"/>
      <c r="F1198" s="12"/>
      <c r="G1198" s="12"/>
      <c r="H1198" s="12"/>
      <c r="I1198" s="12"/>
      <c r="J1198" s="12"/>
      <c r="K1198" s="12"/>
      <c r="L1198" s="12"/>
    </row>
    <row r="1199" spans="1:12" x14ac:dyDescent="0.25">
      <c r="A1199" s="6"/>
      <c r="B1199" s="22">
        <v>1190</v>
      </c>
      <c r="E1199" s="12"/>
      <c r="F1199" s="12"/>
      <c r="G1199" s="12"/>
      <c r="H1199" s="12"/>
      <c r="I1199" s="12"/>
      <c r="J1199" s="12"/>
      <c r="K1199" s="12"/>
      <c r="L1199" s="12"/>
    </row>
    <row r="1200" spans="1:12" x14ac:dyDescent="0.25">
      <c r="A1200" s="6"/>
      <c r="B1200" s="22">
        <v>1191</v>
      </c>
      <c r="E1200" s="12"/>
      <c r="F1200" s="12"/>
      <c r="G1200" s="12"/>
      <c r="H1200" s="12"/>
      <c r="I1200" s="12"/>
      <c r="J1200" s="12"/>
      <c r="K1200" s="12"/>
      <c r="L1200" s="12"/>
    </row>
    <row r="1201" spans="1:12" x14ac:dyDescent="0.25">
      <c r="A1201" s="6"/>
      <c r="B1201" s="22">
        <v>1192</v>
      </c>
      <c r="E1201" s="12"/>
      <c r="F1201" s="12"/>
      <c r="G1201" s="12"/>
      <c r="H1201" s="12"/>
      <c r="I1201" s="12"/>
      <c r="J1201" s="12"/>
      <c r="K1201" s="12"/>
      <c r="L1201" s="12"/>
    </row>
    <row r="1202" spans="1:12" x14ac:dyDescent="0.25">
      <c r="A1202" s="6"/>
      <c r="B1202" s="22">
        <v>1193</v>
      </c>
      <c r="E1202" s="12"/>
      <c r="F1202" s="12"/>
      <c r="G1202" s="12"/>
      <c r="H1202" s="12"/>
      <c r="I1202" s="12"/>
      <c r="J1202" s="12"/>
      <c r="K1202" s="12"/>
      <c r="L1202" s="12"/>
    </row>
    <row r="1203" spans="1:12" x14ac:dyDescent="0.25">
      <c r="A1203" s="6"/>
      <c r="B1203" s="22">
        <v>1194</v>
      </c>
      <c r="E1203" s="12"/>
      <c r="F1203" s="12"/>
      <c r="G1203" s="12"/>
      <c r="H1203" s="12"/>
      <c r="I1203" s="12"/>
      <c r="J1203" s="12"/>
      <c r="K1203" s="12"/>
      <c r="L1203" s="12"/>
    </row>
    <row r="1204" spans="1:12" x14ac:dyDescent="0.25">
      <c r="A1204" s="6"/>
      <c r="B1204" s="22">
        <v>1195</v>
      </c>
      <c r="E1204" s="12"/>
      <c r="F1204" s="12"/>
      <c r="G1204" s="12"/>
      <c r="H1204" s="12"/>
      <c r="I1204" s="12"/>
      <c r="J1204" s="12"/>
      <c r="K1204" s="12"/>
      <c r="L1204" s="12"/>
    </row>
    <row r="1205" spans="1:12" x14ac:dyDescent="0.25">
      <c r="A1205" s="6"/>
      <c r="B1205" s="22">
        <v>1196</v>
      </c>
      <c r="E1205" s="12"/>
      <c r="F1205" s="12"/>
      <c r="G1205" s="12"/>
      <c r="H1205" s="12"/>
      <c r="I1205" s="12"/>
      <c r="J1205" s="12"/>
      <c r="K1205" s="12"/>
      <c r="L1205" s="12"/>
    </row>
    <row r="1206" spans="1:12" x14ac:dyDescent="0.25">
      <c r="A1206" s="6"/>
      <c r="B1206" s="22">
        <v>1197</v>
      </c>
      <c r="E1206" s="12"/>
      <c r="F1206" s="12"/>
      <c r="G1206" s="12"/>
      <c r="H1206" s="12"/>
      <c r="I1206" s="12"/>
      <c r="J1206" s="12"/>
      <c r="K1206" s="12"/>
      <c r="L1206" s="12"/>
    </row>
    <row r="1207" spans="1:12" x14ac:dyDescent="0.25">
      <c r="A1207" s="6"/>
      <c r="B1207" s="22">
        <v>1198</v>
      </c>
      <c r="E1207" s="12"/>
      <c r="F1207" s="12"/>
      <c r="G1207" s="12"/>
      <c r="H1207" s="12"/>
      <c r="I1207" s="12"/>
      <c r="J1207" s="12"/>
      <c r="K1207" s="12"/>
      <c r="L1207" s="12"/>
    </row>
    <row r="1208" spans="1:12" x14ac:dyDescent="0.25">
      <c r="A1208" s="6"/>
      <c r="B1208" s="22">
        <v>1199</v>
      </c>
      <c r="E1208" s="12"/>
      <c r="F1208" s="12"/>
      <c r="G1208" s="12"/>
      <c r="H1208" s="12"/>
      <c r="I1208" s="12"/>
      <c r="J1208" s="12"/>
      <c r="K1208" s="12"/>
      <c r="L1208" s="12"/>
    </row>
    <row r="1209" spans="1:12" x14ac:dyDescent="0.25">
      <c r="A1209" s="6"/>
      <c r="B1209" s="22">
        <v>1200</v>
      </c>
      <c r="E1209" s="12"/>
      <c r="F1209" s="12"/>
      <c r="G1209" s="12"/>
      <c r="H1209" s="12"/>
      <c r="I1209" s="12"/>
      <c r="J1209" s="12"/>
      <c r="K1209" s="12"/>
      <c r="L1209" s="12"/>
    </row>
    <row r="1210" spans="1:12" x14ac:dyDescent="0.25">
      <c r="A1210" s="6"/>
      <c r="B1210" s="22">
        <v>1201</v>
      </c>
      <c r="E1210" s="12"/>
      <c r="F1210" s="12"/>
      <c r="G1210" s="12"/>
      <c r="H1210" s="12"/>
      <c r="I1210" s="12"/>
      <c r="J1210" s="12"/>
      <c r="K1210" s="12"/>
      <c r="L1210" s="12"/>
    </row>
    <row r="1211" spans="1:12" x14ac:dyDescent="0.25">
      <c r="A1211" s="6"/>
      <c r="B1211" s="22">
        <v>1202</v>
      </c>
      <c r="E1211" s="12"/>
      <c r="F1211" s="12"/>
      <c r="G1211" s="12"/>
      <c r="H1211" s="12"/>
      <c r="I1211" s="12"/>
      <c r="J1211" s="12"/>
      <c r="K1211" s="12"/>
      <c r="L1211" s="12"/>
    </row>
    <row r="1212" spans="1:12" x14ac:dyDescent="0.25">
      <c r="A1212" s="6"/>
      <c r="B1212" s="22">
        <v>1203</v>
      </c>
      <c r="E1212" s="12"/>
      <c r="F1212" s="12"/>
      <c r="G1212" s="12"/>
      <c r="H1212" s="12"/>
      <c r="I1212" s="12"/>
      <c r="J1212" s="12"/>
      <c r="K1212" s="12"/>
      <c r="L1212" s="12"/>
    </row>
    <row r="1213" spans="1:12" x14ac:dyDescent="0.25">
      <c r="A1213" s="6"/>
      <c r="B1213" s="22">
        <v>1204</v>
      </c>
      <c r="E1213" s="12"/>
      <c r="F1213" s="12"/>
      <c r="G1213" s="12"/>
      <c r="H1213" s="12"/>
      <c r="I1213" s="12"/>
      <c r="J1213" s="12"/>
      <c r="K1213" s="12"/>
      <c r="L1213" s="12"/>
    </row>
    <row r="1214" spans="1:12" x14ac:dyDescent="0.25">
      <c r="A1214" s="6"/>
      <c r="B1214" s="22">
        <v>1205</v>
      </c>
      <c r="E1214" s="12"/>
      <c r="F1214" s="12"/>
      <c r="G1214" s="12"/>
      <c r="H1214" s="12"/>
      <c r="I1214" s="12"/>
      <c r="J1214" s="12"/>
      <c r="K1214" s="12"/>
      <c r="L1214" s="12"/>
    </row>
    <row r="1215" spans="1:12" x14ac:dyDescent="0.25">
      <c r="A1215" s="6"/>
      <c r="B1215" s="22">
        <v>1206</v>
      </c>
      <c r="E1215" s="12"/>
      <c r="F1215" s="12"/>
      <c r="G1215" s="12"/>
      <c r="H1215" s="12"/>
      <c r="I1215" s="12"/>
      <c r="J1215" s="12"/>
      <c r="K1215" s="12"/>
      <c r="L1215" s="12"/>
    </row>
    <row r="1216" spans="1:12" x14ac:dyDescent="0.25">
      <c r="A1216" s="6"/>
      <c r="B1216" s="22">
        <v>1207</v>
      </c>
      <c r="E1216" s="12"/>
      <c r="F1216" s="12"/>
      <c r="G1216" s="12"/>
      <c r="H1216" s="12"/>
      <c r="I1216" s="12"/>
      <c r="J1216" s="12"/>
      <c r="K1216" s="12"/>
      <c r="L1216" s="12"/>
    </row>
    <row r="1217" spans="1:12" x14ac:dyDescent="0.25">
      <c r="A1217" s="6"/>
      <c r="B1217" s="22">
        <v>1208</v>
      </c>
      <c r="E1217" s="12"/>
      <c r="F1217" s="12"/>
      <c r="G1217" s="12"/>
      <c r="H1217" s="12"/>
      <c r="I1217" s="12"/>
      <c r="J1217" s="12"/>
      <c r="K1217" s="12"/>
      <c r="L1217" s="12"/>
    </row>
    <row r="1218" spans="1:12" x14ac:dyDescent="0.25">
      <c r="A1218" s="6"/>
      <c r="B1218" s="22">
        <v>1209</v>
      </c>
      <c r="E1218" s="12"/>
      <c r="F1218" s="12"/>
      <c r="G1218" s="12"/>
      <c r="H1218" s="12"/>
      <c r="I1218" s="12"/>
      <c r="J1218" s="12"/>
      <c r="K1218" s="12"/>
      <c r="L1218" s="12"/>
    </row>
    <row r="1219" spans="1:12" x14ac:dyDescent="0.25">
      <c r="A1219" s="6"/>
      <c r="B1219" s="22">
        <v>1210</v>
      </c>
      <c r="E1219" s="12"/>
      <c r="F1219" s="12"/>
      <c r="G1219" s="12"/>
      <c r="H1219" s="12"/>
      <c r="I1219" s="12"/>
      <c r="J1219" s="12"/>
      <c r="K1219" s="12"/>
      <c r="L1219" s="12"/>
    </row>
    <row r="1220" spans="1:12" x14ac:dyDescent="0.25">
      <c r="A1220" s="6"/>
      <c r="B1220" s="22">
        <v>1211</v>
      </c>
      <c r="E1220" s="12"/>
      <c r="F1220" s="12"/>
      <c r="G1220" s="12"/>
      <c r="H1220" s="12"/>
      <c r="I1220" s="12"/>
      <c r="J1220" s="12"/>
      <c r="K1220" s="12"/>
      <c r="L1220" s="12"/>
    </row>
    <row r="1221" spans="1:12" x14ac:dyDescent="0.25">
      <c r="A1221" s="6"/>
      <c r="B1221" s="22">
        <v>1212</v>
      </c>
      <c r="E1221" s="12"/>
      <c r="F1221" s="12"/>
      <c r="G1221" s="12"/>
      <c r="H1221" s="12"/>
      <c r="I1221" s="12"/>
      <c r="J1221" s="12"/>
      <c r="K1221" s="12"/>
      <c r="L1221" s="12"/>
    </row>
    <row r="1222" spans="1:12" x14ac:dyDescent="0.25">
      <c r="A1222" s="6"/>
      <c r="B1222" s="22">
        <v>1213</v>
      </c>
      <c r="E1222" s="12"/>
      <c r="F1222" s="12"/>
      <c r="G1222" s="12"/>
      <c r="H1222" s="12"/>
      <c r="I1222" s="12"/>
      <c r="J1222" s="12"/>
      <c r="K1222" s="12"/>
      <c r="L1222" s="12"/>
    </row>
    <row r="1223" spans="1:12" x14ac:dyDescent="0.25">
      <c r="A1223" s="6"/>
      <c r="B1223" s="22">
        <v>1214</v>
      </c>
      <c r="E1223" s="12"/>
      <c r="F1223" s="12"/>
      <c r="G1223" s="12"/>
      <c r="H1223" s="12"/>
      <c r="I1223" s="12"/>
      <c r="J1223" s="12"/>
      <c r="K1223" s="12"/>
      <c r="L1223" s="12"/>
    </row>
    <row r="1224" spans="1:12" x14ac:dyDescent="0.25">
      <c r="A1224" s="6"/>
      <c r="B1224" s="22">
        <v>1215</v>
      </c>
      <c r="E1224" s="12"/>
      <c r="F1224" s="12"/>
      <c r="G1224" s="12"/>
      <c r="H1224" s="12"/>
      <c r="I1224" s="12"/>
      <c r="J1224" s="12"/>
      <c r="K1224" s="12"/>
      <c r="L1224" s="12"/>
    </row>
    <row r="1225" spans="1:12" x14ac:dyDescent="0.25">
      <c r="A1225" s="6"/>
      <c r="B1225" s="22">
        <v>1216</v>
      </c>
      <c r="E1225" s="12"/>
      <c r="F1225" s="12"/>
      <c r="G1225" s="12"/>
      <c r="H1225" s="12"/>
      <c r="I1225" s="12"/>
      <c r="J1225" s="12"/>
      <c r="K1225" s="12"/>
      <c r="L1225" s="12"/>
    </row>
    <row r="1226" spans="1:12" x14ac:dyDescent="0.25">
      <c r="A1226" s="6"/>
      <c r="B1226" s="22">
        <v>1217</v>
      </c>
      <c r="E1226" s="12"/>
      <c r="F1226" s="12"/>
      <c r="G1226" s="12"/>
      <c r="H1226" s="12"/>
      <c r="I1226" s="12"/>
      <c r="J1226" s="12"/>
      <c r="K1226" s="12"/>
      <c r="L1226" s="12"/>
    </row>
    <row r="1227" spans="1:12" x14ac:dyDescent="0.25">
      <c r="A1227" s="6"/>
      <c r="B1227" s="22">
        <v>1218</v>
      </c>
      <c r="E1227" s="12"/>
      <c r="F1227" s="12"/>
      <c r="G1227" s="12"/>
      <c r="H1227" s="12"/>
      <c r="I1227" s="12"/>
      <c r="J1227" s="12"/>
      <c r="K1227" s="12"/>
      <c r="L1227" s="12"/>
    </row>
    <row r="1228" spans="1:12" x14ac:dyDescent="0.25">
      <c r="A1228" s="6"/>
      <c r="B1228" s="22">
        <v>1219</v>
      </c>
      <c r="E1228" s="12"/>
      <c r="F1228" s="12"/>
      <c r="G1228" s="12"/>
      <c r="H1228" s="12"/>
      <c r="I1228" s="12"/>
      <c r="J1228" s="12"/>
      <c r="K1228" s="12"/>
      <c r="L1228" s="12"/>
    </row>
    <row r="1229" spans="1:12" x14ac:dyDescent="0.25">
      <c r="A1229" s="6"/>
      <c r="B1229" s="22">
        <v>1220</v>
      </c>
      <c r="E1229" s="12"/>
      <c r="F1229" s="12"/>
      <c r="G1229" s="12"/>
      <c r="H1229" s="12"/>
      <c r="I1229" s="12"/>
      <c r="J1229" s="12"/>
      <c r="K1229" s="12"/>
      <c r="L1229" s="12"/>
    </row>
    <row r="1230" spans="1:12" x14ac:dyDescent="0.25">
      <c r="A1230" s="6"/>
      <c r="B1230" s="22">
        <v>1221</v>
      </c>
      <c r="E1230" s="12"/>
      <c r="F1230" s="12"/>
      <c r="G1230" s="12"/>
      <c r="H1230" s="12"/>
      <c r="I1230" s="12"/>
      <c r="J1230" s="12"/>
      <c r="K1230" s="12"/>
      <c r="L1230" s="12"/>
    </row>
    <row r="1231" spans="1:12" x14ac:dyDescent="0.25">
      <c r="A1231" s="6"/>
      <c r="B1231" s="22">
        <v>1222</v>
      </c>
      <c r="E1231" s="12"/>
      <c r="F1231" s="12"/>
      <c r="G1231" s="12"/>
      <c r="H1231" s="12"/>
      <c r="I1231" s="12"/>
      <c r="J1231" s="12"/>
      <c r="K1231" s="12"/>
      <c r="L1231" s="12"/>
    </row>
    <row r="1232" spans="1:12" x14ac:dyDescent="0.25">
      <c r="A1232" s="6"/>
      <c r="B1232" s="22">
        <v>1223</v>
      </c>
      <c r="E1232" s="12"/>
      <c r="F1232" s="12"/>
      <c r="G1232" s="12"/>
      <c r="H1232" s="12"/>
      <c r="I1232" s="12"/>
      <c r="J1232" s="12"/>
      <c r="K1232" s="12"/>
      <c r="L1232" s="12"/>
    </row>
    <row r="1233" spans="1:12" x14ac:dyDescent="0.25">
      <c r="A1233" s="6"/>
      <c r="B1233" s="22">
        <v>1224</v>
      </c>
      <c r="E1233" s="12"/>
      <c r="F1233" s="12"/>
      <c r="G1233" s="12"/>
      <c r="H1233" s="12"/>
      <c r="I1233" s="12"/>
      <c r="J1233" s="12"/>
      <c r="K1233" s="12"/>
      <c r="L1233" s="12"/>
    </row>
    <row r="1234" spans="1:12" x14ac:dyDescent="0.25">
      <c r="A1234" s="6"/>
      <c r="B1234" s="22">
        <v>1225</v>
      </c>
      <c r="E1234" s="12"/>
      <c r="F1234" s="12"/>
      <c r="G1234" s="12"/>
      <c r="H1234" s="12"/>
      <c r="I1234" s="12"/>
      <c r="J1234" s="12"/>
      <c r="K1234" s="12"/>
      <c r="L1234" s="12"/>
    </row>
    <row r="1235" spans="1:12" x14ac:dyDescent="0.25">
      <c r="A1235" s="6"/>
      <c r="B1235" s="22">
        <v>1226</v>
      </c>
      <c r="E1235" s="12"/>
      <c r="F1235" s="12"/>
      <c r="G1235" s="12"/>
      <c r="H1235" s="12"/>
      <c r="I1235" s="12"/>
      <c r="J1235" s="12"/>
      <c r="K1235" s="12"/>
      <c r="L1235" s="12"/>
    </row>
    <row r="1236" spans="1:12" x14ac:dyDescent="0.25">
      <c r="A1236" s="6"/>
      <c r="B1236" s="22">
        <v>1227</v>
      </c>
      <c r="E1236" s="12"/>
      <c r="F1236" s="12"/>
      <c r="G1236" s="12"/>
      <c r="H1236" s="12"/>
      <c r="I1236" s="12"/>
      <c r="J1236" s="12"/>
      <c r="K1236" s="12"/>
      <c r="L1236" s="12"/>
    </row>
    <row r="1237" spans="1:12" x14ac:dyDescent="0.25">
      <c r="A1237" s="6"/>
      <c r="B1237" s="22">
        <v>1228</v>
      </c>
      <c r="E1237" s="12"/>
      <c r="F1237" s="12"/>
      <c r="G1237" s="12"/>
      <c r="H1237" s="12"/>
      <c r="I1237" s="12"/>
      <c r="J1237" s="12"/>
      <c r="K1237" s="12"/>
      <c r="L1237" s="12"/>
    </row>
    <row r="1238" spans="1:12" x14ac:dyDescent="0.25">
      <c r="A1238" s="6"/>
      <c r="B1238" s="22">
        <v>1229</v>
      </c>
      <c r="E1238" s="12"/>
      <c r="F1238" s="12"/>
      <c r="G1238" s="12"/>
      <c r="H1238" s="12"/>
      <c r="I1238" s="12"/>
      <c r="J1238" s="12"/>
      <c r="K1238" s="12"/>
      <c r="L1238" s="12"/>
    </row>
    <row r="1239" spans="1:12" x14ac:dyDescent="0.25">
      <c r="A1239" s="6"/>
      <c r="B1239" s="22">
        <v>1230</v>
      </c>
      <c r="E1239" s="12"/>
      <c r="F1239" s="12"/>
      <c r="G1239" s="12"/>
      <c r="H1239" s="12"/>
      <c r="I1239" s="12"/>
      <c r="J1239" s="12"/>
      <c r="K1239" s="12"/>
      <c r="L1239" s="12"/>
    </row>
    <row r="1240" spans="1:12" x14ac:dyDescent="0.25">
      <c r="A1240" s="6"/>
      <c r="B1240" s="22">
        <v>1231</v>
      </c>
      <c r="E1240" s="12"/>
      <c r="F1240" s="12"/>
      <c r="G1240" s="12"/>
      <c r="H1240" s="12"/>
      <c r="I1240" s="12"/>
      <c r="J1240" s="12"/>
      <c r="K1240" s="12"/>
      <c r="L1240" s="12"/>
    </row>
    <row r="1241" spans="1:12" x14ac:dyDescent="0.25">
      <c r="A1241" s="6"/>
      <c r="B1241" s="22">
        <v>1232</v>
      </c>
      <c r="E1241" s="12"/>
      <c r="F1241" s="12"/>
      <c r="G1241" s="12"/>
      <c r="H1241" s="12"/>
      <c r="I1241" s="12"/>
      <c r="J1241" s="12"/>
      <c r="K1241" s="12"/>
      <c r="L1241" s="12"/>
    </row>
    <row r="1242" spans="1:12" x14ac:dyDescent="0.25">
      <c r="A1242" s="6"/>
      <c r="B1242" s="22">
        <v>1233</v>
      </c>
      <c r="E1242" s="12"/>
      <c r="F1242" s="12"/>
      <c r="G1242" s="12"/>
      <c r="H1242" s="12"/>
      <c r="I1242" s="12"/>
      <c r="J1242" s="12"/>
      <c r="K1242" s="12"/>
      <c r="L1242" s="12"/>
    </row>
    <row r="1243" spans="1:12" x14ac:dyDescent="0.25">
      <c r="A1243" s="6"/>
      <c r="B1243" s="22">
        <v>1234</v>
      </c>
      <c r="E1243" s="12"/>
      <c r="F1243" s="12"/>
      <c r="G1243" s="12"/>
      <c r="H1243" s="12"/>
      <c r="I1243" s="12"/>
      <c r="J1243" s="12"/>
      <c r="K1243" s="12"/>
      <c r="L1243" s="12"/>
    </row>
    <row r="1244" spans="1:12" x14ac:dyDescent="0.25">
      <c r="A1244" s="6"/>
      <c r="B1244" s="22">
        <v>1235</v>
      </c>
      <c r="E1244" s="12"/>
      <c r="F1244" s="12"/>
      <c r="G1244" s="12"/>
      <c r="H1244" s="12"/>
      <c r="I1244" s="12"/>
      <c r="J1244" s="12"/>
      <c r="K1244" s="12"/>
      <c r="L1244" s="12"/>
    </row>
    <row r="1245" spans="1:12" x14ac:dyDescent="0.25">
      <c r="A1245" s="6"/>
      <c r="B1245" s="22">
        <v>1236</v>
      </c>
      <c r="E1245" s="12"/>
      <c r="F1245" s="12"/>
      <c r="G1245" s="12"/>
      <c r="H1245" s="12"/>
      <c r="I1245" s="12"/>
      <c r="J1245" s="12"/>
      <c r="K1245" s="12"/>
      <c r="L1245" s="12"/>
    </row>
    <row r="1246" spans="1:12" x14ac:dyDescent="0.25">
      <c r="A1246" s="6"/>
      <c r="B1246" s="22">
        <v>1237</v>
      </c>
      <c r="E1246" s="12"/>
      <c r="F1246" s="12"/>
      <c r="G1246" s="12"/>
      <c r="H1246" s="12"/>
      <c r="I1246" s="12"/>
      <c r="J1246" s="12"/>
      <c r="K1246" s="12"/>
      <c r="L1246" s="12"/>
    </row>
    <row r="1247" spans="1:12" x14ac:dyDescent="0.25">
      <c r="A1247" s="6"/>
      <c r="B1247" s="22">
        <v>1238</v>
      </c>
      <c r="E1247" s="12"/>
      <c r="F1247" s="12"/>
      <c r="G1247" s="12"/>
      <c r="H1247" s="12"/>
      <c r="I1247" s="12"/>
      <c r="J1247" s="12"/>
      <c r="K1247" s="12"/>
      <c r="L1247" s="12"/>
    </row>
    <row r="1248" spans="1:12" x14ac:dyDescent="0.25">
      <c r="A1248" s="6"/>
      <c r="B1248" s="22">
        <v>1239</v>
      </c>
      <c r="E1248" s="12"/>
      <c r="F1248" s="12"/>
      <c r="G1248" s="12"/>
      <c r="H1248" s="12"/>
      <c r="I1248" s="12"/>
      <c r="J1248" s="12"/>
      <c r="K1248" s="12"/>
      <c r="L1248" s="12"/>
    </row>
    <row r="1249" spans="1:12" x14ac:dyDescent="0.25">
      <c r="A1249" s="6"/>
      <c r="B1249" s="22">
        <v>1240</v>
      </c>
      <c r="E1249" s="12"/>
      <c r="F1249" s="12"/>
      <c r="G1249" s="12"/>
      <c r="H1249" s="12"/>
      <c r="I1249" s="12"/>
      <c r="J1249" s="12"/>
      <c r="K1249" s="12"/>
      <c r="L1249" s="12"/>
    </row>
    <row r="1250" spans="1:12" x14ac:dyDescent="0.25">
      <c r="A1250" s="6"/>
      <c r="B1250" s="22">
        <v>1241</v>
      </c>
      <c r="E1250" s="12"/>
      <c r="F1250" s="12"/>
      <c r="G1250" s="12"/>
      <c r="H1250" s="12"/>
      <c r="I1250" s="12"/>
      <c r="J1250" s="12"/>
      <c r="K1250" s="12"/>
      <c r="L1250" s="12"/>
    </row>
    <row r="1251" spans="1:12" x14ac:dyDescent="0.25">
      <c r="A1251" s="6"/>
      <c r="B1251" s="22">
        <v>1242</v>
      </c>
      <c r="E1251" s="12"/>
      <c r="F1251" s="12"/>
      <c r="G1251" s="12"/>
      <c r="H1251" s="12"/>
      <c r="I1251" s="12"/>
      <c r="J1251" s="12"/>
      <c r="K1251" s="12"/>
      <c r="L1251" s="12"/>
    </row>
    <row r="1252" spans="1:12" x14ac:dyDescent="0.25">
      <c r="A1252" s="6"/>
      <c r="B1252" s="22">
        <v>1243</v>
      </c>
      <c r="E1252" s="12"/>
      <c r="F1252" s="12"/>
      <c r="G1252" s="12"/>
      <c r="H1252" s="12"/>
      <c r="I1252" s="12"/>
      <c r="J1252" s="12"/>
      <c r="K1252" s="12"/>
      <c r="L1252" s="12"/>
    </row>
    <row r="1253" spans="1:12" x14ac:dyDescent="0.25">
      <c r="A1253" s="6"/>
      <c r="B1253" s="22">
        <v>1244</v>
      </c>
      <c r="E1253" s="12"/>
      <c r="F1253" s="12"/>
      <c r="G1253" s="12"/>
      <c r="H1253" s="12"/>
      <c r="I1253" s="12"/>
      <c r="J1253" s="12"/>
      <c r="K1253" s="12"/>
      <c r="L1253" s="12"/>
    </row>
    <row r="1254" spans="1:12" x14ac:dyDescent="0.25">
      <c r="A1254" s="6"/>
      <c r="B1254" s="22">
        <v>1245</v>
      </c>
      <c r="E1254" s="12"/>
      <c r="F1254" s="12"/>
      <c r="G1254" s="12"/>
      <c r="H1254" s="12"/>
      <c r="I1254" s="12"/>
      <c r="J1254" s="12"/>
      <c r="K1254" s="12"/>
      <c r="L1254" s="12"/>
    </row>
    <row r="1255" spans="1:12" x14ac:dyDescent="0.25">
      <c r="A1255" s="6"/>
      <c r="B1255" s="22">
        <v>1246</v>
      </c>
      <c r="E1255" s="12"/>
      <c r="F1255" s="12"/>
      <c r="G1255" s="12"/>
      <c r="H1255" s="12"/>
      <c r="I1255" s="12"/>
      <c r="J1255" s="12"/>
      <c r="K1255" s="12"/>
      <c r="L1255" s="12"/>
    </row>
    <row r="1256" spans="1:12" x14ac:dyDescent="0.25">
      <c r="A1256" s="6"/>
      <c r="B1256" s="22">
        <v>1247</v>
      </c>
      <c r="E1256" s="12"/>
      <c r="F1256" s="12"/>
      <c r="G1256" s="12"/>
      <c r="H1256" s="12"/>
      <c r="I1256" s="12"/>
      <c r="J1256" s="12"/>
      <c r="K1256" s="12"/>
      <c r="L1256" s="12"/>
    </row>
    <row r="1257" spans="1:12" x14ac:dyDescent="0.25">
      <c r="A1257" s="6"/>
      <c r="B1257" s="22">
        <v>1248</v>
      </c>
      <c r="E1257" s="12"/>
      <c r="F1257" s="12"/>
      <c r="G1257" s="12"/>
      <c r="H1257" s="12"/>
      <c r="I1257" s="12"/>
      <c r="J1257" s="12"/>
      <c r="K1257" s="12"/>
      <c r="L1257" s="12"/>
    </row>
    <row r="1258" spans="1:12" x14ac:dyDescent="0.25">
      <c r="A1258" s="6"/>
      <c r="B1258" s="22">
        <v>1249</v>
      </c>
      <c r="E1258" s="12"/>
      <c r="F1258" s="12"/>
      <c r="G1258" s="12"/>
      <c r="H1258" s="12"/>
      <c r="I1258" s="12"/>
      <c r="J1258" s="12"/>
      <c r="K1258" s="12"/>
      <c r="L1258" s="12"/>
    </row>
    <row r="1259" spans="1:12" x14ac:dyDescent="0.25">
      <c r="A1259" s="6"/>
      <c r="B1259" s="22">
        <v>1250</v>
      </c>
      <c r="E1259" s="12"/>
      <c r="F1259" s="12"/>
      <c r="G1259" s="12"/>
      <c r="H1259" s="12"/>
      <c r="I1259" s="12"/>
      <c r="J1259" s="12"/>
      <c r="K1259" s="12"/>
      <c r="L1259" s="12"/>
    </row>
    <row r="1260" spans="1:12" x14ac:dyDescent="0.25">
      <c r="A1260" s="6"/>
      <c r="B1260" s="22">
        <v>1251</v>
      </c>
      <c r="E1260" s="12"/>
      <c r="F1260" s="12"/>
      <c r="G1260" s="12"/>
      <c r="H1260" s="12"/>
      <c r="I1260" s="12"/>
      <c r="J1260" s="12"/>
      <c r="K1260" s="12"/>
      <c r="L1260" s="12"/>
    </row>
    <row r="1261" spans="1:12" x14ac:dyDescent="0.25">
      <c r="A1261" s="6"/>
      <c r="B1261" s="22">
        <v>1252</v>
      </c>
      <c r="E1261" s="12"/>
      <c r="F1261" s="12"/>
      <c r="G1261" s="12"/>
      <c r="H1261" s="12"/>
      <c r="I1261" s="12"/>
      <c r="J1261" s="12"/>
      <c r="K1261" s="12"/>
      <c r="L1261" s="12"/>
    </row>
    <row r="1262" spans="1:12" x14ac:dyDescent="0.25">
      <c r="A1262" s="6"/>
      <c r="B1262" s="22">
        <v>1253</v>
      </c>
      <c r="E1262" s="12"/>
      <c r="F1262" s="12"/>
      <c r="G1262" s="12"/>
      <c r="H1262" s="12"/>
      <c r="I1262" s="12"/>
      <c r="J1262" s="12"/>
      <c r="K1262" s="12"/>
      <c r="L1262" s="12"/>
    </row>
    <row r="1263" spans="1:12" x14ac:dyDescent="0.25">
      <c r="A1263" s="6"/>
      <c r="B1263" s="22">
        <v>1254</v>
      </c>
      <c r="E1263" s="12"/>
      <c r="F1263" s="12"/>
      <c r="G1263" s="12"/>
      <c r="H1263" s="12"/>
      <c r="I1263" s="12"/>
      <c r="J1263" s="12"/>
      <c r="K1263" s="12"/>
      <c r="L1263" s="12"/>
    </row>
    <row r="1264" spans="1:12" x14ac:dyDescent="0.25">
      <c r="A1264" s="6"/>
      <c r="B1264" s="22">
        <v>1255</v>
      </c>
      <c r="E1264" s="12"/>
      <c r="F1264" s="12"/>
      <c r="G1264" s="12"/>
      <c r="H1264" s="12"/>
      <c r="I1264" s="12"/>
      <c r="J1264" s="12"/>
      <c r="K1264" s="12"/>
      <c r="L1264" s="12"/>
    </row>
    <row r="1265" spans="1:12" x14ac:dyDescent="0.25">
      <c r="A1265" s="6"/>
      <c r="B1265" s="22">
        <v>1256</v>
      </c>
      <c r="E1265" s="12"/>
      <c r="F1265" s="12"/>
      <c r="G1265" s="12"/>
      <c r="H1265" s="12"/>
      <c r="I1265" s="12"/>
      <c r="J1265" s="12"/>
      <c r="K1265" s="12"/>
      <c r="L1265" s="12"/>
    </row>
    <row r="1266" spans="1:12" x14ac:dyDescent="0.25">
      <c r="A1266" s="6"/>
      <c r="B1266" s="22">
        <v>1257</v>
      </c>
      <c r="E1266" s="12"/>
      <c r="F1266" s="12"/>
      <c r="G1266" s="12"/>
      <c r="H1266" s="12"/>
      <c r="I1266" s="12"/>
      <c r="J1266" s="12"/>
      <c r="K1266" s="12"/>
      <c r="L1266" s="12"/>
    </row>
    <row r="1267" spans="1:12" x14ac:dyDescent="0.25">
      <c r="A1267" s="6"/>
      <c r="B1267" s="22">
        <v>1258</v>
      </c>
      <c r="E1267" s="12"/>
      <c r="F1267" s="12"/>
      <c r="G1267" s="12"/>
      <c r="H1267" s="12"/>
      <c r="I1267" s="12"/>
      <c r="J1267" s="12"/>
      <c r="K1267" s="12"/>
      <c r="L1267" s="12"/>
    </row>
    <row r="1268" spans="1:12" x14ac:dyDescent="0.25">
      <c r="A1268" s="6"/>
      <c r="B1268" s="22">
        <v>1259</v>
      </c>
      <c r="E1268" s="12"/>
      <c r="F1268" s="12"/>
      <c r="G1268" s="12"/>
      <c r="H1268" s="12"/>
      <c r="I1268" s="12"/>
      <c r="J1268" s="12"/>
      <c r="K1268" s="12"/>
      <c r="L1268" s="12"/>
    </row>
    <row r="1269" spans="1:12" x14ac:dyDescent="0.25">
      <c r="A1269" s="6"/>
      <c r="B1269" s="22">
        <v>1260</v>
      </c>
      <c r="E1269" s="12"/>
      <c r="F1269" s="12"/>
      <c r="G1269" s="12"/>
      <c r="H1269" s="12"/>
      <c r="I1269" s="12"/>
      <c r="J1269" s="12"/>
      <c r="K1269" s="12"/>
      <c r="L1269" s="12"/>
    </row>
    <row r="1270" spans="1:12" x14ac:dyDescent="0.25">
      <c r="A1270" s="6"/>
      <c r="B1270" s="22">
        <v>1261</v>
      </c>
      <c r="E1270" s="12"/>
      <c r="F1270" s="12"/>
      <c r="G1270" s="12"/>
      <c r="H1270" s="12"/>
      <c r="I1270" s="12"/>
      <c r="J1270" s="12"/>
      <c r="K1270" s="12"/>
      <c r="L1270" s="12"/>
    </row>
    <row r="1271" spans="1:12" x14ac:dyDescent="0.25">
      <c r="A1271" s="6"/>
      <c r="B1271" s="22">
        <v>1262</v>
      </c>
      <c r="E1271" s="12"/>
      <c r="F1271" s="12"/>
      <c r="G1271" s="12"/>
      <c r="H1271" s="12"/>
      <c r="I1271" s="12"/>
      <c r="J1271" s="12"/>
      <c r="K1271" s="12"/>
      <c r="L1271" s="12"/>
    </row>
    <row r="1272" spans="1:12" x14ac:dyDescent="0.25">
      <c r="A1272" s="6"/>
      <c r="B1272" s="22">
        <v>1263</v>
      </c>
      <c r="E1272" s="12"/>
      <c r="F1272" s="12"/>
      <c r="G1272" s="12"/>
      <c r="H1272" s="12"/>
      <c r="I1272" s="12"/>
      <c r="J1272" s="12"/>
      <c r="K1272" s="12"/>
      <c r="L1272" s="12"/>
    </row>
    <row r="1273" spans="1:12" x14ac:dyDescent="0.25">
      <c r="A1273" s="6"/>
      <c r="B1273" s="22">
        <v>1264</v>
      </c>
      <c r="E1273" s="12"/>
      <c r="F1273" s="12"/>
      <c r="G1273" s="12"/>
      <c r="H1273" s="12"/>
      <c r="I1273" s="12"/>
      <c r="J1273" s="12"/>
      <c r="K1273" s="12"/>
      <c r="L1273" s="12"/>
    </row>
    <row r="1274" spans="1:12" x14ac:dyDescent="0.25">
      <c r="A1274" s="6"/>
      <c r="B1274" s="22">
        <v>1265</v>
      </c>
      <c r="E1274" s="12"/>
      <c r="F1274" s="12"/>
      <c r="G1274" s="12"/>
      <c r="H1274" s="12"/>
      <c r="I1274" s="12"/>
      <c r="J1274" s="12"/>
      <c r="K1274" s="12"/>
      <c r="L1274" s="12"/>
    </row>
    <row r="1275" spans="1:12" x14ac:dyDescent="0.25">
      <c r="A1275" s="6"/>
      <c r="B1275" s="22">
        <v>1266</v>
      </c>
      <c r="E1275" s="12"/>
      <c r="F1275" s="12"/>
      <c r="G1275" s="12"/>
      <c r="H1275" s="12"/>
      <c r="I1275" s="12"/>
      <c r="J1275" s="12"/>
      <c r="K1275" s="12"/>
      <c r="L1275" s="12"/>
    </row>
    <row r="1276" spans="1:12" x14ac:dyDescent="0.25">
      <c r="A1276" s="6"/>
      <c r="B1276" s="22">
        <v>1267</v>
      </c>
      <c r="E1276" s="12"/>
      <c r="F1276" s="12"/>
      <c r="G1276" s="12"/>
      <c r="H1276" s="12"/>
      <c r="I1276" s="12"/>
      <c r="J1276" s="12"/>
      <c r="K1276" s="12"/>
      <c r="L1276" s="12"/>
    </row>
    <row r="1277" spans="1:12" x14ac:dyDescent="0.25">
      <c r="A1277" s="6"/>
      <c r="B1277" s="22">
        <v>1268</v>
      </c>
      <c r="E1277" s="12"/>
      <c r="F1277" s="12"/>
      <c r="G1277" s="12"/>
      <c r="H1277" s="12"/>
      <c r="I1277" s="12"/>
      <c r="J1277" s="12"/>
      <c r="K1277" s="12"/>
      <c r="L1277" s="12"/>
    </row>
    <row r="1278" spans="1:12" x14ac:dyDescent="0.25">
      <c r="A1278" s="6"/>
      <c r="B1278" s="22">
        <v>1269</v>
      </c>
      <c r="E1278" s="12"/>
      <c r="F1278" s="12"/>
      <c r="G1278" s="12"/>
      <c r="H1278" s="12"/>
      <c r="I1278" s="12"/>
      <c r="J1278" s="12"/>
      <c r="K1278" s="12"/>
      <c r="L1278" s="12"/>
    </row>
    <row r="1279" spans="1:12" x14ac:dyDescent="0.25">
      <c r="A1279" s="6"/>
      <c r="B1279" s="22">
        <v>1270</v>
      </c>
      <c r="E1279" s="12"/>
      <c r="F1279" s="12"/>
      <c r="G1279" s="12"/>
      <c r="H1279" s="12"/>
      <c r="I1279" s="12"/>
      <c r="J1279" s="12"/>
      <c r="K1279" s="12"/>
      <c r="L1279" s="12"/>
    </row>
    <row r="1280" spans="1:12" x14ac:dyDescent="0.25">
      <c r="A1280" s="6"/>
      <c r="B1280" s="22">
        <v>1271</v>
      </c>
      <c r="E1280" s="12"/>
      <c r="F1280" s="12"/>
      <c r="G1280" s="12"/>
      <c r="H1280" s="12"/>
      <c r="I1280" s="12"/>
      <c r="J1280" s="12"/>
      <c r="K1280" s="12"/>
      <c r="L1280" s="12"/>
    </row>
    <row r="1281" spans="1:12" x14ac:dyDescent="0.25">
      <c r="A1281" s="6"/>
      <c r="B1281" s="22">
        <v>1272</v>
      </c>
      <c r="E1281" s="12"/>
      <c r="F1281" s="12"/>
      <c r="G1281" s="12"/>
      <c r="H1281" s="12"/>
      <c r="I1281" s="12"/>
      <c r="J1281" s="12"/>
      <c r="K1281" s="12"/>
      <c r="L1281" s="12"/>
    </row>
    <row r="1282" spans="1:12" x14ac:dyDescent="0.25">
      <c r="A1282" s="6"/>
      <c r="B1282" s="22">
        <v>1273</v>
      </c>
      <c r="E1282" s="12"/>
      <c r="F1282" s="12"/>
      <c r="G1282" s="12"/>
      <c r="H1282" s="12"/>
      <c r="I1282" s="12"/>
      <c r="J1282" s="12"/>
      <c r="K1282" s="12"/>
      <c r="L1282" s="12"/>
    </row>
    <row r="1283" spans="1:12" x14ac:dyDescent="0.25">
      <c r="A1283" s="6"/>
      <c r="B1283" s="22">
        <v>1274</v>
      </c>
      <c r="E1283" s="12"/>
      <c r="F1283" s="12"/>
      <c r="G1283" s="12"/>
      <c r="H1283" s="12"/>
      <c r="I1283" s="12"/>
      <c r="J1283" s="12"/>
      <c r="K1283" s="12"/>
      <c r="L1283" s="12"/>
    </row>
    <row r="1284" spans="1:12" x14ac:dyDescent="0.25">
      <c r="A1284" s="6"/>
      <c r="B1284" s="22">
        <v>1275</v>
      </c>
      <c r="E1284" s="12"/>
      <c r="F1284" s="12"/>
      <c r="G1284" s="12"/>
      <c r="H1284" s="12"/>
      <c r="I1284" s="12"/>
      <c r="J1284" s="12"/>
      <c r="K1284" s="12"/>
      <c r="L1284" s="12"/>
    </row>
    <row r="1285" spans="1:12" x14ac:dyDescent="0.25">
      <c r="A1285" s="6"/>
      <c r="B1285" s="22">
        <v>1276</v>
      </c>
      <c r="E1285" s="12"/>
      <c r="F1285" s="12"/>
      <c r="G1285" s="12"/>
      <c r="H1285" s="12"/>
      <c r="I1285" s="12"/>
      <c r="J1285" s="12"/>
      <c r="K1285" s="12"/>
      <c r="L1285" s="12"/>
    </row>
    <row r="1286" spans="1:12" x14ac:dyDescent="0.25">
      <c r="A1286" s="6"/>
      <c r="B1286" s="22">
        <v>1277</v>
      </c>
      <c r="E1286" s="12"/>
      <c r="F1286" s="12"/>
      <c r="G1286" s="12"/>
      <c r="H1286" s="12"/>
      <c r="I1286" s="12"/>
      <c r="J1286" s="12"/>
      <c r="K1286" s="12"/>
      <c r="L1286" s="12"/>
    </row>
    <row r="1287" spans="1:12" x14ac:dyDescent="0.25">
      <c r="A1287" s="6"/>
      <c r="B1287" s="22">
        <v>1278</v>
      </c>
      <c r="E1287" s="12"/>
      <c r="F1287" s="12"/>
      <c r="G1287" s="12"/>
      <c r="H1287" s="12"/>
      <c r="I1287" s="12"/>
      <c r="J1287" s="12"/>
      <c r="K1287" s="12"/>
      <c r="L1287" s="12"/>
    </row>
    <row r="1288" spans="1:12" x14ac:dyDescent="0.25">
      <c r="A1288" s="6"/>
      <c r="B1288" s="22">
        <v>1279</v>
      </c>
      <c r="E1288" s="12"/>
      <c r="F1288" s="12"/>
      <c r="G1288" s="12"/>
      <c r="H1288" s="12"/>
      <c r="I1288" s="12"/>
      <c r="J1288" s="12"/>
      <c r="K1288" s="12"/>
      <c r="L1288" s="12"/>
    </row>
    <row r="1289" spans="1:12" x14ac:dyDescent="0.25">
      <c r="A1289" s="6"/>
      <c r="B1289" s="22">
        <v>1280</v>
      </c>
      <c r="E1289" s="12"/>
      <c r="F1289" s="12"/>
      <c r="G1289" s="12"/>
      <c r="H1289" s="12"/>
      <c r="I1289" s="12"/>
      <c r="J1289" s="12"/>
      <c r="K1289" s="12"/>
      <c r="L1289" s="12"/>
    </row>
    <row r="1290" spans="1:12" x14ac:dyDescent="0.25">
      <c r="A1290" s="6"/>
      <c r="B1290" s="22">
        <v>1281</v>
      </c>
      <c r="E1290" s="12"/>
      <c r="F1290" s="12"/>
      <c r="G1290" s="12"/>
      <c r="H1290" s="12"/>
      <c r="I1290" s="12"/>
      <c r="J1290" s="12"/>
      <c r="K1290" s="12"/>
      <c r="L1290" s="12"/>
    </row>
    <row r="1291" spans="1:12" x14ac:dyDescent="0.25">
      <c r="A1291" s="6"/>
      <c r="B1291" s="22">
        <v>1282</v>
      </c>
      <c r="E1291" s="12"/>
      <c r="F1291" s="12"/>
      <c r="G1291" s="12"/>
      <c r="H1291" s="12"/>
      <c r="I1291" s="12"/>
      <c r="J1291" s="12"/>
      <c r="K1291" s="12"/>
      <c r="L1291" s="12"/>
    </row>
    <row r="1292" spans="1:12" x14ac:dyDescent="0.25">
      <c r="A1292" s="6"/>
      <c r="B1292" s="22">
        <v>1283</v>
      </c>
      <c r="E1292" s="12"/>
      <c r="F1292" s="12"/>
      <c r="G1292" s="12"/>
      <c r="H1292" s="12"/>
      <c r="I1292" s="12"/>
      <c r="J1292" s="12"/>
      <c r="K1292" s="12"/>
      <c r="L1292" s="12"/>
    </row>
    <row r="1293" spans="1:12" x14ac:dyDescent="0.25">
      <c r="A1293" s="6"/>
      <c r="B1293" s="22">
        <v>1284</v>
      </c>
      <c r="E1293" s="12"/>
      <c r="F1293" s="12"/>
      <c r="G1293" s="12"/>
      <c r="H1293" s="12"/>
      <c r="I1293" s="12"/>
      <c r="J1293" s="12"/>
      <c r="K1293" s="12"/>
      <c r="L1293" s="12"/>
    </row>
    <row r="1294" spans="1:12" x14ac:dyDescent="0.25">
      <c r="A1294" s="6"/>
      <c r="B1294" s="22">
        <v>1285</v>
      </c>
      <c r="E1294" s="12"/>
      <c r="F1294" s="12"/>
      <c r="G1294" s="12"/>
      <c r="H1294" s="12"/>
      <c r="I1294" s="12"/>
      <c r="J1294" s="12"/>
      <c r="K1294" s="12"/>
      <c r="L1294" s="12"/>
    </row>
    <row r="1295" spans="1:12" x14ac:dyDescent="0.25">
      <c r="A1295" s="6"/>
      <c r="B1295" s="22">
        <v>1286</v>
      </c>
      <c r="E1295" s="12"/>
      <c r="F1295" s="12"/>
      <c r="G1295" s="12"/>
      <c r="H1295" s="12"/>
      <c r="I1295" s="12"/>
      <c r="J1295" s="12"/>
      <c r="K1295" s="12"/>
      <c r="L1295" s="12"/>
    </row>
    <row r="1296" spans="1:12" x14ac:dyDescent="0.25">
      <c r="A1296" s="6"/>
      <c r="B1296" s="22">
        <v>1287</v>
      </c>
      <c r="E1296" s="12"/>
      <c r="F1296" s="12"/>
      <c r="G1296" s="12"/>
      <c r="H1296" s="12"/>
      <c r="I1296" s="12"/>
      <c r="J1296" s="12"/>
      <c r="K1296" s="12"/>
      <c r="L1296" s="12"/>
    </row>
    <row r="1297" spans="1:12" x14ac:dyDescent="0.25">
      <c r="A1297" s="6"/>
      <c r="B1297" s="22">
        <v>1288</v>
      </c>
      <c r="E1297" s="12"/>
      <c r="F1297" s="12"/>
      <c r="G1297" s="12"/>
      <c r="H1297" s="12"/>
      <c r="I1297" s="12"/>
      <c r="J1297" s="12"/>
      <c r="K1297" s="12"/>
      <c r="L1297" s="12"/>
    </row>
    <row r="1298" spans="1:12" x14ac:dyDescent="0.25">
      <c r="A1298" s="6"/>
      <c r="B1298" s="22">
        <v>1289</v>
      </c>
      <c r="E1298" s="12"/>
      <c r="F1298" s="12"/>
      <c r="G1298" s="12"/>
      <c r="H1298" s="12"/>
      <c r="I1298" s="12"/>
      <c r="J1298" s="12"/>
      <c r="K1298" s="12"/>
      <c r="L1298" s="12"/>
    </row>
    <row r="1299" spans="1:12" x14ac:dyDescent="0.25">
      <c r="A1299" s="6"/>
      <c r="B1299" s="22">
        <v>1290</v>
      </c>
      <c r="E1299" s="12"/>
      <c r="F1299" s="12"/>
      <c r="G1299" s="12"/>
      <c r="H1299" s="12"/>
      <c r="I1299" s="12"/>
      <c r="J1299" s="12"/>
      <c r="K1299" s="12"/>
      <c r="L1299" s="12"/>
    </row>
    <row r="1300" spans="1:12" x14ac:dyDescent="0.25">
      <c r="A1300" s="6"/>
      <c r="B1300" s="22">
        <v>1291</v>
      </c>
      <c r="E1300" s="12"/>
      <c r="F1300" s="12"/>
      <c r="G1300" s="12"/>
      <c r="H1300" s="12"/>
      <c r="I1300" s="12"/>
      <c r="J1300" s="12"/>
      <c r="K1300" s="12"/>
      <c r="L1300" s="12"/>
    </row>
    <row r="1301" spans="1:12" x14ac:dyDescent="0.25">
      <c r="A1301" s="6"/>
      <c r="B1301" s="22">
        <v>1292</v>
      </c>
      <c r="E1301" s="12"/>
      <c r="F1301" s="12"/>
      <c r="G1301" s="12"/>
      <c r="H1301" s="12"/>
      <c r="I1301" s="12"/>
      <c r="J1301" s="12"/>
      <c r="K1301" s="12"/>
      <c r="L1301" s="12"/>
    </row>
    <row r="1302" spans="1:12" x14ac:dyDescent="0.25">
      <c r="A1302" s="6"/>
      <c r="B1302" s="22">
        <v>1293</v>
      </c>
      <c r="E1302" s="12"/>
      <c r="F1302" s="12"/>
      <c r="G1302" s="12"/>
      <c r="H1302" s="12"/>
      <c r="I1302" s="12"/>
      <c r="J1302" s="12"/>
      <c r="K1302" s="12"/>
      <c r="L1302" s="12"/>
    </row>
    <row r="1303" spans="1:12" x14ac:dyDescent="0.25">
      <c r="A1303" s="6"/>
      <c r="B1303" s="22">
        <v>1294</v>
      </c>
      <c r="E1303" s="12"/>
      <c r="F1303" s="12"/>
      <c r="G1303" s="12"/>
      <c r="H1303" s="12"/>
      <c r="I1303" s="12"/>
      <c r="J1303" s="12"/>
      <c r="K1303" s="12"/>
      <c r="L1303" s="12"/>
    </row>
    <row r="1304" spans="1:12" x14ac:dyDescent="0.25">
      <c r="A1304" s="6"/>
      <c r="B1304" s="22">
        <v>1295</v>
      </c>
      <c r="E1304" s="12"/>
      <c r="F1304" s="12"/>
      <c r="G1304" s="12"/>
      <c r="H1304" s="12"/>
      <c r="I1304" s="12"/>
      <c r="J1304" s="12"/>
      <c r="K1304" s="12"/>
      <c r="L1304" s="12"/>
    </row>
    <row r="1305" spans="1:12" x14ac:dyDescent="0.25">
      <c r="A1305" s="6"/>
      <c r="B1305" s="22">
        <v>1296</v>
      </c>
      <c r="E1305" s="12"/>
      <c r="F1305" s="12"/>
      <c r="G1305" s="12"/>
      <c r="H1305" s="12"/>
      <c r="I1305" s="12"/>
      <c r="J1305" s="12"/>
      <c r="K1305" s="12"/>
      <c r="L1305" s="12"/>
    </row>
    <row r="1306" spans="1:12" x14ac:dyDescent="0.25">
      <c r="A1306" s="6"/>
      <c r="B1306" s="22">
        <v>1297</v>
      </c>
      <c r="E1306" s="12"/>
      <c r="F1306" s="12"/>
      <c r="G1306" s="12"/>
      <c r="H1306" s="12"/>
      <c r="I1306" s="12"/>
      <c r="J1306" s="12"/>
      <c r="K1306" s="12"/>
      <c r="L1306" s="12"/>
    </row>
    <row r="1307" spans="1:12" x14ac:dyDescent="0.25">
      <c r="A1307" s="6"/>
      <c r="B1307" s="22">
        <v>1298</v>
      </c>
      <c r="E1307" s="12"/>
      <c r="F1307" s="12"/>
      <c r="G1307" s="12"/>
      <c r="H1307" s="12"/>
      <c r="I1307" s="12"/>
      <c r="J1307" s="12"/>
      <c r="K1307" s="12"/>
      <c r="L1307" s="12"/>
    </row>
    <row r="1308" spans="1:12" x14ac:dyDescent="0.25">
      <c r="A1308" s="6"/>
      <c r="B1308" s="22">
        <v>1299</v>
      </c>
      <c r="E1308" s="12"/>
      <c r="F1308" s="12"/>
      <c r="G1308" s="12"/>
      <c r="H1308" s="12"/>
      <c r="I1308" s="12"/>
      <c r="J1308" s="12"/>
      <c r="K1308" s="12"/>
      <c r="L1308" s="12"/>
    </row>
    <row r="1309" spans="1:12" x14ac:dyDescent="0.25">
      <c r="A1309" s="6"/>
      <c r="B1309" s="22">
        <v>1300</v>
      </c>
      <c r="E1309" s="12"/>
      <c r="F1309" s="12"/>
      <c r="G1309" s="12"/>
      <c r="H1309" s="12"/>
      <c r="I1309" s="12"/>
      <c r="J1309" s="12"/>
      <c r="K1309" s="12"/>
      <c r="L1309" s="12"/>
    </row>
    <row r="1310" spans="1:12" x14ac:dyDescent="0.25">
      <c r="A1310" s="6"/>
      <c r="B1310" s="22">
        <v>1301</v>
      </c>
      <c r="E1310" s="12"/>
      <c r="F1310" s="12"/>
      <c r="G1310" s="12"/>
      <c r="H1310" s="12"/>
      <c r="I1310" s="12"/>
      <c r="J1310" s="12"/>
      <c r="K1310" s="12"/>
      <c r="L1310" s="12"/>
    </row>
    <row r="1311" spans="1:12" x14ac:dyDescent="0.25">
      <c r="A1311" s="6"/>
      <c r="B1311" s="22">
        <v>1302</v>
      </c>
      <c r="E1311" s="12"/>
      <c r="F1311" s="12"/>
      <c r="G1311" s="12"/>
      <c r="H1311" s="12"/>
      <c r="I1311" s="12"/>
      <c r="J1311" s="12"/>
      <c r="K1311" s="12"/>
      <c r="L1311" s="12"/>
    </row>
    <row r="1312" spans="1:12" x14ac:dyDescent="0.25">
      <c r="A1312" s="6"/>
      <c r="B1312" s="22">
        <v>1303</v>
      </c>
      <c r="E1312" s="12"/>
      <c r="F1312" s="12"/>
      <c r="G1312" s="12"/>
      <c r="H1312" s="12"/>
      <c r="I1312" s="12"/>
      <c r="J1312" s="12"/>
      <c r="K1312" s="12"/>
      <c r="L1312" s="12"/>
    </row>
    <row r="1313" spans="1:12" x14ac:dyDescent="0.25">
      <c r="A1313" s="6"/>
      <c r="B1313" s="22">
        <v>1304</v>
      </c>
      <c r="E1313" s="12"/>
      <c r="F1313" s="12"/>
      <c r="G1313" s="12"/>
      <c r="H1313" s="12"/>
      <c r="I1313" s="12"/>
      <c r="J1313" s="12"/>
      <c r="K1313" s="12"/>
      <c r="L1313" s="12"/>
    </row>
    <row r="1314" spans="1:12" x14ac:dyDescent="0.25">
      <c r="A1314" s="6"/>
      <c r="B1314" s="22">
        <v>1305</v>
      </c>
      <c r="E1314" s="12"/>
      <c r="F1314" s="12"/>
      <c r="G1314" s="12"/>
      <c r="H1314" s="12"/>
      <c r="I1314" s="12"/>
      <c r="J1314" s="12"/>
      <c r="K1314" s="12"/>
      <c r="L1314" s="12"/>
    </row>
    <row r="1315" spans="1:12" x14ac:dyDescent="0.25">
      <c r="A1315" s="6"/>
      <c r="B1315" s="22">
        <v>1306</v>
      </c>
      <c r="E1315" s="12"/>
      <c r="F1315" s="12"/>
      <c r="G1315" s="12"/>
      <c r="H1315" s="12"/>
      <c r="I1315" s="12"/>
      <c r="J1315" s="12"/>
      <c r="K1315" s="12"/>
      <c r="L1315" s="12"/>
    </row>
    <row r="1316" spans="1:12" x14ac:dyDescent="0.25">
      <c r="A1316" s="6"/>
      <c r="B1316" s="22">
        <v>1307</v>
      </c>
      <c r="E1316" s="12"/>
      <c r="F1316" s="12"/>
      <c r="G1316" s="12"/>
      <c r="H1316" s="12"/>
      <c r="I1316" s="12"/>
      <c r="J1316" s="12"/>
      <c r="K1316" s="12"/>
      <c r="L1316" s="12"/>
    </row>
    <row r="1317" spans="1:12" x14ac:dyDescent="0.25">
      <c r="A1317" s="6"/>
      <c r="B1317" s="22">
        <v>1308</v>
      </c>
      <c r="E1317" s="12"/>
      <c r="F1317" s="12"/>
      <c r="G1317" s="12"/>
      <c r="H1317" s="12"/>
      <c r="I1317" s="12"/>
      <c r="J1317" s="12"/>
      <c r="K1317" s="12"/>
      <c r="L1317" s="12"/>
    </row>
    <row r="1318" spans="1:12" x14ac:dyDescent="0.25">
      <c r="A1318" s="6"/>
      <c r="B1318" s="22">
        <v>1309</v>
      </c>
      <c r="E1318" s="12"/>
      <c r="F1318" s="12"/>
      <c r="G1318" s="12"/>
      <c r="H1318" s="12"/>
      <c r="I1318" s="12"/>
      <c r="J1318" s="12"/>
      <c r="K1318" s="12"/>
      <c r="L1318" s="12"/>
    </row>
    <row r="1319" spans="1:12" x14ac:dyDescent="0.25">
      <c r="A1319" s="6"/>
      <c r="B1319" s="22">
        <v>1310</v>
      </c>
      <c r="E1319" s="12"/>
      <c r="F1319" s="12"/>
      <c r="G1319" s="12"/>
      <c r="H1319" s="12"/>
      <c r="I1319" s="12"/>
      <c r="J1319" s="12"/>
      <c r="K1319" s="12"/>
      <c r="L1319" s="12"/>
    </row>
    <row r="1320" spans="1:12" x14ac:dyDescent="0.25">
      <c r="A1320" s="6"/>
      <c r="B1320" s="22">
        <v>1311</v>
      </c>
      <c r="E1320" s="12"/>
      <c r="F1320" s="12"/>
      <c r="G1320" s="12"/>
      <c r="H1320" s="12"/>
      <c r="I1320" s="12"/>
      <c r="J1320" s="12"/>
      <c r="K1320" s="12"/>
      <c r="L1320" s="12"/>
    </row>
    <row r="1321" spans="1:12" x14ac:dyDescent="0.25">
      <c r="A1321" s="6"/>
      <c r="B1321" s="22">
        <v>1312</v>
      </c>
      <c r="E1321" s="12"/>
      <c r="F1321" s="12"/>
      <c r="G1321" s="12"/>
      <c r="H1321" s="12"/>
      <c r="I1321" s="12"/>
      <c r="J1321" s="12"/>
      <c r="K1321" s="12"/>
      <c r="L1321" s="12"/>
    </row>
    <row r="1322" spans="1:12" x14ac:dyDescent="0.25">
      <c r="A1322" s="6"/>
      <c r="B1322" s="22">
        <v>1313</v>
      </c>
      <c r="E1322" s="12"/>
      <c r="F1322" s="12"/>
      <c r="G1322" s="12"/>
      <c r="H1322" s="12"/>
      <c r="I1322" s="12"/>
      <c r="J1322" s="12"/>
      <c r="K1322" s="12"/>
      <c r="L1322" s="12"/>
    </row>
    <row r="1323" spans="1:12" x14ac:dyDescent="0.25">
      <c r="A1323" s="6"/>
      <c r="B1323" s="22">
        <v>1314</v>
      </c>
      <c r="E1323" s="12"/>
      <c r="F1323" s="12"/>
      <c r="G1323" s="12"/>
      <c r="H1323" s="12"/>
      <c r="I1323" s="12"/>
      <c r="J1323" s="12"/>
      <c r="K1323" s="12"/>
      <c r="L1323" s="12"/>
    </row>
    <row r="1324" spans="1:12" x14ac:dyDescent="0.25">
      <c r="A1324" s="6"/>
      <c r="B1324" s="22">
        <v>1315</v>
      </c>
      <c r="E1324" s="12"/>
      <c r="F1324" s="12"/>
      <c r="G1324" s="12"/>
      <c r="H1324" s="12"/>
      <c r="I1324" s="12"/>
      <c r="J1324" s="12"/>
      <c r="K1324" s="12"/>
      <c r="L1324" s="12"/>
    </row>
    <row r="1325" spans="1:12" x14ac:dyDescent="0.25">
      <c r="A1325" s="6"/>
      <c r="B1325" s="22">
        <v>1316</v>
      </c>
      <c r="E1325" s="12"/>
      <c r="F1325" s="12"/>
      <c r="G1325" s="12"/>
      <c r="H1325" s="12"/>
      <c r="I1325" s="12"/>
      <c r="J1325" s="12"/>
      <c r="K1325" s="12"/>
      <c r="L1325" s="12"/>
    </row>
    <row r="1326" spans="1:12" x14ac:dyDescent="0.25">
      <c r="A1326" s="6"/>
      <c r="B1326" s="22">
        <v>1317</v>
      </c>
      <c r="E1326" s="12"/>
      <c r="F1326" s="12"/>
      <c r="G1326" s="12"/>
      <c r="H1326" s="12"/>
      <c r="I1326" s="12"/>
      <c r="J1326" s="12"/>
      <c r="K1326" s="12"/>
      <c r="L1326" s="12"/>
    </row>
    <row r="1327" spans="1:12" x14ac:dyDescent="0.25">
      <c r="A1327" s="6"/>
      <c r="B1327" s="22">
        <v>1318</v>
      </c>
      <c r="E1327" s="12"/>
      <c r="F1327" s="12"/>
      <c r="G1327" s="12"/>
      <c r="H1327" s="12"/>
      <c r="I1327" s="12"/>
      <c r="J1327" s="12"/>
      <c r="K1327" s="12"/>
      <c r="L1327" s="12"/>
    </row>
    <row r="1328" spans="1:12" x14ac:dyDescent="0.25">
      <c r="A1328" s="6"/>
      <c r="B1328" s="22">
        <v>1319</v>
      </c>
      <c r="E1328" s="12"/>
      <c r="F1328" s="12"/>
      <c r="G1328" s="12"/>
      <c r="H1328" s="12"/>
      <c r="I1328" s="12"/>
      <c r="J1328" s="12"/>
      <c r="K1328" s="12"/>
      <c r="L1328" s="12"/>
    </row>
    <row r="1329" spans="1:12" x14ac:dyDescent="0.25">
      <c r="A1329" s="6"/>
      <c r="B1329" s="22">
        <v>1320</v>
      </c>
      <c r="E1329" s="12"/>
      <c r="F1329" s="12"/>
      <c r="G1329" s="12"/>
      <c r="H1329" s="12"/>
      <c r="I1329" s="12"/>
      <c r="J1329" s="12"/>
      <c r="K1329" s="12"/>
      <c r="L1329" s="12"/>
    </row>
    <row r="1330" spans="1:12" x14ac:dyDescent="0.25">
      <c r="A1330" s="6"/>
      <c r="B1330" s="22">
        <v>1321</v>
      </c>
      <c r="E1330" s="12"/>
      <c r="F1330" s="12"/>
      <c r="G1330" s="12"/>
      <c r="H1330" s="12"/>
      <c r="I1330" s="12"/>
      <c r="J1330" s="12"/>
      <c r="K1330" s="12"/>
      <c r="L1330" s="12"/>
    </row>
    <row r="1331" spans="1:12" x14ac:dyDescent="0.25">
      <c r="A1331" s="6"/>
      <c r="B1331" s="22">
        <v>1322</v>
      </c>
      <c r="E1331" s="12"/>
      <c r="F1331" s="12"/>
      <c r="G1331" s="12"/>
      <c r="H1331" s="12"/>
      <c r="I1331" s="12"/>
      <c r="J1331" s="12"/>
      <c r="K1331" s="12"/>
      <c r="L1331" s="12"/>
    </row>
    <row r="1332" spans="1:12" x14ac:dyDescent="0.25">
      <c r="A1332" s="6"/>
      <c r="B1332" s="22">
        <v>1323</v>
      </c>
      <c r="E1332" s="12"/>
      <c r="F1332" s="12"/>
      <c r="G1332" s="12"/>
      <c r="H1332" s="12"/>
      <c r="I1332" s="12"/>
      <c r="J1332" s="12"/>
      <c r="K1332" s="12"/>
      <c r="L1332" s="12"/>
    </row>
    <row r="1333" spans="1:12" x14ac:dyDescent="0.25">
      <c r="A1333" s="6"/>
      <c r="B1333" s="22">
        <v>1324</v>
      </c>
      <c r="E1333" s="12"/>
      <c r="F1333" s="12"/>
      <c r="G1333" s="12"/>
      <c r="H1333" s="12"/>
      <c r="I1333" s="12"/>
      <c r="J1333" s="12"/>
      <c r="K1333" s="12"/>
      <c r="L1333" s="12"/>
    </row>
    <row r="1334" spans="1:12" x14ac:dyDescent="0.25">
      <c r="A1334" s="6"/>
      <c r="B1334" s="22">
        <v>1325</v>
      </c>
      <c r="E1334" s="12"/>
      <c r="F1334" s="12"/>
      <c r="G1334" s="12"/>
      <c r="H1334" s="12"/>
      <c r="I1334" s="12"/>
      <c r="J1334" s="12"/>
      <c r="K1334" s="12"/>
      <c r="L1334" s="12"/>
    </row>
    <row r="1335" spans="1:12" x14ac:dyDescent="0.25">
      <c r="A1335" s="6"/>
      <c r="B1335" s="22">
        <v>1326</v>
      </c>
      <c r="E1335" s="12"/>
      <c r="F1335" s="12"/>
      <c r="G1335" s="12"/>
      <c r="H1335" s="12"/>
      <c r="I1335" s="12"/>
      <c r="J1335" s="12"/>
      <c r="K1335" s="12"/>
      <c r="L1335" s="12"/>
    </row>
    <row r="1336" spans="1:12" x14ac:dyDescent="0.25">
      <c r="A1336" s="6"/>
      <c r="B1336" s="22">
        <v>1327</v>
      </c>
      <c r="E1336" s="12"/>
      <c r="F1336" s="12"/>
      <c r="G1336" s="12"/>
      <c r="H1336" s="12"/>
      <c r="I1336" s="12"/>
      <c r="J1336" s="12"/>
      <c r="K1336" s="12"/>
      <c r="L1336" s="12"/>
    </row>
    <row r="1337" spans="1:12" x14ac:dyDescent="0.25">
      <c r="A1337" s="6"/>
      <c r="B1337" s="22">
        <v>1328</v>
      </c>
      <c r="E1337" s="12"/>
      <c r="F1337" s="12"/>
      <c r="G1337" s="12"/>
      <c r="H1337" s="12"/>
      <c r="I1337" s="12"/>
      <c r="J1337" s="12"/>
      <c r="K1337" s="12"/>
      <c r="L1337" s="12"/>
    </row>
    <row r="1338" spans="1:12" x14ac:dyDescent="0.25">
      <c r="A1338" s="6"/>
      <c r="B1338" s="22">
        <v>1329</v>
      </c>
      <c r="E1338" s="12"/>
      <c r="F1338" s="12"/>
      <c r="G1338" s="12"/>
      <c r="H1338" s="12"/>
      <c r="I1338" s="12"/>
      <c r="J1338" s="12"/>
      <c r="K1338" s="12"/>
      <c r="L1338" s="12"/>
    </row>
    <row r="1339" spans="1:12" x14ac:dyDescent="0.25">
      <c r="A1339" s="6"/>
      <c r="B1339" s="22">
        <v>1330</v>
      </c>
      <c r="E1339" s="12"/>
      <c r="F1339" s="12"/>
      <c r="G1339" s="12"/>
      <c r="H1339" s="12"/>
      <c r="I1339" s="12"/>
      <c r="J1339" s="12"/>
      <c r="K1339" s="12"/>
      <c r="L1339" s="12"/>
    </row>
    <row r="1340" spans="1:12" x14ac:dyDescent="0.25">
      <c r="A1340" s="6"/>
      <c r="B1340" s="22">
        <v>1331</v>
      </c>
      <c r="E1340" s="12"/>
      <c r="F1340" s="12"/>
      <c r="G1340" s="12"/>
      <c r="H1340" s="12"/>
      <c r="I1340" s="12"/>
      <c r="J1340" s="12"/>
      <c r="K1340" s="12"/>
      <c r="L1340" s="12"/>
    </row>
    <row r="1341" spans="1:12" x14ac:dyDescent="0.25">
      <c r="A1341" s="6"/>
      <c r="B1341" s="22">
        <v>1332</v>
      </c>
      <c r="E1341" s="12"/>
      <c r="F1341" s="12"/>
      <c r="G1341" s="12"/>
      <c r="H1341" s="12"/>
      <c r="I1341" s="12"/>
      <c r="J1341" s="12"/>
      <c r="K1341" s="12"/>
      <c r="L1341" s="12"/>
    </row>
    <row r="1342" spans="1:12" x14ac:dyDescent="0.25">
      <c r="A1342" s="6"/>
      <c r="B1342" s="22">
        <v>1333</v>
      </c>
      <c r="E1342" s="12"/>
      <c r="F1342" s="12"/>
      <c r="G1342" s="12"/>
      <c r="H1342" s="12"/>
      <c r="I1342" s="12"/>
      <c r="J1342" s="12"/>
      <c r="K1342" s="12"/>
      <c r="L1342" s="12"/>
    </row>
    <row r="1343" spans="1:12" x14ac:dyDescent="0.25">
      <c r="A1343" s="6"/>
      <c r="B1343" s="22">
        <v>1334</v>
      </c>
      <c r="E1343" s="12"/>
      <c r="F1343" s="12"/>
      <c r="G1343" s="12"/>
      <c r="H1343" s="12"/>
      <c r="I1343" s="12"/>
      <c r="J1343" s="12"/>
      <c r="K1343" s="12"/>
      <c r="L1343" s="12"/>
    </row>
    <row r="1344" spans="1:12" x14ac:dyDescent="0.25">
      <c r="A1344" s="6"/>
      <c r="B1344" s="22">
        <v>1335</v>
      </c>
      <c r="E1344" s="12"/>
      <c r="F1344" s="12"/>
      <c r="G1344" s="12"/>
      <c r="H1344" s="12"/>
      <c r="I1344" s="12"/>
      <c r="J1344" s="12"/>
      <c r="K1344" s="12"/>
      <c r="L1344" s="12"/>
    </row>
    <row r="1345" spans="1:12" x14ac:dyDescent="0.25">
      <c r="A1345" s="6"/>
      <c r="B1345" s="22">
        <v>1336</v>
      </c>
      <c r="E1345" s="12"/>
      <c r="F1345" s="12"/>
      <c r="G1345" s="12"/>
      <c r="H1345" s="12"/>
      <c r="I1345" s="12"/>
      <c r="J1345" s="12"/>
      <c r="K1345" s="12"/>
      <c r="L1345" s="12"/>
    </row>
    <row r="1346" spans="1:12" x14ac:dyDescent="0.25">
      <c r="A1346" s="6"/>
      <c r="B1346" s="22">
        <v>1337</v>
      </c>
      <c r="E1346" s="12"/>
      <c r="F1346" s="12"/>
      <c r="G1346" s="12"/>
      <c r="H1346" s="12"/>
      <c r="I1346" s="12"/>
      <c r="J1346" s="12"/>
      <c r="K1346" s="12"/>
      <c r="L1346" s="12"/>
    </row>
    <row r="1347" spans="1:12" x14ac:dyDescent="0.25">
      <c r="A1347" s="6"/>
      <c r="B1347" s="22">
        <v>1338</v>
      </c>
      <c r="E1347" s="12"/>
      <c r="F1347" s="12"/>
      <c r="G1347" s="12"/>
      <c r="H1347" s="12"/>
      <c r="I1347" s="12"/>
      <c r="J1347" s="12"/>
      <c r="K1347" s="12"/>
      <c r="L1347" s="12"/>
    </row>
    <row r="1348" spans="1:12" x14ac:dyDescent="0.25">
      <c r="A1348" s="6"/>
      <c r="B1348" s="22">
        <v>1339</v>
      </c>
      <c r="E1348" s="12"/>
      <c r="F1348" s="12"/>
      <c r="G1348" s="12"/>
      <c r="H1348" s="12"/>
      <c r="I1348" s="12"/>
      <c r="J1348" s="12"/>
      <c r="K1348" s="12"/>
      <c r="L1348" s="12"/>
    </row>
    <row r="1349" spans="1:12" x14ac:dyDescent="0.25">
      <c r="A1349" s="6"/>
      <c r="B1349" s="22">
        <v>1340</v>
      </c>
      <c r="E1349" s="12"/>
      <c r="F1349" s="12"/>
      <c r="G1349" s="12"/>
      <c r="H1349" s="12"/>
      <c r="I1349" s="12"/>
      <c r="J1349" s="12"/>
      <c r="K1349" s="12"/>
      <c r="L1349" s="12"/>
    </row>
    <row r="1350" spans="1:12" x14ac:dyDescent="0.25">
      <c r="A1350" s="6"/>
      <c r="B1350" s="22">
        <v>1341</v>
      </c>
      <c r="E1350" s="12"/>
      <c r="F1350" s="12"/>
      <c r="G1350" s="12"/>
      <c r="H1350" s="12"/>
      <c r="I1350" s="12"/>
      <c r="J1350" s="12"/>
      <c r="K1350" s="12"/>
      <c r="L1350" s="12"/>
    </row>
    <row r="1351" spans="1:12" x14ac:dyDescent="0.25">
      <c r="A1351" s="6"/>
      <c r="B1351" s="22">
        <v>1342</v>
      </c>
      <c r="E1351" s="12"/>
      <c r="F1351" s="12"/>
      <c r="G1351" s="12"/>
      <c r="H1351" s="12"/>
      <c r="I1351" s="12"/>
      <c r="J1351" s="12"/>
      <c r="K1351" s="12"/>
      <c r="L1351" s="12"/>
    </row>
    <row r="1352" spans="1:12" x14ac:dyDescent="0.25">
      <c r="A1352" s="6"/>
      <c r="B1352" s="22">
        <v>1343</v>
      </c>
      <c r="E1352" s="12"/>
      <c r="F1352" s="12"/>
      <c r="G1352" s="12"/>
      <c r="H1352" s="12"/>
      <c r="I1352" s="12"/>
      <c r="J1352" s="12"/>
      <c r="K1352" s="12"/>
      <c r="L1352" s="12"/>
    </row>
    <row r="1353" spans="1:12" x14ac:dyDescent="0.25">
      <c r="A1353" s="6"/>
      <c r="B1353" s="22">
        <v>1344</v>
      </c>
      <c r="E1353" s="12"/>
      <c r="F1353" s="12"/>
      <c r="G1353" s="12"/>
      <c r="H1353" s="12"/>
      <c r="I1353" s="12"/>
      <c r="J1353" s="12"/>
      <c r="K1353" s="12"/>
      <c r="L1353" s="12"/>
    </row>
    <row r="1354" spans="1:12" x14ac:dyDescent="0.25">
      <c r="A1354" s="6"/>
      <c r="B1354" s="22">
        <v>1345</v>
      </c>
      <c r="E1354" s="12"/>
      <c r="F1354" s="12"/>
      <c r="G1354" s="12"/>
      <c r="H1354" s="12"/>
      <c r="I1354" s="12"/>
      <c r="J1354" s="12"/>
      <c r="K1354" s="12"/>
      <c r="L1354" s="12"/>
    </row>
    <row r="1355" spans="1:12" x14ac:dyDescent="0.25">
      <c r="A1355" s="6"/>
      <c r="B1355" s="22">
        <v>1346</v>
      </c>
      <c r="E1355" s="12"/>
      <c r="F1355" s="12"/>
      <c r="G1355" s="12"/>
      <c r="H1355" s="12"/>
      <c r="I1355" s="12"/>
      <c r="J1355" s="12"/>
      <c r="K1355" s="12"/>
      <c r="L1355" s="12"/>
    </row>
    <row r="1356" spans="1:12" x14ac:dyDescent="0.25">
      <c r="A1356" s="6"/>
      <c r="B1356" s="22">
        <v>1347</v>
      </c>
      <c r="E1356" s="12"/>
      <c r="F1356" s="12"/>
      <c r="G1356" s="12"/>
      <c r="H1356" s="12"/>
      <c r="I1356" s="12"/>
      <c r="J1356" s="12"/>
      <c r="K1356" s="12"/>
      <c r="L1356" s="12"/>
    </row>
    <row r="1357" spans="1:12" x14ac:dyDescent="0.25">
      <c r="A1357" s="6"/>
      <c r="B1357" s="22">
        <v>1348</v>
      </c>
      <c r="E1357" s="12"/>
      <c r="F1357" s="12"/>
      <c r="G1357" s="12"/>
      <c r="H1357" s="12"/>
      <c r="I1357" s="12"/>
      <c r="J1357" s="12"/>
      <c r="K1357" s="12"/>
      <c r="L1357" s="12"/>
    </row>
    <row r="1358" spans="1:12" x14ac:dyDescent="0.25">
      <c r="A1358" s="6"/>
      <c r="B1358" s="22">
        <v>1349</v>
      </c>
      <c r="E1358" s="12"/>
      <c r="F1358" s="12"/>
      <c r="G1358" s="12"/>
      <c r="H1358" s="12"/>
      <c r="I1358" s="12"/>
      <c r="J1358" s="12"/>
      <c r="K1358" s="12"/>
      <c r="L1358" s="12"/>
    </row>
    <row r="1359" spans="1:12" x14ac:dyDescent="0.25">
      <c r="A1359" s="6"/>
      <c r="B1359" s="22">
        <v>1350</v>
      </c>
      <c r="E1359" s="12"/>
      <c r="F1359" s="12"/>
      <c r="G1359" s="12"/>
      <c r="H1359" s="12"/>
      <c r="I1359" s="12"/>
      <c r="J1359" s="12"/>
      <c r="K1359" s="12"/>
      <c r="L1359" s="12"/>
    </row>
    <row r="1360" spans="1:12" x14ac:dyDescent="0.25">
      <c r="A1360" s="6"/>
      <c r="B1360" s="22">
        <v>1351</v>
      </c>
      <c r="E1360" s="12"/>
      <c r="F1360" s="12"/>
      <c r="G1360" s="12"/>
      <c r="H1360" s="12"/>
      <c r="I1360" s="12"/>
      <c r="J1360" s="12"/>
      <c r="K1360" s="12"/>
      <c r="L1360" s="12"/>
    </row>
    <row r="1361" spans="1:12" x14ac:dyDescent="0.25">
      <c r="A1361" s="6"/>
      <c r="B1361" s="22">
        <v>1352</v>
      </c>
      <c r="E1361" s="12"/>
      <c r="F1361" s="12"/>
      <c r="G1361" s="12"/>
      <c r="H1361" s="12"/>
      <c r="I1361" s="12"/>
      <c r="J1361" s="12"/>
      <c r="K1361" s="12"/>
      <c r="L1361" s="12"/>
    </row>
    <row r="1362" spans="1:12" x14ac:dyDescent="0.25">
      <c r="A1362" s="6"/>
      <c r="B1362" s="22">
        <v>1353</v>
      </c>
      <c r="E1362" s="12"/>
      <c r="F1362" s="12"/>
      <c r="G1362" s="12"/>
      <c r="H1362" s="12"/>
      <c r="I1362" s="12"/>
      <c r="J1362" s="12"/>
      <c r="K1362" s="12"/>
      <c r="L1362" s="12"/>
    </row>
    <row r="1363" spans="1:12" x14ac:dyDescent="0.25">
      <c r="A1363" s="6"/>
      <c r="B1363" s="22">
        <v>1354</v>
      </c>
      <c r="E1363" s="12"/>
      <c r="F1363" s="12"/>
      <c r="G1363" s="12"/>
      <c r="H1363" s="12"/>
      <c r="I1363" s="12"/>
      <c r="J1363" s="12"/>
      <c r="K1363" s="12"/>
      <c r="L1363" s="12"/>
    </row>
    <row r="1364" spans="1:12" x14ac:dyDescent="0.25">
      <c r="A1364" s="6"/>
      <c r="B1364" s="22">
        <v>1355</v>
      </c>
      <c r="E1364" s="12"/>
      <c r="F1364" s="12"/>
      <c r="G1364" s="12"/>
      <c r="H1364" s="12"/>
      <c r="I1364" s="12"/>
      <c r="J1364" s="12"/>
      <c r="K1364" s="12"/>
      <c r="L1364" s="12"/>
    </row>
    <row r="1365" spans="1:12" x14ac:dyDescent="0.25">
      <c r="A1365" s="6"/>
      <c r="B1365" s="22">
        <v>1356</v>
      </c>
      <c r="E1365" s="12"/>
      <c r="F1365" s="12"/>
      <c r="G1365" s="12"/>
      <c r="H1365" s="12"/>
      <c r="I1365" s="12"/>
      <c r="J1365" s="12"/>
      <c r="K1365" s="12"/>
      <c r="L1365" s="12"/>
    </row>
    <row r="1366" spans="1:12" x14ac:dyDescent="0.25">
      <c r="A1366" s="6"/>
      <c r="B1366" s="22">
        <v>1357</v>
      </c>
      <c r="E1366" s="12"/>
      <c r="F1366" s="12"/>
      <c r="G1366" s="12"/>
      <c r="H1366" s="12"/>
      <c r="I1366" s="12"/>
      <c r="J1366" s="12"/>
      <c r="K1366" s="12"/>
      <c r="L1366" s="12"/>
    </row>
    <row r="1367" spans="1:12" x14ac:dyDescent="0.25">
      <c r="A1367" s="6"/>
      <c r="B1367" s="22">
        <v>1358</v>
      </c>
      <c r="E1367" s="12"/>
      <c r="F1367" s="12"/>
      <c r="G1367" s="12"/>
      <c r="H1367" s="12"/>
      <c r="I1367" s="12"/>
      <c r="J1367" s="12"/>
      <c r="K1367" s="12"/>
      <c r="L1367" s="12"/>
    </row>
    <row r="1368" spans="1:12" x14ac:dyDescent="0.25">
      <c r="A1368" s="6"/>
      <c r="B1368" s="22">
        <v>1359</v>
      </c>
      <c r="E1368" s="12"/>
      <c r="F1368" s="12"/>
      <c r="G1368" s="12"/>
      <c r="H1368" s="12"/>
      <c r="I1368" s="12"/>
      <c r="J1368" s="12"/>
      <c r="K1368" s="12"/>
      <c r="L1368" s="12"/>
    </row>
    <row r="1369" spans="1:12" x14ac:dyDescent="0.25">
      <c r="A1369" s="6"/>
      <c r="B1369" s="22">
        <v>1360</v>
      </c>
      <c r="E1369" s="12"/>
      <c r="F1369" s="12"/>
      <c r="G1369" s="12"/>
      <c r="H1369" s="12"/>
      <c r="I1369" s="12"/>
      <c r="J1369" s="12"/>
      <c r="K1369" s="12"/>
      <c r="L1369" s="12"/>
    </row>
    <row r="1370" spans="1:12" x14ac:dyDescent="0.25">
      <c r="A1370" s="6"/>
      <c r="B1370" s="22">
        <v>1361</v>
      </c>
      <c r="E1370" s="12"/>
      <c r="F1370" s="12"/>
      <c r="G1370" s="12"/>
      <c r="H1370" s="12"/>
      <c r="I1370" s="12"/>
      <c r="J1370" s="12"/>
      <c r="K1370" s="12"/>
      <c r="L1370" s="12"/>
    </row>
    <row r="1371" spans="1:12" x14ac:dyDescent="0.25">
      <c r="A1371" s="6"/>
      <c r="B1371" s="22">
        <v>1362</v>
      </c>
      <c r="E1371" s="12"/>
      <c r="F1371" s="12"/>
      <c r="G1371" s="12"/>
      <c r="H1371" s="12"/>
      <c r="I1371" s="12"/>
      <c r="J1371" s="12"/>
      <c r="K1371" s="12"/>
      <c r="L1371" s="12"/>
    </row>
    <row r="1372" spans="1:12" x14ac:dyDescent="0.25">
      <c r="A1372" s="6"/>
      <c r="B1372" s="22">
        <v>1363</v>
      </c>
      <c r="E1372" s="12"/>
      <c r="F1372" s="12"/>
      <c r="G1372" s="12"/>
      <c r="H1372" s="12"/>
      <c r="I1372" s="12"/>
      <c r="J1372" s="12"/>
      <c r="K1372" s="12"/>
      <c r="L1372" s="12"/>
    </row>
    <row r="1373" spans="1:12" x14ac:dyDescent="0.25">
      <c r="A1373" s="6"/>
      <c r="B1373" s="22">
        <v>1364</v>
      </c>
      <c r="E1373" s="12"/>
      <c r="F1373" s="12"/>
      <c r="G1373" s="12"/>
      <c r="H1373" s="12"/>
      <c r="I1373" s="12"/>
      <c r="J1373" s="12"/>
      <c r="K1373" s="12"/>
      <c r="L1373" s="12"/>
    </row>
    <row r="1374" spans="1:12" x14ac:dyDescent="0.25">
      <c r="A1374" s="6"/>
      <c r="B1374" s="22">
        <v>1365</v>
      </c>
      <c r="E1374" s="12"/>
      <c r="F1374" s="12"/>
      <c r="G1374" s="12"/>
      <c r="H1374" s="12"/>
      <c r="I1374" s="12"/>
      <c r="J1374" s="12"/>
      <c r="K1374" s="12"/>
      <c r="L1374" s="12"/>
    </row>
    <row r="1375" spans="1:12" x14ac:dyDescent="0.25">
      <c r="A1375" s="6"/>
      <c r="B1375" s="22">
        <v>1366</v>
      </c>
      <c r="E1375" s="12"/>
      <c r="F1375" s="12"/>
      <c r="G1375" s="12"/>
      <c r="H1375" s="12"/>
      <c r="I1375" s="12"/>
      <c r="J1375" s="12"/>
      <c r="K1375" s="12"/>
      <c r="L1375" s="12"/>
    </row>
    <row r="1376" spans="1:12" x14ac:dyDescent="0.25">
      <c r="A1376" s="6"/>
      <c r="B1376" s="22">
        <v>1367</v>
      </c>
      <c r="E1376" s="12"/>
      <c r="F1376" s="12"/>
      <c r="G1376" s="12"/>
      <c r="H1376" s="12"/>
      <c r="I1376" s="12"/>
      <c r="J1376" s="12"/>
      <c r="K1376" s="12"/>
      <c r="L1376" s="12"/>
    </row>
    <row r="1377" spans="1:12" x14ac:dyDescent="0.25">
      <c r="A1377" s="6"/>
      <c r="B1377" s="22">
        <v>1368</v>
      </c>
      <c r="E1377" s="12"/>
      <c r="F1377" s="12"/>
      <c r="G1377" s="12"/>
      <c r="H1377" s="12"/>
      <c r="I1377" s="12"/>
      <c r="J1377" s="12"/>
      <c r="K1377" s="12"/>
      <c r="L1377" s="12"/>
    </row>
    <row r="1378" spans="1:12" x14ac:dyDescent="0.25">
      <c r="A1378" s="6"/>
      <c r="B1378" s="22">
        <v>1369</v>
      </c>
      <c r="E1378" s="12"/>
      <c r="F1378" s="12"/>
      <c r="G1378" s="12"/>
      <c r="H1378" s="12"/>
      <c r="I1378" s="12"/>
      <c r="J1378" s="12"/>
      <c r="K1378" s="12"/>
      <c r="L1378" s="12"/>
    </row>
    <row r="1379" spans="1:12" x14ac:dyDescent="0.25">
      <c r="A1379" s="6"/>
      <c r="B1379" s="22">
        <v>1370</v>
      </c>
      <c r="E1379" s="12"/>
      <c r="F1379" s="12"/>
      <c r="G1379" s="12"/>
      <c r="H1379" s="12"/>
      <c r="I1379" s="12"/>
      <c r="J1379" s="12"/>
      <c r="K1379" s="12"/>
      <c r="L1379" s="12"/>
    </row>
    <row r="1380" spans="1:12" x14ac:dyDescent="0.25">
      <c r="A1380" s="6"/>
      <c r="B1380" s="22">
        <v>1371</v>
      </c>
      <c r="E1380" s="12"/>
      <c r="F1380" s="12"/>
      <c r="G1380" s="12"/>
      <c r="H1380" s="12"/>
      <c r="I1380" s="12"/>
      <c r="J1380" s="12"/>
      <c r="K1380" s="12"/>
      <c r="L1380" s="12"/>
    </row>
    <row r="1381" spans="1:12" x14ac:dyDescent="0.25">
      <c r="A1381" s="6"/>
      <c r="B1381" s="22">
        <v>1372</v>
      </c>
      <c r="E1381" s="12"/>
      <c r="F1381" s="12"/>
      <c r="G1381" s="12"/>
      <c r="H1381" s="12"/>
      <c r="I1381" s="12"/>
      <c r="J1381" s="12"/>
      <c r="K1381" s="12"/>
      <c r="L1381" s="12"/>
    </row>
    <row r="1382" spans="1:12" x14ac:dyDescent="0.25">
      <c r="A1382" s="6"/>
      <c r="B1382" s="22">
        <v>1373</v>
      </c>
      <c r="E1382" s="12"/>
      <c r="F1382" s="12"/>
      <c r="G1382" s="12"/>
      <c r="H1382" s="12"/>
      <c r="I1382" s="12"/>
      <c r="J1382" s="12"/>
      <c r="K1382" s="12"/>
      <c r="L1382" s="12"/>
    </row>
    <row r="1383" spans="1:12" x14ac:dyDescent="0.25">
      <c r="A1383" s="6"/>
      <c r="B1383" s="22">
        <v>1374</v>
      </c>
      <c r="E1383" s="12"/>
      <c r="F1383" s="12"/>
      <c r="G1383" s="12"/>
      <c r="H1383" s="12"/>
      <c r="I1383" s="12"/>
      <c r="J1383" s="12"/>
      <c r="K1383" s="12"/>
      <c r="L1383" s="12"/>
    </row>
    <row r="1384" spans="1:12" x14ac:dyDescent="0.25">
      <c r="A1384" s="6"/>
      <c r="B1384" s="22">
        <v>1375</v>
      </c>
      <c r="E1384" s="12"/>
      <c r="F1384" s="12"/>
      <c r="G1384" s="12"/>
      <c r="H1384" s="12"/>
      <c r="I1384" s="12"/>
      <c r="J1384" s="12"/>
      <c r="K1384" s="12"/>
      <c r="L1384" s="12"/>
    </row>
    <row r="1385" spans="1:12" x14ac:dyDescent="0.25">
      <c r="A1385" s="6"/>
      <c r="B1385" s="22">
        <v>1376</v>
      </c>
      <c r="E1385" s="12"/>
      <c r="F1385" s="12"/>
      <c r="G1385" s="12"/>
      <c r="H1385" s="12"/>
      <c r="I1385" s="12"/>
      <c r="J1385" s="12"/>
      <c r="K1385" s="12"/>
      <c r="L1385" s="12"/>
    </row>
    <row r="1386" spans="1:12" x14ac:dyDescent="0.25">
      <c r="A1386" s="6"/>
      <c r="B1386" s="22">
        <v>1377</v>
      </c>
      <c r="E1386" s="12"/>
      <c r="F1386" s="12"/>
      <c r="G1386" s="12"/>
      <c r="H1386" s="12"/>
      <c r="I1386" s="12"/>
      <c r="J1386" s="12"/>
      <c r="K1386" s="12"/>
      <c r="L1386" s="12"/>
    </row>
    <row r="1387" spans="1:12" x14ac:dyDescent="0.25">
      <c r="A1387" s="6"/>
      <c r="B1387" s="22">
        <v>1378</v>
      </c>
      <c r="E1387" s="12"/>
      <c r="F1387" s="12"/>
      <c r="G1387" s="12"/>
      <c r="H1387" s="12"/>
      <c r="I1387" s="12"/>
      <c r="J1387" s="12"/>
      <c r="K1387" s="12"/>
      <c r="L1387" s="12"/>
    </row>
    <row r="1388" spans="1:12" x14ac:dyDescent="0.25">
      <c r="A1388" s="6"/>
      <c r="B1388" s="22">
        <v>1379</v>
      </c>
      <c r="E1388" s="12"/>
      <c r="F1388" s="12"/>
      <c r="G1388" s="12"/>
      <c r="H1388" s="12"/>
      <c r="I1388" s="12"/>
      <c r="J1388" s="12"/>
      <c r="K1388" s="12"/>
      <c r="L1388" s="12"/>
    </row>
    <row r="1389" spans="1:12" x14ac:dyDescent="0.25">
      <c r="A1389" s="6"/>
      <c r="B1389" s="22">
        <v>1380</v>
      </c>
      <c r="E1389" s="12"/>
      <c r="F1389" s="12"/>
      <c r="G1389" s="12"/>
      <c r="H1389" s="12"/>
      <c r="I1389" s="12"/>
      <c r="J1389" s="12"/>
      <c r="K1389" s="12"/>
      <c r="L1389" s="12"/>
    </row>
    <row r="1390" spans="1:12" x14ac:dyDescent="0.25">
      <c r="A1390" s="6"/>
      <c r="B1390" s="22">
        <v>1381</v>
      </c>
      <c r="E1390" s="12"/>
      <c r="F1390" s="12"/>
      <c r="G1390" s="12"/>
      <c r="H1390" s="12"/>
      <c r="I1390" s="12"/>
      <c r="J1390" s="12"/>
      <c r="K1390" s="12"/>
      <c r="L1390" s="12"/>
    </row>
    <row r="1391" spans="1:12" x14ac:dyDescent="0.25">
      <c r="A1391" s="6"/>
      <c r="B1391" s="22">
        <v>1382</v>
      </c>
      <c r="E1391" s="12"/>
      <c r="F1391" s="12"/>
      <c r="G1391" s="12"/>
      <c r="H1391" s="12"/>
      <c r="I1391" s="12"/>
      <c r="J1391" s="12"/>
      <c r="K1391" s="12"/>
      <c r="L1391" s="12"/>
    </row>
    <row r="1392" spans="1:12" x14ac:dyDescent="0.25">
      <c r="A1392" s="6"/>
      <c r="B1392" s="22">
        <v>1383</v>
      </c>
      <c r="E1392" s="12"/>
      <c r="F1392" s="12"/>
      <c r="G1392" s="12"/>
      <c r="H1392" s="12"/>
      <c r="I1392" s="12"/>
      <c r="J1392" s="12"/>
      <c r="K1392" s="12"/>
      <c r="L1392" s="12"/>
    </row>
    <row r="1393" spans="1:12" x14ac:dyDescent="0.25">
      <c r="A1393" s="6"/>
      <c r="B1393" s="22">
        <v>1384</v>
      </c>
      <c r="E1393" s="12"/>
      <c r="F1393" s="12"/>
      <c r="G1393" s="12"/>
      <c r="H1393" s="12"/>
      <c r="I1393" s="12"/>
      <c r="J1393" s="12"/>
      <c r="K1393" s="12"/>
      <c r="L1393" s="12"/>
    </row>
    <row r="1394" spans="1:12" x14ac:dyDescent="0.25">
      <c r="A1394" s="6"/>
      <c r="B1394" s="22">
        <v>1385</v>
      </c>
      <c r="E1394" s="12"/>
      <c r="F1394" s="12"/>
      <c r="G1394" s="12"/>
      <c r="H1394" s="12"/>
      <c r="I1394" s="12"/>
      <c r="J1394" s="12"/>
      <c r="K1394" s="12"/>
      <c r="L1394" s="12"/>
    </row>
    <row r="1395" spans="1:12" x14ac:dyDescent="0.25">
      <c r="A1395" s="6"/>
      <c r="B1395" s="22">
        <v>1386</v>
      </c>
      <c r="E1395" s="12"/>
      <c r="F1395" s="12"/>
      <c r="G1395" s="12"/>
      <c r="H1395" s="12"/>
      <c r="I1395" s="12"/>
      <c r="J1395" s="12"/>
      <c r="K1395" s="12"/>
      <c r="L1395" s="12"/>
    </row>
    <row r="1396" spans="1:12" x14ac:dyDescent="0.25">
      <c r="A1396" s="6"/>
      <c r="B1396" s="22">
        <v>1387</v>
      </c>
      <c r="E1396" s="12"/>
      <c r="F1396" s="12"/>
      <c r="G1396" s="12"/>
      <c r="H1396" s="12"/>
      <c r="I1396" s="12"/>
      <c r="J1396" s="12"/>
      <c r="K1396" s="12"/>
      <c r="L1396" s="12"/>
    </row>
    <row r="1397" spans="1:12" x14ac:dyDescent="0.25">
      <c r="A1397" s="6"/>
      <c r="B1397" s="22">
        <v>1388</v>
      </c>
      <c r="E1397" s="12"/>
      <c r="F1397" s="12"/>
      <c r="G1397" s="12"/>
      <c r="H1397" s="12"/>
      <c r="I1397" s="12"/>
      <c r="J1397" s="12"/>
      <c r="K1397" s="12"/>
      <c r="L1397" s="12"/>
    </row>
    <row r="1398" spans="1:12" x14ac:dyDescent="0.25">
      <c r="A1398" s="6"/>
      <c r="B1398" s="22">
        <v>1389</v>
      </c>
      <c r="E1398" s="12"/>
      <c r="F1398" s="12"/>
      <c r="G1398" s="12"/>
      <c r="H1398" s="12"/>
      <c r="I1398" s="12"/>
      <c r="J1398" s="12"/>
      <c r="K1398" s="12"/>
      <c r="L1398" s="12"/>
    </row>
    <row r="1399" spans="1:12" x14ac:dyDescent="0.25">
      <c r="A1399" s="6"/>
      <c r="B1399" s="22">
        <v>1390</v>
      </c>
      <c r="E1399" s="12"/>
      <c r="F1399" s="12"/>
      <c r="G1399" s="12"/>
      <c r="H1399" s="12"/>
      <c r="I1399" s="12"/>
      <c r="J1399" s="12"/>
      <c r="K1399" s="12"/>
      <c r="L1399" s="12"/>
    </row>
    <row r="1400" spans="1:12" x14ac:dyDescent="0.25">
      <c r="A1400" s="6"/>
      <c r="B1400" s="22">
        <v>1391</v>
      </c>
      <c r="E1400" s="12"/>
      <c r="F1400" s="12"/>
      <c r="G1400" s="12"/>
      <c r="H1400" s="12"/>
      <c r="I1400" s="12"/>
      <c r="J1400" s="12"/>
      <c r="K1400" s="12"/>
      <c r="L1400" s="12"/>
    </row>
    <row r="1401" spans="1:12" x14ac:dyDescent="0.25">
      <c r="A1401" s="6"/>
      <c r="B1401" s="22">
        <v>1392</v>
      </c>
      <c r="E1401" s="12"/>
      <c r="F1401" s="12"/>
      <c r="G1401" s="12"/>
      <c r="H1401" s="12"/>
      <c r="I1401" s="12"/>
      <c r="J1401" s="12"/>
      <c r="K1401" s="12"/>
      <c r="L1401" s="12"/>
    </row>
    <row r="1402" spans="1:12" x14ac:dyDescent="0.25">
      <c r="A1402" s="6"/>
      <c r="B1402" s="22">
        <v>1393</v>
      </c>
      <c r="E1402" s="12"/>
      <c r="F1402" s="12"/>
      <c r="G1402" s="12"/>
      <c r="H1402" s="12"/>
      <c r="I1402" s="12"/>
      <c r="J1402" s="12"/>
      <c r="K1402" s="12"/>
      <c r="L1402" s="12"/>
    </row>
    <row r="1403" spans="1:12" x14ac:dyDescent="0.25">
      <c r="A1403" s="6"/>
      <c r="B1403" s="22">
        <v>1394</v>
      </c>
      <c r="E1403" s="12"/>
      <c r="F1403" s="12"/>
      <c r="G1403" s="12"/>
      <c r="H1403" s="12"/>
      <c r="I1403" s="12"/>
      <c r="J1403" s="12"/>
      <c r="K1403" s="12"/>
      <c r="L1403" s="12"/>
    </row>
    <row r="1404" spans="1:12" x14ac:dyDescent="0.25">
      <c r="A1404" s="6"/>
      <c r="B1404" s="22">
        <v>1395</v>
      </c>
      <c r="E1404" s="12"/>
      <c r="F1404" s="12"/>
      <c r="G1404" s="12"/>
      <c r="H1404" s="12"/>
      <c r="I1404" s="12"/>
      <c r="J1404" s="12"/>
      <c r="K1404" s="12"/>
      <c r="L1404" s="12"/>
    </row>
    <row r="1405" spans="1:12" x14ac:dyDescent="0.25">
      <c r="A1405" s="6"/>
      <c r="B1405" s="22">
        <v>1396</v>
      </c>
      <c r="E1405" s="12"/>
      <c r="F1405" s="12"/>
      <c r="G1405" s="12"/>
      <c r="H1405" s="12"/>
      <c r="I1405" s="12"/>
      <c r="J1405" s="12"/>
      <c r="K1405" s="12"/>
      <c r="L1405" s="12"/>
    </row>
    <row r="1406" spans="1:12" x14ac:dyDescent="0.25">
      <c r="A1406" s="6"/>
      <c r="B1406" s="22">
        <v>1397</v>
      </c>
      <c r="E1406" s="12"/>
      <c r="F1406" s="12"/>
      <c r="G1406" s="12"/>
      <c r="H1406" s="12"/>
      <c r="I1406" s="12"/>
      <c r="J1406" s="12"/>
      <c r="K1406" s="12"/>
      <c r="L1406" s="12"/>
    </row>
    <row r="1407" spans="1:12" x14ac:dyDescent="0.25">
      <c r="A1407" s="6"/>
      <c r="B1407" s="22">
        <v>1398</v>
      </c>
      <c r="E1407" s="12"/>
      <c r="F1407" s="12"/>
      <c r="G1407" s="12"/>
      <c r="H1407" s="12"/>
      <c r="I1407" s="12"/>
      <c r="J1407" s="12"/>
      <c r="K1407" s="12"/>
      <c r="L1407" s="12"/>
    </row>
    <row r="1408" spans="1:12" x14ac:dyDescent="0.25">
      <c r="A1408" s="6"/>
      <c r="B1408" s="22">
        <v>1399</v>
      </c>
      <c r="E1408" s="12"/>
      <c r="F1408" s="12"/>
      <c r="G1408" s="12"/>
      <c r="H1408" s="12"/>
      <c r="I1408" s="12"/>
      <c r="J1408" s="12"/>
      <c r="K1408" s="12"/>
      <c r="L1408" s="12"/>
    </row>
    <row r="1409" spans="1:12" x14ac:dyDescent="0.25">
      <c r="A1409" s="6"/>
      <c r="B1409" s="22">
        <v>1400</v>
      </c>
      <c r="E1409" s="12"/>
      <c r="F1409" s="12"/>
      <c r="G1409" s="12"/>
      <c r="H1409" s="12"/>
      <c r="I1409" s="12"/>
      <c r="J1409" s="12"/>
      <c r="K1409" s="12"/>
      <c r="L1409" s="12"/>
    </row>
    <row r="1410" spans="1:12" x14ac:dyDescent="0.25">
      <c r="A1410" s="6"/>
      <c r="B1410" s="22">
        <v>1401</v>
      </c>
      <c r="E1410" s="12"/>
      <c r="F1410" s="12"/>
      <c r="G1410" s="12"/>
      <c r="H1410" s="12"/>
      <c r="I1410" s="12"/>
      <c r="J1410" s="12"/>
      <c r="K1410" s="12"/>
      <c r="L1410" s="12"/>
    </row>
    <row r="1411" spans="1:12" x14ac:dyDescent="0.25">
      <c r="A1411" s="6"/>
      <c r="B1411" s="22">
        <v>1402</v>
      </c>
      <c r="E1411" s="12"/>
      <c r="F1411" s="12"/>
      <c r="G1411" s="12"/>
      <c r="H1411" s="12"/>
      <c r="I1411" s="12"/>
      <c r="J1411" s="12"/>
      <c r="K1411" s="12"/>
      <c r="L1411" s="12"/>
    </row>
    <row r="1412" spans="1:12" x14ac:dyDescent="0.25">
      <c r="A1412" s="6"/>
      <c r="B1412" s="22">
        <v>1403</v>
      </c>
      <c r="E1412" s="12"/>
      <c r="F1412" s="12"/>
      <c r="G1412" s="12"/>
      <c r="H1412" s="12"/>
      <c r="I1412" s="12"/>
      <c r="J1412" s="12"/>
      <c r="K1412" s="12"/>
      <c r="L1412" s="12"/>
    </row>
    <row r="1413" spans="1:12" x14ac:dyDescent="0.25">
      <c r="A1413" s="6"/>
      <c r="B1413" s="22">
        <v>1404</v>
      </c>
      <c r="E1413" s="12"/>
      <c r="F1413" s="12"/>
      <c r="G1413" s="12"/>
      <c r="H1413" s="12"/>
      <c r="I1413" s="12"/>
      <c r="J1413" s="12"/>
      <c r="K1413" s="12"/>
      <c r="L1413" s="12"/>
    </row>
    <row r="1414" spans="1:12" x14ac:dyDescent="0.25">
      <c r="A1414" s="6"/>
      <c r="B1414" s="22">
        <v>1405</v>
      </c>
      <c r="E1414" s="12"/>
      <c r="F1414" s="12"/>
      <c r="G1414" s="12"/>
      <c r="H1414" s="12"/>
      <c r="I1414" s="12"/>
      <c r="J1414" s="12"/>
      <c r="K1414" s="12"/>
      <c r="L1414" s="12"/>
    </row>
    <row r="1415" spans="1:12" x14ac:dyDescent="0.25">
      <c r="A1415" s="6"/>
      <c r="B1415" s="22">
        <v>1406</v>
      </c>
      <c r="E1415" s="12"/>
      <c r="F1415" s="12"/>
      <c r="G1415" s="12"/>
      <c r="H1415" s="12"/>
      <c r="I1415" s="12"/>
      <c r="J1415" s="12"/>
      <c r="K1415" s="12"/>
      <c r="L1415" s="12"/>
    </row>
    <row r="1416" spans="1:12" x14ac:dyDescent="0.25">
      <c r="A1416" s="6"/>
      <c r="B1416" s="22">
        <v>1407</v>
      </c>
      <c r="E1416" s="12"/>
      <c r="F1416" s="12"/>
      <c r="G1416" s="12"/>
      <c r="H1416" s="12"/>
      <c r="I1416" s="12"/>
      <c r="J1416" s="12"/>
      <c r="K1416" s="12"/>
      <c r="L1416" s="12"/>
    </row>
    <row r="1417" spans="1:12" x14ac:dyDescent="0.25">
      <c r="A1417" s="6"/>
      <c r="B1417" s="22">
        <v>1408</v>
      </c>
      <c r="E1417" s="12"/>
      <c r="F1417" s="12"/>
      <c r="G1417" s="12"/>
      <c r="H1417" s="12"/>
      <c r="I1417" s="12"/>
      <c r="J1417" s="12"/>
      <c r="K1417" s="12"/>
      <c r="L1417" s="12"/>
    </row>
    <row r="1418" spans="1:12" x14ac:dyDescent="0.25">
      <c r="A1418" s="6"/>
      <c r="B1418" s="22">
        <v>1409</v>
      </c>
      <c r="E1418" s="12"/>
      <c r="F1418" s="12"/>
      <c r="G1418" s="12"/>
      <c r="H1418" s="12"/>
      <c r="I1418" s="12"/>
      <c r="J1418" s="12"/>
      <c r="K1418" s="12"/>
      <c r="L1418" s="12"/>
    </row>
    <row r="1419" spans="1:12" x14ac:dyDescent="0.25">
      <c r="A1419" s="6"/>
      <c r="B1419" s="22">
        <v>1410</v>
      </c>
      <c r="E1419" s="12"/>
      <c r="F1419" s="12"/>
      <c r="G1419" s="12"/>
      <c r="H1419" s="12"/>
      <c r="I1419" s="12"/>
      <c r="J1419" s="12"/>
      <c r="K1419" s="12"/>
      <c r="L1419" s="12"/>
    </row>
    <row r="1420" spans="1:12" x14ac:dyDescent="0.25">
      <c r="A1420" s="6"/>
      <c r="B1420" s="22">
        <v>1411</v>
      </c>
      <c r="E1420" s="12"/>
      <c r="F1420" s="12"/>
      <c r="G1420" s="12"/>
      <c r="H1420" s="12"/>
      <c r="I1420" s="12"/>
      <c r="J1420" s="12"/>
      <c r="K1420" s="12"/>
      <c r="L1420" s="12"/>
    </row>
    <row r="1421" spans="1:12" x14ac:dyDescent="0.25">
      <c r="A1421" s="6"/>
      <c r="B1421" s="22">
        <v>1412</v>
      </c>
      <c r="E1421" s="12"/>
      <c r="F1421" s="12"/>
      <c r="G1421" s="12"/>
      <c r="H1421" s="12"/>
      <c r="I1421" s="12"/>
      <c r="J1421" s="12"/>
      <c r="K1421" s="12"/>
      <c r="L1421" s="12"/>
    </row>
    <row r="1422" spans="1:12" x14ac:dyDescent="0.25">
      <c r="A1422" s="6"/>
      <c r="B1422" s="22">
        <v>1413</v>
      </c>
      <c r="E1422" s="12"/>
      <c r="F1422" s="12"/>
      <c r="G1422" s="12"/>
      <c r="H1422" s="12"/>
      <c r="I1422" s="12"/>
      <c r="J1422" s="12"/>
      <c r="K1422" s="12"/>
      <c r="L1422" s="12"/>
    </row>
    <row r="1423" spans="1:12" x14ac:dyDescent="0.25">
      <c r="A1423" s="6"/>
      <c r="B1423" s="22">
        <v>1414</v>
      </c>
      <c r="E1423" s="12"/>
      <c r="F1423" s="12"/>
      <c r="G1423" s="12"/>
      <c r="H1423" s="12"/>
      <c r="I1423" s="12"/>
      <c r="J1423" s="12"/>
      <c r="K1423" s="12"/>
      <c r="L1423" s="12"/>
    </row>
    <row r="1424" spans="1:12" x14ac:dyDescent="0.25">
      <c r="A1424" s="6"/>
      <c r="B1424" s="22">
        <v>1415</v>
      </c>
      <c r="E1424" s="12"/>
      <c r="F1424" s="12"/>
      <c r="G1424" s="12"/>
      <c r="H1424" s="12"/>
      <c r="I1424" s="12"/>
      <c r="J1424" s="12"/>
      <c r="K1424" s="12"/>
      <c r="L1424" s="12"/>
    </row>
    <row r="1425" spans="1:12" x14ac:dyDescent="0.25">
      <c r="A1425" s="6"/>
      <c r="B1425" s="22">
        <v>1416</v>
      </c>
      <c r="E1425" s="12"/>
      <c r="F1425" s="12"/>
      <c r="G1425" s="12"/>
      <c r="H1425" s="12"/>
      <c r="I1425" s="12"/>
      <c r="J1425" s="12"/>
      <c r="K1425" s="12"/>
      <c r="L1425" s="12"/>
    </row>
    <row r="1426" spans="1:12" x14ac:dyDescent="0.25">
      <c r="A1426" s="6"/>
      <c r="B1426" s="22">
        <v>1417</v>
      </c>
      <c r="E1426" s="12"/>
      <c r="F1426" s="12"/>
      <c r="G1426" s="12"/>
      <c r="H1426" s="12"/>
      <c r="I1426" s="12"/>
      <c r="J1426" s="12"/>
      <c r="K1426" s="12"/>
      <c r="L1426" s="12"/>
    </row>
    <row r="1427" spans="1:12" x14ac:dyDescent="0.25">
      <c r="A1427" s="6"/>
      <c r="B1427" s="22">
        <v>1418</v>
      </c>
      <c r="E1427" s="12"/>
      <c r="F1427" s="12"/>
      <c r="G1427" s="12"/>
      <c r="H1427" s="12"/>
      <c r="I1427" s="12"/>
      <c r="J1427" s="12"/>
      <c r="K1427" s="12"/>
      <c r="L1427" s="12"/>
    </row>
    <row r="1428" spans="1:12" x14ac:dyDescent="0.25">
      <c r="A1428" s="6"/>
      <c r="B1428" s="22">
        <v>1419</v>
      </c>
      <c r="E1428" s="12"/>
      <c r="F1428" s="12"/>
      <c r="G1428" s="12"/>
      <c r="H1428" s="12"/>
      <c r="I1428" s="12"/>
      <c r="J1428" s="12"/>
      <c r="K1428" s="12"/>
      <c r="L1428" s="12"/>
    </row>
    <row r="1429" spans="1:12" x14ac:dyDescent="0.25">
      <c r="A1429" s="6"/>
      <c r="B1429" s="22">
        <v>1420</v>
      </c>
      <c r="E1429" s="12"/>
      <c r="F1429" s="12"/>
      <c r="G1429" s="12"/>
      <c r="H1429" s="12"/>
      <c r="I1429" s="12"/>
      <c r="J1429" s="12"/>
      <c r="K1429" s="12"/>
      <c r="L1429" s="12"/>
    </row>
    <row r="1430" spans="1:12" x14ac:dyDescent="0.25">
      <c r="A1430" s="6"/>
      <c r="B1430" s="22">
        <v>1421</v>
      </c>
      <c r="E1430" s="12"/>
      <c r="F1430" s="12"/>
      <c r="G1430" s="12"/>
      <c r="H1430" s="12"/>
      <c r="I1430" s="12"/>
      <c r="J1430" s="12"/>
      <c r="K1430" s="12"/>
      <c r="L1430" s="12"/>
    </row>
    <row r="1431" spans="1:12" x14ac:dyDescent="0.25">
      <c r="A1431" s="6"/>
      <c r="B1431" s="22">
        <v>1422</v>
      </c>
      <c r="E1431" s="12"/>
      <c r="F1431" s="12"/>
      <c r="G1431" s="12"/>
      <c r="H1431" s="12"/>
      <c r="I1431" s="12"/>
      <c r="J1431" s="12"/>
      <c r="K1431" s="12"/>
      <c r="L1431" s="12"/>
    </row>
    <row r="1432" spans="1:12" x14ac:dyDescent="0.25">
      <c r="A1432" s="6"/>
      <c r="B1432" s="22">
        <v>1423</v>
      </c>
      <c r="E1432" s="12"/>
      <c r="F1432" s="12"/>
      <c r="G1432" s="12"/>
      <c r="H1432" s="12"/>
      <c r="I1432" s="12"/>
      <c r="J1432" s="12"/>
      <c r="K1432" s="12"/>
      <c r="L1432" s="12"/>
    </row>
    <row r="1433" spans="1:12" x14ac:dyDescent="0.25">
      <c r="A1433" s="6"/>
      <c r="B1433" s="22">
        <v>1424</v>
      </c>
      <c r="E1433" s="12"/>
      <c r="F1433" s="12"/>
      <c r="G1433" s="12"/>
      <c r="H1433" s="12"/>
      <c r="I1433" s="12"/>
      <c r="J1433" s="12"/>
      <c r="K1433" s="12"/>
      <c r="L1433" s="12"/>
    </row>
    <row r="1434" spans="1:12" x14ac:dyDescent="0.25">
      <c r="A1434" s="6"/>
      <c r="B1434" s="22">
        <v>1425</v>
      </c>
      <c r="E1434" s="12"/>
      <c r="F1434" s="12"/>
      <c r="G1434" s="12"/>
      <c r="H1434" s="12"/>
      <c r="I1434" s="12"/>
      <c r="J1434" s="12"/>
      <c r="K1434" s="12"/>
      <c r="L1434" s="12"/>
    </row>
    <row r="1435" spans="1:12" x14ac:dyDescent="0.25">
      <c r="A1435" s="6"/>
      <c r="B1435" s="22">
        <v>1426</v>
      </c>
      <c r="E1435" s="12"/>
      <c r="F1435" s="12"/>
      <c r="G1435" s="12"/>
      <c r="H1435" s="12"/>
      <c r="I1435" s="12"/>
      <c r="J1435" s="12"/>
      <c r="K1435" s="12"/>
      <c r="L1435" s="12"/>
    </row>
    <row r="1436" spans="1:12" x14ac:dyDescent="0.25">
      <c r="A1436" s="6"/>
      <c r="B1436" s="22">
        <v>1427</v>
      </c>
      <c r="E1436" s="12"/>
      <c r="F1436" s="12"/>
      <c r="G1436" s="12"/>
      <c r="H1436" s="12"/>
      <c r="I1436" s="12"/>
      <c r="J1436" s="12"/>
      <c r="K1436" s="12"/>
      <c r="L1436" s="12"/>
    </row>
    <row r="1437" spans="1:12" x14ac:dyDescent="0.25">
      <c r="A1437" s="6"/>
      <c r="B1437" s="22">
        <v>1428</v>
      </c>
      <c r="E1437" s="12"/>
      <c r="F1437" s="12"/>
      <c r="G1437" s="12"/>
      <c r="H1437" s="12"/>
      <c r="I1437" s="12"/>
      <c r="J1437" s="12"/>
      <c r="K1437" s="12"/>
      <c r="L1437" s="12"/>
    </row>
    <row r="1438" spans="1:12" x14ac:dyDescent="0.25">
      <c r="A1438" s="6"/>
      <c r="B1438" s="22">
        <v>1429</v>
      </c>
      <c r="E1438" s="12"/>
      <c r="F1438" s="12"/>
      <c r="G1438" s="12"/>
      <c r="H1438" s="12"/>
      <c r="I1438" s="12"/>
      <c r="J1438" s="12"/>
      <c r="K1438" s="12"/>
      <c r="L1438" s="12"/>
    </row>
    <row r="1439" spans="1:12" x14ac:dyDescent="0.25">
      <c r="A1439" s="6"/>
      <c r="B1439" s="22">
        <v>1430</v>
      </c>
      <c r="E1439" s="12"/>
      <c r="F1439" s="12"/>
      <c r="G1439" s="12"/>
      <c r="H1439" s="12"/>
      <c r="I1439" s="12"/>
      <c r="J1439" s="12"/>
      <c r="K1439" s="12"/>
      <c r="L1439" s="12"/>
    </row>
    <row r="1440" spans="1:12" x14ac:dyDescent="0.25">
      <c r="A1440" s="6"/>
      <c r="B1440" s="22">
        <v>1431</v>
      </c>
      <c r="E1440" s="12"/>
      <c r="F1440" s="12"/>
      <c r="G1440" s="12"/>
      <c r="H1440" s="12"/>
      <c r="I1440" s="12"/>
      <c r="J1440" s="12"/>
      <c r="K1440" s="12"/>
      <c r="L1440" s="12"/>
    </row>
    <row r="1441" spans="1:12" x14ac:dyDescent="0.25">
      <c r="A1441" s="6"/>
      <c r="B1441" s="22">
        <v>1432</v>
      </c>
      <c r="E1441" s="12"/>
      <c r="F1441" s="12"/>
      <c r="G1441" s="12"/>
      <c r="H1441" s="12"/>
      <c r="I1441" s="12"/>
      <c r="J1441" s="12"/>
      <c r="K1441" s="12"/>
      <c r="L1441" s="12"/>
    </row>
    <row r="1442" spans="1:12" x14ac:dyDescent="0.25">
      <c r="A1442" s="6"/>
      <c r="B1442" s="22">
        <v>1433</v>
      </c>
      <c r="E1442" s="12"/>
      <c r="F1442" s="12"/>
      <c r="G1442" s="12"/>
      <c r="H1442" s="12"/>
      <c r="I1442" s="12"/>
      <c r="J1442" s="12"/>
      <c r="K1442" s="12"/>
      <c r="L1442" s="12"/>
    </row>
    <row r="1443" spans="1:12" x14ac:dyDescent="0.25">
      <c r="A1443" s="6"/>
      <c r="B1443" s="22">
        <v>1434</v>
      </c>
      <c r="E1443" s="12"/>
      <c r="F1443" s="12"/>
      <c r="G1443" s="12"/>
      <c r="H1443" s="12"/>
      <c r="I1443" s="12"/>
      <c r="J1443" s="12"/>
      <c r="K1443" s="12"/>
      <c r="L1443" s="12"/>
    </row>
    <row r="1444" spans="1:12" x14ac:dyDescent="0.25">
      <c r="A1444" s="6"/>
      <c r="B1444" s="22">
        <v>1435</v>
      </c>
      <c r="E1444" s="12"/>
      <c r="F1444" s="12"/>
      <c r="G1444" s="12"/>
      <c r="H1444" s="12"/>
      <c r="I1444" s="12"/>
      <c r="J1444" s="12"/>
      <c r="K1444" s="12"/>
      <c r="L1444" s="12"/>
    </row>
    <row r="1445" spans="1:12" x14ac:dyDescent="0.25">
      <c r="A1445" s="6"/>
      <c r="B1445" s="22">
        <v>1436</v>
      </c>
      <c r="E1445" s="12"/>
      <c r="F1445" s="12"/>
      <c r="G1445" s="12"/>
      <c r="H1445" s="12"/>
      <c r="I1445" s="12"/>
      <c r="J1445" s="12"/>
      <c r="K1445" s="12"/>
      <c r="L1445" s="12"/>
    </row>
    <row r="1446" spans="1:12" x14ac:dyDescent="0.25">
      <c r="A1446" s="6"/>
      <c r="B1446" s="22">
        <v>1437</v>
      </c>
      <c r="E1446" s="12"/>
      <c r="F1446" s="12"/>
      <c r="G1446" s="12"/>
      <c r="H1446" s="12"/>
      <c r="I1446" s="12"/>
      <c r="J1446" s="12"/>
      <c r="K1446" s="12"/>
      <c r="L1446" s="12"/>
    </row>
    <row r="1447" spans="1:12" x14ac:dyDescent="0.25">
      <c r="A1447" s="6"/>
      <c r="B1447" s="22">
        <v>1438</v>
      </c>
      <c r="E1447" s="12"/>
      <c r="F1447" s="12"/>
      <c r="G1447" s="12"/>
      <c r="H1447" s="12"/>
      <c r="I1447" s="12"/>
      <c r="J1447" s="12"/>
      <c r="K1447" s="12"/>
      <c r="L1447" s="12"/>
    </row>
    <row r="1448" spans="1:12" x14ac:dyDescent="0.25">
      <c r="A1448" s="6"/>
      <c r="B1448" s="22">
        <v>1439</v>
      </c>
      <c r="E1448" s="12"/>
      <c r="F1448" s="12"/>
      <c r="G1448" s="12"/>
      <c r="H1448" s="12"/>
      <c r="I1448" s="12"/>
      <c r="J1448" s="12"/>
      <c r="K1448" s="12"/>
      <c r="L1448" s="12"/>
    </row>
    <row r="1449" spans="1:12" x14ac:dyDescent="0.25">
      <c r="A1449" s="6"/>
      <c r="B1449" s="22">
        <v>1440</v>
      </c>
      <c r="E1449" s="12"/>
      <c r="F1449" s="12"/>
      <c r="G1449" s="12"/>
      <c r="H1449" s="12"/>
      <c r="I1449" s="12"/>
      <c r="J1449" s="12"/>
      <c r="K1449" s="12"/>
      <c r="L1449" s="12"/>
    </row>
    <row r="1450" spans="1:12" x14ac:dyDescent="0.25">
      <c r="A1450" s="6"/>
      <c r="B1450" s="22">
        <v>1441</v>
      </c>
      <c r="E1450" s="12"/>
      <c r="F1450" s="12"/>
      <c r="G1450" s="12"/>
      <c r="H1450" s="12"/>
      <c r="I1450" s="12"/>
      <c r="J1450" s="12"/>
      <c r="K1450" s="12"/>
      <c r="L1450" s="12"/>
    </row>
    <row r="1451" spans="1:12" x14ac:dyDescent="0.25">
      <c r="A1451" s="6"/>
      <c r="B1451" s="22">
        <v>1442</v>
      </c>
      <c r="E1451" s="12"/>
      <c r="F1451" s="12"/>
      <c r="G1451" s="12"/>
      <c r="H1451" s="12"/>
      <c r="I1451" s="12"/>
      <c r="J1451" s="12"/>
      <c r="K1451" s="12"/>
      <c r="L1451" s="12"/>
    </row>
    <row r="1452" spans="1:12" x14ac:dyDescent="0.25">
      <c r="A1452" s="6"/>
      <c r="B1452" s="22">
        <v>1443</v>
      </c>
      <c r="E1452" s="12"/>
      <c r="F1452" s="12"/>
      <c r="G1452" s="12"/>
      <c r="H1452" s="12"/>
      <c r="I1452" s="12"/>
      <c r="J1452" s="12"/>
      <c r="K1452" s="12"/>
      <c r="L1452" s="12"/>
    </row>
    <row r="1453" spans="1:12" x14ac:dyDescent="0.25">
      <c r="A1453" s="6"/>
      <c r="B1453" s="22">
        <v>1444</v>
      </c>
      <c r="E1453" s="12"/>
      <c r="F1453" s="12"/>
      <c r="G1453" s="12"/>
      <c r="H1453" s="12"/>
      <c r="I1453" s="12"/>
      <c r="J1453" s="12"/>
      <c r="K1453" s="12"/>
      <c r="L1453" s="12"/>
    </row>
    <row r="1454" spans="1:12" x14ac:dyDescent="0.25">
      <c r="A1454" s="6"/>
      <c r="B1454" s="22">
        <v>1445</v>
      </c>
      <c r="E1454" s="12"/>
      <c r="F1454" s="12"/>
      <c r="G1454" s="12"/>
      <c r="H1454" s="12"/>
      <c r="I1454" s="12"/>
      <c r="J1454" s="12"/>
      <c r="K1454" s="12"/>
      <c r="L1454" s="12"/>
    </row>
    <row r="1455" spans="1:12" x14ac:dyDescent="0.25">
      <c r="A1455" s="6"/>
      <c r="B1455" s="22">
        <v>1446</v>
      </c>
      <c r="E1455" s="12"/>
      <c r="F1455" s="12"/>
      <c r="G1455" s="12"/>
      <c r="H1455" s="12"/>
      <c r="I1455" s="12"/>
      <c r="J1455" s="12"/>
      <c r="K1455" s="12"/>
      <c r="L1455" s="12"/>
    </row>
    <row r="1456" spans="1:12" x14ac:dyDescent="0.25">
      <c r="A1456" s="6"/>
      <c r="B1456" s="22">
        <v>1447</v>
      </c>
      <c r="E1456" s="12"/>
      <c r="F1456" s="12"/>
      <c r="G1456" s="12"/>
      <c r="H1456" s="12"/>
      <c r="I1456" s="12"/>
      <c r="J1456" s="12"/>
      <c r="K1456" s="12"/>
      <c r="L1456" s="12"/>
    </row>
    <row r="1457" spans="1:12" x14ac:dyDescent="0.25">
      <c r="A1457" s="6"/>
      <c r="B1457" s="22">
        <v>1448</v>
      </c>
      <c r="E1457" s="12"/>
      <c r="F1457" s="12"/>
      <c r="G1457" s="12"/>
      <c r="H1457" s="12"/>
      <c r="I1457" s="12"/>
      <c r="J1457" s="12"/>
      <c r="K1457" s="12"/>
      <c r="L1457" s="12"/>
    </row>
    <row r="1458" spans="1:12" x14ac:dyDescent="0.25">
      <c r="A1458" s="6"/>
      <c r="B1458" s="22">
        <v>1449</v>
      </c>
      <c r="E1458" s="12"/>
      <c r="F1458" s="12"/>
      <c r="G1458" s="12"/>
      <c r="H1458" s="12"/>
      <c r="I1458" s="12"/>
      <c r="J1458" s="12"/>
      <c r="K1458" s="12"/>
      <c r="L1458" s="12"/>
    </row>
    <row r="1459" spans="1:12" x14ac:dyDescent="0.25">
      <c r="A1459" s="6"/>
      <c r="B1459" s="22">
        <v>1450</v>
      </c>
      <c r="E1459" s="12"/>
      <c r="F1459" s="12"/>
      <c r="G1459" s="12"/>
      <c r="H1459" s="12"/>
      <c r="I1459" s="12"/>
      <c r="J1459" s="12"/>
      <c r="K1459" s="12"/>
      <c r="L1459" s="12"/>
    </row>
    <row r="1460" spans="1:12" x14ac:dyDescent="0.25">
      <c r="A1460" s="6"/>
      <c r="B1460" s="22">
        <v>1451</v>
      </c>
      <c r="E1460" s="12"/>
      <c r="F1460" s="12"/>
      <c r="G1460" s="12"/>
      <c r="H1460" s="12"/>
      <c r="I1460" s="12"/>
      <c r="J1460" s="12"/>
      <c r="K1460" s="12"/>
      <c r="L1460" s="12"/>
    </row>
    <row r="1461" spans="1:12" x14ac:dyDescent="0.25">
      <c r="A1461" s="6"/>
      <c r="B1461" s="22">
        <v>1452</v>
      </c>
      <c r="E1461" s="12"/>
      <c r="F1461" s="12"/>
      <c r="G1461" s="12"/>
      <c r="H1461" s="12"/>
      <c r="I1461" s="12"/>
      <c r="J1461" s="12"/>
      <c r="K1461" s="12"/>
      <c r="L1461" s="12"/>
    </row>
    <row r="1462" spans="1:12" x14ac:dyDescent="0.25">
      <c r="A1462" s="6"/>
      <c r="B1462" s="22">
        <v>1453</v>
      </c>
      <c r="E1462" s="12"/>
      <c r="F1462" s="12"/>
      <c r="G1462" s="12"/>
      <c r="H1462" s="12"/>
      <c r="I1462" s="12"/>
      <c r="J1462" s="12"/>
      <c r="K1462" s="12"/>
      <c r="L1462" s="12"/>
    </row>
    <row r="1463" spans="1:12" x14ac:dyDescent="0.25">
      <c r="A1463" s="6"/>
      <c r="B1463" s="22">
        <v>1454</v>
      </c>
      <c r="E1463" s="12"/>
      <c r="F1463" s="12"/>
      <c r="G1463" s="12"/>
      <c r="H1463" s="12"/>
      <c r="I1463" s="12"/>
      <c r="J1463" s="12"/>
      <c r="K1463" s="12"/>
      <c r="L1463" s="12"/>
    </row>
    <row r="1464" spans="1:12" x14ac:dyDescent="0.25">
      <c r="A1464" s="6"/>
      <c r="B1464" s="22">
        <v>1455</v>
      </c>
      <c r="E1464" s="12"/>
      <c r="F1464" s="12"/>
      <c r="G1464" s="12"/>
      <c r="H1464" s="12"/>
      <c r="I1464" s="12"/>
      <c r="J1464" s="12"/>
      <c r="K1464" s="12"/>
      <c r="L1464" s="12"/>
    </row>
    <row r="1465" spans="1:12" x14ac:dyDescent="0.25">
      <c r="A1465" s="6"/>
      <c r="B1465" s="22">
        <v>1456</v>
      </c>
      <c r="E1465" s="12"/>
      <c r="F1465" s="12"/>
      <c r="G1465" s="12"/>
      <c r="H1465" s="12"/>
      <c r="I1465" s="12"/>
      <c r="J1465" s="12"/>
      <c r="K1465" s="12"/>
      <c r="L1465" s="12"/>
    </row>
    <row r="1466" spans="1:12" x14ac:dyDescent="0.25">
      <c r="A1466" s="6"/>
      <c r="B1466" s="22">
        <v>1457</v>
      </c>
      <c r="E1466" s="12"/>
      <c r="F1466" s="12"/>
      <c r="G1466" s="12"/>
      <c r="H1466" s="12"/>
      <c r="I1466" s="12"/>
      <c r="J1466" s="12"/>
      <c r="K1466" s="12"/>
      <c r="L1466" s="12"/>
    </row>
    <row r="1467" spans="1:12" x14ac:dyDescent="0.25">
      <c r="A1467" s="6"/>
      <c r="B1467" s="22">
        <v>1458</v>
      </c>
      <c r="E1467" s="12"/>
      <c r="F1467" s="12"/>
      <c r="G1467" s="12"/>
      <c r="H1467" s="12"/>
      <c r="I1467" s="12"/>
      <c r="J1467" s="12"/>
      <c r="K1467" s="12"/>
      <c r="L1467" s="12"/>
    </row>
    <row r="1468" spans="1:12" x14ac:dyDescent="0.25">
      <c r="A1468" s="6"/>
      <c r="B1468" s="22">
        <v>1459</v>
      </c>
      <c r="E1468" s="12"/>
      <c r="F1468" s="12"/>
      <c r="G1468" s="12"/>
      <c r="H1468" s="12"/>
      <c r="I1468" s="12"/>
      <c r="J1468" s="12"/>
      <c r="K1468" s="12"/>
      <c r="L1468" s="12"/>
    </row>
    <row r="1469" spans="1:12" x14ac:dyDescent="0.25">
      <c r="A1469" s="6"/>
      <c r="B1469" s="22">
        <v>1460</v>
      </c>
      <c r="E1469" s="12"/>
      <c r="F1469" s="12"/>
      <c r="G1469" s="12"/>
      <c r="H1469" s="12"/>
      <c r="I1469" s="12"/>
      <c r="J1469" s="12"/>
      <c r="K1469" s="12"/>
      <c r="L1469" s="12"/>
    </row>
    <row r="1470" spans="1:12" x14ac:dyDescent="0.25">
      <c r="A1470" s="6"/>
      <c r="B1470" s="22">
        <v>1461</v>
      </c>
      <c r="E1470" s="12"/>
      <c r="F1470" s="12"/>
      <c r="G1470" s="12"/>
      <c r="H1470" s="12"/>
      <c r="I1470" s="12"/>
      <c r="J1470" s="12"/>
      <c r="K1470" s="12"/>
      <c r="L1470" s="12"/>
    </row>
    <row r="1471" spans="1:12" x14ac:dyDescent="0.25">
      <c r="A1471" s="6"/>
      <c r="B1471" s="22">
        <v>1462</v>
      </c>
      <c r="E1471" s="12"/>
      <c r="F1471" s="12"/>
      <c r="G1471" s="12"/>
      <c r="H1471" s="12"/>
      <c r="I1471" s="12"/>
      <c r="J1471" s="12"/>
      <c r="K1471" s="12"/>
      <c r="L1471" s="12"/>
    </row>
    <row r="1472" spans="1:12" x14ac:dyDescent="0.25">
      <c r="A1472" s="6"/>
      <c r="B1472" s="22">
        <v>1463</v>
      </c>
      <c r="E1472" s="12"/>
      <c r="F1472" s="12"/>
      <c r="G1472" s="12"/>
      <c r="H1472" s="12"/>
      <c r="I1472" s="12"/>
      <c r="J1472" s="12"/>
      <c r="K1472" s="12"/>
      <c r="L1472" s="12"/>
    </row>
    <row r="1473" spans="1:12" x14ac:dyDescent="0.25">
      <c r="A1473" s="6"/>
      <c r="B1473" s="22">
        <v>1464</v>
      </c>
      <c r="E1473" s="12"/>
      <c r="F1473" s="12"/>
      <c r="G1473" s="12"/>
      <c r="H1473" s="12"/>
      <c r="I1473" s="12"/>
      <c r="J1473" s="12"/>
      <c r="K1473" s="12"/>
      <c r="L1473" s="12"/>
    </row>
    <row r="1474" spans="1:12" x14ac:dyDescent="0.25">
      <c r="A1474" s="6"/>
      <c r="B1474" s="22">
        <v>1465</v>
      </c>
      <c r="E1474" s="12"/>
      <c r="F1474" s="12"/>
      <c r="G1474" s="12"/>
      <c r="H1474" s="12"/>
      <c r="I1474" s="12"/>
      <c r="J1474" s="12"/>
      <c r="K1474" s="12"/>
      <c r="L1474" s="12"/>
    </row>
    <row r="1475" spans="1:12" x14ac:dyDescent="0.25">
      <c r="A1475" s="6"/>
      <c r="B1475" s="22">
        <v>1466</v>
      </c>
      <c r="E1475" s="12"/>
      <c r="F1475" s="12"/>
      <c r="G1475" s="12"/>
      <c r="H1475" s="12"/>
      <c r="I1475" s="12"/>
      <c r="J1475" s="12"/>
      <c r="K1475" s="12"/>
      <c r="L1475" s="12"/>
    </row>
    <row r="1476" spans="1:12" x14ac:dyDescent="0.25">
      <c r="A1476" s="6"/>
      <c r="B1476" s="22">
        <v>1467</v>
      </c>
      <c r="E1476" s="12"/>
      <c r="F1476" s="12"/>
      <c r="G1476" s="12"/>
      <c r="H1476" s="12"/>
      <c r="I1476" s="12"/>
      <c r="J1476" s="12"/>
      <c r="K1476" s="12"/>
      <c r="L1476" s="12"/>
    </row>
    <row r="1477" spans="1:12" x14ac:dyDescent="0.25">
      <c r="A1477" s="6"/>
      <c r="B1477" s="22">
        <v>1468</v>
      </c>
      <c r="E1477" s="12"/>
      <c r="F1477" s="12"/>
      <c r="G1477" s="12"/>
      <c r="H1477" s="12"/>
      <c r="I1477" s="12"/>
      <c r="J1477" s="12"/>
      <c r="K1477" s="12"/>
      <c r="L1477" s="12"/>
    </row>
    <row r="1478" spans="1:12" x14ac:dyDescent="0.25">
      <c r="A1478" s="6"/>
      <c r="B1478" s="22">
        <v>1469</v>
      </c>
      <c r="E1478" s="12"/>
      <c r="F1478" s="12"/>
      <c r="G1478" s="12"/>
      <c r="H1478" s="12"/>
      <c r="I1478" s="12"/>
      <c r="J1478" s="12"/>
      <c r="K1478" s="12"/>
      <c r="L1478" s="12"/>
    </row>
    <row r="1479" spans="1:12" x14ac:dyDescent="0.25">
      <c r="A1479" s="6"/>
      <c r="B1479" s="22">
        <v>1470</v>
      </c>
      <c r="E1479" s="12"/>
      <c r="F1479" s="12"/>
      <c r="G1479" s="12"/>
      <c r="H1479" s="12"/>
      <c r="I1479" s="12"/>
      <c r="J1479" s="12"/>
      <c r="K1479" s="12"/>
      <c r="L1479" s="12"/>
    </row>
    <row r="1480" spans="1:12" x14ac:dyDescent="0.25">
      <c r="A1480" s="6"/>
      <c r="B1480" s="22">
        <v>1471</v>
      </c>
      <c r="E1480" s="12"/>
      <c r="F1480" s="12"/>
      <c r="G1480" s="12"/>
      <c r="H1480" s="12"/>
      <c r="I1480" s="12"/>
      <c r="J1480" s="12"/>
      <c r="K1480" s="12"/>
      <c r="L1480" s="12"/>
    </row>
    <row r="1481" spans="1:12" x14ac:dyDescent="0.25">
      <c r="A1481" s="6"/>
      <c r="B1481" s="22">
        <v>1472</v>
      </c>
      <c r="E1481" s="12"/>
      <c r="F1481" s="12"/>
      <c r="G1481" s="12"/>
      <c r="H1481" s="12"/>
      <c r="I1481" s="12"/>
      <c r="J1481" s="12"/>
      <c r="K1481" s="12"/>
      <c r="L1481" s="12"/>
    </row>
    <row r="1482" spans="1:12" x14ac:dyDescent="0.25">
      <c r="A1482" s="6"/>
      <c r="B1482" s="22">
        <v>1473</v>
      </c>
      <c r="E1482" s="12"/>
      <c r="F1482" s="12"/>
      <c r="G1482" s="12"/>
      <c r="H1482" s="12"/>
      <c r="I1482" s="12"/>
      <c r="J1482" s="12"/>
      <c r="K1482" s="12"/>
      <c r="L1482" s="12"/>
    </row>
    <row r="1483" spans="1:12" x14ac:dyDescent="0.25">
      <c r="A1483" s="6"/>
      <c r="B1483" s="22">
        <v>1474</v>
      </c>
      <c r="E1483" s="12"/>
      <c r="F1483" s="12"/>
      <c r="G1483" s="12"/>
      <c r="H1483" s="12"/>
      <c r="I1483" s="12"/>
      <c r="J1483" s="12"/>
      <c r="K1483" s="12"/>
      <c r="L1483" s="12"/>
    </row>
    <row r="1484" spans="1:12" x14ac:dyDescent="0.25">
      <c r="A1484" s="6"/>
      <c r="B1484" s="22">
        <v>1475</v>
      </c>
      <c r="E1484" s="12"/>
      <c r="F1484" s="12"/>
      <c r="G1484" s="12"/>
      <c r="H1484" s="12"/>
      <c r="I1484" s="12"/>
      <c r="J1484" s="12"/>
      <c r="K1484" s="12"/>
      <c r="L1484" s="12"/>
    </row>
    <row r="1485" spans="1:12" x14ac:dyDescent="0.25">
      <c r="A1485" s="6"/>
      <c r="B1485" s="22">
        <v>1476</v>
      </c>
      <c r="E1485" s="12"/>
      <c r="F1485" s="12"/>
      <c r="G1485" s="12"/>
      <c r="H1485" s="12"/>
      <c r="I1485" s="12"/>
      <c r="J1485" s="12"/>
      <c r="K1485" s="12"/>
      <c r="L1485" s="12"/>
    </row>
    <row r="1486" spans="1:12" x14ac:dyDescent="0.25">
      <c r="A1486" s="6"/>
      <c r="B1486" s="22">
        <v>1477</v>
      </c>
      <c r="E1486" s="12"/>
      <c r="F1486" s="12"/>
      <c r="G1486" s="12"/>
      <c r="H1486" s="12"/>
      <c r="I1486" s="12"/>
      <c r="J1486" s="12"/>
      <c r="K1486" s="12"/>
      <c r="L1486" s="12"/>
    </row>
    <row r="1487" spans="1:12" x14ac:dyDescent="0.25">
      <c r="A1487" s="6"/>
      <c r="B1487" s="22">
        <v>1478</v>
      </c>
      <c r="E1487" s="12"/>
      <c r="F1487" s="12"/>
      <c r="G1487" s="12"/>
      <c r="H1487" s="12"/>
      <c r="I1487" s="12"/>
      <c r="J1487" s="12"/>
      <c r="K1487" s="12"/>
      <c r="L1487" s="12"/>
    </row>
    <row r="1488" spans="1:12" x14ac:dyDescent="0.25">
      <c r="A1488" s="6"/>
      <c r="B1488" s="22">
        <v>1479</v>
      </c>
      <c r="E1488" s="12"/>
      <c r="F1488" s="12"/>
      <c r="G1488" s="12"/>
      <c r="H1488" s="12"/>
      <c r="I1488" s="12"/>
      <c r="J1488" s="12"/>
      <c r="K1488" s="12"/>
      <c r="L1488" s="12"/>
    </row>
    <row r="1489" spans="1:12" x14ac:dyDescent="0.25">
      <c r="A1489" s="6"/>
      <c r="B1489" s="22">
        <v>1480</v>
      </c>
      <c r="E1489" s="12"/>
      <c r="F1489" s="12"/>
      <c r="G1489" s="12"/>
      <c r="H1489" s="12"/>
      <c r="I1489" s="12"/>
      <c r="J1489" s="12"/>
      <c r="K1489" s="12"/>
      <c r="L1489" s="12"/>
    </row>
    <row r="1490" spans="1:12" x14ac:dyDescent="0.25">
      <c r="A1490" s="6"/>
      <c r="B1490" s="22">
        <v>1481</v>
      </c>
      <c r="E1490" s="12"/>
      <c r="F1490" s="12"/>
      <c r="G1490" s="12"/>
      <c r="H1490" s="12"/>
      <c r="I1490" s="12"/>
      <c r="J1490" s="12"/>
      <c r="K1490" s="12"/>
      <c r="L1490" s="12"/>
    </row>
    <row r="1491" spans="1:12" x14ac:dyDescent="0.25">
      <c r="A1491" s="6"/>
      <c r="B1491" s="22">
        <v>1482</v>
      </c>
      <c r="E1491" s="12"/>
      <c r="F1491" s="12"/>
      <c r="G1491" s="12"/>
      <c r="H1491" s="12"/>
      <c r="I1491" s="12"/>
      <c r="J1491" s="12"/>
      <c r="K1491" s="12"/>
      <c r="L1491" s="12"/>
    </row>
    <row r="1492" spans="1:12" x14ac:dyDescent="0.25">
      <c r="A1492" s="6"/>
      <c r="B1492" s="22">
        <v>1483</v>
      </c>
      <c r="E1492" s="12"/>
      <c r="F1492" s="12"/>
      <c r="G1492" s="12"/>
      <c r="H1492" s="12"/>
      <c r="I1492" s="12"/>
      <c r="J1492" s="12"/>
      <c r="K1492" s="12"/>
      <c r="L1492" s="12"/>
    </row>
    <row r="1493" spans="1:12" x14ac:dyDescent="0.25">
      <c r="A1493" s="6"/>
      <c r="B1493" s="22">
        <v>1484</v>
      </c>
      <c r="E1493" s="12"/>
      <c r="F1493" s="12"/>
      <c r="G1493" s="12"/>
      <c r="H1493" s="12"/>
      <c r="I1493" s="12"/>
      <c r="J1493" s="12"/>
      <c r="K1493" s="12"/>
      <c r="L1493" s="12"/>
    </row>
    <row r="1494" spans="1:12" x14ac:dyDescent="0.25">
      <c r="A1494" s="6"/>
      <c r="B1494" s="22">
        <v>1485</v>
      </c>
      <c r="E1494" s="12"/>
      <c r="F1494" s="12"/>
      <c r="G1494" s="12"/>
      <c r="H1494" s="12"/>
      <c r="I1494" s="12"/>
      <c r="J1494" s="12"/>
      <c r="K1494" s="12"/>
      <c r="L1494" s="12"/>
    </row>
    <row r="1495" spans="1:12" x14ac:dyDescent="0.25">
      <c r="A1495" s="6"/>
      <c r="B1495" s="22">
        <v>1486</v>
      </c>
      <c r="E1495" s="12"/>
      <c r="F1495" s="12"/>
      <c r="G1495" s="12"/>
      <c r="H1495" s="12"/>
      <c r="I1495" s="12"/>
      <c r="J1495" s="12"/>
      <c r="K1495" s="12"/>
      <c r="L1495" s="12"/>
    </row>
    <row r="1496" spans="1:12" x14ac:dyDescent="0.25">
      <c r="A1496" s="6"/>
      <c r="B1496" s="22">
        <v>1487</v>
      </c>
      <c r="E1496" s="12"/>
      <c r="F1496" s="12"/>
      <c r="G1496" s="12"/>
      <c r="H1496" s="12"/>
      <c r="I1496" s="12"/>
      <c r="J1496" s="12"/>
      <c r="K1496" s="12"/>
      <c r="L1496" s="12"/>
    </row>
    <row r="1497" spans="1:12" x14ac:dyDescent="0.25">
      <c r="A1497" s="6"/>
      <c r="B1497" s="22">
        <v>1488</v>
      </c>
      <c r="E1497" s="12"/>
      <c r="F1497" s="12"/>
      <c r="G1497" s="12"/>
      <c r="H1497" s="12"/>
      <c r="I1497" s="12"/>
      <c r="J1497" s="12"/>
      <c r="K1497" s="12"/>
      <c r="L1497" s="12"/>
    </row>
    <row r="1498" spans="1:12" x14ac:dyDescent="0.25">
      <c r="A1498" s="6"/>
      <c r="B1498" s="22">
        <v>1489</v>
      </c>
      <c r="E1498" s="12"/>
      <c r="F1498" s="12"/>
      <c r="G1498" s="12"/>
      <c r="H1498" s="12"/>
      <c r="I1498" s="12"/>
      <c r="J1498" s="12"/>
      <c r="K1498" s="12"/>
      <c r="L1498" s="12"/>
    </row>
    <row r="1499" spans="1:12" x14ac:dyDescent="0.25">
      <c r="A1499" s="6"/>
      <c r="B1499" s="22">
        <v>1490</v>
      </c>
      <c r="E1499" s="12"/>
      <c r="F1499" s="12"/>
      <c r="G1499" s="12"/>
      <c r="H1499" s="12"/>
      <c r="I1499" s="12"/>
      <c r="J1499" s="12"/>
      <c r="K1499" s="12"/>
      <c r="L1499" s="12"/>
    </row>
    <row r="1500" spans="1:12" x14ac:dyDescent="0.25">
      <c r="A1500" s="6"/>
      <c r="B1500" s="22">
        <v>1491</v>
      </c>
      <c r="E1500" s="12"/>
      <c r="F1500" s="12"/>
      <c r="G1500" s="12"/>
      <c r="H1500" s="12"/>
      <c r="I1500" s="12"/>
      <c r="J1500" s="12"/>
      <c r="K1500" s="12"/>
      <c r="L1500" s="12"/>
    </row>
    <row r="1501" spans="1:12" x14ac:dyDescent="0.25">
      <c r="A1501" s="6"/>
      <c r="B1501" s="22">
        <v>1492</v>
      </c>
      <c r="E1501" s="12"/>
      <c r="F1501" s="12"/>
      <c r="G1501" s="12"/>
      <c r="H1501" s="12"/>
      <c r="I1501" s="12"/>
      <c r="J1501" s="12"/>
      <c r="K1501" s="12"/>
      <c r="L1501" s="12"/>
    </row>
    <row r="1502" spans="1:12" x14ac:dyDescent="0.25">
      <c r="A1502" s="6"/>
      <c r="B1502" s="22">
        <v>1493</v>
      </c>
      <c r="E1502" s="12"/>
      <c r="F1502" s="12"/>
      <c r="G1502" s="12"/>
      <c r="H1502" s="12"/>
      <c r="I1502" s="12"/>
      <c r="J1502" s="12"/>
      <c r="K1502" s="12"/>
      <c r="L1502" s="12"/>
    </row>
    <row r="1503" spans="1:12" x14ac:dyDescent="0.25">
      <c r="A1503" s="6"/>
      <c r="B1503" s="22">
        <v>1494</v>
      </c>
      <c r="E1503" s="12"/>
      <c r="F1503" s="12"/>
      <c r="G1503" s="12"/>
      <c r="H1503" s="12"/>
      <c r="I1503" s="12"/>
      <c r="J1503" s="12"/>
      <c r="K1503" s="12"/>
      <c r="L1503" s="12"/>
    </row>
    <row r="1504" spans="1:12" x14ac:dyDescent="0.25">
      <c r="A1504" s="6"/>
      <c r="B1504" s="22">
        <v>1495</v>
      </c>
      <c r="E1504" s="12"/>
      <c r="F1504" s="12"/>
      <c r="G1504" s="12"/>
      <c r="H1504" s="12"/>
      <c r="I1504" s="12"/>
      <c r="J1504" s="12"/>
      <c r="K1504" s="12"/>
      <c r="L1504" s="12"/>
    </row>
    <row r="1505" spans="1:12" x14ac:dyDescent="0.25">
      <c r="A1505" s="6"/>
      <c r="B1505" s="22">
        <v>1496</v>
      </c>
      <c r="E1505" s="12"/>
      <c r="F1505" s="12"/>
      <c r="G1505" s="12"/>
      <c r="H1505" s="12"/>
      <c r="I1505" s="12"/>
      <c r="J1505" s="12"/>
      <c r="K1505" s="12"/>
      <c r="L1505" s="12"/>
    </row>
    <row r="1506" spans="1:12" x14ac:dyDescent="0.25">
      <c r="A1506" s="6"/>
      <c r="B1506" s="22">
        <v>1497</v>
      </c>
      <c r="E1506" s="12"/>
      <c r="F1506" s="12"/>
      <c r="G1506" s="12"/>
      <c r="H1506" s="12"/>
      <c r="I1506" s="12"/>
      <c r="J1506" s="12"/>
      <c r="K1506" s="12"/>
      <c r="L1506" s="12"/>
    </row>
    <row r="1507" spans="1:12" x14ac:dyDescent="0.25">
      <c r="A1507" s="6"/>
      <c r="B1507" s="22">
        <v>1498</v>
      </c>
      <c r="E1507" s="12"/>
      <c r="F1507" s="12"/>
      <c r="G1507" s="12"/>
      <c r="H1507" s="12"/>
      <c r="I1507" s="12"/>
      <c r="J1507" s="12"/>
      <c r="K1507" s="12"/>
      <c r="L1507" s="12"/>
    </row>
    <row r="1508" spans="1:12" x14ac:dyDescent="0.25">
      <c r="A1508" s="6"/>
      <c r="B1508" s="22">
        <v>1499</v>
      </c>
      <c r="E1508" s="12"/>
      <c r="F1508" s="12"/>
      <c r="G1508" s="12"/>
      <c r="H1508" s="12"/>
      <c r="I1508" s="12"/>
      <c r="J1508" s="12"/>
      <c r="K1508" s="12"/>
      <c r="L1508" s="12"/>
    </row>
    <row r="1509" spans="1:12" x14ac:dyDescent="0.25">
      <c r="A1509" s="6"/>
      <c r="B1509" s="22">
        <v>1500</v>
      </c>
      <c r="E1509" s="12"/>
      <c r="F1509" s="12"/>
      <c r="G1509" s="12"/>
      <c r="H1509" s="12"/>
      <c r="I1509" s="12"/>
      <c r="J1509" s="12"/>
      <c r="K1509" s="12"/>
      <c r="L1509" s="12"/>
    </row>
    <row r="1510" spans="1:12" x14ac:dyDescent="0.25">
      <c r="A1510" s="6"/>
      <c r="B1510" s="22">
        <v>1501</v>
      </c>
      <c r="E1510" s="12"/>
      <c r="F1510" s="12"/>
      <c r="G1510" s="12"/>
      <c r="H1510" s="12"/>
      <c r="I1510" s="12"/>
      <c r="J1510" s="12"/>
      <c r="K1510" s="12"/>
      <c r="L1510" s="12"/>
    </row>
    <row r="1511" spans="1:12" x14ac:dyDescent="0.25">
      <c r="A1511" s="6"/>
      <c r="B1511" s="22">
        <v>1502</v>
      </c>
      <c r="E1511" s="12"/>
      <c r="F1511" s="12"/>
      <c r="G1511" s="12"/>
      <c r="H1511" s="12"/>
      <c r="I1511" s="12"/>
      <c r="J1511" s="12"/>
      <c r="K1511" s="12"/>
      <c r="L1511" s="12"/>
    </row>
    <row r="1512" spans="1:12" x14ac:dyDescent="0.25">
      <c r="A1512" s="6"/>
      <c r="B1512" s="22">
        <v>1503</v>
      </c>
      <c r="E1512" s="12"/>
      <c r="F1512" s="12"/>
      <c r="G1512" s="12"/>
      <c r="H1512" s="12"/>
      <c r="I1512" s="12"/>
      <c r="J1512" s="12"/>
      <c r="K1512" s="12"/>
      <c r="L1512" s="12"/>
    </row>
    <row r="1513" spans="1:12" x14ac:dyDescent="0.25">
      <c r="A1513" s="6"/>
      <c r="B1513" s="22">
        <v>1504</v>
      </c>
      <c r="E1513" s="12"/>
      <c r="F1513" s="12"/>
      <c r="G1513" s="12"/>
      <c r="H1513" s="12"/>
      <c r="I1513" s="12"/>
      <c r="J1513" s="12"/>
      <c r="K1513" s="12"/>
      <c r="L1513" s="12"/>
    </row>
    <row r="1514" spans="1:12" x14ac:dyDescent="0.25">
      <c r="A1514" s="6"/>
      <c r="B1514" s="22">
        <v>1505</v>
      </c>
      <c r="E1514" s="12"/>
      <c r="F1514" s="12"/>
      <c r="G1514" s="12"/>
      <c r="H1514" s="12"/>
      <c r="I1514" s="12"/>
      <c r="J1514" s="12"/>
      <c r="K1514" s="12"/>
      <c r="L1514" s="12"/>
    </row>
    <row r="1515" spans="1:12" x14ac:dyDescent="0.25">
      <c r="A1515" s="6"/>
      <c r="B1515" s="22">
        <v>1506</v>
      </c>
      <c r="E1515" s="12"/>
      <c r="F1515" s="12"/>
      <c r="G1515" s="12"/>
      <c r="H1515" s="12"/>
      <c r="I1515" s="12"/>
      <c r="J1515" s="12"/>
      <c r="K1515" s="12"/>
      <c r="L1515" s="12"/>
    </row>
    <row r="1516" spans="1:12" x14ac:dyDescent="0.25">
      <c r="A1516" s="6"/>
      <c r="B1516" s="22">
        <v>1507</v>
      </c>
      <c r="E1516" s="12"/>
      <c r="F1516" s="12"/>
      <c r="G1516" s="12"/>
      <c r="H1516" s="12"/>
      <c r="I1516" s="12"/>
      <c r="J1516" s="12"/>
      <c r="K1516" s="12"/>
      <c r="L1516" s="12"/>
    </row>
    <row r="1517" spans="1:12" x14ac:dyDescent="0.25">
      <c r="A1517" s="6"/>
      <c r="B1517" s="22">
        <v>1508</v>
      </c>
      <c r="E1517" s="12"/>
      <c r="F1517" s="12"/>
      <c r="G1517" s="12"/>
      <c r="H1517" s="12"/>
      <c r="I1517" s="12"/>
      <c r="J1517" s="12"/>
      <c r="K1517" s="12"/>
      <c r="L1517" s="12"/>
    </row>
    <row r="1518" spans="1:12" x14ac:dyDescent="0.25">
      <c r="A1518" s="6"/>
      <c r="B1518" s="22">
        <v>1509</v>
      </c>
      <c r="E1518" s="12"/>
      <c r="F1518" s="12"/>
      <c r="G1518" s="12"/>
      <c r="H1518" s="12"/>
      <c r="I1518" s="12"/>
      <c r="J1518" s="12"/>
      <c r="K1518" s="12"/>
      <c r="L1518" s="12"/>
    </row>
    <row r="1519" spans="1:12" x14ac:dyDescent="0.25">
      <c r="A1519" s="6"/>
      <c r="B1519" s="22">
        <v>1510</v>
      </c>
      <c r="E1519" s="12"/>
      <c r="F1519" s="12"/>
      <c r="G1519" s="12"/>
      <c r="H1519" s="12"/>
      <c r="I1519" s="12"/>
      <c r="J1519" s="12"/>
      <c r="K1519" s="12"/>
      <c r="L1519" s="12"/>
    </row>
    <row r="1520" spans="1:12" x14ac:dyDescent="0.25">
      <c r="A1520" s="6"/>
      <c r="B1520" s="22">
        <v>1511</v>
      </c>
      <c r="E1520" s="12"/>
      <c r="F1520" s="12"/>
      <c r="G1520" s="12"/>
      <c r="H1520" s="12"/>
      <c r="I1520" s="12"/>
      <c r="J1520" s="12"/>
      <c r="K1520" s="12"/>
      <c r="L1520" s="12"/>
    </row>
    <row r="1521" spans="1:12" x14ac:dyDescent="0.25">
      <c r="A1521" s="6"/>
      <c r="B1521" s="22">
        <v>1512</v>
      </c>
      <c r="E1521" s="12"/>
      <c r="F1521" s="12"/>
      <c r="G1521" s="12"/>
      <c r="H1521" s="12"/>
      <c r="I1521" s="12"/>
      <c r="J1521" s="12"/>
      <c r="K1521" s="12"/>
      <c r="L1521" s="12"/>
    </row>
    <row r="1522" spans="1:12" x14ac:dyDescent="0.25">
      <c r="A1522" s="6"/>
      <c r="B1522" s="22">
        <v>1513</v>
      </c>
      <c r="E1522" s="12"/>
      <c r="F1522" s="12"/>
      <c r="G1522" s="12"/>
      <c r="H1522" s="12"/>
      <c r="I1522" s="12"/>
      <c r="J1522" s="12"/>
      <c r="K1522" s="12"/>
      <c r="L1522" s="12"/>
    </row>
    <row r="1523" spans="1:12" x14ac:dyDescent="0.25">
      <c r="A1523" s="6"/>
      <c r="B1523" s="22">
        <v>1514</v>
      </c>
      <c r="E1523" s="12"/>
      <c r="F1523" s="12"/>
      <c r="G1523" s="12"/>
      <c r="H1523" s="12"/>
      <c r="I1523" s="12"/>
      <c r="J1523" s="12"/>
      <c r="K1523" s="12"/>
      <c r="L1523" s="12"/>
    </row>
    <row r="1524" spans="1:12" x14ac:dyDescent="0.25">
      <c r="A1524" s="6"/>
      <c r="B1524" s="22">
        <v>1515</v>
      </c>
      <c r="E1524" s="12"/>
      <c r="F1524" s="12"/>
      <c r="G1524" s="12"/>
      <c r="H1524" s="12"/>
      <c r="I1524" s="12"/>
      <c r="J1524" s="12"/>
      <c r="K1524" s="12"/>
      <c r="L1524" s="12"/>
    </row>
    <row r="1525" spans="1:12" x14ac:dyDescent="0.25">
      <c r="A1525" s="6"/>
      <c r="B1525" s="22">
        <v>1516</v>
      </c>
      <c r="E1525" s="12"/>
      <c r="F1525" s="12"/>
      <c r="G1525" s="12"/>
      <c r="H1525" s="12"/>
      <c r="I1525" s="12"/>
      <c r="J1525" s="12"/>
      <c r="K1525" s="12"/>
      <c r="L1525" s="12"/>
    </row>
    <row r="1526" spans="1:12" x14ac:dyDescent="0.25">
      <c r="A1526" s="6"/>
      <c r="B1526" s="22">
        <v>1517</v>
      </c>
      <c r="E1526" s="12"/>
      <c r="F1526" s="12"/>
      <c r="G1526" s="12"/>
      <c r="H1526" s="12"/>
      <c r="I1526" s="12"/>
      <c r="J1526" s="12"/>
      <c r="K1526" s="12"/>
      <c r="L1526" s="12"/>
    </row>
    <row r="1527" spans="1:12" x14ac:dyDescent="0.25">
      <c r="A1527" s="6"/>
      <c r="B1527" s="22">
        <v>1518</v>
      </c>
      <c r="E1527" s="12"/>
      <c r="F1527" s="12"/>
      <c r="G1527" s="12"/>
      <c r="H1527" s="12"/>
      <c r="I1527" s="12"/>
      <c r="J1527" s="12"/>
      <c r="K1527" s="12"/>
      <c r="L1527" s="12"/>
    </row>
    <row r="1528" spans="1:12" x14ac:dyDescent="0.25">
      <c r="A1528" s="6"/>
      <c r="B1528" s="22">
        <v>1519</v>
      </c>
      <c r="E1528" s="12"/>
      <c r="F1528" s="12"/>
      <c r="G1528" s="12"/>
      <c r="H1528" s="12"/>
      <c r="I1528" s="12"/>
      <c r="J1528" s="12"/>
      <c r="K1528" s="12"/>
      <c r="L1528" s="12"/>
    </row>
    <row r="1529" spans="1:12" x14ac:dyDescent="0.25">
      <c r="A1529" s="6"/>
      <c r="B1529" s="22">
        <v>1520</v>
      </c>
      <c r="E1529" s="12"/>
      <c r="F1529" s="12"/>
      <c r="G1529" s="12"/>
      <c r="H1529" s="12"/>
      <c r="I1529" s="12"/>
      <c r="J1529" s="12"/>
      <c r="K1529" s="12"/>
      <c r="L1529" s="12"/>
    </row>
    <row r="1530" spans="1:12" x14ac:dyDescent="0.25">
      <c r="A1530" s="6"/>
      <c r="B1530" s="22">
        <v>1521</v>
      </c>
      <c r="E1530" s="12"/>
      <c r="F1530" s="12"/>
      <c r="G1530" s="12"/>
      <c r="H1530" s="12"/>
      <c r="I1530" s="12"/>
      <c r="J1530" s="12"/>
      <c r="K1530" s="12"/>
      <c r="L1530" s="12"/>
    </row>
    <row r="1531" spans="1:12" x14ac:dyDescent="0.25">
      <c r="A1531" s="6"/>
      <c r="B1531" s="22">
        <v>1522</v>
      </c>
      <c r="E1531" s="12"/>
      <c r="F1531" s="12"/>
      <c r="G1531" s="12"/>
      <c r="H1531" s="12"/>
      <c r="I1531" s="12"/>
      <c r="J1531" s="12"/>
      <c r="K1531" s="12"/>
      <c r="L1531" s="12"/>
    </row>
    <row r="1532" spans="1:12" x14ac:dyDescent="0.25">
      <c r="A1532" s="6"/>
      <c r="B1532" s="22">
        <v>1523</v>
      </c>
      <c r="E1532" s="12"/>
      <c r="F1532" s="12"/>
      <c r="G1532" s="12"/>
      <c r="H1532" s="12"/>
      <c r="I1532" s="12"/>
      <c r="J1532" s="12"/>
      <c r="K1532" s="12"/>
      <c r="L1532" s="12"/>
    </row>
    <row r="1533" spans="1:12" x14ac:dyDescent="0.25">
      <c r="A1533" s="6"/>
      <c r="B1533" s="22">
        <v>1524</v>
      </c>
      <c r="E1533" s="12"/>
      <c r="F1533" s="12"/>
      <c r="G1533" s="12"/>
      <c r="H1533" s="12"/>
      <c r="I1533" s="12"/>
      <c r="J1533" s="12"/>
      <c r="K1533" s="12"/>
      <c r="L1533" s="12"/>
    </row>
    <row r="1534" spans="1:12" x14ac:dyDescent="0.25">
      <c r="A1534" s="6"/>
      <c r="B1534" s="22">
        <v>1525</v>
      </c>
      <c r="E1534" s="12"/>
      <c r="F1534" s="12"/>
      <c r="G1534" s="12"/>
      <c r="H1534" s="12"/>
      <c r="I1534" s="12"/>
      <c r="J1534" s="12"/>
      <c r="K1534" s="12"/>
      <c r="L1534" s="12"/>
    </row>
    <row r="1535" spans="1:12" x14ac:dyDescent="0.25">
      <c r="A1535" s="6"/>
      <c r="B1535" s="22">
        <v>1526</v>
      </c>
      <c r="E1535" s="12"/>
      <c r="F1535" s="12"/>
      <c r="G1535" s="12"/>
      <c r="H1535" s="12"/>
      <c r="I1535" s="12"/>
      <c r="J1535" s="12"/>
      <c r="K1535" s="12"/>
      <c r="L1535" s="12"/>
    </row>
    <row r="1536" spans="1:12" x14ac:dyDescent="0.25">
      <c r="A1536" s="6"/>
      <c r="B1536" s="22">
        <v>1527</v>
      </c>
      <c r="E1536" s="12"/>
      <c r="F1536" s="12"/>
      <c r="G1536" s="12"/>
      <c r="H1536" s="12"/>
      <c r="I1536" s="12"/>
      <c r="J1536" s="12"/>
      <c r="K1536" s="12"/>
      <c r="L1536" s="12"/>
    </row>
    <row r="1537" spans="1:12" x14ac:dyDescent="0.25">
      <c r="A1537" s="6"/>
      <c r="B1537" s="22">
        <v>1528</v>
      </c>
      <c r="E1537" s="12"/>
      <c r="F1537" s="12"/>
      <c r="G1537" s="12"/>
      <c r="H1537" s="12"/>
      <c r="I1537" s="12"/>
      <c r="J1537" s="12"/>
      <c r="K1537" s="12"/>
      <c r="L1537" s="12"/>
    </row>
    <row r="1538" spans="1:12" x14ac:dyDescent="0.25">
      <c r="A1538" s="6"/>
      <c r="B1538" s="22">
        <v>1529</v>
      </c>
      <c r="E1538" s="12"/>
      <c r="F1538" s="12"/>
      <c r="G1538" s="12"/>
      <c r="H1538" s="12"/>
      <c r="I1538" s="12"/>
      <c r="J1538" s="12"/>
      <c r="K1538" s="12"/>
      <c r="L1538" s="12"/>
    </row>
    <row r="1539" spans="1:12" x14ac:dyDescent="0.25">
      <c r="A1539" s="6"/>
      <c r="B1539" s="22">
        <v>1530</v>
      </c>
      <c r="E1539" s="12"/>
      <c r="F1539" s="12"/>
      <c r="G1539" s="12"/>
      <c r="H1539" s="12"/>
      <c r="I1539" s="12"/>
      <c r="J1539" s="12"/>
      <c r="K1539" s="12"/>
      <c r="L1539" s="12"/>
    </row>
    <row r="1540" spans="1:12" x14ac:dyDescent="0.25">
      <c r="A1540" s="6"/>
      <c r="B1540" s="22">
        <v>1531</v>
      </c>
      <c r="E1540" s="12"/>
      <c r="F1540" s="12"/>
      <c r="G1540" s="12"/>
      <c r="H1540" s="12"/>
      <c r="I1540" s="12"/>
      <c r="J1540" s="12"/>
      <c r="K1540" s="12"/>
      <c r="L1540" s="12"/>
    </row>
    <row r="1541" spans="1:12" x14ac:dyDescent="0.25">
      <c r="A1541" s="6"/>
      <c r="B1541" s="22">
        <v>1532</v>
      </c>
      <c r="E1541" s="12"/>
      <c r="F1541" s="12"/>
      <c r="G1541" s="12"/>
      <c r="H1541" s="12"/>
      <c r="I1541" s="12"/>
      <c r="J1541" s="12"/>
      <c r="K1541" s="12"/>
      <c r="L1541" s="12"/>
    </row>
    <row r="1542" spans="1:12" x14ac:dyDescent="0.25">
      <c r="A1542" s="6"/>
      <c r="B1542" s="22">
        <v>1533</v>
      </c>
      <c r="E1542" s="12"/>
      <c r="F1542" s="12"/>
      <c r="G1542" s="12"/>
      <c r="H1542" s="12"/>
      <c r="I1542" s="12"/>
      <c r="J1542" s="12"/>
      <c r="K1542" s="12"/>
      <c r="L1542" s="12"/>
    </row>
    <row r="1543" spans="1:12" x14ac:dyDescent="0.25">
      <c r="A1543" s="6"/>
      <c r="B1543" s="22">
        <v>1534</v>
      </c>
      <c r="E1543" s="12"/>
      <c r="F1543" s="12"/>
      <c r="G1543" s="12"/>
      <c r="H1543" s="12"/>
      <c r="I1543" s="12"/>
      <c r="J1543" s="12"/>
      <c r="K1543" s="12"/>
      <c r="L1543" s="12"/>
    </row>
    <row r="1544" spans="1:12" x14ac:dyDescent="0.25">
      <c r="A1544" s="6"/>
      <c r="B1544" s="22">
        <v>1535</v>
      </c>
      <c r="E1544" s="12"/>
      <c r="F1544" s="12"/>
      <c r="G1544" s="12"/>
      <c r="H1544" s="12"/>
      <c r="I1544" s="12"/>
      <c r="J1544" s="12"/>
      <c r="K1544" s="12"/>
      <c r="L1544" s="12"/>
    </row>
    <row r="1545" spans="1:12" x14ac:dyDescent="0.25">
      <c r="A1545" s="6"/>
      <c r="B1545" s="22">
        <v>1536</v>
      </c>
      <c r="E1545" s="12"/>
      <c r="F1545" s="12"/>
      <c r="G1545" s="12"/>
      <c r="H1545" s="12"/>
      <c r="I1545" s="12"/>
      <c r="J1545" s="12"/>
      <c r="K1545" s="12"/>
      <c r="L1545" s="12"/>
    </row>
    <row r="1546" spans="1:12" x14ac:dyDescent="0.25">
      <c r="A1546" s="6"/>
      <c r="B1546" s="22">
        <v>1537</v>
      </c>
      <c r="E1546" s="12"/>
      <c r="F1546" s="12"/>
      <c r="G1546" s="12"/>
      <c r="H1546" s="12"/>
      <c r="I1546" s="12"/>
      <c r="J1546" s="12"/>
      <c r="K1546" s="12"/>
      <c r="L1546" s="12"/>
    </row>
    <row r="1547" spans="1:12" x14ac:dyDescent="0.25">
      <c r="A1547" s="6"/>
      <c r="B1547" s="22">
        <v>1538</v>
      </c>
      <c r="E1547" s="12"/>
      <c r="F1547" s="12"/>
      <c r="G1547" s="12"/>
      <c r="H1547" s="12"/>
      <c r="I1547" s="12"/>
      <c r="J1547" s="12"/>
      <c r="K1547" s="12"/>
      <c r="L1547" s="12"/>
    </row>
    <row r="1548" spans="1:12" x14ac:dyDescent="0.25">
      <c r="A1548" s="6"/>
      <c r="B1548" s="22">
        <v>1539</v>
      </c>
      <c r="E1548" s="12"/>
      <c r="F1548" s="12"/>
      <c r="G1548" s="12"/>
      <c r="H1548" s="12"/>
      <c r="I1548" s="12"/>
      <c r="J1548" s="12"/>
      <c r="K1548" s="12"/>
      <c r="L1548" s="12"/>
    </row>
    <row r="1549" spans="1:12" x14ac:dyDescent="0.25">
      <c r="A1549" s="6"/>
      <c r="B1549" s="22">
        <v>1540</v>
      </c>
      <c r="E1549" s="12"/>
      <c r="F1549" s="12"/>
      <c r="G1549" s="12"/>
      <c r="H1549" s="12"/>
      <c r="I1549" s="12"/>
      <c r="J1549" s="12"/>
      <c r="K1549" s="12"/>
      <c r="L1549" s="12"/>
    </row>
    <row r="1550" spans="1:12" x14ac:dyDescent="0.25">
      <c r="A1550" s="6"/>
      <c r="B1550" s="22">
        <v>1541</v>
      </c>
      <c r="E1550" s="12"/>
      <c r="F1550" s="12"/>
      <c r="G1550" s="12"/>
      <c r="H1550" s="12"/>
      <c r="I1550" s="12"/>
      <c r="J1550" s="12"/>
      <c r="K1550" s="12"/>
      <c r="L1550" s="12"/>
    </row>
    <row r="1551" spans="1:12" x14ac:dyDescent="0.25">
      <c r="A1551" s="6"/>
      <c r="B1551" s="22">
        <v>1542</v>
      </c>
      <c r="E1551" s="12"/>
      <c r="F1551" s="12"/>
      <c r="G1551" s="12"/>
      <c r="H1551" s="12"/>
      <c r="I1551" s="12"/>
      <c r="J1551" s="12"/>
      <c r="K1551" s="12"/>
      <c r="L1551" s="12"/>
    </row>
    <row r="1552" spans="1:12" x14ac:dyDescent="0.25">
      <c r="A1552" s="6"/>
      <c r="B1552" s="22">
        <v>1543</v>
      </c>
      <c r="E1552" s="12"/>
      <c r="F1552" s="12"/>
      <c r="G1552" s="12"/>
      <c r="H1552" s="12"/>
      <c r="I1552" s="12"/>
      <c r="J1552" s="12"/>
      <c r="K1552" s="12"/>
      <c r="L1552" s="12"/>
    </row>
    <row r="1553" spans="1:12" x14ac:dyDescent="0.25">
      <c r="A1553" s="6"/>
      <c r="B1553" s="22">
        <v>1544</v>
      </c>
      <c r="E1553" s="12"/>
      <c r="F1553" s="12"/>
      <c r="G1553" s="12"/>
      <c r="H1553" s="12"/>
      <c r="I1553" s="12"/>
      <c r="J1553" s="12"/>
      <c r="K1553" s="12"/>
      <c r="L1553" s="12"/>
    </row>
    <row r="1554" spans="1:12" x14ac:dyDescent="0.25">
      <c r="A1554" s="6"/>
      <c r="B1554" s="22">
        <v>1545</v>
      </c>
      <c r="E1554" s="12"/>
      <c r="F1554" s="12"/>
      <c r="G1554" s="12"/>
      <c r="H1554" s="12"/>
      <c r="I1554" s="12"/>
      <c r="J1554" s="12"/>
      <c r="K1554" s="12"/>
      <c r="L1554" s="12"/>
    </row>
    <row r="1555" spans="1:12" x14ac:dyDescent="0.25">
      <c r="A1555" s="6"/>
      <c r="B1555" s="22">
        <v>1546</v>
      </c>
      <c r="E1555" s="12"/>
      <c r="F1555" s="12"/>
      <c r="G1555" s="12"/>
      <c r="H1555" s="12"/>
      <c r="I1555" s="12"/>
      <c r="J1555" s="12"/>
      <c r="K1555" s="12"/>
      <c r="L1555" s="12"/>
    </row>
    <row r="1556" spans="1:12" x14ac:dyDescent="0.25">
      <c r="A1556" s="6"/>
      <c r="B1556" s="22">
        <v>1547</v>
      </c>
      <c r="E1556" s="12"/>
      <c r="F1556" s="12"/>
      <c r="G1556" s="12"/>
      <c r="H1556" s="12"/>
      <c r="I1556" s="12"/>
      <c r="J1556" s="12"/>
      <c r="K1556" s="12"/>
      <c r="L1556" s="12"/>
    </row>
    <row r="1557" spans="1:12" x14ac:dyDescent="0.25">
      <c r="A1557" s="6"/>
      <c r="B1557" s="22">
        <v>1548</v>
      </c>
      <c r="E1557" s="12"/>
      <c r="F1557" s="12"/>
      <c r="G1557" s="12"/>
      <c r="H1557" s="12"/>
      <c r="I1557" s="12"/>
      <c r="J1557" s="12"/>
      <c r="K1557" s="12"/>
      <c r="L1557" s="12"/>
    </row>
    <row r="1558" spans="1:12" x14ac:dyDescent="0.25">
      <c r="A1558" s="6"/>
      <c r="B1558" s="22">
        <v>1549</v>
      </c>
      <c r="E1558" s="12"/>
      <c r="F1558" s="12"/>
      <c r="G1558" s="12"/>
      <c r="H1558" s="12"/>
      <c r="I1558" s="12"/>
      <c r="J1558" s="12"/>
      <c r="K1558" s="12"/>
      <c r="L1558" s="12"/>
    </row>
    <row r="1559" spans="1:12" x14ac:dyDescent="0.25">
      <c r="A1559" s="6"/>
      <c r="B1559" s="22">
        <v>1550</v>
      </c>
      <c r="E1559" s="12"/>
      <c r="F1559" s="12"/>
      <c r="G1559" s="12"/>
      <c r="H1559" s="12"/>
      <c r="I1559" s="12"/>
      <c r="J1559" s="12"/>
      <c r="K1559" s="12"/>
      <c r="L1559" s="12"/>
    </row>
    <row r="1560" spans="1:12" x14ac:dyDescent="0.25">
      <c r="A1560" s="6"/>
      <c r="B1560" s="22">
        <v>1551</v>
      </c>
      <c r="E1560" s="12"/>
      <c r="F1560" s="12"/>
      <c r="G1560" s="12"/>
      <c r="H1560" s="12"/>
      <c r="I1560" s="12"/>
      <c r="J1560" s="12"/>
      <c r="K1560" s="12"/>
      <c r="L1560" s="12"/>
    </row>
    <row r="1561" spans="1:12" x14ac:dyDescent="0.25">
      <c r="A1561" s="6"/>
      <c r="B1561" s="22">
        <v>1552</v>
      </c>
      <c r="E1561" s="12"/>
      <c r="F1561" s="12"/>
      <c r="G1561" s="12"/>
      <c r="H1561" s="12"/>
      <c r="I1561" s="12"/>
      <c r="J1561" s="12"/>
      <c r="K1561" s="12"/>
      <c r="L1561" s="12"/>
    </row>
    <row r="1562" spans="1:12" x14ac:dyDescent="0.25">
      <c r="A1562" s="6"/>
      <c r="B1562" s="22">
        <v>1553</v>
      </c>
      <c r="E1562" s="12"/>
      <c r="F1562" s="12"/>
      <c r="G1562" s="12"/>
      <c r="H1562" s="12"/>
      <c r="I1562" s="12"/>
      <c r="J1562" s="12"/>
      <c r="K1562" s="12"/>
      <c r="L1562" s="12"/>
    </row>
    <row r="1563" spans="1:12" x14ac:dyDescent="0.25">
      <c r="A1563" s="6"/>
      <c r="B1563" s="22">
        <v>1554</v>
      </c>
      <c r="E1563" s="12"/>
      <c r="F1563" s="12"/>
      <c r="G1563" s="12"/>
      <c r="H1563" s="12"/>
      <c r="I1563" s="12"/>
      <c r="J1563" s="12"/>
      <c r="K1563" s="12"/>
      <c r="L1563" s="12"/>
    </row>
    <row r="1564" spans="1:12" x14ac:dyDescent="0.25">
      <c r="A1564" s="6"/>
      <c r="B1564" s="22">
        <v>1555</v>
      </c>
      <c r="E1564" s="12"/>
      <c r="F1564" s="12"/>
      <c r="G1564" s="12"/>
      <c r="H1564" s="12"/>
      <c r="I1564" s="12"/>
      <c r="J1564" s="12"/>
      <c r="K1564" s="12"/>
      <c r="L1564" s="12"/>
    </row>
    <row r="1565" spans="1:12" x14ac:dyDescent="0.25">
      <c r="A1565" s="6"/>
      <c r="B1565" s="22">
        <v>1556</v>
      </c>
      <c r="E1565" s="12"/>
      <c r="F1565" s="12"/>
      <c r="G1565" s="12"/>
      <c r="H1565" s="12"/>
      <c r="I1565" s="12"/>
      <c r="J1565" s="12"/>
      <c r="K1565" s="12"/>
      <c r="L1565" s="12"/>
    </row>
    <row r="1566" spans="1:12" x14ac:dyDescent="0.25">
      <c r="A1566" s="6"/>
      <c r="B1566" s="22">
        <v>1557</v>
      </c>
      <c r="E1566" s="12"/>
      <c r="F1566" s="12"/>
      <c r="G1566" s="12"/>
      <c r="H1566" s="12"/>
      <c r="I1566" s="12"/>
      <c r="J1566" s="12"/>
      <c r="K1566" s="12"/>
      <c r="L1566" s="12"/>
    </row>
    <row r="1567" spans="1:12" x14ac:dyDescent="0.25">
      <c r="A1567" s="6"/>
      <c r="B1567" s="22">
        <v>1558</v>
      </c>
      <c r="E1567" s="12"/>
      <c r="F1567" s="12"/>
      <c r="G1567" s="12"/>
      <c r="H1567" s="12"/>
      <c r="I1567" s="12"/>
      <c r="J1567" s="12"/>
      <c r="K1567" s="12"/>
      <c r="L1567" s="12"/>
    </row>
    <row r="1568" spans="1:12" x14ac:dyDescent="0.25">
      <c r="A1568" s="6"/>
      <c r="B1568" s="22">
        <v>1559</v>
      </c>
      <c r="E1568" s="12"/>
      <c r="F1568" s="12"/>
      <c r="G1568" s="12"/>
      <c r="H1568" s="12"/>
      <c r="I1568" s="12"/>
      <c r="J1568" s="12"/>
      <c r="K1568" s="12"/>
      <c r="L1568" s="12"/>
    </row>
    <row r="1569" spans="1:12" x14ac:dyDescent="0.25">
      <c r="A1569" s="6"/>
      <c r="B1569" s="22">
        <v>1560</v>
      </c>
      <c r="E1569" s="12"/>
      <c r="F1569" s="12"/>
      <c r="G1569" s="12"/>
      <c r="H1569" s="12"/>
      <c r="I1569" s="12"/>
      <c r="J1569" s="12"/>
      <c r="K1569" s="12"/>
      <c r="L1569" s="12"/>
    </row>
    <row r="1570" spans="1:12" x14ac:dyDescent="0.25">
      <c r="A1570" s="6"/>
      <c r="B1570" s="22">
        <v>1561</v>
      </c>
      <c r="E1570" s="12"/>
      <c r="F1570" s="12"/>
      <c r="G1570" s="12"/>
      <c r="H1570" s="12"/>
      <c r="I1570" s="12"/>
      <c r="J1570" s="12"/>
      <c r="K1570" s="12"/>
      <c r="L1570" s="12"/>
    </row>
    <row r="1571" spans="1:12" x14ac:dyDescent="0.25">
      <c r="A1571" s="6"/>
      <c r="B1571" s="22">
        <v>1562</v>
      </c>
      <c r="E1571" s="12"/>
      <c r="F1571" s="12"/>
      <c r="G1571" s="12"/>
      <c r="H1571" s="12"/>
      <c r="I1571" s="12"/>
      <c r="J1571" s="12"/>
      <c r="K1571" s="12"/>
      <c r="L1571" s="12"/>
    </row>
    <row r="1572" spans="1:12" x14ac:dyDescent="0.25">
      <c r="A1572" s="6"/>
      <c r="B1572" s="22">
        <v>1563</v>
      </c>
      <c r="E1572" s="12"/>
      <c r="F1572" s="12"/>
      <c r="G1572" s="12"/>
      <c r="H1572" s="12"/>
      <c r="I1572" s="12"/>
      <c r="J1572" s="12"/>
      <c r="K1572" s="12"/>
      <c r="L1572" s="12"/>
    </row>
    <row r="1573" spans="1:12" x14ac:dyDescent="0.25">
      <c r="A1573" s="6"/>
      <c r="B1573" s="22">
        <v>1564</v>
      </c>
      <c r="E1573" s="12"/>
      <c r="F1573" s="12"/>
      <c r="G1573" s="12"/>
      <c r="H1573" s="12"/>
      <c r="I1573" s="12"/>
      <c r="J1573" s="12"/>
      <c r="K1573" s="12"/>
      <c r="L1573" s="12"/>
    </row>
    <row r="1574" spans="1:12" x14ac:dyDescent="0.25">
      <c r="A1574" s="6"/>
      <c r="B1574" s="22">
        <v>1565</v>
      </c>
      <c r="E1574" s="12"/>
      <c r="F1574" s="12"/>
      <c r="G1574" s="12"/>
      <c r="H1574" s="12"/>
      <c r="I1574" s="12"/>
      <c r="J1574" s="12"/>
      <c r="K1574" s="12"/>
      <c r="L1574" s="12"/>
    </row>
    <row r="1575" spans="1:12" x14ac:dyDescent="0.25">
      <c r="A1575" s="6"/>
      <c r="B1575" s="22">
        <v>1566</v>
      </c>
      <c r="E1575" s="12"/>
      <c r="F1575" s="12"/>
      <c r="G1575" s="12"/>
      <c r="H1575" s="12"/>
      <c r="I1575" s="12"/>
      <c r="J1575" s="12"/>
      <c r="K1575" s="12"/>
      <c r="L1575" s="12"/>
    </row>
    <row r="1576" spans="1:12" x14ac:dyDescent="0.25">
      <c r="A1576" s="6"/>
      <c r="B1576" s="22">
        <v>1567</v>
      </c>
      <c r="E1576" s="12"/>
      <c r="F1576" s="12"/>
      <c r="G1576" s="12"/>
      <c r="H1576" s="12"/>
      <c r="I1576" s="12"/>
      <c r="J1576" s="12"/>
      <c r="K1576" s="12"/>
      <c r="L1576" s="12"/>
    </row>
    <row r="1577" spans="1:12" x14ac:dyDescent="0.25">
      <c r="A1577" s="6"/>
      <c r="B1577" s="22">
        <v>1568</v>
      </c>
      <c r="E1577" s="12"/>
      <c r="F1577" s="12"/>
      <c r="G1577" s="12"/>
      <c r="H1577" s="12"/>
      <c r="I1577" s="12"/>
      <c r="J1577" s="12"/>
      <c r="K1577" s="12"/>
      <c r="L1577" s="12"/>
    </row>
    <row r="1578" spans="1:12" x14ac:dyDescent="0.25">
      <c r="A1578" s="6"/>
      <c r="B1578" s="22">
        <v>1569</v>
      </c>
      <c r="E1578" s="12"/>
      <c r="F1578" s="12"/>
      <c r="G1578" s="12"/>
      <c r="H1578" s="12"/>
      <c r="I1578" s="12"/>
      <c r="J1578" s="12"/>
      <c r="K1578" s="12"/>
      <c r="L1578" s="12"/>
    </row>
    <row r="1579" spans="1:12" x14ac:dyDescent="0.25">
      <c r="A1579" s="6"/>
      <c r="B1579" s="22">
        <v>1570</v>
      </c>
      <c r="E1579" s="12"/>
      <c r="F1579" s="12"/>
      <c r="G1579" s="12"/>
      <c r="H1579" s="12"/>
      <c r="I1579" s="12"/>
      <c r="J1579" s="12"/>
      <c r="K1579" s="12"/>
      <c r="L1579" s="12"/>
    </row>
    <row r="1580" spans="1:12" x14ac:dyDescent="0.25">
      <c r="A1580" s="6"/>
      <c r="B1580" s="22">
        <v>1571</v>
      </c>
      <c r="E1580" s="12"/>
      <c r="F1580" s="12"/>
      <c r="G1580" s="12"/>
      <c r="H1580" s="12"/>
      <c r="I1580" s="12"/>
      <c r="J1580" s="12"/>
      <c r="K1580" s="12"/>
      <c r="L1580" s="12"/>
    </row>
    <row r="1581" spans="1:12" x14ac:dyDescent="0.25">
      <c r="A1581" s="6"/>
      <c r="B1581" s="22">
        <v>1572</v>
      </c>
      <c r="E1581" s="12"/>
      <c r="F1581" s="12"/>
      <c r="G1581" s="12"/>
      <c r="H1581" s="12"/>
      <c r="I1581" s="12"/>
      <c r="J1581" s="12"/>
      <c r="K1581" s="12"/>
      <c r="L1581" s="12"/>
    </row>
    <row r="1582" spans="1:12" x14ac:dyDescent="0.25">
      <c r="A1582" s="6"/>
      <c r="B1582" s="22">
        <v>1573</v>
      </c>
      <c r="E1582" s="12"/>
      <c r="F1582" s="12"/>
      <c r="G1582" s="12"/>
      <c r="H1582" s="12"/>
      <c r="I1582" s="12"/>
      <c r="J1582" s="12"/>
      <c r="K1582" s="12"/>
      <c r="L1582" s="12"/>
    </row>
    <row r="1583" spans="1:12" x14ac:dyDescent="0.25">
      <c r="A1583" s="6"/>
      <c r="B1583" s="22">
        <v>1574</v>
      </c>
      <c r="E1583" s="12"/>
      <c r="F1583" s="12"/>
      <c r="G1583" s="12"/>
      <c r="H1583" s="12"/>
      <c r="I1583" s="12"/>
      <c r="J1583" s="12"/>
      <c r="K1583" s="12"/>
      <c r="L1583" s="12"/>
    </row>
    <row r="1584" spans="1:12" x14ac:dyDescent="0.25">
      <c r="A1584" s="6"/>
      <c r="B1584" s="22">
        <v>1575</v>
      </c>
      <c r="E1584" s="12"/>
      <c r="F1584" s="12"/>
      <c r="G1584" s="12"/>
      <c r="H1584" s="12"/>
      <c r="I1584" s="12"/>
      <c r="J1584" s="12"/>
      <c r="K1584" s="12"/>
      <c r="L1584" s="12"/>
    </row>
    <row r="1585" spans="1:12" x14ac:dyDescent="0.25">
      <c r="A1585" s="6"/>
      <c r="B1585" s="22">
        <v>1576</v>
      </c>
      <c r="E1585" s="12"/>
      <c r="F1585" s="12"/>
      <c r="G1585" s="12"/>
      <c r="H1585" s="12"/>
      <c r="I1585" s="12"/>
      <c r="J1585" s="12"/>
      <c r="K1585" s="12"/>
      <c r="L1585" s="12"/>
    </row>
    <row r="1586" spans="1:12" x14ac:dyDescent="0.25">
      <c r="A1586" s="6"/>
      <c r="B1586" s="22">
        <v>1577</v>
      </c>
      <c r="E1586" s="12"/>
      <c r="F1586" s="12"/>
      <c r="G1586" s="12"/>
      <c r="H1586" s="12"/>
      <c r="I1586" s="12"/>
      <c r="J1586" s="12"/>
      <c r="K1586" s="12"/>
      <c r="L1586" s="12"/>
    </row>
    <row r="1587" spans="1:12" x14ac:dyDescent="0.25">
      <c r="A1587" s="6"/>
      <c r="B1587" s="22">
        <v>1578</v>
      </c>
      <c r="E1587" s="12"/>
      <c r="F1587" s="12"/>
      <c r="G1587" s="12"/>
      <c r="H1587" s="12"/>
      <c r="I1587" s="12"/>
      <c r="J1587" s="12"/>
      <c r="K1587" s="12"/>
      <c r="L1587" s="12"/>
    </row>
    <row r="1588" spans="1:12" x14ac:dyDescent="0.25">
      <c r="A1588" s="6"/>
      <c r="B1588" s="22">
        <v>1579</v>
      </c>
      <c r="E1588" s="12"/>
      <c r="F1588" s="12"/>
      <c r="G1588" s="12"/>
      <c r="H1588" s="12"/>
      <c r="I1588" s="12"/>
      <c r="J1588" s="12"/>
      <c r="K1588" s="12"/>
      <c r="L1588" s="12"/>
    </row>
    <row r="1589" spans="1:12" x14ac:dyDescent="0.25">
      <c r="A1589" s="6"/>
      <c r="B1589" s="22">
        <v>1580</v>
      </c>
      <c r="E1589" s="12"/>
      <c r="F1589" s="12"/>
      <c r="G1589" s="12"/>
      <c r="H1589" s="12"/>
      <c r="I1589" s="12"/>
      <c r="J1589" s="12"/>
      <c r="K1589" s="12"/>
      <c r="L1589" s="12"/>
    </row>
    <row r="1590" spans="1:12" x14ac:dyDescent="0.25">
      <c r="A1590" s="6"/>
      <c r="B1590" s="22">
        <v>1581</v>
      </c>
      <c r="E1590" s="12"/>
      <c r="F1590" s="12"/>
      <c r="G1590" s="12"/>
      <c r="H1590" s="12"/>
      <c r="I1590" s="12"/>
      <c r="J1590" s="12"/>
      <c r="K1590" s="12"/>
      <c r="L1590" s="12"/>
    </row>
    <row r="1591" spans="1:12" x14ac:dyDescent="0.25">
      <c r="A1591" s="6"/>
      <c r="B1591" s="22">
        <v>1582</v>
      </c>
      <c r="E1591" s="12"/>
      <c r="F1591" s="12"/>
      <c r="G1591" s="12"/>
      <c r="H1591" s="12"/>
      <c r="I1591" s="12"/>
      <c r="J1591" s="12"/>
      <c r="K1591" s="12"/>
      <c r="L1591" s="12"/>
    </row>
    <row r="1592" spans="1:12" x14ac:dyDescent="0.25">
      <c r="A1592" s="6"/>
      <c r="B1592" s="22">
        <v>1583</v>
      </c>
      <c r="E1592" s="12"/>
      <c r="F1592" s="12"/>
      <c r="G1592" s="12"/>
      <c r="H1592" s="12"/>
      <c r="I1592" s="12"/>
      <c r="J1592" s="12"/>
      <c r="K1592" s="12"/>
      <c r="L1592" s="12"/>
    </row>
    <row r="1593" spans="1:12" x14ac:dyDescent="0.25">
      <c r="A1593" s="6"/>
      <c r="B1593" s="22">
        <v>1584</v>
      </c>
      <c r="E1593" s="12"/>
      <c r="F1593" s="12"/>
      <c r="G1593" s="12"/>
      <c r="H1593" s="12"/>
      <c r="I1593" s="12"/>
      <c r="J1593" s="12"/>
      <c r="K1593" s="12"/>
      <c r="L1593" s="12"/>
    </row>
    <row r="1594" spans="1:12" x14ac:dyDescent="0.25">
      <c r="A1594" s="6"/>
      <c r="B1594" s="22">
        <v>1585</v>
      </c>
      <c r="E1594" s="12"/>
      <c r="F1594" s="12"/>
      <c r="G1594" s="12"/>
      <c r="H1594" s="12"/>
      <c r="I1594" s="12"/>
      <c r="J1594" s="12"/>
      <c r="K1594" s="12"/>
      <c r="L1594" s="12"/>
    </row>
    <row r="1595" spans="1:12" x14ac:dyDescent="0.25">
      <c r="A1595" s="6"/>
      <c r="B1595" s="22">
        <v>1586</v>
      </c>
      <c r="E1595" s="12"/>
      <c r="F1595" s="12"/>
      <c r="G1595" s="12"/>
      <c r="H1595" s="12"/>
      <c r="I1595" s="12"/>
      <c r="J1595" s="12"/>
      <c r="K1595" s="12"/>
      <c r="L1595" s="12"/>
    </row>
    <row r="1596" spans="1:12" x14ac:dyDescent="0.25">
      <c r="A1596" s="6"/>
      <c r="B1596" s="22">
        <v>1587</v>
      </c>
      <c r="E1596" s="12"/>
      <c r="F1596" s="12"/>
      <c r="G1596" s="12"/>
      <c r="H1596" s="12"/>
      <c r="I1596" s="12"/>
      <c r="J1596" s="12"/>
      <c r="K1596" s="12"/>
      <c r="L1596" s="12"/>
    </row>
    <row r="1597" spans="1:12" x14ac:dyDescent="0.25">
      <c r="A1597" s="6"/>
      <c r="B1597" s="22">
        <v>1588</v>
      </c>
      <c r="E1597" s="12"/>
      <c r="F1597" s="12"/>
      <c r="G1597" s="12"/>
      <c r="H1597" s="12"/>
      <c r="I1597" s="12"/>
      <c r="J1597" s="12"/>
      <c r="K1597" s="12"/>
      <c r="L1597" s="12"/>
    </row>
    <row r="1598" spans="1:12" x14ac:dyDescent="0.25">
      <c r="A1598" s="6"/>
      <c r="B1598" s="22">
        <v>1589</v>
      </c>
      <c r="E1598" s="12"/>
      <c r="F1598" s="12"/>
      <c r="G1598" s="12"/>
      <c r="H1598" s="12"/>
      <c r="I1598" s="12"/>
      <c r="J1598" s="12"/>
      <c r="K1598" s="12"/>
      <c r="L1598" s="12"/>
    </row>
    <row r="1599" spans="1:12" x14ac:dyDescent="0.25">
      <c r="A1599" s="6"/>
      <c r="B1599" s="22">
        <v>1590</v>
      </c>
      <c r="E1599" s="12"/>
      <c r="F1599" s="12"/>
      <c r="G1599" s="12"/>
      <c r="H1599" s="12"/>
      <c r="I1599" s="12"/>
      <c r="J1599" s="12"/>
      <c r="K1599" s="12"/>
      <c r="L1599" s="12"/>
    </row>
    <row r="1600" spans="1:12" x14ac:dyDescent="0.25">
      <c r="A1600" s="6"/>
      <c r="B1600" s="22">
        <v>1591</v>
      </c>
      <c r="E1600" s="12"/>
      <c r="F1600" s="12"/>
      <c r="G1600" s="12"/>
      <c r="H1600" s="12"/>
      <c r="I1600" s="12"/>
      <c r="J1600" s="12"/>
      <c r="K1600" s="12"/>
      <c r="L1600" s="12"/>
    </row>
    <row r="1601" spans="1:12" x14ac:dyDescent="0.25">
      <c r="A1601" s="6"/>
      <c r="B1601" s="22">
        <v>1592</v>
      </c>
      <c r="E1601" s="12"/>
      <c r="F1601" s="12"/>
      <c r="G1601" s="12"/>
      <c r="H1601" s="12"/>
      <c r="I1601" s="12"/>
      <c r="J1601" s="12"/>
      <c r="K1601" s="12"/>
      <c r="L1601" s="12"/>
    </row>
    <row r="1602" spans="1:12" x14ac:dyDescent="0.25">
      <c r="A1602" s="6"/>
      <c r="B1602" s="22">
        <v>1593</v>
      </c>
      <c r="E1602" s="12"/>
      <c r="F1602" s="12"/>
      <c r="G1602" s="12"/>
      <c r="H1602" s="12"/>
      <c r="I1602" s="12"/>
      <c r="J1602" s="12"/>
      <c r="K1602" s="12"/>
      <c r="L1602" s="12"/>
    </row>
    <row r="1603" spans="1:12" x14ac:dyDescent="0.25">
      <c r="A1603" s="6"/>
      <c r="B1603" s="22">
        <v>1594</v>
      </c>
      <c r="E1603" s="12"/>
      <c r="F1603" s="12"/>
      <c r="G1603" s="12"/>
      <c r="H1603" s="12"/>
      <c r="I1603" s="12"/>
      <c r="J1603" s="12"/>
      <c r="K1603" s="12"/>
      <c r="L1603" s="12"/>
    </row>
    <row r="1604" spans="1:12" x14ac:dyDescent="0.25">
      <c r="A1604" s="6"/>
      <c r="B1604" s="22">
        <v>1595</v>
      </c>
      <c r="E1604" s="12"/>
      <c r="F1604" s="12"/>
      <c r="G1604" s="12"/>
      <c r="H1604" s="12"/>
      <c r="I1604" s="12"/>
      <c r="J1604" s="12"/>
      <c r="K1604" s="12"/>
      <c r="L1604" s="12"/>
    </row>
    <row r="1605" spans="1:12" x14ac:dyDescent="0.25">
      <c r="A1605" s="6"/>
      <c r="B1605" s="22">
        <v>1596</v>
      </c>
      <c r="E1605" s="12"/>
      <c r="F1605" s="12"/>
      <c r="G1605" s="12"/>
      <c r="H1605" s="12"/>
      <c r="I1605" s="12"/>
      <c r="J1605" s="12"/>
      <c r="K1605" s="12"/>
      <c r="L1605" s="12"/>
    </row>
    <row r="1606" spans="1:12" x14ac:dyDescent="0.25">
      <c r="A1606" s="6"/>
      <c r="B1606" s="22">
        <v>1597</v>
      </c>
      <c r="E1606" s="12"/>
      <c r="F1606" s="12"/>
      <c r="G1606" s="12"/>
      <c r="H1606" s="12"/>
      <c r="I1606" s="12"/>
      <c r="J1606" s="12"/>
      <c r="K1606" s="12"/>
      <c r="L1606" s="12"/>
    </row>
    <row r="1607" spans="1:12" x14ac:dyDescent="0.25">
      <c r="A1607" s="6"/>
      <c r="B1607" s="22">
        <v>1598</v>
      </c>
      <c r="E1607" s="12"/>
      <c r="F1607" s="12"/>
      <c r="G1607" s="12"/>
      <c r="H1607" s="12"/>
      <c r="I1607" s="12"/>
      <c r="J1607" s="12"/>
      <c r="K1607" s="12"/>
      <c r="L1607" s="12"/>
    </row>
    <row r="1608" spans="1:12" x14ac:dyDescent="0.25">
      <c r="A1608" s="6"/>
      <c r="B1608" s="22">
        <v>1599</v>
      </c>
      <c r="E1608" s="12"/>
      <c r="F1608" s="12"/>
      <c r="G1608" s="12"/>
      <c r="H1608" s="12"/>
      <c r="I1608" s="12"/>
      <c r="J1608" s="12"/>
      <c r="K1608" s="12"/>
      <c r="L1608" s="12"/>
    </row>
    <row r="1609" spans="1:12" x14ac:dyDescent="0.25">
      <c r="A1609" s="6"/>
      <c r="B1609" s="22">
        <v>1600</v>
      </c>
      <c r="E1609" s="12"/>
      <c r="F1609" s="12"/>
      <c r="G1609" s="12"/>
      <c r="H1609" s="12"/>
      <c r="I1609" s="12"/>
      <c r="J1609" s="12"/>
      <c r="K1609" s="12"/>
      <c r="L1609" s="12"/>
    </row>
    <row r="1610" spans="1:12" x14ac:dyDescent="0.25">
      <c r="A1610" s="6"/>
      <c r="B1610" s="22">
        <v>1601</v>
      </c>
      <c r="E1610" s="12"/>
      <c r="F1610" s="12"/>
      <c r="G1610" s="12"/>
      <c r="H1610" s="12"/>
      <c r="I1610" s="12"/>
      <c r="J1610" s="12"/>
      <c r="K1610" s="12"/>
      <c r="L1610" s="12"/>
    </row>
    <row r="1611" spans="1:12" x14ac:dyDescent="0.25">
      <c r="A1611" s="6"/>
      <c r="B1611" s="22">
        <v>1602</v>
      </c>
      <c r="E1611" s="12"/>
      <c r="F1611" s="12"/>
      <c r="G1611" s="12"/>
      <c r="H1611" s="12"/>
      <c r="I1611" s="12"/>
      <c r="J1611" s="12"/>
      <c r="K1611" s="12"/>
      <c r="L1611" s="12"/>
    </row>
    <row r="1612" spans="1:12" x14ac:dyDescent="0.25">
      <c r="A1612" s="6"/>
      <c r="B1612" s="22">
        <v>1603</v>
      </c>
      <c r="E1612" s="12"/>
      <c r="F1612" s="12"/>
      <c r="G1612" s="12"/>
      <c r="H1612" s="12"/>
      <c r="I1612" s="12"/>
      <c r="J1612" s="12"/>
      <c r="K1612" s="12"/>
      <c r="L1612" s="12"/>
    </row>
    <row r="1613" spans="1:12" x14ac:dyDescent="0.25">
      <c r="A1613" s="6"/>
      <c r="B1613" s="22">
        <v>1604</v>
      </c>
      <c r="E1613" s="12"/>
      <c r="F1613" s="12"/>
      <c r="G1613" s="12"/>
      <c r="H1613" s="12"/>
      <c r="I1613" s="12"/>
      <c r="J1613" s="12"/>
      <c r="K1613" s="12"/>
      <c r="L1613" s="12"/>
    </row>
    <row r="1614" spans="1:12" x14ac:dyDescent="0.25">
      <c r="A1614" s="6"/>
      <c r="B1614" s="22">
        <v>1605</v>
      </c>
      <c r="E1614" s="12"/>
      <c r="F1614" s="12"/>
      <c r="G1614" s="12"/>
      <c r="H1614" s="12"/>
      <c r="I1614" s="12"/>
      <c r="J1614" s="12"/>
      <c r="K1614" s="12"/>
      <c r="L1614" s="12"/>
    </row>
    <row r="1615" spans="1:12" x14ac:dyDescent="0.25">
      <c r="A1615" s="6"/>
      <c r="B1615" s="22">
        <v>1606</v>
      </c>
      <c r="E1615" s="12"/>
      <c r="F1615" s="12"/>
      <c r="G1615" s="12"/>
      <c r="H1615" s="12"/>
      <c r="I1615" s="12"/>
      <c r="J1615" s="12"/>
      <c r="K1615" s="12"/>
      <c r="L1615" s="12"/>
    </row>
    <row r="1616" spans="1:12" x14ac:dyDescent="0.25">
      <c r="A1616" s="6"/>
      <c r="B1616" s="22">
        <v>1607</v>
      </c>
      <c r="E1616" s="12"/>
      <c r="F1616" s="12"/>
      <c r="G1616" s="12"/>
      <c r="H1616" s="12"/>
      <c r="I1616" s="12"/>
      <c r="J1616" s="12"/>
      <c r="K1616" s="12"/>
      <c r="L1616" s="12"/>
    </row>
    <row r="1617" spans="1:12" x14ac:dyDescent="0.25">
      <c r="A1617" s="6"/>
      <c r="B1617" s="22">
        <v>1608</v>
      </c>
      <c r="E1617" s="12"/>
      <c r="F1617" s="12"/>
      <c r="G1617" s="12"/>
      <c r="H1617" s="12"/>
      <c r="I1617" s="12"/>
      <c r="J1617" s="12"/>
      <c r="K1617" s="12"/>
      <c r="L1617" s="12"/>
    </row>
    <row r="1618" spans="1:12" x14ac:dyDescent="0.25">
      <c r="A1618" s="6"/>
      <c r="B1618" s="22">
        <v>1609</v>
      </c>
      <c r="E1618" s="12"/>
      <c r="F1618" s="12"/>
      <c r="G1618" s="12"/>
      <c r="H1618" s="12"/>
      <c r="I1618" s="12"/>
      <c r="J1618" s="12"/>
      <c r="K1618" s="12"/>
      <c r="L1618" s="12"/>
    </row>
    <row r="1619" spans="1:12" x14ac:dyDescent="0.25">
      <c r="A1619" s="6"/>
      <c r="B1619" s="22">
        <v>1610</v>
      </c>
      <c r="E1619" s="12"/>
      <c r="F1619" s="12"/>
      <c r="G1619" s="12"/>
      <c r="H1619" s="12"/>
      <c r="I1619" s="12"/>
      <c r="J1619" s="12"/>
      <c r="K1619" s="12"/>
      <c r="L1619" s="12"/>
    </row>
    <row r="1620" spans="1:12" x14ac:dyDescent="0.25">
      <c r="A1620" s="6"/>
      <c r="B1620" s="22">
        <v>1611</v>
      </c>
      <c r="E1620" s="12"/>
      <c r="F1620" s="12"/>
      <c r="G1620" s="12"/>
      <c r="H1620" s="12"/>
      <c r="I1620" s="12"/>
      <c r="J1620" s="12"/>
      <c r="K1620" s="12"/>
      <c r="L1620" s="12"/>
    </row>
    <row r="1621" spans="1:12" x14ac:dyDescent="0.25">
      <c r="A1621" s="6"/>
      <c r="B1621" s="22">
        <v>1612</v>
      </c>
      <c r="E1621" s="12"/>
      <c r="F1621" s="12"/>
      <c r="G1621" s="12"/>
      <c r="H1621" s="12"/>
      <c r="I1621" s="12"/>
      <c r="J1621" s="12"/>
      <c r="K1621" s="12"/>
      <c r="L1621" s="12"/>
    </row>
    <row r="1622" spans="1:12" x14ac:dyDescent="0.25">
      <c r="A1622" s="6"/>
      <c r="B1622" s="22">
        <v>1613</v>
      </c>
      <c r="E1622" s="12"/>
      <c r="F1622" s="12"/>
      <c r="G1622" s="12"/>
      <c r="H1622" s="12"/>
      <c r="I1622" s="12"/>
      <c r="J1622" s="12"/>
      <c r="K1622" s="12"/>
      <c r="L1622" s="12"/>
    </row>
    <row r="1623" spans="1:12" x14ac:dyDescent="0.25">
      <c r="A1623" s="6"/>
      <c r="B1623" s="22">
        <v>1614</v>
      </c>
      <c r="E1623" s="12"/>
      <c r="F1623" s="12"/>
      <c r="G1623" s="12"/>
      <c r="H1623" s="12"/>
      <c r="I1623" s="12"/>
      <c r="J1623" s="12"/>
      <c r="K1623" s="12"/>
      <c r="L1623" s="12"/>
    </row>
    <row r="1624" spans="1:12" x14ac:dyDescent="0.25">
      <c r="A1624" s="6"/>
      <c r="B1624" s="22">
        <v>1615</v>
      </c>
      <c r="E1624" s="12"/>
      <c r="F1624" s="12"/>
      <c r="G1624" s="12"/>
      <c r="H1624" s="12"/>
      <c r="I1624" s="12"/>
      <c r="J1624" s="12"/>
      <c r="K1624" s="12"/>
      <c r="L1624" s="12"/>
    </row>
    <row r="1625" spans="1:12" x14ac:dyDescent="0.25">
      <c r="A1625" s="6"/>
      <c r="B1625" s="22">
        <v>1616</v>
      </c>
      <c r="E1625" s="12"/>
      <c r="F1625" s="12"/>
      <c r="G1625" s="12"/>
      <c r="H1625" s="12"/>
      <c r="I1625" s="12"/>
      <c r="J1625" s="12"/>
      <c r="K1625" s="12"/>
      <c r="L1625" s="12"/>
    </row>
    <row r="1626" spans="1:12" x14ac:dyDescent="0.25">
      <c r="A1626" s="6"/>
      <c r="B1626" s="22">
        <v>1617</v>
      </c>
      <c r="E1626" s="12"/>
      <c r="F1626" s="12"/>
      <c r="G1626" s="12"/>
      <c r="H1626" s="12"/>
      <c r="I1626" s="12"/>
      <c r="J1626" s="12"/>
      <c r="K1626" s="12"/>
      <c r="L1626" s="12"/>
    </row>
    <row r="1627" spans="1:12" x14ac:dyDescent="0.25">
      <c r="A1627" s="6"/>
      <c r="B1627" s="22">
        <v>1618</v>
      </c>
      <c r="E1627" s="12"/>
      <c r="F1627" s="12"/>
      <c r="G1627" s="12"/>
      <c r="H1627" s="12"/>
      <c r="I1627" s="12"/>
      <c r="J1627" s="12"/>
      <c r="K1627" s="12"/>
      <c r="L1627" s="12"/>
    </row>
    <row r="1628" spans="1:12" x14ac:dyDescent="0.25">
      <c r="A1628" s="6"/>
      <c r="B1628" s="22">
        <v>1619</v>
      </c>
      <c r="E1628" s="12"/>
      <c r="F1628" s="12"/>
      <c r="G1628" s="12"/>
      <c r="H1628" s="12"/>
      <c r="I1628" s="12"/>
      <c r="J1628" s="12"/>
      <c r="K1628" s="12"/>
      <c r="L1628" s="12"/>
    </row>
    <row r="1629" spans="1:12" x14ac:dyDescent="0.25">
      <c r="A1629" s="6"/>
      <c r="B1629" s="22">
        <v>1620</v>
      </c>
      <c r="E1629" s="12"/>
      <c r="F1629" s="12"/>
      <c r="G1629" s="12"/>
      <c r="H1629" s="12"/>
      <c r="I1629" s="12"/>
      <c r="J1629" s="12"/>
      <c r="K1629" s="12"/>
      <c r="L1629" s="12"/>
    </row>
    <row r="1630" spans="1:12" x14ac:dyDescent="0.25">
      <c r="A1630" s="6"/>
      <c r="B1630" s="22">
        <v>1621</v>
      </c>
      <c r="E1630" s="12"/>
      <c r="F1630" s="12"/>
      <c r="G1630" s="12"/>
      <c r="H1630" s="12"/>
      <c r="I1630" s="12"/>
      <c r="J1630" s="12"/>
      <c r="K1630" s="12"/>
      <c r="L1630" s="12"/>
    </row>
    <row r="1631" spans="1:12" x14ac:dyDescent="0.25">
      <c r="A1631" s="6"/>
      <c r="B1631" s="22">
        <v>1622</v>
      </c>
      <c r="E1631" s="12"/>
      <c r="F1631" s="12"/>
      <c r="G1631" s="12"/>
      <c r="H1631" s="12"/>
      <c r="I1631" s="12"/>
      <c r="J1631" s="12"/>
      <c r="K1631" s="12"/>
      <c r="L1631" s="12"/>
    </row>
    <row r="1632" spans="1:12" x14ac:dyDescent="0.25">
      <c r="A1632" s="6"/>
      <c r="B1632" s="22">
        <v>1623</v>
      </c>
      <c r="E1632" s="12"/>
      <c r="F1632" s="12"/>
      <c r="G1632" s="12"/>
      <c r="H1632" s="12"/>
      <c r="I1632" s="12"/>
      <c r="J1632" s="12"/>
      <c r="K1632" s="12"/>
      <c r="L1632" s="12"/>
    </row>
    <row r="1633" spans="1:12" x14ac:dyDescent="0.25">
      <c r="A1633" s="6"/>
      <c r="B1633" s="22">
        <v>1624</v>
      </c>
      <c r="E1633" s="12"/>
      <c r="F1633" s="12"/>
      <c r="G1633" s="12"/>
      <c r="H1633" s="12"/>
      <c r="I1633" s="12"/>
      <c r="J1633" s="12"/>
      <c r="K1633" s="12"/>
      <c r="L1633" s="12"/>
    </row>
    <row r="1634" spans="1:12" x14ac:dyDescent="0.25">
      <c r="A1634" s="6"/>
      <c r="B1634" s="22">
        <v>1625</v>
      </c>
      <c r="E1634" s="12"/>
      <c r="F1634" s="12"/>
      <c r="G1634" s="12"/>
      <c r="H1634" s="12"/>
      <c r="I1634" s="12"/>
      <c r="J1634" s="12"/>
      <c r="K1634" s="12"/>
      <c r="L1634" s="12"/>
    </row>
    <row r="1635" spans="1:12" x14ac:dyDescent="0.25">
      <c r="A1635" s="6"/>
      <c r="B1635" s="22">
        <v>1626</v>
      </c>
      <c r="E1635" s="12"/>
      <c r="F1635" s="12"/>
      <c r="G1635" s="12"/>
      <c r="H1635" s="12"/>
      <c r="I1635" s="12"/>
      <c r="J1635" s="12"/>
      <c r="K1635" s="12"/>
      <c r="L1635" s="12"/>
    </row>
    <row r="1636" spans="1:12" x14ac:dyDescent="0.25">
      <c r="A1636" s="6"/>
      <c r="B1636" s="22">
        <v>1627</v>
      </c>
      <c r="E1636" s="12"/>
      <c r="F1636" s="12"/>
      <c r="G1636" s="12"/>
      <c r="H1636" s="12"/>
      <c r="I1636" s="12"/>
      <c r="J1636" s="12"/>
      <c r="K1636" s="12"/>
      <c r="L1636" s="12"/>
    </row>
    <row r="1637" spans="1:12" x14ac:dyDescent="0.25">
      <c r="A1637" s="6"/>
      <c r="B1637" s="22">
        <v>1628</v>
      </c>
      <c r="E1637" s="12"/>
      <c r="F1637" s="12"/>
      <c r="G1637" s="12"/>
      <c r="H1637" s="12"/>
      <c r="I1637" s="12"/>
      <c r="J1637" s="12"/>
      <c r="K1637" s="12"/>
      <c r="L1637" s="12"/>
    </row>
    <row r="1638" spans="1:12" x14ac:dyDescent="0.25">
      <c r="A1638" s="6"/>
      <c r="B1638" s="22">
        <v>1629</v>
      </c>
      <c r="E1638" s="12"/>
      <c r="F1638" s="12"/>
      <c r="G1638" s="12"/>
      <c r="H1638" s="12"/>
      <c r="I1638" s="12"/>
      <c r="J1638" s="12"/>
      <c r="K1638" s="12"/>
      <c r="L1638" s="12"/>
    </row>
    <row r="1639" spans="1:12" x14ac:dyDescent="0.25">
      <c r="A1639" s="6"/>
      <c r="B1639" s="22">
        <v>1630</v>
      </c>
      <c r="E1639" s="12"/>
      <c r="F1639" s="12"/>
      <c r="G1639" s="12"/>
      <c r="H1639" s="12"/>
      <c r="I1639" s="12"/>
      <c r="J1639" s="12"/>
      <c r="K1639" s="12"/>
      <c r="L1639" s="12"/>
    </row>
    <row r="1640" spans="1:12" x14ac:dyDescent="0.25">
      <c r="A1640" s="6"/>
      <c r="B1640" s="22">
        <v>1631</v>
      </c>
      <c r="E1640" s="12"/>
      <c r="F1640" s="12"/>
      <c r="G1640" s="12"/>
      <c r="H1640" s="12"/>
      <c r="I1640" s="12"/>
      <c r="J1640" s="12"/>
      <c r="K1640" s="12"/>
      <c r="L1640" s="12"/>
    </row>
    <row r="1641" spans="1:12" x14ac:dyDescent="0.25">
      <c r="A1641" s="6"/>
      <c r="B1641" s="22">
        <v>1632</v>
      </c>
      <c r="E1641" s="12"/>
      <c r="F1641" s="12"/>
      <c r="G1641" s="12"/>
      <c r="H1641" s="12"/>
      <c r="I1641" s="12"/>
      <c r="J1641" s="12"/>
      <c r="K1641" s="12"/>
      <c r="L1641" s="12"/>
    </row>
    <row r="1642" spans="1:12" x14ac:dyDescent="0.25">
      <c r="A1642" s="6"/>
      <c r="B1642" s="22">
        <v>1633</v>
      </c>
      <c r="E1642" s="12"/>
      <c r="F1642" s="12"/>
      <c r="G1642" s="12"/>
      <c r="H1642" s="12"/>
      <c r="I1642" s="12"/>
      <c r="J1642" s="12"/>
      <c r="K1642" s="12"/>
      <c r="L1642" s="12"/>
    </row>
    <row r="1643" spans="1:12" x14ac:dyDescent="0.25">
      <c r="A1643" s="6"/>
      <c r="B1643" s="22">
        <v>1634</v>
      </c>
      <c r="E1643" s="12"/>
      <c r="F1643" s="12"/>
      <c r="G1643" s="12"/>
      <c r="H1643" s="12"/>
      <c r="I1643" s="12"/>
      <c r="J1643" s="12"/>
      <c r="K1643" s="12"/>
      <c r="L1643" s="12"/>
    </row>
    <row r="1644" spans="1:12" x14ac:dyDescent="0.25">
      <c r="A1644" s="6"/>
      <c r="B1644" s="22">
        <v>1635</v>
      </c>
      <c r="E1644" s="12"/>
      <c r="F1644" s="12"/>
      <c r="G1644" s="12"/>
      <c r="H1644" s="12"/>
      <c r="I1644" s="12"/>
      <c r="J1644" s="12"/>
      <c r="K1644" s="12"/>
      <c r="L1644" s="12"/>
    </row>
    <row r="1645" spans="1:12" x14ac:dyDescent="0.25">
      <c r="A1645" s="6"/>
      <c r="B1645" s="22">
        <v>1636</v>
      </c>
      <c r="E1645" s="12"/>
      <c r="F1645" s="12"/>
      <c r="G1645" s="12"/>
      <c r="H1645" s="12"/>
      <c r="I1645" s="12"/>
      <c r="J1645" s="12"/>
      <c r="K1645" s="12"/>
      <c r="L1645" s="12"/>
    </row>
    <row r="1646" spans="1:12" x14ac:dyDescent="0.25">
      <c r="A1646" s="6"/>
      <c r="B1646" s="22">
        <v>1637</v>
      </c>
      <c r="E1646" s="12"/>
      <c r="F1646" s="12"/>
      <c r="G1646" s="12"/>
      <c r="H1646" s="12"/>
      <c r="I1646" s="12"/>
      <c r="J1646" s="12"/>
      <c r="K1646" s="12"/>
      <c r="L1646" s="12"/>
    </row>
    <row r="1647" spans="1:12" x14ac:dyDescent="0.25">
      <c r="A1647" s="6"/>
      <c r="B1647" s="22">
        <v>1638</v>
      </c>
      <c r="E1647" s="12"/>
      <c r="F1647" s="12"/>
      <c r="G1647" s="12"/>
      <c r="H1647" s="12"/>
      <c r="I1647" s="12"/>
      <c r="J1647" s="12"/>
      <c r="K1647" s="12"/>
      <c r="L1647" s="12"/>
    </row>
    <row r="1648" spans="1:12" x14ac:dyDescent="0.25">
      <c r="A1648" s="6"/>
      <c r="B1648" s="22">
        <v>1639</v>
      </c>
      <c r="E1648" s="12"/>
      <c r="F1648" s="12"/>
      <c r="G1648" s="12"/>
      <c r="H1648" s="12"/>
      <c r="I1648" s="12"/>
      <c r="J1648" s="12"/>
      <c r="K1648" s="12"/>
      <c r="L1648" s="12"/>
    </row>
    <row r="1649" spans="1:12" x14ac:dyDescent="0.25">
      <c r="A1649" s="6"/>
      <c r="B1649" s="22">
        <v>1640</v>
      </c>
      <c r="E1649" s="12"/>
      <c r="F1649" s="12"/>
      <c r="G1649" s="12"/>
      <c r="H1649" s="12"/>
      <c r="I1649" s="12"/>
      <c r="J1649" s="12"/>
      <c r="K1649" s="12"/>
      <c r="L1649" s="12"/>
    </row>
    <row r="1650" spans="1:12" x14ac:dyDescent="0.25">
      <c r="A1650" s="6"/>
      <c r="B1650" s="22">
        <v>1641</v>
      </c>
      <c r="E1650" s="12"/>
      <c r="F1650" s="12"/>
      <c r="G1650" s="12"/>
      <c r="H1650" s="12"/>
      <c r="I1650" s="12"/>
      <c r="J1650" s="12"/>
      <c r="K1650" s="12"/>
      <c r="L1650" s="12"/>
    </row>
    <row r="1651" spans="1:12" x14ac:dyDescent="0.25">
      <c r="A1651" s="6"/>
      <c r="B1651" s="22">
        <v>1642</v>
      </c>
      <c r="E1651" s="12"/>
      <c r="F1651" s="12"/>
      <c r="G1651" s="12"/>
      <c r="H1651" s="12"/>
      <c r="I1651" s="12"/>
      <c r="J1651" s="12"/>
      <c r="K1651" s="12"/>
      <c r="L1651" s="12"/>
    </row>
    <row r="1652" spans="1:12" x14ac:dyDescent="0.25">
      <c r="A1652" s="6"/>
      <c r="B1652" s="22">
        <v>1643</v>
      </c>
      <c r="E1652" s="12"/>
      <c r="F1652" s="12"/>
      <c r="G1652" s="12"/>
      <c r="H1652" s="12"/>
      <c r="I1652" s="12"/>
      <c r="J1652" s="12"/>
      <c r="K1652" s="12"/>
      <c r="L1652" s="12"/>
    </row>
    <row r="1653" spans="1:12" x14ac:dyDescent="0.25">
      <c r="A1653" s="6"/>
      <c r="B1653" s="22">
        <v>1644</v>
      </c>
      <c r="E1653" s="12"/>
      <c r="F1653" s="12"/>
      <c r="G1653" s="12"/>
      <c r="H1653" s="12"/>
      <c r="I1653" s="12"/>
      <c r="J1653" s="12"/>
      <c r="K1653" s="12"/>
      <c r="L1653" s="12"/>
    </row>
    <row r="1654" spans="1:12" x14ac:dyDescent="0.25">
      <c r="A1654" s="6"/>
      <c r="B1654" s="22">
        <v>1645</v>
      </c>
      <c r="E1654" s="12"/>
      <c r="F1654" s="12"/>
      <c r="G1654" s="12"/>
      <c r="H1654" s="12"/>
      <c r="I1654" s="12"/>
      <c r="J1654" s="12"/>
      <c r="K1654" s="12"/>
      <c r="L1654" s="12"/>
    </row>
    <row r="1655" spans="1:12" x14ac:dyDescent="0.25">
      <c r="A1655" s="6"/>
      <c r="B1655" s="22">
        <v>1646</v>
      </c>
      <c r="E1655" s="12"/>
      <c r="F1655" s="12"/>
      <c r="G1655" s="12"/>
      <c r="H1655" s="12"/>
      <c r="I1655" s="12"/>
      <c r="J1655" s="12"/>
      <c r="K1655" s="12"/>
      <c r="L1655" s="12"/>
    </row>
    <row r="1656" spans="1:12" x14ac:dyDescent="0.25">
      <c r="A1656" s="6"/>
      <c r="B1656" s="22">
        <v>1647</v>
      </c>
      <c r="E1656" s="12"/>
      <c r="F1656" s="12"/>
      <c r="G1656" s="12"/>
      <c r="H1656" s="12"/>
      <c r="I1656" s="12"/>
      <c r="J1656" s="12"/>
      <c r="K1656" s="12"/>
      <c r="L1656" s="12"/>
    </row>
    <row r="1657" spans="1:12" x14ac:dyDescent="0.25">
      <c r="A1657" s="6"/>
      <c r="B1657" s="22">
        <v>1648</v>
      </c>
      <c r="E1657" s="12"/>
      <c r="F1657" s="12"/>
      <c r="G1657" s="12"/>
      <c r="H1657" s="12"/>
      <c r="I1657" s="12"/>
      <c r="J1657" s="12"/>
      <c r="K1657" s="12"/>
      <c r="L1657" s="12"/>
    </row>
    <row r="1658" spans="1:12" x14ac:dyDescent="0.25">
      <c r="A1658" s="6"/>
      <c r="B1658" s="22">
        <v>1649</v>
      </c>
      <c r="E1658" s="12"/>
      <c r="F1658" s="12"/>
      <c r="G1658" s="12"/>
      <c r="H1658" s="12"/>
      <c r="I1658" s="12"/>
      <c r="J1658" s="12"/>
      <c r="K1658" s="12"/>
      <c r="L1658" s="12"/>
    </row>
    <row r="1659" spans="1:12" x14ac:dyDescent="0.25">
      <c r="A1659" s="6"/>
      <c r="B1659" s="22">
        <v>1650</v>
      </c>
      <c r="E1659" s="12"/>
      <c r="F1659" s="12"/>
      <c r="G1659" s="12"/>
      <c r="H1659" s="12"/>
      <c r="I1659" s="12"/>
      <c r="J1659" s="12"/>
      <c r="K1659" s="12"/>
      <c r="L1659" s="12"/>
    </row>
    <row r="1660" spans="1:12" x14ac:dyDescent="0.25">
      <c r="A1660" s="6"/>
      <c r="B1660" s="22">
        <v>1651</v>
      </c>
      <c r="E1660" s="12"/>
      <c r="F1660" s="12"/>
      <c r="G1660" s="12"/>
      <c r="H1660" s="12"/>
      <c r="I1660" s="12"/>
      <c r="J1660" s="12"/>
      <c r="K1660" s="12"/>
      <c r="L1660" s="12"/>
    </row>
    <row r="1661" spans="1:12" x14ac:dyDescent="0.25">
      <c r="A1661" s="6"/>
      <c r="B1661" s="22">
        <v>1652</v>
      </c>
      <c r="E1661" s="12"/>
      <c r="F1661" s="12"/>
      <c r="G1661" s="12"/>
      <c r="H1661" s="12"/>
      <c r="I1661" s="12"/>
      <c r="J1661" s="12"/>
      <c r="K1661" s="12"/>
      <c r="L1661" s="12"/>
    </row>
    <row r="1662" spans="1:12" x14ac:dyDescent="0.25">
      <c r="A1662" s="6"/>
      <c r="B1662" s="22">
        <v>1653</v>
      </c>
      <c r="E1662" s="12"/>
      <c r="F1662" s="12"/>
      <c r="G1662" s="12"/>
      <c r="H1662" s="12"/>
      <c r="I1662" s="12"/>
      <c r="J1662" s="12"/>
      <c r="K1662" s="12"/>
      <c r="L1662" s="12"/>
    </row>
    <row r="1663" spans="1:12" x14ac:dyDescent="0.25">
      <c r="A1663" s="6"/>
      <c r="B1663" s="22">
        <v>1654</v>
      </c>
      <c r="E1663" s="12"/>
      <c r="F1663" s="12"/>
      <c r="G1663" s="12"/>
      <c r="H1663" s="12"/>
      <c r="I1663" s="12"/>
      <c r="J1663" s="12"/>
      <c r="K1663" s="12"/>
      <c r="L1663" s="12"/>
    </row>
    <row r="1664" spans="1:12" x14ac:dyDescent="0.25">
      <c r="A1664" s="6"/>
      <c r="B1664" s="22">
        <v>1655</v>
      </c>
      <c r="E1664" s="12"/>
      <c r="F1664" s="12"/>
      <c r="G1664" s="12"/>
      <c r="H1664" s="12"/>
      <c r="I1664" s="12"/>
      <c r="J1664" s="12"/>
      <c r="K1664" s="12"/>
      <c r="L1664" s="12"/>
    </row>
    <row r="1665" spans="1:12" x14ac:dyDescent="0.25">
      <c r="A1665" s="6"/>
      <c r="B1665" s="22">
        <v>1656</v>
      </c>
      <c r="E1665" s="12"/>
      <c r="F1665" s="12"/>
      <c r="G1665" s="12"/>
      <c r="H1665" s="12"/>
      <c r="I1665" s="12"/>
      <c r="J1665" s="12"/>
      <c r="K1665" s="12"/>
      <c r="L1665" s="12"/>
    </row>
    <row r="1666" spans="1:12" x14ac:dyDescent="0.25">
      <c r="A1666" s="6"/>
      <c r="B1666" s="22">
        <v>1657</v>
      </c>
      <c r="E1666" s="12"/>
      <c r="F1666" s="12"/>
      <c r="G1666" s="12"/>
      <c r="H1666" s="12"/>
      <c r="I1666" s="12"/>
      <c r="J1666" s="12"/>
      <c r="K1666" s="12"/>
      <c r="L1666" s="12"/>
    </row>
    <row r="1667" spans="1:12" x14ac:dyDescent="0.25">
      <c r="A1667" s="6"/>
      <c r="B1667" s="22">
        <v>1658</v>
      </c>
      <c r="E1667" s="12"/>
      <c r="F1667" s="12"/>
      <c r="G1667" s="12"/>
      <c r="H1667" s="12"/>
      <c r="I1667" s="12"/>
      <c r="J1667" s="12"/>
      <c r="K1667" s="12"/>
      <c r="L1667" s="12"/>
    </row>
    <row r="1668" spans="1:12" x14ac:dyDescent="0.25">
      <c r="A1668" s="6"/>
      <c r="B1668" s="22">
        <v>1659</v>
      </c>
      <c r="E1668" s="12"/>
      <c r="F1668" s="12"/>
      <c r="G1668" s="12"/>
      <c r="H1668" s="12"/>
      <c r="I1668" s="12"/>
      <c r="J1668" s="12"/>
      <c r="K1668" s="12"/>
      <c r="L1668" s="12"/>
    </row>
    <row r="1669" spans="1:12" x14ac:dyDescent="0.25">
      <c r="A1669" s="6"/>
      <c r="B1669" s="22">
        <v>1660</v>
      </c>
      <c r="E1669" s="12"/>
      <c r="F1669" s="12"/>
      <c r="G1669" s="12"/>
      <c r="H1669" s="12"/>
      <c r="I1669" s="12"/>
      <c r="J1669" s="12"/>
      <c r="K1669" s="12"/>
      <c r="L1669" s="12"/>
    </row>
    <row r="1670" spans="1:12" x14ac:dyDescent="0.25">
      <c r="A1670" s="6"/>
      <c r="B1670" s="22">
        <v>1661</v>
      </c>
      <c r="E1670" s="12"/>
      <c r="F1670" s="12"/>
      <c r="G1670" s="12"/>
      <c r="H1670" s="12"/>
      <c r="I1670" s="12"/>
      <c r="J1670" s="12"/>
      <c r="K1670" s="12"/>
      <c r="L1670" s="12"/>
    </row>
    <row r="1671" spans="1:12" x14ac:dyDescent="0.25">
      <c r="A1671" s="6"/>
      <c r="B1671" s="22">
        <v>1662</v>
      </c>
      <c r="E1671" s="12"/>
      <c r="F1671" s="12"/>
      <c r="G1671" s="12"/>
      <c r="H1671" s="12"/>
      <c r="I1671" s="12"/>
      <c r="J1671" s="12"/>
      <c r="K1671" s="12"/>
      <c r="L1671" s="12"/>
    </row>
    <row r="1672" spans="1:12" x14ac:dyDescent="0.25">
      <c r="A1672" s="6"/>
      <c r="B1672" s="22">
        <v>1663</v>
      </c>
      <c r="E1672" s="12"/>
      <c r="F1672" s="12"/>
      <c r="G1672" s="12"/>
      <c r="H1672" s="12"/>
      <c r="I1672" s="12"/>
      <c r="J1672" s="12"/>
      <c r="K1672" s="12"/>
      <c r="L1672" s="12"/>
    </row>
    <row r="1673" spans="1:12" x14ac:dyDescent="0.25">
      <c r="A1673" s="6"/>
      <c r="B1673" s="22">
        <v>1664</v>
      </c>
      <c r="E1673" s="12"/>
      <c r="F1673" s="12"/>
      <c r="G1673" s="12"/>
      <c r="H1673" s="12"/>
      <c r="I1673" s="12"/>
      <c r="J1673" s="12"/>
      <c r="K1673" s="12"/>
      <c r="L1673" s="12"/>
    </row>
    <row r="1674" spans="1:12" x14ac:dyDescent="0.25">
      <c r="A1674" s="6"/>
      <c r="B1674" s="22">
        <v>1665</v>
      </c>
      <c r="E1674" s="12"/>
      <c r="F1674" s="12"/>
      <c r="G1674" s="12"/>
      <c r="H1674" s="12"/>
      <c r="I1674" s="12"/>
      <c r="J1674" s="12"/>
      <c r="K1674" s="12"/>
      <c r="L1674" s="12"/>
    </row>
    <row r="1675" spans="1:12" x14ac:dyDescent="0.25">
      <c r="A1675" s="7"/>
      <c r="B1675" s="24">
        <v>1666</v>
      </c>
      <c r="E1675" s="12"/>
      <c r="F1675" s="12"/>
      <c r="G1675" s="12"/>
      <c r="H1675" s="12"/>
      <c r="I1675" s="12"/>
      <c r="J1675" s="12"/>
      <c r="K1675" s="12"/>
      <c r="L1675" s="12"/>
    </row>
  </sheetData>
  <conditionalFormatting sqref="O8">
    <cfRule type="cellIs" dxfId="2" priority="3" operator="greaterThan">
      <formula>0.000001</formula>
    </cfRule>
  </conditionalFormatting>
  <conditionalFormatting sqref="O8:O15">
    <cfRule type="cellIs" dxfId="1" priority="2" operator="lessThan">
      <formula>0.000001</formula>
    </cfRule>
  </conditionalFormatting>
  <conditionalFormatting sqref="O16:O728">
    <cfRule type="cellIs" dxfId="0" priority="1" operator="lessThan">
      <formula>0.000001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</vt:i4>
      </vt:variant>
    </vt:vector>
  </HeadingPairs>
  <TitlesOfParts>
    <vt:vector size="14" baseType="lpstr">
      <vt:lpstr>Sheet1</vt:lpstr>
      <vt:lpstr>YC</vt:lpstr>
      <vt:lpstr>Gaussian</vt:lpstr>
      <vt:lpstr>scenarios</vt:lpstr>
      <vt:lpstr>Intermediates</vt:lpstr>
      <vt:lpstr>IR</vt:lpstr>
      <vt:lpstr>Beta</vt:lpstr>
      <vt:lpstr>Equities</vt:lpstr>
      <vt:lpstr>Bonds</vt:lpstr>
      <vt:lpstr>alpha</vt:lpstr>
      <vt:lpstr>delta</vt:lpstr>
      <vt:lpstr>iteration</vt:lpstr>
      <vt:lpstr>sigma</vt:lpstr>
      <vt:lpstr>TT_Scen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2015-09-29T11:40:38Z</dcterms:modified>
</cp:coreProperties>
</file>